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d.docs.live.net/16fb5261353833e3/Desktop/Hands on works LCA youtube/"/>
    </mc:Choice>
  </mc:AlternateContent>
  <bookViews>
    <workbookView xWindow="0" yWindow="0" windowWidth="23040" windowHeight="9072" tabRatio="845"/>
  </bookViews>
  <sheets>
    <sheet name="LCA model" sheetId="37" r:id="rId1"/>
    <sheet name="Idemat2021 db (detailed)" sheetId="33" r:id="rId2"/>
    <sheet name="Explanations" sheetId="13" r:id="rId3"/>
    <sheet name="Idemat2021 db (simple)" sheetId="38" r:id="rId4"/>
    <sheet name="World Food LCA db" sheetId="36" r:id="rId5"/>
    <sheet name="decision matrix" sheetId="39" r:id="rId6"/>
  </sheets>
  <definedNames>
    <definedName name="_xlnm._FilterDatabase" localSheetId="1" hidden="1">'Idemat2021 db (detailed)'!$A$1:$BE$1234</definedName>
    <definedName name="_xlnm._FilterDatabase" localSheetId="3" hidden="1">'Idemat2021 db (simple)'!$A$1:$X$1234</definedName>
    <definedName name="list" localSheetId="1">#REF!</definedName>
    <definedName name="list" localSheetId="0">#REF!</definedName>
    <definedName name="list">#REF!</definedName>
    <definedName name="list2">#REF!</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1" i="37" l="1"/>
  <c r="I40" i="37"/>
  <c r="I41" i="37"/>
  <c r="I42" i="37"/>
  <c r="I43" i="37"/>
  <c r="I44" i="37"/>
  <c r="I45" i="37"/>
  <c r="I46" i="37"/>
  <c r="I47" i="37"/>
  <c r="I48" i="37"/>
  <c r="I49" i="37"/>
  <c r="I50" i="37"/>
  <c r="I95" i="37"/>
  <c r="Z95" i="37" s="1"/>
  <c r="I96" i="37"/>
  <c r="AA96" i="37" s="1"/>
  <c r="AB96" i="37" s="1"/>
  <c r="AC96" i="37" s="1"/>
  <c r="AD96" i="37" s="1"/>
  <c r="AE96" i="37" s="1"/>
  <c r="AF96" i="37" s="1"/>
  <c r="AG96" i="37" s="1"/>
  <c r="AH96" i="37" s="1"/>
  <c r="AI96" i="37" s="1"/>
  <c r="AJ96" i="37" s="1"/>
  <c r="I97" i="37"/>
  <c r="Z97" i="37" s="1"/>
  <c r="I98" i="37"/>
  <c r="Z98" i="37" s="1"/>
  <c r="I99" i="37"/>
  <c r="AA99" i="37" s="1"/>
  <c r="AB99" i="37" s="1"/>
  <c r="AC99" i="37" s="1"/>
  <c r="AD99" i="37" s="1"/>
  <c r="AE99" i="37" s="1"/>
  <c r="AF99" i="37" s="1"/>
  <c r="AG99" i="37" s="1"/>
  <c r="AH99" i="37" s="1"/>
  <c r="AI99" i="37" s="1"/>
  <c r="AJ99" i="37" s="1"/>
  <c r="I100" i="37"/>
  <c r="I101" i="37"/>
  <c r="I102" i="37"/>
  <c r="Z102" i="37" s="1"/>
  <c r="I103" i="37"/>
  <c r="Z103" i="37" s="1"/>
  <c r="I104" i="37"/>
  <c r="AA104" i="37" s="1"/>
  <c r="AB104" i="37" s="1"/>
  <c r="AC104" i="37" s="1"/>
  <c r="AD104" i="37" s="1"/>
  <c r="AE104" i="37" s="1"/>
  <c r="AF104" i="37" s="1"/>
  <c r="AG104" i="37" s="1"/>
  <c r="AH104" i="37" s="1"/>
  <c r="AI104" i="37" s="1"/>
  <c r="AJ104" i="37" s="1"/>
  <c r="I105" i="37"/>
  <c r="Z105" i="37" s="1"/>
  <c r="I94" i="37"/>
  <c r="Y68" i="37"/>
  <c r="Y69" i="37"/>
  <c r="Y70" i="37"/>
  <c r="Y71" i="37"/>
  <c r="Z71" i="37"/>
  <c r="Y72" i="37"/>
  <c r="Y73" i="37"/>
  <c r="Y74" i="37"/>
  <c r="Y75" i="37"/>
  <c r="Y76" i="37"/>
  <c r="Y77" i="37"/>
  <c r="Y78" i="37"/>
  <c r="Y79" i="37"/>
  <c r="Z79" i="37"/>
  <c r="Y80" i="37"/>
  <c r="Y81" i="37"/>
  <c r="Y82" i="37"/>
  <c r="Y32" i="37"/>
  <c r="Y30" i="37"/>
  <c r="Y95" i="37"/>
  <c r="Y96" i="37"/>
  <c r="Z96" i="37"/>
  <c r="Y97" i="37"/>
  <c r="AA97" i="37"/>
  <c r="AB97" i="37" s="1"/>
  <c r="AC97" i="37" s="1"/>
  <c r="AD97" i="37" s="1"/>
  <c r="AE97" i="37" s="1"/>
  <c r="AF97" i="37" s="1"/>
  <c r="AG97" i="37" s="1"/>
  <c r="AH97" i="37" s="1"/>
  <c r="AI97" i="37" s="1"/>
  <c r="AJ97" i="37" s="1"/>
  <c r="Y98" i="37"/>
  <c r="Y99" i="37"/>
  <c r="Y100" i="37"/>
  <c r="Z100" i="37"/>
  <c r="AA100" i="37"/>
  <c r="AB100" i="37" s="1"/>
  <c r="AC100" i="37" s="1"/>
  <c r="AD100" i="37" s="1"/>
  <c r="AE100" i="37" s="1"/>
  <c r="AF100" i="37" s="1"/>
  <c r="AG100" i="37" s="1"/>
  <c r="AH100" i="37" s="1"/>
  <c r="AI100" i="37" s="1"/>
  <c r="AJ100" i="37" s="1"/>
  <c r="Y101" i="37"/>
  <c r="Z101" i="37"/>
  <c r="AA101" i="37"/>
  <c r="AB101" i="37"/>
  <c r="AC101" i="37" s="1"/>
  <c r="AD101" i="37" s="1"/>
  <c r="AE101" i="37" s="1"/>
  <c r="AF101" i="37" s="1"/>
  <c r="AG101" i="37" s="1"/>
  <c r="AH101" i="37" s="1"/>
  <c r="AI101" i="37" s="1"/>
  <c r="AJ101" i="37" s="1"/>
  <c r="Y102" i="37"/>
  <c r="Y103" i="37"/>
  <c r="Y104" i="37"/>
  <c r="Y105" i="37"/>
  <c r="AA105" i="37"/>
  <c r="AB105" i="37" s="1"/>
  <c r="AC105" i="37" s="1"/>
  <c r="AD105" i="37" s="1"/>
  <c r="AE105" i="37" s="1"/>
  <c r="AF105" i="37" s="1"/>
  <c r="AG105" i="37" s="1"/>
  <c r="AH105" i="37" s="1"/>
  <c r="AI105" i="37" s="1"/>
  <c r="AJ105" i="37" s="1"/>
  <c r="Y106" i="37"/>
  <c r="Z106" i="37"/>
  <c r="AA106" i="37"/>
  <c r="AB106" i="37" s="1"/>
  <c r="AC106" i="37" s="1"/>
  <c r="AD106" i="37" s="1"/>
  <c r="AE106" i="37" s="1"/>
  <c r="AF106" i="37" s="1"/>
  <c r="AG106" i="37" s="1"/>
  <c r="AH106" i="37" s="1"/>
  <c r="AI106" i="37" s="1"/>
  <c r="AJ106" i="37" s="1"/>
  <c r="Y107" i="37"/>
  <c r="Y108" i="37"/>
  <c r="I68" i="37"/>
  <c r="Z68" i="37" s="1"/>
  <c r="I69" i="37"/>
  <c r="Z69" i="37" s="1"/>
  <c r="I70" i="37"/>
  <c r="Z70" i="37" s="1"/>
  <c r="I71" i="37"/>
  <c r="AA71" i="37" s="1"/>
  <c r="AB71" i="37" s="1"/>
  <c r="AC71" i="37" s="1"/>
  <c r="AD71" i="37" s="1"/>
  <c r="AE71" i="37" s="1"/>
  <c r="AF71" i="37" s="1"/>
  <c r="AG71" i="37" s="1"/>
  <c r="AH71" i="37" s="1"/>
  <c r="AI71" i="37" s="1"/>
  <c r="AJ71" i="37" s="1"/>
  <c r="I72" i="37"/>
  <c r="Z72" i="37" s="1"/>
  <c r="I73" i="37"/>
  <c r="Z73" i="37" s="1"/>
  <c r="I74" i="37"/>
  <c r="Z74" i="37" s="1"/>
  <c r="I75" i="37"/>
  <c r="Z75" i="37" s="1"/>
  <c r="I76" i="37"/>
  <c r="Z76" i="37" s="1"/>
  <c r="I77" i="37"/>
  <c r="Z77" i="37" s="1"/>
  <c r="I78" i="37"/>
  <c r="Z78" i="37" s="1"/>
  <c r="I79" i="37"/>
  <c r="AA79" i="37" s="1"/>
  <c r="AB79" i="37" s="1"/>
  <c r="AC79" i="37" s="1"/>
  <c r="AD79" i="37" s="1"/>
  <c r="AE79" i="37" s="1"/>
  <c r="AF79" i="37" s="1"/>
  <c r="AG79" i="37" s="1"/>
  <c r="AH79" i="37" s="1"/>
  <c r="AI79" i="37" s="1"/>
  <c r="AJ79" i="37" s="1"/>
  <c r="I80" i="37"/>
  <c r="Z80" i="37" s="1"/>
  <c r="I81" i="37"/>
  <c r="Z81" i="37" s="1"/>
  <c r="I82" i="37"/>
  <c r="Z82" i="37" s="1"/>
  <c r="I17" i="37"/>
  <c r="Z17" i="37" s="1"/>
  <c r="I18" i="37"/>
  <c r="Z18" i="37" s="1"/>
  <c r="I19" i="37"/>
  <c r="Z19" i="37" s="1"/>
  <c r="I20" i="37"/>
  <c r="Z20" i="37" s="1"/>
  <c r="I21" i="37"/>
  <c r="Z21" i="37" s="1"/>
  <c r="I22" i="37"/>
  <c r="Z22" i="37" s="1"/>
  <c r="I23" i="37"/>
  <c r="AA23" i="37" s="1"/>
  <c r="AB23" i="37" s="1"/>
  <c r="AC23" i="37" s="1"/>
  <c r="AD23" i="37" s="1"/>
  <c r="AE23" i="37" s="1"/>
  <c r="AF23" i="37" s="1"/>
  <c r="AG23" i="37" s="1"/>
  <c r="AH23" i="37" s="1"/>
  <c r="AI23" i="37" s="1"/>
  <c r="AJ23" i="37" s="1"/>
  <c r="I24" i="37"/>
  <c r="AA24" i="37" s="1"/>
  <c r="AB24" i="37" s="1"/>
  <c r="AC24" i="37" s="1"/>
  <c r="AD24" i="37" s="1"/>
  <c r="AE24" i="37" s="1"/>
  <c r="AF24" i="37" s="1"/>
  <c r="AG24" i="37" s="1"/>
  <c r="AH24" i="37" s="1"/>
  <c r="AI24" i="37" s="1"/>
  <c r="AJ24" i="37" s="1"/>
  <c r="I25" i="37"/>
  <c r="Z25" i="37" s="1"/>
  <c r="I26" i="37"/>
  <c r="Z26" i="37" s="1"/>
  <c r="I27" i="37"/>
  <c r="Z27" i="37" s="1"/>
  <c r="Y26" i="37"/>
  <c r="Y27" i="37"/>
  <c r="Y17" i="37"/>
  <c r="Y18" i="37"/>
  <c r="Y19" i="37"/>
  <c r="Y20" i="37"/>
  <c r="Y21" i="37"/>
  <c r="Y22" i="37"/>
  <c r="Y23" i="37"/>
  <c r="Y24" i="37"/>
  <c r="Y25" i="37"/>
  <c r="C14" i="37"/>
  <c r="C13" i="37"/>
  <c r="C12" i="37"/>
  <c r="AA95" i="37" l="1"/>
  <c r="AB95" i="37" s="1"/>
  <c r="AC95" i="37" s="1"/>
  <c r="AD95" i="37" s="1"/>
  <c r="AE95" i="37" s="1"/>
  <c r="AF95" i="37" s="1"/>
  <c r="AG95" i="37" s="1"/>
  <c r="AH95" i="37" s="1"/>
  <c r="AI95" i="37" s="1"/>
  <c r="AJ95" i="37" s="1"/>
  <c r="AA98" i="37"/>
  <c r="AB98" i="37" s="1"/>
  <c r="AC98" i="37" s="1"/>
  <c r="AD98" i="37" s="1"/>
  <c r="AE98" i="37" s="1"/>
  <c r="AF98" i="37" s="1"/>
  <c r="AG98" i="37" s="1"/>
  <c r="AH98" i="37" s="1"/>
  <c r="AI98" i="37" s="1"/>
  <c r="AJ98" i="37" s="1"/>
  <c r="AA75" i="37"/>
  <c r="AB75" i="37" s="1"/>
  <c r="AC75" i="37" s="1"/>
  <c r="AD75" i="37" s="1"/>
  <c r="AE75" i="37" s="1"/>
  <c r="AF75" i="37" s="1"/>
  <c r="AG75" i="37" s="1"/>
  <c r="AH75" i="37" s="1"/>
  <c r="AI75" i="37" s="1"/>
  <c r="AJ75" i="37" s="1"/>
  <c r="Z99" i="37"/>
  <c r="Z104" i="37"/>
  <c r="AA103" i="37"/>
  <c r="AB103" i="37" s="1"/>
  <c r="AC103" i="37" s="1"/>
  <c r="AD103" i="37" s="1"/>
  <c r="AE103" i="37" s="1"/>
  <c r="AF103" i="37" s="1"/>
  <c r="AG103" i="37" s="1"/>
  <c r="AH103" i="37" s="1"/>
  <c r="AI103" i="37" s="1"/>
  <c r="AJ103" i="37" s="1"/>
  <c r="AA102" i="37"/>
  <c r="AB102" i="37" s="1"/>
  <c r="AC102" i="37" s="1"/>
  <c r="AD102" i="37" s="1"/>
  <c r="AE102" i="37" s="1"/>
  <c r="AF102" i="37" s="1"/>
  <c r="AG102" i="37" s="1"/>
  <c r="AH102" i="37" s="1"/>
  <c r="AI102" i="37" s="1"/>
  <c r="AJ102" i="37" s="1"/>
  <c r="AA82" i="37"/>
  <c r="AB82" i="37" s="1"/>
  <c r="AC82" i="37" s="1"/>
  <c r="AD82" i="37" s="1"/>
  <c r="AE82" i="37" s="1"/>
  <c r="AF82" i="37" s="1"/>
  <c r="AG82" i="37" s="1"/>
  <c r="AH82" i="37" s="1"/>
  <c r="AI82" i="37" s="1"/>
  <c r="AJ82" i="37" s="1"/>
  <c r="AA78" i="37"/>
  <c r="AB78" i="37" s="1"/>
  <c r="AC78" i="37" s="1"/>
  <c r="AD78" i="37" s="1"/>
  <c r="AE78" i="37" s="1"/>
  <c r="AF78" i="37" s="1"/>
  <c r="AG78" i="37" s="1"/>
  <c r="AH78" i="37" s="1"/>
  <c r="AI78" i="37" s="1"/>
  <c r="AJ78" i="37" s="1"/>
  <c r="AA74" i="37"/>
  <c r="AB74" i="37" s="1"/>
  <c r="AC74" i="37" s="1"/>
  <c r="AD74" i="37" s="1"/>
  <c r="AE74" i="37" s="1"/>
  <c r="AF74" i="37" s="1"/>
  <c r="AG74" i="37" s="1"/>
  <c r="AH74" i="37" s="1"/>
  <c r="AI74" i="37" s="1"/>
  <c r="AJ74" i="37" s="1"/>
  <c r="AA70" i="37"/>
  <c r="AB70" i="37" s="1"/>
  <c r="AC70" i="37" s="1"/>
  <c r="AD70" i="37" s="1"/>
  <c r="AE70" i="37" s="1"/>
  <c r="AF70" i="37" s="1"/>
  <c r="AG70" i="37" s="1"/>
  <c r="AH70" i="37" s="1"/>
  <c r="AI70" i="37" s="1"/>
  <c r="AJ70" i="37" s="1"/>
  <c r="AA81" i="37"/>
  <c r="AB81" i="37" s="1"/>
  <c r="AC81" i="37" s="1"/>
  <c r="AD81" i="37" s="1"/>
  <c r="AE81" i="37" s="1"/>
  <c r="AF81" i="37" s="1"/>
  <c r="AG81" i="37" s="1"/>
  <c r="AH81" i="37" s="1"/>
  <c r="AI81" i="37" s="1"/>
  <c r="AJ81" i="37" s="1"/>
  <c r="AA77" i="37"/>
  <c r="AB77" i="37" s="1"/>
  <c r="AC77" i="37" s="1"/>
  <c r="AD77" i="37" s="1"/>
  <c r="AE77" i="37" s="1"/>
  <c r="AF77" i="37" s="1"/>
  <c r="AG77" i="37" s="1"/>
  <c r="AH77" i="37" s="1"/>
  <c r="AI77" i="37" s="1"/>
  <c r="AJ77" i="37" s="1"/>
  <c r="AA73" i="37"/>
  <c r="AB73" i="37" s="1"/>
  <c r="AC73" i="37" s="1"/>
  <c r="AD73" i="37" s="1"/>
  <c r="AE73" i="37" s="1"/>
  <c r="AF73" i="37" s="1"/>
  <c r="AG73" i="37" s="1"/>
  <c r="AH73" i="37" s="1"/>
  <c r="AI73" i="37" s="1"/>
  <c r="AJ73" i="37" s="1"/>
  <c r="AA69" i="37"/>
  <c r="AB69" i="37" s="1"/>
  <c r="AC69" i="37" s="1"/>
  <c r="AD69" i="37" s="1"/>
  <c r="AE69" i="37" s="1"/>
  <c r="AF69" i="37" s="1"/>
  <c r="AG69" i="37" s="1"/>
  <c r="AH69" i="37" s="1"/>
  <c r="AI69" i="37" s="1"/>
  <c r="AJ69" i="37" s="1"/>
  <c r="AA80" i="37"/>
  <c r="AB80" i="37" s="1"/>
  <c r="AC80" i="37" s="1"/>
  <c r="AD80" i="37" s="1"/>
  <c r="AE80" i="37" s="1"/>
  <c r="AF80" i="37" s="1"/>
  <c r="AG80" i="37" s="1"/>
  <c r="AH80" i="37" s="1"/>
  <c r="AI80" i="37" s="1"/>
  <c r="AJ80" i="37" s="1"/>
  <c r="AA76" i="37"/>
  <c r="AB76" i="37" s="1"/>
  <c r="AC76" i="37" s="1"/>
  <c r="AD76" i="37" s="1"/>
  <c r="AE76" i="37" s="1"/>
  <c r="AF76" i="37" s="1"/>
  <c r="AG76" i="37" s="1"/>
  <c r="AH76" i="37" s="1"/>
  <c r="AI76" i="37" s="1"/>
  <c r="AJ76" i="37" s="1"/>
  <c r="AA72" i="37"/>
  <c r="AB72" i="37" s="1"/>
  <c r="AC72" i="37" s="1"/>
  <c r="AD72" i="37" s="1"/>
  <c r="AE72" i="37" s="1"/>
  <c r="AF72" i="37" s="1"/>
  <c r="AG72" i="37" s="1"/>
  <c r="AH72" i="37" s="1"/>
  <c r="AI72" i="37" s="1"/>
  <c r="AJ72" i="37" s="1"/>
  <c r="AA68" i="37"/>
  <c r="AB68" i="37" s="1"/>
  <c r="AC68" i="37" s="1"/>
  <c r="AD68" i="37" s="1"/>
  <c r="AE68" i="37" s="1"/>
  <c r="AF68" i="37" s="1"/>
  <c r="AG68" i="37" s="1"/>
  <c r="AH68" i="37" s="1"/>
  <c r="AI68" i="37" s="1"/>
  <c r="AJ68" i="37" s="1"/>
  <c r="Z23" i="37"/>
  <c r="Z24" i="37"/>
  <c r="AA26" i="37"/>
  <c r="AB26" i="37" s="1"/>
  <c r="AC26" i="37" s="1"/>
  <c r="AD26" i="37" s="1"/>
  <c r="AE26" i="37" s="1"/>
  <c r="AF26" i="37" s="1"/>
  <c r="AG26" i="37" s="1"/>
  <c r="AH26" i="37" s="1"/>
  <c r="AI26" i="37" s="1"/>
  <c r="AJ26" i="37" s="1"/>
  <c r="AA20" i="37"/>
  <c r="AB20" i="37" s="1"/>
  <c r="AC20" i="37" s="1"/>
  <c r="AD20" i="37" s="1"/>
  <c r="AE20" i="37" s="1"/>
  <c r="AF20" i="37" s="1"/>
  <c r="AG20" i="37" s="1"/>
  <c r="AH20" i="37" s="1"/>
  <c r="AI20" i="37" s="1"/>
  <c r="AJ20" i="37" s="1"/>
  <c r="AA25" i="37"/>
  <c r="AB25" i="37" s="1"/>
  <c r="AC25" i="37" s="1"/>
  <c r="AD25" i="37" s="1"/>
  <c r="AE25" i="37" s="1"/>
  <c r="AF25" i="37" s="1"/>
  <c r="AG25" i="37" s="1"/>
  <c r="AH25" i="37" s="1"/>
  <c r="AI25" i="37" s="1"/>
  <c r="AJ25" i="37" s="1"/>
  <c r="AA17" i="37"/>
  <c r="AB17" i="37" s="1"/>
  <c r="AC17" i="37" s="1"/>
  <c r="AD17" i="37" s="1"/>
  <c r="AE17" i="37" s="1"/>
  <c r="AF17" i="37" s="1"/>
  <c r="AG17" i="37" s="1"/>
  <c r="AH17" i="37" s="1"/>
  <c r="AI17" i="37" s="1"/>
  <c r="AJ17" i="37" s="1"/>
  <c r="AA27" i="37"/>
  <c r="AB27" i="37" s="1"/>
  <c r="AC27" i="37" s="1"/>
  <c r="AD27" i="37" s="1"/>
  <c r="AE27" i="37" s="1"/>
  <c r="AF27" i="37" s="1"/>
  <c r="AG27" i="37" s="1"/>
  <c r="AH27" i="37" s="1"/>
  <c r="AI27" i="37" s="1"/>
  <c r="AJ27" i="37" s="1"/>
  <c r="AA19" i="37"/>
  <c r="AB19" i="37" s="1"/>
  <c r="AC19" i="37" s="1"/>
  <c r="AD19" i="37" s="1"/>
  <c r="AE19" i="37" s="1"/>
  <c r="AF19" i="37" s="1"/>
  <c r="AG19" i="37" s="1"/>
  <c r="AH19" i="37" s="1"/>
  <c r="AI19" i="37" s="1"/>
  <c r="AJ19" i="37" s="1"/>
  <c r="AA18" i="37"/>
  <c r="AB18" i="37" s="1"/>
  <c r="AC18" i="37" s="1"/>
  <c r="AD18" i="37" s="1"/>
  <c r="AE18" i="37" s="1"/>
  <c r="AF18" i="37" s="1"/>
  <c r="AG18" i="37" s="1"/>
  <c r="AH18" i="37" s="1"/>
  <c r="AI18" i="37" s="1"/>
  <c r="AJ18" i="37" s="1"/>
  <c r="AA22" i="37"/>
  <c r="AB22" i="37" s="1"/>
  <c r="AC22" i="37" s="1"/>
  <c r="AD22" i="37" s="1"/>
  <c r="AE22" i="37" s="1"/>
  <c r="AF22" i="37" s="1"/>
  <c r="AG22" i="37" s="1"/>
  <c r="AH22" i="37" s="1"/>
  <c r="AI22" i="37" s="1"/>
  <c r="AJ22" i="37" s="1"/>
  <c r="AA21" i="37"/>
  <c r="AB21" i="37" s="1"/>
  <c r="AC21" i="37" s="1"/>
  <c r="AD21" i="37" s="1"/>
  <c r="AE21" i="37" s="1"/>
  <c r="AF21" i="37" s="1"/>
  <c r="AG21" i="37" s="1"/>
  <c r="AH21" i="37" s="1"/>
  <c r="AI21" i="37" s="1"/>
  <c r="AJ21" i="37" s="1"/>
  <c r="AY918" i="33"/>
  <c r="AX918" i="33"/>
  <c r="AW918" i="33"/>
  <c r="AV918" i="33"/>
  <c r="AU918" i="33"/>
  <c r="AT918" i="33"/>
  <c r="AS918" i="33"/>
  <c r="AR918" i="33"/>
  <c r="AQ918" i="33"/>
  <c r="AP918" i="33"/>
  <c r="AO918" i="33"/>
  <c r="AN918" i="33"/>
  <c r="AM918" i="33"/>
  <c r="AL918" i="33"/>
  <c r="AK918" i="33"/>
  <c r="AJ918" i="33"/>
  <c r="AI918" i="33"/>
  <c r="AH918" i="33"/>
  <c r="AG918" i="33"/>
  <c r="AF918" i="33"/>
  <c r="AE918" i="33"/>
  <c r="AD918" i="33"/>
  <c r="Y918" i="33"/>
  <c r="V918" i="33"/>
  <c r="U918" i="33"/>
  <c r="T918" i="33"/>
  <c r="S918" i="33"/>
  <c r="R918" i="33"/>
  <c r="Q918" i="33"/>
  <c r="P918" i="33"/>
  <c r="O918" i="33"/>
  <c r="N918" i="33"/>
  <c r="M918" i="33"/>
  <c r="L918" i="33"/>
  <c r="K918" i="33"/>
  <c r="H918" i="38"/>
  <c r="I918" i="38"/>
  <c r="J918" i="38"/>
  <c r="K918" i="38"/>
  <c r="L918" i="38"/>
  <c r="M918" i="38"/>
  <c r="N918" i="38"/>
  <c r="O918" i="38"/>
  <c r="P918" i="38"/>
  <c r="Q918" i="38"/>
  <c r="R918" i="38"/>
  <c r="G918" i="38"/>
  <c r="D8" i="39"/>
  <c r="E8" i="39"/>
  <c r="F8" i="39"/>
  <c r="G8" i="39"/>
  <c r="H8" i="39"/>
  <c r="J46" i="39"/>
  <c r="J55" i="39"/>
  <c r="I59" i="39"/>
  <c r="H121" i="37"/>
  <c r="Y121" i="37" s="1"/>
  <c r="H120" i="37"/>
  <c r="Y120" i="37" s="1"/>
  <c r="I108" i="37"/>
  <c r="I107" i="37"/>
  <c r="Y94" i="37"/>
  <c r="I92" i="37"/>
  <c r="I91" i="37"/>
  <c r="I90" i="37"/>
  <c r="AM71" i="37" s="1"/>
  <c r="Y88" i="37"/>
  <c r="I88" i="37"/>
  <c r="AA88" i="37" s="1"/>
  <c r="AB88" i="37" s="1"/>
  <c r="AC88" i="37" s="1"/>
  <c r="AD88" i="37" s="1"/>
  <c r="AE88" i="37" s="1"/>
  <c r="AF88" i="37" s="1"/>
  <c r="AG88" i="37" s="1"/>
  <c r="AH88" i="37" s="1"/>
  <c r="AI88" i="37" s="1"/>
  <c r="AJ88" i="37" s="1"/>
  <c r="Y87" i="37"/>
  <c r="I87" i="37"/>
  <c r="AA87" i="37" s="1"/>
  <c r="AB87" i="37" s="1"/>
  <c r="AC87" i="37" s="1"/>
  <c r="AD87" i="37" s="1"/>
  <c r="AE87" i="37" s="1"/>
  <c r="AF87" i="37" s="1"/>
  <c r="AG87" i="37" s="1"/>
  <c r="AH87" i="37" s="1"/>
  <c r="AI87" i="37" s="1"/>
  <c r="AJ87" i="37" s="1"/>
  <c r="Y86" i="37"/>
  <c r="I86" i="37"/>
  <c r="AA86" i="37" s="1"/>
  <c r="AB86" i="37" s="1"/>
  <c r="AC86" i="37" s="1"/>
  <c r="AD86" i="37" s="1"/>
  <c r="AE86" i="37" s="1"/>
  <c r="AF86" i="37" s="1"/>
  <c r="AG86" i="37" s="1"/>
  <c r="AH86" i="37" s="1"/>
  <c r="AI86" i="37" s="1"/>
  <c r="AJ86" i="37" s="1"/>
  <c r="Y85" i="37"/>
  <c r="I85" i="37"/>
  <c r="I83" i="37"/>
  <c r="Y67" i="37"/>
  <c r="I67" i="37"/>
  <c r="Z67" i="37" s="1"/>
  <c r="Y53" i="37"/>
  <c r="Z53" i="37"/>
  <c r="Y52" i="37"/>
  <c r="AA52" i="37"/>
  <c r="AB52" i="37" s="1"/>
  <c r="AC52" i="37" s="1"/>
  <c r="AD52" i="37" s="1"/>
  <c r="AE52" i="37" s="1"/>
  <c r="AF52" i="37" s="1"/>
  <c r="AG52" i="37" s="1"/>
  <c r="AH52" i="37" s="1"/>
  <c r="AI52" i="37" s="1"/>
  <c r="AJ52" i="37" s="1"/>
  <c r="Y39" i="37"/>
  <c r="Y37" i="37"/>
  <c r="I37" i="37"/>
  <c r="Y36" i="37"/>
  <c r="I36" i="37"/>
  <c r="Y35" i="37"/>
  <c r="I35" i="37"/>
  <c r="AA35" i="37" s="1"/>
  <c r="AB35" i="37" s="1"/>
  <c r="AC35" i="37" s="1"/>
  <c r="AD35" i="37" s="1"/>
  <c r="AE35" i="37" s="1"/>
  <c r="AF35" i="37" s="1"/>
  <c r="AG35" i="37" s="1"/>
  <c r="AH35" i="37" s="1"/>
  <c r="AI35" i="37" s="1"/>
  <c r="AJ35" i="37" s="1"/>
  <c r="Y33" i="37"/>
  <c r="I33" i="37"/>
  <c r="AA33" i="37" s="1"/>
  <c r="AB33" i="37" s="1"/>
  <c r="AC33" i="37" s="1"/>
  <c r="AD33" i="37" s="1"/>
  <c r="AE33" i="37" s="1"/>
  <c r="AF33" i="37" s="1"/>
  <c r="AG33" i="37" s="1"/>
  <c r="AH33" i="37" s="1"/>
  <c r="AI33" i="37" s="1"/>
  <c r="AJ33" i="37" s="1"/>
  <c r="I32" i="37"/>
  <c r="Y31" i="37"/>
  <c r="I31" i="37"/>
  <c r="Z31" i="37" s="1"/>
  <c r="I30" i="37"/>
  <c r="Y28" i="37"/>
  <c r="AA28" i="37"/>
  <c r="AB28" i="37" s="1"/>
  <c r="AC28" i="37" s="1"/>
  <c r="AD28" i="37" s="1"/>
  <c r="AE28" i="37" s="1"/>
  <c r="AF28" i="37" s="1"/>
  <c r="AG28" i="37" s="1"/>
  <c r="AH28" i="37" s="1"/>
  <c r="AI28" i="37" s="1"/>
  <c r="AJ28" i="37" s="1"/>
  <c r="Y16" i="37"/>
  <c r="I16" i="37"/>
  <c r="AA16" i="37" s="1"/>
  <c r="AB16" i="37" s="1"/>
  <c r="AC16" i="37" s="1"/>
  <c r="AD16" i="37" s="1"/>
  <c r="AE16" i="37" s="1"/>
  <c r="AF16" i="37" s="1"/>
  <c r="AG16" i="37" s="1"/>
  <c r="AH16" i="37" s="1"/>
  <c r="AI16" i="37" s="1"/>
  <c r="AJ16" i="37" s="1"/>
  <c r="Y15" i="37"/>
  <c r="I15" i="37"/>
  <c r="AA15" i="37" s="1"/>
  <c r="AB15" i="37" s="1"/>
  <c r="AC15" i="37" s="1"/>
  <c r="AD15" i="37" s="1"/>
  <c r="AE15" i="37" s="1"/>
  <c r="AF15" i="37" s="1"/>
  <c r="AG15" i="37" s="1"/>
  <c r="AH15" i="37" s="1"/>
  <c r="AI15" i="37" s="1"/>
  <c r="AJ15" i="37" s="1"/>
  <c r="Y14" i="37"/>
  <c r="I14" i="37"/>
  <c r="Z14" i="37" s="1"/>
  <c r="Y13" i="37"/>
  <c r="I13" i="37"/>
  <c r="Y12" i="37"/>
  <c r="I12" i="37"/>
  <c r="Z107" i="37" l="1"/>
  <c r="AA107" i="37"/>
  <c r="AB107" i="37" s="1"/>
  <c r="AC107" i="37" s="1"/>
  <c r="AD107" i="37" s="1"/>
  <c r="AE107" i="37" s="1"/>
  <c r="AF107" i="37" s="1"/>
  <c r="AG107" i="37" s="1"/>
  <c r="AH107" i="37" s="1"/>
  <c r="AI107" i="37" s="1"/>
  <c r="AJ107" i="37" s="1"/>
  <c r="Z30" i="37"/>
  <c r="AA30" i="37"/>
  <c r="AB30" i="37" s="1"/>
  <c r="AC30" i="37" s="1"/>
  <c r="AD30" i="37" s="1"/>
  <c r="AE30" i="37" s="1"/>
  <c r="AF30" i="37" s="1"/>
  <c r="AG30" i="37" s="1"/>
  <c r="AH30" i="37" s="1"/>
  <c r="AI30" i="37" s="1"/>
  <c r="AJ30" i="37" s="1"/>
  <c r="AA108" i="37"/>
  <c r="AB108" i="37" s="1"/>
  <c r="AC108" i="37" s="1"/>
  <c r="AD108" i="37" s="1"/>
  <c r="AE108" i="37" s="1"/>
  <c r="AF108" i="37" s="1"/>
  <c r="AG108" i="37" s="1"/>
  <c r="AH108" i="37" s="1"/>
  <c r="AI108" i="37" s="1"/>
  <c r="AJ108" i="37" s="1"/>
  <c r="Z108" i="37"/>
  <c r="AA32" i="37"/>
  <c r="AB32" i="37" s="1"/>
  <c r="AC32" i="37" s="1"/>
  <c r="AD32" i="37" s="1"/>
  <c r="AE32" i="37" s="1"/>
  <c r="AF32" i="37" s="1"/>
  <c r="AG32" i="37" s="1"/>
  <c r="AH32" i="37" s="1"/>
  <c r="AI32" i="37" s="1"/>
  <c r="AJ32" i="37" s="1"/>
  <c r="Z32" i="37"/>
  <c r="AA31" i="37"/>
  <c r="AB31" i="37" s="1"/>
  <c r="AC31" i="37" s="1"/>
  <c r="AD31" i="37" s="1"/>
  <c r="AE31" i="37" s="1"/>
  <c r="AF31" i="37" s="1"/>
  <c r="AG31" i="37" s="1"/>
  <c r="AH31" i="37" s="1"/>
  <c r="AI31" i="37" s="1"/>
  <c r="AJ31" i="37" s="1"/>
  <c r="AN71" i="37"/>
  <c r="AO71" i="37" s="1"/>
  <c r="AP71" i="37" s="1"/>
  <c r="AQ71" i="37" s="1"/>
  <c r="AR71" i="37" s="1"/>
  <c r="AS71" i="37" s="1"/>
  <c r="AT71" i="37" s="1"/>
  <c r="AU71" i="37" s="1"/>
  <c r="AV71" i="37" s="1"/>
  <c r="AW71" i="37" s="1"/>
  <c r="Z16" i="37"/>
  <c r="Z52" i="37"/>
  <c r="AA14" i="37"/>
  <c r="AB14" i="37" s="1"/>
  <c r="AC14" i="37" s="1"/>
  <c r="AD14" i="37" s="1"/>
  <c r="AE14" i="37" s="1"/>
  <c r="AF14" i="37" s="1"/>
  <c r="AG14" i="37" s="1"/>
  <c r="AH14" i="37" s="1"/>
  <c r="AI14" i="37" s="1"/>
  <c r="AJ14" i="37" s="1"/>
  <c r="Z33" i="37"/>
  <c r="AM13" i="37" s="1"/>
  <c r="Z35" i="37"/>
  <c r="Z15" i="37"/>
  <c r="AA53" i="37"/>
  <c r="AB53" i="37" s="1"/>
  <c r="AC53" i="37" s="1"/>
  <c r="AD53" i="37" s="1"/>
  <c r="AE53" i="37" s="1"/>
  <c r="AF53" i="37" s="1"/>
  <c r="AG53" i="37" s="1"/>
  <c r="AH53" i="37" s="1"/>
  <c r="AI53" i="37" s="1"/>
  <c r="AJ53" i="37" s="1"/>
  <c r="I39" i="37"/>
  <c r="AA39" i="37" s="1"/>
  <c r="AA12" i="37"/>
  <c r="Z12" i="37"/>
  <c r="Z36" i="37"/>
  <c r="AA36" i="37"/>
  <c r="AA13" i="37"/>
  <c r="AB13" i="37" s="1"/>
  <c r="AC13" i="37" s="1"/>
  <c r="AD13" i="37" s="1"/>
  <c r="AE13" i="37" s="1"/>
  <c r="AF13" i="37" s="1"/>
  <c r="AG13" i="37" s="1"/>
  <c r="AH13" i="37" s="1"/>
  <c r="AI13" i="37" s="1"/>
  <c r="AJ13" i="37" s="1"/>
  <c r="Z13" i="37"/>
  <c r="Z85" i="37"/>
  <c r="AA85" i="37"/>
  <c r="AA37" i="37"/>
  <c r="AB37" i="37" s="1"/>
  <c r="AC37" i="37" s="1"/>
  <c r="AD37" i="37" s="1"/>
  <c r="AE37" i="37" s="1"/>
  <c r="AF37" i="37" s="1"/>
  <c r="AG37" i="37" s="1"/>
  <c r="AH37" i="37" s="1"/>
  <c r="AI37" i="37" s="1"/>
  <c r="AJ37" i="37" s="1"/>
  <c r="Z37" i="37"/>
  <c r="AA67" i="37"/>
  <c r="Z86" i="37"/>
  <c r="Z87" i="37"/>
  <c r="Z88" i="37"/>
  <c r="Z28" i="37"/>
  <c r="AM14" i="37" l="1"/>
  <c r="AN13" i="37"/>
  <c r="AO13" i="37" s="1"/>
  <c r="AP13" i="37" s="1"/>
  <c r="AQ13" i="37" s="1"/>
  <c r="AR13" i="37" s="1"/>
  <c r="AS13" i="37" s="1"/>
  <c r="AT13" i="37" s="1"/>
  <c r="AU13" i="37" s="1"/>
  <c r="AV13" i="37" s="1"/>
  <c r="AW13" i="37" s="1"/>
  <c r="AM67" i="37"/>
  <c r="AA94" i="37"/>
  <c r="AA121" i="37" s="1"/>
  <c r="AB121" i="37" s="1"/>
  <c r="AC121" i="37" s="1"/>
  <c r="AD121" i="37" s="1"/>
  <c r="AE121" i="37" s="1"/>
  <c r="AF121" i="37" s="1"/>
  <c r="AG121" i="37" s="1"/>
  <c r="AH121" i="37" s="1"/>
  <c r="AI121" i="37" s="1"/>
  <c r="AJ121" i="37" s="1"/>
  <c r="Z94" i="37"/>
  <c r="Z121" i="37" s="1"/>
  <c r="Z39" i="37"/>
  <c r="AM15" i="37" s="1"/>
  <c r="AN14" i="37"/>
  <c r="AO14" i="37" s="1"/>
  <c r="AP14" i="37" s="1"/>
  <c r="AQ14" i="37" s="1"/>
  <c r="AR14" i="37" s="1"/>
  <c r="AS14" i="37" s="1"/>
  <c r="AT14" i="37" s="1"/>
  <c r="AU14" i="37" s="1"/>
  <c r="AV14" i="37" s="1"/>
  <c r="AW14" i="37" s="1"/>
  <c r="AB36" i="37"/>
  <c r="AC36" i="37" s="1"/>
  <c r="AD36" i="37" s="1"/>
  <c r="AE36" i="37" s="1"/>
  <c r="AF36" i="37" s="1"/>
  <c r="AG36" i="37" s="1"/>
  <c r="AH36" i="37" s="1"/>
  <c r="AI36" i="37" s="1"/>
  <c r="AJ36" i="37" s="1"/>
  <c r="AB67" i="37"/>
  <c r="AC67" i="37" s="1"/>
  <c r="AD67" i="37" s="1"/>
  <c r="AE67" i="37" s="1"/>
  <c r="AF67" i="37" s="1"/>
  <c r="AG67" i="37" s="1"/>
  <c r="AH67" i="37" s="1"/>
  <c r="AI67" i="37" s="1"/>
  <c r="AJ67" i="37" s="1"/>
  <c r="AN67" i="37"/>
  <c r="AO67" i="37" s="1"/>
  <c r="AP67" i="37" s="1"/>
  <c r="AQ67" i="37" s="1"/>
  <c r="AR67" i="37" s="1"/>
  <c r="AS67" i="37" s="1"/>
  <c r="AT67" i="37" s="1"/>
  <c r="AU67" i="37" s="1"/>
  <c r="AV67" i="37" s="1"/>
  <c r="AW67" i="37" s="1"/>
  <c r="AB39" i="37"/>
  <c r="AC39" i="37" s="1"/>
  <c r="AD39" i="37" s="1"/>
  <c r="AE39" i="37" s="1"/>
  <c r="AF39" i="37" s="1"/>
  <c r="AG39" i="37" s="1"/>
  <c r="AH39" i="37" s="1"/>
  <c r="AI39" i="37" s="1"/>
  <c r="AJ39" i="37" s="1"/>
  <c r="AN15" i="37"/>
  <c r="AO15" i="37" s="1"/>
  <c r="AP15" i="37" s="1"/>
  <c r="AQ15" i="37" s="1"/>
  <c r="AR15" i="37" s="1"/>
  <c r="AS15" i="37" s="1"/>
  <c r="AT15" i="37" s="1"/>
  <c r="AU15" i="37" s="1"/>
  <c r="AV15" i="37" s="1"/>
  <c r="AW15" i="37" s="1"/>
  <c r="AN69" i="37"/>
  <c r="AO69" i="37" s="1"/>
  <c r="AP69" i="37" s="1"/>
  <c r="AQ69" i="37" s="1"/>
  <c r="AR69" i="37" s="1"/>
  <c r="AS69" i="37" s="1"/>
  <c r="AT69" i="37" s="1"/>
  <c r="AU69" i="37" s="1"/>
  <c r="AV69" i="37" s="1"/>
  <c r="AW69" i="37" s="1"/>
  <c r="AB85" i="37"/>
  <c r="AC85" i="37" s="1"/>
  <c r="AD85" i="37" s="1"/>
  <c r="AE85" i="37" s="1"/>
  <c r="AF85" i="37" s="1"/>
  <c r="AG85" i="37" s="1"/>
  <c r="AH85" i="37" s="1"/>
  <c r="AI85" i="37" s="1"/>
  <c r="AJ85" i="37" s="1"/>
  <c r="AM12" i="37"/>
  <c r="AM69" i="37"/>
  <c r="AB12" i="37"/>
  <c r="AC12" i="37" s="1"/>
  <c r="AD12" i="37" s="1"/>
  <c r="AE12" i="37" s="1"/>
  <c r="AF12" i="37" s="1"/>
  <c r="AG12" i="37" s="1"/>
  <c r="AH12" i="37" s="1"/>
  <c r="AI12" i="37" s="1"/>
  <c r="AJ12" i="37" s="1"/>
  <c r="AA120" i="37"/>
  <c r="AB120" i="37" s="1"/>
  <c r="AC120" i="37" s="1"/>
  <c r="AD120" i="37" s="1"/>
  <c r="AE120" i="37" s="1"/>
  <c r="AF120" i="37" s="1"/>
  <c r="AG120" i="37" s="1"/>
  <c r="AH120" i="37" s="1"/>
  <c r="AI120" i="37" s="1"/>
  <c r="AJ120" i="37" s="1"/>
  <c r="AN12" i="37"/>
  <c r="AO12" i="37" s="1"/>
  <c r="AP12" i="37" s="1"/>
  <c r="AQ12" i="37" s="1"/>
  <c r="AR12" i="37" s="1"/>
  <c r="AS12" i="37" s="1"/>
  <c r="AT12" i="37" s="1"/>
  <c r="AU12" i="37" s="1"/>
  <c r="AV12" i="37" s="1"/>
  <c r="AW12" i="37" s="1"/>
  <c r="Z120" i="37" l="1"/>
  <c r="AB94" i="37"/>
  <c r="AC94" i="37" s="1"/>
  <c r="AD94" i="37" s="1"/>
  <c r="AE94" i="37" s="1"/>
  <c r="AF94" i="37" s="1"/>
  <c r="AG94" i="37" s="1"/>
  <c r="AH94" i="37" s="1"/>
  <c r="AI94" i="37" s="1"/>
  <c r="AJ94" i="37" s="1"/>
  <c r="J926" i="33" l="1"/>
  <c r="I926" i="33"/>
  <c r="H926" i="33"/>
  <c r="X926" i="33"/>
  <c r="X608" i="33"/>
  <c r="X609" i="33"/>
  <c r="X610" i="33"/>
  <c r="X611" i="33"/>
  <c r="X612" i="33"/>
  <c r="X613" i="33"/>
  <c r="X614" i="33"/>
  <c r="X615" i="33"/>
  <c r="X616" i="33"/>
  <c r="X617" i="33"/>
  <c r="X618" i="33"/>
  <c r="X619" i="33"/>
  <c r="G926" i="33" l="1"/>
  <c r="AC1080" i="33"/>
  <c r="AB1080" i="33"/>
  <c r="AA1080" i="33"/>
  <c r="AC926" i="33"/>
  <c r="AB926" i="33"/>
  <c r="AA926" i="33"/>
  <c r="Z1080" i="33" l="1"/>
  <c r="Z926" i="33"/>
  <c r="AC6" i="33"/>
  <c r="AC7" i="33"/>
  <c r="AC8" i="33"/>
  <c r="J123" i="33" l="1"/>
  <c r="J124" i="33"/>
  <c r="J125" i="33"/>
  <c r="J126" i="33"/>
  <c r="J127" i="33"/>
  <c r="J128" i="33"/>
  <c r="J129" i="33"/>
  <c r="T2157" i="36" l="1"/>
  <c r="T2156" i="36"/>
  <c r="T2155" i="36"/>
  <c r="T2154" i="36"/>
  <c r="T2153" i="36"/>
  <c r="T2152" i="36"/>
  <c r="T2151" i="36"/>
  <c r="T2150" i="36"/>
  <c r="T2149" i="36"/>
  <c r="T2148" i="36"/>
  <c r="T2147" i="36"/>
  <c r="T2146" i="36"/>
  <c r="T2145" i="36"/>
  <c r="T2144" i="36"/>
  <c r="T2143" i="36"/>
  <c r="T2142" i="36"/>
  <c r="T2141" i="36"/>
  <c r="T2140" i="36"/>
  <c r="T2139" i="36"/>
  <c r="T2138" i="36"/>
  <c r="T2137" i="36"/>
  <c r="T2136" i="36"/>
  <c r="T2135" i="36"/>
  <c r="T2134" i="36"/>
  <c r="T2133" i="36"/>
  <c r="T2132" i="36"/>
  <c r="T2131" i="36"/>
  <c r="T2130" i="36"/>
  <c r="T2129" i="36"/>
  <c r="T2128" i="36"/>
  <c r="T2127" i="36"/>
  <c r="T2126" i="36"/>
  <c r="T2125" i="36"/>
  <c r="T2124" i="36"/>
  <c r="T2123" i="36"/>
  <c r="T2122" i="36"/>
  <c r="T2121" i="36"/>
  <c r="T2120" i="36"/>
  <c r="T2119" i="36"/>
  <c r="T2118" i="36"/>
  <c r="T2117" i="36"/>
  <c r="T2116" i="36"/>
  <c r="T2115" i="36"/>
  <c r="T2114" i="36"/>
  <c r="T2113" i="36"/>
  <c r="T2112" i="36"/>
  <c r="T2111" i="36"/>
  <c r="T2110" i="36"/>
  <c r="T2109" i="36"/>
  <c r="T2108" i="36"/>
  <c r="T2107" i="36"/>
  <c r="T2106" i="36"/>
  <c r="T2105" i="36"/>
  <c r="T2104" i="36"/>
  <c r="T2103" i="36"/>
  <c r="T2102" i="36"/>
  <c r="T2101" i="36"/>
  <c r="T2100" i="36"/>
  <c r="T2099" i="36"/>
  <c r="T2098" i="36"/>
  <c r="T2097" i="36"/>
  <c r="T2096" i="36"/>
  <c r="T2095" i="36"/>
  <c r="T2094" i="36"/>
  <c r="T2093" i="36"/>
  <c r="T2092" i="36"/>
  <c r="T2091" i="36"/>
  <c r="T2090" i="36"/>
  <c r="F2157" i="36"/>
  <c r="E2157" i="36"/>
  <c r="D2157" i="36"/>
  <c r="F2156" i="36"/>
  <c r="E2156" i="36"/>
  <c r="D2156" i="36"/>
  <c r="F2155" i="36"/>
  <c r="E2155" i="36"/>
  <c r="D2155" i="36"/>
  <c r="F2154" i="36"/>
  <c r="E2154" i="36"/>
  <c r="D2154" i="36"/>
  <c r="F2153" i="36"/>
  <c r="E2153" i="36"/>
  <c r="D2153" i="36"/>
  <c r="F2152" i="36"/>
  <c r="E2152" i="36"/>
  <c r="D2152" i="36"/>
  <c r="F2151" i="36"/>
  <c r="E2151" i="36"/>
  <c r="D2151" i="36"/>
  <c r="F2150" i="36"/>
  <c r="E2150" i="36"/>
  <c r="D2150" i="36"/>
  <c r="F2149" i="36"/>
  <c r="E2149" i="36"/>
  <c r="D2149" i="36"/>
  <c r="F2148" i="36"/>
  <c r="E2148" i="36"/>
  <c r="D2148" i="36"/>
  <c r="F2147" i="36"/>
  <c r="E2147" i="36"/>
  <c r="D2147" i="36"/>
  <c r="F2146" i="36"/>
  <c r="E2146" i="36"/>
  <c r="D2146" i="36"/>
  <c r="F2145" i="36"/>
  <c r="E2145" i="36"/>
  <c r="D2145" i="36"/>
  <c r="F2144" i="36"/>
  <c r="E2144" i="36"/>
  <c r="D2144" i="36"/>
  <c r="F2143" i="36"/>
  <c r="E2143" i="36"/>
  <c r="D2143" i="36"/>
  <c r="F2142" i="36"/>
  <c r="E2142" i="36"/>
  <c r="D2142" i="36"/>
  <c r="F2141" i="36"/>
  <c r="E2141" i="36"/>
  <c r="D2141" i="36"/>
  <c r="F2140" i="36"/>
  <c r="E2140" i="36"/>
  <c r="D2140" i="36"/>
  <c r="F2139" i="36"/>
  <c r="E2139" i="36"/>
  <c r="D2139" i="36"/>
  <c r="F2138" i="36"/>
  <c r="E2138" i="36"/>
  <c r="D2138" i="36"/>
  <c r="F2137" i="36"/>
  <c r="E2137" i="36"/>
  <c r="D2137" i="36"/>
  <c r="F2136" i="36"/>
  <c r="E2136" i="36"/>
  <c r="D2136" i="36"/>
  <c r="F2135" i="36"/>
  <c r="E2135" i="36"/>
  <c r="D2135" i="36"/>
  <c r="F2134" i="36"/>
  <c r="E2134" i="36"/>
  <c r="D2134" i="36"/>
  <c r="F2133" i="36"/>
  <c r="E2133" i="36"/>
  <c r="D2133" i="36"/>
  <c r="F2132" i="36"/>
  <c r="E2132" i="36"/>
  <c r="D2132" i="36"/>
  <c r="F2131" i="36"/>
  <c r="E2131" i="36"/>
  <c r="D2131" i="36"/>
  <c r="F2130" i="36"/>
  <c r="E2130" i="36"/>
  <c r="D2130" i="36"/>
  <c r="F2129" i="36"/>
  <c r="E2129" i="36"/>
  <c r="D2129" i="36"/>
  <c r="F2128" i="36"/>
  <c r="E2128" i="36"/>
  <c r="D2128" i="36"/>
  <c r="F2127" i="36"/>
  <c r="E2127" i="36"/>
  <c r="D2127" i="36"/>
  <c r="F2126" i="36"/>
  <c r="E2126" i="36"/>
  <c r="D2126" i="36"/>
  <c r="F2125" i="36"/>
  <c r="E2125" i="36"/>
  <c r="D2125" i="36"/>
  <c r="F2124" i="36"/>
  <c r="E2124" i="36"/>
  <c r="D2124" i="36"/>
  <c r="F2123" i="36"/>
  <c r="E2123" i="36"/>
  <c r="D2123" i="36"/>
  <c r="F2122" i="36"/>
  <c r="E2122" i="36"/>
  <c r="D2122" i="36"/>
  <c r="F2121" i="36"/>
  <c r="E2121" i="36"/>
  <c r="D2121" i="36"/>
  <c r="F2120" i="36"/>
  <c r="E2120" i="36"/>
  <c r="D2120" i="36"/>
  <c r="F2119" i="36"/>
  <c r="E2119" i="36"/>
  <c r="D2119" i="36"/>
  <c r="F2118" i="36"/>
  <c r="E2118" i="36"/>
  <c r="D2118" i="36"/>
  <c r="F2117" i="36"/>
  <c r="E2117" i="36"/>
  <c r="D2117" i="36"/>
  <c r="F2116" i="36"/>
  <c r="E2116" i="36"/>
  <c r="D2116" i="36"/>
  <c r="F2115" i="36"/>
  <c r="E2115" i="36"/>
  <c r="D2115" i="36"/>
  <c r="F2114" i="36"/>
  <c r="E2114" i="36"/>
  <c r="D2114" i="36"/>
  <c r="F2113" i="36"/>
  <c r="E2113" i="36"/>
  <c r="D2113" i="36"/>
  <c r="F2112" i="36"/>
  <c r="E2112" i="36"/>
  <c r="D2112" i="36"/>
  <c r="F2111" i="36"/>
  <c r="E2111" i="36"/>
  <c r="D2111" i="36"/>
  <c r="F2110" i="36"/>
  <c r="E2110" i="36"/>
  <c r="D2110" i="36"/>
  <c r="F2109" i="36"/>
  <c r="E2109" i="36"/>
  <c r="D2109" i="36"/>
  <c r="F2108" i="36"/>
  <c r="E2108" i="36"/>
  <c r="D2108" i="36"/>
  <c r="F2107" i="36"/>
  <c r="E2107" i="36"/>
  <c r="D2107" i="36"/>
  <c r="F2106" i="36"/>
  <c r="E2106" i="36"/>
  <c r="D2106" i="36"/>
  <c r="F2105" i="36"/>
  <c r="E2105" i="36"/>
  <c r="D2105" i="36"/>
  <c r="F2104" i="36"/>
  <c r="E2104" i="36"/>
  <c r="D2104" i="36"/>
  <c r="F2103" i="36"/>
  <c r="E2103" i="36"/>
  <c r="D2103" i="36"/>
  <c r="F2102" i="36"/>
  <c r="E2102" i="36"/>
  <c r="D2102" i="36"/>
  <c r="F2101" i="36"/>
  <c r="E2101" i="36"/>
  <c r="D2101" i="36"/>
  <c r="F2100" i="36"/>
  <c r="E2100" i="36"/>
  <c r="D2100" i="36"/>
  <c r="F2099" i="36"/>
  <c r="E2099" i="36"/>
  <c r="D2099" i="36"/>
  <c r="F2098" i="36"/>
  <c r="E2098" i="36"/>
  <c r="D2098" i="36"/>
  <c r="F2097" i="36"/>
  <c r="E2097" i="36"/>
  <c r="D2097" i="36"/>
  <c r="F2096" i="36"/>
  <c r="E2096" i="36"/>
  <c r="D2096" i="36"/>
  <c r="F2095" i="36"/>
  <c r="E2095" i="36"/>
  <c r="D2095" i="36"/>
  <c r="F2094" i="36"/>
  <c r="E2094" i="36"/>
  <c r="D2094" i="36"/>
  <c r="F2093" i="36"/>
  <c r="E2093" i="36"/>
  <c r="D2093" i="36"/>
  <c r="F2092" i="36"/>
  <c r="E2092" i="36"/>
  <c r="D2092" i="36"/>
  <c r="F2091" i="36"/>
  <c r="E2091" i="36"/>
  <c r="D2091" i="36"/>
  <c r="F2090" i="36"/>
  <c r="E2090" i="36"/>
  <c r="D2090" i="36"/>
  <c r="T2087" i="36"/>
  <c r="T2086" i="36"/>
  <c r="T2085" i="36"/>
  <c r="T2084" i="36"/>
  <c r="T2083" i="36"/>
  <c r="T2082" i="36"/>
  <c r="T2081" i="36"/>
  <c r="T2080" i="36"/>
  <c r="T2079" i="36"/>
  <c r="T2078" i="36"/>
  <c r="T2077" i="36"/>
  <c r="T2076" i="36"/>
  <c r="F2087" i="36"/>
  <c r="E2087" i="36"/>
  <c r="D2087" i="36"/>
  <c r="F2086" i="36"/>
  <c r="E2086" i="36"/>
  <c r="D2086" i="36"/>
  <c r="F2085" i="36"/>
  <c r="E2085" i="36"/>
  <c r="D2085" i="36"/>
  <c r="F2084" i="36"/>
  <c r="E2084" i="36"/>
  <c r="D2084" i="36"/>
  <c r="F2083" i="36"/>
  <c r="E2083" i="36"/>
  <c r="D2083" i="36"/>
  <c r="F2082" i="36"/>
  <c r="E2082" i="36"/>
  <c r="D2082" i="36"/>
  <c r="F2081" i="36"/>
  <c r="E2081" i="36"/>
  <c r="D2081" i="36"/>
  <c r="F2080" i="36"/>
  <c r="E2080" i="36"/>
  <c r="D2080" i="36"/>
  <c r="F2079" i="36"/>
  <c r="E2079" i="36"/>
  <c r="D2079" i="36"/>
  <c r="F2078" i="36"/>
  <c r="E2078" i="36"/>
  <c r="D2078" i="36"/>
  <c r="F2077" i="36"/>
  <c r="E2077" i="36"/>
  <c r="D2077" i="36"/>
  <c r="F2076" i="36"/>
  <c r="E2076" i="36"/>
  <c r="D2076" i="36"/>
  <c r="T2073" i="36"/>
  <c r="T2072" i="36"/>
  <c r="T2071" i="36"/>
  <c r="F2073" i="36"/>
  <c r="E2073" i="36"/>
  <c r="D2073" i="36"/>
  <c r="F2072" i="36"/>
  <c r="E2072" i="36"/>
  <c r="D2072" i="36"/>
  <c r="F2071" i="36"/>
  <c r="E2071" i="36"/>
  <c r="D2071" i="36"/>
  <c r="T2068" i="36"/>
  <c r="T2067" i="36"/>
  <c r="T2066" i="36"/>
  <c r="T2065" i="36"/>
  <c r="T2064" i="36"/>
  <c r="T2063" i="36"/>
  <c r="T2062" i="36"/>
  <c r="T2061" i="36"/>
  <c r="T2060" i="36"/>
  <c r="T2059" i="36"/>
  <c r="T2058" i="36"/>
  <c r="T2057" i="36"/>
  <c r="T2056" i="36"/>
  <c r="T2055" i="36"/>
  <c r="F2068" i="36"/>
  <c r="E2068" i="36"/>
  <c r="D2068" i="36"/>
  <c r="F2067" i="36"/>
  <c r="E2067" i="36"/>
  <c r="D2067" i="36"/>
  <c r="F2066" i="36"/>
  <c r="E2066" i="36"/>
  <c r="D2066" i="36"/>
  <c r="F2065" i="36"/>
  <c r="E2065" i="36"/>
  <c r="D2065" i="36"/>
  <c r="F2064" i="36"/>
  <c r="E2064" i="36"/>
  <c r="D2064" i="36"/>
  <c r="F2063" i="36"/>
  <c r="E2063" i="36"/>
  <c r="D2063" i="36"/>
  <c r="F2062" i="36"/>
  <c r="E2062" i="36"/>
  <c r="D2062" i="36"/>
  <c r="F2061" i="36"/>
  <c r="E2061" i="36"/>
  <c r="D2061" i="36"/>
  <c r="F2060" i="36"/>
  <c r="E2060" i="36"/>
  <c r="D2060" i="36"/>
  <c r="F2059" i="36"/>
  <c r="E2059" i="36"/>
  <c r="D2059" i="36"/>
  <c r="F2058" i="36"/>
  <c r="E2058" i="36"/>
  <c r="D2058" i="36"/>
  <c r="F2057" i="36"/>
  <c r="E2057" i="36"/>
  <c r="D2057" i="36"/>
  <c r="F2056" i="36"/>
  <c r="E2056" i="36"/>
  <c r="D2056" i="36"/>
  <c r="F2055" i="36"/>
  <c r="E2055" i="36"/>
  <c r="D2055" i="36"/>
  <c r="T2052" i="36"/>
  <c r="T2051" i="36"/>
  <c r="T2050" i="36"/>
  <c r="T2049" i="36"/>
  <c r="T2048" i="36"/>
  <c r="T2047" i="36"/>
  <c r="T2046" i="36"/>
  <c r="T2045" i="36"/>
  <c r="T2044" i="36"/>
  <c r="T2043" i="36"/>
  <c r="T2042" i="36"/>
  <c r="T2041" i="36"/>
  <c r="T2040" i="36"/>
  <c r="T2039" i="36"/>
  <c r="T2038" i="36"/>
  <c r="T2037" i="36"/>
  <c r="T2036" i="36"/>
  <c r="T2035" i="36"/>
  <c r="T2034" i="36"/>
  <c r="T2033" i="36"/>
  <c r="T2032" i="36"/>
  <c r="T2031" i="36"/>
  <c r="T2030" i="36"/>
  <c r="T2029" i="36"/>
  <c r="T2028" i="36"/>
  <c r="T2027" i="36"/>
  <c r="T2026" i="36"/>
  <c r="T2025" i="36"/>
  <c r="T2024" i="36"/>
  <c r="T2023" i="36"/>
  <c r="T2022" i="36"/>
  <c r="T2021" i="36"/>
  <c r="T2020" i="36"/>
  <c r="T2019" i="36"/>
  <c r="T2018" i="36"/>
  <c r="T2017" i="36"/>
  <c r="T2016" i="36"/>
  <c r="T2015" i="36"/>
  <c r="T2014" i="36"/>
  <c r="T2013" i="36"/>
  <c r="T2012" i="36"/>
  <c r="T2011" i="36"/>
  <c r="T2010" i="36"/>
  <c r="T2009" i="36"/>
  <c r="T2008" i="36"/>
  <c r="T2007" i="36"/>
  <c r="T2006" i="36"/>
  <c r="T2005" i="36"/>
  <c r="T2004" i="36"/>
  <c r="T2003" i="36"/>
  <c r="T2002" i="36"/>
  <c r="T2001" i="36"/>
  <c r="T2000" i="36"/>
  <c r="T1999" i="36"/>
  <c r="T1998" i="36"/>
  <c r="T1997" i="36"/>
  <c r="T1996" i="36"/>
  <c r="T1995" i="36"/>
  <c r="T1994" i="36"/>
  <c r="T1993" i="36"/>
  <c r="T1992" i="36"/>
  <c r="T1991" i="36"/>
  <c r="T1990" i="36"/>
  <c r="T1989" i="36"/>
  <c r="T1988" i="36"/>
  <c r="T1987" i="36"/>
  <c r="T1986" i="36"/>
  <c r="T1985" i="36"/>
  <c r="T1984" i="36"/>
  <c r="T1983" i="36"/>
  <c r="T1982" i="36"/>
  <c r="T1981" i="36"/>
  <c r="T1980" i="36"/>
  <c r="T1979" i="36"/>
  <c r="T1978" i="36"/>
  <c r="T1977" i="36"/>
  <c r="T1976" i="36"/>
  <c r="T1975" i="36"/>
  <c r="T1974" i="36"/>
  <c r="T1973" i="36"/>
  <c r="T1972" i="36"/>
  <c r="T1971" i="36"/>
  <c r="T1970" i="36"/>
  <c r="T1969" i="36"/>
  <c r="T1968" i="36"/>
  <c r="T1967" i="36"/>
  <c r="T1966" i="36"/>
  <c r="T1965" i="36"/>
  <c r="T1964" i="36"/>
  <c r="T1963" i="36"/>
  <c r="T1962" i="36"/>
  <c r="T1961" i="36"/>
  <c r="T1960" i="36"/>
  <c r="T1959" i="36"/>
  <c r="T1958" i="36"/>
  <c r="T1957" i="36"/>
  <c r="F2052" i="36"/>
  <c r="E2052" i="36"/>
  <c r="D2052" i="36"/>
  <c r="F2051" i="36"/>
  <c r="E2051" i="36"/>
  <c r="D2051" i="36"/>
  <c r="F2050" i="36"/>
  <c r="E2050" i="36"/>
  <c r="D2050" i="36"/>
  <c r="F2049" i="36"/>
  <c r="E2049" i="36"/>
  <c r="D2049" i="36"/>
  <c r="F2048" i="36"/>
  <c r="E2048" i="36"/>
  <c r="D2048" i="36"/>
  <c r="F2047" i="36"/>
  <c r="E2047" i="36"/>
  <c r="D2047" i="36"/>
  <c r="F2046" i="36"/>
  <c r="E2046" i="36"/>
  <c r="D2046" i="36"/>
  <c r="F2045" i="36"/>
  <c r="E2045" i="36"/>
  <c r="D2045" i="36"/>
  <c r="F2044" i="36"/>
  <c r="E2044" i="36"/>
  <c r="D2044" i="36"/>
  <c r="F2043" i="36"/>
  <c r="E2043" i="36"/>
  <c r="D2043" i="36"/>
  <c r="F2042" i="36"/>
  <c r="E2042" i="36"/>
  <c r="D2042" i="36"/>
  <c r="F2041" i="36"/>
  <c r="E2041" i="36"/>
  <c r="D2041" i="36"/>
  <c r="F2040" i="36"/>
  <c r="E2040" i="36"/>
  <c r="D2040" i="36"/>
  <c r="F2039" i="36"/>
  <c r="E2039" i="36"/>
  <c r="D2039" i="36"/>
  <c r="F2038" i="36"/>
  <c r="E2038" i="36"/>
  <c r="D2038" i="36"/>
  <c r="F2037" i="36"/>
  <c r="E2037" i="36"/>
  <c r="D2037" i="36"/>
  <c r="F2036" i="36"/>
  <c r="E2036" i="36"/>
  <c r="D2036" i="36"/>
  <c r="F2035" i="36"/>
  <c r="E2035" i="36"/>
  <c r="D2035" i="36"/>
  <c r="F2034" i="36"/>
  <c r="E2034" i="36"/>
  <c r="D2034" i="36"/>
  <c r="F2033" i="36"/>
  <c r="E2033" i="36"/>
  <c r="D2033" i="36"/>
  <c r="F2032" i="36"/>
  <c r="E2032" i="36"/>
  <c r="D2032" i="36"/>
  <c r="F2031" i="36"/>
  <c r="E2031" i="36"/>
  <c r="D2031" i="36"/>
  <c r="F2030" i="36"/>
  <c r="E2030" i="36"/>
  <c r="D2030" i="36"/>
  <c r="F2029" i="36"/>
  <c r="E2029" i="36"/>
  <c r="D2029" i="36"/>
  <c r="F2028" i="36"/>
  <c r="E2028" i="36"/>
  <c r="D2028" i="36"/>
  <c r="F2027" i="36"/>
  <c r="E2027" i="36"/>
  <c r="D2027" i="36"/>
  <c r="F2026" i="36"/>
  <c r="E2026" i="36"/>
  <c r="D2026" i="36"/>
  <c r="F2025" i="36"/>
  <c r="E2025" i="36"/>
  <c r="D2025" i="36"/>
  <c r="F2024" i="36"/>
  <c r="E2024" i="36"/>
  <c r="D2024" i="36"/>
  <c r="F2023" i="36"/>
  <c r="E2023" i="36"/>
  <c r="D2023" i="36"/>
  <c r="F2022" i="36"/>
  <c r="E2022" i="36"/>
  <c r="D2022" i="36"/>
  <c r="F2021" i="36"/>
  <c r="E2021" i="36"/>
  <c r="D2021" i="36"/>
  <c r="F2020" i="36"/>
  <c r="E2020" i="36"/>
  <c r="D2020" i="36"/>
  <c r="F2019" i="36"/>
  <c r="E2019" i="36"/>
  <c r="D2019" i="36"/>
  <c r="F2018" i="36"/>
  <c r="E2018" i="36"/>
  <c r="D2018" i="36"/>
  <c r="F2017" i="36"/>
  <c r="E2017" i="36"/>
  <c r="D2017" i="36"/>
  <c r="F2016" i="36"/>
  <c r="E2016" i="36"/>
  <c r="D2016" i="36"/>
  <c r="F2015" i="36"/>
  <c r="E2015" i="36"/>
  <c r="D2015" i="36"/>
  <c r="F2014" i="36"/>
  <c r="E2014" i="36"/>
  <c r="D2014" i="36"/>
  <c r="F2013" i="36"/>
  <c r="E2013" i="36"/>
  <c r="D2013" i="36"/>
  <c r="F2012" i="36"/>
  <c r="E2012" i="36"/>
  <c r="D2012" i="36"/>
  <c r="F2011" i="36"/>
  <c r="E2011" i="36"/>
  <c r="D2011" i="36"/>
  <c r="F2010" i="36"/>
  <c r="E2010" i="36"/>
  <c r="D2010" i="36"/>
  <c r="F2009" i="36"/>
  <c r="E2009" i="36"/>
  <c r="D2009" i="36"/>
  <c r="F2008" i="36"/>
  <c r="E2008" i="36"/>
  <c r="D2008" i="36"/>
  <c r="F2007" i="36"/>
  <c r="E2007" i="36"/>
  <c r="D2007" i="36"/>
  <c r="F2006" i="36"/>
  <c r="E2006" i="36"/>
  <c r="D2006" i="36"/>
  <c r="F2005" i="36"/>
  <c r="E2005" i="36"/>
  <c r="D2005" i="36"/>
  <c r="F2004" i="36"/>
  <c r="E2004" i="36"/>
  <c r="D2004" i="36"/>
  <c r="F2003" i="36"/>
  <c r="E2003" i="36"/>
  <c r="D2003" i="36"/>
  <c r="F2002" i="36"/>
  <c r="E2002" i="36"/>
  <c r="D2002" i="36"/>
  <c r="F2001" i="36"/>
  <c r="E2001" i="36"/>
  <c r="D2001" i="36"/>
  <c r="F2000" i="36"/>
  <c r="E2000" i="36"/>
  <c r="D2000" i="36"/>
  <c r="F1999" i="36"/>
  <c r="E1999" i="36"/>
  <c r="D1999" i="36"/>
  <c r="F1998" i="36"/>
  <c r="E1998" i="36"/>
  <c r="D1998" i="36"/>
  <c r="F1997" i="36"/>
  <c r="E1997" i="36"/>
  <c r="D1997" i="36"/>
  <c r="F1996" i="36"/>
  <c r="E1996" i="36"/>
  <c r="D1996" i="36"/>
  <c r="F1995" i="36"/>
  <c r="E1995" i="36"/>
  <c r="D1995" i="36"/>
  <c r="F1994" i="36"/>
  <c r="E1994" i="36"/>
  <c r="D1994" i="36"/>
  <c r="F1993" i="36"/>
  <c r="E1993" i="36"/>
  <c r="D1993" i="36"/>
  <c r="F1992" i="36"/>
  <c r="E1992" i="36"/>
  <c r="D1992" i="36"/>
  <c r="F1991" i="36"/>
  <c r="E1991" i="36"/>
  <c r="D1991" i="36"/>
  <c r="F1990" i="36"/>
  <c r="E1990" i="36"/>
  <c r="D1990" i="36"/>
  <c r="F1989" i="36"/>
  <c r="E1989" i="36"/>
  <c r="D1989" i="36"/>
  <c r="F1988" i="36"/>
  <c r="E1988" i="36"/>
  <c r="D1988" i="36"/>
  <c r="F1987" i="36"/>
  <c r="E1987" i="36"/>
  <c r="D1987" i="36"/>
  <c r="F1986" i="36"/>
  <c r="E1986" i="36"/>
  <c r="D1986" i="36"/>
  <c r="F1985" i="36"/>
  <c r="E1985" i="36"/>
  <c r="D1985" i="36"/>
  <c r="F1984" i="36"/>
  <c r="E1984" i="36"/>
  <c r="D1984" i="36"/>
  <c r="F1983" i="36"/>
  <c r="E1983" i="36"/>
  <c r="D1983" i="36"/>
  <c r="F1982" i="36"/>
  <c r="E1982" i="36"/>
  <c r="D1982" i="36"/>
  <c r="F1981" i="36"/>
  <c r="E1981" i="36"/>
  <c r="D1981" i="36"/>
  <c r="F1980" i="36"/>
  <c r="E1980" i="36"/>
  <c r="D1980" i="36"/>
  <c r="F1979" i="36"/>
  <c r="E1979" i="36"/>
  <c r="D1979" i="36"/>
  <c r="F1978" i="36"/>
  <c r="E1978" i="36"/>
  <c r="D1978" i="36"/>
  <c r="F1977" i="36"/>
  <c r="E1977" i="36"/>
  <c r="D1977" i="36"/>
  <c r="F1976" i="36"/>
  <c r="E1976" i="36"/>
  <c r="D1976" i="36"/>
  <c r="F1975" i="36"/>
  <c r="E1975" i="36"/>
  <c r="D1975" i="36"/>
  <c r="F1974" i="36"/>
  <c r="E1974" i="36"/>
  <c r="D1974" i="36"/>
  <c r="F1973" i="36"/>
  <c r="E1973" i="36"/>
  <c r="D1973" i="36"/>
  <c r="F1972" i="36"/>
  <c r="E1972" i="36"/>
  <c r="D1972" i="36"/>
  <c r="F1971" i="36"/>
  <c r="E1971" i="36"/>
  <c r="D1971" i="36"/>
  <c r="F1970" i="36"/>
  <c r="E1970" i="36"/>
  <c r="D1970" i="36"/>
  <c r="F1969" i="36"/>
  <c r="E1969" i="36"/>
  <c r="D1969" i="36"/>
  <c r="F1968" i="36"/>
  <c r="E1968" i="36"/>
  <c r="D1968" i="36"/>
  <c r="F1967" i="36"/>
  <c r="E1967" i="36"/>
  <c r="D1967" i="36"/>
  <c r="F1966" i="36"/>
  <c r="E1966" i="36"/>
  <c r="D1966" i="36"/>
  <c r="F1965" i="36"/>
  <c r="E1965" i="36"/>
  <c r="D1965" i="36"/>
  <c r="F1964" i="36"/>
  <c r="E1964" i="36"/>
  <c r="D1964" i="36"/>
  <c r="F1963" i="36"/>
  <c r="E1963" i="36"/>
  <c r="D1963" i="36"/>
  <c r="F1962" i="36"/>
  <c r="E1962" i="36"/>
  <c r="D1962" i="36"/>
  <c r="F1961" i="36"/>
  <c r="E1961" i="36"/>
  <c r="D1961" i="36"/>
  <c r="F1960" i="36"/>
  <c r="E1960" i="36"/>
  <c r="D1960" i="36"/>
  <c r="F1959" i="36"/>
  <c r="E1959" i="36"/>
  <c r="D1959" i="36"/>
  <c r="F1958" i="36"/>
  <c r="E1958" i="36"/>
  <c r="D1958" i="36"/>
  <c r="F1957" i="36"/>
  <c r="E1957" i="36"/>
  <c r="D1957" i="36"/>
  <c r="T1954" i="36"/>
  <c r="T1953" i="36"/>
  <c r="T1952" i="36"/>
  <c r="F1954" i="36"/>
  <c r="E1954" i="36"/>
  <c r="D1954" i="36"/>
  <c r="F1953" i="36"/>
  <c r="E1953" i="36"/>
  <c r="D1953" i="36"/>
  <c r="F1952" i="36"/>
  <c r="E1952" i="36"/>
  <c r="D1952" i="36"/>
  <c r="T1949" i="36"/>
  <c r="T1948" i="36"/>
  <c r="T1947" i="36"/>
  <c r="T1946" i="36"/>
  <c r="T1945" i="36"/>
  <c r="T1944" i="36"/>
  <c r="T1943" i="36"/>
  <c r="T1942" i="36"/>
  <c r="T1941" i="36"/>
  <c r="T1940" i="36"/>
  <c r="T1939" i="36"/>
  <c r="T1938" i="36"/>
  <c r="T1937" i="36"/>
  <c r="T1936" i="36"/>
  <c r="T1935" i="36"/>
  <c r="T1934" i="36"/>
  <c r="T1933" i="36"/>
  <c r="T1932" i="36"/>
  <c r="T1931" i="36"/>
  <c r="T1930" i="36"/>
  <c r="T1929" i="36"/>
  <c r="T1928" i="36"/>
  <c r="T1927" i="36"/>
  <c r="T1926" i="36"/>
  <c r="T1925" i="36"/>
  <c r="T1924" i="36"/>
  <c r="T1923" i="36"/>
  <c r="T1922" i="36"/>
  <c r="T1921" i="36"/>
  <c r="T1920" i="36"/>
  <c r="T1919" i="36"/>
  <c r="T1918" i="36"/>
  <c r="T1917" i="36"/>
  <c r="T1916" i="36"/>
  <c r="T1915" i="36"/>
  <c r="T1914" i="36"/>
  <c r="T1913" i="36"/>
  <c r="T1912" i="36"/>
  <c r="T1911" i="36"/>
  <c r="T1910" i="36"/>
  <c r="F1949" i="36"/>
  <c r="E1949" i="36"/>
  <c r="D1949" i="36"/>
  <c r="F1948" i="36"/>
  <c r="E1948" i="36"/>
  <c r="D1948" i="36"/>
  <c r="F1947" i="36"/>
  <c r="E1947" i="36"/>
  <c r="D1947" i="36"/>
  <c r="F1946" i="36"/>
  <c r="E1946" i="36"/>
  <c r="D1946" i="36"/>
  <c r="F1945" i="36"/>
  <c r="E1945" i="36"/>
  <c r="D1945" i="36"/>
  <c r="F1944" i="36"/>
  <c r="E1944" i="36"/>
  <c r="D1944" i="36"/>
  <c r="F1943" i="36"/>
  <c r="E1943" i="36"/>
  <c r="D1943" i="36"/>
  <c r="F1942" i="36"/>
  <c r="E1942" i="36"/>
  <c r="D1942" i="36"/>
  <c r="F1941" i="36"/>
  <c r="E1941" i="36"/>
  <c r="D1941" i="36"/>
  <c r="F1940" i="36"/>
  <c r="E1940" i="36"/>
  <c r="D1940" i="36"/>
  <c r="F1939" i="36"/>
  <c r="E1939" i="36"/>
  <c r="D1939" i="36"/>
  <c r="F1938" i="36"/>
  <c r="E1938" i="36"/>
  <c r="D1938" i="36"/>
  <c r="F1937" i="36"/>
  <c r="E1937" i="36"/>
  <c r="D1937" i="36"/>
  <c r="F1936" i="36"/>
  <c r="E1936" i="36"/>
  <c r="D1936" i="36"/>
  <c r="F1935" i="36"/>
  <c r="E1935" i="36"/>
  <c r="D1935" i="36"/>
  <c r="F1934" i="36"/>
  <c r="E1934" i="36"/>
  <c r="D1934" i="36"/>
  <c r="F1933" i="36"/>
  <c r="E1933" i="36"/>
  <c r="D1933" i="36"/>
  <c r="F1932" i="36"/>
  <c r="E1932" i="36"/>
  <c r="D1932" i="36"/>
  <c r="F1931" i="36"/>
  <c r="E1931" i="36"/>
  <c r="D1931" i="36"/>
  <c r="F1930" i="36"/>
  <c r="E1930" i="36"/>
  <c r="D1930" i="36"/>
  <c r="F1929" i="36"/>
  <c r="E1929" i="36"/>
  <c r="D1929" i="36"/>
  <c r="F1928" i="36"/>
  <c r="E1928" i="36"/>
  <c r="D1928" i="36"/>
  <c r="F1927" i="36"/>
  <c r="E1927" i="36"/>
  <c r="D1927" i="36"/>
  <c r="F1926" i="36"/>
  <c r="E1926" i="36"/>
  <c r="D1926" i="36"/>
  <c r="F1925" i="36"/>
  <c r="E1925" i="36"/>
  <c r="D1925" i="36"/>
  <c r="F1924" i="36"/>
  <c r="E1924" i="36"/>
  <c r="D1924" i="36"/>
  <c r="F1923" i="36"/>
  <c r="E1923" i="36"/>
  <c r="D1923" i="36"/>
  <c r="F1922" i="36"/>
  <c r="E1922" i="36"/>
  <c r="D1922" i="36"/>
  <c r="F1921" i="36"/>
  <c r="E1921" i="36"/>
  <c r="D1921" i="36"/>
  <c r="F1920" i="36"/>
  <c r="E1920" i="36"/>
  <c r="D1920" i="36"/>
  <c r="F1919" i="36"/>
  <c r="E1919" i="36"/>
  <c r="D1919" i="36"/>
  <c r="F1918" i="36"/>
  <c r="E1918" i="36"/>
  <c r="D1918" i="36"/>
  <c r="F1917" i="36"/>
  <c r="E1917" i="36"/>
  <c r="D1917" i="36"/>
  <c r="F1916" i="36"/>
  <c r="E1916" i="36"/>
  <c r="D1916" i="36"/>
  <c r="F1915" i="36"/>
  <c r="E1915" i="36"/>
  <c r="D1915" i="36"/>
  <c r="F1914" i="36"/>
  <c r="E1914" i="36"/>
  <c r="D1914" i="36"/>
  <c r="F1913" i="36"/>
  <c r="E1913" i="36"/>
  <c r="D1913" i="36"/>
  <c r="F1912" i="36"/>
  <c r="E1912" i="36"/>
  <c r="D1912" i="36"/>
  <c r="F1911" i="36"/>
  <c r="E1911" i="36"/>
  <c r="D1911" i="36"/>
  <c r="F1910" i="36"/>
  <c r="E1910" i="36"/>
  <c r="D1910" i="36"/>
  <c r="T1907" i="36"/>
  <c r="T1906" i="36"/>
  <c r="T1905" i="36"/>
  <c r="T1904" i="36"/>
  <c r="T1903" i="36"/>
  <c r="T1902" i="36"/>
  <c r="T1901" i="36"/>
  <c r="T1900" i="36"/>
  <c r="T1899" i="36"/>
  <c r="T1898" i="36"/>
  <c r="T1897" i="36"/>
  <c r="T1896" i="36"/>
  <c r="T1895" i="36"/>
  <c r="T1894" i="36"/>
  <c r="T1893" i="36"/>
  <c r="T1892" i="36"/>
  <c r="T1891" i="36"/>
  <c r="T1890" i="36"/>
  <c r="T1889" i="36"/>
  <c r="T1888" i="36"/>
  <c r="T1887" i="36"/>
  <c r="T1886" i="36"/>
  <c r="T1885" i="36"/>
  <c r="T1884" i="36"/>
  <c r="T1883" i="36"/>
  <c r="T1882" i="36"/>
  <c r="T1881" i="36"/>
  <c r="T1880" i="36"/>
  <c r="T1879" i="36"/>
  <c r="T1878" i="36"/>
  <c r="T1877" i="36"/>
  <c r="T1876" i="36"/>
  <c r="T1875" i="36"/>
  <c r="T1874" i="36"/>
  <c r="T1873" i="36"/>
  <c r="T1872" i="36"/>
  <c r="T1871" i="36"/>
  <c r="T1870" i="36"/>
  <c r="T1869" i="36"/>
  <c r="T1868" i="36"/>
  <c r="T1867" i="36"/>
  <c r="T1866" i="36"/>
  <c r="T1865" i="36"/>
  <c r="T1864" i="36"/>
  <c r="T1863" i="36"/>
  <c r="T1862" i="36"/>
  <c r="T1861" i="36"/>
  <c r="T1860" i="36"/>
  <c r="T1859" i="36"/>
  <c r="T1858" i="36"/>
  <c r="F1907" i="36"/>
  <c r="E1907" i="36"/>
  <c r="D1907" i="36"/>
  <c r="F1906" i="36"/>
  <c r="E1906" i="36"/>
  <c r="D1906" i="36"/>
  <c r="F1905" i="36"/>
  <c r="E1905" i="36"/>
  <c r="D1905" i="36"/>
  <c r="F1904" i="36"/>
  <c r="E1904" i="36"/>
  <c r="D1904" i="36"/>
  <c r="F1903" i="36"/>
  <c r="E1903" i="36"/>
  <c r="D1903" i="36"/>
  <c r="F1902" i="36"/>
  <c r="E1902" i="36"/>
  <c r="D1902" i="36"/>
  <c r="F1901" i="36"/>
  <c r="E1901" i="36"/>
  <c r="D1901" i="36"/>
  <c r="F1900" i="36"/>
  <c r="E1900" i="36"/>
  <c r="D1900" i="36"/>
  <c r="F1899" i="36"/>
  <c r="E1899" i="36"/>
  <c r="D1899" i="36"/>
  <c r="F1898" i="36"/>
  <c r="E1898" i="36"/>
  <c r="D1898" i="36"/>
  <c r="F1897" i="36"/>
  <c r="E1897" i="36"/>
  <c r="D1897" i="36"/>
  <c r="F1896" i="36"/>
  <c r="E1896" i="36"/>
  <c r="D1896" i="36"/>
  <c r="F1895" i="36"/>
  <c r="E1895" i="36"/>
  <c r="D1895" i="36"/>
  <c r="F1894" i="36"/>
  <c r="E1894" i="36"/>
  <c r="D1894" i="36"/>
  <c r="F1893" i="36"/>
  <c r="E1893" i="36"/>
  <c r="D1893" i="36"/>
  <c r="F1892" i="36"/>
  <c r="E1892" i="36"/>
  <c r="D1892" i="36"/>
  <c r="F1891" i="36"/>
  <c r="E1891" i="36"/>
  <c r="D1891" i="36"/>
  <c r="F1890" i="36"/>
  <c r="E1890" i="36"/>
  <c r="D1890" i="36"/>
  <c r="F1889" i="36"/>
  <c r="E1889" i="36"/>
  <c r="D1889" i="36"/>
  <c r="F1888" i="36"/>
  <c r="E1888" i="36"/>
  <c r="D1888" i="36"/>
  <c r="F1887" i="36"/>
  <c r="E1887" i="36"/>
  <c r="D1887" i="36"/>
  <c r="F1886" i="36"/>
  <c r="E1886" i="36"/>
  <c r="D1886" i="36"/>
  <c r="F1885" i="36"/>
  <c r="E1885" i="36"/>
  <c r="D1885" i="36"/>
  <c r="F1884" i="36"/>
  <c r="E1884" i="36"/>
  <c r="D1884" i="36"/>
  <c r="F1883" i="36"/>
  <c r="E1883" i="36"/>
  <c r="D1883" i="36"/>
  <c r="F1882" i="36"/>
  <c r="E1882" i="36"/>
  <c r="D1882" i="36"/>
  <c r="F1881" i="36"/>
  <c r="E1881" i="36"/>
  <c r="D1881" i="36"/>
  <c r="F1880" i="36"/>
  <c r="E1880" i="36"/>
  <c r="D1880" i="36"/>
  <c r="F1879" i="36"/>
  <c r="E1879" i="36"/>
  <c r="D1879" i="36"/>
  <c r="F1878" i="36"/>
  <c r="E1878" i="36"/>
  <c r="D1878" i="36"/>
  <c r="F1877" i="36"/>
  <c r="E1877" i="36"/>
  <c r="D1877" i="36"/>
  <c r="F1876" i="36"/>
  <c r="E1876" i="36"/>
  <c r="D1876" i="36"/>
  <c r="F1875" i="36"/>
  <c r="E1875" i="36"/>
  <c r="D1875" i="36"/>
  <c r="F1874" i="36"/>
  <c r="E1874" i="36"/>
  <c r="D1874" i="36"/>
  <c r="F1873" i="36"/>
  <c r="E1873" i="36"/>
  <c r="D1873" i="36"/>
  <c r="F1872" i="36"/>
  <c r="E1872" i="36"/>
  <c r="D1872" i="36"/>
  <c r="F1871" i="36"/>
  <c r="E1871" i="36"/>
  <c r="D1871" i="36"/>
  <c r="F1870" i="36"/>
  <c r="E1870" i="36"/>
  <c r="D1870" i="36"/>
  <c r="F1869" i="36"/>
  <c r="E1869" i="36"/>
  <c r="D1869" i="36"/>
  <c r="F1868" i="36"/>
  <c r="E1868" i="36"/>
  <c r="D1868" i="36"/>
  <c r="F1867" i="36"/>
  <c r="E1867" i="36"/>
  <c r="D1867" i="36"/>
  <c r="F1866" i="36"/>
  <c r="E1866" i="36"/>
  <c r="D1866" i="36"/>
  <c r="F1865" i="36"/>
  <c r="E1865" i="36"/>
  <c r="D1865" i="36"/>
  <c r="F1864" i="36"/>
  <c r="E1864" i="36"/>
  <c r="D1864" i="36"/>
  <c r="F1863" i="36"/>
  <c r="E1863" i="36"/>
  <c r="D1863" i="36"/>
  <c r="F1862" i="36"/>
  <c r="E1862" i="36"/>
  <c r="D1862" i="36"/>
  <c r="F1861" i="36"/>
  <c r="E1861" i="36"/>
  <c r="D1861" i="36"/>
  <c r="F1860" i="36"/>
  <c r="E1860" i="36"/>
  <c r="D1860" i="36"/>
  <c r="F1859" i="36"/>
  <c r="E1859" i="36"/>
  <c r="D1859" i="36"/>
  <c r="F1858" i="36"/>
  <c r="E1858" i="36"/>
  <c r="D1858" i="36"/>
  <c r="T1855" i="36"/>
  <c r="T1854" i="36"/>
  <c r="T1853" i="36"/>
  <c r="T1852" i="36"/>
  <c r="T1851" i="36"/>
  <c r="T1850" i="36"/>
  <c r="T1849" i="36"/>
  <c r="T1848" i="36"/>
  <c r="T1847" i="36"/>
  <c r="T1846" i="36"/>
  <c r="T1845" i="36"/>
  <c r="T1844" i="36"/>
  <c r="T1843" i="36"/>
  <c r="T1842" i="36"/>
  <c r="T1841" i="36"/>
  <c r="T1840" i="36"/>
  <c r="T1839" i="36"/>
  <c r="T1838" i="36"/>
  <c r="T1837" i="36"/>
  <c r="T1836" i="36"/>
  <c r="T1835" i="36"/>
  <c r="T1834" i="36"/>
  <c r="T1833" i="36"/>
  <c r="T1832" i="36"/>
  <c r="T1831" i="36"/>
  <c r="T1830" i="36"/>
  <c r="T1829" i="36"/>
  <c r="T1828" i="36"/>
  <c r="T1827" i="36"/>
  <c r="T1826" i="36"/>
  <c r="T1825" i="36"/>
  <c r="T1824" i="36"/>
  <c r="T1823" i="36"/>
  <c r="T1822" i="36"/>
  <c r="T1821" i="36"/>
  <c r="T1820" i="36"/>
  <c r="T1819" i="36"/>
  <c r="T1818" i="36"/>
  <c r="T1817" i="36"/>
  <c r="T1816" i="36"/>
  <c r="T1815" i="36"/>
  <c r="T1814" i="36"/>
  <c r="T1813" i="36"/>
  <c r="T1812" i="36"/>
  <c r="T1811" i="36"/>
  <c r="T1810" i="36"/>
  <c r="T1809" i="36"/>
  <c r="T1808" i="36"/>
  <c r="T1807" i="36"/>
  <c r="T1806" i="36"/>
  <c r="T1805" i="36"/>
  <c r="T1804" i="36"/>
  <c r="T1803" i="36"/>
  <c r="T1802" i="36"/>
  <c r="T1801" i="36"/>
  <c r="T1800" i="36"/>
  <c r="T1799" i="36"/>
  <c r="T1798" i="36"/>
  <c r="T1797" i="36"/>
  <c r="T1796" i="36"/>
  <c r="T1795" i="36"/>
  <c r="T1794" i="36"/>
  <c r="T1793" i="36"/>
  <c r="T1792" i="36"/>
  <c r="T1791" i="36"/>
  <c r="T1790" i="36"/>
  <c r="T1789" i="36"/>
  <c r="T1788" i="36"/>
  <c r="T1787" i="36"/>
  <c r="T1786" i="36"/>
  <c r="T1785" i="36"/>
  <c r="T1784" i="36"/>
  <c r="T1783" i="36"/>
  <c r="F1855" i="36"/>
  <c r="E1855" i="36"/>
  <c r="D1855" i="36"/>
  <c r="F1854" i="36"/>
  <c r="E1854" i="36"/>
  <c r="D1854" i="36"/>
  <c r="F1853" i="36"/>
  <c r="E1853" i="36"/>
  <c r="D1853" i="36"/>
  <c r="F1852" i="36"/>
  <c r="E1852" i="36"/>
  <c r="D1852" i="36"/>
  <c r="F1851" i="36"/>
  <c r="E1851" i="36"/>
  <c r="D1851" i="36"/>
  <c r="F1850" i="36"/>
  <c r="E1850" i="36"/>
  <c r="D1850" i="36"/>
  <c r="F1849" i="36"/>
  <c r="E1849" i="36"/>
  <c r="D1849" i="36"/>
  <c r="F1848" i="36"/>
  <c r="E1848" i="36"/>
  <c r="D1848" i="36"/>
  <c r="F1847" i="36"/>
  <c r="E1847" i="36"/>
  <c r="D1847" i="36"/>
  <c r="F1846" i="36"/>
  <c r="E1846" i="36"/>
  <c r="D1846" i="36"/>
  <c r="F1845" i="36"/>
  <c r="E1845" i="36"/>
  <c r="D1845" i="36"/>
  <c r="F1844" i="36"/>
  <c r="E1844" i="36"/>
  <c r="D1844" i="36"/>
  <c r="F1843" i="36"/>
  <c r="E1843" i="36"/>
  <c r="D1843" i="36"/>
  <c r="F1842" i="36"/>
  <c r="E1842" i="36"/>
  <c r="D1842" i="36"/>
  <c r="F1841" i="36"/>
  <c r="E1841" i="36"/>
  <c r="D1841" i="36"/>
  <c r="F1840" i="36"/>
  <c r="E1840" i="36"/>
  <c r="D1840" i="36"/>
  <c r="F1839" i="36"/>
  <c r="E1839" i="36"/>
  <c r="D1839" i="36"/>
  <c r="F1838" i="36"/>
  <c r="E1838" i="36"/>
  <c r="D1838" i="36"/>
  <c r="F1837" i="36"/>
  <c r="E1837" i="36"/>
  <c r="D1837" i="36"/>
  <c r="F1836" i="36"/>
  <c r="E1836" i="36"/>
  <c r="D1836" i="36"/>
  <c r="F1835" i="36"/>
  <c r="E1835" i="36"/>
  <c r="D1835" i="36"/>
  <c r="F1834" i="36"/>
  <c r="E1834" i="36"/>
  <c r="D1834" i="36"/>
  <c r="F1833" i="36"/>
  <c r="E1833" i="36"/>
  <c r="D1833" i="36"/>
  <c r="F1832" i="36"/>
  <c r="E1832" i="36"/>
  <c r="D1832" i="36"/>
  <c r="F1831" i="36"/>
  <c r="E1831" i="36"/>
  <c r="D1831" i="36"/>
  <c r="F1830" i="36"/>
  <c r="E1830" i="36"/>
  <c r="D1830" i="36"/>
  <c r="F1829" i="36"/>
  <c r="E1829" i="36"/>
  <c r="D1829" i="36"/>
  <c r="F1828" i="36"/>
  <c r="E1828" i="36"/>
  <c r="D1828" i="36"/>
  <c r="F1827" i="36"/>
  <c r="E1827" i="36"/>
  <c r="D1827" i="36"/>
  <c r="F1826" i="36"/>
  <c r="E1826" i="36"/>
  <c r="D1826" i="36"/>
  <c r="F1825" i="36"/>
  <c r="E1825" i="36"/>
  <c r="D1825" i="36"/>
  <c r="F1824" i="36"/>
  <c r="E1824" i="36"/>
  <c r="D1824" i="36"/>
  <c r="F1823" i="36"/>
  <c r="E1823" i="36"/>
  <c r="D1823" i="36"/>
  <c r="F1822" i="36"/>
  <c r="E1822" i="36"/>
  <c r="D1822" i="36"/>
  <c r="F1821" i="36"/>
  <c r="E1821" i="36"/>
  <c r="D1821" i="36"/>
  <c r="F1820" i="36"/>
  <c r="E1820" i="36"/>
  <c r="D1820" i="36"/>
  <c r="F1819" i="36"/>
  <c r="E1819" i="36"/>
  <c r="D1819" i="36"/>
  <c r="F1818" i="36"/>
  <c r="E1818" i="36"/>
  <c r="D1818" i="36"/>
  <c r="F1817" i="36"/>
  <c r="E1817" i="36"/>
  <c r="D1817" i="36"/>
  <c r="F1816" i="36"/>
  <c r="E1816" i="36"/>
  <c r="D1816" i="36"/>
  <c r="F1815" i="36"/>
  <c r="E1815" i="36"/>
  <c r="D1815" i="36"/>
  <c r="F1814" i="36"/>
  <c r="E1814" i="36"/>
  <c r="D1814" i="36"/>
  <c r="F1813" i="36"/>
  <c r="E1813" i="36"/>
  <c r="D1813" i="36"/>
  <c r="F1812" i="36"/>
  <c r="E1812" i="36"/>
  <c r="D1812" i="36"/>
  <c r="F1811" i="36"/>
  <c r="E1811" i="36"/>
  <c r="D1811" i="36"/>
  <c r="F1810" i="36"/>
  <c r="E1810" i="36"/>
  <c r="D1810" i="36"/>
  <c r="F1809" i="36"/>
  <c r="E1809" i="36"/>
  <c r="D1809" i="36"/>
  <c r="F1808" i="36"/>
  <c r="E1808" i="36"/>
  <c r="D1808" i="36"/>
  <c r="F1807" i="36"/>
  <c r="E1807" i="36"/>
  <c r="D1807" i="36"/>
  <c r="F1806" i="36"/>
  <c r="E1806" i="36"/>
  <c r="D1806" i="36"/>
  <c r="F1805" i="36"/>
  <c r="E1805" i="36"/>
  <c r="D1805" i="36"/>
  <c r="F1804" i="36"/>
  <c r="E1804" i="36"/>
  <c r="D1804" i="36"/>
  <c r="F1803" i="36"/>
  <c r="E1803" i="36"/>
  <c r="D1803" i="36"/>
  <c r="F1802" i="36"/>
  <c r="E1802" i="36"/>
  <c r="D1802" i="36"/>
  <c r="F1801" i="36"/>
  <c r="E1801" i="36"/>
  <c r="D1801" i="36"/>
  <c r="F1800" i="36"/>
  <c r="E1800" i="36"/>
  <c r="D1800" i="36"/>
  <c r="F1799" i="36"/>
  <c r="E1799" i="36"/>
  <c r="D1799" i="36"/>
  <c r="F1798" i="36"/>
  <c r="E1798" i="36"/>
  <c r="D1798" i="36"/>
  <c r="F1797" i="36"/>
  <c r="E1797" i="36"/>
  <c r="D1797" i="36"/>
  <c r="F1796" i="36"/>
  <c r="E1796" i="36"/>
  <c r="D1796" i="36"/>
  <c r="F1795" i="36"/>
  <c r="E1795" i="36"/>
  <c r="D1795" i="36"/>
  <c r="F1794" i="36"/>
  <c r="E1794" i="36"/>
  <c r="D1794" i="36"/>
  <c r="F1793" i="36"/>
  <c r="E1793" i="36"/>
  <c r="D1793" i="36"/>
  <c r="F1792" i="36"/>
  <c r="E1792" i="36"/>
  <c r="D1792" i="36"/>
  <c r="F1791" i="36"/>
  <c r="E1791" i="36"/>
  <c r="D1791" i="36"/>
  <c r="F1790" i="36"/>
  <c r="E1790" i="36"/>
  <c r="D1790" i="36"/>
  <c r="F1789" i="36"/>
  <c r="E1789" i="36"/>
  <c r="D1789" i="36"/>
  <c r="F1788" i="36"/>
  <c r="E1788" i="36"/>
  <c r="D1788" i="36"/>
  <c r="F1787" i="36"/>
  <c r="E1787" i="36"/>
  <c r="D1787" i="36"/>
  <c r="F1786" i="36"/>
  <c r="E1786" i="36"/>
  <c r="D1786" i="36"/>
  <c r="F1785" i="36"/>
  <c r="E1785" i="36"/>
  <c r="D1785" i="36"/>
  <c r="F1784" i="36"/>
  <c r="E1784" i="36"/>
  <c r="D1784" i="36"/>
  <c r="F1783" i="36"/>
  <c r="E1783" i="36"/>
  <c r="D1783" i="36"/>
  <c r="T1780" i="36"/>
  <c r="T1779" i="36"/>
  <c r="T1778" i="36"/>
  <c r="T1777" i="36"/>
  <c r="T1776" i="36"/>
  <c r="T1775" i="36"/>
  <c r="T1774" i="36"/>
  <c r="T1773" i="36"/>
  <c r="T1772" i="36"/>
  <c r="T1771" i="36"/>
  <c r="T1770" i="36"/>
  <c r="T1769" i="36"/>
  <c r="T1768" i="36"/>
  <c r="T1767" i="36"/>
  <c r="T1766" i="36"/>
  <c r="T1765" i="36"/>
  <c r="T1764" i="36"/>
  <c r="T1763" i="36"/>
  <c r="T1762" i="36"/>
  <c r="T1761" i="36"/>
  <c r="T1760" i="36"/>
  <c r="T1759" i="36"/>
  <c r="T1758" i="36"/>
  <c r="T1757" i="36"/>
  <c r="T1756" i="36"/>
  <c r="T1755" i="36"/>
  <c r="F1780" i="36"/>
  <c r="E1780" i="36"/>
  <c r="D1780" i="36"/>
  <c r="F1779" i="36"/>
  <c r="E1779" i="36"/>
  <c r="D1779" i="36"/>
  <c r="F1778" i="36"/>
  <c r="E1778" i="36"/>
  <c r="D1778" i="36"/>
  <c r="F1777" i="36"/>
  <c r="E1777" i="36"/>
  <c r="D1777" i="36"/>
  <c r="F1776" i="36"/>
  <c r="E1776" i="36"/>
  <c r="D1776" i="36"/>
  <c r="F1775" i="36"/>
  <c r="E1775" i="36"/>
  <c r="D1775" i="36"/>
  <c r="F1774" i="36"/>
  <c r="E1774" i="36"/>
  <c r="D1774" i="36"/>
  <c r="F1773" i="36"/>
  <c r="E1773" i="36"/>
  <c r="D1773" i="36"/>
  <c r="F1772" i="36"/>
  <c r="E1772" i="36"/>
  <c r="D1772" i="36"/>
  <c r="F1771" i="36"/>
  <c r="E1771" i="36"/>
  <c r="D1771" i="36"/>
  <c r="F1770" i="36"/>
  <c r="E1770" i="36"/>
  <c r="D1770" i="36"/>
  <c r="F1769" i="36"/>
  <c r="E1769" i="36"/>
  <c r="D1769" i="36"/>
  <c r="F1768" i="36"/>
  <c r="E1768" i="36"/>
  <c r="D1768" i="36"/>
  <c r="F1767" i="36"/>
  <c r="E1767" i="36"/>
  <c r="D1767" i="36"/>
  <c r="F1766" i="36"/>
  <c r="E1766" i="36"/>
  <c r="D1766" i="36"/>
  <c r="F1765" i="36"/>
  <c r="E1765" i="36"/>
  <c r="D1765" i="36"/>
  <c r="F1764" i="36"/>
  <c r="E1764" i="36"/>
  <c r="D1764" i="36"/>
  <c r="F1763" i="36"/>
  <c r="E1763" i="36"/>
  <c r="D1763" i="36"/>
  <c r="F1762" i="36"/>
  <c r="E1762" i="36"/>
  <c r="D1762" i="36"/>
  <c r="F1761" i="36"/>
  <c r="E1761" i="36"/>
  <c r="D1761" i="36"/>
  <c r="F1760" i="36"/>
  <c r="E1760" i="36"/>
  <c r="D1760" i="36"/>
  <c r="F1759" i="36"/>
  <c r="E1759" i="36"/>
  <c r="D1759" i="36"/>
  <c r="F1758" i="36"/>
  <c r="E1758" i="36"/>
  <c r="D1758" i="36"/>
  <c r="F1757" i="36"/>
  <c r="E1757" i="36"/>
  <c r="D1757" i="36"/>
  <c r="F1756" i="36"/>
  <c r="E1756" i="36"/>
  <c r="D1756" i="36"/>
  <c r="F1755" i="36"/>
  <c r="E1755" i="36"/>
  <c r="D1755" i="36"/>
  <c r="T1752" i="36"/>
  <c r="T1751" i="36"/>
  <c r="T1750" i="36"/>
  <c r="T1749" i="36"/>
  <c r="T1748" i="36"/>
  <c r="T1747" i="36"/>
  <c r="T1746" i="36"/>
  <c r="T1745" i="36"/>
  <c r="T1744" i="36"/>
  <c r="T1743" i="36"/>
  <c r="T1742" i="36"/>
  <c r="T1741" i="36"/>
  <c r="T1740" i="36"/>
  <c r="T1739" i="36"/>
  <c r="T1738" i="36"/>
  <c r="T1737" i="36"/>
  <c r="T1736" i="36"/>
  <c r="T1735" i="36"/>
  <c r="T1734" i="36"/>
  <c r="T1733" i="36"/>
  <c r="T1732" i="36"/>
  <c r="T1731" i="36"/>
  <c r="F1752" i="36"/>
  <c r="E1752" i="36"/>
  <c r="D1752" i="36"/>
  <c r="F1751" i="36"/>
  <c r="E1751" i="36"/>
  <c r="D1751" i="36"/>
  <c r="F1750" i="36"/>
  <c r="E1750" i="36"/>
  <c r="D1750" i="36"/>
  <c r="F1749" i="36"/>
  <c r="E1749" i="36"/>
  <c r="D1749" i="36"/>
  <c r="F1748" i="36"/>
  <c r="E1748" i="36"/>
  <c r="D1748" i="36"/>
  <c r="F1747" i="36"/>
  <c r="E1747" i="36"/>
  <c r="D1747" i="36"/>
  <c r="F1746" i="36"/>
  <c r="E1746" i="36"/>
  <c r="D1746" i="36"/>
  <c r="F1745" i="36"/>
  <c r="E1745" i="36"/>
  <c r="D1745" i="36"/>
  <c r="F1744" i="36"/>
  <c r="E1744" i="36"/>
  <c r="D1744" i="36"/>
  <c r="F1743" i="36"/>
  <c r="E1743" i="36"/>
  <c r="D1743" i="36"/>
  <c r="F1742" i="36"/>
  <c r="E1742" i="36"/>
  <c r="D1742" i="36"/>
  <c r="F1741" i="36"/>
  <c r="E1741" i="36"/>
  <c r="D1741" i="36"/>
  <c r="F1740" i="36"/>
  <c r="E1740" i="36"/>
  <c r="D1740" i="36"/>
  <c r="F1739" i="36"/>
  <c r="E1739" i="36"/>
  <c r="D1739" i="36"/>
  <c r="F1738" i="36"/>
  <c r="E1738" i="36"/>
  <c r="D1738" i="36"/>
  <c r="F1737" i="36"/>
  <c r="E1737" i="36"/>
  <c r="D1737" i="36"/>
  <c r="F1736" i="36"/>
  <c r="E1736" i="36"/>
  <c r="D1736" i="36"/>
  <c r="F1735" i="36"/>
  <c r="E1735" i="36"/>
  <c r="D1735" i="36"/>
  <c r="F1734" i="36"/>
  <c r="E1734" i="36"/>
  <c r="D1734" i="36"/>
  <c r="F1733" i="36"/>
  <c r="E1733" i="36"/>
  <c r="D1733" i="36"/>
  <c r="F1732" i="36"/>
  <c r="E1732" i="36"/>
  <c r="D1732" i="36"/>
  <c r="F1731" i="36"/>
  <c r="E1731" i="36"/>
  <c r="D1731" i="36"/>
  <c r="T1730" i="36"/>
  <c r="T1729" i="36"/>
  <c r="T1728" i="36"/>
  <c r="T1727" i="36"/>
  <c r="T1726" i="36"/>
  <c r="T1725" i="36"/>
  <c r="T1724" i="36"/>
  <c r="T1723" i="36"/>
  <c r="T1722" i="36"/>
  <c r="T1721" i="36"/>
  <c r="T1720" i="36"/>
  <c r="T1719" i="36"/>
  <c r="T1718" i="36"/>
  <c r="T1717" i="36"/>
  <c r="T1716" i="36"/>
  <c r="T1715" i="36"/>
  <c r="T1714" i="36"/>
  <c r="T1713" i="36"/>
  <c r="T1712" i="36"/>
  <c r="T1711" i="36"/>
  <c r="T1710" i="36"/>
  <c r="T1709" i="36"/>
  <c r="T1708" i="36"/>
  <c r="T1707" i="36"/>
  <c r="T1706" i="36"/>
  <c r="T1705" i="36"/>
  <c r="F1730" i="36"/>
  <c r="E1730" i="36"/>
  <c r="D1730" i="36"/>
  <c r="F1729" i="36"/>
  <c r="E1729" i="36"/>
  <c r="D1729" i="36"/>
  <c r="F1728" i="36"/>
  <c r="E1728" i="36"/>
  <c r="D1728" i="36"/>
  <c r="F1727" i="36"/>
  <c r="E1727" i="36"/>
  <c r="D1727" i="36"/>
  <c r="F1726" i="36"/>
  <c r="E1726" i="36"/>
  <c r="D1726" i="36"/>
  <c r="F1725" i="36"/>
  <c r="E1725" i="36"/>
  <c r="D1725" i="36"/>
  <c r="F1724" i="36"/>
  <c r="E1724" i="36"/>
  <c r="D1724" i="36"/>
  <c r="F1723" i="36"/>
  <c r="E1723" i="36"/>
  <c r="D1723" i="36"/>
  <c r="F1722" i="36"/>
  <c r="E1722" i="36"/>
  <c r="D1722" i="36"/>
  <c r="F1721" i="36"/>
  <c r="E1721" i="36"/>
  <c r="D1721" i="36"/>
  <c r="F1720" i="36"/>
  <c r="E1720" i="36"/>
  <c r="D1720" i="36"/>
  <c r="F1719" i="36"/>
  <c r="E1719" i="36"/>
  <c r="D1719" i="36"/>
  <c r="F1718" i="36"/>
  <c r="E1718" i="36"/>
  <c r="D1718" i="36"/>
  <c r="F1717" i="36"/>
  <c r="E1717" i="36"/>
  <c r="D1717" i="36"/>
  <c r="F1716" i="36"/>
  <c r="E1716" i="36"/>
  <c r="D1716" i="36"/>
  <c r="F1715" i="36"/>
  <c r="E1715" i="36"/>
  <c r="D1715" i="36"/>
  <c r="F1714" i="36"/>
  <c r="E1714" i="36"/>
  <c r="D1714" i="36"/>
  <c r="F1713" i="36"/>
  <c r="E1713" i="36"/>
  <c r="D1713" i="36"/>
  <c r="F1712" i="36"/>
  <c r="E1712" i="36"/>
  <c r="D1712" i="36"/>
  <c r="F1711" i="36"/>
  <c r="E1711" i="36"/>
  <c r="D1711" i="36"/>
  <c r="F1710" i="36"/>
  <c r="E1710" i="36"/>
  <c r="D1710" i="36"/>
  <c r="F1709" i="36"/>
  <c r="E1709" i="36"/>
  <c r="D1709" i="36"/>
  <c r="F1708" i="36"/>
  <c r="E1708" i="36"/>
  <c r="D1708" i="36"/>
  <c r="F1707" i="36"/>
  <c r="E1707" i="36"/>
  <c r="D1707" i="36"/>
  <c r="F1706" i="36"/>
  <c r="E1706" i="36"/>
  <c r="D1706" i="36"/>
  <c r="F1705" i="36"/>
  <c r="E1705" i="36"/>
  <c r="D1705" i="36"/>
  <c r="T1702" i="36"/>
  <c r="T1701" i="36"/>
  <c r="T1700" i="36"/>
  <c r="T1699" i="36"/>
  <c r="T1698" i="36"/>
  <c r="T1697" i="36"/>
  <c r="T1696" i="36"/>
  <c r="T1695" i="36"/>
  <c r="T1694" i="36"/>
  <c r="T1693" i="36"/>
  <c r="T1692" i="36"/>
  <c r="T1691" i="36"/>
  <c r="T1690" i="36"/>
  <c r="T1689" i="36"/>
  <c r="T1688" i="36"/>
  <c r="T1687" i="36"/>
  <c r="T1686" i="36"/>
  <c r="T1685" i="36"/>
  <c r="T1684" i="36"/>
  <c r="T1683" i="36"/>
  <c r="T1682" i="36"/>
  <c r="T1681" i="36"/>
  <c r="T1680" i="36"/>
  <c r="T1679" i="36"/>
  <c r="T1678" i="36"/>
  <c r="T1677" i="36"/>
  <c r="F1702" i="36"/>
  <c r="E1702" i="36"/>
  <c r="D1702" i="36"/>
  <c r="F1701" i="36"/>
  <c r="E1701" i="36"/>
  <c r="D1701" i="36"/>
  <c r="F1700" i="36"/>
  <c r="E1700" i="36"/>
  <c r="D1700" i="36"/>
  <c r="F1699" i="36"/>
  <c r="E1699" i="36"/>
  <c r="D1699" i="36"/>
  <c r="F1698" i="36"/>
  <c r="E1698" i="36"/>
  <c r="D1698" i="36"/>
  <c r="F1697" i="36"/>
  <c r="E1697" i="36"/>
  <c r="D1697" i="36"/>
  <c r="F1696" i="36"/>
  <c r="E1696" i="36"/>
  <c r="D1696" i="36"/>
  <c r="F1695" i="36"/>
  <c r="E1695" i="36"/>
  <c r="D1695" i="36"/>
  <c r="F1694" i="36"/>
  <c r="E1694" i="36"/>
  <c r="D1694" i="36"/>
  <c r="F1693" i="36"/>
  <c r="E1693" i="36"/>
  <c r="D1693" i="36"/>
  <c r="F1692" i="36"/>
  <c r="E1692" i="36"/>
  <c r="D1692" i="36"/>
  <c r="F1691" i="36"/>
  <c r="E1691" i="36"/>
  <c r="D1691" i="36"/>
  <c r="F1690" i="36"/>
  <c r="E1690" i="36"/>
  <c r="D1690" i="36"/>
  <c r="F1689" i="36"/>
  <c r="E1689" i="36"/>
  <c r="D1689" i="36"/>
  <c r="F1688" i="36"/>
  <c r="E1688" i="36"/>
  <c r="D1688" i="36"/>
  <c r="F1687" i="36"/>
  <c r="E1687" i="36"/>
  <c r="D1687" i="36"/>
  <c r="F1686" i="36"/>
  <c r="E1686" i="36"/>
  <c r="D1686" i="36"/>
  <c r="F1685" i="36"/>
  <c r="E1685" i="36"/>
  <c r="D1685" i="36"/>
  <c r="F1684" i="36"/>
  <c r="E1684" i="36"/>
  <c r="D1684" i="36"/>
  <c r="F1683" i="36"/>
  <c r="E1683" i="36"/>
  <c r="D1683" i="36"/>
  <c r="F1682" i="36"/>
  <c r="E1682" i="36"/>
  <c r="D1682" i="36"/>
  <c r="F1681" i="36"/>
  <c r="E1681" i="36"/>
  <c r="D1681" i="36"/>
  <c r="F1680" i="36"/>
  <c r="E1680" i="36"/>
  <c r="D1680" i="36"/>
  <c r="F1679" i="36"/>
  <c r="E1679" i="36"/>
  <c r="D1679" i="36"/>
  <c r="F1678" i="36"/>
  <c r="E1678" i="36"/>
  <c r="D1678" i="36"/>
  <c r="F1677" i="36"/>
  <c r="E1677" i="36"/>
  <c r="D1677" i="36"/>
  <c r="T1674" i="36"/>
  <c r="T1673" i="36"/>
  <c r="T1672" i="36"/>
  <c r="T1671" i="36"/>
  <c r="T1670" i="36"/>
  <c r="T1669" i="36"/>
  <c r="T1668" i="36"/>
  <c r="T1667" i="36"/>
  <c r="T1666" i="36"/>
  <c r="T1665" i="36"/>
  <c r="T1664" i="36"/>
  <c r="T1663" i="36"/>
  <c r="T1662" i="36"/>
  <c r="T1661" i="36"/>
  <c r="T1660" i="36"/>
  <c r="T1659" i="36"/>
  <c r="T1658" i="36"/>
  <c r="T1657" i="36"/>
  <c r="T1656" i="36"/>
  <c r="T1655" i="36"/>
  <c r="T1654" i="36"/>
  <c r="T1653" i="36"/>
  <c r="T1652" i="36"/>
  <c r="T1651" i="36"/>
  <c r="T1650" i="36"/>
  <c r="T1649" i="36"/>
  <c r="T1648" i="36"/>
  <c r="T1647" i="36"/>
  <c r="T1646" i="36"/>
  <c r="T1645" i="36"/>
  <c r="T1644" i="36"/>
  <c r="T1643" i="36"/>
  <c r="T1642" i="36"/>
  <c r="T1641" i="36"/>
  <c r="T1640" i="36"/>
  <c r="T1639" i="36"/>
  <c r="T1638" i="36"/>
  <c r="T1637" i="36"/>
  <c r="T1636" i="36"/>
  <c r="T1635" i="36"/>
  <c r="T1634" i="36"/>
  <c r="T1633" i="36"/>
  <c r="F1674" i="36"/>
  <c r="E1674" i="36"/>
  <c r="D1674" i="36"/>
  <c r="F1673" i="36"/>
  <c r="E1673" i="36"/>
  <c r="D1673" i="36"/>
  <c r="F1672" i="36"/>
  <c r="E1672" i="36"/>
  <c r="D1672" i="36"/>
  <c r="F1671" i="36"/>
  <c r="E1671" i="36"/>
  <c r="D1671" i="36"/>
  <c r="F1670" i="36"/>
  <c r="E1670" i="36"/>
  <c r="D1670" i="36"/>
  <c r="F1669" i="36"/>
  <c r="E1669" i="36"/>
  <c r="D1669" i="36"/>
  <c r="F1668" i="36"/>
  <c r="E1668" i="36"/>
  <c r="D1668" i="36"/>
  <c r="F1667" i="36"/>
  <c r="E1667" i="36"/>
  <c r="D1667" i="36"/>
  <c r="F1666" i="36"/>
  <c r="E1666" i="36"/>
  <c r="D1666" i="36"/>
  <c r="F1665" i="36"/>
  <c r="E1665" i="36"/>
  <c r="D1665" i="36"/>
  <c r="F1664" i="36"/>
  <c r="E1664" i="36"/>
  <c r="D1664" i="36"/>
  <c r="F1663" i="36"/>
  <c r="E1663" i="36"/>
  <c r="D1663" i="36"/>
  <c r="F1662" i="36"/>
  <c r="E1662" i="36"/>
  <c r="D1662" i="36"/>
  <c r="F1661" i="36"/>
  <c r="E1661" i="36"/>
  <c r="D1661" i="36"/>
  <c r="F1660" i="36"/>
  <c r="E1660" i="36"/>
  <c r="D1660" i="36"/>
  <c r="F1659" i="36"/>
  <c r="E1659" i="36"/>
  <c r="D1659" i="36"/>
  <c r="F1658" i="36"/>
  <c r="E1658" i="36"/>
  <c r="D1658" i="36"/>
  <c r="F1657" i="36"/>
  <c r="E1657" i="36"/>
  <c r="D1657" i="36"/>
  <c r="F1656" i="36"/>
  <c r="E1656" i="36"/>
  <c r="D1656" i="36"/>
  <c r="F1655" i="36"/>
  <c r="E1655" i="36"/>
  <c r="D1655" i="36"/>
  <c r="F1654" i="36"/>
  <c r="E1654" i="36"/>
  <c r="D1654" i="36"/>
  <c r="F1653" i="36"/>
  <c r="E1653" i="36"/>
  <c r="D1653" i="36"/>
  <c r="F1652" i="36"/>
  <c r="E1652" i="36"/>
  <c r="D1652" i="36"/>
  <c r="F1651" i="36"/>
  <c r="E1651" i="36"/>
  <c r="D1651" i="36"/>
  <c r="F1650" i="36"/>
  <c r="E1650" i="36"/>
  <c r="D1650" i="36"/>
  <c r="F1649" i="36"/>
  <c r="E1649" i="36"/>
  <c r="D1649" i="36"/>
  <c r="F1648" i="36"/>
  <c r="E1648" i="36"/>
  <c r="D1648" i="36"/>
  <c r="F1647" i="36"/>
  <c r="E1647" i="36"/>
  <c r="D1647" i="36"/>
  <c r="F1646" i="36"/>
  <c r="E1646" i="36"/>
  <c r="D1646" i="36"/>
  <c r="F1645" i="36"/>
  <c r="E1645" i="36"/>
  <c r="D1645" i="36"/>
  <c r="F1644" i="36"/>
  <c r="E1644" i="36"/>
  <c r="D1644" i="36"/>
  <c r="F1643" i="36"/>
  <c r="E1643" i="36"/>
  <c r="D1643" i="36"/>
  <c r="F1642" i="36"/>
  <c r="E1642" i="36"/>
  <c r="D1642" i="36"/>
  <c r="F1641" i="36"/>
  <c r="E1641" i="36"/>
  <c r="D1641" i="36"/>
  <c r="F1640" i="36"/>
  <c r="E1640" i="36"/>
  <c r="D1640" i="36"/>
  <c r="F1639" i="36"/>
  <c r="E1639" i="36"/>
  <c r="D1639" i="36"/>
  <c r="F1638" i="36"/>
  <c r="E1638" i="36"/>
  <c r="D1638" i="36"/>
  <c r="F1637" i="36"/>
  <c r="E1637" i="36"/>
  <c r="D1637" i="36"/>
  <c r="F1636" i="36"/>
  <c r="E1636" i="36"/>
  <c r="D1636" i="36"/>
  <c r="F1635" i="36"/>
  <c r="E1635" i="36"/>
  <c r="D1635" i="36"/>
  <c r="F1634" i="36"/>
  <c r="E1634" i="36"/>
  <c r="D1634" i="36"/>
  <c r="F1633" i="36"/>
  <c r="E1633" i="36"/>
  <c r="D1633" i="36"/>
  <c r="C2103" i="36" l="1"/>
  <c r="C1991" i="36"/>
  <c r="C2007" i="36"/>
  <c r="C2119" i="36"/>
  <c r="C2087" i="36"/>
  <c r="C1646" i="36"/>
  <c r="C2035" i="36"/>
  <c r="C2135" i="36"/>
  <c r="C2051" i="36"/>
  <c r="C1906" i="36"/>
  <c r="C2009" i="36"/>
  <c r="C1933" i="36"/>
  <c r="C1971" i="36"/>
  <c r="C1874" i="36"/>
  <c r="C2025" i="36"/>
  <c r="C2057" i="36"/>
  <c r="C1648" i="36"/>
  <c r="C1664" i="36"/>
  <c r="C1684" i="36"/>
  <c r="C1700" i="36"/>
  <c r="C1869" i="36"/>
  <c r="C1643" i="36"/>
  <c r="C2005" i="36"/>
  <c r="C1653" i="36"/>
  <c r="C1979" i="36"/>
  <c r="C2066" i="36"/>
  <c r="C1957" i="36"/>
  <c r="C1727" i="36"/>
  <c r="C1995" i="36"/>
  <c r="C2102" i="36"/>
  <c r="C1654" i="36"/>
  <c r="C1638" i="36"/>
  <c r="C1973" i="36"/>
  <c r="C1989" i="36"/>
  <c r="C2037" i="36"/>
  <c r="C1685" i="36"/>
  <c r="C1701" i="36"/>
  <c r="C2076" i="36"/>
  <c r="C1736" i="36"/>
  <c r="C1917" i="36"/>
  <c r="C1949" i="36"/>
  <c r="C1997" i="36"/>
  <c r="C2029" i="36"/>
  <c r="C2118" i="36"/>
  <c r="C2058" i="36"/>
  <c r="C1858" i="36"/>
  <c r="C1890" i="36"/>
  <c r="C2014" i="36"/>
  <c r="C2030" i="36"/>
  <c r="C2046" i="36"/>
  <c r="C2151" i="36"/>
  <c r="C1659" i="36"/>
  <c r="C1913" i="36"/>
  <c r="C1929" i="36"/>
  <c r="C1945" i="36"/>
  <c r="C1670" i="36"/>
  <c r="C1963" i="36"/>
  <c r="C1637" i="36"/>
  <c r="C1851" i="36"/>
  <c r="C1882" i="36"/>
  <c r="C1969" i="36"/>
  <c r="C1662" i="36"/>
  <c r="C1752" i="36"/>
  <c r="C1965" i="36"/>
  <c r="C2013" i="36"/>
  <c r="C1719" i="36"/>
  <c r="C1966" i="36"/>
  <c r="C2003" i="36"/>
  <c r="C2019" i="36"/>
  <c r="C2134" i="36"/>
  <c r="C1770" i="36"/>
  <c r="C1885" i="36"/>
  <c r="C1987" i="36"/>
  <c r="C2078" i="36"/>
  <c r="C1999" i="36"/>
  <c r="C2015" i="36"/>
  <c r="C2031" i="36"/>
  <c r="C1744" i="36"/>
  <c r="C1765" i="36"/>
  <c r="C2047" i="36"/>
  <c r="C1738" i="36"/>
  <c r="C2021" i="36"/>
  <c r="C2065" i="36"/>
  <c r="C1925" i="36"/>
  <c r="C1691" i="36"/>
  <c r="C1745" i="36"/>
  <c r="C2027" i="36"/>
  <c r="C1717" i="36"/>
  <c r="C1640" i="36"/>
  <c r="C1656" i="36"/>
  <c r="C1672" i="36"/>
  <c r="C1692" i="36"/>
  <c r="C1762" i="36"/>
  <c r="C1778" i="36"/>
  <c r="C1861" i="36"/>
  <c r="C1877" i="36"/>
  <c r="C1893" i="36"/>
  <c r="C1985" i="36"/>
  <c r="C2017" i="36"/>
  <c r="C2033" i="36"/>
  <c r="C2086" i="36"/>
  <c r="C1635" i="36"/>
  <c r="C1651" i="36"/>
  <c r="C1667" i="36"/>
  <c r="C1959" i="36"/>
  <c r="C1996" i="36"/>
  <c r="C2012" i="36"/>
  <c r="C1941" i="36"/>
  <c r="C1722" i="36"/>
  <c r="C1866" i="36"/>
  <c r="C1898" i="36"/>
  <c r="C1952" i="36"/>
  <c r="C2045" i="36"/>
  <c r="C1777" i="36"/>
  <c r="C1677" i="36"/>
  <c r="C1693" i="36"/>
  <c r="C1746" i="36"/>
  <c r="C1921" i="36"/>
  <c r="C1937" i="36"/>
  <c r="C1964" i="36"/>
  <c r="C2150" i="36"/>
  <c r="C1798" i="36"/>
  <c r="C1814" i="36"/>
  <c r="C1830" i="36"/>
  <c r="C1846" i="36"/>
  <c r="C1678" i="36"/>
  <c r="C1683" i="36"/>
  <c r="C1694" i="36"/>
  <c r="C1699" i="36"/>
  <c r="C1729" i="36"/>
  <c r="C1757" i="36"/>
  <c r="C1773" i="36"/>
  <c r="C1862" i="36"/>
  <c r="C1878" i="36"/>
  <c r="C1894" i="36"/>
  <c r="C1980" i="36"/>
  <c r="C2041" i="36"/>
  <c r="C1761" i="36"/>
  <c r="C1669" i="36"/>
  <c r="C1758" i="36"/>
  <c r="C1774" i="36"/>
  <c r="C1873" i="36"/>
  <c r="C1889" i="36"/>
  <c r="C1905" i="36"/>
  <c r="C1975" i="36"/>
  <c r="C2001" i="36"/>
  <c r="C2011" i="36"/>
  <c r="C1737" i="36"/>
  <c r="C2084" i="36"/>
  <c r="C1769" i="36"/>
  <c r="C1981" i="36"/>
  <c r="C1901" i="36"/>
  <c r="C1961" i="36"/>
  <c r="C2043" i="36"/>
  <c r="C1982" i="36"/>
  <c r="C2028" i="36"/>
  <c r="C2061" i="36"/>
  <c r="C2094" i="36"/>
  <c r="C2110" i="36"/>
  <c r="C2126" i="36"/>
  <c r="C2142" i="36"/>
  <c r="C1705" i="36"/>
  <c r="C1711" i="36"/>
  <c r="C1790" i="36"/>
  <c r="C1806" i="36"/>
  <c r="C1822" i="36"/>
  <c r="C1838" i="36"/>
  <c r="C1854" i="36"/>
  <c r="C1967" i="36"/>
  <c r="C1977" i="36"/>
  <c r="C2023" i="36"/>
  <c r="C2049" i="36"/>
  <c r="C2080" i="36"/>
  <c r="C1686" i="36"/>
  <c r="C1702" i="36"/>
  <c r="C1870" i="36"/>
  <c r="C1886" i="36"/>
  <c r="C1902" i="36"/>
  <c r="C1998" i="36"/>
  <c r="C2044" i="36"/>
  <c r="C2081" i="36"/>
  <c r="C1645" i="36"/>
  <c r="C1661" i="36"/>
  <c r="C1766" i="36"/>
  <c r="C1812" i="36"/>
  <c r="C1828" i="36"/>
  <c r="C1865" i="36"/>
  <c r="C1881" i="36"/>
  <c r="C1897" i="36"/>
  <c r="C1983" i="36"/>
  <c r="C1993" i="36"/>
  <c r="C2039" i="36"/>
  <c r="C2062" i="36"/>
  <c r="C2095" i="36"/>
  <c r="C2111" i="36"/>
  <c r="C2127" i="36"/>
  <c r="C2143" i="36"/>
  <c r="C2097" i="36"/>
  <c r="C2105" i="36"/>
  <c r="C2113" i="36"/>
  <c r="C2121" i="36"/>
  <c r="C2129" i="36"/>
  <c r="C2137" i="36"/>
  <c r="C2145" i="36"/>
  <c r="C2153" i="36"/>
  <c r="C2092" i="36"/>
  <c r="C2100" i="36"/>
  <c r="C2108" i="36"/>
  <c r="C2116" i="36"/>
  <c r="C2124" i="36"/>
  <c r="C2132" i="36"/>
  <c r="C2140" i="36"/>
  <c r="C2148" i="36"/>
  <c r="C2156" i="36"/>
  <c r="C2090" i="36"/>
  <c r="C2098" i="36"/>
  <c r="C2106" i="36"/>
  <c r="C2114" i="36"/>
  <c r="C2122" i="36"/>
  <c r="C2130" i="36"/>
  <c r="C2138" i="36"/>
  <c r="C2146" i="36"/>
  <c r="C2154" i="36"/>
  <c r="C2093" i="36"/>
  <c r="C2101" i="36"/>
  <c r="C2109" i="36"/>
  <c r="C2117" i="36"/>
  <c r="C2125" i="36"/>
  <c r="C2133" i="36"/>
  <c r="C2141" i="36"/>
  <c r="C2149" i="36"/>
  <c r="C2157" i="36"/>
  <c r="C2096" i="36"/>
  <c r="C2104" i="36"/>
  <c r="C2112" i="36"/>
  <c r="C2120" i="36"/>
  <c r="C2128" i="36"/>
  <c r="C2136" i="36"/>
  <c r="C2144" i="36"/>
  <c r="C2152" i="36"/>
  <c r="C2091" i="36"/>
  <c r="C2099" i="36"/>
  <c r="C2107" i="36"/>
  <c r="C2115" i="36"/>
  <c r="C2123" i="36"/>
  <c r="C2131" i="36"/>
  <c r="C2139" i="36"/>
  <c r="C2147" i="36"/>
  <c r="C2155" i="36"/>
  <c r="C2082" i="36"/>
  <c r="C2083" i="36"/>
  <c r="C2079" i="36"/>
  <c r="C2077" i="36"/>
  <c r="C2085" i="36"/>
  <c r="C2072" i="36"/>
  <c r="C2073" i="36"/>
  <c r="C2071" i="36"/>
  <c r="C2056" i="36"/>
  <c r="C2064" i="36"/>
  <c r="C2059" i="36"/>
  <c r="C2067" i="36"/>
  <c r="C2060" i="36"/>
  <c r="C2068" i="36"/>
  <c r="C2055" i="36"/>
  <c r="C2063" i="36"/>
  <c r="C1962" i="36"/>
  <c r="C1978" i="36"/>
  <c r="C1994" i="36"/>
  <c r="C2010" i="36"/>
  <c r="C2026" i="36"/>
  <c r="C2042" i="36"/>
  <c r="C1960" i="36"/>
  <c r="C1976" i="36"/>
  <c r="C1992" i="36"/>
  <c r="C2008" i="36"/>
  <c r="C2024" i="36"/>
  <c r="C2040" i="36"/>
  <c r="C1958" i="36"/>
  <c r="C1974" i="36"/>
  <c r="C1990" i="36"/>
  <c r="C2006" i="36"/>
  <c r="C2022" i="36"/>
  <c r="C2038" i="36"/>
  <c r="C1972" i="36"/>
  <c r="C1988" i="36"/>
  <c r="C2004" i="36"/>
  <c r="C2020" i="36"/>
  <c r="C2036" i="36"/>
  <c r="C2052" i="36"/>
  <c r="C1970" i="36"/>
  <c r="C1986" i="36"/>
  <c r="C2002" i="36"/>
  <c r="C2018" i="36"/>
  <c r="C2034" i="36"/>
  <c r="C2050" i="36"/>
  <c r="C1968" i="36"/>
  <c r="C1984" i="36"/>
  <c r="C2000" i="36"/>
  <c r="C2016" i="36"/>
  <c r="C2032" i="36"/>
  <c r="C2048" i="36"/>
  <c r="C1953" i="36"/>
  <c r="C1954" i="36"/>
  <c r="C1915" i="36"/>
  <c r="C1923" i="36"/>
  <c r="C1931" i="36"/>
  <c r="C1939" i="36"/>
  <c r="C1947" i="36"/>
  <c r="C1910" i="36"/>
  <c r="C1918" i="36"/>
  <c r="C1926" i="36"/>
  <c r="C1934" i="36"/>
  <c r="C1942" i="36"/>
  <c r="C1916" i="36"/>
  <c r="C1924" i="36"/>
  <c r="C1932" i="36"/>
  <c r="C1911" i="36"/>
  <c r="C1919" i="36"/>
  <c r="C1927" i="36"/>
  <c r="C1935" i="36"/>
  <c r="C1943" i="36"/>
  <c r="C1940" i="36"/>
  <c r="C1948" i="36"/>
  <c r="C1914" i="36"/>
  <c r="C1922" i="36"/>
  <c r="C1930" i="36"/>
  <c r="C1938" i="36"/>
  <c r="C1946" i="36"/>
  <c r="C1912" i="36"/>
  <c r="C1920" i="36"/>
  <c r="C1928" i="36"/>
  <c r="C1936" i="36"/>
  <c r="C1944" i="36"/>
  <c r="C1860" i="36"/>
  <c r="C1868" i="36"/>
  <c r="C1876" i="36"/>
  <c r="C1884" i="36"/>
  <c r="C1892" i="36"/>
  <c r="C1900" i="36"/>
  <c r="C1863" i="36"/>
  <c r="C1871" i="36"/>
  <c r="C1879" i="36"/>
  <c r="C1887" i="36"/>
  <c r="C1895" i="36"/>
  <c r="C1903" i="36"/>
  <c r="C1864" i="36"/>
  <c r="C1872" i="36"/>
  <c r="C1880" i="36"/>
  <c r="C1888" i="36"/>
  <c r="C1896" i="36"/>
  <c r="C1904" i="36"/>
  <c r="C1859" i="36"/>
  <c r="C1867" i="36"/>
  <c r="C1875" i="36"/>
  <c r="C1883" i="36"/>
  <c r="C1891" i="36"/>
  <c r="C1899" i="36"/>
  <c r="C1907" i="36"/>
  <c r="C1786" i="36"/>
  <c r="C1818" i="36"/>
  <c r="C1787" i="36"/>
  <c r="C1795" i="36"/>
  <c r="C1803" i="36"/>
  <c r="C1811" i="36"/>
  <c r="C1819" i="36"/>
  <c r="C1827" i="36"/>
  <c r="C1835" i="36"/>
  <c r="C1843" i="36"/>
  <c r="C1810" i="36"/>
  <c r="C1826" i="36"/>
  <c r="C1842" i="36"/>
  <c r="C1850" i="36"/>
  <c r="C1784" i="36"/>
  <c r="C1792" i="36"/>
  <c r="C1800" i="36"/>
  <c r="C1808" i="36"/>
  <c r="C1816" i="36"/>
  <c r="C1824" i="36"/>
  <c r="C1832" i="36"/>
  <c r="C1840" i="36"/>
  <c r="C1848" i="36"/>
  <c r="C1794" i="36"/>
  <c r="C1802" i="36"/>
  <c r="C1834" i="36"/>
  <c r="C1785" i="36"/>
  <c r="C1793" i="36"/>
  <c r="C1801" i="36"/>
  <c r="C1809" i="36"/>
  <c r="C1817" i="36"/>
  <c r="C1825" i="36"/>
  <c r="C1833" i="36"/>
  <c r="C1841" i="36"/>
  <c r="C1849" i="36"/>
  <c r="C1783" i="36"/>
  <c r="C1791" i="36"/>
  <c r="C1799" i="36"/>
  <c r="C1807" i="36"/>
  <c r="C1815" i="36"/>
  <c r="C1823" i="36"/>
  <c r="C1831" i="36"/>
  <c r="C1839" i="36"/>
  <c r="C1847" i="36"/>
  <c r="C1855" i="36"/>
  <c r="C1796" i="36"/>
  <c r="C1788" i="36"/>
  <c r="C1804" i="36"/>
  <c r="C1820" i="36"/>
  <c r="C1836" i="36"/>
  <c r="C1844" i="36"/>
  <c r="C1852" i="36"/>
  <c r="C1789" i="36"/>
  <c r="C1797" i="36"/>
  <c r="C1805" i="36"/>
  <c r="C1813" i="36"/>
  <c r="C1821" i="36"/>
  <c r="C1829" i="36"/>
  <c r="C1837" i="36"/>
  <c r="C1845" i="36"/>
  <c r="C1853" i="36"/>
  <c r="C1759" i="36"/>
  <c r="C1767" i="36"/>
  <c r="C1775" i="36"/>
  <c r="C1760" i="36"/>
  <c r="C1768" i="36"/>
  <c r="C1776" i="36"/>
  <c r="C1755" i="36"/>
  <c r="C1763" i="36"/>
  <c r="C1771" i="36"/>
  <c r="C1779" i="36"/>
  <c r="C1756" i="36"/>
  <c r="C1764" i="36"/>
  <c r="C1772" i="36"/>
  <c r="C1780" i="36"/>
  <c r="C1714" i="36"/>
  <c r="C1731" i="36"/>
  <c r="C1747" i="36"/>
  <c r="C1709" i="36"/>
  <c r="C1734" i="36"/>
  <c r="C1742" i="36"/>
  <c r="C1750" i="36"/>
  <c r="C1715" i="36"/>
  <c r="C1730" i="36"/>
  <c r="C1732" i="36"/>
  <c r="C1740" i="36"/>
  <c r="C1748" i="36"/>
  <c r="C1713" i="36"/>
  <c r="C1725" i="36"/>
  <c r="C1735" i="36"/>
  <c r="C1743" i="36"/>
  <c r="C1751" i="36"/>
  <c r="C1708" i="36"/>
  <c r="C1723" i="36"/>
  <c r="C1721" i="36"/>
  <c r="C1733" i="36"/>
  <c r="C1741" i="36"/>
  <c r="C1749" i="36"/>
  <c r="C1739" i="36"/>
  <c r="C1712" i="36"/>
  <c r="C1728" i="36"/>
  <c r="C1707" i="36"/>
  <c r="C1710" i="36"/>
  <c r="C1726" i="36"/>
  <c r="C1724" i="36"/>
  <c r="C1706" i="36"/>
  <c r="C1718" i="36"/>
  <c r="C1720" i="36"/>
  <c r="C1716" i="36"/>
  <c r="C1681" i="36"/>
  <c r="C1689" i="36"/>
  <c r="C1697" i="36"/>
  <c r="C1679" i="36"/>
  <c r="C1687" i="36"/>
  <c r="C1690" i="36"/>
  <c r="C1695" i="36"/>
  <c r="C1698" i="36"/>
  <c r="C1682" i="36"/>
  <c r="C1680" i="36"/>
  <c r="C1688" i="36"/>
  <c r="C1696" i="36"/>
  <c r="C1633" i="36"/>
  <c r="C1641" i="36"/>
  <c r="C1649" i="36"/>
  <c r="C1657" i="36"/>
  <c r="C1665" i="36"/>
  <c r="C1673" i="36"/>
  <c r="C1636" i="36"/>
  <c r="C1644" i="36"/>
  <c r="C1652" i="36"/>
  <c r="C1660" i="36"/>
  <c r="C1668" i="36"/>
  <c r="C1639" i="36"/>
  <c r="C1647" i="36"/>
  <c r="C1655" i="36"/>
  <c r="C1663" i="36"/>
  <c r="C1671" i="36"/>
  <c r="C1634" i="36"/>
  <c r="C1642" i="36"/>
  <c r="C1650" i="36"/>
  <c r="C1658" i="36"/>
  <c r="C1666" i="36"/>
  <c r="C1674" i="36"/>
  <c r="T1630" i="36"/>
  <c r="T1629" i="36"/>
  <c r="T1628" i="36"/>
  <c r="T1627" i="36"/>
  <c r="T1626" i="36"/>
  <c r="T1625" i="36"/>
  <c r="T1624" i="36"/>
  <c r="T1623" i="36"/>
  <c r="T1622" i="36"/>
  <c r="T1621" i="36"/>
  <c r="T1620" i="36"/>
  <c r="T1619" i="36"/>
  <c r="T1618" i="36"/>
  <c r="T1617" i="36"/>
  <c r="T1616" i="36"/>
  <c r="T1615" i="36"/>
  <c r="T1614" i="36"/>
  <c r="T1613" i="36"/>
  <c r="T1612" i="36"/>
  <c r="T1611" i="36"/>
  <c r="T1610" i="36"/>
  <c r="T1609" i="36"/>
  <c r="T1608" i="36"/>
  <c r="T1607" i="36"/>
  <c r="T1606" i="36"/>
  <c r="T1605" i="36"/>
  <c r="T1604" i="36"/>
  <c r="T1603" i="36"/>
  <c r="T1602" i="36"/>
  <c r="T1601" i="36"/>
  <c r="T1600" i="36"/>
  <c r="T1599" i="36"/>
  <c r="T1598" i="36"/>
  <c r="T1597" i="36"/>
  <c r="T1596" i="36"/>
  <c r="T1595" i="36"/>
  <c r="T1594" i="36"/>
  <c r="T1593" i="36"/>
  <c r="T1592" i="36"/>
  <c r="T1591" i="36"/>
  <c r="T1590" i="36"/>
  <c r="T1589" i="36"/>
  <c r="T1588" i="36"/>
  <c r="T1587" i="36"/>
  <c r="T1586" i="36"/>
  <c r="T1585" i="36"/>
  <c r="T1584" i="36"/>
  <c r="T1583" i="36"/>
  <c r="T1582" i="36"/>
  <c r="T1581" i="36"/>
  <c r="T1580" i="36"/>
  <c r="T1579" i="36"/>
  <c r="T1578" i="36"/>
  <c r="T1577" i="36"/>
  <c r="T1576" i="36"/>
  <c r="T1575" i="36"/>
  <c r="T1574" i="36"/>
  <c r="T1573" i="36"/>
  <c r="F1630" i="36"/>
  <c r="E1630" i="36"/>
  <c r="D1630" i="36"/>
  <c r="F1629" i="36"/>
  <c r="E1629" i="36"/>
  <c r="D1629" i="36"/>
  <c r="F1628" i="36"/>
  <c r="E1628" i="36"/>
  <c r="D1628" i="36"/>
  <c r="F1627" i="36"/>
  <c r="E1627" i="36"/>
  <c r="D1627" i="36"/>
  <c r="F1626" i="36"/>
  <c r="E1626" i="36"/>
  <c r="D1626" i="36"/>
  <c r="F1625" i="36"/>
  <c r="E1625" i="36"/>
  <c r="D1625" i="36"/>
  <c r="F1624" i="36"/>
  <c r="E1624" i="36"/>
  <c r="D1624" i="36"/>
  <c r="F1623" i="36"/>
  <c r="E1623" i="36"/>
  <c r="D1623" i="36"/>
  <c r="F1622" i="36"/>
  <c r="E1622" i="36"/>
  <c r="D1622" i="36"/>
  <c r="F1621" i="36"/>
  <c r="E1621" i="36"/>
  <c r="D1621" i="36"/>
  <c r="F1620" i="36"/>
  <c r="E1620" i="36"/>
  <c r="D1620" i="36"/>
  <c r="F1619" i="36"/>
  <c r="E1619" i="36"/>
  <c r="D1619" i="36"/>
  <c r="F1618" i="36"/>
  <c r="E1618" i="36"/>
  <c r="D1618" i="36"/>
  <c r="F1617" i="36"/>
  <c r="E1617" i="36"/>
  <c r="D1617" i="36"/>
  <c r="F1616" i="36"/>
  <c r="E1616" i="36"/>
  <c r="D1616" i="36"/>
  <c r="F1615" i="36"/>
  <c r="E1615" i="36"/>
  <c r="D1615" i="36"/>
  <c r="F1614" i="36"/>
  <c r="E1614" i="36"/>
  <c r="D1614" i="36"/>
  <c r="F1613" i="36"/>
  <c r="E1613" i="36"/>
  <c r="D1613" i="36"/>
  <c r="F1612" i="36"/>
  <c r="E1612" i="36"/>
  <c r="D1612" i="36"/>
  <c r="F1611" i="36"/>
  <c r="E1611" i="36"/>
  <c r="D1611" i="36"/>
  <c r="F1610" i="36"/>
  <c r="E1610" i="36"/>
  <c r="D1610" i="36"/>
  <c r="F1609" i="36"/>
  <c r="E1609" i="36"/>
  <c r="D1609" i="36"/>
  <c r="F1608" i="36"/>
  <c r="E1608" i="36"/>
  <c r="D1608" i="36"/>
  <c r="F1607" i="36"/>
  <c r="E1607" i="36"/>
  <c r="D1607" i="36"/>
  <c r="F1606" i="36"/>
  <c r="E1606" i="36"/>
  <c r="D1606" i="36"/>
  <c r="F1605" i="36"/>
  <c r="E1605" i="36"/>
  <c r="D1605" i="36"/>
  <c r="F1604" i="36"/>
  <c r="E1604" i="36"/>
  <c r="D1604" i="36"/>
  <c r="F1603" i="36"/>
  <c r="E1603" i="36"/>
  <c r="D1603" i="36"/>
  <c r="F1602" i="36"/>
  <c r="E1602" i="36"/>
  <c r="D1602" i="36"/>
  <c r="F1601" i="36"/>
  <c r="E1601" i="36"/>
  <c r="D1601" i="36"/>
  <c r="F1600" i="36"/>
  <c r="E1600" i="36"/>
  <c r="D1600" i="36"/>
  <c r="F1599" i="36"/>
  <c r="E1599" i="36"/>
  <c r="D1599" i="36"/>
  <c r="F1598" i="36"/>
  <c r="E1598" i="36"/>
  <c r="D1598" i="36"/>
  <c r="F1597" i="36"/>
  <c r="E1597" i="36"/>
  <c r="D1597" i="36"/>
  <c r="F1596" i="36"/>
  <c r="E1596" i="36"/>
  <c r="D1596" i="36"/>
  <c r="F1595" i="36"/>
  <c r="E1595" i="36"/>
  <c r="D1595" i="36"/>
  <c r="F1594" i="36"/>
  <c r="E1594" i="36"/>
  <c r="D1594" i="36"/>
  <c r="F1593" i="36"/>
  <c r="E1593" i="36"/>
  <c r="D1593" i="36"/>
  <c r="F1592" i="36"/>
  <c r="E1592" i="36"/>
  <c r="D1592" i="36"/>
  <c r="F1591" i="36"/>
  <c r="E1591" i="36"/>
  <c r="D1591" i="36"/>
  <c r="F1590" i="36"/>
  <c r="E1590" i="36"/>
  <c r="D1590" i="36"/>
  <c r="F1589" i="36"/>
  <c r="E1589" i="36"/>
  <c r="D1589" i="36"/>
  <c r="F1588" i="36"/>
  <c r="E1588" i="36"/>
  <c r="D1588" i="36"/>
  <c r="F1587" i="36"/>
  <c r="E1587" i="36"/>
  <c r="D1587" i="36"/>
  <c r="F1586" i="36"/>
  <c r="E1586" i="36"/>
  <c r="D1586" i="36"/>
  <c r="F1585" i="36"/>
  <c r="E1585" i="36"/>
  <c r="D1585" i="36"/>
  <c r="F1584" i="36"/>
  <c r="E1584" i="36"/>
  <c r="D1584" i="36"/>
  <c r="F1583" i="36"/>
  <c r="E1583" i="36"/>
  <c r="D1583" i="36"/>
  <c r="F1582" i="36"/>
  <c r="E1582" i="36"/>
  <c r="D1582" i="36"/>
  <c r="F1581" i="36"/>
  <c r="E1581" i="36"/>
  <c r="D1581" i="36"/>
  <c r="F1580" i="36"/>
  <c r="E1580" i="36"/>
  <c r="D1580" i="36"/>
  <c r="F1579" i="36"/>
  <c r="E1579" i="36"/>
  <c r="D1579" i="36"/>
  <c r="F1578" i="36"/>
  <c r="E1578" i="36"/>
  <c r="D1578" i="36"/>
  <c r="F1577" i="36"/>
  <c r="E1577" i="36"/>
  <c r="D1577" i="36"/>
  <c r="F1576" i="36"/>
  <c r="E1576" i="36"/>
  <c r="D1576" i="36"/>
  <c r="F1575" i="36"/>
  <c r="E1575" i="36"/>
  <c r="D1575" i="36"/>
  <c r="F1574" i="36"/>
  <c r="E1574" i="36"/>
  <c r="D1574" i="36"/>
  <c r="F1573" i="36"/>
  <c r="E1573" i="36"/>
  <c r="D1573" i="36"/>
  <c r="T1570" i="36"/>
  <c r="T1569" i="36"/>
  <c r="T1568" i="36"/>
  <c r="T1567" i="36"/>
  <c r="T1566" i="36"/>
  <c r="T1565" i="36"/>
  <c r="T1564" i="36"/>
  <c r="T1563" i="36"/>
  <c r="T1562" i="36"/>
  <c r="T1561" i="36"/>
  <c r="T1560" i="36"/>
  <c r="T1559" i="36"/>
  <c r="T1558" i="36"/>
  <c r="T1557" i="36"/>
  <c r="T1556" i="36"/>
  <c r="T1555" i="36"/>
  <c r="T1554" i="36"/>
  <c r="T1553" i="36"/>
  <c r="T1552" i="36"/>
  <c r="T1551" i="36"/>
  <c r="T1550" i="36"/>
  <c r="T1549" i="36"/>
  <c r="T1548" i="36"/>
  <c r="T1547" i="36"/>
  <c r="T1546" i="36"/>
  <c r="T1545" i="36"/>
  <c r="T1544" i="36"/>
  <c r="T1543" i="36"/>
  <c r="T1542" i="36"/>
  <c r="T1541" i="36"/>
  <c r="T1540" i="36"/>
  <c r="T1539" i="36"/>
  <c r="T1538" i="36"/>
  <c r="T1537" i="36"/>
  <c r="T1536" i="36"/>
  <c r="T1535" i="36"/>
  <c r="F1570" i="36"/>
  <c r="E1570" i="36"/>
  <c r="D1570" i="36"/>
  <c r="F1569" i="36"/>
  <c r="E1569" i="36"/>
  <c r="D1569" i="36"/>
  <c r="F1568" i="36"/>
  <c r="E1568" i="36"/>
  <c r="D1568" i="36"/>
  <c r="F1567" i="36"/>
  <c r="E1567" i="36"/>
  <c r="D1567" i="36"/>
  <c r="F1566" i="36"/>
  <c r="E1566" i="36"/>
  <c r="D1566" i="36"/>
  <c r="F1565" i="36"/>
  <c r="E1565" i="36"/>
  <c r="D1565" i="36"/>
  <c r="F1564" i="36"/>
  <c r="E1564" i="36"/>
  <c r="D1564" i="36"/>
  <c r="F1563" i="36"/>
  <c r="E1563" i="36"/>
  <c r="D1563" i="36"/>
  <c r="F1562" i="36"/>
  <c r="E1562" i="36"/>
  <c r="D1562" i="36"/>
  <c r="F1561" i="36"/>
  <c r="E1561" i="36"/>
  <c r="D1561" i="36"/>
  <c r="F1560" i="36"/>
  <c r="E1560" i="36"/>
  <c r="D1560" i="36"/>
  <c r="F1559" i="36"/>
  <c r="E1559" i="36"/>
  <c r="D1559" i="36"/>
  <c r="F1558" i="36"/>
  <c r="E1558" i="36"/>
  <c r="D1558" i="36"/>
  <c r="F1557" i="36"/>
  <c r="E1557" i="36"/>
  <c r="D1557" i="36"/>
  <c r="F1556" i="36"/>
  <c r="E1556" i="36"/>
  <c r="D1556" i="36"/>
  <c r="F1555" i="36"/>
  <c r="E1555" i="36"/>
  <c r="D1555" i="36"/>
  <c r="F1554" i="36"/>
  <c r="E1554" i="36"/>
  <c r="D1554" i="36"/>
  <c r="F1553" i="36"/>
  <c r="E1553" i="36"/>
  <c r="D1553" i="36"/>
  <c r="F1552" i="36"/>
  <c r="E1552" i="36"/>
  <c r="D1552" i="36"/>
  <c r="F1551" i="36"/>
  <c r="E1551" i="36"/>
  <c r="D1551" i="36"/>
  <c r="F1550" i="36"/>
  <c r="E1550" i="36"/>
  <c r="D1550" i="36"/>
  <c r="F1549" i="36"/>
  <c r="E1549" i="36"/>
  <c r="D1549" i="36"/>
  <c r="F1548" i="36"/>
  <c r="E1548" i="36"/>
  <c r="D1548" i="36"/>
  <c r="F1547" i="36"/>
  <c r="E1547" i="36"/>
  <c r="D1547" i="36"/>
  <c r="F1546" i="36"/>
  <c r="E1546" i="36"/>
  <c r="D1546" i="36"/>
  <c r="F1545" i="36"/>
  <c r="E1545" i="36"/>
  <c r="D1545" i="36"/>
  <c r="F1544" i="36"/>
  <c r="E1544" i="36"/>
  <c r="D1544" i="36"/>
  <c r="F1543" i="36"/>
  <c r="E1543" i="36"/>
  <c r="D1543" i="36"/>
  <c r="F1542" i="36"/>
  <c r="E1542" i="36"/>
  <c r="D1542" i="36"/>
  <c r="F1541" i="36"/>
  <c r="E1541" i="36"/>
  <c r="D1541" i="36"/>
  <c r="F1540" i="36"/>
  <c r="E1540" i="36"/>
  <c r="D1540" i="36"/>
  <c r="F1539" i="36"/>
  <c r="E1539" i="36"/>
  <c r="D1539" i="36"/>
  <c r="F1538" i="36"/>
  <c r="E1538" i="36"/>
  <c r="D1538" i="36"/>
  <c r="F1537" i="36"/>
  <c r="E1537" i="36"/>
  <c r="D1537" i="36"/>
  <c r="F1536" i="36"/>
  <c r="E1536" i="36"/>
  <c r="D1536" i="36"/>
  <c r="F1535" i="36"/>
  <c r="E1535" i="36"/>
  <c r="D1535" i="36"/>
  <c r="T1532" i="36"/>
  <c r="T1531" i="36"/>
  <c r="T1530" i="36"/>
  <c r="T1529" i="36"/>
  <c r="T1528" i="36"/>
  <c r="T1527" i="36"/>
  <c r="T1526" i="36"/>
  <c r="T1525" i="36"/>
  <c r="T1524" i="36"/>
  <c r="T1523" i="36"/>
  <c r="T1522" i="36"/>
  <c r="T1521" i="36"/>
  <c r="T1520" i="36"/>
  <c r="T1519" i="36"/>
  <c r="T1518" i="36"/>
  <c r="T1517" i="36"/>
  <c r="T1516" i="36"/>
  <c r="T1515" i="36"/>
  <c r="T1514" i="36"/>
  <c r="T1513" i="36"/>
  <c r="T1512" i="36"/>
  <c r="T1511" i="36"/>
  <c r="T1510" i="36"/>
  <c r="T1509" i="36"/>
  <c r="T1508" i="36"/>
  <c r="T1507" i="36"/>
  <c r="T1506" i="36"/>
  <c r="T1505" i="36"/>
  <c r="T1504" i="36"/>
  <c r="T1503" i="36"/>
  <c r="T1502" i="36"/>
  <c r="T1501" i="36"/>
  <c r="T1500" i="36"/>
  <c r="T1499" i="36"/>
  <c r="T1498" i="36"/>
  <c r="T1497" i="36"/>
  <c r="F1532" i="36"/>
  <c r="E1532" i="36"/>
  <c r="D1532" i="36"/>
  <c r="F1531" i="36"/>
  <c r="E1531" i="36"/>
  <c r="D1531" i="36"/>
  <c r="F1530" i="36"/>
  <c r="E1530" i="36"/>
  <c r="D1530" i="36"/>
  <c r="F1529" i="36"/>
  <c r="E1529" i="36"/>
  <c r="D1529" i="36"/>
  <c r="F1528" i="36"/>
  <c r="E1528" i="36"/>
  <c r="D1528" i="36"/>
  <c r="F1527" i="36"/>
  <c r="E1527" i="36"/>
  <c r="D1527" i="36"/>
  <c r="F1526" i="36"/>
  <c r="E1526" i="36"/>
  <c r="D1526" i="36"/>
  <c r="F1525" i="36"/>
  <c r="E1525" i="36"/>
  <c r="D1525" i="36"/>
  <c r="F1524" i="36"/>
  <c r="E1524" i="36"/>
  <c r="D1524" i="36"/>
  <c r="F1523" i="36"/>
  <c r="E1523" i="36"/>
  <c r="D1523" i="36"/>
  <c r="F1522" i="36"/>
  <c r="E1522" i="36"/>
  <c r="D1522" i="36"/>
  <c r="F1521" i="36"/>
  <c r="E1521" i="36"/>
  <c r="D1521" i="36"/>
  <c r="F1520" i="36"/>
  <c r="E1520" i="36"/>
  <c r="D1520" i="36"/>
  <c r="F1519" i="36"/>
  <c r="E1519" i="36"/>
  <c r="D1519" i="36"/>
  <c r="F1518" i="36"/>
  <c r="E1518" i="36"/>
  <c r="D1518" i="36"/>
  <c r="F1517" i="36"/>
  <c r="E1517" i="36"/>
  <c r="D1517" i="36"/>
  <c r="F1516" i="36"/>
  <c r="E1516" i="36"/>
  <c r="D1516" i="36"/>
  <c r="F1515" i="36"/>
  <c r="E1515" i="36"/>
  <c r="D1515" i="36"/>
  <c r="F1514" i="36"/>
  <c r="E1514" i="36"/>
  <c r="D1514" i="36"/>
  <c r="F1513" i="36"/>
  <c r="E1513" i="36"/>
  <c r="D1513" i="36"/>
  <c r="F1512" i="36"/>
  <c r="E1512" i="36"/>
  <c r="D1512" i="36"/>
  <c r="F1511" i="36"/>
  <c r="E1511" i="36"/>
  <c r="D1511" i="36"/>
  <c r="F1510" i="36"/>
  <c r="E1510" i="36"/>
  <c r="D1510" i="36"/>
  <c r="F1509" i="36"/>
  <c r="E1509" i="36"/>
  <c r="D1509" i="36"/>
  <c r="F1508" i="36"/>
  <c r="E1508" i="36"/>
  <c r="D1508" i="36"/>
  <c r="F1507" i="36"/>
  <c r="E1507" i="36"/>
  <c r="D1507" i="36"/>
  <c r="F1506" i="36"/>
  <c r="E1506" i="36"/>
  <c r="D1506" i="36"/>
  <c r="F1505" i="36"/>
  <c r="E1505" i="36"/>
  <c r="D1505" i="36"/>
  <c r="F1504" i="36"/>
  <c r="E1504" i="36"/>
  <c r="D1504" i="36"/>
  <c r="F1503" i="36"/>
  <c r="E1503" i="36"/>
  <c r="D1503" i="36"/>
  <c r="F1502" i="36"/>
  <c r="E1502" i="36"/>
  <c r="D1502" i="36"/>
  <c r="F1501" i="36"/>
  <c r="E1501" i="36"/>
  <c r="D1501" i="36"/>
  <c r="F1500" i="36"/>
  <c r="E1500" i="36"/>
  <c r="D1500" i="36"/>
  <c r="F1499" i="36"/>
  <c r="E1499" i="36"/>
  <c r="D1499" i="36"/>
  <c r="F1498" i="36"/>
  <c r="E1498" i="36"/>
  <c r="D1498" i="36"/>
  <c r="F1497" i="36"/>
  <c r="E1497" i="36"/>
  <c r="D1497" i="36"/>
  <c r="T1494" i="36"/>
  <c r="T1493" i="36"/>
  <c r="T1492" i="36"/>
  <c r="T1491" i="36"/>
  <c r="T1490" i="36"/>
  <c r="T1489" i="36"/>
  <c r="T1488" i="36"/>
  <c r="T1487" i="36"/>
  <c r="T1486" i="36"/>
  <c r="T1485" i="36"/>
  <c r="T1484" i="36"/>
  <c r="T1483" i="36"/>
  <c r="T1482" i="36"/>
  <c r="T1481" i="36"/>
  <c r="T1480" i="36"/>
  <c r="T1479" i="36"/>
  <c r="T1478" i="36"/>
  <c r="T1477" i="36"/>
  <c r="T1476" i="36"/>
  <c r="T1475" i="36"/>
  <c r="T1474" i="36"/>
  <c r="T1473" i="36"/>
  <c r="T1472" i="36"/>
  <c r="T1471" i="36"/>
  <c r="T1470" i="36"/>
  <c r="T1469" i="36"/>
  <c r="T1468" i="36"/>
  <c r="T1467" i="36"/>
  <c r="T1466" i="36"/>
  <c r="T1465" i="36"/>
  <c r="T1464" i="36"/>
  <c r="T1463" i="36"/>
  <c r="T1462" i="36"/>
  <c r="T1461" i="36"/>
  <c r="T1460" i="36"/>
  <c r="T1459" i="36"/>
  <c r="T1458" i="36"/>
  <c r="T1457" i="36"/>
  <c r="T1456" i="36"/>
  <c r="T1455" i="36"/>
  <c r="T1454" i="36"/>
  <c r="T1453" i="36"/>
  <c r="T1452" i="36"/>
  <c r="T1451" i="36"/>
  <c r="T1450" i="36"/>
  <c r="T1449" i="36"/>
  <c r="T1448" i="36"/>
  <c r="T1447" i="36"/>
  <c r="T1446" i="36"/>
  <c r="T1445" i="36"/>
  <c r="T1444" i="36"/>
  <c r="T1443" i="36"/>
  <c r="T1442" i="36"/>
  <c r="T1441" i="36"/>
  <c r="T1440" i="36"/>
  <c r="T1439" i="36"/>
  <c r="T1438" i="36"/>
  <c r="T1437" i="36"/>
  <c r="T1436" i="36"/>
  <c r="T1435" i="36"/>
  <c r="T1434" i="36"/>
  <c r="T1433" i="36"/>
  <c r="T1432" i="36"/>
  <c r="T1431" i="36"/>
  <c r="T1430" i="36"/>
  <c r="T1429" i="36"/>
  <c r="T1428" i="36"/>
  <c r="T1427" i="36"/>
  <c r="T1426" i="36"/>
  <c r="T1425" i="36"/>
  <c r="T1424" i="36"/>
  <c r="T1423" i="36"/>
  <c r="T1422" i="36"/>
  <c r="T1421" i="36"/>
  <c r="T1420" i="36"/>
  <c r="T1419" i="36"/>
  <c r="T1418" i="36"/>
  <c r="T1417" i="36"/>
  <c r="T1416" i="36"/>
  <c r="T1415" i="36"/>
  <c r="T1414" i="36"/>
  <c r="T1413" i="36"/>
  <c r="T1412" i="36"/>
  <c r="T1411" i="36"/>
  <c r="T1410" i="36"/>
  <c r="T1409" i="36"/>
  <c r="T1408" i="36"/>
  <c r="T1407" i="36"/>
  <c r="T1406" i="36"/>
  <c r="T1405" i="36"/>
  <c r="T1404" i="36"/>
  <c r="T1403" i="36"/>
  <c r="T1402" i="36"/>
  <c r="T1401" i="36"/>
  <c r="T1400" i="36"/>
  <c r="T1399" i="36"/>
  <c r="T1398" i="36"/>
  <c r="T1397" i="36"/>
  <c r="T1396" i="36"/>
  <c r="T1395" i="36"/>
  <c r="T1394" i="36"/>
  <c r="T1393" i="36"/>
  <c r="T1392" i="36"/>
  <c r="T1391" i="36"/>
  <c r="T1390" i="36"/>
  <c r="T1389" i="36"/>
  <c r="T1388" i="36"/>
  <c r="T1387" i="36"/>
  <c r="T1386" i="36"/>
  <c r="T1385" i="36"/>
  <c r="T1384" i="36"/>
  <c r="T1383" i="36"/>
  <c r="T1382" i="36"/>
  <c r="T1381" i="36"/>
  <c r="T1380" i="36"/>
  <c r="T1379" i="36"/>
  <c r="T1378" i="36"/>
  <c r="T1377" i="36"/>
  <c r="T1376" i="36"/>
  <c r="T1375" i="36"/>
  <c r="T1374" i="36"/>
  <c r="T1373" i="36"/>
  <c r="T1372" i="36"/>
  <c r="T1371" i="36"/>
  <c r="T1370" i="36"/>
  <c r="T1369" i="36"/>
  <c r="T1368" i="36"/>
  <c r="T1367" i="36"/>
  <c r="T1366" i="36"/>
  <c r="T1365" i="36"/>
  <c r="F1494" i="36"/>
  <c r="E1494" i="36"/>
  <c r="D1494" i="36"/>
  <c r="F1493" i="36"/>
  <c r="E1493" i="36"/>
  <c r="D1493" i="36"/>
  <c r="F1492" i="36"/>
  <c r="E1492" i="36"/>
  <c r="D1492" i="36"/>
  <c r="F1491" i="36"/>
  <c r="E1491" i="36"/>
  <c r="D1491" i="36"/>
  <c r="F1490" i="36"/>
  <c r="E1490" i="36"/>
  <c r="D1490" i="36"/>
  <c r="F1489" i="36"/>
  <c r="E1489" i="36"/>
  <c r="D1489" i="36"/>
  <c r="F1488" i="36"/>
  <c r="E1488" i="36"/>
  <c r="D1488" i="36"/>
  <c r="F1487" i="36"/>
  <c r="E1487" i="36"/>
  <c r="D1487" i="36"/>
  <c r="F1486" i="36"/>
  <c r="E1486" i="36"/>
  <c r="D1486" i="36"/>
  <c r="F1485" i="36"/>
  <c r="E1485" i="36"/>
  <c r="D1485" i="36"/>
  <c r="F1484" i="36"/>
  <c r="E1484" i="36"/>
  <c r="D1484" i="36"/>
  <c r="F1483" i="36"/>
  <c r="E1483" i="36"/>
  <c r="D1483" i="36"/>
  <c r="F1482" i="36"/>
  <c r="E1482" i="36"/>
  <c r="D1482" i="36"/>
  <c r="F1481" i="36"/>
  <c r="E1481" i="36"/>
  <c r="D1481" i="36"/>
  <c r="F1480" i="36"/>
  <c r="E1480" i="36"/>
  <c r="D1480" i="36"/>
  <c r="F1479" i="36"/>
  <c r="E1479" i="36"/>
  <c r="D1479" i="36"/>
  <c r="F1478" i="36"/>
  <c r="E1478" i="36"/>
  <c r="D1478" i="36"/>
  <c r="F1477" i="36"/>
  <c r="E1477" i="36"/>
  <c r="D1477" i="36"/>
  <c r="F1476" i="36"/>
  <c r="E1476" i="36"/>
  <c r="D1476" i="36"/>
  <c r="F1475" i="36"/>
  <c r="E1475" i="36"/>
  <c r="D1475" i="36"/>
  <c r="F1474" i="36"/>
  <c r="E1474" i="36"/>
  <c r="D1474" i="36"/>
  <c r="F1473" i="36"/>
  <c r="E1473" i="36"/>
  <c r="D1473" i="36"/>
  <c r="F1472" i="36"/>
  <c r="E1472" i="36"/>
  <c r="D1472" i="36"/>
  <c r="F1471" i="36"/>
  <c r="E1471" i="36"/>
  <c r="D1471" i="36"/>
  <c r="F1470" i="36"/>
  <c r="E1470" i="36"/>
  <c r="D1470" i="36"/>
  <c r="F1469" i="36"/>
  <c r="E1469" i="36"/>
  <c r="D1469" i="36"/>
  <c r="F1468" i="36"/>
  <c r="E1468" i="36"/>
  <c r="D1468" i="36"/>
  <c r="F1467" i="36"/>
  <c r="E1467" i="36"/>
  <c r="D1467" i="36"/>
  <c r="F1466" i="36"/>
  <c r="E1466" i="36"/>
  <c r="D1466" i="36"/>
  <c r="F1465" i="36"/>
  <c r="E1465" i="36"/>
  <c r="D1465" i="36"/>
  <c r="F1464" i="36"/>
  <c r="E1464" i="36"/>
  <c r="D1464" i="36"/>
  <c r="F1463" i="36"/>
  <c r="E1463" i="36"/>
  <c r="D1463" i="36"/>
  <c r="F1462" i="36"/>
  <c r="E1462" i="36"/>
  <c r="D1462" i="36"/>
  <c r="F1461" i="36"/>
  <c r="E1461" i="36"/>
  <c r="D1461" i="36"/>
  <c r="F1460" i="36"/>
  <c r="E1460" i="36"/>
  <c r="D1460" i="36"/>
  <c r="F1459" i="36"/>
  <c r="E1459" i="36"/>
  <c r="D1459" i="36"/>
  <c r="F1458" i="36"/>
  <c r="E1458" i="36"/>
  <c r="D1458" i="36"/>
  <c r="F1457" i="36"/>
  <c r="E1457" i="36"/>
  <c r="D1457" i="36"/>
  <c r="F1456" i="36"/>
  <c r="E1456" i="36"/>
  <c r="D1456" i="36"/>
  <c r="F1455" i="36"/>
  <c r="E1455" i="36"/>
  <c r="D1455" i="36"/>
  <c r="F1454" i="36"/>
  <c r="E1454" i="36"/>
  <c r="D1454" i="36"/>
  <c r="F1453" i="36"/>
  <c r="E1453" i="36"/>
  <c r="D1453" i="36"/>
  <c r="F1452" i="36"/>
  <c r="E1452" i="36"/>
  <c r="D1452" i="36"/>
  <c r="F1451" i="36"/>
  <c r="E1451" i="36"/>
  <c r="D1451" i="36"/>
  <c r="F1450" i="36"/>
  <c r="E1450" i="36"/>
  <c r="D1450" i="36"/>
  <c r="F1449" i="36"/>
  <c r="E1449" i="36"/>
  <c r="D1449" i="36"/>
  <c r="F1448" i="36"/>
  <c r="E1448" i="36"/>
  <c r="D1448" i="36"/>
  <c r="F1447" i="36"/>
  <c r="E1447" i="36"/>
  <c r="D1447" i="36"/>
  <c r="F1446" i="36"/>
  <c r="E1446" i="36"/>
  <c r="D1446" i="36"/>
  <c r="F1445" i="36"/>
  <c r="E1445" i="36"/>
  <c r="D1445" i="36"/>
  <c r="F1444" i="36"/>
  <c r="E1444" i="36"/>
  <c r="D1444" i="36"/>
  <c r="F1443" i="36"/>
  <c r="E1443" i="36"/>
  <c r="D1443" i="36"/>
  <c r="F1442" i="36"/>
  <c r="E1442" i="36"/>
  <c r="D1442" i="36"/>
  <c r="F1441" i="36"/>
  <c r="E1441" i="36"/>
  <c r="D1441" i="36"/>
  <c r="F1440" i="36"/>
  <c r="E1440" i="36"/>
  <c r="D1440" i="36"/>
  <c r="F1439" i="36"/>
  <c r="E1439" i="36"/>
  <c r="D1439" i="36"/>
  <c r="F1438" i="36"/>
  <c r="E1438" i="36"/>
  <c r="D1438" i="36"/>
  <c r="F1437" i="36"/>
  <c r="E1437" i="36"/>
  <c r="D1437" i="36"/>
  <c r="F1436" i="36"/>
  <c r="E1436" i="36"/>
  <c r="D1436" i="36"/>
  <c r="F1435" i="36"/>
  <c r="E1435" i="36"/>
  <c r="D1435" i="36"/>
  <c r="F1434" i="36"/>
  <c r="E1434" i="36"/>
  <c r="D1434" i="36"/>
  <c r="F1433" i="36"/>
  <c r="E1433" i="36"/>
  <c r="D1433" i="36"/>
  <c r="F1432" i="36"/>
  <c r="E1432" i="36"/>
  <c r="D1432" i="36"/>
  <c r="F1431" i="36"/>
  <c r="E1431" i="36"/>
  <c r="D1431" i="36"/>
  <c r="F1430" i="36"/>
  <c r="E1430" i="36"/>
  <c r="D1430" i="36"/>
  <c r="F1429" i="36"/>
  <c r="E1429" i="36"/>
  <c r="D1429" i="36"/>
  <c r="F1428" i="36"/>
  <c r="E1428" i="36"/>
  <c r="D1428" i="36"/>
  <c r="F1427" i="36"/>
  <c r="E1427" i="36"/>
  <c r="D1427" i="36"/>
  <c r="F1426" i="36"/>
  <c r="E1426" i="36"/>
  <c r="D1426" i="36"/>
  <c r="F1425" i="36"/>
  <c r="E1425" i="36"/>
  <c r="D1425" i="36"/>
  <c r="F1424" i="36"/>
  <c r="E1424" i="36"/>
  <c r="D1424" i="36"/>
  <c r="F1423" i="36"/>
  <c r="E1423" i="36"/>
  <c r="D1423" i="36"/>
  <c r="F1422" i="36"/>
  <c r="E1422" i="36"/>
  <c r="D1422" i="36"/>
  <c r="F1421" i="36"/>
  <c r="E1421" i="36"/>
  <c r="D1421" i="36"/>
  <c r="F1420" i="36"/>
  <c r="E1420" i="36"/>
  <c r="D1420" i="36"/>
  <c r="F1419" i="36"/>
  <c r="E1419" i="36"/>
  <c r="D1419" i="36"/>
  <c r="F1418" i="36"/>
  <c r="E1418" i="36"/>
  <c r="D1418" i="36"/>
  <c r="F1417" i="36"/>
  <c r="E1417" i="36"/>
  <c r="D1417" i="36"/>
  <c r="F1416" i="36"/>
  <c r="E1416" i="36"/>
  <c r="D1416" i="36"/>
  <c r="F1415" i="36"/>
  <c r="E1415" i="36"/>
  <c r="D1415" i="36"/>
  <c r="F1414" i="36"/>
  <c r="E1414" i="36"/>
  <c r="D1414" i="36"/>
  <c r="F1413" i="36"/>
  <c r="E1413" i="36"/>
  <c r="D1413" i="36"/>
  <c r="F1412" i="36"/>
  <c r="E1412" i="36"/>
  <c r="D1412" i="36"/>
  <c r="F1411" i="36"/>
  <c r="E1411" i="36"/>
  <c r="D1411" i="36"/>
  <c r="F1410" i="36"/>
  <c r="E1410" i="36"/>
  <c r="D1410" i="36"/>
  <c r="F1409" i="36"/>
  <c r="E1409" i="36"/>
  <c r="D1409" i="36"/>
  <c r="F1408" i="36"/>
  <c r="E1408" i="36"/>
  <c r="D1408" i="36"/>
  <c r="F1407" i="36"/>
  <c r="E1407" i="36"/>
  <c r="D1407" i="36"/>
  <c r="F1406" i="36"/>
  <c r="E1406" i="36"/>
  <c r="D1406" i="36"/>
  <c r="F1405" i="36"/>
  <c r="E1405" i="36"/>
  <c r="D1405" i="36"/>
  <c r="F1404" i="36"/>
  <c r="E1404" i="36"/>
  <c r="D1404" i="36"/>
  <c r="F1403" i="36"/>
  <c r="E1403" i="36"/>
  <c r="D1403" i="36"/>
  <c r="F1402" i="36"/>
  <c r="E1402" i="36"/>
  <c r="D1402" i="36"/>
  <c r="F1401" i="36"/>
  <c r="E1401" i="36"/>
  <c r="D1401" i="36"/>
  <c r="F1400" i="36"/>
  <c r="E1400" i="36"/>
  <c r="D1400" i="36"/>
  <c r="F1399" i="36"/>
  <c r="E1399" i="36"/>
  <c r="D1399" i="36"/>
  <c r="F1398" i="36"/>
  <c r="E1398" i="36"/>
  <c r="D1398" i="36"/>
  <c r="F1397" i="36"/>
  <c r="E1397" i="36"/>
  <c r="D1397" i="36"/>
  <c r="F1396" i="36"/>
  <c r="E1396" i="36"/>
  <c r="D1396" i="36"/>
  <c r="F1395" i="36"/>
  <c r="E1395" i="36"/>
  <c r="D1395" i="36"/>
  <c r="F1394" i="36"/>
  <c r="E1394" i="36"/>
  <c r="D1394" i="36"/>
  <c r="F1393" i="36"/>
  <c r="E1393" i="36"/>
  <c r="D1393" i="36"/>
  <c r="F1392" i="36"/>
  <c r="E1392" i="36"/>
  <c r="D1392" i="36"/>
  <c r="F1391" i="36"/>
  <c r="E1391" i="36"/>
  <c r="D1391" i="36"/>
  <c r="F1390" i="36"/>
  <c r="E1390" i="36"/>
  <c r="D1390" i="36"/>
  <c r="F1389" i="36"/>
  <c r="E1389" i="36"/>
  <c r="D1389" i="36"/>
  <c r="F1388" i="36"/>
  <c r="E1388" i="36"/>
  <c r="D1388" i="36"/>
  <c r="F1387" i="36"/>
  <c r="E1387" i="36"/>
  <c r="D1387" i="36"/>
  <c r="F1386" i="36"/>
  <c r="E1386" i="36"/>
  <c r="D1386" i="36"/>
  <c r="F1385" i="36"/>
  <c r="E1385" i="36"/>
  <c r="D1385" i="36"/>
  <c r="F1384" i="36"/>
  <c r="E1384" i="36"/>
  <c r="D1384" i="36"/>
  <c r="F1383" i="36"/>
  <c r="E1383" i="36"/>
  <c r="D1383" i="36"/>
  <c r="F1382" i="36"/>
  <c r="E1382" i="36"/>
  <c r="D1382" i="36"/>
  <c r="F1381" i="36"/>
  <c r="E1381" i="36"/>
  <c r="D1381" i="36"/>
  <c r="F1380" i="36"/>
  <c r="E1380" i="36"/>
  <c r="D1380" i="36"/>
  <c r="F1379" i="36"/>
  <c r="E1379" i="36"/>
  <c r="D1379" i="36"/>
  <c r="F1378" i="36"/>
  <c r="E1378" i="36"/>
  <c r="D1378" i="36"/>
  <c r="F1377" i="36"/>
  <c r="E1377" i="36"/>
  <c r="D1377" i="36"/>
  <c r="F1376" i="36"/>
  <c r="E1376" i="36"/>
  <c r="D1376" i="36"/>
  <c r="F1375" i="36"/>
  <c r="E1375" i="36"/>
  <c r="D1375" i="36"/>
  <c r="F1374" i="36"/>
  <c r="E1374" i="36"/>
  <c r="D1374" i="36"/>
  <c r="F1373" i="36"/>
  <c r="E1373" i="36"/>
  <c r="D1373" i="36"/>
  <c r="F1372" i="36"/>
  <c r="E1372" i="36"/>
  <c r="D1372" i="36"/>
  <c r="F1371" i="36"/>
  <c r="E1371" i="36"/>
  <c r="D1371" i="36"/>
  <c r="F1370" i="36"/>
  <c r="E1370" i="36"/>
  <c r="D1370" i="36"/>
  <c r="F1369" i="36"/>
  <c r="E1369" i="36"/>
  <c r="D1369" i="36"/>
  <c r="F1368" i="36"/>
  <c r="E1368" i="36"/>
  <c r="D1368" i="36"/>
  <c r="F1367" i="36"/>
  <c r="E1367" i="36"/>
  <c r="D1367" i="36"/>
  <c r="F1366" i="36"/>
  <c r="E1366" i="36"/>
  <c r="D1366" i="36"/>
  <c r="F1365" i="36"/>
  <c r="E1365" i="36"/>
  <c r="D1365" i="36"/>
  <c r="T1362" i="36"/>
  <c r="T1361" i="36"/>
  <c r="T1360" i="36"/>
  <c r="T1359" i="36"/>
  <c r="T1358" i="36"/>
  <c r="T1357" i="36"/>
  <c r="T1356" i="36"/>
  <c r="T1355" i="36"/>
  <c r="F1362" i="36"/>
  <c r="E1362" i="36"/>
  <c r="D1362" i="36"/>
  <c r="F1361" i="36"/>
  <c r="E1361" i="36"/>
  <c r="D1361" i="36"/>
  <c r="F1360" i="36"/>
  <c r="E1360" i="36"/>
  <c r="D1360" i="36"/>
  <c r="F1359" i="36"/>
  <c r="E1359" i="36"/>
  <c r="D1359" i="36"/>
  <c r="F1358" i="36"/>
  <c r="E1358" i="36"/>
  <c r="D1358" i="36"/>
  <c r="F1357" i="36"/>
  <c r="E1357" i="36"/>
  <c r="D1357" i="36"/>
  <c r="F1356" i="36"/>
  <c r="E1356" i="36"/>
  <c r="D1356" i="36"/>
  <c r="F1355" i="36"/>
  <c r="E1355" i="36"/>
  <c r="D1355" i="36"/>
  <c r="T1352" i="36"/>
  <c r="T1351" i="36"/>
  <c r="T1350" i="36"/>
  <c r="T1349" i="36"/>
  <c r="F1352" i="36"/>
  <c r="E1352" i="36"/>
  <c r="D1352" i="36"/>
  <c r="F1351" i="36"/>
  <c r="E1351" i="36"/>
  <c r="D1351" i="36"/>
  <c r="F1350" i="36"/>
  <c r="E1350" i="36"/>
  <c r="D1350" i="36"/>
  <c r="F1349" i="36"/>
  <c r="E1349" i="36"/>
  <c r="D1349" i="36"/>
  <c r="T1346" i="36"/>
  <c r="T1345" i="36"/>
  <c r="T1344" i="36"/>
  <c r="T1343" i="36"/>
  <c r="T1342" i="36"/>
  <c r="T1341" i="36"/>
  <c r="T1340" i="36"/>
  <c r="T1339" i="36"/>
  <c r="T1338" i="36"/>
  <c r="T1337" i="36"/>
  <c r="F1346" i="36"/>
  <c r="E1346" i="36"/>
  <c r="D1346" i="36"/>
  <c r="F1345" i="36"/>
  <c r="E1345" i="36"/>
  <c r="D1345" i="36"/>
  <c r="F1344" i="36"/>
  <c r="E1344" i="36"/>
  <c r="D1344" i="36"/>
  <c r="F1343" i="36"/>
  <c r="E1343" i="36"/>
  <c r="D1343" i="36"/>
  <c r="F1342" i="36"/>
  <c r="E1342" i="36"/>
  <c r="D1342" i="36"/>
  <c r="F1341" i="36"/>
  <c r="E1341" i="36"/>
  <c r="D1341" i="36"/>
  <c r="F1340" i="36"/>
  <c r="E1340" i="36"/>
  <c r="D1340" i="36"/>
  <c r="F1339" i="36"/>
  <c r="E1339" i="36"/>
  <c r="D1339" i="36"/>
  <c r="F1338" i="36"/>
  <c r="E1338" i="36"/>
  <c r="D1338" i="36"/>
  <c r="F1337" i="36"/>
  <c r="E1337" i="36"/>
  <c r="D1337" i="36"/>
  <c r="T1334" i="36"/>
  <c r="T1333" i="36"/>
  <c r="T1332" i="36"/>
  <c r="T1331" i="36"/>
  <c r="T1330" i="36"/>
  <c r="T1329" i="36"/>
  <c r="T1328" i="36"/>
  <c r="T1327" i="36"/>
  <c r="T1326" i="36"/>
  <c r="T1325" i="36"/>
  <c r="T1324" i="36"/>
  <c r="T1323" i="36"/>
  <c r="T1322" i="36"/>
  <c r="T1321" i="36"/>
  <c r="T1320" i="36"/>
  <c r="T1319" i="36"/>
  <c r="F1334" i="36"/>
  <c r="E1334" i="36"/>
  <c r="D1334" i="36"/>
  <c r="F1333" i="36"/>
  <c r="E1333" i="36"/>
  <c r="D1333" i="36"/>
  <c r="F1332" i="36"/>
  <c r="E1332" i="36"/>
  <c r="D1332" i="36"/>
  <c r="F1331" i="36"/>
  <c r="E1331" i="36"/>
  <c r="D1331" i="36"/>
  <c r="F1330" i="36"/>
  <c r="E1330" i="36"/>
  <c r="D1330" i="36"/>
  <c r="F1329" i="36"/>
  <c r="E1329" i="36"/>
  <c r="D1329" i="36"/>
  <c r="F1328" i="36"/>
  <c r="E1328" i="36"/>
  <c r="D1328" i="36"/>
  <c r="F1327" i="36"/>
  <c r="E1327" i="36"/>
  <c r="D1327" i="36"/>
  <c r="F1326" i="36"/>
  <c r="E1326" i="36"/>
  <c r="D1326" i="36"/>
  <c r="F1325" i="36"/>
  <c r="E1325" i="36"/>
  <c r="D1325" i="36"/>
  <c r="F1324" i="36"/>
  <c r="E1324" i="36"/>
  <c r="D1324" i="36"/>
  <c r="F1323" i="36"/>
  <c r="E1323" i="36"/>
  <c r="D1323" i="36"/>
  <c r="F1322" i="36"/>
  <c r="E1322" i="36"/>
  <c r="D1322" i="36"/>
  <c r="F1321" i="36"/>
  <c r="E1321" i="36"/>
  <c r="D1321" i="36"/>
  <c r="F1320" i="36"/>
  <c r="E1320" i="36"/>
  <c r="D1320" i="36"/>
  <c r="F1319" i="36"/>
  <c r="E1319" i="36"/>
  <c r="D1319" i="36"/>
  <c r="T1316" i="36"/>
  <c r="T1315" i="36"/>
  <c r="T1314" i="36"/>
  <c r="T1313" i="36"/>
  <c r="T1312" i="36"/>
  <c r="T1311" i="36"/>
  <c r="T1310" i="36"/>
  <c r="T1309" i="36"/>
  <c r="T1308" i="36"/>
  <c r="T1307" i="36"/>
  <c r="T1306" i="36"/>
  <c r="T1305" i="36"/>
  <c r="F1316" i="36"/>
  <c r="E1316" i="36"/>
  <c r="D1316" i="36"/>
  <c r="F1315" i="36"/>
  <c r="E1315" i="36"/>
  <c r="D1315" i="36"/>
  <c r="F1314" i="36"/>
  <c r="E1314" i="36"/>
  <c r="D1314" i="36"/>
  <c r="F1313" i="36"/>
  <c r="E1313" i="36"/>
  <c r="D1313" i="36"/>
  <c r="F1312" i="36"/>
  <c r="E1312" i="36"/>
  <c r="D1312" i="36"/>
  <c r="F1311" i="36"/>
  <c r="E1311" i="36"/>
  <c r="D1311" i="36"/>
  <c r="F1310" i="36"/>
  <c r="E1310" i="36"/>
  <c r="D1310" i="36"/>
  <c r="F1309" i="36"/>
  <c r="E1309" i="36"/>
  <c r="D1309" i="36"/>
  <c r="F1308" i="36"/>
  <c r="E1308" i="36"/>
  <c r="D1308" i="36"/>
  <c r="F1307" i="36"/>
  <c r="E1307" i="36"/>
  <c r="D1307" i="36"/>
  <c r="F1306" i="36"/>
  <c r="E1306" i="36"/>
  <c r="D1306" i="36"/>
  <c r="F1305" i="36"/>
  <c r="E1305" i="36"/>
  <c r="D1305" i="36"/>
  <c r="T1302" i="36"/>
  <c r="T1301" i="36"/>
  <c r="T1300" i="36"/>
  <c r="T1299" i="36"/>
  <c r="T1298" i="36"/>
  <c r="T1297" i="36"/>
  <c r="T1296" i="36"/>
  <c r="T1295" i="36"/>
  <c r="T1294" i="36"/>
  <c r="T1293" i="36"/>
  <c r="T1292" i="36"/>
  <c r="T1291" i="36"/>
  <c r="T1290" i="36"/>
  <c r="T1289" i="36"/>
  <c r="T1288" i="36"/>
  <c r="T1287" i="36"/>
  <c r="T1286" i="36"/>
  <c r="T1285" i="36"/>
  <c r="T1284" i="36"/>
  <c r="T1283" i="36"/>
  <c r="T1282" i="36"/>
  <c r="T1281" i="36"/>
  <c r="T1280" i="36"/>
  <c r="T1279" i="36"/>
  <c r="T1278" i="36"/>
  <c r="T1277" i="36"/>
  <c r="T1276" i="36"/>
  <c r="T1275" i="36"/>
  <c r="T1274" i="36"/>
  <c r="T1273" i="36"/>
  <c r="F1302" i="36"/>
  <c r="E1302" i="36"/>
  <c r="D1302" i="36"/>
  <c r="F1301" i="36"/>
  <c r="E1301" i="36"/>
  <c r="D1301" i="36"/>
  <c r="F1300" i="36"/>
  <c r="E1300" i="36"/>
  <c r="D1300" i="36"/>
  <c r="F1299" i="36"/>
  <c r="E1299" i="36"/>
  <c r="D1299" i="36"/>
  <c r="F1298" i="36"/>
  <c r="E1298" i="36"/>
  <c r="D1298" i="36"/>
  <c r="F1297" i="36"/>
  <c r="E1297" i="36"/>
  <c r="D1297" i="36"/>
  <c r="F1296" i="36"/>
  <c r="E1296" i="36"/>
  <c r="D1296" i="36"/>
  <c r="F1295" i="36"/>
  <c r="E1295" i="36"/>
  <c r="D1295" i="36"/>
  <c r="F1294" i="36"/>
  <c r="E1294" i="36"/>
  <c r="D1294" i="36"/>
  <c r="F1293" i="36"/>
  <c r="E1293" i="36"/>
  <c r="D1293" i="36"/>
  <c r="F1292" i="36"/>
  <c r="E1292" i="36"/>
  <c r="D1292" i="36"/>
  <c r="F1291" i="36"/>
  <c r="E1291" i="36"/>
  <c r="D1291" i="36"/>
  <c r="F1290" i="36"/>
  <c r="E1290" i="36"/>
  <c r="D1290" i="36"/>
  <c r="F1289" i="36"/>
  <c r="E1289" i="36"/>
  <c r="D1289" i="36"/>
  <c r="F1288" i="36"/>
  <c r="E1288" i="36"/>
  <c r="D1288" i="36"/>
  <c r="F1287" i="36"/>
  <c r="E1287" i="36"/>
  <c r="D1287" i="36"/>
  <c r="F1286" i="36"/>
  <c r="E1286" i="36"/>
  <c r="D1286" i="36"/>
  <c r="F1285" i="36"/>
  <c r="E1285" i="36"/>
  <c r="D1285" i="36"/>
  <c r="F1284" i="36"/>
  <c r="E1284" i="36"/>
  <c r="D1284" i="36"/>
  <c r="F1283" i="36"/>
  <c r="E1283" i="36"/>
  <c r="D1283" i="36"/>
  <c r="F1282" i="36"/>
  <c r="E1282" i="36"/>
  <c r="D1282" i="36"/>
  <c r="F1281" i="36"/>
  <c r="E1281" i="36"/>
  <c r="D1281" i="36"/>
  <c r="F1280" i="36"/>
  <c r="E1280" i="36"/>
  <c r="D1280" i="36"/>
  <c r="F1279" i="36"/>
  <c r="E1279" i="36"/>
  <c r="D1279" i="36"/>
  <c r="F1278" i="36"/>
  <c r="E1278" i="36"/>
  <c r="D1278" i="36"/>
  <c r="F1277" i="36"/>
  <c r="E1277" i="36"/>
  <c r="D1277" i="36"/>
  <c r="F1276" i="36"/>
  <c r="E1276" i="36"/>
  <c r="D1276" i="36"/>
  <c r="F1275" i="36"/>
  <c r="E1275" i="36"/>
  <c r="D1275" i="36"/>
  <c r="F1274" i="36"/>
  <c r="E1274" i="36"/>
  <c r="D1274" i="36"/>
  <c r="F1273" i="36"/>
  <c r="E1273" i="36"/>
  <c r="D1273" i="36"/>
  <c r="T1270" i="36"/>
  <c r="T1269" i="36"/>
  <c r="T1268" i="36"/>
  <c r="T1267" i="36"/>
  <c r="T1266" i="36"/>
  <c r="T1265" i="36"/>
  <c r="T1264" i="36"/>
  <c r="T1263" i="36"/>
  <c r="T1262" i="36"/>
  <c r="T1261" i="36"/>
  <c r="T1260" i="36"/>
  <c r="T1259" i="36"/>
  <c r="T1258" i="36"/>
  <c r="T1257" i="36"/>
  <c r="T1256" i="36"/>
  <c r="T1255" i="36"/>
  <c r="T1254" i="36"/>
  <c r="T1253" i="36"/>
  <c r="T1252" i="36"/>
  <c r="T1251" i="36"/>
  <c r="T1250" i="36"/>
  <c r="T1249" i="36"/>
  <c r="T1248" i="36"/>
  <c r="T1247" i="36"/>
  <c r="T1246" i="36"/>
  <c r="F1270" i="36"/>
  <c r="E1270" i="36"/>
  <c r="D1270" i="36"/>
  <c r="F1269" i="36"/>
  <c r="E1269" i="36"/>
  <c r="D1269" i="36"/>
  <c r="F1268" i="36"/>
  <c r="E1268" i="36"/>
  <c r="D1268" i="36"/>
  <c r="F1267" i="36"/>
  <c r="E1267" i="36"/>
  <c r="D1267" i="36"/>
  <c r="F1266" i="36"/>
  <c r="E1266" i="36"/>
  <c r="D1266" i="36"/>
  <c r="F1265" i="36"/>
  <c r="E1265" i="36"/>
  <c r="D1265" i="36"/>
  <c r="F1264" i="36"/>
  <c r="E1264" i="36"/>
  <c r="D1264" i="36"/>
  <c r="F1263" i="36"/>
  <c r="E1263" i="36"/>
  <c r="D1263" i="36"/>
  <c r="F1262" i="36"/>
  <c r="E1262" i="36"/>
  <c r="D1262" i="36"/>
  <c r="F1261" i="36"/>
  <c r="E1261" i="36"/>
  <c r="D1261" i="36"/>
  <c r="F1260" i="36"/>
  <c r="E1260" i="36"/>
  <c r="D1260" i="36"/>
  <c r="F1259" i="36"/>
  <c r="E1259" i="36"/>
  <c r="D1259" i="36"/>
  <c r="F1258" i="36"/>
  <c r="E1258" i="36"/>
  <c r="D1258" i="36"/>
  <c r="F1257" i="36"/>
  <c r="E1257" i="36"/>
  <c r="D1257" i="36"/>
  <c r="F1256" i="36"/>
  <c r="E1256" i="36"/>
  <c r="D1256" i="36"/>
  <c r="F1255" i="36"/>
  <c r="E1255" i="36"/>
  <c r="D1255" i="36"/>
  <c r="F1254" i="36"/>
  <c r="E1254" i="36"/>
  <c r="D1254" i="36"/>
  <c r="F1253" i="36"/>
  <c r="E1253" i="36"/>
  <c r="D1253" i="36"/>
  <c r="F1252" i="36"/>
  <c r="E1252" i="36"/>
  <c r="D1252" i="36"/>
  <c r="F1251" i="36"/>
  <c r="E1251" i="36"/>
  <c r="D1251" i="36"/>
  <c r="F1250" i="36"/>
  <c r="E1250" i="36"/>
  <c r="D1250" i="36"/>
  <c r="F1249" i="36"/>
  <c r="E1249" i="36"/>
  <c r="D1249" i="36"/>
  <c r="F1248" i="36"/>
  <c r="E1248" i="36"/>
  <c r="D1248" i="36"/>
  <c r="F1247" i="36"/>
  <c r="E1247" i="36"/>
  <c r="D1247" i="36"/>
  <c r="F1246" i="36"/>
  <c r="E1246" i="36"/>
  <c r="D1246" i="36"/>
  <c r="T1243" i="36"/>
  <c r="T1242" i="36"/>
  <c r="T1241" i="36"/>
  <c r="T1240" i="36"/>
  <c r="T1239" i="36"/>
  <c r="T1238" i="36"/>
  <c r="T1237" i="36"/>
  <c r="T1236" i="36"/>
  <c r="T1235" i="36"/>
  <c r="T1234" i="36"/>
  <c r="T1233" i="36"/>
  <c r="T1232" i="36"/>
  <c r="F1243" i="36"/>
  <c r="E1243" i="36"/>
  <c r="D1243" i="36"/>
  <c r="F1242" i="36"/>
  <c r="E1242" i="36"/>
  <c r="D1242" i="36"/>
  <c r="F1241" i="36"/>
  <c r="E1241" i="36"/>
  <c r="D1241" i="36"/>
  <c r="F1240" i="36"/>
  <c r="E1240" i="36"/>
  <c r="D1240" i="36"/>
  <c r="F1239" i="36"/>
  <c r="E1239" i="36"/>
  <c r="D1239" i="36"/>
  <c r="F1238" i="36"/>
  <c r="E1238" i="36"/>
  <c r="D1238" i="36"/>
  <c r="F1237" i="36"/>
  <c r="E1237" i="36"/>
  <c r="D1237" i="36"/>
  <c r="F1236" i="36"/>
  <c r="E1236" i="36"/>
  <c r="D1236" i="36"/>
  <c r="F1235" i="36"/>
  <c r="E1235" i="36"/>
  <c r="D1235" i="36"/>
  <c r="F1234" i="36"/>
  <c r="E1234" i="36"/>
  <c r="D1234" i="36"/>
  <c r="F1233" i="36"/>
  <c r="E1233" i="36"/>
  <c r="D1233" i="36"/>
  <c r="F1232" i="36"/>
  <c r="E1232" i="36"/>
  <c r="D1232" i="36"/>
  <c r="T1229" i="36"/>
  <c r="T1228" i="36"/>
  <c r="F1229" i="36"/>
  <c r="E1229" i="36"/>
  <c r="D1229" i="36"/>
  <c r="F1228" i="36"/>
  <c r="E1228" i="36"/>
  <c r="D1228" i="36"/>
  <c r="T1225" i="36"/>
  <c r="T1224" i="36"/>
  <c r="T1223" i="36"/>
  <c r="T1222" i="36"/>
  <c r="T1221" i="36"/>
  <c r="T1220" i="36"/>
  <c r="T1219" i="36"/>
  <c r="F1225" i="36"/>
  <c r="E1225" i="36"/>
  <c r="D1225" i="36"/>
  <c r="F1224" i="36"/>
  <c r="E1224" i="36"/>
  <c r="D1224" i="36"/>
  <c r="F1223" i="36"/>
  <c r="E1223" i="36"/>
  <c r="D1223" i="36"/>
  <c r="F1222" i="36"/>
  <c r="E1222" i="36"/>
  <c r="D1222" i="36"/>
  <c r="F1221" i="36"/>
  <c r="E1221" i="36"/>
  <c r="D1221" i="36"/>
  <c r="F1220" i="36"/>
  <c r="E1220" i="36"/>
  <c r="D1220" i="36"/>
  <c r="F1219" i="36"/>
  <c r="E1219" i="36"/>
  <c r="D1219" i="36"/>
  <c r="T1216" i="36"/>
  <c r="T1215" i="36"/>
  <c r="T1214" i="36"/>
  <c r="T1213" i="36"/>
  <c r="T1212" i="36"/>
  <c r="T1211" i="36"/>
  <c r="T1208" i="36"/>
  <c r="T1207" i="36"/>
  <c r="T1206" i="36"/>
  <c r="T1205" i="36"/>
  <c r="T1204" i="36"/>
  <c r="T1203" i="36"/>
  <c r="T1202" i="36"/>
  <c r="T1201" i="36"/>
  <c r="T1200" i="36"/>
  <c r="T1199" i="36"/>
  <c r="T1198" i="36"/>
  <c r="T1197" i="36"/>
  <c r="T1196" i="36"/>
  <c r="T1195" i="36"/>
  <c r="T1194" i="36"/>
  <c r="T1193" i="36"/>
  <c r="F1216" i="36"/>
  <c r="E1216" i="36"/>
  <c r="D1216" i="36"/>
  <c r="F1215" i="36"/>
  <c r="E1215" i="36"/>
  <c r="D1215" i="36"/>
  <c r="F1214" i="36"/>
  <c r="E1214" i="36"/>
  <c r="D1214" i="36"/>
  <c r="F1213" i="36"/>
  <c r="E1213" i="36"/>
  <c r="D1213" i="36"/>
  <c r="F1212" i="36"/>
  <c r="E1212" i="36"/>
  <c r="D1212" i="36"/>
  <c r="F1211" i="36"/>
  <c r="E1211" i="36"/>
  <c r="D1211" i="36"/>
  <c r="F1208" i="36"/>
  <c r="E1208" i="36"/>
  <c r="D1208" i="36"/>
  <c r="F1207" i="36"/>
  <c r="E1207" i="36"/>
  <c r="D1207" i="36"/>
  <c r="F1206" i="36"/>
  <c r="E1206" i="36"/>
  <c r="D1206" i="36"/>
  <c r="F1205" i="36"/>
  <c r="E1205" i="36"/>
  <c r="D1205" i="36"/>
  <c r="F1204" i="36"/>
  <c r="E1204" i="36"/>
  <c r="D1204" i="36"/>
  <c r="F1203" i="36"/>
  <c r="E1203" i="36"/>
  <c r="D1203" i="36"/>
  <c r="F1202" i="36"/>
  <c r="E1202" i="36"/>
  <c r="D1202" i="36"/>
  <c r="F1201" i="36"/>
  <c r="E1201" i="36"/>
  <c r="D1201" i="36"/>
  <c r="F1200" i="36"/>
  <c r="E1200" i="36"/>
  <c r="D1200" i="36"/>
  <c r="F1199" i="36"/>
  <c r="E1199" i="36"/>
  <c r="D1199" i="36"/>
  <c r="F1198" i="36"/>
  <c r="E1198" i="36"/>
  <c r="D1198" i="36"/>
  <c r="F1197" i="36"/>
  <c r="E1197" i="36"/>
  <c r="D1197" i="36"/>
  <c r="F1196" i="36"/>
  <c r="E1196" i="36"/>
  <c r="D1196" i="36"/>
  <c r="F1195" i="36"/>
  <c r="E1195" i="36"/>
  <c r="D1195" i="36"/>
  <c r="F1194" i="36"/>
  <c r="E1194" i="36"/>
  <c r="D1194" i="36"/>
  <c r="F1193" i="36"/>
  <c r="E1193" i="36"/>
  <c r="D1193" i="36"/>
  <c r="T1190" i="36"/>
  <c r="F1190" i="36"/>
  <c r="E1190" i="36"/>
  <c r="D1190" i="36"/>
  <c r="T1187" i="36"/>
  <c r="T1186" i="36"/>
  <c r="T1185" i="36"/>
  <c r="T1184" i="36"/>
  <c r="T1183" i="36"/>
  <c r="T1182" i="36"/>
  <c r="T1181" i="36"/>
  <c r="T1180" i="36"/>
  <c r="T1179" i="36"/>
  <c r="T1178" i="36"/>
  <c r="T1177" i="36"/>
  <c r="T1176" i="36"/>
  <c r="T1175" i="36"/>
  <c r="T1174" i="36"/>
  <c r="T1173" i="36"/>
  <c r="F1187" i="36"/>
  <c r="E1187" i="36"/>
  <c r="D1187" i="36"/>
  <c r="F1186" i="36"/>
  <c r="E1186" i="36"/>
  <c r="D1186" i="36"/>
  <c r="F1185" i="36"/>
  <c r="E1185" i="36"/>
  <c r="D1185" i="36"/>
  <c r="F1184" i="36"/>
  <c r="E1184" i="36"/>
  <c r="D1184" i="36"/>
  <c r="F1183" i="36"/>
  <c r="E1183" i="36"/>
  <c r="D1183" i="36"/>
  <c r="F1182" i="36"/>
  <c r="E1182" i="36"/>
  <c r="D1182" i="36"/>
  <c r="F1181" i="36"/>
  <c r="E1181" i="36"/>
  <c r="D1181" i="36"/>
  <c r="F1180" i="36"/>
  <c r="E1180" i="36"/>
  <c r="D1180" i="36"/>
  <c r="F1179" i="36"/>
  <c r="E1179" i="36"/>
  <c r="D1179" i="36"/>
  <c r="F1178" i="36"/>
  <c r="E1178" i="36"/>
  <c r="D1178" i="36"/>
  <c r="F1177" i="36"/>
  <c r="E1177" i="36"/>
  <c r="D1177" i="36"/>
  <c r="F1176" i="36"/>
  <c r="E1176" i="36"/>
  <c r="D1176" i="36"/>
  <c r="F1175" i="36"/>
  <c r="E1175" i="36"/>
  <c r="D1175" i="36"/>
  <c r="F1174" i="36"/>
  <c r="E1174" i="36"/>
  <c r="D1174" i="36"/>
  <c r="F1173" i="36"/>
  <c r="E1173" i="36"/>
  <c r="D1173" i="36"/>
  <c r="T1170" i="36"/>
  <c r="T1169" i="36"/>
  <c r="T1168" i="36"/>
  <c r="T1167" i="36"/>
  <c r="T1166" i="36"/>
  <c r="T1165" i="36"/>
  <c r="T1164" i="36"/>
  <c r="T1163" i="36"/>
  <c r="T1162" i="36"/>
  <c r="T1161" i="36"/>
  <c r="T1160" i="36"/>
  <c r="F1170" i="36"/>
  <c r="E1170" i="36"/>
  <c r="D1170" i="36"/>
  <c r="F1169" i="36"/>
  <c r="E1169" i="36"/>
  <c r="D1169" i="36"/>
  <c r="F1168" i="36"/>
  <c r="E1168" i="36"/>
  <c r="D1168" i="36"/>
  <c r="F1167" i="36"/>
  <c r="E1167" i="36"/>
  <c r="D1167" i="36"/>
  <c r="F1166" i="36"/>
  <c r="E1166" i="36"/>
  <c r="D1166" i="36"/>
  <c r="F1165" i="36"/>
  <c r="E1165" i="36"/>
  <c r="D1165" i="36"/>
  <c r="F1164" i="36"/>
  <c r="E1164" i="36"/>
  <c r="D1164" i="36"/>
  <c r="F1163" i="36"/>
  <c r="E1163" i="36"/>
  <c r="D1163" i="36"/>
  <c r="F1162" i="36"/>
  <c r="E1162" i="36"/>
  <c r="D1162" i="36"/>
  <c r="F1161" i="36"/>
  <c r="E1161" i="36"/>
  <c r="D1161" i="36"/>
  <c r="F1160" i="36"/>
  <c r="E1160" i="36"/>
  <c r="D1160" i="36"/>
  <c r="T1157" i="36"/>
  <c r="T1156" i="36"/>
  <c r="T1155" i="36"/>
  <c r="T1154" i="36"/>
  <c r="T1153" i="36"/>
  <c r="T1152" i="36"/>
  <c r="T1151" i="36"/>
  <c r="T1150" i="36"/>
  <c r="T1149" i="36"/>
  <c r="T1148" i="36"/>
  <c r="F1157" i="36"/>
  <c r="E1157" i="36"/>
  <c r="D1157" i="36"/>
  <c r="F1156" i="36"/>
  <c r="E1156" i="36"/>
  <c r="D1156" i="36"/>
  <c r="F1155" i="36"/>
  <c r="E1155" i="36"/>
  <c r="D1155" i="36"/>
  <c r="F1154" i="36"/>
  <c r="E1154" i="36"/>
  <c r="D1154" i="36"/>
  <c r="F1153" i="36"/>
  <c r="E1153" i="36"/>
  <c r="D1153" i="36"/>
  <c r="F1152" i="36"/>
  <c r="E1152" i="36"/>
  <c r="D1152" i="36"/>
  <c r="F1151" i="36"/>
  <c r="E1151" i="36"/>
  <c r="D1151" i="36"/>
  <c r="F1150" i="36"/>
  <c r="E1150" i="36"/>
  <c r="D1150" i="36"/>
  <c r="F1149" i="36"/>
  <c r="E1149" i="36"/>
  <c r="D1149" i="36"/>
  <c r="F1148" i="36"/>
  <c r="E1148" i="36"/>
  <c r="D1148" i="36"/>
  <c r="T1145" i="36"/>
  <c r="T1144" i="36"/>
  <c r="T1143" i="36"/>
  <c r="T1142" i="36"/>
  <c r="T1141" i="36"/>
  <c r="T1140" i="36"/>
  <c r="T1139" i="36"/>
  <c r="T1138" i="36"/>
  <c r="T1137" i="36"/>
  <c r="T1136" i="36"/>
  <c r="T1135" i="36"/>
  <c r="T1134" i="36"/>
  <c r="T1133" i="36"/>
  <c r="T1132" i="36"/>
  <c r="T1131" i="36"/>
  <c r="T1130" i="36"/>
  <c r="T1129" i="36"/>
  <c r="T1128" i="36"/>
  <c r="T1127" i="36"/>
  <c r="T1126" i="36"/>
  <c r="T1125" i="36"/>
  <c r="T1124" i="36"/>
  <c r="T1123" i="36"/>
  <c r="T1122" i="36"/>
  <c r="T1121" i="36"/>
  <c r="T1120" i="36"/>
  <c r="T1119" i="36"/>
  <c r="T1118" i="36"/>
  <c r="T1117" i="36"/>
  <c r="T1116" i="36"/>
  <c r="T1115" i="36"/>
  <c r="T1114" i="36"/>
  <c r="T1113" i="36"/>
  <c r="T1112" i="36"/>
  <c r="T1111" i="36"/>
  <c r="T1110" i="36"/>
  <c r="T1109" i="36"/>
  <c r="T1108" i="36"/>
  <c r="T1107" i="36"/>
  <c r="T1106" i="36"/>
  <c r="T1105" i="36"/>
  <c r="F1145" i="36"/>
  <c r="E1145" i="36"/>
  <c r="D1145" i="36"/>
  <c r="F1144" i="36"/>
  <c r="E1144" i="36"/>
  <c r="D1144" i="36"/>
  <c r="F1143" i="36"/>
  <c r="E1143" i="36"/>
  <c r="D1143" i="36"/>
  <c r="F1142" i="36"/>
  <c r="E1142" i="36"/>
  <c r="D1142" i="36"/>
  <c r="F1141" i="36"/>
  <c r="E1141" i="36"/>
  <c r="D1141" i="36"/>
  <c r="F1140" i="36"/>
  <c r="E1140" i="36"/>
  <c r="D1140" i="36"/>
  <c r="F1139" i="36"/>
  <c r="E1139" i="36"/>
  <c r="D1139" i="36"/>
  <c r="F1138" i="36"/>
  <c r="E1138" i="36"/>
  <c r="D1138" i="36"/>
  <c r="F1137" i="36"/>
  <c r="E1137" i="36"/>
  <c r="D1137" i="36"/>
  <c r="F1136" i="36"/>
  <c r="E1136" i="36"/>
  <c r="D1136" i="36"/>
  <c r="F1135" i="36"/>
  <c r="E1135" i="36"/>
  <c r="D1135" i="36"/>
  <c r="F1134" i="36"/>
  <c r="E1134" i="36"/>
  <c r="D1134" i="36"/>
  <c r="F1133" i="36"/>
  <c r="E1133" i="36"/>
  <c r="D1133" i="36"/>
  <c r="F1132" i="36"/>
  <c r="E1132" i="36"/>
  <c r="D1132" i="36"/>
  <c r="F1131" i="36"/>
  <c r="E1131" i="36"/>
  <c r="D1131" i="36"/>
  <c r="F1130" i="36"/>
  <c r="E1130" i="36"/>
  <c r="D1130" i="36"/>
  <c r="F1129" i="36"/>
  <c r="E1129" i="36"/>
  <c r="D1129" i="36"/>
  <c r="F1128" i="36"/>
  <c r="E1128" i="36"/>
  <c r="D1128" i="36"/>
  <c r="F1127" i="36"/>
  <c r="E1127" i="36"/>
  <c r="D1127" i="36"/>
  <c r="F1126" i="36"/>
  <c r="E1126" i="36"/>
  <c r="D1126" i="36"/>
  <c r="F1125" i="36"/>
  <c r="E1125" i="36"/>
  <c r="D1125" i="36"/>
  <c r="F1124" i="36"/>
  <c r="E1124" i="36"/>
  <c r="D1124" i="36"/>
  <c r="F1123" i="36"/>
  <c r="E1123" i="36"/>
  <c r="D1123" i="36"/>
  <c r="F1122" i="36"/>
  <c r="E1122" i="36"/>
  <c r="D1122" i="36"/>
  <c r="F1121" i="36"/>
  <c r="E1121" i="36"/>
  <c r="D1121" i="36"/>
  <c r="F1120" i="36"/>
  <c r="E1120" i="36"/>
  <c r="D1120" i="36"/>
  <c r="F1119" i="36"/>
  <c r="E1119" i="36"/>
  <c r="D1119" i="36"/>
  <c r="F1118" i="36"/>
  <c r="E1118" i="36"/>
  <c r="D1118" i="36"/>
  <c r="F1117" i="36"/>
  <c r="E1117" i="36"/>
  <c r="D1117" i="36"/>
  <c r="F1116" i="36"/>
  <c r="E1116" i="36"/>
  <c r="D1116" i="36"/>
  <c r="F1115" i="36"/>
  <c r="E1115" i="36"/>
  <c r="D1115" i="36"/>
  <c r="F1114" i="36"/>
  <c r="E1114" i="36"/>
  <c r="D1114" i="36"/>
  <c r="F1113" i="36"/>
  <c r="E1113" i="36"/>
  <c r="D1113" i="36"/>
  <c r="F1112" i="36"/>
  <c r="E1112" i="36"/>
  <c r="D1112" i="36"/>
  <c r="F1111" i="36"/>
  <c r="E1111" i="36"/>
  <c r="D1111" i="36"/>
  <c r="F1110" i="36"/>
  <c r="E1110" i="36"/>
  <c r="D1110" i="36"/>
  <c r="F1109" i="36"/>
  <c r="E1109" i="36"/>
  <c r="D1109" i="36"/>
  <c r="F1108" i="36"/>
  <c r="E1108" i="36"/>
  <c r="D1108" i="36"/>
  <c r="F1107" i="36"/>
  <c r="E1107" i="36"/>
  <c r="D1107" i="36"/>
  <c r="F1106" i="36"/>
  <c r="E1106" i="36"/>
  <c r="D1106" i="36"/>
  <c r="F1105" i="36"/>
  <c r="E1105" i="36"/>
  <c r="D1105" i="36"/>
  <c r="T1102" i="36"/>
  <c r="T1101" i="36"/>
  <c r="T1100" i="36"/>
  <c r="T1099" i="36"/>
  <c r="T1098" i="36"/>
  <c r="T1097" i="36"/>
  <c r="F1102" i="36"/>
  <c r="E1102" i="36"/>
  <c r="D1102" i="36"/>
  <c r="F1101" i="36"/>
  <c r="E1101" i="36"/>
  <c r="D1101" i="36"/>
  <c r="F1100" i="36"/>
  <c r="E1100" i="36"/>
  <c r="D1100" i="36"/>
  <c r="F1099" i="36"/>
  <c r="E1099" i="36"/>
  <c r="D1099" i="36"/>
  <c r="F1098" i="36"/>
  <c r="E1098" i="36"/>
  <c r="D1098" i="36"/>
  <c r="F1097" i="36"/>
  <c r="E1097" i="36"/>
  <c r="D1097" i="36"/>
  <c r="T1094" i="36"/>
  <c r="T1093" i="36"/>
  <c r="T1092" i="36"/>
  <c r="T1091" i="36"/>
  <c r="T1090" i="36"/>
  <c r="T1089" i="36"/>
  <c r="T1088" i="36"/>
  <c r="T1087" i="36"/>
  <c r="T1086" i="36"/>
  <c r="T1085" i="36"/>
  <c r="T1084" i="36"/>
  <c r="T1083" i="36"/>
  <c r="T1082" i="36"/>
  <c r="T1081" i="36"/>
  <c r="T1080" i="36"/>
  <c r="F1094" i="36"/>
  <c r="E1094" i="36"/>
  <c r="D1094" i="36"/>
  <c r="F1093" i="36"/>
  <c r="E1093" i="36"/>
  <c r="D1093" i="36"/>
  <c r="F1092" i="36"/>
  <c r="E1092" i="36"/>
  <c r="D1092" i="36"/>
  <c r="F1091" i="36"/>
  <c r="E1091" i="36"/>
  <c r="D1091" i="36"/>
  <c r="F1090" i="36"/>
  <c r="E1090" i="36"/>
  <c r="D1090" i="36"/>
  <c r="F1089" i="36"/>
  <c r="E1089" i="36"/>
  <c r="D1089" i="36"/>
  <c r="F1088" i="36"/>
  <c r="E1088" i="36"/>
  <c r="D1088" i="36"/>
  <c r="F1087" i="36"/>
  <c r="E1087" i="36"/>
  <c r="D1087" i="36"/>
  <c r="F1086" i="36"/>
  <c r="E1086" i="36"/>
  <c r="D1086" i="36"/>
  <c r="F1085" i="36"/>
  <c r="E1085" i="36"/>
  <c r="D1085" i="36"/>
  <c r="F1084" i="36"/>
  <c r="E1084" i="36"/>
  <c r="D1084" i="36"/>
  <c r="F1083" i="36"/>
  <c r="E1083" i="36"/>
  <c r="D1083" i="36"/>
  <c r="F1082" i="36"/>
  <c r="E1082" i="36"/>
  <c r="D1082" i="36"/>
  <c r="F1081" i="36"/>
  <c r="E1081" i="36"/>
  <c r="D1081" i="36"/>
  <c r="F1080" i="36"/>
  <c r="E1080" i="36"/>
  <c r="D1080" i="36"/>
  <c r="T1077" i="36"/>
  <c r="T1076" i="36"/>
  <c r="T1075" i="36"/>
  <c r="T1074" i="36"/>
  <c r="T1073" i="36"/>
  <c r="T1072" i="36"/>
  <c r="T1071" i="36"/>
  <c r="T1070" i="36"/>
  <c r="T1069" i="36"/>
  <c r="T1068" i="36"/>
  <c r="T1067" i="36"/>
  <c r="T1066" i="36"/>
  <c r="T1065" i="36"/>
  <c r="T1064" i="36"/>
  <c r="T1063" i="36"/>
  <c r="T1062" i="36"/>
  <c r="T1061" i="36"/>
  <c r="T1060" i="36"/>
  <c r="T1059" i="36"/>
  <c r="T1058" i="36"/>
  <c r="T1057" i="36"/>
  <c r="T1056" i="36"/>
  <c r="T1055" i="36"/>
  <c r="T1054" i="36"/>
  <c r="T1053" i="36"/>
  <c r="T1052" i="36"/>
  <c r="T1051" i="36"/>
  <c r="T1050" i="36"/>
  <c r="T1049" i="36"/>
  <c r="T1048" i="36"/>
  <c r="T1047" i="36"/>
  <c r="T1046" i="36"/>
  <c r="T1045" i="36"/>
  <c r="T1044" i="36"/>
  <c r="T1043" i="36"/>
  <c r="T1042" i="36"/>
  <c r="T1041" i="36"/>
  <c r="T1040" i="36"/>
  <c r="T1039" i="36"/>
  <c r="T1038" i="36"/>
  <c r="T1037" i="36"/>
  <c r="T1036" i="36"/>
  <c r="T1035" i="36"/>
  <c r="T1034" i="36"/>
  <c r="T1033" i="36"/>
  <c r="T1032" i="36"/>
  <c r="T1031" i="36"/>
  <c r="T1030" i="36"/>
  <c r="T1029" i="36"/>
  <c r="T1028" i="36"/>
  <c r="T1027" i="36"/>
  <c r="T1026" i="36"/>
  <c r="T1025" i="36"/>
  <c r="T1024" i="36"/>
  <c r="T1023" i="36"/>
  <c r="T1022" i="36"/>
  <c r="T1021" i="36"/>
  <c r="T1020" i="36"/>
  <c r="T1019" i="36"/>
  <c r="T1018" i="36"/>
  <c r="T1017" i="36"/>
  <c r="T1016" i="36"/>
  <c r="T1015" i="36"/>
  <c r="T1014" i="36"/>
  <c r="T1013" i="36"/>
  <c r="T1012" i="36"/>
  <c r="T1011" i="36"/>
  <c r="T1010" i="36"/>
  <c r="T1009" i="36"/>
  <c r="T1008" i="36"/>
  <c r="T1007" i="36"/>
  <c r="T1006" i="36"/>
  <c r="T1005" i="36"/>
  <c r="T1004" i="36"/>
  <c r="T1003" i="36"/>
  <c r="T1002" i="36"/>
  <c r="T1001" i="36"/>
  <c r="T1000" i="36"/>
  <c r="T999" i="36"/>
  <c r="T998" i="36"/>
  <c r="T997" i="36"/>
  <c r="T996" i="36"/>
  <c r="T995" i="36"/>
  <c r="T994" i="36"/>
  <c r="T993" i="36"/>
  <c r="T992" i="36"/>
  <c r="T991" i="36"/>
  <c r="T990" i="36"/>
  <c r="T989" i="36"/>
  <c r="T988" i="36"/>
  <c r="T987" i="36"/>
  <c r="T986" i="36"/>
  <c r="T985" i="36"/>
  <c r="T984" i="36"/>
  <c r="T983" i="36"/>
  <c r="T982" i="36"/>
  <c r="T981" i="36"/>
  <c r="T980" i="36"/>
  <c r="T979" i="36"/>
  <c r="T978" i="36"/>
  <c r="T977" i="36"/>
  <c r="T976" i="36"/>
  <c r="T975" i="36"/>
  <c r="T974" i="36"/>
  <c r="T973" i="36"/>
  <c r="T972" i="36"/>
  <c r="T971" i="36"/>
  <c r="T970" i="36"/>
  <c r="T969" i="36"/>
  <c r="T968" i="36"/>
  <c r="T967" i="36"/>
  <c r="T966" i="36"/>
  <c r="T965" i="36"/>
  <c r="T964" i="36"/>
  <c r="T963" i="36"/>
  <c r="T962" i="36"/>
  <c r="T961" i="36"/>
  <c r="T960" i="36"/>
  <c r="T959" i="36"/>
  <c r="T958" i="36"/>
  <c r="T957" i="36"/>
  <c r="T956" i="36"/>
  <c r="T955" i="36"/>
  <c r="F1077" i="36"/>
  <c r="E1077" i="36"/>
  <c r="D1077" i="36"/>
  <c r="F1076" i="36"/>
  <c r="E1076" i="36"/>
  <c r="D1076" i="36"/>
  <c r="F1075" i="36"/>
  <c r="E1075" i="36"/>
  <c r="D1075" i="36"/>
  <c r="F1074" i="36"/>
  <c r="E1074" i="36"/>
  <c r="D1074" i="36"/>
  <c r="F1073" i="36"/>
  <c r="E1073" i="36"/>
  <c r="D1073" i="36"/>
  <c r="F1072" i="36"/>
  <c r="E1072" i="36"/>
  <c r="D1072" i="36"/>
  <c r="F1071" i="36"/>
  <c r="E1071" i="36"/>
  <c r="D1071" i="36"/>
  <c r="F1070" i="36"/>
  <c r="E1070" i="36"/>
  <c r="D1070" i="36"/>
  <c r="F1069" i="36"/>
  <c r="E1069" i="36"/>
  <c r="D1069" i="36"/>
  <c r="F1068" i="36"/>
  <c r="E1068" i="36"/>
  <c r="D1068" i="36"/>
  <c r="F1067" i="36"/>
  <c r="E1067" i="36"/>
  <c r="D1067" i="36"/>
  <c r="F1066" i="36"/>
  <c r="E1066" i="36"/>
  <c r="D1066" i="36"/>
  <c r="F1065" i="36"/>
  <c r="E1065" i="36"/>
  <c r="D1065" i="36"/>
  <c r="F1064" i="36"/>
  <c r="E1064" i="36"/>
  <c r="D1064" i="36"/>
  <c r="F1063" i="36"/>
  <c r="E1063" i="36"/>
  <c r="D1063" i="36"/>
  <c r="F1062" i="36"/>
  <c r="E1062" i="36"/>
  <c r="D1062" i="36"/>
  <c r="F1061" i="36"/>
  <c r="E1061" i="36"/>
  <c r="D1061" i="36"/>
  <c r="F1060" i="36"/>
  <c r="E1060" i="36"/>
  <c r="D1060" i="36"/>
  <c r="F1059" i="36"/>
  <c r="E1059" i="36"/>
  <c r="D1059" i="36"/>
  <c r="F1058" i="36"/>
  <c r="E1058" i="36"/>
  <c r="D1058" i="36"/>
  <c r="F1057" i="36"/>
  <c r="E1057" i="36"/>
  <c r="D1057" i="36"/>
  <c r="F1056" i="36"/>
  <c r="E1056" i="36"/>
  <c r="D1056" i="36"/>
  <c r="F1055" i="36"/>
  <c r="E1055" i="36"/>
  <c r="D1055" i="36"/>
  <c r="F1054" i="36"/>
  <c r="E1054" i="36"/>
  <c r="D1054" i="36"/>
  <c r="F1053" i="36"/>
  <c r="E1053" i="36"/>
  <c r="D1053" i="36"/>
  <c r="F1052" i="36"/>
  <c r="E1052" i="36"/>
  <c r="D1052" i="36"/>
  <c r="F1051" i="36"/>
  <c r="E1051" i="36"/>
  <c r="D1051" i="36"/>
  <c r="F1050" i="36"/>
  <c r="E1050" i="36"/>
  <c r="D1050" i="36"/>
  <c r="F1049" i="36"/>
  <c r="E1049" i="36"/>
  <c r="D1049" i="36"/>
  <c r="F1048" i="36"/>
  <c r="E1048" i="36"/>
  <c r="D1048" i="36"/>
  <c r="F1047" i="36"/>
  <c r="E1047" i="36"/>
  <c r="D1047" i="36"/>
  <c r="F1046" i="36"/>
  <c r="E1046" i="36"/>
  <c r="D1046" i="36"/>
  <c r="F1045" i="36"/>
  <c r="E1045" i="36"/>
  <c r="D1045" i="36"/>
  <c r="F1044" i="36"/>
  <c r="E1044" i="36"/>
  <c r="D1044" i="36"/>
  <c r="F1043" i="36"/>
  <c r="E1043" i="36"/>
  <c r="D1043" i="36"/>
  <c r="F1042" i="36"/>
  <c r="E1042" i="36"/>
  <c r="D1042" i="36"/>
  <c r="F1041" i="36"/>
  <c r="E1041" i="36"/>
  <c r="D1041" i="36"/>
  <c r="F1040" i="36"/>
  <c r="E1040" i="36"/>
  <c r="D1040" i="36"/>
  <c r="F1039" i="36"/>
  <c r="E1039" i="36"/>
  <c r="D1039" i="36"/>
  <c r="F1038" i="36"/>
  <c r="E1038" i="36"/>
  <c r="D1038" i="36"/>
  <c r="F1037" i="36"/>
  <c r="E1037" i="36"/>
  <c r="D1037" i="36"/>
  <c r="F1036" i="36"/>
  <c r="E1036" i="36"/>
  <c r="D1036" i="36"/>
  <c r="F1035" i="36"/>
  <c r="E1035" i="36"/>
  <c r="D1035" i="36"/>
  <c r="F1034" i="36"/>
  <c r="E1034" i="36"/>
  <c r="D1034" i="36"/>
  <c r="F1033" i="36"/>
  <c r="E1033" i="36"/>
  <c r="D1033" i="36"/>
  <c r="F1032" i="36"/>
  <c r="E1032" i="36"/>
  <c r="D1032" i="36"/>
  <c r="F1031" i="36"/>
  <c r="E1031" i="36"/>
  <c r="D1031" i="36"/>
  <c r="F1030" i="36"/>
  <c r="E1030" i="36"/>
  <c r="D1030" i="36"/>
  <c r="F1029" i="36"/>
  <c r="E1029" i="36"/>
  <c r="D1029" i="36"/>
  <c r="F1028" i="36"/>
  <c r="E1028" i="36"/>
  <c r="D1028" i="36"/>
  <c r="F1027" i="36"/>
  <c r="E1027" i="36"/>
  <c r="D1027" i="36"/>
  <c r="F1026" i="36"/>
  <c r="E1026" i="36"/>
  <c r="D1026" i="36"/>
  <c r="F1025" i="36"/>
  <c r="E1025" i="36"/>
  <c r="D1025" i="36"/>
  <c r="F1024" i="36"/>
  <c r="E1024" i="36"/>
  <c r="D1024" i="36"/>
  <c r="F1023" i="36"/>
  <c r="E1023" i="36"/>
  <c r="D1023" i="36"/>
  <c r="F1022" i="36"/>
  <c r="E1022" i="36"/>
  <c r="D1022" i="36"/>
  <c r="F1021" i="36"/>
  <c r="E1021" i="36"/>
  <c r="D1021" i="36"/>
  <c r="F1020" i="36"/>
  <c r="E1020" i="36"/>
  <c r="D1020" i="36"/>
  <c r="F1019" i="36"/>
  <c r="E1019" i="36"/>
  <c r="D1019" i="36"/>
  <c r="F1018" i="36"/>
  <c r="E1018" i="36"/>
  <c r="D1018" i="36"/>
  <c r="F1017" i="36"/>
  <c r="E1017" i="36"/>
  <c r="D1017" i="36"/>
  <c r="F1016" i="36"/>
  <c r="E1016" i="36"/>
  <c r="D1016" i="36"/>
  <c r="F1015" i="36"/>
  <c r="E1015" i="36"/>
  <c r="D1015" i="36"/>
  <c r="F1014" i="36"/>
  <c r="E1014" i="36"/>
  <c r="D1014" i="36"/>
  <c r="F1013" i="36"/>
  <c r="E1013" i="36"/>
  <c r="D1013" i="36"/>
  <c r="F1012" i="36"/>
  <c r="E1012" i="36"/>
  <c r="D1012" i="36"/>
  <c r="F1011" i="36"/>
  <c r="E1011" i="36"/>
  <c r="D1011" i="36"/>
  <c r="F1010" i="36"/>
  <c r="E1010" i="36"/>
  <c r="D1010" i="36"/>
  <c r="F1009" i="36"/>
  <c r="E1009" i="36"/>
  <c r="D1009" i="36"/>
  <c r="F1008" i="36"/>
  <c r="E1008" i="36"/>
  <c r="D1008" i="36"/>
  <c r="F1007" i="36"/>
  <c r="E1007" i="36"/>
  <c r="D1007" i="36"/>
  <c r="F1006" i="36"/>
  <c r="E1006" i="36"/>
  <c r="D1006" i="36"/>
  <c r="F1005" i="36"/>
  <c r="E1005" i="36"/>
  <c r="D1005" i="36"/>
  <c r="F1004" i="36"/>
  <c r="E1004" i="36"/>
  <c r="D1004" i="36"/>
  <c r="F1003" i="36"/>
  <c r="E1003" i="36"/>
  <c r="D1003" i="36"/>
  <c r="F1002" i="36"/>
  <c r="E1002" i="36"/>
  <c r="D1002" i="36"/>
  <c r="F1001" i="36"/>
  <c r="E1001" i="36"/>
  <c r="D1001" i="36"/>
  <c r="F1000" i="36"/>
  <c r="E1000" i="36"/>
  <c r="D1000" i="36"/>
  <c r="F999" i="36"/>
  <c r="E999" i="36"/>
  <c r="D999" i="36"/>
  <c r="F998" i="36"/>
  <c r="E998" i="36"/>
  <c r="D998" i="36"/>
  <c r="F997" i="36"/>
  <c r="E997" i="36"/>
  <c r="D997" i="36"/>
  <c r="F996" i="36"/>
  <c r="E996" i="36"/>
  <c r="D996" i="36"/>
  <c r="F995" i="36"/>
  <c r="E995" i="36"/>
  <c r="D995" i="36"/>
  <c r="F994" i="36"/>
  <c r="E994" i="36"/>
  <c r="D994" i="36"/>
  <c r="F993" i="36"/>
  <c r="E993" i="36"/>
  <c r="D993" i="36"/>
  <c r="F992" i="36"/>
  <c r="E992" i="36"/>
  <c r="D992" i="36"/>
  <c r="F991" i="36"/>
  <c r="E991" i="36"/>
  <c r="D991" i="36"/>
  <c r="F990" i="36"/>
  <c r="E990" i="36"/>
  <c r="D990" i="36"/>
  <c r="F989" i="36"/>
  <c r="E989" i="36"/>
  <c r="D989" i="36"/>
  <c r="F988" i="36"/>
  <c r="E988" i="36"/>
  <c r="D988" i="36"/>
  <c r="F987" i="36"/>
  <c r="E987" i="36"/>
  <c r="D987" i="36"/>
  <c r="F986" i="36"/>
  <c r="E986" i="36"/>
  <c r="D986" i="36"/>
  <c r="F985" i="36"/>
  <c r="E985" i="36"/>
  <c r="D985" i="36"/>
  <c r="F984" i="36"/>
  <c r="E984" i="36"/>
  <c r="D984" i="36"/>
  <c r="F983" i="36"/>
  <c r="E983" i="36"/>
  <c r="D983" i="36"/>
  <c r="F982" i="36"/>
  <c r="E982" i="36"/>
  <c r="D982" i="36"/>
  <c r="F981" i="36"/>
  <c r="E981" i="36"/>
  <c r="D981" i="36"/>
  <c r="F980" i="36"/>
  <c r="E980" i="36"/>
  <c r="D980" i="36"/>
  <c r="F979" i="36"/>
  <c r="E979" i="36"/>
  <c r="D979" i="36"/>
  <c r="F978" i="36"/>
  <c r="E978" i="36"/>
  <c r="D978" i="36"/>
  <c r="F977" i="36"/>
  <c r="E977" i="36"/>
  <c r="D977" i="36"/>
  <c r="F976" i="36"/>
  <c r="E976" i="36"/>
  <c r="D976" i="36"/>
  <c r="F975" i="36"/>
  <c r="E975" i="36"/>
  <c r="D975" i="36"/>
  <c r="F974" i="36"/>
  <c r="E974" i="36"/>
  <c r="D974" i="36"/>
  <c r="F973" i="36"/>
  <c r="E973" i="36"/>
  <c r="D973" i="36"/>
  <c r="F972" i="36"/>
  <c r="E972" i="36"/>
  <c r="D972" i="36"/>
  <c r="F971" i="36"/>
  <c r="E971" i="36"/>
  <c r="D971" i="36"/>
  <c r="F970" i="36"/>
  <c r="E970" i="36"/>
  <c r="D970" i="36"/>
  <c r="F969" i="36"/>
  <c r="E969" i="36"/>
  <c r="D969" i="36"/>
  <c r="F968" i="36"/>
  <c r="E968" i="36"/>
  <c r="D968" i="36"/>
  <c r="F967" i="36"/>
  <c r="E967" i="36"/>
  <c r="D967" i="36"/>
  <c r="F966" i="36"/>
  <c r="E966" i="36"/>
  <c r="D966" i="36"/>
  <c r="F965" i="36"/>
  <c r="E965" i="36"/>
  <c r="D965" i="36"/>
  <c r="F964" i="36"/>
  <c r="E964" i="36"/>
  <c r="D964" i="36"/>
  <c r="F963" i="36"/>
  <c r="E963" i="36"/>
  <c r="D963" i="36"/>
  <c r="F962" i="36"/>
  <c r="E962" i="36"/>
  <c r="D962" i="36"/>
  <c r="F961" i="36"/>
  <c r="E961" i="36"/>
  <c r="D961" i="36"/>
  <c r="F960" i="36"/>
  <c r="E960" i="36"/>
  <c r="D960" i="36"/>
  <c r="F959" i="36"/>
  <c r="E959" i="36"/>
  <c r="D959" i="36"/>
  <c r="F958" i="36"/>
  <c r="E958" i="36"/>
  <c r="D958" i="36"/>
  <c r="F957" i="36"/>
  <c r="E957" i="36"/>
  <c r="D957" i="36"/>
  <c r="F956" i="36"/>
  <c r="E956" i="36"/>
  <c r="D956" i="36"/>
  <c r="F955" i="36"/>
  <c r="E955" i="36"/>
  <c r="D955" i="36"/>
  <c r="T952" i="36"/>
  <c r="T951" i="36"/>
  <c r="T950" i="36"/>
  <c r="T949" i="36"/>
  <c r="T948" i="36"/>
  <c r="T947" i="36"/>
  <c r="T946" i="36"/>
  <c r="T945" i="36"/>
  <c r="T944" i="36"/>
  <c r="T943" i="36"/>
  <c r="T942" i="36"/>
  <c r="T941" i="36"/>
  <c r="T940" i="36"/>
  <c r="T939" i="36"/>
  <c r="T938" i="36"/>
  <c r="T937" i="36"/>
  <c r="T936" i="36"/>
  <c r="T935" i="36"/>
  <c r="T934" i="36"/>
  <c r="T933" i="36"/>
  <c r="T932" i="36"/>
  <c r="T931" i="36"/>
  <c r="T930" i="36"/>
  <c r="T929" i="36"/>
  <c r="T928" i="36"/>
  <c r="T927" i="36"/>
  <c r="T926" i="36"/>
  <c r="T925" i="36"/>
  <c r="T924" i="36"/>
  <c r="T923" i="36"/>
  <c r="T922" i="36"/>
  <c r="T921" i="36"/>
  <c r="T920" i="36"/>
  <c r="T919" i="36"/>
  <c r="T918" i="36"/>
  <c r="T917" i="36"/>
  <c r="T916" i="36"/>
  <c r="T915" i="36"/>
  <c r="T914" i="36"/>
  <c r="T913" i="36"/>
  <c r="T912" i="36"/>
  <c r="T911" i="36"/>
  <c r="T910" i="36"/>
  <c r="T909" i="36"/>
  <c r="T908" i="36"/>
  <c r="T907" i="36"/>
  <c r="T906" i="36"/>
  <c r="T905" i="36"/>
  <c r="T904" i="36"/>
  <c r="T903" i="36"/>
  <c r="T902" i="36"/>
  <c r="T901" i="36"/>
  <c r="T900" i="36"/>
  <c r="T899" i="36"/>
  <c r="T898" i="36"/>
  <c r="T897" i="36"/>
  <c r="T896" i="36"/>
  <c r="T895" i="36"/>
  <c r="T894" i="36"/>
  <c r="T893" i="36"/>
  <c r="T892" i="36"/>
  <c r="T891" i="36"/>
  <c r="T890" i="36"/>
  <c r="T889" i="36"/>
  <c r="T888" i="36"/>
  <c r="T887" i="36"/>
  <c r="T886" i="36"/>
  <c r="T885" i="36"/>
  <c r="T884" i="36"/>
  <c r="T883" i="36"/>
  <c r="T882" i="36"/>
  <c r="T881" i="36"/>
  <c r="T880" i="36"/>
  <c r="T879" i="36"/>
  <c r="T878" i="36"/>
  <c r="T877" i="36"/>
  <c r="T876" i="36"/>
  <c r="T875" i="36"/>
  <c r="T874" i="36"/>
  <c r="T873" i="36"/>
  <c r="T872" i="36"/>
  <c r="T871" i="36"/>
  <c r="T870" i="36"/>
  <c r="T869" i="36"/>
  <c r="T868" i="36"/>
  <c r="T867" i="36"/>
  <c r="T866" i="36"/>
  <c r="T865" i="36"/>
  <c r="T864" i="36"/>
  <c r="T863" i="36"/>
  <c r="T862" i="36"/>
  <c r="T861" i="36"/>
  <c r="T860" i="36"/>
  <c r="T859" i="36"/>
  <c r="T858" i="36"/>
  <c r="T857" i="36"/>
  <c r="T856" i="36"/>
  <c r="T855" i="36"/>
  <c r="T854" i="36"/>
  <c r="T853" i="36"/>
  <c r="T852" i="36"/>
  <c r="T851" i="36"/>
  <c r="T850" i="36"/>
  <c r="T849" i="36"/>
  <c r="T848" i="36"/>
  <c r="T847" i="36"/>
  <c r="T846" i="36"/>
  <c r="T845" i="36"/>
  <c r="T844" i="36"/>
  <c r="T843" i="36"/>
  <c r="T842" i="36"/>
  <c r="T841" i="36"/>
  <c r="T840" i="36"/>
  <c r="T839" i="36"/>
  <c r="T838" i="36"/>
  <c r="T837" i="36"/>
  <c r="T836" i="36"/>
  <c r="T835" i="36"/>
  <c r="T834" i="36"/>
  <c r="T833" i="36"/>
  <c r="T832" i="36"/>
  <c r="T831" i="36"/>
  <c r="T830" i="36"/>
  <c r="T829" i="36"/>
  <c r="T828" i="36"/>
  <c r="T827" i="36"/>
  <c r="T826" i="36"/>
  <c r="T825" i="36"/>
  <c r="T824" i="36"/>
  <c r="T823" i="36"/>
  <c r="T822" i="36"/>
  <c r="T821" i="36"/>
  <c r="T820" i="36"/>
  <c r="T819" i="36"/>
  <c r="T818" i="36"/>
  <c r="T817" i="36"/>
  <c r="T816" i="36"/>
  <c r="T815" i="36"/>
  <c r="T814" i="36"/>
  <c r="T813" i="36"/>
  <c r="T812" i="36"/>
  <c r="T811" i="36"/>
  <c r="T810" i="36"/>
  <c r="T809" i="36"/>
  <c r="T808" i="36"/>
  <c r="F952" i="36"/>
  <c r="E952" i="36"/>
  <c r="D952" i="36"/>
  <c r="F951" i="36"/>
  <c r="E951" i="36"/>
  <c r="D951" i="36"/>
  <c r="F950" i="36"/>
  <c r="E950" i="36"/>
  <c r="D950" i="36"/>
  <c r="F949" i="36"/>
  <c r="E949" i="36"/>
  <c r="D949" i="36"/>
  <c r="F948" i="36"/>
  <c r="E948" i="36"/>
  <c r="D948" i="36"/>
  <c r="F947" i="36"/>
  <c r="E947" i="36"/>
  <c r="D947" i="36"/>
  <c r="F946" i="36"/>
  <c r="E946" i="36"/>
  <c r="D946" i="36"/>
  <c r="F945" i="36"/>
  <c r="E945" i="36"/>
  <c r="D945" i="36"/>
  <c r="F944" i="36"/>
  <c r="E944" i="36"/>
  <c r="D944" i="36"/>
  <c r="F943" i="36"/>
  <c r="E943" i="36"/>
  <c r="D943" i="36"/>
  <c r="F942" i="36"/>
  <c r="E942" i="36"/>
  <c r="D942" i="36"/>
  <c r="F941" i="36"/>
  <c r="E941" i="36"/>
  <c r="D941" i="36"/>
  <c r="F940" i="36"/>
  <c r="E940" i="36"/>
  <c r="D940" i="36"/>
  <c r="F939" i="36"/>
  <c r="E939" i="36"/>
  <c r="D939" i="36"/>
  <c r="F938" i="36"/>
  <c r="E938" i="36"/>
  <c r="D938" i="36"/>
  <c r="F937" i="36"/>
  <c r="E937" i="36"/>
  <c r="D937" i="36"/>
  <c r="F936" i="36"/>
  <c r="E936" i="36"/>
  <c r="D936" i="36"/>
  <c r="F935" i="36"/>
  <c r="E935" i="36"/>
  <c r="D935" i="36"/>
  <c r="F934" i="36"/>
  <c r="E934" i="36"/>
  <c r="D934" i="36"/>
  <c r="F933" i="36"/>
  <c r="E933" i="36"/>
  <c r="D933" i="36"/>
  <c r="F932" i="36"/>
  <c r="E932" i="36"/>
  <c r="D932" i="36"/>
  <c r="F931" i="36"/>
  <c r="E931" i="36"/>
  <c r="D931" i="36"/>
  <c r="F930" i="36"/>
  <c r="E930" i="36"/>
  <c r="D930" i="36"/>
  <c r="F929" i="36"/>
  <c r="E929" i="36"/>
  <c r="D929" i="36"/>
  <c r="F928" i="36"/>
  <c r="E928" i="36"/>
  <c r="D928" i="36"/>
  <c r="F927" i="36"/>
  <c r="E927" i="36"/>
  <c r="D927" i="36"/>
  <c r="F926" i="36"/>
  <c r="E926" i="36"/>
  <c r="D926" i="36"/>
  <c r="F925" i="36"/>
  <c r="E925" i="36"/>
  <c r="D925" i="36"/>
  <c r="F924" i="36"/>
  <c r="E924" i="36"/>
  <c r="D924" i="36"/>
  <c r="F923" i="36"/>
  <c r="E923" i="36"/>
  <c r="D923" i="36"/>
  <c r="F922" i="36"/>
  <c r="E922" i="36"/>
  <c r="D922" i="36"/>
  <c r="F921" i="36"/>
  <c r="E921" i="36"/>
  <c r="D921" i="36"/>
  <c r="F920" i="36"/>
  <c r="E920" i="36"/>
  <c r="D920" i="36"/>
  <c r="F919" i="36"/>
  <c r="E919" i="36"/>
  <c r="D919" i="36"/>
  <c r="F918" i="36"/>
  <c r="E918" i="36"/>
  <c r="D918" i="36"/>
  <c r="F917" i="36"/>
  <c r="E917" i="36"/>
  <c r="D917" i="36"/>
  <c r="F916" i="36"/>
  <c r="E916" i="36"/>
  <c r="D916" i="36"/>
  <c r="F915" i="36"/>
  <c r="E915" i="36"/>
  <c r="D915" i="36"/>
  <c r="F914" i="36"/>
  <c r="E914" i="36"/>
  <c r="D914" i="36"/>
  <c r="F913" i="36"/>
  <c r="E913" i="36"/>
  <c r="D913" i="36"/>
  <c r="F912" i="36"/>
  <c r="E912" i="36"/>
  <c r="D912" i="36"/>
  <c r="F911" i="36"/>
  <c r="E911" i="36"/>
  <c r="D911" i="36"/>
  <c r="F910" i="36"/>
  <c r="E910" i="36"/>
  <c r="D910" i="36"/>
  <c r="F909" i="36"/>
  <c r="E909" i="36"/>
  <c r="D909" i="36"/>
  <c r="F908" i="36"/>
  <c r="E908" i="36"/>
  <c r="D908" i="36"/>
  <c r="F907" i="36"/>
  <c r="E907" i="36"/>
  <c r="D907" i="36"/>
  <c r="F906" i="36"/>
  <c r="E906" i="36"/>
  <c r="D906" i="36"/>
  <c r="F905" i="36"/>
  <c r="E905" i="36"/>
  <c r="D905" i="36"/>
  <c r="F904" i="36"/>
  <c r="E904" i="36"/>
  <c r="D904" i="36"/>
  <c r="F903" i="36"/>
  <c r="E903" i="36"/>
  <c r="D903" i="36"/>
  <c r="F902" i="36"/>
  <c r="E902" i="36"/>
  <c r="D902" i="36"/>
  <c r="F901" i="36"/>
  <c r="E901" i="36"/>
  <c r="D901" i="36"/>
  <c r="F900" i="36"/>
  <c r="E900" i="36"/>
  <c r="D900" i="36"/>
  <c r="F899" i="36"/>
  <c r="E899" i="36"/>
  <c r="D899" i="36"/>
  <c r="F898" i="36"/>
  <c r="E898" i="36"/>
  <c r="D898" i="36"/>
  <c r="F897" i="36"/>
  <c r="E897" i="36"/>
  <c r="D897" i="36"/>
  <c r="F896" i="36"/>
  <c r="E896" i="36"/>
  <c r="D896" i="36"/>
  <c r="F895" i="36"/>
  <c r="E895" i="36"/>
  <c r="D895" i="36"/>
  <c r="F894" i="36"/>
  <c r="E894" i="36"/>
  <c r="D894" i="36"/>
  <c r="F893" i="36"/>
  <c r="E893" i="36"/>
  <c r="D893" i="36"/>
  <c r="F892" i="36"/>
  <c r="E892" i="36"/>
  <c r="D892" i="36"/>
  <c r="F891" i="36"/>
  <c r="E891" i="36"/>
  <c r="D891" i="36"/>
  <c r="F890" i="36"/>
  <c r="E890" i="36"/>
  <c r="D890" i="36"/>
  <c r="F889" i="36"/>
  <c r="E889" i="36"/>
  <c r="D889" i="36"/>
  <c r="F888" i="36"/>
  <c r="E888" i="36"/>
  <c r="D888" i="36"/>
  <c r="F887" i="36"/>
  <c r="E887" i="36"/>
  <c r="D887" i="36"/>
  <c r="F886" i="36"/>
  <c r="E886" i="36"/>
  <c r="D886" i="36"/>
  <c r="F885" i="36"/>
  <c r="E885" i="36"/>
  <c r="D885" i="36"/>
  <c r="F884" i="36"/>
  <c r="E884" i="36"/>
  <c r="D884" i="36"/>
  <c r="F883" i="36"/>
  <c r="E883" i="36"/>
  <c r="D883" i="36"/>
  <c r="F882" i="36"/>
  <c r="E882" i="36"/>
  <c r="D882" i="36"/>
  <c r="F881" i="36"/>
  <c r="E881" i="36"/>
  <c r="D881" i="36"/>
  <c r="F880" i="36"/>
  <c r="E880" i="36"/>
  <c r="D880" i="36"/>
  <c r="F879" i="36"/>
  <c r="E879" i="36"/>
  <c r="D879" i="36"/>
  <c r="F878" i="36"/>
  <c r="E878" i="36"/>
  <c r="D878" i="36"/>
  <c r="F877" i="36"/>
  <c r="E877" i="36"/>
  <c r="D877" i="36"/>
  <c r="F876" i="36"/>
  <c r="E876" i="36"/>
  <c r="D876" i="36"/>
  <c r="F875" i="36"/>
  <c r="E875" i="36"/>
  <c r="D875" i="36"/>
  <c r="F874" i="36"/>
  <c r="E874" i="36"/>
  <c r="D874" i="36"/>
  <c r="F873" i="36"/>
  <c r="E873" i="36"/>
  <c r="D873" i="36"/>
  <c r="F872" i="36"/>
  <c r="E872" i="36"/>
  <c r="D872" i="36"/>
  <c r="F871" i="36"/>
  <c r="E871" i="36"/>
  <c r="D871" i="36"/>
  <c r="F870" i="36"/>
  <c r="E870" i="36"/>
  <c r="D870" i="36"/>
  <c r="F869" i="36"/>
  <c r="E869" i="36"/>
  <c r="D869" i="36"/>
  <c r="F868" i="36"/>
  <c r="E868" i="36"/>
  <c r="D868" i="36"/>
  <c r="F867" i="36"/>
  <c r="E867" i="36"/>
  <c r="D867" i="36"/>
  <c r="F866" i="36"/>
  <c r="E866" i="36"/>
  <c r="D866" i="36"/>
  <c r="F865" i="36"/>
  <c r="E865" i="36"/>
  <c r="D865" i="36"/>
  <c r="F864" i="36"/>
  <c r="E864" i="36"/>
  <c r="D864" i="36"/>
  <c r="F863" i="36"/>
  <c r="E863" i="36"/>
  <c r="D863" i="36"/>
  <c r="F862" i="36"/>
  <c r="E862" i="36"/>
  <c r="D862" i="36"/>
  <c r="F861" i="36"/>
  <c r="E861" i="36"/>
  <c r="D861" i="36"/>
  <c r="F860" i="36"/>
  <c r="E860" i="36"/>
  <c r="D860" i="36"/>
  <c r="F859" i="36"/>
  <c r="E859" i="36"/>
  <c r="D859" i="36"/>
  <c r="F858" i="36"/>
  <c r="E858" i="36"/>
  <c r="D858" i="36"/>
  <c r="F857" i="36"/>
  <c r="E857" i="36"/>
  <c r="D857" i="36"/>
  <c r="F856" i="36"/>
  <c r="E856" i="36"/>
  <c r="D856" i="36"/>
  <c r="F855" i="36"/>
  <c r="E855" i="36"/>
  <c r="D855" i="36"/>
  <c r="F854" i="36"/>
  <c r="E854" i="36"/>
  <c r="D854" i="36"/>
  <c r="F853" i="36"/>
  <c r="E853" i="36"/>
  <c r="D853" i="36"/>
  <c r="F852" i="36"/>
  <c r="E852" i="36"/>
  <c r="D852" i="36"/>
  <c r="F851" i="36"/>
  <c r="E851" i="36"/>
  <c r="D851" i="36"/>
  <c r="F850" i="36"/>
  <c r="E850" i="36"/>
  <c r="D850" i="36"/>
  <c r="F849" i="36"/>
  <c r="E849" i="36"/>
  <c r="D849" i="36"/>
  <c r="F848" i="36"/>
  <c r="E848" i="36"/>
  <c r="D848" i="36"/>
  <c r="F847" i="36"/>
  <c r="E847" i="36"/>
  <c r="D847" i="36"/>
  <c r="F846" i="36"/>
  <c r="E846" i="36"/>
  <c r="D846" i="36"/>
  <c r="F845" i="36"/>
  <c r="E845" i="36"/>
  <c r="D845" i="36"/>
  <c r="F844" i="36"/>
  <c r="E844" i="36"/>
  <c r="D844" i="36"/>
  <c r="F843" i="36"/>
  <c r="E843" i="36"/>
  <c r="D843" i="36"/>
  <c r="F842" i="36"/>
  <c r="E842" i="36"/>
  <c r="D842" i="36"/>
  <c r="F841" i="36"/>
  <c r="E841" i="36"/>
  <c r="D841" i="36"/>
  <c r="F840" i="36"/>
  <c r="E840" i="36"/>
  <c r="D840" i="36"/>
  <c r="F839" i="36"/>
  <c r="E839" i="36"/>
  <c r="D839" i="36"/>
  <c r="F838" i="36"/>
  <c r="E838" i="36"/>
  <c r="D838" i="36"/>
  <c r="F837" i="36"/>
  <c r="E837" i="36"/>
  <c r="D837" i="36"/>
  <c r="F836" i="36"/>
  <c r="E836" i="36"/>
  <c r="D836" i="36"/>
  <c r="F835" i="36"/>
  <c r="E835" i="36"/>
  <c r="D835" i="36"/>
  <c r="F834" i="36"/>
  <c r="E834" i="36"/>
  <c r="D834" i="36"/>
  <c r="F833" i="36"/>
  <c r="E833" i="36"/>
  <c r="D833" i="36"/>
  <c r="F832" i="36"/>
  <c r="E832" i="36"/>
  <c r="D832" i="36"/>
  <c r="F831" i="36"/>
  <c r="E831" i="36"/>
  <c r="D831" i="36"/>
  <c r="F830" i="36"/>
  <c r="E830" i="36"/>
  <c r="D830" i="36"/>
  <c r="F829" i="36"/>
  <c r="E829" i="36"/>
  <c r="D829" i="36"/>
  <c r="F828" i="36"/>
  <c r="E828" i="36"/>
  <c r="D828" i="36"/>
  <c r="F827" i="36"/>
  <c r="E827" i="36"/>
  <c r="D827" i="36"/>
  <c r="F826" i="36"/>
  <c r="E826" i="36"/>
  <c r="D826" i="36"/>
  <c r="F825" i="36"/>
  <c r="E825" i="36"/>
  <c r="D825" i="36"/>
  <c r="F824" i="36"/>
  <c r="E824" i="36"/>
  <c r="D824" i="36"/>
  <c r="F823" i="36"/>
  <c r="E823" i="36"/>
  <c r="D823" i="36"/>
  <c r="F822" i="36"/>
  <c r="E822" i="36"/>
  <c r="D822" i="36"/>
  <c r="F821" i="36"/>
  <c r="E821" i="36"/>
  <c r="D821" i="36"/>
  <c r="F820" i="36"/>
  <c r="E820" i="36"/>
  <c r="D820" i="36"/>
  <c r="F819" i="36"/>
  <c r="E819" i="36"/>
  <c r="D819" i="36"/>
  <c r="F818" i="36"/>
  <c r="E818" i="36"/>
  <c r="D818" i="36"/>
  <c r="F817" i="36"/>
  <c r="E817" i="36"/>
  <c r="D817" i="36"/>
  <c r="F816" i="36"/>
  <c r="E816" i="36"/>
  <c r="D816" i="36"/>
  <c r="F815" i="36"/>
  <c r="E815" i="36"/>
  <c r="D815" i="36"/>
  <c r="F814" i="36"/>
  <c r="E814" i="36"/>
  <c r="D814" i="36"/>
  <c r="F813" i="36"/>
  <c r="E813" i="36"/>
  <c r="D813" i="36"/>
  <c r="F812" i="36"/>
  <c r="E812" i="36"/>
  <c r="D812" i="36"/>
  <c r="F811" i="36"/>
  <c r="E811" i="36"/>
  <c r="D811" i="36"/>
  <c r="F810" i="36"/>
  <c r="E810" i="36"/>
  <c r="D810" i="36"/>
  <c r="F809" i="36"/>
  <c r="E809" i="36"/>
  <c r="D809" i="36"/>
  <c r="F808" i="36"/>
  <c r="E808" i="36"/>
  <c r="D808" i="36"/>
  <c r="T805" i="36"/>
  <c r="T804" i="36"/>
  <c r="T803" i="36"/>
  <c r="T802" i="36"/>
  <c r="T801" i="36"/>
  <c r="T800" i="36"/>
  <c r="T799" i="36"/>
  <c r="T798" i="36"/>
  <c r="T797" i="36"/>
  <c r="T796" i="36"/>
  <c r="T795" i="36"/>
  <c r="T794" i="36"/>
  <c r="T793" i="36"/>
  <c r="T792" i="36"/>
  <c r="T791" i="36"/>
  <c r="T790" i="36"/>
  <c r="T789" i="36"/>
  <c r="T788" i="36"/>
  <c r="T787" i="36"/>
  <c r="T786" i="36"/>
  <c r="T785" i="36"/>
  <c r="T784" i="36"/>
  <c r="T783" i="36"/>
  <c r="T782" i="36"/>
  <c r="T781" i="36"/>
  <c r="T780" i="36"/>
  <c r="T779" i="36"/>
  <c r="T778" i="36"/>
  <c r="T777" i="36"/>
  <c r="T776" i="36"/>
  <c r="T775" i="36"/>
  <c r="T774" i="36"/>
  <c r="T773" i="36"/>
  <c r="T772" i="36"/>
  <c r="T771" i="36"/>
  <c r="T770" i="36"/>
  <c r="T769" i="36"/>
  <c r="T768" i="36"/>
  <c r="T767" i="36"/>
  <c r="T766" i="36"/>
  <c r="T765" i="36"/>
  <c r="T764" i="36"/>
  <c r="T763" i="36"/>
  <c r="T762" i="36"/>
  <c r="T761" i="36"/>
  <c r="T760" i="36"/>
  <c r="T759" i="36"/>
  <c r="T758" i="36"/>
  <c r="T757" i="36"/>
  <c r="T756" i="36"/>
  <c r="F805" i="36"/>
  <c r="E805" i="36"/>
  <c r="D805" i="36"/>
  <c r="F804" i="36"/>
  <c r="E804" i="36"/>
  <c r="D804" i="36"/>
  <c r="F803" i="36"/>
  <c r="E803" i="36"/>
  <c r="D803" i="36"/>
  <c r="F802" i="36"/>
  <c r="E802" i="36"/>
  <c r="D802" i="36"/>
  <c r="F801" i="36"/>
  <c r="E801" i="36"/>
  <c r="D801" i="36"/>
  <c r="F800" i="36"/>
  <c r="E800" i="36"/>
  <c r="D800" i="36"/>
  <c r="F799" i="36"/>
  <c r="E799" i="36"/>
  <c r="D799" i="36"/>
  <c r="F798" i="36"/>
  <c r="E798" i="36"/>
  <c r="D798" i="36"/>
  <c r="F797" i="36"/>
  <c r="E797" i="36"/>
  <c r="D797" i="36"/>
  <c r="F796" i="36"/>
  <c r="E796" i="36"/>
  <c r="D796" i="36"/>
  <c r="F795" i="36"/>
  <c r="E795" i="36"/>
  <c r="D795" i="36"/>
  <c r="F794" i="36"/>
  <c r="E794" i="36"/>
  <c r="D794" i="36"/>
  <c r="F793" i="36"/>
  <c r="E793" i="36"/>
  <c r="D793" i="36"/>
  <c r="F792" i="36"/>
  <c r="E792" i="36"/>
  <c r="D792" i="36"/>
  <c r="F791" i="36"/>
  <c r="E791" i="36"/>
  <c r="D791" i="36"/>
  <c r="F790" i="36"/>
  <c r="E790" i="36"/>
  <c r="D790" i="36"/>
  <c r="F789" i="36"/>
  <c r="E789" i="36"/>
  <c r="D789" i="36"/>
  <c r="F788" i="36"/>
  <c r="E788" i="36"/>
  <c r="D788" i="36"/>
  <c r="F787" i="36"/>
  <c r="E787" i="36"/>
  <c r="D787" i="36"/>
  <c r="F786" i="36"/>
  <c r="E786" i="36"/>
  <c r="D786" i="36"/>
  <c r="F785" i="36"/>
  <c r="E785" i="36"/>
  <c r="D785" i="36"/>
  <c r="F784" i="36"/>
  <c r="E784" i="36"/>
  <c r="D784" i="36"/>
  <c r="F783" i="36"/>
  <c r="E783" i="36"/>
  <c r="D783" i="36"/>
  <c r="F782" i="36"/>
  <c r="E782" i="36"/>
  <c r="D782" i="36"/>
  <c r="F781" i="36"/>
  <c r="E781" i="36"/>
  <c r="D781" i="36"/>
  <c r="F780" i="36"/>
  <c r="E780" i="36"/>
  <c r="D780" i="36"/>
  <c r="F779" i="36"/>
  <c r="E779" i="36"/>
  <c r="D779" i="36"/>
  <c r="F778" i="36"/>
  <c r="E778" i="36"/>
  <c r="D778" i="36"/>
  <c r="F777" i="36"/>
  <c r="E777" i="36"/>
  <c r="D777" i="36"/>
  <c r="F776" i="36"/>
  <c r="E776" i="36"/>
  <c r="D776" i="36"/>
  <c r="F775" i="36"/>
  <c r="E775" i="36"/>
  <c r="D775" i="36"/>
  <c r="F774" i="36"/>
  <c r="E774" i="36"/>
  <c r="D774" i="36"/>
  <c r="F773" i="36"/>
  <c r="E773" i="36"/>
  <c r="D773" i="36"/>
  <c r="F772" i="36"/>
  <c r="E772" i="36"/>
  <c r="D772" i="36"/>
  <c r="F771" i="36"/>
  <c r="E771" i="36"/>
  <c r="D771" i="36"/>
  <c r="F770" i="36"/>
  <c r="E770" i="36"/>
  <c r="D770" i="36"/>
  <c r="F769" i="36"/>
  <c r="E769" i="36"/>
  <c r="D769" i="36"/>
  <c r="F768" i="36"/>
  <c r="E768" i="36"/>
  <c r="D768" i="36"/>
  <c r="F767" i="36"/>
  <c r="E767" i="36"/>
  <c r="D767" i="36"/>
  <c r="F766" i="36"/>
  <c r="E766" i="36"/>
  <c r="D766" i="36"/>
  <c r="F765" i="36"/>
  <c r="E765" i="36"/>
  <c r="D765" i="36"/>
  <c r="F764" i="36"/>
  <c r="E764" i="36"/>
  <c r="D764" i="36"/>
  <c r="F763" i="36"/>
  <c r="E763" i="36"/>
  <c r="D763" i="36"/>
  <c r="F762" i="36"/>
  <c r="E762" i="36"/>
  <c r="D762" i="36"/>
  <c r="F761" i="36"/>
  <c r="E761" i="36"/>
  <c r="D761" i="36"/>
  <c r="F760" i="36"/>
  <c r="E760" i="36"/>
  <c r="D760" i="36"/>
  <c r="F759" i="36"/>
  <c r="E759" i="36"/>
  <c r="D759" i="36"/>
  <c r="F758" i="36"/>
  <c r="E758" i="36"/>
  <c r="D758" i="36"/>
  <c r="F757" i="36"/>
  <c r="E757" i="36"/>
  <c r="D757" i="36"/>
  <c r="F756" i="36"/>
  <c r="E756" i="36"/>
  <c r="D756" i="36"/>
  <c r="T753" i="36"/>
  <c r="T752" i="36"/>
  <c r="T751" i="36"/>
  <c r="T750" i="36"/>
  <c r="T749" i="36"/>
  <c r="T748" i="36"/>
  <c r="T747" i="36"/>
  <c r="T746" i="36"/>
  <c r="T745" i="36"/>
  <c r="T744" i="36"/>
  <c r="T743" i="36"/>
  <c r="T742" i="36"/>
  <c r="T741" i="36"/>
  <c r="T740" i="36"/>
  <c r="T739" i="36"/>
  <c r="T738" i="36"/>
  <c r="T737" i="36"/>
  <c r="T736" i="36"/>
  <c r="T735" i="36"/>
  <c r="F753" i="36"/>
  <c r="E753" i="36"/>
  <c r="D753" i="36"/>
  <c r="F752" i="36"/>
  <c r="E752" i="36"/>
  <c r="D752" i="36"/>
  <c r="F751" i="36"/>
  <c r="E751" i="36"/>
  <c r="D751" i="36"/>
  <c r="F750" i="36"/>
  <c r="E750" i="36"/>
  <c r="D750" i="36"/>
  <c r="F749" i="36"/>
  <c r="E749" i="36"/>
  <c r="D749" i="36"/>
  <c r="F748" i="36"/>
  <c r="E748" i="36"/>
  <c r="D748" i="36"/>
  <c r="F747" i="36"/>
  <c r="E747" i="36"/>
  <c r="D747" i="36"/>
  <c r="F746" i="36"/>
  <c r="E746" i="36"/>
  <c r="D746" i="36"/>
  <c r="F745" i="36"/>
  <c r="E745" i="36"/>
  <c r="D745" i="36"/>
  <c r="F744" i="36"/>
  <c r="E744" i="36"/>
  <c r="D744" i="36"/>
  <c r="F743" i="36"/>
  <c r="E743" i="36"/>
  <c r="D743" i="36"/>
  <c r="F742" i="36"/>
  <c r="E742" i="36"/>
  <c r="D742" i="36"/>
  <c r="F741" i="36"/>
  <c r="E741" i="36"/>
  <c r="D741" i="36"/>
  <c r="F740" i="36"/>
  <c r="E740" i="36"/>
  <c r="D740" i="36"/>
  <c r="F739" i="36"/>
  <c r="E739" i="36"/>
  <c r="D739" i="36"/>
  <c r="F738" i="36"/>
  <c r="E738" i="36"/>
  <c r="D738" i="36"/>
  <c r="F737" i="36"/>
  <c r="E737" i="36"/>
  <c r="D737" i="36"/>
  <c r="F736" i="36"/>
  <c r="E736" i="36"/>
  <c r="D736" i="36"/>
  <c r="F735" i="36"/>
  <c r="E735" i="36"/>
  <c r="D735" i="36"/>
  <c r="T731" i="36"/>
  <c r="F731" i="36"/>
  <c r="E731" i="36"/>
  <c r="D731" i="36"/>
  <c r="T728" i="36"/>
  <c r="T727" i="36"/>
  <c r="T726" i="36"/>
  <c r="T725" i="36"/>
  <c r="T724" i="36"/>
  <c r="T723" i="36"/>
  <c r="T722" i="36"/>
  <c r="T721" i="36"/>
  <c r="T720" i="36"/>
  <c r="T719" i="36"/>
  <c r="T718" i="36"/>
  <c r="T717" i="36"/>
  <c r="T716" i="36"/>
  <c r="T715" i="36"/>
  <c r="T714" i="36"/>
  <c r="T713" i="36"/>
  <c r="T712" i="36"/>
  <c r="T711" i="36"/>
  <c r="T710" i="36"/>
  <c r="T709" i="36"/>
  <c r="T708" i="36"/>
  <c r="F728" i="36"/>
  <c r="E728" i="36"/>
  <c r="D728" i="36"/>
  <c r="F727" i="36"/>
  <c r="E727" i="36"/>
  <c r="D727" i="36"/>
  <c r="F726" i="36"/>
  <c r="E726" i="36"/>
  <c r="D726" i="36"/>
  <c r="F725" i="36"/>
  <c r="E725" i="36"/>
  <c r="D725" i="36"/>
  <c r="F724" i="36"/>
  <c r="E724" i="36"/>
  <c r="D724" i="36"/>
  <c r="F723" i="36"/>
  <c r="E723" i="36"/>
  <c r="D723" i="36"/>
  <c r="F722" i="36"/>
  <c r="E722" i="36"/>
  <c r="D722" i="36"/>
  <c r="F721" i="36"/>
  <c r="E721" i="36"/>
  <c r="D721" i="36"/>
  <c r="F720" i="36"/>
  <c r="E720" i="36"/>
  <c r="D720" i="36"/>
  <c r="F719" i="36"/>
  <c r="E719" i="36"/>
  <c r="D719" i="36"/>
  <c r="F718" i="36"/>
  <c r="E718" i="36"/>
  <c r="D718" i="36"/>
  <c r="F717" i="36"/>
  <c r="E717" i="36"/>
  <c r="D717" i="36"/>
  <c r="F716" i="36"/>
  <c r="E716" i="36"/>
  <c r="D716" i="36"/>
  <c r="F715" i="36"/>
  <c r="E715" i="36"/>
  <c r="D715" i="36"/>
  <c r="F714" i="36"/>
  <c r="E714" i="36"/>
  <c r="D714" i="36"/>
  <c r="F713" i="36"/>
  <c r="E713" i="36"/>
  <c r="D713" i="36"/>
  <c r="F712" i="36"/>
  <c r="E712" i="36"/>
  <c r="D712" i="36"/>
  <c r="F711" i="36"/>
  <c r="E711" i="36"/>
  <c r="D711" i="36"/>
  <c r="F710" i="36"/>
  <c r="E710" i="36"/>
  <c r="D710" i="36"/>
  <c r="F709" i="36"/>
  <c r="E709" i="36"/>
  <c r="D709" i="36"/>
  <c r="F708" i="36"/>
  <c r="E708" i="36"/>
  <c r="D708" i="36"/>
  <c r="T705" i="36"/>
  <c r="T704" i="36"/>
  <c r="T703" i="36"/>
  <c r="F705" i="36"/>
  <c r="E705" i="36"/>
  <c r="D705" i="36"/>
  <c r="F704" i="36"/>
  <c r="E704" i="36"/>
  <c r="D704" i="36"/>
  <c r="F703" i="36"/>
  <c r="E703" i="36"/>
  <c r="D703" i="36"/>
  <c r="T700" i="36"/>
  <c r="T699" i="36"/>
  <c r="T698" i="36"/>
  <c r="T697" i="36"/>
  <c r="T696" i="36"/>
  <c r="T695" i="36"/>
  <c r="T694" i="36"/>
  <c r="F700" i="36"/>
  <c r="E700" i="36"/>
  <c r="D700" i="36"/>
  <c r="F699" i="36"/>
  <c r="E699" i="36"/>
  <c r="D699" i="36"/>
  <c r="F698" i="36"/>
  <c r="E698" i="36"/>
  <c r="D698" i="36"/>
  <c r="F697" i="36"/>
  <c r="E697" i="36"/>
  <c r="D697" i="36"/>
  <c r="F696" i="36"/>
  <c r="E696" i="36"/>
  <c r="D696" i="36"/>
  <c r="F695" i="36"/>
  <c r="E695" i="36"/>
  <c r="D695" i="36"/>
  <c r="F694" i="36"/>
  <c r="E694" i="36"/>
  <c r="D694" i="36"/>
  <c r="T691" i="36"/>
  <c r="T690" i="36"/>
  <c r="T689" i="36"/>
  <c r="T688" i="36"/>
  <c r="T687" i="36"/>
  <c r="T686" i="36"/>
  <c r="T685" i="36"/>
  <c r="T684" i="36"/>
  <c r="T683" i="36"/>
  <c r="T682" i="36"/>
  <c r="T681" i="36"/>
  <c r="T680" i="36"/>
  <c r="T679" i="36"/>
  <c r="T678" i="36"/>
  <c r="T677" i="36"/>
  <c r="T676" i="36"/>
  <c r="T675" i="36"/>
  <c r="T674" i="36"/>
  <c r="T673" i="36"/>
  <c r="T672" i="36"/>
  <c r="T671" i="36"/>
  <c r="T670" i="36"/>
  <c r="T669" i="36"/>
  <c r="T668" i="36"/>
  <c r="T667" i="36"/>
  <c r="T666" i="36"/>
  <c r="T665" i="36"/>
  <c r="T664" i="36"/>
  <c r="T663" i="36"/>
  <c r="T662" i="36"/>
  <c r="F691" i="36"/>
  <c r="E691" i="36"/>
  <c r="D691" i="36"/>
  <c r="F690" i="36"/>
  <c r="E690" i="36"/>
  <c r="D690" i="36"/>
  <c r="F689" i="36"/>
  <c r="E689" i="36"/>
  <c r="D689" i="36"/>
  <c r="F688" i="36"/>
  <c r="E688" i="36"/>
  <c r="D688" i="36"/>
  <c r="F687" i="36"/>
  <c r="E687" i="36"/>
  <c r="D687" i="36"/>
  <c r="F686" i="36"/>
  <c r="E686" i="36"/>
  <c r="D686" i="36"/>
  <c r="F685" i="36"/>
  <c r="E685" i="36"/>
  <c r="D685" i="36"/>
  <c r="F684" i="36"/>
  <c r="E684" i="36"/>
  <c r="D684" i="36"/>
  <c r="F683" i="36"/>
  <c r="E683" i="36"/>
  <c r="D683" i="36"/>
  <c r="F682" i="36"/>
  <c r="E682" i="36"/>
  <c r="D682" i="36"/>
  <c r="F681" i="36"/>
  <c r="E681" i="36"/>
  <c r="D681" i="36"/>
  <c r="F680" i="36"/>
  <c r="E680" i="36"/>
  <c r="D680" i="36"/>
  <c r="F679" i="36"/>
  <c r="E679" i="36"/>
  <c r="D679" i="36"/>
  <c r="F678" i="36"/>
  <c r="E678" i="36"/>
  <c r="D678" i="36"/>
  <c r="F677" i="36"/>
  <c r="E677" i="36"/>
  <c r="D677" i="36"/>
  <c r="F676" i="36"/>
  <c r="E676" i="36"/>
  <c r="D676" i="36"/>
  <c r="F675" i="36"/>
  <c r="E675" i="36"/>
  <c r="D675" i="36"/>
  <c r="F674" i="36"/>
  <c r="E674" i="36"/>
  <c r="D674" i="36"/>
  <c r="F673" i="36"/>
  <c r="E673" i="36"/>
  <c r="D673" i="36"/>
  <c r="F672" i="36"/>
  <c r="E672" i="36"/>
  <c r="D672" i="36"/>
  <c r="F671" i="36"/>
  <c r="E671" i="36"/>
  <c r="D671" i="36"/>
  <c r="F670" i="36"/>
  <c r="E670" i="36"/>
  <c r="D670" i="36"/>
  <c r="F669" i="36"/>
  <c r="E669" i="36"/>
  <c r="D669" i="36"/>
  <c r="F668" i="36"/>
  <c r="E668" i="36"/>
  <c r="D668" i="36"/>
  <c r="F667" i="36"/>
  <c r="E667" i="36"/>
  <c r="D667" i="36"/>
  <c r="F666" i="36"/>
  <c r="E666" i="36"/>
  <c r="D666" i="36"/>
  <c r="F665" i="36"/>
  <c r="E665" i="36"/>
  <c r="D665" i="36"/>
  <c r="F664" i="36"/>
  <c r="E664" i="36"/>
  <c r="D664" i="36"/>
  <c r="F663" i="36"/>
  <c r="E663" i="36"/>
  <c r="D663" i="36"/>
  <c r="F662" i="36"/>
  <c r="E662" i="36"/>
  <c r="D662" i="36"/>
  <c r="T659" i="36"/>
  <c r="T658" i="36"/>
  <c r="T657" i="36"/>
  <c r="T656" i="36"/>
  <c r="T655" i="36"/>
  <c r="T654" i="36"/>
  <c r="F659" i="36"/>
  <c r="E659" i="36"/>
  <c r="D659" i="36"/>
  <c r="F658" i="36"/>
  <c r="E658" i="36"/>
  <c r="D658" i="36"/>
  <c r="F657" i="36"/>
  <c r="E657" i="36"/>
  <c r="D657" i="36"/>
  <c r="F656" i="36"/>
  <c r="E656" i="36"/>
  <c r="D656" i="36"/>
  <c r="F655" i="36"/>
  <c r="E655" i="36"/>
  <c r="D655" i="36"/>
  <c r="F654" i="36"/>
  <c r="E654" i="36"/>
  <c r="D654" i="36"/>
  <c r="T651" i="36"/>
  <c r="T650" i="36"/>
  <c r="T649" i="36"/>
  <c r="T648" i="36"/>
  <c r="T647" i="36"/>
  <c r="F651" i="36"/>
  <c r="E651" i="36"/>
  <c r="D651" i="36"/>
  <c r="F650" i="36"/>
  <c r="E650" i="36"/>
  <c r="D650" i="36"/>
  <c r="F649" i="36"/>
  <c r="E649" i="36"/>
  <c r="D649" i="36"/>
  <c r="F648" i="36"/>
  <c r="E648" i="36"/>
  <c r="D648" i="36"/>
  <c r="F647" i="36"/>
  <c r="E647" i="36"/>
  <c r="D647" i="36"/>
  <c r="T644" i="36"/>
  <c r="T643" i="36"/>
  <c r="T642" i="36"/>
  <c r="T641" i="36"/>
  <c r="T640" i="36"/>
  <c r="T639" i="36"/>
  <c r="T638" i="36"/>
  <c r="F644" i="36"/>
  <c r="E644" i="36"/>
  <c r="D644" i="36"/>
  <c r="F643" i="36"/>
  <c r="E643" i="36"/>
  <c r="D643" i="36"/>
  <c r="F642" i="36"/>
  <c r="E642" i="36"/>
  <c r="D642" i="36"/>
  <c r="F641" i="36"/>
  <c r="E641" i="36"/>
  <c r="D641" i="36"/>
  <c r="F640" i="36"/>
  <c r="E640" i="36"/>
  <c r="D640" i="36"/>
  <c r="F639" i="36"/>
  <c r="E639" i="36"/>
  <c r="D639" i="36"/>
  <c r="F638" i="36"/>
  <c r="E638" i="36"/>
  <c r="D638" i="36"/>
  <c r="T635" i="36"/>
  <c r="T634" i="36"/>
  <c r="T633" i="36"/>
  <c r="T632" i="36"/>
  <c r="T631" i="36"/>
  <c r="T630" i="36"/>
  <c r="T629" i="36"/>
  <c r="T628" i="36"/>
  <c r="F635" i="36"/>
  <c r="E635" i="36"/>
  <c r="D635" i="36"/>
  <c r="F634" i="36"/>
  <c r="E634" i="36"/>
  <c r="D634" i="36"/>
  <c r="F633" i="36"/>
  <c r="E633" i="36"/>
  <c r="D633" i="36"/>
  <c r="F632" i="36"/>
  <c r="E632" i="36"/>
  <c r="D632" i="36"/>
  <c r="F631" i="36"/>
  <c r="E631" i="36"/>
  <c r="D631" i="36"/>
  <c r="F630" i="36"/>
  <c r="E630" i="36"/>
  <c r="D630" i="36"/>
  <c r="F629" i="36"/>
  <c r="E629" i="36"/>
  <c r="D629" i="36"/>
  <c r="F628" i="36"/>
  <c r="E628" i="36"/>
  <c r="D628" i="36"/>
  <c r="T625" i="36"/>
  <c r="T624" i="36"/>
  <c r="T623" i="36"/>
  <c r="F625" i="36"/>
  <c r="E625" i="36"/>
  <c r="D625" i="36"/>
  <c r="F624" i="36"/>
  <c r="E624" i="36"/>
  <c r="D624" i="36"/>
  <c r="F623" i="36"/>
  <c r="E623" i="36"/>
  <c r="D623" i="36"/>
  <c r="T620" i="36"/>
  <c r="T619" i="36"/>
  <c r="T618" i="36"/>
  <c r="T617" i="36"/>
  <c r="F620" i="36"/>
  <c r="E620" i="36"/>
  <c r="D620" i="36"/>
  <c r="F619" i="36"/>
  <c r="E619" i="36"/>
  <c r="D619" i="36"/>
  <c r="F618" i="36"/>
  <c r="E618" i="36"/>
  <c r="D618" i="36"/>
  <c r="F617" i="36"/>
  <c r="E617" i="36"/>
  <c r="D617" i="36"/>
  <c r="T614" i="36"/>
  <c r="T613" i="36"/>
  <c r="T612" i="36"/>
  <c r="T611" i="36"/>
  <c r="T610" i="36"/>
  <c r="T609" i="36"/>
  <c r="T608" i="36"/>
  <c r="T607" i="36"/>
  <c r="T606" i="36"/>
  <c r="T605" i="36"/>
  <c r="T604" i="36"/>
  <c r="T603" i="36"/>
  <c r="T602" i="36"/>
  <c r="T601" i="36"/>
  <c r="T600" i="36"/>
  <c r="T599" i="36"/>
  <c r="T598" i="36"/>
  <c r="T597" i="36"/>
  <c r="T596" i="36"/>
  <c r="T595" i="36"/>
  <c r="T594" i="36"/>
  <c r="T593" i="36"/>
  <c r="T592" i="36"/>
  <c r="T591" i="36"/>
  <c r="T590" i="36"/>
  <c r="T589" i="36"/>
  <c r="T588" i="36"/>
  <c r="T587" i="36"/>
  <c r="T586" i="36"/>
  <c r="T585" i="36"/>
  <c r="T584" i="36"/>
  <c r="T583" i="36"/>
  <c r="T582" i="36"/>
  <c r="T581" i="36"/>
  <c r="T580" i="36"/>
  <c r="T579" i="36"/>
  <c r="T578" i="36"/>
  <c r="T577" i="36"/>
  <c r="T576" i="36"/>
  <c r="T575" i="36"/>
  <c r="T574" i="36"/>
  <c r="T573" i="36"/>
  <c r="F614" i="36"/>
  <c r="E614" i="36"/>
  <c r="D614" i="36"/>
  <c r="F613" i="36"/>
  <c r="E613" i="36"/>
  <c r="D613" i="36"/>
  <c r="F612" i="36"/>
  <c r="E612" i="36"/>
  <c r="D612" i="36"/>
  <c r="F611" i="36"/>
  <c r="E611" i="36"/>
  <c r="D611" i="36"/>
  <c r="F610" i="36"/>
  <c r="E610" i="36"/>
  <c r="D610" i="36"/>
  <c r="F609" i="36"/>
  <c r="E609" i="36"/>
  <c r="D609" i="36"/>
  <c r="F608" i="36"/>
  <c r="E608" i="36"/>
  <c r="D608" i="36"/>
  <c r="F607" i="36"/>
  <c r="E607" i="36"/>
  <c r="D607" i="36"/>
  <c r="F606" i="36"/>
  <c r="E606" i="36"/>
  <c r="D606" i="36"/>
  <c r="F605" i="36"/>
  <c r="E605" i="36"/>
  <c r="D605" i="36"/>
  <c r="F604" i="36"/>
  <c r="E604" i="36"/>
  <c r="D604" i="36"/>
  <c r="F603" i="36"/>
  <c r="E603" i="36"/>
  <c r="D603" i="36"/>
  <c r="F602" i="36"/>
  <c r="E602" i="36"/>
  <c r="D602" i="36"/>
  <c r="F601" i="36"/>
  <c r="E601" i="36"/>
  <c r="D601" i="36"/>
  <c r="F600" i="36"/>
  <c r="E600" i="36"/>
  <c r="D600" i="36"/>
  <c r="F599" i="36"/>
  <c r="E599" i="36"/>
  <c r="D599" i="36"/>
  <c r="F598" i="36"/>
  <c r="E598" i="36"/>
  <c r="D598" i="36"/>
  <c r="F597" i="36"/>
  <c r="E597" i="36"/>
  <c r="D597" i="36"/>
  <c r="F596" i="36"/>
  <c r="E596" i="36"/>
  <c r="D596" i="36"/>
  <c r="F595" i="36"/>
  <c r="E595" i="36"/>
  <c r="D595" i="36"/>
  <c r="F594" i="36"/>
  <c r="E594" i="36"/>
  <c r="D594" i="36"/>
  <c r="F593" i="36"/>
  <c r="E593" i="36"/>
  <c r="D593" i="36"/>
  <c r="F592" i="36"/>
  <c r="E592" i="36"/>
  <c r="D592" i="36"/>
  <c r="F591" i="36"/>
  <c r="E591" i="36"/>
  <c r="D591" i="36"/>
  <c r="F590" i="36"/>
  <c r="E590" i="36"/>
  <c r="D590" i="36"/>
  <c r="F589" i="36"/>
  <c r="E589" i="36"/>
  <c r="D589" i="36"/>
  <c r="F588" i="36"/>
  <c r="E588" i="36"/>
  <c r="D588" i="36"/>
  <c r="F587" i="36"/>
  <c r="E587" i="36"/>
  <c r="D587" i="36"/>
  <c r="F586" i="36"/>
  <c r="E586" i="36"/>
  <c r="D586" i="36"/>
  <c r="F585" i="36"/>
  <c r="E585" i="36"/>
  <c r="D585" i="36"/>
  <c r="F584" i="36"/>
  <c r="E584" i="36"/>
  <c r="D584" i="36"/>
  <c r="F583" i="36"/>
  <c r="E583" i="36"/>
  <c r="D583" i="36"/>
  <c r="F582" i="36"/>
  <c r="E582" i="36"/>
  <c r="D582" i="36"/>
  <c r="F581" i="36"/>
  <c r="E581" i="36"/>
  <c r="D581" i="36"/>
  <c r="F580" i="36"/>
  <c r="E580" i="36"/>
  <c r="D580" i="36"/>
  <c r="F579" i="36"/>
  <c r="E579" i="36"/>
  <c r="D579" i="36"/>
  <c r="F578" i="36"/>
  <c r="E578" i="36"/>
  <c r="D578" i="36"/>
  <c r="F577" i="36"/>
  <c r="E577" i="36"/>
  <c r="D577" i="36"/>
  <c r="F576" i="36"/>
  <c r="E576" i="36"/>
  <c r="D576" i="36"/>
  <c r="F575" i="36"/>
  <c r="E575" i="36"/>
  <c r="D575" i="36"/>
  <c r="F574" i="36"/>
  <c r="E574" i="36"/>
  <c r="D574" i="36"/>
  <c r="F573" i="36"/>
  <c r="E573" i="36"/>
  <c r="D573" i="36"/>
  <c r="T570" i="36"/>
  <c r="T569" i="36"/>
  <c r="T568" i="36"/>
  <c r="T567" i="36"/>
  <c r="T566" i="36"/>
  <c r="T565" i="36"/>
  <c r="T564" i="36"/>
  <c r="T563" i="36"/>
  <c r="T562" i="36"/>
  <c r="T561" i="36"/>
  <c r="T560" i="36"/>
  <c r="T559" i="36"/>
  <c r="T558" i="36"/>
  <c r="T557" i="36"/>
  <c r="T556" i="36"/>
  <c r="T555" i="36"/>
  <c r="T554" i="36"/>
  <c r="T553" i="36"/>
  <c r="T552" i="36"/>
  <c r="T551" i="36"/>
  <c r="T550" i="36"/>
  <c r="T549" i="36"/>
  <c r="T548" i="36"/>
  <c r="T547" i="36"/>
  <c r="T546" i="36"/>
  <c r="T545" i="36"/>
  <c r="T544" i="36"/>
  <c r="T543" i="36"/>
  <c r="T542" i="36"/>
  <c r="T541" i="36"/>
  <c r="T540" i="36"/>
  <c r="T539" i="36"/>
  <c r="T538" i="36"/>
  <c r="T537" i="36"/>
  <c r="T536" i="36"/>
  <c r="T535" i="36"/>
  <c r="T534" i="36"/>
  <c r="T533" i="36"/>
  <c r="T532" i="36"/>
  <c r="T531" i="36"/>
  <c r="T530" i="36"/>
  <c r="T529" i="36"/>
  <c r="T528" i="36"/>
  <c r="T527" i="36"/>
  <c r="T526" i="36"/>
  <c r="T525" i="36"/>
  <c r="T524" i="36"/>
  <c r="T523" i="36"/>
  <c r="T522" i="36"/>
  <c r="T521" i="36"/>
  <c r="T520" i="36"/>
  <c r="T519" i="36"/>
  <c r="T518" i="36"/>
  <c r="T517" i="36"/>
  <c r="T516" i="36"/>
  <c r="T515" i="36"/>
  <c r="T514" i="36"/>
  <c r="T513" i="36"/>
  <c r="T512" i="36"/>
  <c r="T511" i="36"/>
  <c r="T510" i="36"/>
  <c r="T509" i="36"/>
  <c r="T508" i="36"/>
  <c r="T507" i="36"/>
  <c r="T506" i="36"/>
  <c r="T505" i="36"/>
  <c r="T504" i="36"/>
  <c r="T503" i="36"/>
  <c r="T502" i="36"/>
  <c r="T501" i="36"/>
  <c r="T500" i="36"/>
  <c r="T499" i="36"/>
  <c r="T498" i="36"/>
  <c r="T497" i="36"/>
  <c r="T496" i="36"/>
  <c r="T495" i="36"/>
  <c r="T494" i="36"/>
  <c r="T493" i="36"/>
  <c r="T492" i="36"/>
  <c r="T491" i="36"/>
  <c r="T490" i="36"/>
  <c r="F570" i="36"/>
  <c r="E570" i="36"/>
  <c r="D570" i="36"/>
  <c r="F569" i="36"/>
  <c r="E569" i="36"/>
  <c r="D569" i="36"/>
  <c r="F568" i="36"/>
  <c r="E568" i="36"/>
  <c r="D568" i="36"/>
  <c r="F567" i="36"/>
  <c r="E567" i="36"/>
  <c r="D567" i="36"/>
  <c r="F566" i="36"/>
  <c r="E566" i="36"/>
  <c r="D566" i="36"/>
  <c r="F565" i="36"/>
  <c r="E565" i="36"/>
  <c r="D565" i="36"/>
  <c r="F564" i="36"/>
  <c r="E564" i="36"/>
  <c r="D564" i="36"/>
  <c r="F563" i="36"/>
  <c r="E563" i="36"/>
  <c r="D563" i="36"/>
  <c r="F562" i="36"/>
  <c r="E562" i="36"/>
  <c r="D562" i="36"/>
  <c r="F561" i="36"/>
  <c r="E561" i="36"/>
  <c r="D561" i="36"/>
  <c r="F560" i="36"/>
  <c r="E560" i="36"/>
  <c r="D560" i="36"/>
  <c r="F559" i="36"/>
  <c r="E559" i="36"/>
  <c r="D559" i="36"/>
  <c r="F558" i="36"/>
  <c r="E558" i="36"/>
  <c r="D558" i="36"/>
  <c r="F557" i="36"/>
  <c r="E557" i="36"/>
  <c r="D557" i="36"/>
  <c r="F556" i="36"/>
  <c r="E556" i="36"/>
  <c r="D556" i="36"/>
  <c r="F555" i="36"/>
  <c r="E555" i="36"/>
  <c r="D555" i="36"/>
  <c r="F554" i="36"/>
  <c r="E554" i="36"/>
  <c r="D554" i="36"/>
  <c r="F553" i="36"/>
  <c r="E553" i="36"/>
  <c r="D553" i="36"/>
  <c r="F552" i="36"/>
  <c r="E552" i="36"/>
  <c r="D552" i="36"/>
  <c r="F551" i="36"/>
  <c r="E551" i="36"/>
  <c r="D551" i="36"/>
  <c r="F550" i="36"/>
  <c r="E550" i="36"/>
  <c r="D550" i="36"/>
  <c r="F549" i="36"/>
  <c r="E549" i="36"/>
  <c r="D549" i="36"/>
  <c r="F548" i="36"/>
  <c r="E548" i="36"/>
  <c r="D548" i="36"/>
  <c r="F547" i="36"/>
  <c r="E547" i="36"/>
  <c r="D547" i="36"/>
  <c r="F546" i="36"/>
  <c r="E546" i="36"/>
  <c r="D546" i="36"/>
  <c r="F545" i="36"/>
  <c r="E545" i="36"/>
  <c r="D545" i="36"/>
  <c r="F544" i="36"/>
  <c r="E544" i="36"/>
  <c r="D544" i="36"/>
  <c r="F543" i="36"/>
  <c r="E543" i="36"/>
  <c r="D543" i="36"/>
  <c r="F542" i="36"/>
  <c r="E542" i="36"/>
  <c r="D542" i="36"/>
  <c r="F541" i="36"/>
  <c r="E541" i="36"/>
  <c r="D541" i="36"/>
  <c r="F540" i="36"/>
  <c r="E540" i="36"/>
  <c r="D540" i="36"/>
  <c r="F539" i="36"/>
  <c r="E539" i="36"/>
  <c r="D539" i="36"/>
  <c r="F538" i="36"/>
  <c r="E538" i="36"/>
  <c r="D538" i="36"/>
  <c r="F537" i="36"/>
  <c r="E537" i="36"/>
  <c r="D537" i="36"/>
  <c r="F536" i="36"/>
  <c r="E536" i="36"/>
  <c r="D536" i="36"/>
  <c r="F535" i="36"/>
  <c r="E535" i="36"/>
  <c r="D535" i="36"/>
  <c r="F534" i="36"/>
  <c r="E534" i="36"/>
  <c r="D534" i="36"/>
  <c r="F533" i="36"/>
  <c r="E533" i="36"/>
  <c r="D533" i="36"/>
  <c r="F532" i="36"/>
  <c r="E532" i="36"/>
  <c r="D532" i="36"/>
  <c r="F531" i="36"/>
  <c r="E531" i="36"/>
  <c r="D531" i="36"/>
  <c r="F530" i="36"/>
  <c r="E530" i="36"/>
  <c r="D530" i="36"/>
  <c r="F529" i="36"/>
  <c r="E529" i="36"/>
  <c r="D529" i="36"/>
  <c r="F528" i="36"/>
  <c r="E528" i="36"/>
  <c r="D528" i="36"/>
  <c r="F527" i="36"/>
  <c r="E527" i="36"/>
  <c r="D527" i="36"/>
  <c r="F526" i="36"/>
  <c r="E526" i="36"/>
  <c r="D526" i="36"/>
  <c r="F525" i="36"/>
  <c r="E525" i="36"/>
  <c r="D525" i="36"/>
  <c r="F524" i="36"/>
  <c r="E524" i="36"/>
  <c r="D524" i="36"/>
  <c r="F523" i="36"/>
  <c r="E523" i="36"/>
  <c r="D523" i="36"/>
  <c r="F522" i="36"/>
  <c r="E522" i="36"/>
  <c r="D522" i="36"/>
  <c r="F521" i="36"/>
  <c r="E521" i="36"/>
  <c r="D521" i="36"/>
  <c r="F520" i="36"/>
  <c r="E520" i="36"/>
  <c r="D520" i="36"/>
  <c r="F519" i="36"/>
  <c r="E519" i="36"/>
  <c r="D519" i="36"/>
  <c r="F518" i="36"/>
  <c r="E518" i="36"/>
  <c r="D518" i="36"/>
  <c r="F517" i="36"/>
  <c r="E517" i="36"/>
  <c r="D517" i="36"/>
  <c r="F516" i="36"/>
  <c r="E516" i="36"/>
  <c r="D516" i="36"/>
  <c r="F515" i="36"/>
  <c r="E515" i="36"/>
  <c r="D515" i="36"/>
  <c r="F514" i="36"/>
  <c r="E514" i="36"/>
  <c r="D514" i="36"/>
  <c r="F513" i="36"/>
  <c r="E513" i="36"/>
  <c r="D513" i="36"/>
  <c r="F512" i="36"/>
  <c r="E512" i="36"/>
  <c r="D512" i="36"/>
  <c r="F511" i="36"/>
  <c r="E511" i="36"/>
  <c r="D511" i="36"/>
  <c r="F510" i="36"/>
  <c r="E510" i="36"/>
  <c r="D510" i="36"/>
  <c r="F509" i="36"/>
  <c r="E509" i="36"/>
  <c r="D509" i="36"/>
  <c r="F508" i="36"/>
  <c r="E508" i="36"/>
  <c r="D508" i="36"/>
  <c r="F507" i="36"/>
  <c r="E507" i="36"/>
  <c r="D507" i="36"/>
  <c r="F506" i="36"/>
  <c r="E506" i="36"/>
  <c r="D506" i="36"/>
  <c r="F505" i="36"/>
  <c r="E505" i="36"/>
  <c r="D505" i="36"/>
  <c r="F504" i="36"/>
  <c r="E504" i="36"/>
  <c r="D504" i="36"/>
  <c r="F503" i="36"/>
  <c r="E503" i="36"/>
  <c r="D503" i="36"/>
  <c r="F502" i="36"/>
  <c r="E502" i="36"/>
  <c r="D502" i="36"/>
  <c r="F501" i="36"/>
  <c r="E501" i="36"/>
  <c r="D501" i="36"/>
  <c r="F500" i="36"/>
  <c r="E500" i="36"/>
  <c r="D500" i="36"/>
  <c r="F499" i="36"/>
  <c r="E499" i="36"/>
  <c r="D499" i="36"/>
  <c r="F498" i="36"/>
  <c r="E498" i="36"/>
  <c r="D498" i="36"/>
  <c r="F497" i="36"/>
  <c r="E497" i="36"/>
  <c r="D497" i="36"/>
  <c r="F496" i="36"/>
  <c r="E496" i="36"/>
  <c r="D496" i="36"/>
  <c r="F495" i="36"/>
  <c r="E495" i="36"/>
  <c r="D495" i="36"/>
  <c r="F494" i="36"/>
  <c r="E494" i="36"/>
  <c r="D494" i="36"/>
  <c r="F493" i="36"/>
  <c r="E493" i="36"/>
  <c r="D493" i="36"/>
  <c r="F492" i="36"/>
  <c r="E492" i="36"/>
  <c r="D492" i="36"/>
  <c r="F491" i="36"/>
  <c r="E491" i="36"/>
  <c r="D491" i="36"/>
  <c r="F490" i="36"/>
  <c r="E490" i="36"/>
  <c r="D490" i="36"/>
  <c r="T487" i="36"/>
  <c r="T486" i="36"/>
  <c r="T485" i="36"/>
  <c r="T484" i="36"/>
  <c r="T483" i="36"/>
  <c r="T482" i="36"/>
  <c r="T481" i="36"/>
  <c r="T480" i="36"/>
  <c r="T479" i="36"/>
  <c r="T478" i="36"/>
  <c r="T477" i="36"/>
  <c r="T476" i="36"/>
  <c r="T475" i="36"/>
  <c r="T474" i="36"/>
  <c r="T473" i="36"/>
  <c r="T472" i="36"/>
  <c r="T471" i="36"/>
  <c r="T470" i="36"/>
  <c r="T469" i="36"/>
  <c r="T468" i="36"/>
  <c r="T467" i="36"/>
  <c r="T466" i="36"/>
  <c r="T465" i="36"/>
  <c r="T464" i="36"/>
  <c r="T463" i="36"/>
  <c r="T462" i="36"/>
  <c r="T461" i="36"/>
  <c r="T460" i="36"/>
  <c r="T459" i="36"/>
  <c r="T458" i="36"/>
  <c r="T457" i="36"/>
  <c r="T456" i="36"/>
  <c r="T455" i="36"/>
  <c r="T454" i="36"/>
  <c r="T453" i="36"/>
  <c r="T452" i="36"/>
  <c r="F487" i="36"/>
  <c r="E487" i="36"/>
  <c r="D487" i="36"/>
  <c r="F486" i="36"/>
  <c r="E486" i="36"/>
  <c r="D486" i="36"/>
  <c r="F485" i="36"/>
  <c r="E485" i="36"/>
  <c r="D485" i="36"/>
  <c r="F484" i="36"/>
  <c r="E484" i="36"/>
  <c r="D484" i="36"/>
  <c r="F483" i="36"/>
  <c r="E483" i="36"/>
  <c r="D483" i="36"/>
  <c r="F482" i="36"/>
  <c r="E482" i="36"/>
  <c r="D482" i="36"/>
  <c r="F481" i="36"/>
  <c r="E481" i="36"/>
  <c r="D481" i="36"/>
  <c r="F480" i="36"/>
  <c r="E480" i="36"/>
  <c r="D480" i="36"/>
  <c r="F479" i="36"/>
  <c r="E479" i="36"/>
  <c r="D479" i="36"/>
  <c r="F478" i="36"/>
  <c r="E478" i="36"/>
  <c r="D478" i="36"/>
  <c r="F477" i="36"/>
  <c r="E477" i="36"/>
  <c r="D477" i="36"/>
  <c r="F476" i="36"/>
  <c r="E476" i="36"/>
  <c r="D476" i="36"/>
  <c r="F475" i="36"/>
  <c r="E475" i="36"/>
  <c r="D475" i="36"/>
  <c r="F474" i="36"/>
  <c r="E474" i="36"/>
  <c r="D474" i="36"/>
  <c r="F473" i="36"/>
  <c r="E473" i="36"/>
  <c r="D473" i="36"/>
  <c r="F472" i="36"/>
  <c r="E472" i="36"/>
  <c r="D472" i="36"/>
  <c r="F471" i="36"/>
  <c r="E471" i="36"/>
  <c r="D471" i="36"/>
  <c r="F470" i="36"/>
  <c r="E470" i="36"/>
  <c r="D470" i="36"/>
  <c r="F469" i="36"/>
  <c r="E469" i="36"/>
  <c r="D469" i="36"/>
  <c r="F468" i="36"/>
  <c r="E468" i="36"/>
  <c r="D468" i="36"/>
  <c r="F467" i="36"/>
  <c r="E467" i="36"/>
  <c r="D467" i="36"/>
  <c r="F466" i="36"/>
  <c r="E466" i="36"/>
  <c r="D466" i="36"/>
  <c r="F465" i="36"/>
  <c r="E465" i="36"/>
  <c r="D465" i="36"/>
  <c r="F464" i="36"/>
  <c r="E464" i="36"/>
  <c r="D464" i="36"/>
  <c r="F463" i="36"/>
  <c r="E463" i="36"/>
  <c r="D463" i="36"/>
  <c r="F462" i="36"/>
  <c r="E462" i="36"/>
  <c r="D462" i="36"/>
  <c r="F461" i="36"/>
  <c r="E461" i="36"/>
  <c r="D461" i="36"/>
  <c r="F460" i="36"/>
  <c r="E460" i="36"/>
  <c r="D460" i="36"/>
  <c r="F459" i="36"/>
  <c r="E459" i="36"/>
  <c r="D459" i="36"/>
  <c r="F458" i="36"/>
  <c r="E458" i="36"/>
  <c r="D458" i="36"/>
  <c r="F457" i="36"/>
  <c r="E457" i="36"/>
  <c r="D457" i="36"/>
  <c r="F456" i="36"/>
  <c r="E456" i="36"/>
  <c r="D456" i="36"/>
  <c r="F455" i="36"/>
  <c r="E455" i="36"/>
  <c r="D455" i="36"/>
  <c r="F454" i="36"/>
  <c r="E454" i="36"/>
  <c r="D454" i="36"/>
  <c r="F453" i="36"/>
  <c r="E453" i="36"/>
  <c r="D453" i="36"/>
  <c r="F452" i="36"/>
  <c r="E452" i="36"/>
  <c r="D452" i="36"/>
  <c r="T449" i="36"/>
  <c r="T448" i="36"/>
  <c r="T447" i="36"/>
  <c r="T446" i="36"/>
  <c r="T445" i="36"/>
  <c r="T444" i="36"/>
  <c r="T443" i="36"/>
  <c r="T442" i="36"/>
  <c r="T441" i="36"/>
  <c r="T440" i="36"/>
  <c r="T439" i="36"/>
  <c r="T438" i="36"/>
  <c r="T437" i="36"/>
  <c r="T436" i="36"/>
  <c r="T435" i="36"/>
  <c r="T434" i="36"/>
  <c r="T433" i="36"/>
  <c r="T432" i="36"/>
  <c r="T431" i="36"/>
  <c r="T430" i="36"/>
  <c r="T429" i="36"/>
  <c r="T428" i="36"/>
  <c r="T427" i="36"/>
  <c r="T426" i="36"/>
  <c r="T425" i="36"/>
  <c r="T424" i="36"/>
  <c r="T423" i="36"/>
  <c r="T422" i="36"/>
  <c r="T421" i="36"/>
  <c r="T420" i="36"/>
  <c r="T419" i="36"/>
  <c r="T418" i="36"/>
  <c r="T417" i="36"/>
  <c r="T416" i="36"/>
  <c r="T415" i="36"/>
  <c r="T414" i="36"/>
  <c r="T413" i="36"/>
  <c r="T412" i="36"/>
  <c r="T411" i="36"/>
  <c r="T410" i="36"/>
  <c r="T409" i="36"/>
  <c r="T408" i="36"/>
  <c r="T407" i="36"/>
  <c r="T406" i="36"/>
  <c r="T405" i="36"/>
  <c r="T404" i="36"/>
  <c r="T403" i="36"/>
  <c r="T402" i="36"/>
  <c r="T401" i="36"/>
  <c r="T400" i="36"/>
  <c r="T399" i="36"/>
  <c r="T398" i="36"/>
  <c r="T397" i="36"/>
  <c r="T396" i="36"/>
  <c r="T395" i="36"/>
  <c r="T394" i="36"/>
  <c r="T393" i="36"/>
  <c r="T392" i="36"/>
  <c r="T391" i="36"/>
  <c r="T390" i="36"/>
  <c r="T389" i="36"/>
  <c r="T388" i="36"/>
  <c r="T387" i="36"/>
  <c r="F449" i="36"/>
  <c r="E449" i="36"/>
  <c r="D449" i="36"/>
  <c r="F448" i="36"/>
  <c r="E448" i="36"/>
  <c r="D448" i="36"/>
  <c r="F447" i="36"/>
  <c r="E447" i="36"/>
  <c r="D447" i="36"/>
  <c r="F446" i="36"/>
  <c r="E446" i="36"/>
  <c r="D446" i="36"/>
  <c r="F445" i="36"/>
  <c r="E445" i="36"/>
  <c r="D445" i="36"/>
  <c r="F444" i="36"/>
  <c r="E444" i="36"/>
  <c r="D444" i="36"/>
  <c r="F443" i="36"/>
  <c r="E443" i="36"/>
  <c r="D443" i="36"/>
  <c r="F442" i="36"/>
  <c r="E442" i="36"/>
  <c r="D442" i="36"/>
  <c r="F441" i="36"/>
  <c r="E441" i="36"/>
  <c r="D441" i="36"/>
  <c r="F440" i="36"/>
  <c r="E440" i="36"/>
  <c r="D440" i="36"/>
  <c r="F439" i="36"/>
  <c r="E439" i="36"/>
  <c r="D439" i="36"/>
  <c r="F438" i="36"/>
  <c r="E438" i="36"/>
  <c r="D438" i="36"/>
  <c r="F437" i="36"/>
  <c r="E437" i="36"/>
  <c r="D437" i="36"/>
  <c r="F436" i="36"/>
  <c r="E436" i="36"/>
  <c r="D436" i="36"/>
  <c r="F435" i="36"/>
  <c r="E435" i="36"/>
  <c r="D435" i="36"/>
  <c r="F434" i="36"/>
  <c r="E434" i="36"/>
  <c r="D434" i="36"/>
  <c r="F433" i="36"/>
  <c r="E433" i="36"/>
  <c r="D433" i="36"/>
  <c r="F432" i="36"/>
  <c r="E432" i="36"/>
  <c r="D432" i="36"/>
  <c r="F431" i="36"/>
  <c r="E431" i="36"/>
  <c r="D431" i="36"/>
  <c r="F430" i="36"/>
  <c r="E430" i="36"/>
  <c r="D430" i="36"/>
  <c r="F429" i="36"/>
  <c r="E429" i="36"/>
  <c r="D429" i="36"/>
  <c r="F428" i="36"/>
  <c r="E428" i="36"/>
  <c r="D428" i="36"/>
  <c r="F427" i="36"/>
  <c r="E427" i="36"/>
  <c r="D427" i="36"/>
  <c r="F426" i="36"/>
  <c r="E426" i="36"/>
  <c r="D426" i="36"/>
  <c r="F425" i="36"/>
  <c r="E425" i="36"/>
  <c r="D425" i="36"/>
  <c r="F424" i="36"/>
  <c r="E424" i="36"/>
  <c r="D424" i="36"/>
  <c r="F423" i="36"/>
  <c r="E423" i="36"/>
  <c r="D423" i="36"/>
  <c r="F422" i="36"/>
  <c r="E422" i="36"/>
  <c r="D422" i="36"/>
  <c r="F421" i="36"/>
  <c r="E421" i="36"/>
  <c r="D421" i="36"/>
  <c r="F420" i="36"/>
  <c r="E420" i="36"/>
  <c r="D420" i="36"/>
  <c r="F419" i="36"/>
  <c r="E419" i="36"/>
  <c r="D419" i="36"/>
  <c r="F418" i="36"/>
  <c r="E418" i="36"/>
  <c r="D418" i="36"/>
  <c r="F417" i="36"/>
  <c r="E417" i="36"/>
  <c r="D417" i="36"/>
  <c r="F416" i="36"/>
  <c r="E416" i="36"/>
  <c r="D416" i="36"/>
  <c r="F415" i="36"/>
  <c r="E415" i="36"/>
  <c r="D415" i="36"/>
  <c r="F414" i="36"/>
  <c r="E414" i="36"/>
  <c r="D414" i="36"/>
  <c r="F413" i="36"/>
  <c r="E413" i="36"/>
  <c r="D413" i="36"/>
  <c r="F412" i="36"/>
  <c r="E412" i="36"/>
  <c r="D412" i="36"/>
  <c r="F411" i="36"/>
  <c r="E411" i="36"/>
  <c r="D411" i="36"/>
  <c r="F410" i="36"/>
  <c r="E410" i="36"/>
  <c r="D410" i="36"/>
  <c r="F409" i="36"/>
  <c r="E409" i="36"/>
  <c r="D409" i="36"/>
  <c r="F408" i="36"/>
  <c r="E408" i="36"/>
  <c r="D408" i="36"/>
  <c r="F407" i="36"/>
  <c r="E407" i="36"/>
  <c r="D407" i="36"/>
  <c r="F406" i="36"/>
  <c r="E406" i="36"/>
  <c r="D406" i="36"/>
  <c r="F405" i="36"/>
  <c r="E405" i="36"/>
  <c r="D405" i="36"/>
  <c r="F404" i="36"/>
  <c r="E404" i="36"/>
  <c r="D404" i="36"/>
  <c r="F403" i="36"/>
  <c r="E403" i="36"/>
  <c r="D403" i="36"/>
  <c r="F402" i="36"/>
  <c r="E402" i="36"/>
  <c r="D402" i="36"/>
  <c r="F401" i="36"/>
  <c r="E401" i="36"/>
  <c r="D401" i="36"/>
  <c r="F400" i="36"/>
  <c r="E400" i="36"/>
  <c r="D400" i="36"/>
  <c r="F399" i="36"/>
  <c r="E399" i="36"/>
  <c r="D399" i="36"/>
  <c r="F398" i="36"/>
  <c r="E398" i="36"/>
  <c r="D398" i="36"/>
  <c r="F397" i="36"/>
  <c r="E397" i="36"/>
  <c r="D397" i="36"/>
  <c r="F396" i="36"/>
  <c r="E396" i="36"/>
  <c r="D396" i="36"/>
  <c r="F395" i="36"/>
  <c r="E395" i="36"/>
  <c r="D395" i="36"/>
  <c r="F394" i="36"/>
  <c r="E394" i="36"/>
  <c r="D394" i="36"/>
  <c r="F393" i="36"/>
  <c r="E393" i="36"/>
  <c r="D393" i="36"/>
  <c r="F392" i="36"/>
  <c r="E392" i="36"/>
  <c r="D392" i="36"/>
  <c r="F391" i="36"/>
  <c r="E391" i="36"/>
  <c r="D391" i="36"/>
  <c r="F390" i="36"/>
  <c r="E390" i="36"/>
  <c r="D390" i="36"/>
  <c r="F389" i="36"/>
  <c r="E389" i="36"/>
  <c r="D389" i="36"/>
  <c r="F388" i="36"/>
  <c r="E388" i="36"/>
  <c r="D388" i="36"/>
  <c r="F387" i="36"/>
  <c r="E387" i="36"/>
  <c r="D387" i="36"/>
  <c r="C493" i="36" l="1"/>
  <c r="C509" i="36"/>
  <c r="C525" i="36"/>
  <c r="C580" i="36"/>
  <c r="C596" i="36"/>
  <c r="C665" i="36"/>
  <c r="C681" i="36"/>
  <c r="C1597" i="36"/>
  <c r="C1114" i="36"/>
  <c r="C1156" i="36"/>
  <c r="C1315" i="36"/>
  <c r="C1367" i="36"/>
  <c r="C1479" i="36"/>
  <c r="C495" i="36"/>
  <c r="C511" i="36"/>
  <c r="C527" i="36"/>
  <c r="C543" i="36"/>
  <c r="C713" i="36"/>
  <c r="C1110" i="36"/>
  <c r="C453" i="36"/>
  <c r="C469" i="36"/>
  <c r="C541" i="36"/>
  <c r="C557" i="36"/>
  <c r="C1399" i="36"/>
  <c r="C1523" i="36"/>
  <c r="C1389" i="36"/>
  <c r="C1437" i="36"/>
  <c r="C1453" i="36"/>
  <c r="C1352" i="36"/>
  <c r="C1368" i="36"/>
  <c r="C485" i="36"/>
  <c r="C423" i="36"/>
  <c r="C439" i="36"/>
  <c r="C1469" i="36"/>
  <c r="C408" i="36"/>
  <c r="C491" i="36"/>
  <c r="C403" i="36"/>
  <c r="C419" i="36"/>
  <c r="C435" i="36"/>
  <c r="C387" i="36"/>
  <c r="C1130" i="36"/>
  <c r="C1563" i="36"/>
  <c r="C638" i="36"/>
  <c r="C694" i="36"/>
  <c r="C735" i="36"/>
  <c r="C751" i="36"/>
  <c r="C1075" i="36"/>
  <c r="C1397" i="36"/>
  <c r="C1429" i="36"/>
  <c r="C1581" i="36"/>
  <c r="C1170" i="36"/>
  <c r="C1199" i="36"/>
  <c r="C448" i="36"/>
  <c r="C477" i="36"/>
  <c r="C499" i="36"/>
  <c r="C1080" i="36"/>
  <c r="C400" i="36"/>
  <c r="C416" i="36"/>
  <c r="C432" i="36"/>
  <c r="C741" i="36"/>
  <c r="C758" i="36"/>
  <c r="C774" i="36"/>
  <c r="C790" i="36"/>
  <c r="C1065" i="36"/>
  <c r="C1376" i="36"/>
  <c r="C1613" i="36"/>
  <c r="C1629" i="36"/>
  <c r="C515" i="36"/>
  <c r="C531" i="36"/>
  <c r="C1361" i="36"/>
  <c r="C390" i="36"/>
  <c r="C1165" i="36"/>
  <c r="C1151" i="36"/>
  <c r="C1223" i="36"/>
  <c r="C1228" i="36"/>
  <c r="C1240" i="36"/>
  <c r="C1441" i="36"/>
  <c r="C1457" i="36"/>
  <c r="C1265" i="36"/>
  <c r="C1609" i="36"/>
  <c r="C402" i="36"/>
  <c r="C452" i="36"/>
  <c r="C468" i="36"/>
  <c r="C955" i="36"/>
  <c r="C1502" i="36"/>
  <c r="C969" i="36"/>
  <c r="C1622" i="36"/>
  <c r="C973" i="36"/>
  <c r="C1021" i="36"/>
  <c r="C1139" i="36"/>
  <c r="C1154" i="36"/>
  <c r="C1504" i="36"/>
  <c r="C398" i="36"/>
  <c r="C1283" i="36"/>
  <c r="C1299" i="36"/>
  <c r="C1339" i="36"/>
  <c r="C612" i="36"/>
  <c r="C746" i="36"/>
  <c r="C1169" i="36"/>
  <c r="C1517" i="36"/>
  <c r="C624" i="36"/>
  <c r="C392" i="36"/>
  <c r="C1383" i="36"/>
  <c r="C507" i="36"/>
  <c r="C523" i="36"/>
  <c r="C539" i="36"/>
  <c r="C555" i="36"/>
  <c r="C725" i="36"/>
  <c r="C393" i="36"/>
  <c r="C1225" i="36"/>
  <c r="C1242" i="36"/>
  <c r="C1287" i="36"/>
  <c r="C1600" i="36"/>
  <c r="C1552" i="36"/>
  <c r="C1568" i="36"/>
  <c r="C1537" i="36"/>
  <c r="C1553" i="36"/>
  <c r="C1527" i="36"/>
  <c r="C673" i="36"/>
  <c r="C689" i="36"/>
  <c r="C971" i="36"/>
  <c r="C1003" i="36"/>
  <c r="C1019" i="36"/>
  <c r="C1035" i="36"/>
  <c r="C1051" i="36"/>
  <c r="C1213" i="36"/>
  <c r="C1544" i="36"/>
  <c r="C1560" i="36"/>
  <c r="C619" i="36"/>
  <c r="C749" i="36"/>
  <c r="C766" i="36"/>
  <c r="C782" i="36"/>
  <c r="C1181" i="36"/>
  <c r="C1297" i="36"/>
  <c r="C1337" i="36"/>
  <c r="C1415" i="36"/>
  <c r="C1463" i="36"/>
  <c r="C1539" i="36"/>
  <c r="C1577" i="36"/>
  <c r="C1593" i="36"/>
  <c r="C1031" i="36"/>
  <c r="C1047" i="36"/>
  <c r="C1063" i="36"/>
  <c r="C1101" i="36"/>
  <c r="C1237" i="36"/>
  <c r="C1599" i="36"/>
  <c r="C1615" i="36"/>
  <c r="C414" i="36"/>
  <c r="C1112" i="36"/>
  <c r="C1197" i="36"/>
  <c r="C1215" i="36"/>
  <c r="C422" i="36"/>
  <c r="C472" i="36"/>
  <c r="C985" i="36"/>
  <c r="C1001" i="36"/>
  <c r="C1017" i="36"/>
  <c r="C1033" i="36"/>
  <c r="C1049" i="36"/>
  <c r="C1267" i="36"/>
  <c r="C1497" i="36"/>
  <c r="C1545" i="36"/>
  <c r="C1583" i="36"/>
  <c r="C412" i="36"/>
  <c r="C1221" i="36"/>
  <c r="C1257" i="36"/>
  <c r="C1277" i="36"/>
  <c r="C1369" i="36"/>
  <c r="C972" i="36"/>
  <c r="C407" i="36"/>
  <c r="C428" i="36"/>
  <c r="C444" i="36"/>
  <c r="C975" i="36"/>
  <c r="C991" i="36"/>
  <c r="C1007" i="36"/>
  <c r="C1150" i="36"/>
  <c r="C1193" i="36"/>
  <c r="C1211" i="36"/>
  <c r="C1359" i="36"/>
  <c r="C1385" i="36"/>
  <c r="C1503" i="36"/>
  <c r="C1573" i="36"/>
  <c r="C1275" i="36"/>
  <c r="C559" i="36"/>
  <c r="C667" i="36"/>
  <c r="C1263" i="36"/>
  <c r="C1401" i="36"/>
  <c r="C1258" i="36"/>
  <c r="C1319" i="36"/>
  <c r="C1136" i="36"/>
  <c r="C1160" i="36"/>
  <c r="C1574" i="36"/>
  <c r="C1236" i="36"/>
  <c r="C1061" i="36"/>
  <c r="C1407" i="36"/>
  <c r="C1259" i="36"/>
  <c r="C1445" i="36"/>
  <c r="C1461" i="36"/>
  <c r="C1477" i="36"/>
  <c r="C1195" i="36"/>
  <c r="C1350" i="36"/>
  <c r="C1356" i="36"/>
  <c r="C1408" i="36"/>
  <c r="C1424" i="36"/>
  <c r="C1505" i="36"/>
  <c r="C409" i="36"/>
  <c r="C430" i="36"/>
  <c r="C446" i="36"/>
  <c r="C464" i="36"/>
  <c r="C480" i="36"/>
  <c r="C425" i="36"/>
  <c r="C441" i="36"/>
  <c r="C545" i="36"/>
  <c r="C584" i="36"/>
  <c r="C600" i="36"/>
  <c r="C704" i="36"/>
  <c r="C1122" i="36"/>
  <c r="C1371" i="36"/>
  <c r="C1515" i="36"/>
  <c r="C1525" i="36"/>
  <c r="C546" i="36"/>
  <c r="C1439" i="36"/>
  <c r="C438" i="36"/>
  <c r="C461" i="36"/>
  <c r="C547" i="36"/>
  <c r="C563" i="36"/>
  <c r="C644" i="36"/>
  <c r="C979" i="36"/>
  <c r="C1069" i="36"/>
  <c r="C1107" i="36"/>
  <c r="C1128" i="36"/>
  <c r="C1162" i="36"/>
  <c r="C1196" i="36"/>
  <c r="C1280" i="36"/>
  <c r="C1377" i="36"/>
  <c r="C1456" i="36"/>
  <c r="C1493" i="36"/>
  <c r="C1526" i="36"/>
  <c r="C1569" i="36"/>
  <c r="C1585" i="36"/>
  <c r="C530" i="36"/>
  <c r="C456" i="36"/>
  <c r="C639" i="36"/>
  <c r="C1000" i="36"/>
  <c r="C1016" i="36"/>
  <c r="C1102" i="36"/>
  <c r="C1123" i="36"/>
  <c r="C1144" i="36"/>
  <c r="C1488" i="36"/>
  <c r="C1521" i="36"/>
  <c r="C1161" i="36"/>
  <c r="C1329" i="36"/>
  <c r="C1409" i="36"/>
  <c r="C1419" i="36"/>
  <c r="C418" i="36"/>
  <c r="C434" i="36"/>
  <c r="C457" i="36"/>
  <c r="C473" i="36"/>
  <c r="C564" i="36"/>
  <c r="C618" i="36"/>
  <c r="C640" i="36"/>
  <c r="C965" i="36"/>
  <c r="C1038" i="36"/>
  <c r="C1373" i="36"/>
  <c r="C1511" i="36"/>
  <c r="C1549" i="36"/>
  <c r="C1565" i="36"/>
  <c r="C562" i="36"/>
  <c r="C484" i="36"/>
  <c r="C683" i="36"/>
  <c r="C424" i="36"/>
  <c r="C981" i="36"/>
  <c r="C997" i="36"/>
  <c r="C1232" i="36"/>
  <c r="C1447" i="36"/>
  <c r="C1619" i="36"/>
  <c r="C514" i="36"/>
  <c r="C1487" i="36"/>
  <c r="C1029" i="36"/>
  <c r="C1045" i="36"/>
  <c r="C1071" i="36"/>
  <c r="C1203" i="36"/>
  <c r="C1431" i="36"/>
  <c r="C544" i="36"/>
  <c r="C560" i="36"/>
  <c r="C798" i="36"/>
  <c r="C987" i="36"/>
  <c r="C1395" i="36"/>
  <c r="C1485" i="36"/>
  <c r="C1561" i="36"/>
  <c r="C442" i="36"/>
  <c r="C498" i="36"/>
  <c r="C404" i="36"/>
  <c r="C497" i="36"/>
  <c r="C513" i="36"/>
  <c r="C529" i="36"/>
  <c r="C561" i="36"/>
  <c r="C642" i="36"/>
  <c r="C647" i="36"/>
  <c r="C703" i="36"/>
  <c r="C993" i="36"/>
  <c r="C1009" i="36"/>
  <c r="C1067" i="36"/>
  <c r="C1126" i="36"/>
  <c r="C1331" i="36"/>
  <c r="C1041" i="36"/>
  <c r="C1142" i="36"/>
  <c r="C1417" i="36"/>
  <c r="C1449" i="36"/>
  <c r="C1465" i="36"/>
  <c r="C1519" i="36"/>
  <c r="C1546" i="36"/>
  <c r="C1562" i="36"/>
  <c r="C492" i="36"/>
  <c r="C508" i="36"/>
  <c r="C524" i="36"/>
  <c r="C540" i="36"/>
  <c r="C983" i="36"/>
  <c r="C1015" i="36"/>
  <c r="C1073" i="36"/>
  <c r="C1116" i="36"/>
  <c r="C1308" i="36"/>
  <c r="C1313" i="36"/>
  <c r="C1345" i="36"/>
  <c r="C1349" i="36"/>
  <c r="C1365" i="36"/>
  <c r="C1481" i="36"/>
  <c r="C1584" i="36"/>
  <c r="C1605" i="36"/>
  <c r="C999" i="36"/>
  <c r="C1201" i="36"/>
  <c r="C1591" i="36"/>
  <c r="C494" i="36"/>
  <c r="C505" i="36"/>
  <c r="C510" i="36"/>
  <c r="C521" i="36"/>
  <c r="C526" i="36"/>
  <c r="C537" i="36"/>
  <c r="C542" i="36"/>
  <c r="C553" i="36"/>
  <c r="C558" i="36"/>
  <c r="C569" i="36"/>
  <c r="C576" i="36"/>
  <c r="C592" i="36"/>
  <c r="C608" i="36"/>
  <c r="C989" i="36"/>
  <c r="C1024" i="36"/>
  <c r="C1055" i="36"/>
  <c r="C1108" i="36"/>
  <c r="C1118" i="36"/>
  <c r="C1149" i="36"/>
  <c r="C1168" i="36"/>
  <c r="C1207" i="36"/>
  <c r="C1219" i="36"/>
  <c r="C1296" i="36"/>
  <c r="C1301" i="36"/>
  <c r="C1333" i="36"/>
  <c r="C1381" i="36"/>
  <c r="C1391" i="36"/>
  <c r="C1433" i="36"/>
  <c r="C1459" i="36"/>
  <c r="C1513" i="36"/>
  <c r="C1518" i="36"/>
  <c r="C1555" i="36"/>
  <c r="C1607" i="36"/>
  <c r="C1355" i="36"/>
  <c r="C959" i="36"/>
  <c r="C984" i="36"/>
  <c r="C1004" i="36"/>
  <c r="C1025" i="36"/>
  <c r="C1124" i="36"/>
  <c r="C1134" i="36"/>
  <c r="C1163" i="36"/>
  <c r="C1202" i="36"/>
  <c r="C1309" i="36"/>
  <c r="C1475" i="36"/>
  <c r="C1587" i="36"/>
  <c r="C1623" i="36"/>
  <c r="C1064" i="36"/>
  <c r="C1332" i="36"/>
  <c r="C532" i="36"/>
  <c r="C995" i="36"/>
  <c r="C1005" i="36"/>
  <c r="C1085" i="36"/>
  <c r="C1140" i="36"/>
  <c r="C1281" i="36"/>
  <c r="C1291" i="36"/>
  <c r="C1310" i="36"/>
  <c r="C1323" i="36"/>
  <c r="C1392" i="36"/>
  <c r="C1413" i="36"/>
  <c r="C1423" i="36"/>
  <c r="C1491" i="36"/>
  <c r="C1529" i="36"/>
  <c r="C1603" i="36"/>
  <c r="C1327" i="36"/>
  <c r="C504" i="36"/>
  <c r="C968" i="36"/>
  <c r="C1054" i="36"/>
  <c r="C1148" i="36"/>
  <c r="C988" i="36"/>
  <c r="C1285" i="36"/>
  <c r="C516" i="36"/>
  <c r="C440" i="36"/>
  <c r="C490" i="36"/>
  <c r="C501" i="36"/>
  <c r="C506" i="36"/>
  <c r="C517" i="36"/>
  <c r="C522" i="36"/>
  <c r="C533" i="36"/>
  <c r="C538" i="36"/>
  <c r="C549" i="36"/>
  <c r="C554" i="36"/>
  <c r="C565" i="36"/>
  <c r="C570" i="36"/>
  <c r="C588" i="36"/>
  <c r="C604" i="36"/>
  <c r="C743" i="36"/>
  <c r="C1011" i="36"/>
  <c r="C1020" i="36"/>
  <c r="C1077" i="36"/>
  <c r="C1099" i="36"/>
  <c r="C1261" i="36"/>
  <c r="C1351" i="36"/>
  <c r="C1387" i="36"/>
  <c r="C1455" i="36"/>
  <c r="C1535" i="36"/>
  <c r="C1279" i="36"/>
  <c r="C1543" i="36"/>
  <c r="C568" i="36"/>
  <c r="C1575" i="36"/>
  <c r="C1443" i="36"/>
  <c r="C641" i="36"/>
  <c r="C738" i="36"/>
  <c r="C970" i="36"/>
  <c r="C990" i="36"/>
  <c r="C1057" i="36"/>
  <c r="C1120" i="36"/>
  <c r="C1173" i="36"/>
  <c r="C1311" i="36"/>
  <c r="C1393" i="36"/>
  <c r="C1403" i="36"/>
  <c r="C1440" i="36"/>
  <c r="C1471" i="36"/>
  <c r="C1509" i="36"/>
  <c r="C1536" i="36"/>
  <c r="C1551" i="36"/>
  <c r="C1625" i="36"/>
  <c r="C1008" i="36"/>
  <c r="C552" i="36"/>
  <c r="C1559" i="36"/>
  <c r="C536" i="36"/>
  <c r="C512" i="36"/>
  <c r="C528" i="36"/>
  <c r="C625" i="36"/>
  <c r="C1036" i="36"/>
  <c r="C1357" i="36"/>
  <c r="C1499" i="36"/>
  <c r="C1510" i="36"/>
  <c r="C1520" i="36"/>
  <c r="C1541" i="36"/>
  <c r="C1138" i="36"/>
  <c r="C1295" i="36"/>
  <c r="C1507" i="36"/>
  <c r="C961" i="36"/>
  <c r="C1006" i="36"/>
  <c r="C1027" i="36"/>
  <c r="C1037" i="36"/>
  <c r="C1100" i="36"/>
  <c r="C1233" i="36"/>
  <c r="C1293" i="36"/>
  <c r="C1325" i="36"/>
  <c r="C1425" i="36"/>
  <c r="C1435" i="36"/>
  <c r="C1472" i="36"/>
  <c r="C1547" i="36"/>
  <c r="C1557" i="36"/>
  <c r="C1567" i="36"/>
  <c r="C1589" i="36"/>
  <c r="C659" i="36"/>
  <c r="C963" i="36"/>
  <c r="C548" i="36"/>
  <c r="C496" i="36"/>
  <c r="C986" i="36"/>
  <c r="C1032" i="36"/>
  <c r="C1052" i="36"/>
  <c r="C1238" i="36"/>
  <c r="C1451" i="36"/>
  <c r="C1601" i="36"/>
  <c r="C520" i="36"/>
  <c r="C1617" i="36"/>
  <c r="C1167" i="36"/>
  <c r="C500" i="36"/>
  <c r="C388" i="36"/>
  <c r="C394" i="36"/>
  <c r="C410" i="36"/>
  <c r="C502" i="36"/>
  <c r="C518" i="36"/>
  <c r="C550" i="36"/>
  <c r="C436" i="36"/>
  <c r="C967" i="36"/>
  <c r="C977" i="36"/>
  <c r="C1043" i="36"/>
  <c r="C1053" i="36"/>
  <c r="C1247" i="36"/>
  <c r="C1467" i="36"/>
  <c r="C1531" i="36"/>
  <c r="C1579" i="36"/>
  <c r="C1097" i="36"/>
  <c r="C1375" i="36"/>
  <c r="C566" i="36"/>
  <c r="C406" i="36"/>
  <c r="C426" i="36"/>
  <c r="C465" i="36"/>
  <c r="C481" i="36"/>
  <c r="C503" i="36"/>
  <c r="C519" i="36"/>
  <c r="C535" i="36"/>
  <c r="C551" i="36"/>
  <c r="C556" i="36"/>
  <c r="C567" i="36"/>
  <c r="C956" i="36"/>
  <c r="C1002" i="36"/>
  <c r="C1013" i="36"/>
  <c r="C1022" i="36"/>
  <c r="C1048" i="36"/>
  <c r="C1088" i="36"/>
  <c r="C1093" i="36"/>
  <c r="C1132" i="36"/>
  <c r="C1152" i="36"/>
  <c r="C1180" i="36"/>
  <c r="C1205" i="36"/>
  <c r="C1234" i="36"/>
  <c r="C1273" i="36"/>
  <c r="C1294" i="36"/>
  <c r="C1307" i="36"/>
  <c r="C1320" i="36"/>
  <c r="C1384" i="36"/>
  <c r="C1405" i="36"/>
  <c r="C1473" i="36"/>
  <c r="C1483" i="36"/>
  <c r="C1590" i="36"/>
  <c r="C1595" i="36"/>
  <c r="C1616" i="36"/>
  <c r="C1621" i="36"/>
  <c r="C1018" i="36"/>
  <c r="C1411" i="36"/>
  <c r="C1501" i="36"/>
  <c r="C1039" i="36"/>
  <c r="C1427" i="36"/>
  <c r="C420" i="36"/>
  <c r="C534" i="36"/>
  <c r="C396" i="36"/>
  <c r="C391" i="36"/>
  <c r="C460" i="36"/>
  <c r="C476" i="36"/>
  <c r="C643" i="36"/>
  <c r="C648" i="36"/>
  <c r="C675" i="36"/>
  <c r="C691" i="36"/>
  <c r="C699" i="36"/>
  <c r="C721" i="36"/>
  <c r="C957" i="36"/>
  <c r="C1023" i="36"/>
  <c r="C1059" i="36"/>
  <c r="C1068" i="36"/>
  <c r="C1106" i="36"/>
  <c r="C1264" i="36"/>
  <c r="C1269" i="36"/>
  <c r="C1289" i="36"/>
  <c r="C1321" i="36"/>
  <c r="C1379" i="36"/>
  <c r="C1421" i="36"/>
  <c r="C1489" i="36"/>
  <c r="C1606" i="36"/>
  <c r="C1611" i="36"/>
  <c r="C1627" i="36"/>
  <c r="C1576" i="36"/>
  <c r="C1592" i="36"/>
  <c r="C1608" i="36"/>
  <c r="C1624" i="36"/>
  <c r="C1588" i="36"/>
  <c r="C1604" i="36"/>
  <c r="C1620" i="36"/>
  <c r="C1586" i="36"/>
  <c r="C1602" i="36"/>
  <c r="C1618" i="36"/>
  <c r="C1582" i="36"/>
  <c r="C1598" i="36"/>
  <c r="C1614" i="36"/>
  <c r="C1630" i="36"/>
  <c r="C1580" i="36"/>
  <c r="C1596" i="36"/>
  <c r="C1612" i="36"/>
  <c r="C1628" i="36"/>
  <c r="C1578" i="36"/>
  <c r="C1594" i="36"/>
  <c r="C1610" i="36"/>
  <c r="C1626" i="36"/>
  <c r="C1548" i="36"/>
  <c r="C1564" i="36"/>
  <c r="C1542" i="36"/>
  <c r="C1558" i="36"/>
  <c r="C1540" i="36"/>
  <c r="C1556" i="36"/>
  <c r="C1538" i="36"/>
  <c r="C1554" i="36"/>
  <c r="C1570" i="36"/>
  <c r="C1550" i="36"/>
  <c r="C1566" i="36"/>
  <c r="C1508" i="36"/>
  <c r="C1524" i="36"/>
  <c r="C1506" i="36"/>
  <c r="C1522" i="36"/>
  <c r="C1500" i="36"/>
  <c r="C1516" i="36"/>
  <c r="C1532" i="36"/>
  <c r="C1498" i="36"/>
  <c r="C1514" i="36"/>
  <c r="C1530" i="36"/>
  <c r="C1512" i="36"/>
  <c r="C1528" i="36"/>
  <c r="C1374" i="36"/>
  <c r="C1390" i="36"/>
  <c r="C1406" i="36"/>
  <c r="C1422" i="36"/>
  <c r="C1438" i="36"/>
  <c r="C1454" i="36"/>
  <c r="C1470" i="36"/>
  <c r="C1486" i="36"/>
  <c r="C1372" i="36"/>
  <c r="C1388" i="36"/>
  <c r="C1404" i="36"/>
  <c r="C1420" i="36"/>
  <c r="C1436" i="36"/>
  <c r="C1452" i="36"/>
  <c r="C1468" i="36"/>
  <c r="C1484" i="36"/>
  <c r="C1370" i="36"/>
  <c r="C1386" i="36"/>
  <c r="C1402" i="36"/>
  <c r="C1418" i="36"/>
  <c r="C1434" i="36"/>
  <c r="C1450" i="36"/>
  <c r="C1466" i="36"/>
  <c r="C1482" i="36"/>
  <c r="C1400" i="36"/>
  <c r="C1416" i="36"/>
  <c r="C1432" i="36"/>
  <c r="C1448" i="36"/>
  <c r="C1464" i="36"/>
  <c r="C1480" i="36"/>
  <c r="C1366" i="36"/>
  <c r="C1382" i="36"/>
  <c r="C1398" i="36"/>
  <c r="C1414" i="36"/>
  <c r="C1430" i="36"/>
  <c r="C1446" i="36"/>
  <c r="C1462" i="36"/>
  <c r="C1478" i="36"/>
  <c r="C1494" i="36"/>
  <c r="C1380" i="36"/>
  <c r="C1396" i="36"/>
  <c r="C1412" i="36"/>
  <c r="C1428" i="36"/>
  <c r="C1444" i="36"/>
  <c r="C1460" i="36"/>
  <c r="C1476" i="36"/>
  <c r="C1492" i="36"/>
  <c r="C1378" i="36"/>
  <c r="C1394" i="36"/>
  <c r="C1410" i="36"/>
  <c r="C1426" i="36"/>
  <c r="C1442" i="36"/>
  <c r="C1458" i="36"/>
  <c r="C1474" i="36"/>
  <c r="C1490" i="36"/>
  <c r="C1362" i="36"/>
  <c r="C1360" i="36"/>
  <c r="C1358" i="36"/>
  <c r="C1344" i="36"/>
  <c r="C1342" i="36"/>
  <c r="C1343" i="36"/>
  <c r="C1340" i="36"/>
  <c r="C1341" i="36"/>
  <c r="C1338" i="36"/>
  <c r="C1346" i="36"/>
  <c r="C1330" i="36"/>
  <c r="C1328" i="36"/>
  <c r="C1326" i="36"/>
  <c r="C1324" i="36"/>
  <c r="C1322" i="36"/>
  <c r="C1334" i="36"/>
  <c r="C1306" i="36"/>
  <c r="C1316" i="36"/>
  <c r="C1314" i="36"/>
  <c r="C1305" i="36"/>
  <c r="C1312" i="36"/>
  <c r="C1278" i="36"/>
  <c r="C1276" i="36"/>
  <c r="C1292" i="36"/>
  <c r="C1274" i="36"/>
  <c r="C1290" i="36"/>
  <c r="C1288" i="36"/>
  <c r="C1286" i="36"/>
  <c r="C1302" i="36"/>
  <c r="C1284" i="36"/>
  <c r="C1300" i="36"/>
  <c r="C1282" i="36"/>
  <c r="C1298" i="36"/>
  <c r="C1262" i="36"/>
  <c r="C1255" i="36"/>
  <c r="C1260" i="36"/>
  <c r="C1270" i="36"/>
  <c r="C1251" i="36"/>
  <c r="C1268" i="36"/>
  <c r="C1266" i="36"/>
  <c r="C1249" i="36"/>
  <c r="C1253" i="36"/>
  <c r="C1248" i="36"/>
  <c r="C1246" i="36"/>
  <c r="C1256" i="36"/>
  <c r="C1254" i="36"/>
  <c r="C1252" i="36"/>
  <c r="C1250" i="36"/>
  <c r="C1235" i="36"/>
  <c r="C1243" i="36"/>
  <c r="C1241" i="36"/>
  <c r="C1239" i="36"/>
  <c r="C1229" i="36"/>
  <c r="C1224" i="36"/>
  <c r="C1222" i="36"/>
  <c r="C1220" i="36"/>
  <c r="C1216" i="36"/>
  <c r="C1214" i="36"/>
  <c r="C1212" i="36"/>
  <c r="C1200" i="36"/>
  <c r="C1198" i="36"/>
  <c r="C1194" i="36"/>
  <c r="C1208" i="36"/>
  <c r="C1206" i="36"/>
  <c r="C1204" i="36"/>
  <c r="C1190" i="36"/>
  <c r="C1175" i="36"/>
  <c r="C1183" i="36"/>
  <c r="C1178" i="36"/>
  <c r="C1186" i="36"/>
  <c r="C1176" i="36"/>
  <c r="C1184" i="36"/>
  <c r="C1179" i="36"/>
  <c r="C1187" i="36"/>
  <c r="C1174" i="36"/>
  <c r="C1182" i="36"/>
  <c r="C1177" i="36"/>
  <c r="C1185" i="36"/>
  <c r="C1166" i="36"/>
  <c r="C1164" i="36"/>
  <c r="C1157" i="36"/>
  <c r="C1155" i="36"/>
  <c r="C1153" i="36"/>
  <c r="C1105" i="36"/>
  <c r="C1121" i="36"/>
  <c r="C1137" i="36"/>
  <c r="C1119" i="36"/>
  <c r="C1135" i="36"/>
  <c r="C1117" i="36"/>
  <c r="C1133" i="36"/>
  <c r="C1115" i="36"/>
  <c r="C1131" i="36"/>
  <c r="C1113" i="36"/>
  <c r="C1129" i="36"/>
  <c r="C1145" i="36"/>
  <c r="C1111" i="36"/>
  <c r="C1127" i="36"/>
  <c r="C1143" i="36"/>
  <c r="C1109" i="36"/>
  <c r="C1125" i="36"/>
  <c r="C1141" i="36"/>
  <c r="C1098" i="36"/>
  <c r="C1082" i="36"/>
  <c r="C1087" i="36"/>
  <c r="C1090" i="36"/>
  <c r="C1083" i="36"/>
  <c r="C1086" i="36"/>
  <c r="C1091" i="36"/>
  <c r="C1094" i="36"/>
  <c r="C1081" i="36"/>
  <c r="C1084" i="36"/>
  <c r="C1089" i="36"/>
  <c r="C1092" i="36"/>
  <c r="C1034" i="36"/>
  <c r="C1050" i="36"/>
  <c r="C1066" i="36"/>
  <c r="C966" i="36"/>
  <c r="C964" i="36"/>
  <c r="C980" i="36"/>
  <c r="C996" i="36"/>
  <c r="C1012" i="36"/>
  <c r="C1028" i="36"/>
  <c r="C1044" i="36"/>
  <c r="C1060" i="36"/>
  <c r="C1076" i="36"/>
  <c r="C982" i="36"/>
  <c r="C962" i="36"/>
  <c r="C978" i="36"/>
  <c r="C994" i="36"/>
  <c r="C1010" i="36"/>
  <c r="C1026" i="36"/>
  <c r="C1042" i="36"/>
  <c r="C1058" i="36"/>
  <c r="C1074" i="36"/>
  <c r="C960" i="36"/>
  <c r="C976" i="36"/>
  <c r="C992" i="36"/>
  <c r="C1040" i="36"/>
  <c r="C1056" i="36"/>
  <c r="C1072" i="36"/>
  <c r="C998" i="36"/>
  <c r="C1030" i="36"/>
  <c r="C1046" i="36"/>
  <c r="C958" i="36"/>
  <c r="C974" i="36"/>
  <c r="C1070" i="36"/>
  <c r="C1014" i="36"/>
  <c r="C1062" i="36"/>
  <c r="C809" i="36"/>
  <c r="C814" i="36"/>
  <c r="C817" i="36"/>
  <c r="C822" i="36"/>
  <c r="C825" i="36"/>
  <c r="C830" i="36"/>
  <c r="C833" i="36"/>
  <c r="C838" i="36"/>
  <c r="C841" i="36"/>
  <c r="C846" i="36"/>
  <c r="C849" i="36"/>
  <c r="C854" i="36"/>
  <c r="C857" i="36"/>
  <c r="C862" i="36"/>
  <c r="C865" i="36"/>
  <c r="C870" i="36"/>
  <c r="C873" i="36"/>
  <c r="C878" i="36"/>
  <c r="C881" i="36"/>
  <c r="C886" i="36"/>
  <c r="C889" i="36"/>
  <c r="C894" i="36"/>
  <c r="C897" i="36"/>
  <c r="C902" i="36"/>
  <c r="C905" i="36"/>
  <c r="C910" i="36"/>
  <c r="C913" i="36"/>
  <c r="C918" i="36"/>
  <c r="C921" i="36"/>
  <c r="C926" i="36"/>
  <c r="C929" i="36"/>
  <c r="C934" i="36"/>
  <c r="C937" i="36"/>
  <c r="C942" i="36"/>
  <c r="C945" i="36"/>
  <c r="C950" i="36"/>
  <c r="C812" i="36"/>
  <c r="C815" i="36"/>
  <c r="C820" i="36"/>
  <c r="C823" i="36"/>
  <c r="C828" i="36"/>
  <c r="C831" i="36"/>
  <c r="C836" i="36"/>
  <c r="C839" i="36"/>
  <c r="C844" i="36"/>
  <c r="C847" i="36"/>
  <c r="C860" i="36"/>
  <c r="C863" i="36"/>
  <c r="C868" i="36"/>
  <c r="C871" i="36"/>
  <c r="C876" i="36"/>
  <c r="C879" i="36"/>
  <c r="C884" i="36"/>
  <c r="C887" i="36"/>
  <c r="C892" i="36"/>
  <c r="C895" i="36"/>
  <c r="C900" i="36"/>
  <c r="C903" i="36"/>
  <c r="C908" i="36"/>
  <c r="C911" i="36"/>
  <c r="C916" i="36"/>
  <c r="C919" i="36"/>
  <c r="C924" i="36"/>
  <c r="C927" i="36"/>
  <c r="C932" i="36"/>
  <c r="C935" i="36"/>
  <c r="C940" i="36"/>
  <c r="C943" i="36"/>
  <c r="C948" i="36"/>
  <c r="C951" i="36"/>
  <c r="C855" i="36"/>
  <c r="C852" i="36"/>
  <c r="C810" i="36"/>
  <c r="C813" i="36"/>
  <c r="C818" i="36"/>
  <c r="C821" i="36"/>
  <c r="C826" i="36"/>
  <c r="C829" i="36"/>
  <c r="C834" i="36"/>
  <c r="C837" i="36"/>
  <c r="C842" i="36"/>
  <c r="C845" i="36"/>
  <c r="C850" i="36"/>
  <c r="C853" i="36"/>
  <c r="C858" i="36"/>
  <c r="C861" i="36"/>
  <c r="C866" i="36"/>
  <c r="C869" i="36"/>
  <c r="C874" i="36"/>
  <c r="C877" i="36"/>
  <c r="C882" i="36"/>
  <c r="C885" i="36"/>
  <c r="C890" i="36"/>
  <c r="C893" i="36"/>
  <c r="C898" i="36"/>
  <c r="C901" i="36"/>
  <c r="C906" i="36"/>
  <c r="C909" i="36"/>
  <c r="C914" i="36"/>
  <c r="C917" i="36"/>
  <c r="C922" i="36"/>
  <c r="C925" i="36"/>
  <c r="C930" i="36"/>
  <c r="C933" i="36"/>
  <c r="C938" i="36"/>
  <c r="C941" i="36"/>
  <c r="C946" i="36"/>
  <c r="C949" i="36"/>
  <c r="C808" i="36"/>
  <c r="C811" i="36"/>
  <c r="C816" i="36"/>
  <c r="C819" i="36"/>
  <c r="C824" i="36"/>
  <c r="C827" i="36"/>
  <c r="C832" i="36"/>
  <c r="C835" i="36"/>
  <c r="C840" i="36"/>
  <c r="C843" i="36"/>
  <c r="C848" i="36"/>
  <c r="C851" i="36"/>
  <c r="C856" i="36"/>
  <c r="C859" i="36"/>
  <c r="C864" i="36"/>
  <c r="C867" i="36"/>
  <c r="C872" i="36"/>
  <c r="C875" i="36"/>
  <c r="C880" i="36"/>
  <c r="C883" i="36"/>
  <c r="C888" i="36"/>
  <c r="C891" i="36"/>
  <c r="C896" i="36"/>
  <c r="C899" i="36"/>
  <c r="C904" i="36"/>
  <c r="C907" i="36"/>
  <c r="C912" i="36"/>
  <c r="C915" i="36"/>
  <c r="C920" i="36"/>
  <c r="C923" i="36"/>
  <c r="C928" i="36"/>
  <c r="C931" i="36"/>
  <c r="C936" i="36"/>
  <c r="C939" i="36"/>
  <c r="C944" i="36"/>
  <c r="C947" i="36"/>
  <c r="C952" i="36"/>
  <c r="C761" i="36"/>
  <c r="C769" i="36"/>
  <c r="C777" i="36"/>
  <c r="C785" i="36"/>
  <c r="C793" i="36"/>
  <c r="C801" i="36"/>
  <c r="C756" i="36"/>
  <c r="C764" i="36"/>
  <c r="C772" i="36"/>
  <c r="C780" i="36"/>
  <c r="C788" i="36"/>
  <c r="C796" i="36"/>
  <c r="C804" i="36"/>
  <c r="C759" i="36"/>
  <c r="C767" i="36"/>
  <c r="C775" i="36"/>
  <c r="C783" i="36"/>
  <c r="C791" i="36"/>
  <c r="C799" i="36"/>
  <c r="C762" i="36"/>
  <c r="C770" i="36"/>
  <c r="C778" i="36"/>
  <c r="C786" i="36"/>
  <c r="C794" i="36"/>
  <c r="C802" i="36"/>
  <c r="C757" i="36"/>
  <c r="C765" i="36"/>
  <c r="C773" i="36"/>
  <c r="C781" i="36"/>
  <c r="C789" i="36"/>
  <c r="C797" i="36"/>
  <c r="C805" i="36"/>
  <c r="C760" i="36"/>
  <c r="C768" i="36"/>
  <c r="C776" i="36"/>
  <c r="C784" i="36"/>
  <c r="C792" i="36"/>
  <c r="C800" i="36"/>
  <c r="C763" i="36"/>
  <c r="C771" i="36"/>
  <c r="C779" i="36"/>
  <c r="C787" i="36"/>
  <c r="C795" i="36"/>
  <c r="C803" i="36"/>
  <c r="C736" i="36"/>
  <c r="C744" i="36"/>
  <c r="C752" i="36"/>
  <c r="C739" i="36"/>
  <c r="C747" i="36"/>
  <c r="C742" i="36"/>
  <c r="C750" i="36"/>
  <c r="C737" i="36"/>
  <c r="C745" i="36"/>
  <c r="C753" i="36"/>
  <c r="C740" i="36"/>
  <c r="C748" i="36"/>
  <c r="C731" i="36"/>
  <c r="C708" i="36"/>
  <c r="C716" i="36"/>
  <c r="C724" i="36"/>
  <c r="C711" i="36"/>
  <c r="C719" i="36"/>
  <c r="C727" i="36"/>
  <c r="C714" i="36"/>
  <c r="C722" i="36"/>
  <c r="C709" i="36"/>
  <c r="C717" i="36"/>
  <c r="C712" i="36"/>
  <c r="C720" i="36"/>
  <c r="C728" i="36"/>
  <c r="C715" i="36"/>
  <c r="C723" i="36"/>
  <c r="C710" i="36"/>
  <c r="C718" i="36"/>
  <c r="C726" i="36"/>
  <c r="C705" i="36"/>
  <c r="C696" i="36"/>
  <c r="C697" i="36"/>
  <c r="C700" i="36"/>
  <c r="C695" i="36"/>
  <c r="C698" i="36"/>
  <c r="C662" i="36"/>
  <c r="C678" i="36"/>
  <c r="C663" i="36"/>
  <c r="C671" i="36"/>
  <c r="C679" i="36"/>
  <c r="C687" i="36"/>
  <c r="C688" i="36"/>
  <c r="C670" i="36"/>
  <c r="C686" i="36"/>
  <c r="C668" i="36"/>
  <c r="C676" i="36"/>
  <c r="C684" i="36"/>
  <c r="C672" i="36"/>
  <c r="C669" i="36"/>
  <c r="C680" i="36"/>
  <c r="C677" i="36"/>
  <c r="C685" i="36"/>
  <c r="C666" i="36"/>
  <c r="C674" i="36"/>
  <c r="C682" i="36"/>
  <c r="C690" i="36"/>
  <c r="C664" i="36"/>
  <c r="C657" i="36"/>
  <c r="C658" i="36"/>
  <c r="C655" i="36"/>
  <c r="C656" i="36"/>
  <c r="C654" i="36"/>
  <c r="C650" i="36"/>
  <c r="C651" i="36"/>
  <c r="C649" i="36"/>
  <c r="C631" i="36"/>
  <c r="C633" i="36"/>
  <c r="C628" i="36"/>
  <c r="C634" i="36"/>
  <c r="C629" i="36"/>
  <c r="C632" i="36"/>
  <c r="C635" i="36"/>
  <c r="C630" i="36"/>
  <c r="C623" i="36"/>
  <c r="C617" i="36"/>
  <c r="C620" i="36"/>
  <c r="C593" i="36"/>
  <c r="C601" i="36"/>
  <c r="C578" i="36"/>
  <c r="C586" i="36"/>
  <c r="C594" i="36"/>
  <c r="C602" i="36"/>
  <c r="C610" i="36"/>
  <c r="C577" i="36"/>
  <c r="C585" i="36"/>
  <c r="C609" i="36"/>
  <c r="C575" i="36"/>
  <c r="C583" i="36"/>
  <c r="C591" i="36"/>
  <c r="C599" i="36"/>
  <c r="C607" i="36"/>
  <c r="C573" i="36"/>
  <c r="C581" i="36"/>
  <c r="C589" i="36"/>
  <c r="C597" i="36"/>
  <c r="C605" i="36"/>
  <c r="C613" i="36"/>
  <c r="C574" i="36"/>
  <c r="C582" i="36"/>
  <c r="C590" i="36"/>
  <c r="C598" i="36"/>
  <c r="C606" i="36"/>
  <c r="C614" i="36"/>
  <c r="C579" i="36"/>
  <c r="C587" i="36"/>
  <c r="C595" i="36"/>
  <c r="C603" i="36"/>
  <c r="C611" i="36"/>
  <c r="C459" i="36"/>
  <c r="C467" i="36"/>
  <c r="C475" i="36"/>
  <c r="C483" i="36"/>
  <c r="C454" i="36"/>
  <c r="C462" i="36"/>
  <c r="C470" i="36"/>
  <c r="C478" i="36"/>
  <c r="C486" i="36"/>
  <c r="C455" i="36"/>
  <c r="C463" i="36"/>
  <c r="C471" i="36"/>
  <c r="C479" i="36"/>
  <c r="C487" i="36"/>
  <c r="C458" i="36"/>
  <c r="C466" i="36"/>
  <c r="C474" i="36"/>
  <c r="C482" i="36"/>
  <c r="C397" i="36"/>
  <c r="C413" i="36"/>
  <c r="C429" i="36"/>
  <c r="C445" i="36"/>
  <c r="C395" i="36"/>
  <c r="C411" i="36"/>
  <c r="C427" i="36"/>
  <c r="C443" i="36"/>
  <c r="C389" i="36"/>
  <c r="C405" i="36"/>
  <c r="C421" i="36"/>
  <c r="C437" i="36"/>
  <c r="C401" i="36"/>
  <c r="C417" i="36"/>
  <c r="C433" i="36"/>
  <c r="C449" i="36"/>
  <c r="C399" i="36"/>
  <c r="C415" i="36"/>
  <c r="C431" i="36"/>
  <c r="C447" i="36"/>
  <c r="T384" i="36"/>
  <c r="F384" i="36"/>
  <c r="E384" i="36"/>
  <c r="D384" i="36"/>
  <c r="T381" i="36"/>
  <c r="T380" i="36"/>
  <c r="T379" i="36"/>
  <c r="T378" i="36"/>
  <c r="T377" i="36"/>
  <c r="T376" i="36"/>
  <c r="T375" i="36"/>
  <c r="T374" i="36"/>
  <c r="T373" i="36"/>
  <c r="T372" i="36"/>
  <c r="T371" i="36"/>
  <c r="T370" i="36"/>
  <c r="T369" i="36"/>
  <c r="T368" i="36"/>
  <c r="T367" i="36"/>
  <c r="T366" i="36"/>
  <c r="T365" i="36"/>
  <c r="T364" i="36"/>
  <c r="T363" i="36"/>
  <c r="F381" i="36"/>
  <c r="E381" i="36"/>
  <c r="D381" i="36"/>
  <c r="F380" i="36"/>
  <c r="E380" i="36"/>
  <c r="D380" i="36"/>
  <c r="F379" i="36"/>
  <c r="E379" i="36"/>
  <c r="D379" i="36"/>
  <c r="F378" i="36"/>
  <c r="E378" i="36"/>
  <c r="D378" i="36"/>
  <c r="F377" i="36"/>
  <c r="E377" i="36"/>
  <c r="D377" i="36"/>
  <c r="F376" i="36"/>
  <c r="E376" i="36"/>
  <c r="D376" i="36"/>
  <c r="F375" i="36"/>
  <c r="E375" i="36"/>
  <c r="D375" i="36"/>
  <c r="F374" i="36"/>
  <c r="E374" i="36"/>
  <c r="D374" i="36"/>
  <c r="F373" i="36"/>
  <c r="E373" i="36"/>
  <c r="D373" i="36"/>
  <c r="F372" i="36"/>
  <c r="E372" i="36"/>
  <c r="D372" i="36"/>
  <c r="F371" i="36"/>
  <c r="E371" i="36"/>
  <c r="D371" i="36"/>
  <c r="F370" i="36"/>
  <c r="E370" i="36"/>
  <c r="D370" i="36"/>
  <c r="F369" i="36"/>
  <c r="E369" i="36"/>
  <c r="D369" i="36"/>
  <c r="F368" i="36"/>
  <c r="E368" i="36"/>
  <c r="D368" i="36"/>
  <c r="F367" i="36"/>
  <c r="E367" i="36"/>
  <c r="D367" i="36"/>
  <c r="F366" i="36"/>
  <c r="E366" i="36"/>
  <c r="D366" i="36"/>
  <c r="F365" i="36"/>
  <c r="E365" i="36"/>
  <c r="D365" i="36"/>
  <c r="F364" i="36"/>
  <c r="E364" i="36"/>
  <c r="D364" i="36"/>
  <c r="T361" i="36"/>
  <c r="T360" i="36"/>
  <c r="T359" i="36"/>
  <c r="T358" i="36"/>
  <c r="T357" i="36"/>
  <c r="T356" i="36"/>
  <c r="T355" i="36"/>
  <c r="T354" i="36"/>
  <c r="T353" i="36"/>
  <c r="T352" i="36"/>
  <c r="T351" i="36"/>
  <c r="T350" i="36"/>
  <c r="T349" i="36"/>
  <c r="T348" i="36"/>
  <c r="T347" i="36"/>
  <c r="T346" i="36"/>
  <c r="T345" i="36"/>
  <c r="T344" i="36"/>
  <c r="T343" i="36"/>
  <c r="T342" i="36"/>
  <c r="T341" i="36"/>
  <c r="T340" i="36"/>
  <c r="T339" i="36"/>
  <c r="T338" i="36"/>
  <c r="T337" i="36"/>
  <c r="T336" i="36"/>
  <c r="F361" i="36"/>
  <c r="E361" i="36"/>
  <c r="D361" i="36"/>
  <c r="F360" i="36"/>
  <c r="E360" i="36"/>
  <c r="D360" i="36"/>
  <c r="F359" i="36"/>
  <c r="E359" i="36"/>
  <c r="D359" i="36"/>
  <c r="F358" i="36"/>
  <c r="E358" i="36"/>
  <c r="D358" i="36"/>
  <c r="F357" i="36"/>
  <c r="E357" i="36"/>
  <c r="D357" i="36"/>
  <c r="F356" i="36"/>
  <c r="E356" i="36"/>
  <c r="D356" i="36"/>
  <c r="F355" i="36"/>
  <c r="E355" i="36"/>
  <c r="D355" i="36"/>
  <c r="F354" i="36"/>
  <c r="E354" i="36"/>
  <c r="D354" i="36"/>
  <c r="F353" i="36"/>
  <c r="E353" i="36"/>
  <c r="D353" i="36"/>
  <c r="F352" i="36"/>
  <c r="E352" i="36"/>
  <c r="D352" i="36"/>
  <c r="F351" i="36"/>
  <c r="E351" i="36"/>
  <c r="D351" i="36"/>
  <c r="F350" i="36"/>
  <c r="E350" i="36"/>
  <c r="D350" i="36"/>
  <c r="F349" i="36"/>
  <c r="E349" i="36"/>
  <c r="D349" i="36"/>
  <c r="F348" i="36"/>
  <c r="E348" i="36"/>
  <c r="D348" i="36"/>
  <c r="F347" i="36"/>
  <c r="E347" i="36"/>
  <c r="D347" i="36"/>
  <c r="F346" i="36"/>
  <c r="E346" i="36"/>
  <c r="D346" i="36"/>
  <c r="F345" i="36"/>
  <c r="E345" i="36"/>
  <c r="D345" i="36"/>
  <c r="F344" i="36"/>
  <c r="E344" i="36"/>
  <c r="D344" i="36"/>
  <c r="F343" i="36"/>
  <c r="E343" i="36"/>
  <c r="D343" i="36"/>
  <c r="F342" i="36"/>
  <c r="E342" i="36"/>
  <c r="D342" i="36"/>
  <c r="F341" i="36"/>
  <c r="E341" i="36"/>
  <c r="D341" i="36"/>
  <c r="F340" i="36"/>
  <c r="E340" i="36"/>
  <c r="D340" i="36"/>
  <c r="F339" i="36"/>
  <c r="E339" i="36"/>
  <c r="D339" i="36"/>
  <c r="F338" i="36"/>
  <c r="E338" i="36"/>
  <c r="D338" i="36"/>
  <c r="F337" i="36"/>
  <c r="E337" i="36"/>
  <c r="D337" i="36"/>
  <c r="T334" i="36"/>
  <c r="T333" i="36"/>
  <c r="T332" i="36"/>
  <c r="T331" i="36"/>
  <c r="T330" i="36"/>
  <c r="T329" i="36"/>
  <c r="T328" i="36"/>
  <c r="T327" i="36"/>
  <c r="T326" i="36"/>
  <c r="T325" i="36"/>
  <c r="T324" i="36"/>
  <c r="T323" i="36"/>
  <c r="T322" i="36"/>
  <c r="T321" i="36"/>
  <c r="T320" i="36"/>
  <c r="T319" i="36"/>
  <c r="T318" i="36"/>
  <c r="F334" i="36"/>
  <c r="E334" i="36"/>
  <c r="D334" i="36"/>
  <c r="F333" i="36"/>
  <c r="E333" i="36"/>
  <c r="D333" i="36"/>
  <c r="F332" i="36"/>
  <c r="E332" i="36"/>
  <c r="D332" i="36"/>
  <c r="F331" i="36"/>
  <c r="E331" i="36"/>
  <c r="D331" i="36"/>
  <c r="F330" i="36"/>
  <c r="E330" i="36"/>
  <c r="D330" i="36"/>
  <c r="F329" i="36"/>
  <c r="E329" i="36"/>
  <c r="D329" i="36"/>
  <c r="F328" i="36"/>
  <c r="E328" i="36"/>
  <c r="D328" i="36"/>
  <c r="F327" i="36"/>
  <c r="E327" i="36"/>
  <c r="D327" i="36"/>
  <c r="F326" i="36"/>
  <c r="E326" i="36"/>
  <c r="D326" i="36"/>
  <c r="F325" i="36"/>
  <c r="E325" i="36"/>
  <c r="D325" i="36"/>
  <c r="F324" i="36"/>
  <c r="E324" i="36"/>
  <c r="D324" i="36"/>
  <c r="F323" i="36"/>
  <c r="E323" i="36"/>
  <c r="D323" i="36"/>
  <c r="F322" i="36"/>
  <c r="E322" i="36"/>
  <c r="D322" i="36"/>
  <c r="F321" i="36"/>
  <c r="E321" i="36"/>
  <c r="D321" i="36"/>
  <c r="F320" i="36"/>
  <c r="E320" i="36"/>
  <c r="D320" i="36"/>
  <c r="F319" i="36"/>
  <c r="E319" i="36"/>
  <c r="D319" i="36"/>
  <c r="F318" i="36"/>
  <c r="E318" i="36"/>
  <c r="D318" i="36"/>
  <c r="T315" i="36"/>
  <c r="T314" i="36"/>
  <c r="T313" i="36"/>
  <c r="T312" i="36"/>
  <c r="T311" i="36"/>
  <c r="T310" i="36"/>
  <c r="T309" i="36"/>
  <c r="T308" i="36"/>
  <c r="F315" i="36"/>
  <c r="E315" i="36"/>
  <c r="D315" i="36"/>
  <c r="F314" i="36"/>
  <c r="E314" i="36"/>
  <c r="D314" i="36"/>
  <c r="F313" i="36"/>
  <c r="E313" i="36"/>
  <c r="D313" i="36"/>
  <c r="F312" i="36"/>
  <c r="E312" i="36"/>
  <c r="D312" i="36"/>
  <c r="F311" i="36"/>
  <c r="E311" i="36"/>
  <c r="D311" i="36"/>
  <c r="F310" i="36"/>
  <c r="E310" i="36"/>
  <c r="D310" i="36"/>
  <c r="F309" i="36"/>
  <c r="E309" i="36"/>
  <c r="D309" i="36"/>
  <c r="F308" i="36"/>
  <c r="E308" i="36"/>
  <c r="D308" i="36"/>
  <c r="T307" i="36"/>
  <c r="T306" i="36"/>
  <c r="T305" i="36"/>
  <c r="T304" i="36"/>
  <c r="T303" i="36"/>
  <c r="T302" i="36"/>
  <c r="T301" i="36"/>
  <c r="T300" i="36"/>
  <c r="T299" i="36"/>
  <c r="T298" i="36"/>
  <c r="T297" i="36"/>
  <c r="T296" i="36"/>
  <c r="T295" i="36"/>
  <c r="T294" i="36"/>
  <c r="T293" i="36"/>
  <c r="T292" i="36"/>
  <c r="T291" i="36"/>
  <c r="F307" i="36"/>
  <c r="E307" i="36"/>
  <c r="D307" i="36"/>
  <c r="F306" i="36"/>
  <c r="E306" i="36"/>
  <c r="D306" i="36"/>
  <c r="F305" i="36"/>
  <c r="E305" i="36"/>
  <c r="D305" i="36"/>
  <c r="F304" i="36"/>
  <c r="E304" i="36"/>
  <c r="D304" i="36"/>
  <c r="F303" i="36"/>
  <c r="E303" i="36"/>
  <c r="D303" i="36"/>
  <c r="F302" i="36"/>
  <c r="E302" i="36"/>
  <c r="D302" i="36"/>
  <c r="F301" i="36"/>
  <c r="E301" i="36"/>
  <c r="D301" i="36"/>
  <c r="F300" i="36"/>
  <c r="E300" i="36"/>
  <c r="D300" i="36"/>
  <c r="F299" i="36"/>
  <c r="E299" i="36"/>
  <c r="D299" i="36"/>
  <c r="F298" i="36"/>
  <c r="E298" i="36"/>
  <c r="D298" i="36"/>
  <c r="F297" i="36"/>
  <c r="E297" i="36"/>
  <c r="D297" i="36"/>
  <c r="F296" i="36"/>
  <c r="E296" i="36"/>
  <c r="D296" i="36"/>
  <c r="F295" i="36"/>
  <c r="E295" i="36"/>
  <c r="D295" i="36"/>
  <c r="F294" i="36"/>
  <c r="E294" i="36"/>
  <c r="D294" i="36"/>
  <c r="F293" i="36"/>
  <c r="E293" i="36"/>
  <c r="D293" i="36"/>
  <c r="F292" i="36"/>
  <c r="E292" i="36"/>
  <c r="D292" i="36"/>
  <c r="F291" i="36"/>
  <c r="E291" i="36"/>
  <c r="D291" i="36"/>
  <c r="T288" i="36"/>
  <c r="T287" i="36"/>
  <c r="T286" i="36"/>
  <c r="T285" i="36"/>
  <c r="T284" i="36"/>
  <c r="T283" i="36"/>
  <c r="T282" i="36"/>
  <c r="T281" i="36"/>
  <c r="T280" i="36"/>
  <c r="T279" i="36"/>
  <c r="T278" i="36"/>
  <c r="T277" i="36"/>
  <c r="T276" i="36"/>
  <c r="T275" i="36"/>
  <c r="T274" i="36"/>
  <c r="T273" i="36"/>
  <c r="T272" i="36"/>
  <c r="T271" i="36"/>
  <c r="T270" i="36"/>
  <c r="T269" i="36"/>
  <c r="F288" i="36"/>
  <c r="E288" i="36"/>
  <c r="D288" i="36"/>
  <c r="F287" i="36"/>
  <c r="E287" i="36"/>
  <c r="D287" i="36"/>
  <c r="F286" i="36"/>
  <c r="E286" i="36"/>
  <c r="D286" i="36"/>
  <c r="F285" i="36"/>
  <c r="E285" i="36"/>
  <c r="D285" i="36"/>
  <c r="F284" i="36"/>
  <c r="E284" i="36"/>
  <c r="D284" i="36"/>
  <c r="F283" i="36"/>
  <c r="E283" i="36"/>
  <c r="D283" i="36"/>
  <c r="F282" i="36"/>
  <c r="E282" i="36"/>
  <c r="D282" i="36"/>
  <c r="F281" i="36"/>
  <c r="E281" i="36"/>
  <c r="D281" i="36"/>
  <c r="F280" i="36"/>
  <c r="E280" i="36"/>
  <c r="D280" i="36"/>
  <c r="F279" i="36"/>
  <c r="E279" i="36"/>
  <c r="D279" i="36"/>
  <c r="F278" i="36"/>
  <c r="E278" i="36"/>
  <c r="D278" i="36"/>
  <c r="F277" i="36"/>
  <c r="E277" i="36"/>
  <c r="D277" i="36"/>
  <c r="F276" i="36"/>
  <c r="E276" i="36"/>
  <c r="D276" i="36"/>
  <c r="F275" i="36"/>
  <c r="E275" i="36"/>
  <c r="D275" i="36"/>
  <c r="F274" i="36"/>
  <c r="E274" i="36"/>
  <c r="D274" i="36"/>
  <c r="F273" i="36"/>
  <c r="E273" i="36"/>
  <c r="D273" i="36"/>
  <c r="F272" i="36"/>
  <c r="E272" i="36"/>
  <c r="D272" i="36"/>
  <c r="F271" i="36"/>
  <c r="E271" i="36"/>
  <c r="D271" i="36"/>
  <c r="F270" i="36"/>
  <c r="E270" i="36"/>
  <c r="D270" i="36"/>
  <c r="F269" i="36"/>
  <c r="E269" i="36"/>
  <c r="D269" i="36"/>
  <c r="T266" i="36"/>
  <c r="T265" i="36"/>
  <c r="T264" i="36"/>
  <c r="T263" i="36"/>
  <c r="T262" i="36"/>
  <c r="F266" i="36"/>
  <c r="E266" i="36"/>
  <c r="D266" i="36"/>
  <c r="F265" i="36"/>
  <c r="E265" i="36"/>
  <c r="D265" i="36"/>
  <c r="F264" i="36"/>
  <c r="E264" i="36"/>
  <c r="D264" i="36"/>
  <c r="F263" i="36"/>
  <c r="E263" i="36"/>
  <c r="D263" i="36"/>
  <c r="F262" i="36"/>
  <c r="E262" i="36"/>
  <c r="D262" i="36"/>
  <c r="T259" i="36"/>
  <c r="T258" i="36"/>
  <c r="T257" i="36"/>
  <c r="T256" i="36"/>
  <c r="T255" i="36"/>
  <c r="T254" i="36"/>
  <c r="T253" i="36"/>
  <c r="T252" i="36"/>
  <c r="T251" i="36"/>
  <c r="T250" i="36"/>
  <c r="T249" i="36"/>
  <c r="T248" i="36"/>
  <c r="T247" i="36"/>
  <c r="T246" i="36"/>
  <c r="T245" i="36"/>
  <c r="T244" i="36"/>
  <c r="T243" i="36"/>
  <c r="T242" i="36"/>
  <c r="T240" i="36"/>
  <c r="T239" i="36"/>
  <c r="T238" i="36"/>
  <c r="T237" i="36"/>
  <c r="T236" i="36"/>
  <c r="T235" i="36"/>
  <c r="T234" i="36"/>
  <c r="T233" i="36"/>
  <c r="T232" i="36"/>
  <c r="T231" i="36"/>
  <c r="T230" i="36"/>
  <c r="T229" i="36"/>
  <c r="T228" i="36"/>
  <c r="T227" i="36"/>
  <c r="T226" i="36"/>
  <c r="T225" i="36"/>
  <c r="T224" i="36"/>
  <c r="T223" i="36"/>
  <c r="T222" i="36"/>
  <c r="T221" i="36"/>
  <c r="T220" i="36"/>
  <c r="T219" i="36"/>
  <c r="T218" i="36"/>
  <c r="T217" i="36"/>
  <c r="T216" i="36"/>
  <c r="T215" i="36"/>
  <c r="T214" i="36"/>
  <c r="T213" i="36"/>
  <c r="T212" i="36"/>
  <c r="T211" i="36"/>
  <c r="T210" i="36"/>
  <c r="T209" i="36"/>
  <c r="T208" i="36"/>
  <c r="T207" i="36"/>
  <c r="T206" i="36"/>
  <c r="T205" i="36"/>
  <c r="T204" i="36"/>
  <c r="T203" i="36"/>
  <c r="T202" i="36"/>
  <c r="T201" i="36"/>
  <c r="T200" i="36"/>
  <c r="T199" i="36"/>
  <c r="T198" i="36"/>
  <c r="T197" i="36"/>
  <c r="T196" i="36"/>
  <c r="T195" i="36"/>
  <c r="T194" i="36"/>
  <c r="T193" i="36"/>
  <c r="T192" i="36"/>
  <c r="T191" i="36"/>
  <c r="T190" i="36"/>
  <c r="T189" i="36"/>
  <c r="T188" i="36"/>
  <c r="T187" i="36"/>
  <c r="T186" i="36"/>
  <c r="T185" i="36"/>
  <c r="T184" i="36"/>
  <c r="T183" i="36"/>
  <c r="T182" i="36"/>
  <c r="T181" i="36"/>
  <c r="T180" i="36"/>
  <c r="T179" i="36"/>
  <c r="T178" i="36"/>
  <c r="T177" i="36"/>
  <c r="T176" i="36"/>
  <c r="T175" i="36"/>
  <c r="T174" i="36"/>
  <c r="T173" i="36"/>
  <c r="T172" i="36"/>
  <c r="T169" i="36"/>
  <c r="T168" i="36"/>
  <c r="T167" i="36"/>
  <c r="T166" i="36"/>
  <c r="T165" i="36"/>
  <c r="T164" i="36"/>
  <c r="T163" i="36"/>
  <c r="T162" i="36"/>
  <c r="T161" i="36"/>
  <c r="T160" i="36"/>
  <c r="T159" i="36"/>
  <c r="T158" i="36"/>
  <c r="T157" i="36"/>
  <c r="T156" i="36"/>
  <c r="T155" i="36"/>
  <c r="T154" i="36"/>
  <c r="T153" i="36"/>
  <c r="T152" i="36"/>
  <c r="T151" i="36"/>
  <c r="T150" i="36"/>
  <c r="T149" i="36"/>
  <c r="T148" i="36"/>
  <c r="T147" i="36"/>
  <c r="T146" i="36"/>
  <c r="T145" i="36"/>
  <c r="T144" i="36"/>
  <c r="T143" i="36"/>
  <c r="T142" i="36"/>
  <c r="T141" i="36"/>
  <c r="T140" i="36"/>
  <c r="T139" i="36"/>
  <c r="T138" i="36"/>
  <c r="T137" i="36"/>
  <c r="T136" i="36"/>
  <c r="T135" i="36"/>
  <c r="T134" i="36"/>
  <c r="T133" i="36"/>
  <c r="T132" i="36"/>
  <c r="T129" i="36"/>
  <c r="T128" i="36"/>
  <c r="T127" i="36"/>
  <c r="T126" i="36"/>
  <c r="T125" i="36"/>
  <c r="T124" i="36"/>
  <c r="T123" i="36"/>
  <c r="T122" i="36"/>
  <c r="T121" i="36"/>
  <c r="T120" i="36"/>
  <c r="T119" i="36"/>
  <c r="T118" i="36"/>
  <c r="T117" i="36"/>
  <c r="T116" i="36"/>
  <c r="T115" i="36"/>
  <c r="T114" i="36"/>
  <c r="T113" i="36"/>
  <c r="T112" i="36"/>
  <c r="T111" i="36"/>
  <c r="T110" i="36"/>
  <c r="T109" i="36"/>
  <c r="T108" i="36"/>
  <c r="T107" i="36"/>
  <c r="T106" i="36"/>
  <c r="T105" i="36"/>
  <c r="T104" i="36"/>
  <c r="T103" i="36"/>
  <c r="T102" i="36"/>
  <c r="T101" i="36"/>
  <c r="T100" i="36"/>
  <c r="T99" i="36"/>
  <c r="T98" i="36"/>
  <c r="T97" i="36"/>
  <c r="T96" i="36"/>
  <c r="T93" i="36"/>
  <c r="T92" i="36"/>
  <c r="T91" i="36"/>
  <c r="T90" i="36"/>
  <c r="T89" i="36"/>
  <c r="T88" i="36"/>
  <c r="T87" i="36"/>
  <c r="T86" i="36"/>
  <c r="T85" i="36"/>
  <c r="T84" i="36"/>
  <c r="T83" i="36"/>
  <c r="T82" i="36"/>
  <c r="T81" i="36"/>
  <c r="T80" i="36"/>
  <c r="T79" i="36"/>
  <c r="T78" i="36"/>
  <c r="T77" i="36"/>
  <c r="T76" i="36"/>
  <c r="T75" i="36"/>
  <c r="T74" i="36"/>
  <c r="T73" i="36"/>
  <c r="T72" i="36"/>
  <c r="T71" i="36"/>
  <c r="T70" i="36"/>
  <c r="T69" i="36"/>
  <c r="T68" i="36"/>
  <c r="T67" i="36"/>
  <c r="T66" i="36"/>
  <c r="T65" i="36"/>
  <c r="T64" i="36"/>
  <c r="T63" i="36"/>
  <c r="T62" i="36"/>
  <c r="T61" i="36"/>
  <c r="T60" i="36"/>
  <c r="T59" i="36"/>
  <c r="T58" i="36"/>
  <c r="T57" i="36"/>
  <c r="T56" i="36"/>
  <c r="T55" i="36"/>
  <c r="T54" i="36"/>
  <c r="T53" i="36"/>
  <c r="T52" i="36"/>
  <c r="T51" i="36"/>
  <c r="T50" i="36"/>
  <c r="T49" i="36"/>
  <c r="T48" i="36"/>
  <c r="T47" i="36"/>
  <c r="T46" i="36"/>
  <c r="T45" i="36"/>
  <c r="T42" i="36"/>
  <c r="T41" i="36"/>
  <c r="T40" i="36"/>
  <c r="T39" i="36"/>
  <c r="T38" i="36"/>
  <c r="T37" i="36"/>
  <c r="T36" i="36"/>
  <c r="T35" i="36"/>
  <c r="T34" i="36"/>
  <c r="T33" i="36"/>
  <c r="T32" i="36"/>
  <c r="T31" i="36"/>
  <c r="T30" i="36"/>
  <c r="T29" i="36"/>
  <c r="T28" i="36"/>
  <c r="T27" i="36"/>
  <c r="T26" i="36"/>
  <c r="T25" i="36"/>
  <c r="T24" i="36"/>
  <c r="T23" i="36"/>
  <c r="T22" i="36"/>
  <c r="T21" i="36"/>
  <c r="T20" i="36"/>
  <c r="T19" i="36"/>
  <c r="T18" i="36"/>
  <c r="T17" i="36"/>
  <c r="T16" i="36"/>
  <c r="T15" i="36"/>
  <c r="T14" i="36"/>
  <c r="T13" i="36"/>
  <c r="T12" i="36"/>
  <c r="T11" i="36"/>
  <c r="T10" i="36"/>
  <c r="F259" i="36"/>
  <c r="E259" i="36"/>
  <c r="D259" i="36"/>
  <c r="F258" i="36"/>
  <c r="E258" i="36"/>
  <c r="D258" i="36"/>
  <c r="F257" i="36"/>
  <c r="E257" i="36"/>
  <c r="D257" i="36"/>
  <c r="F256" i="36"/>
  <c r="E256" i="36"/>
  <c r="D256" i="36"/>
  <c r="F255" i="36"/>
  <c r="E255" i="36"/>
  <c r="D255" i="36"/>
  <c r="F254" i="36"/>
  <c r="E254" i="36"/>
  <c r="D254" i="36"/>
  <c r="F253" i="36"/>
  <c r="E253" i="36"/>
  <c r="D253" i="36"/>
  <c r="F252" i="36"/>
  <c r="E252" i="36"/>
  <c r="D252" i="36"/>
  <c r="F251" i="36"/>
  <c r="E251" i="36"/>
  <c r="D251" i="36"/>
  <c r="F250" i="36"/>
  <c r="E250" i="36"/>
  <c r="D250" i="36"/>
  <c r="F249" i="36"/>
  <c r="E249" i="36"/>
  <c r="D249" i="36"/>
  <c r="F248" i="36"/>
  <c r="E248" i="36"/>
  <c r="D248" i="36"/>
  <c r="F247" i="36"/>
  <c r="E247" i="36"/>
  <c r="D247" i="36"/>
  <c r="F246" i="36"/>
  <c r="E246" i="36"/>
  <c r="D246" i="36"/>
  <c r="F245" i="36"/>
  <c r="E245" i="36"/>
  <c r="D245" i="36"/>
  <c r="F244" i="36"/>
  <c r="E244" i="36"/>
  <c r="D244" i="36"/>
  <c r="F243" i="36"/>
  <c r="E243" i="36"/>
  <c r="D243" i="36"/>
  <c r="F240" i="36"/>
  <c r="E240" i="36"/>
  <c r="D240" i="36"/>
  <c r="F239" i="36"/>
  <c r="E239" i="36"/>
  <c r="D239" i="36"/>
  <c r="F238" i="36"/>
  <c r="E238" i="36"/>
  <c r="D238" i="36"/>
  <c r="F237" i="36"/>
  <c r="E237" i="36"/>
  <c r="D237" i="36"/>
  <c r="F236" i="36"/>
  <c r="E236" i="36"/>
  <c r="D236" i="36"/>
  <c r="F235" i="36"/>
  <c r="E235" i="36"/>
  <c r="D235" i="36"/>
  <c r="F234" i="36"/>
  <c r="E234" i="36"/>
  <c r="D234" i="36"/>
  <c r="F233" i="36"/>
  <c r="E233" i="36"/>
  <c r="D233" i="36"/>
  <c r="F232" i="36"/>
  <c r="E232" i="36"/>
  <c r="D232" i="36"/>
  <c r="F231" i="36"/>
  <c r="E231" i="36"/>
  <c r="D231" i="36"/>
  <c r="F230" i="36"/>
  <c r="E230" i="36"/>
  <c r="D230" i="36"/>
  <c r="F229" i="36"/>
  <c r="E229" i="36"/>
  <c r="D229" i="36"/>
  <c r="F228" i="36"/>
  <c r="E228" i="36"/>
  <c r="D228" i="36"/>
  <c r="F227" i="36"/>
  <c r="E227" i="36"/>
  <c r="D227" i="36"/>
  <c r="F226" i="36"/>
  <c r="E226" i="36"/>
  <c r="D226" i="36"/>
  <c r="F225" i="36"/>
  <c r="E225" i="36"/>
  <c r="D225" i="36"/>
  <c r="F224" i="36"/>
  <c r="E224" i="36"/>
  <c r="D224" i="36"/>
  <c r="F223" i="36"/>
  <c r="E223" i="36"/>
  <c r="D223" i="36"/>
  <c r="F222" i="36"/>
  <c r="E222" i="36"/>
  <c r="D222" i="36"/>
  <c r="F221" i="36"/>
  <c r="E221" i="36"/>
  <c r="D221" i="36"/>
  <c r="F220" i="36"/>
  <c r="E220" i="36"/>
  <c r="D220" i="36"/>
  <c r="F219" i="36"/>
  <c r="E219" i="36"/>
  <c r="D219" i="36"/>
  <c r="F218" i="36"/>
  <c r="E218" i="36"/>
  <c r="D218" i="36"/>
  <c r="F217" i="36"/>
  <c r="E217" i="36"/>
  <c r="D217" i="36"/>
  <c r="F216" i="36"/>
  <c r="E216" i="36"/>
  <c r="D216" i="36"/>
  <c r="F215" i="36"/>
  <c r="E215" i="36"/>
  <c r="D215" i="36"/>
  <c r="F214" i="36"/>
  <c r="E214" i="36"/>
  <c r="D214" i="36"/>
  <c r="F213" i="36"/>
  <c r="E213" i="36"/>
  <c r="D213" i="36"/>
  <c r="F212" i="36"/>
  <c r="E212" i="36"/>
  <c r="D212" i="36"/>
  <c r="F211" i="36"/>
  <c r="E211" i="36"/>
  <c r="D211" i="36"/>
  <c r="F210" i="36"/>
  <c r="E210" i="36"/>
  <c r="D210" i="36"/>
  <c r="F209" i="36"/>
  <c r="E209" i="36"/>
  <c r="D209" i="36"/>
  <c r="F208" i="36"/>
  <c r="E208" i="36"/>
  <c r="D208" i="36"/>
  <c r="F207" i="36"/>
  <c r="E207" i="36"/>
  <c r="D207" i="36"/>
  <c r="F206" i="36"/>
  <c r="E206" i="36"/>
  <c r="D206" i="36"/>
  <c r="F205" i="36"/>
  <c r="E205" i="36"/>
  <c r="D205" i="36"/>
  <c r="F204" i="36"/>
  <c r="E204" i="36"/>
  <c r="D204" i="36"/>
  <c r="F203" i="36"/>
  <c r="E203" i="36"/>
  <c r="D203" i="36"/>
  <c r="F202" i="36"/>
  <c r="E202" i="36"/>
  <c r="D202" i="36"/>
  <c r="F201" i="36"/>
  <c r="E201" i="36"/>
  <c r="D201" i="36"/>
  <c r="F200" i="36"/>
  <c r="E200" i="36"/>
  <c r="D200" i="36"/>
  <c r="F199" i="36"/>
  <c r="E199" i="36"/>
  <c r="D199" i="36"/>
  <c r="F198" i="36"/>
  <c r="E198" i="36"/>
  <c r="D198" i="36"/>
  <c r="F197" i="36"/>
  <c r="E197" i="36"/>
  <c r="D197" i="36"/>
  <c r="F196" i="36"/>
  <c r="E196" i="36"/>
  <c r="D196" i="36"/>
  <c r="F195" i="36"/>
  <c r="E195" i="36"/>
  <c r="D195" i="36"/>
  <c r="F194" i="36"/>
  <c r="E194" i="36"/>
  <c r="D194" i="36"/>
  <c r="F193" i="36"/>
  <c r="E193" i="36"/>
  <c r="D193" i="36"/>
  <c r="F192" i="36"/>
  <c r="E192" i="36"/>
  <c r="D192" i="36"/>
  <c r="F191" i="36"/>
  <c r="E191" i="36"/>
  <c r="D191" i="36"/>
  <c r="F190" i="36"/>
  <c r="E190" i="36"/>
  <c r="D190" i="36"/>
  <c r="F189" i="36"/>
  <c r="E189" i="36"/>
  <c r="D189" i="36"/>
  <c r="F188" i="36"/>
  <c r="E188" i="36"/>
  <c r="D188" i="36"/>
  <c r="F187" i="36"/>
  <c r="E187" i="36"/>
  <c r="D187" i="36"/>
  <c r="F186" i="36"/>
  <c r="E186" i="36"/>
  <c r="D186" i="36"/>
  <c r="F185" i="36"/>
  <c r="E185" i="36"/>
  <c r="D185" i="36"/>
  <c r="F184" i="36"/>
  <c r="E184" i="36"/>
  <c r="D184" i="36"/>
  <c r="F183" i="36"/>
  <c r="E183" i="36"/>
  <c r="D183" i="36"/>
  <c r="F182" i="36"/>
  <c r="E182" i="36"/>
  <c r="D182" i="36"/>
  <c r="F181" i="36"/>
  <c r="E181" i="36"/>
  <c r="D181" i="36"/>
  <c r="F180" i="36"/>
  <c r="E180" i="36"/>
  <c r="D180" i="36"/>
  <c r="F179" i="36"/>
  <c r="E179" i="36"/>
  <c r="D179" i="36"/>
  <c r="F178" i="36"/>
  <c r="E178" i="36"/>
  <c r="D178" i="36"/>
  <c r="F177" i="36"/>
  <c r="E177" i="36"/>
  <c r="D177" i="36"/>
  <c r="F176" i="36"/>
  <c r="E176" i="36"/>
  <c r="D176" i="36"/>
  <c r="F175" i="36"/>
  <c r="E175" i="36"/>
  <c r="D175" i="36"/>
  <c r="F174" i="36"/>
  <c r="E174" i="36"/>
  <c r="D174" i="36"/>
  <c r="F173" i="36"/>
  <c r="E173" i="36"/>
  <c r="D173" i="36"/>
  <c r="F172" i="36"/>
  <c r="E172" i="36"/>
  <c r="D172" i="36"/>
  <c r="F169" i="36"/>
  <c r="E169" i="36"/>
  <c r="D169" i="36"/>
  <c r="F168" i="36"/>
  <c r="E168" i="36"/>
  <c r="D168" i="36"/>
  <c r="F167" i="36"/>
  <c r="E167" i="36"/>
  <c r="D167" i="36"/>
  <c r="F166" i="36"/>
  <c r="E166" i="36"/>
  <c r="D166" i="36"/>
  <c r="F165" i="36"/>
  <c r="E165" i="36"/>
  <c r="D165" i="36"/>
  <c r="F164" i="36"/>
  <c r="E164" i="36"/>
  <c r="D164" i="36"/>
  <c r="F163" i="36"/>
  <c r="E163" i="36"/>
  <c r="D163" i="36"/>
  <c r="F162" i="36"/>
  <c r="E162" i="36"/>
  <c r="D162" i="36"/>
  <c r="F161" i="36"/>
  <c r="E161" i="36"/>
  <c r="D161" i="36"/>
  <c r="F160" i="36"/>
  <c r="E160" i="36"/>
  <c r="D160" i="36"/>
  <c r="F159" i="36"/>
  <c r="E159" i="36"/>
  <c r="D159" i="36"/>
  <c r="F158" i="36"/>
  <c r="E158" i="36"/>
  <c r="D158" i="36"/>
  <c r="F157" i="36"/>
  <c r="E157" i="36"/>
  <c r="D157" i="36"/>
  <c r="F156" i="36"/>
  <c r="E156" i="36"/>
  <c r="D156" i="36"/>
  <c r="F155" i="36"/>
  <c r="E155" i="36"/>
  <c r="D155" i="36"/>
  <c r="F154" i="36"/>
  <c r="E154" i="36"/>
  <c r="D154" i="36"/>
  <c r="F153" i="36"/>
  <c r="E153" i="36"/>
  <c r="D153" i="36"/>
  <c r="F152" i="36"/>
  <c r="E152" i="36"/>
  <c r="D152" i="36"/>
  <c r="F151" i="36"/>
  <c r="E151" i="36"/>
  <c r="D151" i="36"/>
  <c r="F150" i="36"/>
  <c r="E150" i="36"/>
  <c r="D150" i="36"/>
  <c r="F149" i="36"/>
  <c r="E149" i="36"/>
  <c r="D149" i="36"/>
  <c r="F148" i="36"/>
  <c r="E148" i="36"/>
  <c r="D148" i="36"/>
  <c r="F147" i="36"/>
  <c r="E147" i="36"/>
  <c r="D147" i="36"/>
  <c r="F146" i="36"/>
  <c r="E146" i="36"/>
  <c r="D146" i="36"/>
  <c r="F145" i="36"/>
  <c r="E145" i="36"/>
  <c r="D145" i="36"/>
  <c r="F144" i="36"/>
  <c r="E144" i="36"/>
  <c r="D144" i="36"/>
  <c r="F143" i="36"/>
  <c r="E143" i="36"/>
  <c r="D143" i="36"/>
  <c r="F142" i="36"/>
  <c r="E142" i="36"/>
  <c r="D142" i="36"/>
  <c r="F141" i="36"/>
  <c r="E141" i="36"/>
  <c r="D141" i="36"/>
  <c r="F140" i="36"/>
  <c r="E140" i="36"/>
  <c r="D140" i="36"/>
  <c r="F139" i="36"/>
  <c r="E139" i="36"/>
  <c r="D139" i="36"/>
  <c r="F138" i="36"/>
  <c r="E138" i="36"/>
  <c r="D138" i="36"/>
  <c r="F137" i="36"/>
  <c r="E137" i="36"/>
  <c r="D137" i="36"/>
  <c r="F136" i="36"/>
  <c r="E136" i="36"/>
  <c r="D136" i="36"/>
  <c r="F135" i="36"/>
  <c r="E135" i="36"/>
  <c r="D135" i="36"/>
  <c r="F134" i="36"/>
  <c r="E134" i="36"/>
  <c r="D134" i="36"/>
  <c r="F133" i="36"/>
  <c r="E133" i="36"/>
  <c r="D133" i="36"/>
  <c r="F132" i="36"/>
  <c r="E132" i="36"/>
  <c r="D132" i="36"/>
  <c r="F129" i="36"/>
  <c r="E129" i="36"/>
  <c r="D129" i="36"/>
  <c r="F128" i="36"/>
  <c r="E128" i="36"/>
  <c r="D128" i="36"/>
  <c r="F127" i="36"/>
  <c r="E127" i="36"/>
  <c r="D127" i="36"/>
  <c r="F126" i="36"/>
  <c r="E126" i="36"/>
  <c r="D126" i="36"/>
  <c r="F125" i="36"/>
  <c r="E125" i="36"/>
  <c r="D125" i="36"/>
  <c r="F124" i="36"/>
  <c r="E124" i="36"/>
  <c r="D124" i="36"/>
  <c r="F123" i="36"/>
  <c r="E123" i="36"/>
  <c r="D123" i="36"/>
  <c r="F122" i="36"/>
  <c r="E122" i="36"/>
  <c r="D122" i="36"/>
  <c r="F121" i="36"/>
  <c r="E121" i="36"/>
  <c r="D121" i="36"/>
  <c r="F120" i="36"/>
  <c r="E120" i="36"/>
  <c r="D120" i="36"/>
  <c r="F119" i="36"/>
  <c r="E119" i="36"/>
  <c r="D119" i="36"/>
  <c r="F118" i="36"/>
  <c r="E118" i="36"/>
  <c r="D118" i="36"/>
  <c r="F117" i="36"/>
  <c r="E117" i="36"/>
  <c r="D117" i="36"/>
  <c r="F116" i="36"/>
  <c r="E116" i="36"/>
  <c r="D116" i="36"/>
  <c r="F115" i="36"/>
  <c r="E115" i="36"/>
  <c r="D115" i="36"/>
  <c r="F114" i="36"/>
  <c r="E114" i="36"/>
  <c r="D114" i="36"/>
  <c r="F113" i="36"/>
  <c r="E113" i="36"/>
  <c r="D113" i="36"/>
  <c r="F112" i="36"/>
  <c r="E112" i="36"/>
  <c r="D112" i="36"/>
  <c r="F111" i="36"/>
  <c r="E111" i="36"/>
  <c r="D111" i="36"/>
  <c r="F110" i="36"/>
  <c r="E110" i="36"/>
  <c r="D110" i="36"/>
  <c r="F109" i="36"/>
  <c r="E109" i="36"/>
  <c r="D109" i="36"/>
  <c r="F108" i="36"/>
  <c r="E108" i="36"/>
  <c r="D108" i="36"/>
  <c r="F107" i="36"/>
  <c r="E107" i="36"/>
  <c r="D107" i="36"/>
  <c r="F106" i="36"/>
  <c r="E106" i="36"/>
  <c r="D106" i="36"/>
  <c r="F105" i="36"/>
  <c r="E105" i="36"/>
  <c r="D105" i="36"/>
  <c r="F104" i="36"/>
  <c r="E104" i="36"/>
  <c r="D104" i="36"/>
  <c r="F103" i="36"/>
  <c r="E103" i="36"/>
  <c r="D103" i="36"/>
  <c r="F102" i="36"/>
  <c r="E102" i="36"/>
  <c r="D102" i="36"/>
  <c r="F101" i="36"/>
  <c r="E101" i="36"/>
  <c r="D101" i="36"/>
  <c r="F100" i="36"/>
  <c r="E100" i="36"/>
  <c r="D100" i="36"/>
  <c r="F99" i="36"/>
  <c r="E99" i="36"/>
  <c r="D99" i="36"/>
  <c r="F98" i="36"/>
  <c r="E98" i="36"/>
  <c r="D98" i="36"/>
  <c r="F97" i="36"/>
  <c r="E97" i="36"/>
  <c r="D97" i="36"/>
  <c r="F96" i="36"/>
  <c r="E96" i="36"/>
  <c r="D96" i="36"/>
  <c r="F93" i="36"/>
  <c r="E93" i="36"/>
  <c r="D93" i="36"/>
  <c r="F92" i="36"/>
  <c r="E92" i="36"/>
  <c r="D92" i="36"/>
  <c r="F91" i="36"/>
  <c r="E91" i="36"/>
  <c r="D91" i="36"/>
  <c r="F90" i="36"/>
  <c r="E90" i="36"/>
  <c r="D90" i="36"/>
  <c r="F89" i="36"/>
  <c r="E89" i="36"/>
  <c r="D89" i="36"/>
  <c r="F88" i="36"/>
  <c r="E88" i="36"/>
  <c r="D88" i="36"/>
  <c r="F87" i="36"/>
  <c r="E87" i="36"/>
  <c r="D87" i="36"/>
  <c r="F86" i="36"/>
  <c r="E86" i="36"/>
  <c r="D86" i="36"/>
  <c r="F85" i="36"/>
  <c r="E85" i="36"/>
  <c r="D85" i="36"/>
  <c r="F84" i="36"/>
  <c r="E84" i="36"/>
  <c r="D84" i="36"/>
  <c r="F83" i="36"/>
  <c r="E83" i="36"/>
  <c r="D83" i="36"/>
  <c r="F82" i="36"/>
  <c r="E82" i="36"/>
  <c r="D82" i="36"/>
  <c r="F81" i="36"/>
  <c r="E81" i="36"/>
  <c r="D81" i="36"/>
  <c r="F80" i="36"/>
  <c r="E80" i="36"/>
  <c r="D80" i="36"/>
  <c r="F79" i="36"/>
  <c r="E79" i="36"/>
  <c r="D79" i="36"/>
  <c r="F78" i="36"/>
  <c r="E78" i="36"/>
  <c r="D78" i="36"/>
  <c r="F77" i="36"/>
  <c r="E77" i="36"/>
  <c r="D77" i="36"/>
  <c r="F76" i="36"/>
  <c r="E76" i="36"/>
  <c r="D76" i="36"/>
  <c r="F75" i="36"/>
  <c r="E75" i="36"/>
  <c r="D75" i="36"/>
  <c r="F74" i="36"/>
  <c r="E74" i="36"/>
  <c r="D74" i="36"/>
  <c r="F73" i="36"/>
  <c r="E73" i="36"/>
  <c r="D73" i="36"/>
  <c r="F72" i="36"/>
  <c r="E72" i="36"/>
  <c r="D72" i="36"/>
  <c r="F71" i="36"/>
  <c r="E71" i="36"/>
  <c r="D71" i="36"/>
  <c r="F70" i="36"/>
  <c r="E70" i="36"/>
  <c r="D70" i="36"/>
  <c r="F69" i="36"/>
  <c r="E69" i="36"/>
  <c r="D69" i="36"/>
  <c r="F68" i="36"/>
  <c r="E68" i="36"/>
  <c r="D68" i="36"/>
  <c r="F67" i="36"/>
  <c r="E67" i="36"/>
  <c r="D67" i="36"/>
  <c r="F66" i="36"/>
  <c r="E66" i="36"/>
  <c r="D66" i="36"/>
  <c r="F65" i="36"/>
  <c r="E65" i="36"/>
  <c r="D65" i="36"/>
  <c r="F64" i="36"/>
  <c r="E64" i="36"/>
  <c r="D64" i="36"/>
  <c r="F63" i="36"/>
  <c r="E63" i="36"/>
  <c r="D63" i="36"/>
  <c r="F62" i="36"/>
  <c r="E62" i="36"/>
  <c r="D62" i="36"/>
  <c r="F61" i="36"/>
  <c r="E61" i="36"/>
  <c r="D61" i="36"/>
  <c r="F60" i="36"/>
  <c r="E60" i="36"/>
  <c r="D60" i="36"/>
  <c r="F59" i="36"/>
  <c r="E59" i="36"/>
  <c r="D59" i="36"/>
  <c r="F58" i="36"/>
  <c r="E58" i="36"/>
  <c r="D58" i="36"/>
  <c r="F57" i="36"/>
  <c r="E57" i="36"/>
  <c r="D57" i="36"/>
  <c r="F56" i="36"/>
  <c r="E56" i="36"/>
  <c r="D56" i="36"/>
  <c r="F55" i="36"/>
  <c r="E55" i="36"/>
  <c r="D55" i="36"/>
  <c r="F54" i="36"/>
  <c r="E54" i="36"/>
  <c r="D54" i="36"/>
  <c r="F53" i="36"/>
  <c r="E53" i="36"/>
  <c r="D53" i="36"/>
  <c r="F52" i="36"/>
  <c r="E52" i="36"/>
  <c r="D52" i="36"/>
  <c r="F51" i="36"/>
  <c r="E51" i="36"/>
  <c r="D51" i="36"/>
  <c r="F50" i="36"/>
  <c r="E50" i="36"/>
  <c r="D50" i="36"/>
  <c r="F49" i="36"/>
  <c r="E49" i="36"/>
  <c r="D49" i="36"/>
  <c r="F48" i="36"/>
  <c r="E48" i="36"/>
  <c r="D48" i="36"/>
  <c r="F47" i="36"/>
  <c r="E47" i="36"/>
  <c r="D47" i="36"/>
  <c r="F46" i="36"/>
  <c r="E46" i="36"/>
  <c r="D46" i="36"/>
  <c r="F45" i="36"/>
  <c r="E45" i="36"/>
  <c r="D45" i="36"/>
  <c r="F42" i="36"/>
  <c r="E42" i="36"/>
  <c r="D42" i="36"/>
  <c r="F41" i="36"/>
  <c r="E41" i="36"/>
  <c r="D41" i="36"/>
  <c r="F40" i="36"/>
  <c r="E40" i="36"/>
  <c r="D40" i="36"/>
  <c r="F39" i="36"/>
  <c r="E39" i="36"/>
  <c r="D39" i="36"/>
  <c r="F38" i="36"/>
  <c r="E38" i="36"/>
  <c r="D38" i="36"/>
  <c r="F37" i="36"/>
  <c r="E37" i="36"/>
  <c r="D37" i="36"/>
  <c r="F36" i="36"/>
  <c r="E36" i="36"/>
  <c r="D36" i="36"/>
  <c r="F35" i="36"/>
  <c r="E35" i="36"/>
  <c r="D35" i="36"/>
  <c r="F34" i="36"/>
  <c r="E34" i="36"/>
  <c r="D34" i="36"/>
  <c r="F33" i="36"/>
  <c r="E33" i="36"/>
  <c r="D33" i="36"/>
  <c r="F32" i="36"/>
  <c r="E32" i="36"/>
  <c r="D32" i="36"/>
  <c r="F31" i="36"/>
  <c r="E31" i="36"/>
  <c r="D31" i="36"/>
  <c r="F30" i="36"/>
  <c r="E30" i="36"/>
  <c r="D30" i="36"/>
  <c r="F29" i="36"/>
  <c r="E29" i="36"/>
  <c r="D29" i="36"/>
  <c r="F28" i="36"/>
  <c r="E28" i="36"/>
  <c r="D28" i="36"/>
  <c r="F27" i="36"/>
  <c r="E27" i="36"/>
  <c r="D27" i="36"/>
  <c r="F26" i="36"/>
  <c r="E26" i="36"/>
  <c r="D26" i="36"/>
  <c r="F25" i="36"/>
  <c r="E25" i="36"/>
  <c r="D25" i="36"/>
  <c r="F24" i="36"/>
  <c r="E24" i="36"/>
  <c r="D24" i="36"/>
  <c r="F23" i="36"/>
  <c r="E23" i="36"/>
  <c r="D23" i="36"/>
  <c r="F22" i="36"/>
  <c r="E22" i="36"/>
  <c r="D22" i="36"/>
  <c r="F21" i="36"/>
  <c r="E21" i="36"/>
  <c r="D21" i="36"/>
  <c r="F20" i="36"/>
  <c r="E20" i="36"/>
  <c r="D20" i="36"/>
  <c r="F19" i="36"/>
  <c r="E19" i="36"/>
  <c r="D19" i="36"/>
  <c r="F18" i="36"/>
  <c r="E18" i="36"/>
  <c r="D18" i="36"/>
  <c r="F17" i="36"/>
  <c r="E17" i="36"/>
  <c r="D17" i="36"/>
  <c r="F16" i="36"/>
  <c r="E16" i="36"/>
  <c r="D16" i="36"/>
  <c r="F15" i="36"/>
  <c r="E15" i="36"/>
  <c r="D15" i="36"/>
  <c r="F14" i="36"/>
  <c r="E14" i="36"/>
  <c r="D14" i="36"/>
  <c r="F13" i="36"/>
  <c r="E13" i="36"/>
  <c r="D13" i="36"/>
  <c r="F12" i="36"/>
  <c r="E12" i="36"/>
  <c r="D12" i="36"/>
  <c r="F11" i="36"/>
  <c r="E11" i="36"/>
  <c r="D11" i="36"/>
  <c r="F10" i="36"/>
  <c r="E10" i="36"/>
  <c r="D10" i="36"/>
  <c r="T9" i="36"/>
  <c r="F9" i="36"/>
  <c r="E9" i="36"/>
  <c r="D9" i="36"/>
  <c r="C35" i="36" l="1"/>
  <c r="C53" i="36"/>
  <c r="C27" i="36"/>
  <c r="C85" i="36"/>
  <c r="C367" i="36"/>
  <c r="C25" i="36"/>
  <c r="C37" i="36"/>
  <c r="C11" i="36"/>
  <c r="C321" i="36"/>
  <c r="C344" i="36"/>
  <c r="C360" i="36"/>
  <c r="C17" i="36"/>
  <c r="C32" i="36"/>
  <c r="C269" i="36"/>
  <c r="C13" i="36"/>
  <c r="C31" i="36"/>
  <c r="C41" i="36"/>
  <c r="C26" i="36"/>
  <c r="C36" i="36"/>
  <c r="C16" i="36"/>
  <c r="C126" i="36"/>
  <c r="C201" i="36"/>
  <c r="C19" i="36"/>
  <c r="C366" i="36"/>
  <c r="C14" i="36"/>
  <c r="C40" i="36"/>
  <c r="C47" i="36"/>
  <c r="C63" i="36"/>
  <c r="C79" i="36"/>
  <c r="C147" i="36"/>
  <c r="C219" i="36"/>
  <c r="C110" i="36"/>
  <c r="C23" i="36"/>
  <c r="C217" i="36"/>
  <c r="C285" i="36"/>
  <c r="C39" i="36"/>
  <c r="C24" i="36"/>
  <c r="C34" i="36"/>
  <c r="C175" i="36"/>
  <c r="C191" i="36"/>
  <c r="C120" i="36"/>
  <c r="C293" i="36"/>
  <c r="C42" i="36"/>
  <c r="C342" i="36"/>
  <c r="C358" i="36"/>
  <c r="C55" i="36"/>
  <c r="C71" i="36"/>
  <c r="C87" i="36"/>
  <c r="C183" i="36"/>
  <c r="C199" i="36"/>
  <c r="C185" i="36"/>
  <c r="C227" i="36"/>
  <c r="C10" i="36"/>
  <c r="C20" i="36"/>
  <c r="C123" i="36"/>
  <c r="C128" i="36"/>
  <c r="C296" i="36"/>
  <c r="C29" i="36"/>
  <c r="C114" i="36"/>
  <c r="C15" i="36"/>
  <c r="C22" i="36"/>
  <c r="C54" i="36"/>
  <c r="C70" i="36"/>
  <c r="C86" i="36"/>
  <c r="C203" i="36"/>
  <c r="C319" i="36"/>
  <c r="C18" i="36"/>
  <c r="C28" i="36"/>
  <c r="C33" i="36"/>
  <c r="C38" i="36"/>
  <c r="C45" i="36"/>
  <c r="C61" i="36"/>
  <c r="C77" i="36"/>
  <c r="C139" i="36"/>
  <c r="C155" i="36"/>
  <c r="C231" i="36"/>
  <c r="C333" i="36"/>
  <c r="C340" i="36"/>
  <c r="C163" i="36"/>
  <c r="C223" i="36"/>
  <c r="C181" i="36"/>
  <c r="C323" i="36"/>
  <c r="C229" i="36"/>
  <c r="C265" i="36"/>
  <c r="C350" i="36"/>
  <c r="C178" i="36"/>
  <c r="C194" i="36"/>
  <c r="C215" i="36"/>
  <c r="C225" i="36"/>
  <c r="C272" i="36"/>
  <c r="C325" i="36"/>
  <c r="C348" i="36"/>
  <c r="C21" i="36"/>
  <c r="C210" i="36"/>
  <c r="C374" i="36"/>
  <c r="C354" i="36"/>
  <c r="C69" i="36"/>
  <c r="C136" i="36"/>
  <c r="C152" i="36"/>
  <c r="C168" i="36"/>
  <c r="C207" i="36"/>
  <c r="C280" i="36"/>
  <c r="C322" i="36"/>
  <c r="C327" i="36"/>
  <c r="C375" i="36"/>
  <c r="C124" i="36"/>
  <c r="C197" i="36"/>
  <c r="C328" i="36"/>
  <c r="C356" i="36"/>
  <c r="C187" i="36"/>
  <c r="C213" i="36"/>
  <c r="C247" i="36"/>
  <c r="C281" i="36"/>
  <c r="C351" i="36"/>
  <c r="C276" i="36"/>
  <c r="C346" i="36"/>
  <c r="C193" i="36"/>
  <c r="C304" i="36"/>
  <c r="C352" i="36"/>
  <c r="C209" i="36"/>
  <c r="C277" i="36"/>
  <c r="C329" i="36"/>
  <c r="C263" i="36"/>
  <c r="C160" i="36"/>
  <c r="C179" i="36"/>
  <c r="C189" i="36"/>
  <c r="C226" i="36"/>
  <c r="C144" i="36"/>
  <c r="C173" i="36"/>
  <c r="C30" i="36"/>
  <c r="C46" i="36"/>
  <c r="C62" i="36"/>
  <c r="C78" i="36"/>
  <c r="C117" i="36"/>
  <c r="C122" i="36"/>
  <c r="C195" i="36"/>
  <c r="C205" i="36"/>
  <c r="C255" i="36"/>
  <c r="C273" i="36"/>
  <c r="C331" i="36"/>
  <c r="C338" i="36"/>
  <c r="C378" i="36"/>
  <c r="C177" i="36"/>
  <c r="C12" i="36"/>
  <c r="C107" i="36"/>
  <c r="C112" i="36"/>
  <c r="C211" i="36"/>
  <c r="C221" i="36"/>
  <c r="C284" i="36"/>
  <c r="C306" i="36"/>
  <c r="C311" i="36"/>
  <c r="C384" i="36"/>
  <c r="C369" i="36"/>
  <c r="C377" i="36"/>
  <c r="C364" i="36"/>
  <c r="C372" i="36"/>
  <c r="C380" i="36"/>
  <c r="C370" i="36"/>
  <c r="C365" i="36"/>
  <c r="C373" i="36"/>
  <c r="C381" i="36"/>
  <c r="C368" i="36"/>
  <c r="C376" i="36"/>
  <c r="C371" i="36"/>
  <c r="C379" i="36"/>
  <c r="C349" i="36"/>
  <c r="C347" i="36"/>
  <c r="C345" i="36"/>
  <c r="C361" i="36"/>
  <c r="C343" i="36"/>
  <c r="C359" i="36"/>
  <c r="C341" i="36"/>
  <c r="C357" i="36"/>
  <c r="C339" i="36"/>
  <c r="C355" i="36"/>
  <c r="C337" i="36"/>
  <c r="C353" i="36"/>
  <c r="C326" i="36"/>
  <c r="C324" i="36"/>
  <c r="C320" i="36"/>
  <c r="C318" i="36"/>
  <c r="C334" i="36"/>
  <c r="C332" i="36"/>
  <c r="C330" i="36"/>
  <c r="C300" i="36"/>
  <c r="C299" i="36"/>
  <c r="C309" i="36"/>
  <c r="C314" i="36"/>
  <c r="C298" i="36"/>
  <c r="C308" i="36"/>
  <c r="C294" i="36"/>
  <c r="C302" i="36"/>
  <c r="C312" i="36"/>
  <c r="C315" i="36"/>
  <c r="C292" i="36"/>
  <c r="C310" i="36"/>
  <c r="C313" i="36"/>
  <c r="C297" i="36"/>
  <c r="C295" i="36"/>
  <c r="C291" i="36"/>
  <c r="C307" i="36"/>
  <c r="C305" i="36"/>
  <c r="C303" i="36"/>
  <c r="C301" i="36"/>
  <c r="C271" i="36"/>
  <c r="C279" i="36"/>
  <c r="C287" i="36"/>
  <c r="C274" i="36"/>
  <c r="C282" i="36"/>
  <c r="C288" i="36"/>
  <c r="C275" i="36"/>
  <c r="C283" i="36"/>
  <c r="C270" i="36"/>
  <c r="C278" i="36"/>
  <c r="C286" i="36"/>
  <c r="C266" i="36"/>
  <c r="C264" i="36"/>
  <c r="C262" i="36"/>
  <c r="C245" i="36"/>
  <c r="C250" i="36"/>
  <c r="C253" i="36"/>
  <c r="C258" i="36"/>
  <c r="C252" i="36"/>
  <c r="C243" i="36"/>
  <c r="C248" i="36"/>
  <c r="C251" i="36"/>
  <c r="C256" i="36"/>
  <c r="C259" i="36"/>
  <c r="C244" i="36"/>
  <c r="C246" i="36"/>
  <c r="C249" i="36"/>
  <c r="C254" i="36"/>
  <c r="C257" i="36"/>
  <c r="C176" i="36"/>
  <c r="C192" i="36"/>
  <c r="C208" i="36"/>
  <c r="C224" i="36"/>
  <c r="C233" i="36"/>
  <c r="C236" i="36"/>
  <c r="C174" i="36"/>
  <c r="C190" i="36"/>
  <c r="C206" i="36"/>
  <c r="C222" i="36"/>
  <c r="C172" i="36"/>
  <c r="C188" i="36"/>
  <c r="C204" i="36"/>
  <c r="C220" i="36"/>
  <c r="C234" i="36"/>
  <c r="C239" i="36"/>
  <c r="C186" i="36"/>
  <c r="C202" i="36"/>
  <c r="C218" i="36"/>
  <c r="C184" i="36"/>
  <c r="C200" i="36"/>
  <c r="C216" i="36"/>
  <c r="C232" i="36"/>
  <c r="C237" i="36"/>
  <c r="C240" i="36"/>
  <c r="C182" i="36"/>
  <c r="C198" i="36"/>
  <c r="C214" i="36"/>
  <c r="C230" i="36"/>
  <c r="C180" i="36"/>
  <c r="C196" i="36"/>
  <c r="C212" i="36"/>
  <c r="C228" i="36"/>
  <c r="C235" i="36"/>
  <c r="C238" i="36"/>
  <c r="C133" i="36"/>
  <c r="C138" i="36"/>
  <c r="C141" i="36"/>
  <c r="C146" i="36"/>
  <c r="C149" i="36"/>
  <c r="C154" i="36"/>
  <c r="C157" i="36"/>
  <c r="C162" i="36"/>
  <c r="C165" i="36"/>
  <c r="C134" i="36"/>
  <c r="C137" i="36"/>
  <c r="C142" i="36"/>
  <c r="C145" i="36"/>
  <c r="C150" i="36"/>
  <c r="C153" i="36"/>
  <c r="C158" i="36"/>
  <c r="C161" i="36"/>
  <c r="C166" i="36"/>
  <c r="C169" i="36"/>
  <c r="C132" i="36"/>
  <c r="C135" i="36"/>
  <c r="C140" i="36"/>
  <c r="C143" i="36"/>
  <c r="C148" i="36"/>
  <c r="C151" i="36"/>
  <c r="C156" i="36"/>
  <c r="C159" i="36"/>
  <c r="C164" i="36"/>
  <c r="C167" i="36"/>
  <c r="C118" i="36"/>
  <c r="C108" i="36"/>
  <c r="C116" i="36"/>
  <c r="C119" i="36"/>
  <c r="C102" i="36"/>
  <c r="C100" i="36"/>
  <c r="C98" i="36"/>
  <c r="C106" i="36"/>
  <c r="C103" i="36"/>
  <c r="C96" i="36"/>
  <c r="C101" i="36"/>
  <c r="C104" i="36"/>
  <c r="C105" i="36"/>
  <c r="C121" i="36"/>
  <c r="C99" i="36"/>
  <c r="C115" i="36"/>
  <c r="C97" i="36"/>
  <c r="C113" i="36"/>
  <c r="C129" i="36"/>
  <c r="C111" i="36"/>
  <c r="C127" i="36"/>
  <c r="C109" i="36"/>
  <c r="C125" i="36"/>
  <c r="C49" i="36"/>
  <c r="C57" i="36"/>
  <c r="C65" i="36"/>
  <c r="C73" i="36"/>
  <c r="C81" i="36"/>
  <c r="C89" i="36"/>
  <c r="C52" i="36"/>
  <c r="C60" i="36"/>
  <c r="C68" i="36"/>
  <c r="C76" i="36"/>
  <c r="C84" i="36"/>
  <c r="C92" i="36"/>
  <c r="C50" i="36"/>
  <c r="C58" i="36"/>
  <c r="C66" i="36"/>
  <c r="C74" i="36"/>
  <c r="C82" i="36"/>
  <c r="C90" i="36"/>
  <c r="C93" i="36"/>
  <c r="C48" i="36"/>
  <c r="C56" i="36"/>
  <c r="C64" i="36"/>
  <c r="C72" i="36"/>
  <c r="C80" i="36"/>
  <c r="C88" i="36"/>
  <c r="C51" i="36"/>
  <c r="C59" i="36"/>
  <c r="C67" i="36"/>
  <c r="C75" i="36"/>
  <c r="C83" i="36"/>
  <c r="C91" i="36"/>
  <c r="C9" i="36"/>
  <c r="AC1184" i="33"/>
  <c r="AB1184" i="33"/>
  <c r="AA1184" i="33"/>
  <c r="AC1183" i="33"/>
  <c r="AB1183" i="33"/>
  <c r="AA1183" i="33"/>
  <c r="AC1182" i="33"/>
  <c r="AB1182" i="33"/>
  <c r="AA1182" i="33"/>
  <c r="J76" i="33"/>
  <c r="I76" i="33"/>
  <c r="H76" i="33"/>
  <c r="J75" i="33"/>
  <c r="I75" i="33"/>
  <c r="H75" i="33"/>
  <c r="AC433" i="33"/>
  <c r="AB433" i="33"/>
  <c r="AA433" i="33"/>
  <c r="AC76" i="33"/>
  <c r="AB76" i="33"/>
  <c r="AA76" i="33"/>
  <c r="AC75" i="33"/>
  <c r="AB75" i="33"/>
  <c r="AA75" i="33"/>
  <c r="AC264" i="33"/>
  <c r="AB264" i="33"/>
  <c r="AA264" i="33"/>
  <c r="AC263" i="33"/>
  <c r="AB263" i="33"/>
  <c r="AA263" i="33"/>
  <c r="AC262" i="33"/>
  <c r="AB262" i="33"/>
  <c r="AA262" i="33"/>
  <c r="AC261" i="33"/>
  <c r="AB261" i="33"/>
  <c r="AA261" i="33"/>
  <c r="AC260" i="33"/>
  <c r="AB260" i="33"/>
  <c r="AA260" i="33"/>
  <c r="AC259" i="33"/>
  <c r="AB259" i="33"/>
  <c r="AA259" i="33"/>
  <c r="AC258" i="33"/>
  <c r="AB258" i="33"/>
  <c r="AA258" i="33"/>
  <c r="AC257" i="33"/>
  <c r="AB257" i="33"/>
  <c r="AA257" i="33"/>
  <c r="AC256" i="33"/>
  <c r="AB256" i="33"/>
  <c r="AA256" i="33"/>
  <c r="AC255" i="33"/>
  <c r="AB255" i="33"/>
  <c r="AA255" i="33"/>
  <c r="AC254" i="33"/>
  <c r="AB254" i="33"/>
  <c r="AA254" i="33"/>
  <c r="AC253" i="33"/>
  <c r="AB253" i="33"/>
  <c r="AA253" i="33"/>
  <c r="AC252" i="33"/>
  <c r="AB252" i="33"/>
  <c r="AA252" i="33"/>
  <c r="AC251" i="33"/>
  <c r="AB251" i="33"/>
  <c r="AA251" i="33"/>
  <c r="AC250" i="33"/>
  <c r="AB250" i="33"/>
  <c r="AA250" i="33"/>
  <c r="AC249" i="33"/>
  <c r="AB249" i="33"/>
  <c r="AA249" i="33"/>
  <c r="AC248" i="33"/>
  <c r="AB248" i="33"/>
  <c r="AA248" i="33"/>
  <c r="AC247" i="33"/>
  <c r="AB247" i="33"/>
  <c r="AA247" i="33"/>
  <c r="AC246" i="33"/>
  <c r="AB246" i="33"/>
  <c r="AA246" i="33"/>
  <c r="AC245" i="33"/>
  <c r="AB245" i="33"/>
  <c r="AA245" i="33"/>
  <c r="AC244" i="33"/>
  <c r="AB244" i="33"/>
  <c r="AA244" i="33"/>
  <c r="AC243" i="33"/>
  <c r="AB243" i="33"/>
  <c r="AA243" i="33"/>
  <c r="AC242" i="33"/>
  <c r="AB242" i="33"/>
  <c r="AA242" i="33"/>
  <c r="AC241" i="33"/>
  <c r="AB241" i="33"/>
  <c r="AA241" i="33"/>
  <c r="AC240" i="33"/>
  <c r="AB240" i="33"/>
  <c r="AA240" i="33"/>
  <c r="AC239" i="33"/>
  <c r="AB239" i="33"/>
  <c r="AA239" i="33"/>
  <c r="AC238" i="33"/>
  <c r="AB238" i="33"/>
  <c r="AA238" i="33"/>
  <c r="AC237" i="33"/>
  <c r="AB237" i="33"/>
  <c r="AA237" i="33"/>
  <c r="AC236" i="33"/>
  <c r="AB236" i="33"/>
  <c r="AA236" i="33"/>
  <c r="AC235" i="33"/>
  <c r="AB235" i="33"/>
  <c r="AA235" i="33"/>
  <c r="AC234" i="33"/>
  <c r="AB234" i="33"/>
  <c r="AA234" i="33"/>
  <c r="AC233" i="33"/>
  <c r="AB233" i="33"/>
  <c r="AA233" i="33"/>
  <c r="AC232" i="33"/>
  <c r="AB232" i="33"/>
  <c r="AA232" i="33"/>
  <c r="AC231" i="33"/>
  <c r="AB231" i="33"/>
  <c r="AA231" i="33"/>
  <c r="AC230" i="33"/>
  <c r="AB230" i="33"/>
  <c r="AA230" i="33"/>
  <c r="AC229" i="33"/>
  <c r="AB229" i="33"/>
  <c r="AA229" i="33"/>
  <c r="AC228" i="33"/>
  <c r="AB228" i="33"/>
  <c r="AA228" i="33"/>
  <c r="AC227" i="33"/>
  <c r="AB227" i="33"/>
  <c r="AA227" i="33"/>
  <c r="AC226" i="33"/>
  <c r="AB226" i="33"/>
  <c r="AA226" i="33"/>
  <c r="AC225" i="33"/>
  <c r="AB225" i="33"/>
  <c r="AA225" i="33"/>
  <c r="X433" i="33"/>
  <c r="AA434" i="33"/>
  <c r="AB434" i="33"/>
  <c r="AC434" i="33"/>
  <c r="AA435" i="33"/>
  <c r="AB435" i="33"/>
  <c r="AC435" i="33"/>
  <c r="AA436" i="33"/>
  <c r="AB436" i="33"/>
  <c r="AC436" i="33"/>
  <c r="AA437" i="33"/>
  <c r="AB437" i="33"/>
  <c r="AC437" i="33"/>
  <c r="AA438" i="33"/>
  <c r="AB438" i="33"/>
  <c r="AC438" i="33"/>
  <c r="AA439" i="33"/>
  <c r="AB439" i="33"/>
  <c r="AC439" i="33"/>
  <c r="X76" i="33"/>
  <c r="X75" i="33"/>
  <c r="AA30" i="33"/>
  <c r="AB30" i="33"/>
  <c r="AC30" i="33"/>
  <c r="AA31" i="33"/>
  <c r="AB31" i="33"/>
  <c r="AC31" i="33"/>
  <c r="AA32" i="33"/>
  <c r="AB32" i="33"/>
  <c r="AC32" i="33"/>
  <c r="AA33" i="33"/>
  <c r="AB33" i="33"/>
  <c r="AC33" i="33"/>
  <c r="AA34" i="33"/>
  <c r="AB34" i="33"/>
  <c r="AC34" i="33"/>
  <c r="AA35" i="33"/>
  <c r="AB35" i="33"/>
  <c r="AC35" i="33"/>
  <c r="AA36" i="33"/>
  <c r="AB36" i="33"/>
  <c r="AC36" i="33"/>
  <c r="AA14" i="33"/>
  <c r="AB14" i="33"/>
  <c r="AC14" i="33"/>
  <c r="AA15" i="33"/>
  <c r="AB15" i="33"/>
  <c r="AC15" i="33"/>
  <c r="AA16" i="33"/>
  <c r="AB16" i="33"/>
  <c r="AC16" i="33"/>
  <c r="AA17" i="33"/>
  <c r="AB17" i="33"/>
  <c r="AC17" i="33"/>
  <c r="AA18" i="33"/>
  <c r="AB18" i="33"/>
  <c r="AC18" i="33"/>
  <c r="AA19" i="33"/>
  <c r="AB19" i="33"/>
  <c r="AC19" i="33"/>
  <c r="AA20" i="33"/>
  <c r="AB20" i="33"/>
  <c r="AC20" i="33"/>
  <c r="Z253" i="33" l="1"/>
  <c r="Z16" i="33"/>
  <c r="Z243" i="33"/>
  <c r="Z235" i="33"/>
  <c r="Z227" i="33"/>
  <c r="Z1183" i="33"/>
  <c r="Z1184" i="33"/>
  <c r="Z251" i="33"/>
  <c r="Z263" i="33"/>
  <c r="Z14" i="33"/>
  <c r="Z241" i="33"/>
  <c r="Z1182" i="33"/>
  <c r="Z17" i="33"/>
  <c r="Z435" i="33"/>
  <c r="Z239" i="33"/>
  <c r="Z242" i="33"/>
  <c r="Z249" i="33"/>
  <c r="Z252" i="33"/>
  <c r="Z229" i="33"/>
  <c r="Z19" i="33"/>
  <c r="Z434" i="33"/>
  <c r="Z261" i="33"/>
  <c r="Z15" i="33"/>
  <c r="Z259" i="33"/>
  <c r="Z438" i="33"/>
  <c r="Z436" i="33"/>
  <c r="Z237" i="33"/>
  <c r="Z247" i="33"/>
  <c r="Z250" i="33"/>
  <c r="Z257" i="33"/>
  <c r="Z260" i="33"/>
  <c r="Z245" i="33"/>
  <c r="Z255" i="33"/>
  <c r="Z258" i="33"/>
  <c r="Z225" i="33"/>
  <c r="Z228" i="33"/>
  <c r="Z226" i="33"/>
  <c r="Z233" i="33"/>
  <c r="Z236" i="33"/>
  <c r="Z231" i="33"/>
  <c r="Z234" i="33"/>
  <c r="Z244" i="33"/>
  <c r="Z18" i="33"/>
  <c r="Z20" i="33"/>
  <c r="G75" i="33"/>
  <c r="G76" i="33"/>
  <c r="Z433" i="33"/>
  <c r="Z437" i="33"/>
  <c r="Z439" i="33"/>
  <c r="Z240" i="33"/>
  <c r="Z256" i="33"/>
  <c r="Z238" i="33"/>
  <c r="Z254" i="33"/>
  <c r="Z232" i="33"/>
  <c r="Z248" i="33"/>
  <c r="Z264" i="33"/>
  <c r="Z230" i="33"/>
  <c r="Z246" i="33"/>
  <c r="Z262" i="33"/>
  <c r="Z76" i="33"/>
  <c r="Z75" i="33"/>
  <c r="Z33" i="33"/>
  <c r="Z34" i="33"/>
  <c r="Z31" i="33"/>
  <c r="Z36" i="33"/>
  <c r="Z30" i="33"/>
  <c r="Z35" i="33"/>
  <c r="Z32" i="33"/>
  <c r="J1184" i="33"/>
  <c r="I1184" i="33"/>
  <c r="H1184" i="33"/>
  <c r="J1183" i="33"/>
  <c r="I1183" i="33"/>
  <c r="H1183" i="33"/>
  <c r="J1182" i="33"/>
  <c r="I1182" i="33"/>
  <c r="H1182" i="33"/>
  <c r="X1184" i="33"/>
  <c r="X1183" i="33"/>
  <c r="X1182" i="33"/>
  <c r="J433" i="33"/>
  <c r="I433" i="33"/>
  <c r="H433" i="33"/>
  <c r="J264" i="33"/>
  <c r="I264" i="33"/>
  <c r="H264" i="33"/>
  <c r="J263" i="33"/>
  <c r="I263" i="33"/>
  <c r="H263" i="33"/>
  <c r="J262" i="33"/>
  <c r="I262" i="33"/>
  <c r="H262" i="33"/>
  <c r="J261" i="33"/>
  <c r="I261" i="33"/>
  <c r="H261" i="33"/>
  <c r="J260" i="33"/>
  <c r="I260" i="33"/>
  <c r="H260" i="33"/>
  <c r="J259" i="33"/>
  <c r="I259" i="33"/>
  <c r="H259" i="33"/>
  <c r="J258" i="33"/>
  <c r="I258" i="33"/>
  <c r="H258" i="33"/>
  <c r="J257" i="33"/>
  <c r="I257" i="33"/>
  <c r="H257" i="33"/>
  <c r="J256" i="33"/>
  <c r="I256" i="33"/>
  <c r="H256" i="33"/>
  <c r="J255" i="33"/>
  <c r="I255" i="33"/>
  <c r="H255" i="33"/>
  <c r="J254" i="33"/>
  <c r="I254" i="33"/>
  <c r="H254" i="33"/>
  <c r="J253" i="33"/>
  <c r="I253" i="33"/>
  <c r="H253" i="33"/>
  <c r="J252" i="33"/>
  <c r="I252" i="33"/>
  <c r="H252" i="33"/>
  <c r="J251" i="33"/>
  <c r="I251" i="33"/>
  <c r="H251" i="33"/>
  <c r="J250" i="33"/>
  <c r="I250" i="33"/>
  <c r="H250" i="33"/>
  <c r="J249" i="33"/>
  <c r="I249" i="33"/>
  <c r="H249" i="33"/>
  <c r="J248" i="33"/>
  <c r="I248" i="33"/>
  <c r="H248" i="33"/>
  <c r="J247" i="33"/>
  <c r="I247" i="33"/>
  <c r="H247" i="33"/>
  <c r="J246" i="33"/>
  <c r="I246" i="33"/>
  <c r="H246" i="33"/>
  <c r="J245" i="33"/>
  <c r="I245" i="33"/>
  <c r="H245" i="33"/>
  <c r="J244" i="33"/>
  <c r="I244" i="33"/>
  <c r="H244" i="33"/>
  <c r="J243" i="33"/>
  <c r="I243" i="33"/>
  <c r="H243" i="33"/>
  <c r="J242" i="33"/>
  <c r="I242" i="33"/>
  <c r="H242" i="33"/>
  <c r="J241" i="33"/>
  <c r="I241" i="33"/>
  <c r="H241" i="33"/>
  <c r="J240" i="33"/>
  <c r="I240" i="33"/>
  <c r="H240" i="33"/>
  <c r="J239" i="33"/>
  <c r="I239" i="33"/>
  <c r="H239" i="33"/>
  <c r="J238" i="33"/>
  <c r="I238" i="33"/>
  <c r="H238" i="33"/>
  <c r="J237" i="33"/>
  <c r="I237" i="33"/>
  <c r="H237" i="33"/>
  <c r="J236" i="33"/>
  <c r="I236" i="33"/>
  <c r="H236" i="33"/>
  <c r="J235" i="33"/>
  <c r="I235" i="33"/>
  <c r="H235" i="33"/>
  <c r="J234" i="33"/>
  <c r="I234" i="33"/>
  <c r="H234" i="33"/>
  <c r="J233" i="33"/>
  <c r="I233" i="33"/>
  <c r="H233" i="33"/>
  <c r="J232" i="33"/>
  <c r="I232" i="33"/>
  <c r="H232" i="33"/>
  <c r="J231" i="33"/>
  <c r="I231" i="33"/>
  <c r="H231" i="33"/>
  <c r="J230" i="33"/>
  <c r="I230" i="33"/>
  <c r="H230" i="33"/>
  <c r="J229" i="33"/>
  <c r="I229" i="33"/>
  <c r="H229" i="33"/>
  <c r="J228" i="33"/>
  <c r="I228" i="33"/>
  <c r="H228" i="33"/>
  <c r="J227" i="33"/>
  <c r="I227" i="33"/>
  <c r="H227" i="33"/>
  <c r="J226" i="33"/>
  <c r="I226" i="33"/>
  <c r="H226" i="33"/>
  <c r="J225" i="33"/>
  <c r="I225" i="33"/>
  <c r="H225" i="33"/>
  <c r="X264" i="33"/>
  <c r="X263" i="33"/>
  <c r="X262" i="33"/>
  <c r="X261" i="33"/>
  <c r="X260" i="33"/>
  <c r="X259" i="33"/>
  <c r="X258" i="33"/>
  <c r="X257" i="33"/>
  <c r="X256" i="33"/>
  <c r="X255" i="33"/>
  <c r="X254" i="33"/>
  <c r="X253" i="33"/>
  <c r="X252" i="33"/>
  <c r="X251" i="33"/>
  <c r="X250" i="33"/>
  <c r="X249" i="33"/>
  <c r="X248" i="33"/>
  <c r="X247" i="33"/>
  <c r="X246" i="33"/>
  <c r="X245" i="33"/>
  <c r="X244" i="33"/>
  <c r="X243" i="33"/>
  <c r="X242" i="33"/>
  <c r="X241" i="33"/>
  <c r="X240" i="33"/>
  <c r="X239" i="33"/>
  <c r="X238" i="33"/>
  <c r="X237" i="33"/>
  <c r="X236" i="33"/>
  <c r="X235" i="33"/>
  <c r="X234" i="33"/>
  <c r="X233" i="33"/>
  <c r="X232" i="33"/>
  <c r="X231" i="33"/>
  <c r="X230" i="33"/>
  <c r="X229" i="33"/>
  <c r="X228" i="33"/>
  <c r="X227" i="33"/>
  <c r="X226" i="33"/>
  <c r="X225" i="33"/>
  <c r="H265" i="33"/>
  <c r="I265" i="33"/>
  <c r="J265" i="33"/>
  <c r="H266" i="33"/>
  <c r="I266" i="33"/>
  <c r="J266" i="33"/>
  <c r="H267" i="33"/>
  <c r="I267" i="33"/>
  <c r="J267" i="33"/>
  <c r="H268" i="33"/>
  <c r="I268" i="33"/>
  <c r="J268" i="33"/>
  <c r="H269" i="33"/>
  <c r="I269" i="33"/>
  <c r="J269" i="33"/>
  <c r="H270" i="33"/>
  <c r="I270" i="33"/>
  <c r="J270" i="33"/>
  <c r="H271" i="33"/>
  <c r="I271" i="33"/>
  <c r="J271" i="33"/>
  <c r="H272" i="33"/>
  <c r="I272" i="33"/>
  <c r="J272" i="33"/>
  <c r="H273" i="33"/>
  <c r="I273" i="33"/>
  <c r="J273" i="33"/>
  <c r="H274" i="33"/>
  <c r="I274" i="33"/>
  <c r="J274" i="33"/>
  <c r="H275" i="33"/>
  <c r="I275" i="33"/>
  <c r="J275" i="33"/>
  <c r="H276" i="33"/>
  <c r="I276" i="33"/>
  <c r="J276" i="33"/>
  <c r="H277" i="33"/>
  <c r="I277" i="33"/>
  <c r="J277" i="33"/>
  <c r="H278" i="33"/>
  <c r="I278" i="33"/>
  <c r="J278" i="33"/>
  <c r="H279" i="33"/>
  <c r="I279" i="33"/>
  <c r="J279" i="33"/>
  <c r="H280" i="33"/>
  <c r="I280" i="33"/>
  <c r="J280" i="33"/>
  <c r="H281" i="33"/>
  <c r="I281" i="33"/>
  <c r="J281" i="33"/>
  <c r="H282" i="33"/>
  <c r="I282" i="33"/>
  <c r="J282" i="33"/>
  <c r="G1183" i="33" l="1"/>
  <c r="G1184" i="33"/>
  <c r="G1182" i="33"/>
  <c r="G433" i="33"/>
  <c r="G229" i="33"/>
  <c r="G237" i="33"/>
  <c r="G245" i="33"/>
  <c r="G253" i="33"/>
  <c r="G261" i="33"/>
  <c r="G232" i="33"/>
  <c r="G240" i="33"/>
  <c r="G248" i="33"/>
  <c r="G256" i="33"/>
  <c r="G264" i="33"/>
  <c r="G225" i="33"/>
  <c r="G233" i="33"/>
  <c r="G241" i="33"/>
  <c r="G249" i="33"/>
  <c r="G257" i="33"/>
  <c r="G228" i="33"/>
  <c r="G236" i="33"/>
  <c r="G252" i="33"/>
  <c r="G262" i="33"/>
  <c r="G239" i="33"/>
  <c r="G244" i="33"/>
  <c r="G247" i="33"/>
  <c r="G263" i="33"/>
  <c r="G226" i="33"/>
  <c r="G234" i="33"/>
  <c r="G242" i="33"/>
  <c r="G250" i="33"/>
  <c r="G260" i="33"/>
  <c r="G258" i="33"/>
  <c r="G227" i="33"/>
  <c r="G235" i="33"/>
  <c r="G251" i="33"/>
  <c r="G259" i="33"/>
  <c r="G243" i="33"/>
  <c r="G230" i="33"/>
  <c r="G238" i="33"/>
  <c r="G246" i="33"/>
  <c r="G254" i="33"/>
  <c r="G231" i="33"/>
  <c r="G255" i="33"/>
  <c r="G280" i="33"/>
  <c r="G272" i="33"/>
  <c r="G276" i="33"/>
  <c r="G268" i="33"/>
  <c r="G281" i="33"/>
  <c r="G265" i="33"/>
  <c r="G278" i="33"/>
  <c r="G270" i="33"/>
  <c r="G275" i="33"/>
  <c r="G267" i="33"/>
  <c r="G273" i="33"/>
  <c r="G269" i="33"/>
  <c r="G282" i="33"/>
  <c r="G274" i="33"/>
  <c r="G266" i="33"/>
  <c r="G277" i="33"/>
  <c r="G279" i="33"/>
  <c r="G271" i="33"/>
  <c r="H1318" i="33" l="1"/>
  <c r="I1318" i="33"/>
  <c r="J1318" i="33"/>
  <c r="H1319" i="33"/>
  <c r="I1319" i="33"/>
  <c r="J1319" i="33"/>
  <c r="H1320" i="33"/>
  <c r="I1320" i="33"/>
  <c r="J1320" i="33"/>
  <c r="H1321" i="33"/>
  <c r="I1321" i="33"/>
  <c r="J1321" i="33"/>
  <c r="H1322" i="33"/>
  <c r="I1322" i="33"/>
  <c r="J1322" i="33"/>
  <c r="H1323" i="33"/>
  <c r="I1323" i="33"/>
  <c r="J1323" i="33"/>
  <c r="H1324" i="33"/>
  <c r="I1324" i="33"/>
  <c r="J1324" i="33"/>
  <c r="H1325" i="33"/>
  <c r="I1325" i="33"/>
  <c r="J1325" i="33"/>
  <c r="H1326" i="33"/>
  <c r="I1326" i="33"/>
  <c r="J1326" i="33"/>
  <c r="H1327" i="33"/>
  <c r="I1327" i="33"/>
  <c r="J1327" i="33"/>
  <c r="H1328" i="33"/>
  <c r="I1328" i="33"/>
  <c r="J1328" i="33"/>
  <c r="G1321" i="33" l="1"/>
  <c r="G1325" i="33"/>
  <c r="G1320" i="33"/>
  <c r="G1318" i="33"/>
  <c r="G1323" i="33"/>
  <c r="G1328" i="33"/>
  <c r="G1322" i="33"/>
  <c r="G1326" i="33"/>
  <c r="G1327" i="33"/>
  <c r="G1319" i="33"/>
  <c r="G1324" i="33"/>
  <c r="H115" i="33" l="1"/>
  <c r="I115" i="33"/>
  <c r="J115" i="33"/>
  <c r="G115" i="33" l="1"/>
  <c r="AC690" i="33" l="1"/>
  <c r="AB690" i="33"/>
  <c r="AA690" i="33"/>
  <c r="AC637" i="33"/>
  <c r="AB637" i="33"/>
  <c r="AA637" i="33"/>
  <c r="AC636" i="33"/>
  <c r="AB636" i="33"/>
  <c r="AA636" i="33"/>
  <c r="AC635" i="33"/>
  <c r="AB635" i="33"/>
  <c r="AA635" i="33"/>
  <c r="AC634" i="33"/>
  <c r="AB634" i="33"/>
  <c r="AA634" i="33"/>
  <c r="AC633" i="33"/>
  <c r="AB633" i="33"/>
  <c r="AA633" i="33"/>
  <c r="AC632" i="33"/>
  <c r="AB632" i="33"/>
  <c r="AA632" i="33"/>
  <c r="AC631" i="33"/>
  <c r="AB631" i="33"/>
  <c r="AA631" i="33"/>
  <c r="AC630" i="33"/>
  <c r="AB630" i="33"/>
  <c r="AA630" i="33"/>
  <c r="AC629" i="33"/>
  <c r="AB629" i="33"/>
  <c r="AA629" i="33"/>
  <c r="AC118" i="33"/>
  <c r="AB118" i="33"/>
  <c r="AA118" i="33"/>
  <c r="AC121" i="33"/>
  <c r="AB121" i="33"/>
  <c r="AA121" i="33"/>
  <c r="AC120" i="33"/>
  <c r="AB120" i="33"/>
  <c r="AA120" i="33"/>
  <c r="AA1055" i="33"/>
  <c r="AB1055" i="33"/>
  <c r="AC1055" i="33"/>
  <c r="AA1056" i="33"/>
  <c r="AB1056" i="33"/>
  <c r="AC1056" i="33"/>
  <c r="AA1057" i="33"/>
  <c r="AB1057" i="33"/>
  <c r="AC1057" i="33"/>
  <c r="AA1058" i="33"/>
  <c r="AB1058" i="33"/>
  <c r="AC1058" i="33"/>
  <c r="AA1059" i="33"/>
  <c r="AB1059" i="33"/>
  <c r="AC1059" i="33"/>
  <c r="AA1060" i="33"/>
  <c r="AB1060" i="33"/>
  <c r="AC1060" i="33"/>
  <c r="AA1061" i="33"/>
  <c r="AB1061" i="33"/>
  <c r="AC1061" i="33"/>
  <c r="X690" i="33"/>
  <c r="AA623" i="33"/>
  <c r="AB623" i="33"/>
  <c r="AC623" i="33"/>
  <c r="AA624" i="33"/>
  <c r="AB624" i="33"/>
  <c r="AC624" i="33"/>
  <c r="AA625" i="33"/>
  <c r="AB625" i="33"/>
  <c r="AC625" i="33"/>
  <c r="AA626" i="33"/>
  <c r="AB626" i="33"/>
  <c r="AC626" i="33"/>
  <c r="AA627" i="33"/>
  <c r="AB627" i="33"/>
  <c r="AC627" i="33"/>
  <c r="AA628" i="33"/>
  <c r="AB628" i="33"/>
  <c r="AC628" i="33"/>
  <c r="X637" i="33"/>
  <c r="X636" i="33"/>
  <c r="X635" i="33"/>
  <c r="X634" i="33"/>
  <c r="X633" i="33"/>
  <c r="X632" i="33"/>
  <c r="X631" i="33"/>
  <c r="X630" i="33"/>
  <c r="X629" i="33"/>
  <c r="AA396" i="33"/>
  <c r="AB396" i="33"/>
  <c r="AC396" i="33"/>
  <c r="AA397" i="33"/>
  <c r="AB397" i="33"/>
  <c r="AC397" i="33"/>
  <c r="AA398" i="33"/>
  <c r="AB398" i="33"/>
  <c r="AC398" i="33"/>
  <c r="AA399" i="33"/>
  <c r="AB399" i="33"/>
  <c r="AC399" i="33"/>
  <c r="AA400" i="33"/>
  <c r="AB400" i="33"/>
  <c r="AC400" i="33"/>
  <c r="AA401" i="33"/>
  <c r="AB401" i="33"/>
  <c r="AC401" i="33"/>
  <c r="AA402" i="33"/>
  <c r="AB402" i="33"/>
  <c r="AC402" i="33"/>
  <c r="X121" i="33"/>
  <c r="X120" i="33"/>
  <c r="X119" i="33"/>
  <c r="X118" i="33"/>
  <c r="H1015" i="33"/>
  <c r="I1015" i="33"/>
  <c r="J1015" i="33"/>
  <c r="K934" i="33"/>
  <c r="L934" i="33"/>
  <c r="K935" i="33"/>
  <c r="L935" i="33"/>
  <c r="H812" i="33"/>
  <c r="I812" i="33"/>
  <c r="J812" i="33"/>
  <c r="X812" i="33"/>
  <c r="AA812" i="33"/>
  <c r="AB812" i="33"/>
  <c r="AC812" i="33"/>
  <c r="J690" i="33"/>
  <c r="I690" i="33"/>
  <c r="H690" i="33"/>
  <c r="J637" i="33"/>
  <c r="I637" i="33"/>
  <c r="H637" i="33"/>
  <c r="J636" i="33"/>
  <c r="I636" i="33"/>
  <c r="H636" i="33"/>
  <c r="J635" i="33"/>
  <c r="I635" i="33"/>
  <c r="H635" i="33"/>
  <c r="J634" i="33"/>
  <c r="I634" i="33"/>
  <c r="H634" i="33"/>
  <c r="J633" i="33"/>
  <c r="I633" i="33"/>
  <c r="H633" i="33"/>
  <c r="J632" i="33"/>
  <c r="I632" i="33"/>
  <c r="H632" i="33"/>
  <c r="J631" i="33"/>
  <c r="I631" i="33"/>
  <c r="H631" i="33"/>
  <c r="J630" i="33"/>
  <c r="I630" i="33"/>
  <c r="H630" i="33"/>
  <c r="J629" i="33"/>
  <c r="I629" i="33"/>
  <c r="H629" i="33"/>
  <c r="H303" i="33"/>
  <c r="I303" i="33"/>
  <c r="X265" i="33"/>
  <c r="X266" i="33"/>
  <c r="X267" i="33"/>
  <c r="X268" i="33"/>
  <c r="X269" i="33"/>
  <c r="X270" i="33"/>
  <c r="X271" i="33"/>
  <c r="X272" i="33"/>
  <c r="X273" i="33"/>
  <c r="X274" i="33"/>
  <c r="X275" i="33"/>
  <c r="X276" i="33"/>
  <c r="J118" i="33"/>
  <c r="I118" i="33"/>
  <c r="H118" i="33"/>
  <c r="J121" i="33"/>
  <c r="I121" i="33"/>
  <c r="H121" i="33"/>
  <c r="J120" i="33"/>
  <c r="I120" i="33"/>
  <c r="H120" i="33"/>
  <c r="J59" i="33"/>
  <c r="I59" i="33"/>
  <c r="H59" i="33"/>
  <c r="J58" i="33"/>
  <c r="I58" i="33"/>
  <c r="H58" i="33"/>
  <c r="J57" i="33"/>
  <c r="I57" i="33"/>
  <c r="H57" i="33"/>
  <c r="J56" i="33"/>
  <c r="I56" i="33"/>
  <c r="H56" i="33"/>
  <c r="J55" i="33"/>
  <c r="I55" i="33"/>
  <c r="H55" i="33"/>
  <c r="J53" i="33"/>
  <c r="I53" i="33"/>
  <c r="H53" i="33"/>
  <c r="J52" i="33"/>
  <c r="I52" i="33"/>
  <c r="H52" i="33"/>
  <c r="J51" i="33"/>
  <c r="I51" i="33"/>
  <c r="H51" i="33"/>
  <c r="H6" i="33"/>
  <c r="H7" i="33"/>
  <c r="H8" i="33"/>
  <c r="H10" i="33"/>
  <c r="H11" i="33"/>
  <c r="H12" i="33"/>
  <c r="H14" i="33"/>
  <c r="H15" i="33"/>
  <c r="H16" i="33"/>
  <c r="H17" i="33"/>
  <c r="H18" i="33"/>
  <c r="H19" i="33"/>
  <c r="I6" i="33"/>
  <c r="J6" i="33"/>
  <c r="I7" i="33"/>
  <c r="J7" i="33"/>
  <c r="I8" i="33"/>
  <c r="J8" i="33"/>
  <c r="Z118" i="33" l="1"/>
  <c r="Z1058" i="33"/>
  <c r="Z628" i="33"/>
  <c r="Z626" i="33"/>
  <c r="Z632" i="33"/>
  <c r="Z624" i="33"/>
  <c r="Z636" i="33"/>
  <c r="Z635" i="33"/>
  <c r="Z396" i="33"/>
  <c r="Z398" i="33"/>
  <c r="Z400" i="33"/>
  <c r="Z121" i="33"/>
  <c r="Z625" i="33"/>
  <c r="Z402" i="33"/>
  <c r="Z1056" i="33"/>
  <c r="Z630" i="33"/>
  <c r="Z690" i="33"/>
  <c r="Z397" i="33"/>
  <c r="Z1059" i="33"/>
  <c r="Z812" i="33"/>
  <c r="Z399" i="33"/>
  <c r="Z627" i="33"/>
  <c r="Z1061" i="33"/>
  <c r="Z633" i="33"/>
  <c r="Z401" i="33"/>
  <c r="Z1055" i="33"/>
  <c r="Z631" i="33"/>
  <c r="Z1060" i="33"/>
  <c r="Z120" i="33"/>
  <c r="Z634" i="33"/>
  <c r="Z623" i="33"/>
  <c r="Z1057" i="33"/>
  <c r="Z629" i="33"/>
  <c r="Z637" i="33"/>
  <c r="G118" i="33"/>
  <c r="G120" i="33"/>
  <c r="G690" i="33"/>
  <c r="G121" i="33"/>
  <c r="G634" i="33"/>
  <c r="G631" i="33"/>
  <c r="G635" i="33"/>
  <c r="G812" i="33"/>
  <c r="G630" i="33"/>
  <c r="G1015" i="33"/>
  <c r="G633" i="33"/>
  <c r="G636" i="33"/>
  <c r="G629" i="33"/>
  <c r="G637" i="33"/>
  <c r="G632" i="33"/>
  <c r="G57" i="33"/>
  <c r="G6" i="33"/>
  <c r="G52" i="33"/>
  <c r="G7" i="33"/>
  <c r="G53" i="33"/>
  <c r="G8" i="33"/>
  <c r="G58" i="33"/>
  <c r="G51" i="33"/>
  <c r="G55" i="33"/>
  <c r="G59" i="33"/>
  <c r="G56" i="33"/>
  <c r="AC1143" i="33"/>
  <c r="AB1143" i="33"/>
  <c r="AA1143" i="33"/>
  <c r="J575" i="33"/>
  <c r="J576" i="33"/>
  <c r="J577" i="33"/>
  <c r="J578" i="33"/>
  <c r="J579" i="33"/>
  <c r="J580" i="33"/>
  <c r="J581" i="33"/>
  <c r="J582" i="33"/>
  <c r="J583" i="33"/>
  <c r="J584" i="33"/>
  <c r="J585" i="33"/>
  <c r="J586" i="33"/>
  <c r="J587" i="33"/>
  <c r="J588" i="33"/>
  <c r="J589" i="33"/>
  <c r="J590" i="33"/>
  <c r="J591" i="33"/>
  <c r="J592" i="33"/>
  <c r="J593" i="33"/>
  <c r="J594" i="33"/>
  <c r="J595" i="33"/>
  <c r="J596" i="33"/>
  <c r="J597" i="33"/>
  <c r="J598" i="33"/>
  <c r="J599" i="33"/>
  <c r="J600" i="33"/>
  <c r="J601" i="33"/>
  <c r="J602" i="33"/>
  <c r="J603" i="33"/>
  <c r="J604" i="33"/>
  <c r="J605" i="33"/>
  <c r="J606" i="33"/>
  <c r="Z1143" i="33" l="1"/>
  <c r="AC606" i="33"/>
  <c r="AB606" i="33"/>
  <c r="AA606" i="33"/>
  <c r="X606" i="33"/>
  <c r="I606" i="33"/>
  <c r="H606" i="33"/>
  <c r="AC605" i="33"/>
  <c r="AB605" i="33"/>
  <c r="AA605" i="33"/>
  <c r="X605" i="33"/>
  <c r="I605" i="33"/>
  <c r="H605" i="33"/>
  <c r="AC604" i="33"/>
  <c r="AB604" i="33"/>
  <c r="AA604" i="33"/>
  <c r="X604" i="33"/>
  <c r="I604" i="33"/>
  <c r="H604" i="33"/>
  <c r="AC603" i="33"/>
  <c r="AB603" i="33"/>
  <c r="AA603" i="33"/>
  <c r="X603" i="33"/>
  <c r="I603" i="33"/>
  <c r="H603" i="33"/>
  <c r="AC602" i="33"/>
  <c r="AB602" i="33"/>
  <c r="AA602" i="33"/>
  <c r="X602" i="33"/>
  <c r="I602" i="33"/>
  <c r="H602" i="33"/>
  <c r="AC601" i="33"/>
  <c r="AB601" i="33"/>
  <c r="AA601" i="33"/>
  <c r="X601" i="33"/>
  <c r="I601" i="33"/>
  <c r="H601" i="33"/>
  <c r="AC600" i="33"/>
  <c r="AB600" i="33"/>
  <c r="AA600" i="33"/>
  <c r="X600" i="33"/>
  <c r="I600" i="33"/>
  <c r="H600" i="33"/>
  <c r="AC599" i="33"/>
  <c r="AB599" i="33"/>
  <c r="AA599" i="33"/>
  <c r="X599" i="33"/>
  <c r="I599" i="33"/>
  <c r="H599" i="33"/>
  <c r="AC598" i="33"/>
  <c r="AB598" i="33"/>
  <c r="AA598" i="33"/>
  <c r="X598" i="33"/>
  <c r="I598" i="33"/>
  <c r="H598" i="33"/>
  <c r="AC597" i="33"/>
  <c r="AB597" i="33"/>
  <c r="AA597" i="33"/>
  <c r="X597" i="33"/>
  <c r="I597" i="33"/>
  <c r="H597" i="33"/>
  <c r="AC596" i="33"/>
  <c r="AB596" i="33"/>
  <c r="AA596" i="33"/>
  <c r="X596" i="33"/>
  <c r="I596" i="33"/>
  <c r="H596" i="33"/>
  <c r="AC595" i="33"/>
  <c r="AB595" i="33"/>
  <c r="AA595" i="33"/>
  <c r="X595" i="33"/>
  <c r="I595" i="33"/>
  <c r="H595" i="33"/>
  <c r="AC594" i="33"/>
  <c r="AB594" i="33"/>
  <c r="AA594" i="33"/>
  <c r="X594" i="33"/>
  <c r="I594" i="33"/>
  <c r="H594" i="33"/>
  <c r="AC593" i="33"/>
  <c r="AB593" i="33"/>
  <c r="AA593" i="33"/>
  <c r="X593" i="33"/>
  <c r="I593" i="33"/>
  <c r="H593" i="33"/>
  <c r="AC592" i="33"/>
  <c r="AB592" i="33"/>
  <c r="AA592" i="33"/>
  <c r="X592" i="33"/>
  <c r="I592" i="33"/>
  <c r="H592" i="33"/>
  <c r="AC591" i="33"/>
  <c r="AB591" i="33"/>
  <c r="AA591" i="33"/>
  <c r="X591" i="33"/>
  <c r="I591" i="33"/>
  <c r="H591" i="33"/>
  <c r="AC590" i="33"/>
  <c r="AB590" i="33"/>
  <c r="AA590" i="33"/>
  <c r="X590" i="33"/>
  <c r="I590" i="33"/>
  <c r="H590" i="33"/>
  <c r="AC589" i="33"/>
  <c r="AB589" i="33"/>
  <c r="AA589" i="33"/>
  <c r="X589" i="33"/>
  <c r="I589" i="33"/>
  <c r="H589" i="33"/>
  <c r="AC588" i="33"/>
  <c r="AB588" i="33"/>
  <c r="AA588" i="33"/>
  <c r="X588" i="33"/>
  <c r="I588" i="33"/>
  <c r="H588" i="33"/>
  <c r="AC587" i="33"/>
  <c r="AB587" i="33"/>
  <c r="AA587" i="33"/>
  <c r="X587" i="33"/>
  <c r="I587" i="33"/>
  <c r="H587" i="33"/>
  <c r="AC586" i="33"/>
  <c r="AB586" i="33"/>
  <c r="AA586" i="33"/>
  <c r="X586" i="33"/>
  <c r="I586" i="33"/>
  <c r="H586" i="33"/>
  <c r="AC585" i="33"/>
  <c r="AB585" i="33"/>
  <c r="AA585" i="33"/>
  <c r="X585" i="33"/>
  <c r="I585" i="33"/>
  <c r="H585" i="33"/>
  <c r="AC584" i="33"/>
  <c r="AB584" i="33"/>
  <c r="AA584" i="33"/>
  <c r="X584" i="33"/>
  <c r="I584" i="33"/>
  <c r="H584" i="33"/>
  <c r="AC583" i="33"/>
  <c r="AB583" i="33"/>
  <c r="AA583" i="33"/>
  <c r="X583" i="33"/>
  <c r="I583" i="33"/>
  <c r="H583" i="33"/>
  <c r="AC582" i="33"/>
  <c r="AB582" i="33"/>
  <c r="AA582" i="33"/>
  <c r="X582" i="33"/>
  <c r="I582" i="33"/>
  <c r="H582" i="33"/>
  <c r="AC581" i="33"/>
  <c r="AB581" i="33"/>
  <c r="AA581" i="33"/>
  <c r="X581" i="33"/>
  <c r="I581" i="33"/>
  <c r="H581" i="33"/>
  <c r="AC580" i="33"/>
  <c r="AB580" i="33"/>
  <c r="AA580" i="33"/>
  <c r="X580" i="33"/>
  <c r="I580" i="33"/>
  <c r="H580" i="33"/>
  <c r="AC579" i="33"/>
  <c r="AB579" i="33"/>
  <c r="AA579" i="33"/>
  <c r="X579" i="33"/>
  <c r="I579" i="33"/>
  <c r="H579" i="33"/>
  <c r="AC578" i="33"/>
  <c r="AB578" i="33"/>
  <c r="AA578" i="33"/>
  <c r="X578" i="33"/>
  <c r="I578" i="33"/>
  <c r="H578" i="33"/>
  <c r="AC577" i="33"/>
  <c r="AB577" i="33"/>
  <c r="AA577" i="33"/>
  <c r="X577" i="33"/>
  <c r="I577" i="33"/>
  <c r="H577" i="33"/>
  <c r="AC576" i="33"/>
  <c r="AB576" i="33"/>
  <c r="AA576" i="33"/>
  <c r="X576" i="33"/>
  <c r="I576" i="33"/>
  <c r="H576" i="33"/>
  <c r="AC575" i="33"/>
  <c r="AB575" i="33"/>
  <c r="AA575" i="33"/>
  <c r="X575" i="33"/>
  <c r="I575" i="33"/>
  <c r="H575" i="33"/>
  <c r="Z575" i="33" l="1"/>
  <c r="Z579" i="33"/>
  <c r="Z583" i="33"/>
  <c r="Z587" i="33"/>
  <c r="Z591" i="33"/>
  <c r="Z595" i="33"/>
  <c r="Z599" i="33"/>
  <c r="Z603" i="33"/>
  <c r="Z577" i="33"/>
  <c r="Z581" i="33"/>
  <c r="Z585" i="33"/>
  <c r="Z589" i="33"/>
  <c r="Z593" i="33"/>
  <c r="Z597" i="33"/>
  <c r="Z601" i="33"/>
  <c r="Z605" i="33"/>
  <c r="Z576" i="33"/>
  <c r="Z580" i="33"/>
  <c r="Z584" i="33"/>
  <c r="Z588" i="33"/>
  <c r="Z592" i="33"/>
  <c r="Z596" i="33"/>
  <c r="Z600" i="33"/>
  <c r="Z604" i="33"/>
  <c r="Z578" i="33"/>
  <c r="Z582" i="33"/>
  <c r="Z586" i="33"/>
  <c r="Z590" i="33"/>
  <c r="Z594" i="33"/>
  <c r="Z598" i="33"/>
  <c r="Z602" i="33"/>
  <c r="Z606" i="33"/>
  <c r="G606" i="33"/>
  <c r="G590" i="33"/>
  <c r="G576" i="33"/>
  <c r="G583" i="33"/>
  <c r="G586" i="33"/>
  <c r="G585" i="33"/>
  <c r="G597" i="33"/>
  <c r="G604" i="33"/>
  <c r="G578" i="33"/>
  <c r="G577" i="33"/>
  <c r="G594" i="33"/>
  <c r="G598" i="33"/>
  <c r="G580" i="33"/>
  <c r="G587" i="33"/>
  <c r="G592" i="33"/>
  <c r="G596" i="33"/>
  <c r="G582" i="33"/>
  <c r="G591" i="33"/>
  <c r="G595" i="33"/>
  <c r="G600" i="33"/>
  <c r="G589" i="33"/>
  <c r="G575" i="33"/>
  <c r="G584" i="33"/>
  <c r="G593" i="33"/>
  <c r="G602" i="33"/>
  <c r="G605" i="33"/>
  <c r="G579" i="33"/>
  <c r="G599" i="33"/>
  <c r="G603" i="33"/>
  <c r="G588" i="33"/>
  <c r="G581" i="33"/>
  <c r="G601" i="33"/>
  <c r="X78" i="33"/>
  <c r="X79" i="33"/>
  <c r="X80" i="33"/>
  <c r="X81" i="33"/>
  <c r="X82" i="33"/>
  <c r="X83" i="33"/>
  <c r="H180" i="33" l="1"/>
  <c r="I180" i="33"/>
  <c r="J180" i="33"/>
  <c r="G180" i="33" l="1"/>
  <c r="AC37" i="33"/>
  <c r="AB37" i="33"/>
  <c r="AA37" i="33"/>
  <c r="X37" i="33"/>
  <c r="J37" i="33"/>
  <c r="I37" i="33"/>
  <c r="H37" i="33"/>
  <c r="Z37" i="33" l="1"/>
  <c r="G37" i="33"/>
  <c r="X1080" i="33" l="1"/>
  <c r="J1080" i="33"/>
  <c r="I1080" i="33"/>
  <c r="H1080" i="33"/>
  <c r="X1143" i="33"/>
  <c r="J1143" i="33"/>
  <c r="I1143" i="33"/>
  <c r="H1143" i="33"/>
  <c r="G1143" i="33" l="1"/>
  <c r="G1080" i="33"/>
  <c r="AA492" i="33"/>
  <c r="AC1229" i="33" l="1"/>
  <c r="AB1229" i="33"/>
  <c r="AA1229" i="33"/>
  <c r="AC74" i="33"/>
  <c r="AB74" i="33"/>
  <c r="AA74" i="33"/>
  <c r="AC73" i="33"/>
  <c r="AB73" i="33"/>
  <c r="AA73" i="33"/>
  <c r="AC72" i="33"/>
  <c r="AB72" i="33"/>
  <c r="AA72" i="33"/>
  <c r="J628" i="33"/>
  <c r="I628" i="33"/>
  <c r="H628" i="33"/>
  <c r="J74" i="33"/>
  <c r="I74" i="33"/>
  <c r="H74" i="33"/>
  <c r="J73" i="33"/>
  <c r="I73" i="33"/>
  <c r="H73" i="33"/>
  <c r="J72" i="33"/>
  <c r="I72" i="33"/>
  <c r="H72" i="33"/>
  <c r="J1229" i="33"/>
  <c r="I1229" i="33"/>
  <c r="H1229" i="33"/>
  <c r="Z1229" i="33" l="1"/>
  <c r="Z74" i="33"/>
  <c r="Z73" i="33"/>
  <c r="Z72" i="33"/>
  <c r="G1229" i="33"/>
  <c r="G74" i="33"/>
  <c r="G73" i="33"/>
  <c r="G72" i="33"/>
  <c r="G628" i="33"/>
  <c r="X1229" i="33"/>
  <c r="X628" i="33"/>
  <c r="X74" i="33"/>
  <c r="X73" i="33"/>
  <c r="X72" i="33"/>
  <c r="H1083" i="33" l="1"/>
  <c r="X980" i="33"/>
  <c r="AA980" i="33"/>
  <c r="AB980" i="33"/>
  <c r="AC980" i="33"/>
  <c r="X981" i="33"/>
  <c r="AA981" i="33"/>
  <c r="AB981" i="33"/>
  <c r="AC981" i="33"/>
  <c r="X982" i="33"/>
  <c r="AA982" i="33"/>
  <c r="AB982" i="33"/>
  <c r="AC982" i="33"/>
  <c r="X983" i="33"/>
  <c r="AA983" i="33"/>
  <c r="AB983" i="33"/>
  <c r="AC983" i="33"/>
  <c r="X984" i="33"/>
  <c r="AA984" i="33"/>
  <c r="AB984" i="33"/>
  <c r="AC984" i="33"/>
  <c r="X985" i="33"/>
  <c r="AA985" i="33"/>
  <c r="AB985" i="33"/>
  <c r="AC985" i="33"/>
  <c r="X986" i="33"/>
  <c r="AA986" i="33"/>
  <c r="AB986" i="33"/>
  <c r="AC986" i="33"/>
  <c r="X987" i="33"/>
  <c r="AA987" i="33"/>
  <c r="AB987" i="33"/>
  <c r="AC987" i="33"/>
  <c r="X988" i="33"/>
  <c r="AA988" i="33"/>
  <c r="AB988" i="33"/>
  <c r="AC988" i="33"/>
  <c r="X989" i="33"/>
  <c r="AA989" i="33"/>
  <c r="AB989" i="33"/>
  <c r="AC989" i="33"/>
  <c r="X990" i="33"/>
  <c r="AA990" i="33"/>
  <c r="AB990" i="33"/>
  <c r="AC990" i="33"/>
  <c r="X991" i="33"/>
  <c r="AA991" i="33"/>
  <c r="AB991" i="33"/>
  <c r="AC991" i="33"/>
  <c r="H980" i="33"/>
  <c r="I980" i="33"/>
  <c r="J980" i="33"/>
  <c r="H981" i="33"/>
  <c r="I981" i="33"/>
  <c r="J981" i="33"/>
  <c r="H982" i="33"/>
  <c r="I982" i="33"/>
  <c r="J982" i="33"/>
  <c r="H983" i="33"/>
  <c r="I983" i="33"/>
  <c r="J983" i="33"/>
  <c r="H984" i="33"/>
  <c r="I984" i="33"/>
  <c r="J984" i="33"/>
  <c r="H985" i="33"/>
  <c r="I985" i="33"/>
  <c r="J985" i="33"/>
  <c r="H986" i="33"/>
  <c r="I986" i="33"/>
  <c r="J986" i="33"/>
  <c r="H987" i="33"/>
  <c r="I987" i="33"/>
  <c r="J987" i="33"/>
  <c r="H988" i="33"/>
  <c r="I988" i="33"/>
  <c r="J988" i="33"/>
  <c r="H989" i="33"/>
  <c r="I989" i="33"/>
  <c r="J989" i="33"/>
  <c r="H990" i="33"/>
  <c r="I990" i="33"/>
  <c r="J990" i="33"/>
  <c r="H991" i="33"/>
  <c r="I991" i="33"/>
  <c r="J991" i="33"/>
  <c r="H992" i="33"/>
  <c r="I992" i="33"/>
  <c r="J992" i="33"/>
  <c r="H993" i="33"/>
  <c r="I993" i="33"/>
  <c r="J993" i="33"/>
  <c r="H994" i="33"/>
  <c r="I994" i="33"/>
  <c r="J994" i="33"/>
  <c r="H995" i="33"/>
  <c r="I995" i="33"/>
  <c r="J995" i="33"/>
  <c r="H996" i="33"/>
  <c r="I996" i="33"/>
  <c r="J996" i="33"/>
  <c r="H997" i="33"/>
  <c r="I997" i="33"/>
  <c r="J997" i="33"/>
  <c r="H998" i="33"/>
  <c r="I998" i="33"/>
  <c r="J998" i="33"/>
  <c r="H999" i="33"/>
  <c r="I999" i="33"/>
  <c r="J999" i="33"/>
  <c r="H1000" i="33"/>
  <c r="I1000" i="33"/>
  <c r="J1000" i="33"/>
  <c r="H1001" i="33"/>
  <c r="I1001" i="33"/>
  <c r="J1001" i="33"/>
  <c r="H1002" i="33"/>
  <c r="I1002" i="33"/>
  <c r="J1002" i="33"/>
  <c r="H1003" i="33"/>
  <c r="I1003" i="33"/>
  <c r="J1003" i="33"/>
  <c r="H1004" i="33"/>
  <c r="I1004" i="33"/>
  <c r="J1004" i="33"/>
  <c r="H1005" i="33"/>
  <c r="I1005" i="33"/>
  <c r="J1005" i="33"/>
  <c r="H1006" i="33"/>
  <c r="I1006" i="33"/>
  <c r="J1006" i="33"/>
  <c r="H1007" i="33"/>
  <c r="I1007" i="33"/>
  <c r="J1007" i="33"/>
  <c r="H1008" i="33"/>
  <c r="I1008" i="33"/>
  <c r="J1008" i="33"/>
  <c r="H1009" i="33"/>
  <c r="I1009" i="33"/>
  <c r="J1009" i="33"/>
  <c r="H1010" i="33"/>
  <c r="I1010" i="33"/>
  <c r="J1010" i="33"/>
  <c r="H1011" i="33"/>
  <c r="I1011" i="33"/>
  <c r="J1011" i="33"/>
  <c r="H1012" i="33"/>
  <c r="I1012" i="33"/>
  <c r="J1012" i="33"/>
  <c r="H1013" i="33"/>
  <c r="I1013" i="33"/>
  <c r="J1013" i="33"/>
  <c r="H457" i="33"/>
  <c r="I457" i="33"/>
  <c r="J457" i="33"/>
  <c r="H411" i="33"/>
  <c r="I411" i="33"/>
  <c r="J411" i="33"/>
  <c r="X411" i="33"/>
  <c r="H211" i="33"/>
  <c r="I211" i="33"/>
  <c r="J211" i="33"/>
  <c r="H212" i="33"/>
  <c r="I212" i="33"/>
  <c r="J212" i="33"/>
  <c r="H213" i="33"/>
  <c r="I213" i="33"/>
  <c r="J213" i="33"/>
  <c r="H214" i="33"/>
  <c r="I214" i="33"/>
  <c r="J214" i="33"/>
  <c r="Z991" i="33" l="1"/>
  <c r="Z989" i="33"/>
  <c r="Z987" i="33"/>
  <c r="Z985" i="33"/>
  <c r="Z983" i="33"/>
  <c r="Z981" i="33"/>
  <c r="Z990" i="33"/>
  <c r="Z988" i="33"/>
  <c r="Z986" i="33"/>
  <c r="Z984" i="33"/>
  <c r="Z982" i="33"/>
  <c r="Z980" i="33"/>
  <c r="G1010" i="33"/>
  <c r="G994" i="33"/>
  <c r="G986" i="33"/>
  <c r="G999" i="33"/>
  <c r="G991" i="33"/>
  <c r="G1009" i="33"/>
  <c r="G1001" i="33"/>
  <c r="G993" i="33"/>
  <c r="G985" i="33"/>
  <c r="G983" i="33"/>
  <c r="G457" i="33"/>
  <c r="G1006" i="33"/>
  <c r="G998" i="33"/>
  <c r="G990" i="33"/>
  <c r="G982" i="33"/>
  <c r="G1003" i="33"/>
  <c r="G995" i="33"/>
  <c r="G987" i="33"/>
  <c r="G1008" i="33"/>
  <c r="G1000" i="33"/>
  <c r="G992" i="33"/>
  <c r="G984" i="33"/>
  <c r="G1011" i="33"/>
  <c r="G1013" i="33"/>
  <c r="G1005" i="33"/>
  <c r="G997" i="33"/>
  <c r="G989" i="33"/>
  <c r="G981" i="33"/>
  <c r="G1002" i="33"/>
  <c r="G1007" i="33"/>
  <c r="G1012" i="33"/>
  <c r="G1004" i="33"/>
  <c r="G996" i="33"/>
  <c r="G988" i="33"/>
  <c r="G980" i="33"/>
  <c r="G411" i="33"/>
  <c r="G213" i="33"/>
  <c r="G212" i="33"/>
  <c r="G214" i="33"/>
  <c r="G211" i="33"/>
  <c r="AC1328" i="33"/>
  <c r="AB1328" i="33"/>
  <c r="AA1328" i="33"/>
  <c r="AC1327" i="33"/>
  <c r="AB1327" i="33"/>
  <c r="AA1327" i="33"/>
  <c r="AC1326" i="33"/>
  <c r="AB1326" i="33"/>
  <c r="AA1326" i="33"/>
  <c r="AC1325" i="33"/>
  <c r="AB1325" i="33"/>
  <c r="AA1325" i="33"/>
  <c r="AC1324" i="33"/>
  <c r="AB1324" i="33"/>
  <c r="AA1324" i="33"/>
  <c r="AC1323" i="33"/>
  <c r="AB1323" i="33"/>
  <c r="AA1323" i="33"/>
  <c r="AC1322" i="33"/>
  <c r="AB1322" i="33"/>
  <c r="AA1322" i="33"/>
  <c r="AC1321" i="33"/>
  <c r="AB1321" i="33"/>
  <c r="AA1321" i="33"/>
  <c r="AC1320" i="33"/>
  <c r="AB1320" i="33"/>
  <c r="AA1320" i="33"/>
  <c r="AC1319" i="33"/>
  <c r="AB1319" i="33"/>
  <c r="AA1319" i="33"/>
  <c r="AC1318" i="33"/>
  <c r="AB1318" i="33"/>
  <c r="AA1318" i="33"/>
  <c r="X1328" i="33"/>
  <c r="X1327" i="33"/>
  <c r="X1326" i="33"/>
  <c r="X1325" i="33"/>
  <c r="X1324" i="33"/>
  <c r="X1323" i="33"/>
  <c r="X1322" i="33"/>
  <c r="X1321" i="33"/>
  <c r="X1320" i="33"/>
  <c r="X1319" i="33"/>
  <c r="Z1327" i="33" l="1"/>
  <c r="Z1319" i="33"/>
  <c r="Z1325" i="33"/>
  <c r="Z1322" i="33"/>
  <c r="Z1323" i="33"/>
  <c r="Z1324" i="33"/>
  <c r="Z1320" i="33"/>
  <c r="Z1328" i="33"/>
  <c r="Z1318" i="33"/>
  <c r="Z1326" i="33"/>
  <c r="Z1321" i="33"/>
  <c r="X1318" i="33"/>
  <c r="AC201" i="33" l="1"/>
  <c r="AB201" i="33"/>
  <c r="AA201" i="33"/>
  <c r="X201" i="33"/>
  <c r="J201" i="33"/>
  <c r="I201" i="33"/>
  <c r="H201" i="33"/>
  <c r="Z201" i="33" l="1"/>
  <c r="G201" i="33"/>
  <c r="AC1228" i="33"/>
  <c r="AB1228" i="33"/>
  <c r="AA1228" i="33"/>
  <c r="AC1227" i="33"/>
  <c r="AB1227" i="33"/>
  <c r="AA1227" i="33"/>
  <c r="AC1226" i="33"/>
  <c r="AB1226" i="33"/>
  <c r="AA1226" i="33"/>
  <c r="AC1225" i="33"/>
  <c r="AB1225" i="33"/>
  <c r="AA1225" i="33"/>
  <c r="AC1224" i="33"/>
  <c r="AB1224" i="33"/>
  <c r="AA1224" i="33"/>
  <c r="AC1223" i="33"/>
  <c r="AB1223" i="33"/>
  <c r="AA1223" i="33"/>
  <c r="AA1214" i="33"/>
  <c r="AB1214" i="33"/>
  <c r="AC1214" i="33"/>
  <c r="AA1215" i="33"/>
  <c r="AB1215" i="33"/>
  <c r="AC1215" i="33"/>
  <c r="AA1216" i="33"/>
  <c r="AB1216" i="33"/>
  <c r="AC1216" i="33"/>
  <c r="AA1217" i="33"/>
  <c r="AB1217" i="33"/>
  <c r="AC1217" i="33"/>
  <c r="AA1218" i="33"/>
  <c r="AB1218" i="33"/>
  <c r="AC1218" i="33"/>
  <c r="AA1219" i="33"/>
  <c r="AB1219" i="33"/>
  <c r="AC1219" i="33"/>
  <c r="AA1220" i="33"/>
  <c r="AB1220" i="33"/>
  <c r="AC1220" i="33"/>
  <c r="X1228" i="33"/>
  <c r="X1227" i="33"/>
  <c r="X1226" i="33"/>
  <c r="X1225" i="33"/>
  <c r="X1224" i="33"/>
  <c r="X1223" i="33"/>
  <c r="X1214" i="33"/>
  <c r="X1215" i="33"/>
  <c r="X1216" i="33"/>
  <c r="X1217" i="33"/>
  <c r="X1218" i="33"/>
  <c r="X1219" i="33"/>
  <c r="X1220" i="33"/>
  <c r="X1221" i="33"/>
  <c r="X1222" i="33"/>
  <c r="J1228" i="33"/>
  <c r="I1228" i="33"/>
  <c r="H1228" i="33"/>
  <c r="J1227" i="33"/>
  <c r="I1227" i="33"/>
  <c r="H1227" i="33"/>
  <c r="J1226" i="33"/>
  <c r="I1226" i="33"/>
  <c r="H1226" i="33"/>
  <c r="J1225" i="33"/>
  <c r="I1225" i="33"/>
  <c r="H1225" i="33"/>
  <c r="J1224" i="33"/>
  <c r="I1224" i="33"/>
  <c r="H1224" i="33"/>
  <c r="J1223" i="33"/>
  <c r="I1223" i="33"/>
  <c r="H1223" i="33"/>
  <c r="Z1215" i="33" l="1"/>
  <c r="Z1227" i="33"/>
  <c r="Z1218" i="33"/>
  <c r="Z1223" i="33"/>
  <c r="Z1219" i="33"/>
  <c r="Z1224" i="33"/>
  <c r="Z1220" i="33"/>
  <c r="Z1217" i="33"/>
  <c r="Z1225" i="33"/>
  <c r="Z1214" i="33"/>
  <c r="Z1228" i="33"/>
  <c r="Z1216" i="33"/>
  <c r="Z1226" i="33"/>
  <c r="G1226" i="33"/>
  <c r="G1224" i="33"/>
  <c r="G1227" i="33"/>
  <c r="G1228" i="33"/>
  <c r="G1225" i="33"/>
  <c r="G1223" i="33"/>
  <c r="AC1222" i="33"/>
  <c r="AB1222" i="33"/>
  <c r="AA1222" i="33"/>
  <c r="J1222" i="33"/>
  <c r="I1222" i="33"/>
  <c r="H1222" i="33"/>
  <c r="AC1221" i="33"/>
  <c r="AB1221" i="33"/>
  <c r="AA1221" i="33"/>
  <c r="J1221" i="33"/>
  <c r="I1221" i="33"/>
  <c r="H1221" i="33"/>
  <c r="J1220" i="33"/>
  <c r="I1220" i="33"/>
  <c r="H1220" i="33"/>
  <c r="J1219" i="33"/>
  <c r="I1219" i="33"/>
  <c r="H1219" i="33"/>
  <c r="J1218" i="33"/>
  <c r="I1218" i="33"/>
  <c r="H1218" i="33"/>
  <c r="J1217" i="33"/>
  <c r="I1217" i="33"/>
  <c r="H1217" i="33"/>
  <c r="J1216" i="33"/>
  <c r="I1216" i="33"/>
  <c r="H1216" i="33"/>
  <c r="AC144" i="33"/>
  <c r="AB144" i="33"/>
  <c r="AA144" i="33"/>
  <c r="X144" i="33"/>
  <c r="J144" i="33"/>
  <c r="I144" i="33"/>
  <c r="H144" i="33"/>
  <c r="AC143" i="33"/>
  <c r="AB143" i="33"/>
  <c r="AA143" i="33"/>
  <c r="X143" i="33"/>
  <c r="J143" i="33"/>
  <c r="I143" i="33"/>
  <c r="H143" i="33"/>
  <c r="AC62" i="33"/>
  <c r="AB62" i="33"/>
  <c r="AA62" i="33"/>
  <c r="X62" i="33"/>
  <c r="J62" i="33"/>
  <c r="I62" i="33"/>
  <c r="H62" i="33"/>
  <c r="AC496" i="33"/>
  <c r="AB496" i="33"/>
  <c r="AA496" i="33"/>
  <c r="X496" i="33"/>
  <c r="J496" i="33"/>
  <c r="I496" i="33"/>
  <c r="H496" i="33"/>
  <c r="AC63" i="33"/>
  <c r="AB63" i="33"/>
  <c r="AA63" i="33"/>
  <c r="X63" i="33"/>
  <c r="J63" i="33"/>
  <c r="I63" i="33"/>
  <c r="H63" i="33"/>
  <c r="Z1221" i="33" l="1"/>
  <c r="Z143" i="33"/>
  <c r="Z63" i="33"/>
  <c r="Z144" i="33"/>
  <c r="Z62" i="33"/>
  <c r="Z496" i="33"/>
  <c r="Z1222" i="33"/>
  <c r="G1220" i="33"/>
  <c r="G1216" i="33"/>
  <c r="G1217" i="33"/>
  <c r="G62" i="33"/>
  <c r="G1221" i="33"/>
  <c r="G1219" i="33"/>
  <c r="G1218" i="33"/>
  <c r="G1222" i="33"/>
  <c r="G144" i="33"/>
  <c r="G143" i="33"/>
  <c r="G496" i="33"/>
  <c r="G63" i="33"/>
  <c r="AC492" i="33"/>
  <c r="AB492" i="33"/>
  <c r="X492" i="33"/>
  <c r="J492" i="33"/>
  <c r="I492" i="33"/>
  <c r="H492" i="33"/>
  <c r="Z492" i="33" l="1"/>
  <c r="G492" i="33"/>
  <c r="J645" i="33"/>
  <c r="AC61" i="33" l="1"/>
  <c r="AB61" i="33"/>
  <c r="AA61" i="33"/>
  <c r="X61" i="33"/>
  <c r="J61" i="33"/>
  <c r="I61" i="33"/>
  <c r="H61" i="33"/>
  <c r="Z61" i="33" l="1"/>
  <c r="G61" i="33"/>
  <c r="AD934" i="33"/>
  <c r="AE934" i="33"/>
  <c r="AF934" i="33"/>
  <c r="AG934" i="33"/>
  <c r="AH934" i="33"/>
  <c r="AI934" i="33"/>
  <c r="AJ934" i="33"/>
  <c r="AK934" i="33"/>
  <c r="AD935" i="33"/>
  <c r="AE935" i="33"/>
  <c r="AF935" i="33"/>
  <c r="AG935" i="33"/>
  <c r="AH935" i="33"/>
  <c r="AI935" i="33"/>
  <c r="AJ935" i="33"/>
  <c r="AK935" i="33"/>
  <c r="AA1104" i="33"/>
  <c r="AB1104" i="33"/>
  <c r="AC1104" i="33"/>
  <c r="AA1105" i="33"/>
  <c r="AB1105" i="33"/>
  <c r="AC1105" i="33"/>
  <c r="AA1106" i="33"/>
  <c r="AB1106" i="33"/>
  <c r="AC1106" i="33"/>
  <c r="AA1107" i="33"/>
  <c r="AB1107" i="33"/>
  <c r="AC1107" i="33"/>
  <c r="AA1108" i="33"/>
  <c r="AB1108" i="33"/>
  <c r="AC1108" i="33"/>
  <c r="AA1109" i="33"/>
  <c r="AB1109" i="33"/>
  <c r="AC1109" i="33"/>
  <c r="AA1110" i="33"/>
  <c r="AB1110" i="33"/>
  <c r="AC1110" i="33"/>
  <c r="Z1107" i="33" l="1"/>
  <c r="Z1106" i="33"/>
  <c r="Z1108" i="33"/>
  <c r="Z1105" i="33"/>
  <c r="Z1110" i="33"/>
  <c r="Z1104" i="33"/>
  <c r="Z1109" i="33"/>
  <c r="AA64" i="33"/>
  <c r="AB64" i="33"/>
  <c r="AA65" i="33"/>
  <c r="AB65" i="33"/>
  <c r="AA66" i="33"/>
  <c r="AB66" i="33"/>
  <c r="AA67" i="33"/>
  <c r="AB67" i="33"/>
  <c r="AA68" i="33"/>
  <c r="AB68" i="33"/>
  <c r="AA69" i="33"/>
  <c r="AB69" i="33"/>
  <c r="AC67" i="33"/>
  <c r="X67" i="33"/>
  <c r="J67" i="33"/>
  <c r="I67" i="33"/>
  <c r="H67" i="33"/>
  <c r="AC65" i="33"/>
  <c r="X65" i="33"/>
  <c r="J65" i="33"/>
  <c r="I65" i="33"/>
  <c r="H65" i="33"/>
  <c r="AC71" i="33"/>
  <c r="AB71" i="33"/>
  <c r="AA71" i="33"/>
  <c r="X71" i="33"/>
  <c r="J71" i="33"/>
  <c r="I71" i="33"/>
  <c r="H71" i="33"/>
  <c r="Z71" i="33" l="1"/>
  <c r="Z65" i="33"/>
  <c r="Z67" i="33"/>
  <c r="G65" i="33"/>
  <c r="G67" i="33"/>
  <c r="G71" i="33"/>
  <c r="X412" i="33"/>
  <c r="X413" i="33"/>
  <c r="X414" i="33"/>
  <c r="X415" i="33"/>
  <c r="X416" i="33"/>
  <c r="X417" i="33"/>
  <c r="X418" i="33"/>
  <c r="X419" i="33"/>
  <c r="X420" i="33"/>
  <c r="X421" i="33"/>
  <c r="X422" i="33"/>
  <c r="AC884" i="33" l="1"/>
  <c r="AB884" i="33"/>
  <c r="AA884" i="33"/>
  <c r="AC883" i="33"/>
  <c r="AB883" i="33"/>
  <c r="AA883" i="33"/>
  <c r="AC882" i="33"/>
  <c r="AB882" i="33"/>
  <c r="AA882" i="33"/>
  <c r="AC881" i="33"/>
  <c r="AB881" i="33"/>
  <c r="AA881" i="33"/>
  <c r="AC880" i="33"/>
  <c r="AB880" i="33"/>
  <c r="AA880" i="33"/>
  <c r="AC879" i="33"/>
  <c r="AB879" i="33"/>
  <c r="AA879" i="33"/>
  <c r="AC878" i="33"/>
  <c r="AB878" i="33"/>
  <c r="AA878" i="33"/>
  <c r="AC877" i="33"/>
  <c r="AB877" i="33"/>
  <c r="AA877" i="33"/>
  <c r="AC876" i="33"/>
  <c r="AB876" i="33"/>
  <c r="AA876" i="33"/>
  <c r="AC875" i="33"/>
  <c r="AB875" i="33"/>
  <c r="AA875" i="33"/>
  <c r="AA694" i="33"/>
  <c r="AB694" i="33"/>
  <c r="AC694" i="33"/>
  <c r="AA695" i="33"/>
  <c r="AB695" i="33"/>
  <c r="AC695" i="33"/>
  <c r="AA696" i="33"/>
  <c r="AB696" i="33"/>
  <c r="AC696" i="33"/>
  <c r="AA697" i="33"/>
  <c r="AB697" i="33"/>
  <c r="AC697" i="33"/>
  <c r="AA698" i="33"/>
  <c r="AB698" i="33"/>
  <c r="AC698" i="33"/>
  <c r="AA699" i="33"/>
  <c r="AB699" i="33"/>
  <c r="AC699" i="33"/>
  <c r="AA700" i="33"/>
  <c r="AB700" i="33"/>
  <c r="AC700" i="33"/>
  <c r="X884" i="33"/>
  <c r="X883" i="33"/>
  <c r="X882" i="33"/>
  <c r="X881" i="33"/>
  <c r="X880" i="33"/>
  <c r="X879" i="33"/>
  <c r="X878" i="33"/>
  <c r="X877" i="33"/>
  <c r="X876" i="33"/>
  <c r="X875" i="33"/>
  <c r="J884" i="33"/>
  <c r="I884" i="33"/>
  <c r="H884" i="33"/>
  <c r="J883" i="33"/>
  <c r="I883" i="33"/>
  <c r="H883" i="33"/>
  <c r="J882" i="33"/>
  <c r="I882" i="33"/>
  <c r="H882" i="33"/>
  <c r="J881" i="33"/>
  <c r="I881" i="33"/>
  <c r="H881" i="33"/>
  <c r="J880" i="33"/>
  <c r="I880" i="33"/>
  <c r="H880" i="33"/>
  <c r="J879" i="33"/>
  <c r="I879" i="33"/>
  <c r="H879" i="33"/>
  <c r="J878" i="33"/>
  <c r="I878" i="33"/>
  <c r="H878" i="33"/>
  <c r="J877" i="33"/>
  <c r="I877" i="33"/>
  <c r="H877" i="33"/>
  <c r="J876" i="33"/>
  <c r="I876" i="33"/>
  <c r="H876" i="33"/>
  <c r="J875" i="33"/>
  <c r="I875" i="33"/>
  <c r="H875" i="33"/>
  <c r="Z880" i="33" l="1"/>
  <c r="Z697" i="33"/>
  <c r="Z875" i="33"/>
  <c r="Z698" i="33"/>
  <c r="Z876" i="33"/>
  <c r="Z884" i="33"/>
  <c r="Z694" i="33"/>
  <c r="Z883" i="33"/>
  <c r="Z877" i="33"/>
  <c r="Z699" i="33"/>
  <c r="Z696" i="33"/>
  <c r="Z878" i="33"/>
  <c r="Z881" i="33"/>
  <c r="Z695" i="33"/>
  <c r="Z879" i="33"/>
  <c r="Z700" i="33"/>
  <c r="Z882" i="33"/>
  <c r="G883" i="33"/>
  <c r="G878" i="33"/>
  <c r="G876" i="33"/>
  <c r="G881" i="33"/>
  <c r="G884" i="33"/>
  <c r="G879" i="33"/>
  <c r="G882" i="33"/>
  <c r="G877" i="33"/>
  <c r="G880" i="33"/>
  <c r="G875" i="33"/>
  <c r="AB1315" i="33"/>
  <c r="AB1314" i="33"/>
  <c r="AB1313" i="33"/>
  <c r="AB1312" i="33"/>
  <c r="AB1311" i="33"/>
  <c r="AB1310" i="33"/>
  <c r="AB1309" i="33"/>
  <c r="AB1308" i="33"/>
  <c r="AB1307" i="33"/>
  <c r="AB1306" i="33"/>
  <c r="AB1305" i="33"/>
  <c r="AB1304" i="33"/>
  <c r="AB1303" i="33"/>
  <c r="AB1302" i="33"/>
  <c r="AB1301" i="33"/>
  <c r="AB1300" i="33"/>
  <c r="AB1299" i="33"/>
  <c r="AB1298" i="33"/>
  <c r="AB1297" i="33"/>
  <c r="AB1296" i="33"/>
  <c r="AB1295" i="33"/>
  <c r="AB1294" i="33"/>
  <c r="AB1293" i="33"/>
  <c r="AB1292" i="33"/>
  <c r="AB1291" i="33"/>
  <c r="AB1290" i="33"/>
  <c r="AB1288" i="33"/>
  <c r="AB1287" i="33"/>
  <c r="AB1286" i="33"/>
  <c r="AB1285" i="33"/>
  <c r="AB1284" i="33"/>
  <c r="AB1283" i="33"/>
  <c r="AB1281" i="33"/>
  <c r="AB1280" i="33"/>
  <c r="AB1279" i="33"/>
  <c r="AB1269" i="33"/>
  <c r="AB1278" i="33"/>
  <c r="AB1277" i="33"/>
  <c r="AB1276" i="33"/>
  <c r="AB1275" i="33"/>
  <c r="AB1274" i="33"/>
  <c r="AB1268" i="33"/>
  <c r="AB1273" i="33"/>
  <c r="AB1272" i="33"/>
  <c r="AB1271" i="33"/>
  <c r="AB1270" i="33"/>
  <c r="AB1267" i="33"/>
  <c r="AB1266" i="33"/>
  <c r="AB1265" i="33"/>
  <c r="AB1264" i="33"/>
  <c r="AB1263" i="33"/>
  <c r="AB1261" i="33"/>
  <c r="AB1260" i="33"/>
  <c r="AB1259" i="33"/>
  <c r="AB1258" i="33"/>
  <c r="AB1257" i="33"/>
  <c r="AB1256" i="33"/>
  <c r="AB1255" i="33"/>
  <c r="AB1254" i="33"/>
  <c r="AB1253" i="33"/>
  <c r="AB1252" i="33"/>
  <c r="AB1251" i="33"/>
  <c r="AB1249" i="33"/>
  <c r="AB1248" i="33"/>
  <c r="AB1247" i="33"/>
  <c r="AB1246" i="33"/>
  <c r="AB1245" i="33"/>
  <c r="AB1244" i="33"/>
  <c r="AB1242" i="33"/>
  <c r="AB1241" i="33"/>
  <c r="AB1240" i="33"/>
  <c r="AB1239" i="33"/>
  <c r="AB1238" i="33"/>
  <c r="AB1237" i="33"/>
  <c r="AB1212" i="33"/>
  <c r="AB1211" i="33"/>
  <c r="AB1210" i="33"/>
  <c r="AB1209" i="33"/>
  <c r="AB1208" i="33"/>
  <c r="AB1207" i="33"/>
  <c r="AB1206" i="33"/>
  <c r="AB1205" i="33"/>
  <c r="AB1204" i="33"/>
  <c r="AB1203" i="33"/>
  <c r="AB1202" i="33"/>
  <c r="AB1201" i="33"/>
  <c r="AB1200" i="33"/>
  <c r="AB1199" i="33"/>
  <c r="AB1198" i="33"/>
  <c r="AB1197" i="33"/>
  <c r="AB1196" i="33"/>
  <c r="AB1195" i="33"/>
  <c r="AB1194" i="33"/>
  <c r="AB1193" i="33"/>
  <c r="AB1192" i="33"/>
  <c r="AB1191" i="33"/>
  <c r="AB1190" i="33"/>
  <c r="AB1188" i="33"/>
  <c r="AB1187" i="33"/>
  <c r="AB1186" i="33"/>
  <c r="AB1185" i="33"/>
  <c r="AB1181" i="33"/>
  <c r="AB1180" i="33"/>
  <c r="AB1179" i="33"/>
  <c r="AB1178" i="33"/>
  <c r="AB1177" i="33"/>
  <c r="AB1176" i="33"/>
  <c r="AB1173" i="33"/>
  <c r="AB1172" i="33"/>
  <c r="AB1171" i="33"/>
  <c r="AB1170" i="33"/>
  <c r="AB1169" i="33"/>
  <c r="AB1168" i="33"/>
  <c r="AB1167" i="33"/>
  <c r="AB1166" i="33"/>
  <c r="AB1165" i="33"/>
  <c r="AB1164" i="33"/>
  <c r="AB1163" i="33"/>
  <c r="AB1162" i="33"/>
  <c r="AB1161" i="33"/>
  <c r="AB1160" i="33"/>
  <c r="AB1159" i="33"/>
  <c r="AB1158" i="33"/>
  <c r="AB1157" i="33"/>
  <c r="AB1156" i="33"/>
  <c r="AB1155" i="33"/>
  <c r="AB1154" i="33"/>
  <c r="AB1153" i="33"/>
  <c r="AB1152" i="33"/>
  <c r="AB1151" i="33"/>
  <c r="AB1150" i="33"/>
  <c r="AB1148" i="33"/>
  <c r="AB1147" i="33"/>
  <c r="AB1146" i="33"/>
  <c r="AB1144" i="33"/>
  <c r="AB1142" i="33"/>
  <c r="AB1141" i="33"/>
  <c r="AB1140" i="33"/>
  <c r="AB1139" i="33"/>
  <c r="AB1138" i="33"/>
  <c r="AB1137" i="33"/>
  <c r="AB1136" i="33"/>
  <c r="AB1135" i="33"/>
  <c r="AB1134" i="33"/>
  <c r="AB1133" i="33"/>
  <c r="AB1132" i="33"/>
  <c r="AB1131" i="33"/>
  <c r="AB1130" i="33"/>
  <c r="AB1129" i="33"/>
  <c r="AB1128" i="33"/>
  <c r="AB1127" i="33"/>
  <c r="AB1126" i="33"/>
  <c r="AB1125" i="33"/>
  <c r="AB1124" i="33"/>
  <c r="AB1123" i="33"/>
  <c r="AB1122" i="33"/>
  <c r="AB1121" i="33"/>
  <c r="AB1120" i="33"/>
  <c r="AB1119" i="33"/>
  <c r="AB1118" i="33"/>
  <c r="AB1116" i="33"/>
  <c r="AB1115" i="33"/>
  <c r="AB1114" i="33"/>
  <c r="AB1113" i="33"/>
  <c r="AB1112" i="33"/>
  <c r="AB1111" i="33"/>
  <c r="AB1102" i="33"/>
  <c r="AB1101" i="33"/>
  <c r="AB1100" i="33"/>
  <c r="AB1099" i="33"/>
  <c r="AB1098" i="33"/>
  <c r="AB1097" i="33"/>
  <c r="AB1096" i="33"/>
  <c r="AB1095" i="33"/>
  <c r="AB1093" i="33"/>
  <c r="AB1092" i="33"/>
  <c r="AB1091" i="33"/>
  <c r="AB1090" i="33"/>
  <c r="AB1089" i="33"/>
  <c r="AB1088" i="33"/>
  <c r="AB1087" i="33"/>
  <c r="AB1085" i="33"/>
  <c r="AB1084" i="33"/>
  <c r="AB1083" i="33"/>
  <c r="AB1081" i="33"/>
  <c r="AB1079" i="33"/>
  <c r="AB1078" i="33"/>
  <c r="AB1077" i="33"/>
  <c r="AB1076" i="33"/>
  <c r="AB1075" i="33"/>
  <c r="AB1074" i="33"/>
  <c r="AB1073" i="33"/>
  <c r="AB1072" i="33"/>
  <c r="AB1071" i="33"/>
  <c r="AB1070" i="33"/>
  <c r="AB1069" i="33"/>
  <c r="AB1068" i="33"/>
  <c r="AB1067" i="33"/>
  <c r="AB1066" i="33"/>
  <c r="AB1065" i="33"/>
  <c r="AB1064" i="33"/>
  <c r="AB1063" i="33"/>
  <c r="AB1062" i="33"/>
  <c r="AB1053" i="33"/>
  <c r="AB1052" i="33"/>
  <c r="AB1051" i="33"/>
  <c r="AB1050" i="33"/>
  <c r="AB1049" i="33"/>
  <c r="AB1048" i="33"/>
  <c r="AB1047" i="33"/>
  <c r="AB1046" i="33"/>
  <c r="AB1045" i="33"/>
  <c r="AB1044" i="33"/>
  <c r="AB1043" i="33"/>
  <c r="AB1042" i="33"/>
  <c r="AB1041" i="33"/>
  <c r="AB1039" i="33"/>
  <c r="AB1038" i="33"/>
  <c r="AB1037" i="33"/>
  <c r="AB1036" i="33"/>
  <c r="AB1035" i="33"/>
  <c r="AB1034" i="33"/>
  <c r="AB1033" i="33"/>
  <c r="AB1032" i="33"/>
  <c r="AB1028" i="33"/>
  <c r="AB1027" i="33"/>
  <c r="AB1026" i="33"/>
  <c r="AB1025" i="33"/>
  <c r="AB1023" i="33"/>
  <c r="AB1022" i="33"/>
  <c r="AB1021" i="33"/>
  <c r="AB1020" i="33"/>
  <c r="AB1019" i="33"/>
  <c r="AB1018" i="33"/>
  <c r="AB1017" i="33"/>
  <c r="AB1016" i="33"/>
  <c r="AB1015" i="33"/>
  <c r="AB1013" i="33"/>
  <c r="AB1012" i="33"/>
  <c r="AB1011" i="33"/>
  <c r="AB1010" i="33"/>
  <c r="AB1009" i="33"/>
  <c r="AB1008" i="33"/>
  <c r="AB1007" i="33"/>
  <c r="AB1006" i="33"/>
  <c r="AB1005" i="33"/>
  <c r="AB1004" i="33"/>
  <c r="AB1003" i="33"/>
  <c r="AB1002" i="33"/>
  <c r="AB1001" i="33"/>
  <c r="AB1000" i="33"/>
  <c r="AB999" i="33"/>
  <c r="AB998" i="33"/>
  <c r="AB997" i="33"/>
  <c r="AB996" i="33"/>
  <c r="AB995" i="33"/>
  <c r="AB994" i="33"/>
  <c r="AB993" i="33"/>
  <c r="AB992" i="33"/>
  <c r="AB978" i="33"/>
  <c r="AB977" i="33"/>
  <c r="AB976" i="33"/>
  <c r="AB975" i="33"/>
  <c r="AB973" i="33"/>
  <c r="AB972" i="33"/>
  <c r="AB971" i="33"/>
  <c r="AB970" i="33"/>
  <c r="AB969" i="33"/>
  <c r="AB968" i="33"/>
  <c r="AB967" i="33"/>
  <c r="AB966" i="33"/>
  <c r="AB965" i="33"/>
  <c r="AB964" i="33"/>
  <c r="AB962" i="33"/>
  <c r="AB961" i="33"/>
  <c r="AB960" i="33"/>
  <c r="AB958" i="33"/>
  <c r="AB957" i="33"/>
  <c r="AB953" i="33"/>
  <c r="AB952" i="33"/>
  <c r="AB951" i="33"/>
  <c r="AB950" i="33"/>
  <c r="AB949" i="33"/>
  <c r="AB948" i="33"/>
  <c r="AB947" i="33"/>
  <c r="AB943" i="33"/>
  <c r="AB942" i="33"/>
  <c r="AB941" i="33"/>
  <c r="AB940" i="33"/>
  <c r="AB938" i="33"/>
  <c r="AB937" i="33"/>
  <c r="AB933" i="33"/>
  <c r="AB932" i="33"/>
  <c r="AB929" i="33"/>
  <c r="AB928" i="33"/>
  <c r="AB927" i="33"/>
  <c r="AB925" i="33"/>
  <c r="AB924" i="33"/>
  <c r="AB923" i="33"/>
  <c r="AB922" i="33"/>
  <c r="AB921" i="33"/>
  <c r="AB917" i="33"/>
  <c r="AB916" i="33"/>
  <c r="AB915" i="33"/>
  <c r="AB914" i="33"/>
  <c r="AB911" i="33"/>
  <c r="AB910" i="33"/>
  <c r="AB909" i="33"/>
  <c r="AB908" i="33"/>
  <c r="AB907" i="33"/>
  <c r="AB906" i="33"/>
  <c r="AB905" i="33"/>
  <c r="AB901" i="33"/>
  <c r="AB900" i="33"/>
  <c r="AB899" i="33"/>
  <c r="AB898" i="33"/>
  <c r="AB897" i="33"/>
  <c r="AB896" i="33"/>
  <c r="AB895" i="33"/>
  <c r="AB894" i="33"/>
  <c r="AB893" i="33"/>
  <c r="AB892" i="33"/>
  <c r="AB891" i="33"/>
  <c r="AB890" i="33"/>
  <c r="AB889" i="33"/>
  <c r="AB888" i="33"/>
  <c r="AB887" i="33"/>
  <c r="AB886" i="33"/>
  <c r="AB873" i="33"/>
  <c r="AB872" i="33"/>
  <c r="AB871" i="33"/>
  <c r="AB870" i="33"/>
  <c r="AB869" i="33"/>
  <c r="AB868" i="33"/>
  <c r="AB867" i="33"/>
  <c r="AB866" i="33"/>
  <c r="AB865" i="33"/>
  <c r="AB864" i="33"/>
  <c r="AB863" i="33"/>
  <c r="AB862" i="33"/>
  <c r="AB861" i="33"/>
  <c r="AB860" i="33"/>
  <c r="AB859" i="33"/>
  <c r="AB858" i="33"/>
  <c r="AB857" i="33"/>
  <c r="AB856" i="33"/>
  <c r="AB855" i="33"/>
  <c r="AB854" i="33"/>
  <c r="AB853" i="33"/>
  <c r="AB852" i="33"/>
  <c r="AB851" i="33"/>
  <c r="AB850" i="33"/>
  <c r="AB849" i="33"/>
  <c r="AB848" i="33"/>
  <c r="AB847" i="33"/>
  <c r="AB846" i="33"/>
  <c r="AB845" i="33"/>
  <c r="AB844" i="33"/>
  <c r="AB842" i="33"/>
  <c r="AB841" i="33"/>
  <c r="AB840" i="33"/>
  <c r="AB839" i="33"/>
  <c r="AB838" i="33"/>
  <c r="AB837" i="33"/>
  <c r="AB836" i="33"/>
  <c r="AB835" i="33"/>
  <c r="AB834" i="33"/>
  <c r="AB833" i="33"/>
  <c r="AB832" i="33"/>
  <c r="AB831" i="33"/>
  <c r="AB830" i="33"/>
  <c r="AB829" i="33"/>
  <c r="AB828" i="33"/>
  <c r="AB827" i="33"/>
  <c r="AB826" i="33"/>
  <c r="AB825" i="33"/>
  <c r="AB824" i="33"/>
  <c r="AB823" i="33"/>
  <c r="AB822" i="33"/>
  <c r="AB821" i="33"/>
  <c r="AB820" i="33"/>
  <c r="AB819" i="33"/>
  <c r="AB818" i="33"/>
  <c r="AB817" i="33"/>
  <c r="AB816" i="33"/>
  <c r="AB815" i="33"/>
  <c r="AB814" i="33"/>
  <c r="AB813" i="33"/>
  <c r="AB810" i="33"/>
  <c r="AB809" i="33"/>
  <c r="AB808" i="33"/>
  <c r="AB807" i="33"/>
  <c r="AB806" i="33"/>
  <c r="AB805" i="33"/>
  <c r="AB804" i="33"/>
  <c r="AB803" i="33"/>
  <c r="AB802" i="33"/>
  <c r="AB801" i="33"/>
  <c r="AB800" i="33"/>
  <c r="AB799" i="33"/>
  <c r="AB798" i="33"/>
  <c r="AB797" i="33"/>
  <c r="AB796" i="33"/>
  <c r="AB795" i="33"/>
  <c r="AB794" i="33"/>
  <c r="AB793" i="33"/>
  <c r="AB792" i="33"/>
  <c r="AB791" i="33"/>
  <c r="AB790" i="33"/>
  <c r="AB789" i="33"/>
  <c r="AB788" i="33"/>
  <c r="AB787" i="33"/>
  <c r="AB786" i="33"/>
  <c r="AB785" i="33"/>
  <c r="AB784" i="33"/>
  <c r="AB782" i="33"/>
  <c r="AB781" i="33"/>
  <c r="AB780" i="33"/>
  <c r="AB779" i="33"/>
  <c r="AB778" i="33"/>
  <c r="AB777" i="33"/>
  <c r="AB776" i="33"/>
  <c r="AB775" i="33"/>
  <c r="AB774" i="33"/>
  <c r="AB773" i="33"/>
  <c r="AB772" i="33"/>
  <c r="AB771" i="33"/>
  <c r="AB770" i="33"/>
  <c r="AB769" i="33"/>
  <c r="AB768" i="33"/>
  <c r="AB767" i="33"/>
  <c r="AB766" i="33"/>
  <c r="AB765" i="33"/>
  <c r="AB764" i="33"/>
  <c r="AB763" i="33"/>
  <c r="AB762" i="33"/>
  <c r="AB761" i="33"/>
  <c r="AB760" i="33"/>
  <c r="AB759" i="33"/>
  <c r="AB758" i="33"/>
  <c r="AB757" i="33"/>
  <c r="AB756" i="33"/>
  <c r="AB755" i="33"/>
  <c r="AB754" i="33"/>
  <c r="AB753" i="33"/>
  <c r="AB752" i="33"/>
  <c r="AB751" i="33"/>
  <c r="AB750" i="33"/>
  <c r="AB749" i="33"/>
  <c r="AB748" i="33"/>
  <c r="AB746" i="33"/>
  <c r="AB745" i="33"/>
  <c r="AB744" i="33"/>
  <c r="AB743" i="33"/>
  <c r="AB742" i="33"/>
  <c r="AB741" i="33"/>
  <c r="AB740" i="33"/>
  <c r="AB739" i="33"/>
  <c r="AB738" i="33"/>
  <c r="AB737" i="33"/>
  <c r="AB736" i="33"/>
  <c r="AB735" i="33"/>
  <c r="AB734" i="33"/>
  <c r="AB733" i="33"/>
  <c r="AB732" i="33"/>
  <c r="AB731" i="33"/>
  <c r="AB730" i="33"/>
  <c r="AB729" i="33"/>
  <c r="AB728" i="33"/>
  <c r="AB727" i="33"/>
  <c r="AB726" i="33"/>
  <c r="AB725" i="33"/>
  <c r="AB724" i="33"/>
  <c r="AB723" i="33"/>
  <c r="AB722" i="33"/>
  <c r="AB721" i="33"/>
  <c r="AB720" i="33"/>
  <c r="AB719" i="33"/>
  <c r="AB718" i="33"/>
  <c r="AB717" i="33"/>
  <c r="AB716" i="33"/>
  <c r="AB714" i="33"/>
  <c r="AB713" i="33"/>
  <c r="AB712" i="33"/>
  <c r="AB711" i="33"/>
  <c r="AB710" i="33"/>
  <c r="AB709" i="33"/>
  <c r="AB708" i="33"/>
  <c r="AB707" i="33"/>
  <c r="AB706" i="33"/>
  <c r="AB705" i="33"/>
  <c r="AB704" i="33"/>
  <c r="AB703" i="33"/>
  <c r="AB702" i="33"/>
  <c r="AB701" i="33"/>
  <c r="AB689" i="33"/>
  <c r="AB687" i="33"/>
  <c r="AB686" i="33"/>
  <c r="AB685" i="33"/>
  <c r="AB684" i="33"/>
  <c r="AB683" i="33"/>
  <c r="AB682" i="33"/>
  <c r="AB681" i="33"/>
  <c r="AB680" i="33"/>
  <c r="AB679" i="33"/>
  <c r="AB678" i="33"/>
  <c r="AB677" i="33"/>
  <c r="AB676" i="33"/>
  <c r="AB675" i="33"/>
  <c r="AB674" i="33"/>
  <c r="AB673" i="33"/>
  <c r="AB672" i="33"/>
  <c r="AB671" i="33"/>
  <c r="AB670" i="33"/>
  <c r="AB669" i="33"/>
  <c r="AB668" i="33"/>
  <c r="AB667" i="33"/>
  <c r="AB666" i="33"/>
  <c r="AB665" i="33"/>
  <c r="AB664" i="33"/>
  <c r="AB663" i="33"/>
  <c r="AB662" i="33"/>
  <c r="AB661" i="33"/>
  <c r="AB660" i="33"/>
  <c r="AB659" i="33"/>
  <c r="AB658" i="33"/>
  <c r="AB657" i="33"/>
  <c r="AB656" i="33"/>
  <c r="AB655" i="33"/>
  <c r="AB654" i="33"/>
  <c r="AB653" i="33"/>
  <c r="AB652" i="33"/>
  <c r="AB651" i="33"/>
  <c r="AB650" i="33"/>
  <c r="AB649" i="33"/>
  <c r="AB648" i="33"/>
  <c r="AB647" i="33"/>
  <c r="AB646" i="33"/>
  <c r="AB645" i="33"/>
  <c r="AB644" i="33"/>
  <c r="AB643" i="33"/>
  <c r="AB642" i="33"/>
  <c r="AB641" i="33"/>
  <c r="AB640" i="33"/>
  <c r="AB621" i="33"/>
  <c r="AB620" i="33"/>
  <c r="AB619" i="33"/>
  <c r="AB618" i="33"/>
  <c r="AB617" i="33"/>
  <c r="AB616" i="33"/>
  <c r="AB615" i="33"/>
  <c r="AB614" i="33"/>
  <c r="AB613" i="33"/>
  <c r="AB612" i="33"/>
  <c r="AB611" i="33"/>
  <c r="AB610" i="33"/>
  <c r="AB609" i="33"/>
  <c r="AB608" i="33"/>
  <c r="AB573" i="33"/>
  <c r="AB572" i="33"/>
  <c r="AB571" i="33"/>
  <c r="AB570" i="33"/>
  <c r="AB569" i="33"/>
  <c r="AB568" i="33"/>
  <c r="AB567" i="33"/>
  <c r="AB566" i="33"/>
  <c r="AB565" i="33"/>
  <c r="AB564" i="33"/>
  <c r="AB563" i="33"/>
  <c r="AB561" i="33"/>
  <c r="AB560" i="33"/>
  <c r="AB559" i="33"/>
  <c r="AB558" i="33"/>
  <c r="AB557" i="33"/>
  <c r="AB556" i="33"/>
  <c r="AB555" i="33"/>
  <c r="AB554" i="33"/>
  <c r="AB553" i="33"/>
  <c r="AB552" i="33"/>
  <c r="AB551" i="33"/>
  <c r="AB550" i="33"/>
  <c r="AB549" i="33"/>
  <c r="AB548" i="33"/>
  <c r="AB547" i="33"/>
  <c r="AB546" i="33"/>
  <c r="AB545" i="33"/>
  <c r="AB544" i="33"/>
  <c r="AB543" i="33"/>
  <c r="AB542" i="33"/>
  <c r="AB541" i="33"/>
  <c r="AB540" i="33"/>
  <c r="AB539" i="33"/>
  <c r="AB538" i="33"/>
  <c r="AB536" i="33"/>
  <c r="AB535" i="33"/>
  <c r="AB534" i="33"/>
  <c r="AB533" i="33"/>
  <c r="AB532" i="33"/>
  <c r="AB531" i="33"/>
  <c r="AB530" i="33"/>
  <c r="AB527" i="33"/>
  <c r="AB526" i="33"/>
  <c r="AB525" i="33"/>
  <c r="AB523" i="33"/>
  <c r="AB522" i="33"/>
  <c r="AB521" i="33"/>
  <c r="AB520" i="33"/>
  <c r="AB519" i="33"/>
  <c r="AB518" i="33"/>
  <c r="AB517" i="33"/>
  <c r="AB516" i="33"/>
  <c r="AB515" i="33"/>
  <c r="AB514" i="33"/>
  <c r="AB513" i="33"/>
  <c r="AB512" i="33"/>
  <c r="AB511" i="33"/>
  <c r="AB509" i="33"/>
  <c r="AB508" i="33"/>
  <c r="AB507" i="33"/>
  <c r="AB506" i="33"/>
  <c r="AB505" i="33"/>
  <c r="AB504" i="33"/>
  <c r="AB503" i="33"/>
  <c r="AB502" i="33"/>
  <c r="AB501" i="33"/>
  <c r="AB500" i="33"/>
  <c r="AB499" i="33"/>
  <c r="AB495" i="33"/>
  <c r="AB494" i="33"/>
  <c r="AB493" i="33"/>
  <c r="AB490" i="33"/>
  <c r="AB489" i="33"/>
  <c r="AB488" i="33"/>
  <c r="AB487" i="33"/>
  <c r="AB486" i="33"/>
  <c r="AB484" i="33"/>
  <c r="AB483" i="33"/>
  <c r="AB482" i="33"/>
  <c r="AB480" i="33"/>
  <c r="AB479" i="33"/>
  <c r="AB478" i="33"/>
  <c r="AB477" i="33"/>
  <c r="AB476" i="33"/>
  <c r="AB475" i="33"/>
  <c r="AB474" i="33"/>
  <c r="AB473" i="33"/>
  <c r="AB472" i="33"/>
  <c r="AB471" i="33"/>
  <c r="AB470" i="33"/>
  <c r="AB469" i="33"/>
  <c r="AB468" i="33"/>
  <c r="AB466" i="33"/>
  <c r="AB465" i="33"/>
  <c r="AB464" i="33"/>
  <c r="AB463" i="33"/>
  <c r="AB462" i="33"/>
  <c r="AB461" i="33"/>
  <c r="AB460" i="33"/>
  <c r="AB459" i="33"/>
  <c r="AB458" i="33"/>
  <c r="AB457" i="33"/>
  <c r="AB455" i="33"/>
  <c r="AB454" i="33"/>
  <c r="AB453" i="33"/>
  <c r="AB452" i="33"/>
  <c r="AB451" i="33"/>
  <c r="AB450" i="33"/>
  <c r="AB449" i="33"/>
  <c r="AB448" i="33"/>
  <c r="AB447" i="33"/>
  <c r="AB446" i="33"/>
  <c r="AB445" i="33"/>
  <c r="AB444" i="33"/>
  <c r="AB443" i="33"/>
  <c r="AB442" i="33"/>
  <c r="AB441" i="33"/>
  <c r="AB440" i="33"/>
  <c r="AB431" i="33"/>
  <c r="AB430" i="33"/>
  <c r="AB429" i="33"/>
  <c r="AB428" i="33"/>
  <c r="AB427" i="33"/>
  <c r="AB426" i="33"/>
  <c r="AB425" i="33"/>
  <c r="AB424" i="33"/>
  <c r="AB423" i="33"/>
  <c r="AB422" i="33"/>
  <c r="AB421" i="33"/>
  <c r="AB420" i="33"/>
  <c r="AB419" i="33"/>
  <c r="AB418" i="33"/>
  <c r="AB417" i="33"/>
  <c r="AB416" i="33"/>
  <c r="AB415" i="33"/>
  <c r="AB414" i="33"/>
  <c r="AB413" i="33"/>
  <c r="AB412" i="33"/>
  <c r="AB411" i="33"/>
  <c r="AB409" i="33"/>
  <c r="AB408" i="33"/>
  <c r="AB407" i="33"/>
  <c r="AB406" i="33"/>
  <c r="AB405" i="33"/>
  <c r="AB404" i="33"/>
  <c r="AB403" i="33"/>
  <c r="AB395" i="33"/>
  <c r="AB394" i="33"/>
  <c r="AB393" i="33"/>
  <c r="AB392" i="33"/>
  <c r="AB391" i="33"/>
  <c r="AB390" i="33"/>
  <c r="AB389" i="33"/>
  <c r="AB388" i="33"/>
  <c r="AB387" i="33"/>
  <c r="AB386" i="33"/>
  <c r="AB385" i="33"/>
  <c r="AB384" i="33"/>
  <c r="AB383" i="33"/>
  <c r="AB382" i="33"/>
  <c r="AB381" i="33"/>
  <c r="AB380" i="33"/>
  <c r="AB379" i="33"/>
  <c r="AB378" i="33"/>
  <c r="AB377" i="33"/>
  <c r="AB376" i="33"/>
  <c r="AB375" i="33"/>
  <c r="AB374" i="33"/>
  <c r="AB373" i="33"/>
  <c r="AB372" i="33"/>
  <c r="AB371" i="33"/>
  <c r="AB370" i="33"/>
  <c r="AB369" i="33"/>
  <c r="AB368" i="33"/>
  <c r="AB367" i="33"/>
  <c r="AB366" i="33"/>
  <c r="AB365" i="33"/>
  <c r="AB364" i="33"/>
  <c r="AB363" i="33"/>
  <c r="AB362" i="33"/>
  <c r="AB361" i="33"/>
  <c r="AB360" i="33"/>
  <c r="AB359" i="33"/>
  <c r="AB358" i="33"/>
  <c r="AB357" i="33"/>
  <c r="AB356" i="33"/>
  <c r="AB355" i="33"/>
  <c r="AB354" i="33"/>
  <c r="AB353" i="33"/>
  <c r="AB352" i="33"/>
  <c r="AB351" i="33"/>
  <c r="AB350" i="33"/>
  <c r="AB349" i="33"/>
  <c r="AB348" i="33"/>
  <c r="AB347" i="33"/>
  <c r="AB346" i="33"/>
  <c r="AB345" i="33"/>
  <c r="AB344" i="33"/>
  <c r="AB341" i="33"/>
  <c r="AB340" i="33"/>
  <c r="AB339" i="33"/>
  <c r="AB338" i="33"/>
  <c r="AB336" i="33"/>
  <c r="AB335" i="33"/>
  <c r="AB334" i="33"/>
  <c r="AB333" i="33"/>
  <c r="AB332" i="33"/>
  <c r="AB331" i="33"/>
  <c r="AB329" i="33"/>
  <c r="AB328" i="33"/>
  <c r="AB327" i="33"/>
  <c r="AB326" i="33"/>
  <c r="AB324" i="33"/>
  <c r="AB323" i="33"/>
  <c r="AB322" i="33"/>
  <c r="AB321" i="33"/>
  <c r="AB320" i="33"/>
  <c r="AB319" i="33"/>
  <c r="AB318" i="33"/>
  <c r="AB317" i="33"/>
  <c r="AB316" i="33"/>
  <c r="AB315" i="33"/>
  <c r="AB314" i="33"/>
  <c r="AB313" i="33"/>
  <c r="AB312" i="33"/>
  <c r="AB311" i="33"/>
  <c r="AB310" i="33"/>
  <c r="AB309" i="33"/>
  <c r="AB308" i="33"/>
  <c r="AB306" i="33"/>
  <c r="AB305" i="33"/>
  <c r="AB304" i="33"/>
  <c r="AB303" i="33"/>
  <c r="AB301" i="33"/>
  <c r="AB300" i="33"/>
  <c r="AB299" i="33"/>
  <c r="AB298" i="33"/>
  <c r="AB296" i="33"/>
  <c r="AB295" i="33"/>
  <c r="AB294" i="33"/>
  <c r="AB293" i="33"/>
  <c r="AB292" i="33"/>
  <c r="AB291" i="33"/>
  <c r="AB290" i="33"/>
  <c r="AB289" i="33"/>
  <c r="AB287" i="33"/>
  <c r="AB286" i="33"/>
  <c r="AB285" i="33"/>
  <c r="AB284" i="33"/>
  <c r="AB282" i="33"/>
  <c r="AB281" i="33"/>
  <c r="AB280" i="33"/>
  <c r="AB279" i="33"/>
  <c r="AB278" i="33"/>
  <c r="AB277" i="33"/>
  <c r="AB276" i="33"/>
  <c r="AB275" i="33"/>
  <c r="AB274" i="33"/>
  <c r="AB273" i="33"/>
  <c r="AB272" i="33"/>
  <c r="AB271" i="33"/>
  <c r="AB270" i="33"/>
  <c r="AB269" i="33"/>
  <c r="AB268" i="33"/>
  <c r="AB267" i="33"/>
  <c r="AB266" i="33"/>
  <c r="AB265" i="33"/>
  <c r="AB223" i="33"/>
  <c r="AB222" i="33"/>
  <c r="AB221" i="33"/>
  <c r="AB220" i="33"/>
  <c r="AB219" i="33"/>
  <c r="AB218" i="33"/>
  <c r="AB217" i="33"/>
  <c r="AB216" i="33"/>
  <c r="AB214" i="33"/>
  <c r="AB213" i="33"/>
  <c r="AB212" i="33"/>
  <c r="AB211" i="33"/>
  <c r="AB208" i="33"/>
  <c r="AB207" i="33"/>
  <c r="AB206" i="33"/>
  <c r="AB205" i="33"/>
  <c r="AB204" i="33"/>
  <c r="AB200" i="33"/>
  <c r="AB199" i="33"/>
  <c r="AB198" i="33"/>
  <c r="AB197" i="33"/>
  <c r="AB196" i="33"/>
  <c r="AB195" i="33"/>
  <c r="AB193" i="33"/>
  <c r="AB190" i="33"/>
  <c r="AB189" i="33"/>
  <c r="AB188" i="33"/>
  <c r="AB187" i="33"/>
  <c r="AB186" i="33"/>
  <c r="AB185" i="33"/>
  <c r="AB184" i="33"/>
  <c r="AB183" i="33"/>
  <c r="AB182" i="33"/>
  <c r="AB181" i="33"/>
  <c r="AB180" i="33"/>
  <c r="AB178" i="33"/>
  <c r="AB177" i="33"/>
  <c r="AB176" i="33"/>
  <c r="AB175" i="33"/>
  <c r="AB173" i="33"/>
  <c r="AB172" i="33"/>
  <c r="AB170" i="33"/>
  <c r="AB168" i="33"/>
  <c r="AB166" i="33"/>
  <c r="AB165" i="33"/>
  <c r="AB164" i="33"/>
  <c r="AB163" i="33"/>
  <c r="AB162" i="33"/>
  <c r="AB159" i="33"/>
  <c r="AB158" i="33"/>
  <c r="AB157" i="33"/>
  <c r="AB154" i="33"/>
  <c r="AB153" i="33"/>
  <c r="AB152" i="33"/>
  <c r="AB151" i="33"/>
  <c r="AB150" i="33"/>
  <c r="AB149" i="33"/>
  <c r="AB148" i="33"/>
  <c r="AB147" i="33"/>
  <c r="AB146" i="33"/>
  <c r="AB145" i="33"/>
  <c r="AB142" i="33"/>
  <c r="AB141" i="33"/>
  <c r="AB140" i="33"/>
  <c r="AB139" i="33"/>
  <c r="AB138" i="33"/>
  <c r="AB137" i="33"/>
  <c r="AB136" i="33"/>
  <c r="AB135" i="33"/>
  <c r="AB134" i="33"/>
  <c r="AB133" i="33"/>
  <c r="AB132" i="33"/>
  <c r="AB129" i="33"/>
  <c r="AB128" i="33"/>
  <c r="AB127" i="33"/>
  <c r="AB126" i="33"/>
  <c r="AB125" i="33"/>
  <c r="AB124" i="33"/>
  <c r="AB123" i="33"/>
  <c r="AB119" i="33"/>
  <c r="AB117" i="33"/>
  <c r="AB114" i="33"/>
  <c r="AB116" i="33"/>
  <c r="AB115" i="33"/>
  <c r="AB112" i="33"/>
  <c r="AB111" i="33"/>
  <c r="AB110" i="33"/>
  <c r="AB108" i="33"/>
  <c r="AB107" i="33"/>
  <c r="AB105" i="33"/>
  <c r="AB104" i="33"/>
  <c r="AB103" i="33"/>
  <c r="AB102" i="33"/>
  <c r="AB100" i="33"/>
  <c r="AB98" i="33"/>
  <c r="AB97" i="33"/>
  <c r="AB96" i="33"/>
  <c r="AB93" i="33"/>
  <c r="AB91" i="33"/>
  <c r="AB90" i="33"/>
  <c r="AB89" i="33"/>
  <c r="AB87" i="33"/>
  <c r="AB86" i="33"/>
  <c r="AB85" i="33"/>
  <c r="AB84" i="33"/>
  <c r="AB83" i="33"/>
  <c r="AB82" i="33"/>
  <c r="AB81" i="33"/>
  <c r="AB80" i="33"/>
  <c r="AB79" i="33"/>
  <c r="AB78" i="33"/>
  <c r="AB70" i="33"/>
  <c r="AB59" i="33"/>
  <c r="AB58" i="33"/>
  <c r="AB57" i="33"/>
  <c r="AB56" i="33"/>
  <c r="AB55" i="33"/>
  <c r="AB53" i="33"/>
  <c r="AB52" i="33"/>
  <c r="AB51" i="33"/>
  <c r="AB49" i="33"/>
  <c r="AB47" i="33"/>
  <c r="AB46" i="33"/>
  <c r="AB45" i="33"/>
  <c r="AB42" i="33"/>
  <c r="AB41" i="33"/>
  <c r="AB40" i="33"/>
  <c r="AB39" i="33"/>
  <c r="AB38" i="33"/>
  <c r="AB27" i="33"/>
  <c r="AB26" i="33"/>
  <c r="AB25" i="33"/>
  <c r="AB24" i="33"/>
  <c r="AB23" i="33"/>
  <c r="AB22" i="33"/>
  <c r="AB21" i="33"/>
  <c r="AB12" i="33"/>
  <c r="AB11" i="33"/>
  <c r="AB10" i="33"/>
  <c r="AB8" i="33"/>
  <c r="AB7" i="33"/>
  <c r="AB6" i="33"/>
  <c r="AB918" i="33" l="1"/>
  <c r="AC509" i="33"/>
  <c r="AA509" i="33"/>
  <c r="AC508" i="33"/>
  <c r="AA508" i="33"/>
  <c r="AC507" i="33"/>
  <c r="AA507" i="33"/>
  <c r="X509" i="33"/>
  <c r="X508" i="33"/>
  <c r="X507" i="33"/>
  <c r="J509" i="33"/>
  <c r="I509" i="33"/>
  <c r="H509" i="33"/>
  <c r="J508" i="33"/>
  <c r="I508" i="33"/>
  <c r="H508" i="33"/>
  <c r="J507" i="33"/>
  <c r="I507" i="33"/>
  <c r="H507" i="33"/>
  <c r="Z507" i="33" l="1"/>
  <c r="Z509" i="33"/>
  <c r="Z508" i="33"/>
  <c r="G508" i="33"/>
  <c r="G507" i="33"/>
  <c r="G509" i="33"/>
  <c r="AD954" i="33" l="1"/>
  <c r="AE954" i="33"/>
  <c r="AF954" i="33"/>
  <c r="AG954" i="33"/>
  <c r="AH954" i="33"/>
  <c r="AI954" i="33"/>
  <c r="AJ954" i="33"/>
  <c r="AK954" i="33"/>
  <c r="AL954" i="33"/>
  <c r="AM954" i="33"/>
  <c r="AO954" i="33"/>
  <c r="AP954" i="33"/>
  <c r="AQ954" i="33"/>
  <c r="AR954" i="33"/>
  <c r="AS954" i="33"/>
  <c r="AT954" i="33"/>
  <c r="AU954" i="33"/>
  <c r="AV954" i="33"/>
  <c r="AW954" i="33"/>
  <c r="AX954" i="33"/>
  <c r="AY954" i="33"/>
  <c r="AA947" i="33"/>
  <c r="AA948" i="33"/>
  <c r="AA949" i="33"/>
  <c r="AA950" i="33"/>
  <c r="AA951" i="33"/>
  <c r="AA952" i="33"/>
  <c r="AA953" i="33"/>
  <c r="Y954" i="33"/>
  <c r="AA175" i="33"/>
  <c r="AA176" i="33"/>
  <c r="AA177" i="33"/>
  <c r="AA178" i="33"/>
  <c r="AA10" i="33"/>
  <c r="AA11" i="33"/>
  <c r="AA12" i="33"/>
  <c r="AB954" i="33" l="1"/>
  <c r="H1118" i="33"/>
  <c r="I1118" i="33"/>
  <c r="J1118" i="33"/>
  <c r="X1118" i="33"/>
  <c r="J908" i="33"/>
  <c r="I908" i="33"/>
  <c r="H908" i="33"/>
  <c r="H468" i="33"/>
  <c r="I468" i="33"/>
  <c r="J468" i="33"/>
  <c r="H195" i="33"/>
  <c r="I195" i="33"/>
  <c r="J195" i="33"/>
  <c r="G908" i="33" l="1"/>
  <c r="G1118" i="33"/>
  <c r="G468" i="33"/>
  <c r="G195" i="33"/>
  <c r="H1150" i="33"/>
  <c r="I1150" i="33"/>
  <c r="J1150" i="33"/>
  <c r="X1150" i="33"/>
  <c r="AC1173" i="33"/>
  <c r="AA1173" i="33"/>
  <c r="AC1172" i="33"/>
  <c r="AA1172" i="33"/>
  <c r="Z1172" i="33" s="1"/>
  <c r="AC1171" i="33"/>
  <c r="AA1171" i="33"/>
  <c r="AC1170" i="33"/>
  <c r="AA1170" i="33"/>
  <c r="AC1169" i="33"/>
  <c r="AA1169" i="33"/>
  <c r="AC1168" i="33"/>
  <c r="AA1168" i="33"/>
  <c r="Z1168" i="33" s="1"/>
  <c r="AC1167" i="33"/>
  <c r="AA1167" i="33"/>
  <c r="AC1166" i="33"/>
  <c r="AA1166" i="33"/>
  <c r="AC1165" i="33"/>
  <c r="AA1165" i="33"/>
  <c r="AC1164" i="33"/>
  <c r="AA1164" i="33"/>
  <c r="AC1163" i="33"/>
  <c r="AA1163" i="33"/>
  <c r="AC1162" i="33"/>
  <c r="AA1162" i="33"/>
  <c r="AC1161" i="33"/>
  <c r="AA1161" i="33"/>
  <c r="AC1160" i="33"/>
  <c r="AA1160" i="33"/>
  <c r="Z1160" i="33" s="1"/>
  <c r="AC1159" i="33"/>
  <c r="AA1159" i="33"/>
  <c r="AC1158" i="33"/>
  <c r="AA1158" i="33"/>
  <c r="AC1157" i="33"/>
  <c r="AA1157" i="33"/>
  <c r="AC1156" i="33"/>
  <c r="AA1156" i="33"/>
  <c r="Z1156" i="33" s="1"/>
  <c r="AC1155" i="33"/>
  <c r="AA1155" i="33"/>
  <c r="AC1154" i="33"/>
  <c r="AA1154" i="33"/>
  <c r="AC1153" i="33"/>
  <c r="AA1153" i="33"/>
  <c r="AC1152" i="33"/>
  <c r="AA1152" i="33"/>
  <c r="Z1152" i="33" s="1"/>
  <c r="AC1151" i="33"/>
  <c r="AA1151" i="33"/>
  <c r="AC1150" i="33"/>
  <c r="AA1150" i="33"/>
  <c r="X1173" i="33"/>
  <c r="X1172" i="33"/>
  <c r="X1171" i="33"/>
  <c r="X1170" i="33"/>
  <c r="X1169" i="33"/>
  <c r="X1168" i="33"/>
  <c r="X1167" i="33"/>
  <c r="X1166" i="33"/>
  <c r="X1165" i="33"/>
  <c r="X1164" i="33"/>
  <c r="X1163" i="33"/>
  <c r="X1162" i="33"/>
  <c r="X1161" i="33"/>
  <c r="X1160" i="33"/>
  <c r="X1159" i="33"/>
  <c r="X1158" i="33"/>
  <c r="X1157" i="33"/>
  <c r="X1156" i="33"/>
  <c r="X1155" i="33"/>
  <c r="X1154" i="33"/>
  <c r="X1153" i="33"/>
  <c r="X1152" i="33"/>
  <c r="X1151" i="33"/>
  <c r="J1173" i="33"/>
  <c r="I1173" i="33"/>
  <c r="H1173" i="33"/>
  <c r="J1172" i="33"/>
  <c r="I1172" i="33"/>
  <c r="H1172" i="33"/>
  <c r="J1171" i="33"/>
  <c r="I1171" i="33"/>
  <c r="H1171" i="33"/>
  <c r="J1170" i="33"/>
  <c r="I1170" i="33"/>
  <c r="H1170" i="33"/>
  <c r="J1169" i="33"/>
  <c r="I1169" i="33"/>
  <c r="H1169" i="33"/>
  <c r="J1168" i="33"/>
  <c r="I1168" i="33"/>
  <c r="H1168" i="33"/>
  <c r="J1167" i="33"/>
  <c r="I1167" i="33"/>
  <c r="H1167" i="33"/>
  <c r="J1166" i="33"/>
  <c r="I1166" i="33"/>
  <c r="H1166" i="33"/>
  <c r="J1165" i="33"/>
  <c r="I1165" i="33"/>
  <c r="H1165" i="33"/>
  <c r="J1164" i="33"/>
  <c r="I1164" i="33"/>
  <c r="H1164" i="33"/>
  <c r="J1163" i="33"/>
  <c r="I1163" i="33"/>
  <c r="H1163" i="33"/>
  <c r="J1162" i="33"/>
  <c r="I1162" i="33"/>
  <c r="H1162" i="33"/>
  <c r="J1161" i="33"/>
  <c r="I1161" i="33"/>
  <c r="H1161" i="33"/>
  <c r="J1160" i="33"/>
  <c r="I1160" i="33"/>
  <c r="H1160" i="33"/>
  <c r="J1159" i="33"/>
  <c r="I1159" i="33"/>
  <c r="H1159" i="33"/>
  <c r="J1158" i="33"/>
  <c r="I1158" i="33"/>
  <c r="H1158" i="33"/>
  <c r="J1157" i="33"/>
  <c r="I1157" i="33"/>
  <c r="H1157" i="33"/>
  <c r="J1156" i="33"/>
  <c r="I1156" i="33"/>
  <c r="H1156" i="33"/>
  <c r="J1155" i="33"/>
  <c r="I1155" i="33"/>
  <c r="H1155" i="33"/>
  <c r="J1154" i="33"/>
  <c r="I1154" i="33"/>
  <c r="H1154" i="33"/>
  <c r="J1153" i="33"/>
  <c r="I1153" i="33"/>
  <c r="H1153" i="33"/>
  <c r="J1152" i="33"/>
  <c r="I1152" i="33"/>
  <c r="H1152" i="33"/>
  <c r="J1151" i="33"/>
  <c r="I1151" i="33"/>
  <c r="H1151" i="33"/>
  <c r="Z1164" i="33" l="1"/>
  <c r="Z1151" i="33"/>
  <c r="Z1155" i="33"/>
  <c r="Z1159" i="33"/>
  <c r="Z1163" i="33"/>
  <c r="Z1167" i="33"/>
  <c r="Z1171" i="33"/>
  <c r="Z1153" i="33"/>
  <c r="Z1157" i="33"/>
  <c r="Z1161" i="33"/>
  <c r="Z1165" i="33"/>
  <c r="Z1169" i="33"/>
  <c r="Z1173" i="33"/>
  <c r="Z1150" i="33"/>
  <c r="Z1154" i="33"/>
  <c r="Z1158" i="33"/>
  <c r="Z1162" i="33"/>
  <c r="Z1166" i="33"/>
  <c r="Z1170" i="33"/>
  <c r="G1166" i="33"/>
  <c r="G1158" i="33"/>
  <c r="G1161" i="33"/>
  <c r="G1169" i="33"/>
  <c r="G1150" i="33"/>
  <c r="G1154" i="33"/>
  <c r="G1162" i="33"/>
  <c r="G1170" i="33"/>
  <c r="G1157" i="33"/>
  <c r="G1165" i="33"/>
  <c r="G1173" i="33"/>
  <c r="G1155" i="33"/>
  <c r="G1163" i="33"/>
  <c r="G1171" i="33"/>
  <c r="G1152" i="33"/>
  <c r="G1160" i="33"/>
  <c r="G1168" i="33"/>
  <c r="G1153" i="33"/>
  <c r="G1156" i="33"/>
  <c r="G1164" i="33"/>
  <c r="G1172" i="33"/>
  <c r="G1151" i="33"/>
  <c r="G1159" i="33"/>
  <c r="G1167" i="33"/>
  <c r="AC1144" i="33"/>
  <c r="AA1144" i="33"/>
  <c r="AC1142" i="33"/>
  <c r="AA1142" i="33"/>
  <c r="AC1141" i="33"/>
  <c r="AA1141" i="33"/>
  <c r="AC1140" i="33"/>
  <c r="AA1140" i="33"/>
  <c r="AC1081" i="33"/>
  <c r="AA1081" i="33"/>
  <c r="AC1079" i="33"/>
  <c r="AA1079" i="33"/>
  <c r="AC1078" i="33"/>
  <c r="AA1078" i="33"/>
  <c r="AC1077" i="33"/>
  <c r="AA1077" i="33"/>
  <c r="AC59" i="33"/>
  <c r="AA59" i="33"/>
  <c r="X1144" i="33"/>
  <c r="X1142" i="33"/>
  <c r="X1141" i="33"/>
  <c r="X1140" i="33"/>
  <c r="X1081" i="33"/>
  <c r="X1079" i="33"/>
  <c r="X1078" i="33"/>
  <c r="X1077" i="33"/>
  <c r="X627" i="33"/>
  <c r="X626" i="33"/>
  <c r="X625" i="33"/>
  <c r="X624" i="33"/>
  <c r="AC527" i="33"/>
  <c r="AA527" i="33"/>
  <c r="AC526" i="33"/>
  <c r="AA526" i="33"/>
  <c r="AC525" i="33"/>
  <c r="AA525" i="33"/>
  <c r="AC523" i="33"/>
  <c r="AA523" i="33"/>
  <c r="AC522" i="33"/>
  <c r="AA522" i="33"/>
  <c r="AC521" i="33"/>
  <c r="AA521" i="33"/>
  <c r="Z521" i="33" s="1"/>
  <c r="AC520" i="33"/>
  <c r="AA520" i="33"/>
  <c r="AC519" i="33"/>
  <c r="AA519" i="33"/>
  <c r="AC518" i="33"/>
  <c r="AA518" i="33"/>
  <c r="AC517" i="33"/>
  <c r="AA517" i="33"/>
  <c r="AC516" i="33"/>
  <c r="AA516" i="33"/>
  <c r="AC515" i="33"/>
  <c r="AA515" i="33"/>
  <c r="AC514" i="33"/>
  <c r="AA514" i="33"/>
  <c r="AC513" i="33"/>
  <c r="AA513" i="33"/>
  <c r="Z513" i="33" s="1"/>
  <c r="AC512" i="33"/>
  <c r="AA512" i="33"/>
  <c r="AC511" i="33"/>
  <c r="AA511" i="33"/>
  <c r="X527" i="33"/>
  <c r="X526" i="33"/>
  <c r="X525" i="33"/>
  <c r="X523" i="33"/>
  <c r="X522" i="33"/>
  <c r="X521" i="33"/>
  <c r="X520" i="33"/>
  <c r="X519" i="33"/>
  <c r="X518" i="33"/>
  <c r="X517" i="33"/>
  <c r="X516" i="33"/>
  <c r="X515" i="33"/>
  <c r="X514" i="33"/>
  <c r="X513" i="33"/>
  <c r="X512" i="33"/>
  <c r="X511" i="33"/>
  <c r="X59" i="33"/>
  <c r="J1144" i="33"/>
  <c r="I1144" i="33"/>
  <c r="H1144" i="33"/>
  <c r="J1142" i="33"/>
  <c r="I1142" i="33"/>
  <c r="H1142" i="33"/>
  <c r="J1141" i="33"/>
  <c r="I1141" i="33"/>
  <c r="H1141" i="33"/>
  <c r="J1140" i="33"/>
  <c r="I1140" i="33"/>
  <c r="H1140" i="33"/>
  <c r="J1081" i="33"/>
  <c r="I1081" i="33"/>
  <c r="H1081" i="33"/>
  <c r="J1079" i="33"/>
  <c r="I1079" i="33"/>
  <c r="H1079" i="33"/>
  <c r="J1078" i="33"/>
  <c r="I1078" i="33"/>
  <c r="H1078" i="33"/>
  <c r="J1077" i="33"/>
  <c r="I1077" i="33"/>
  <c r="H1077" i="33"/>
  <c r="J627" i="33"/>
  <c r="I627" i="33"/>
  <c r="H627" i="33"/>
  <c r="J626" i="33"/>
  <c r="I626" i="33"/>
  <c r="H626" i="33"/>
  <c r="J625" i="33"/>
  <c r="I625" i="33"/>
  <c r="H625" i="33"/>
  <c r="J624" i="33"/>
  <c r="I624" i="33"/>
  <c r="H624" i="33"/>
  <c r="J527" i="33"/>
  <c r="I527" i="33"/>
  <c r="H527" i="33"/>
  <c r="J526" i="33"/>
  <c r="I526" i="33"/>
  <c r="H526" i="33"/>
  <c r="J525" i="33"/>
  <c r="I525" i="33"/>
  <c r="H525" i="33"/>
  <c r="J523" i="33"/>
  <c r="I523" i="33"/>
  <c r="H523" i="33"/>
  <c r="J522" i="33"/>
  <c r="I522" i="33"/>
  <c r="H522" i="33"/>
  <c r="J521" i="33"/>
  <c r="I521" i="33"/>
  <c r="H521" i="33"/>
  <c r="J520" i="33"/>
  <c r="I520" i="33"/>
  <c r="H520" i="33"/>
  <c r="J519" i="33"/>
  <c r="I519" i="33"/>
  <c r="H519" i="33"/>
  <c r="J518" i="33"/>
  <c r="I518" i="33"/>
  <c r="H518" i="33"/>
  <c r="J517" i="33"/>
  <c r="I517" i="33"/>
  <c r="H517" i="33"/>
  <c r="J516" i="33"/>
  <c r="I516" i="33"/>
  <c r="H516" i="33"/>
  <c r="J515" i="33"/>
  <c r="I515" i="33"/>
  <c r="H515" i="33"/>
  <c r="J514" i="33"/>
  <c r="I514" i="33"/>
  <c r="H514" i="33"/>
  <c r="J513" i="33"/>
  <c r="I513" i="33"/>
  <c r="H513" i="33"/>
  <c r="J512" i="33"/>
  <c r="I512" i="33"/>
  <c r="H512" i="33"/>
  <c r="J511" i="33"/>
  <c r="I511" i="33"/>
  <c r="H511" i="33"/>
  <c r="Z517" i="33" l="1"/>
  <c r="Z512" i="33"/>
  <c r="Z516" i="33"/>
  <c r="Z520" i="33"/>
  <c r="Z525" i="33"/>
  <c r="Z1079" i="33"/>
  <c r="Z1142" i="33"/>
  <c r="Z526" i="33"/>
  <c r="Z59" i="33"/>
  <c r="Z1081" i="33"/>
  <c r="Z1144" i="33"/>
  <c r="Z511" i="33"/>
  <c r="Z515" i="33"/>
  <c r="Z519" i="33"/>
  <c r="Z523" i="33"/>
  <c r="Z1078" i="33"/>
  <c r="Z1141" i="33"/>
  <c r="Z514" i="33"/>
  <c r="Z518" i="33"/>
  <c r="Z522" i="33"/>
  <c r="Z527" i="33"/>
  <c r="Z1077" i="33"/>
  <c r="Z1140" i="33"/>
  <c r="G1081" i="33"/>
  <c r="G522" i="33"/>
  <c r="G514" i="33"/>
  <c r="G1077" i="33"/>
  <c r="G513" i="33"/>
  <c r="G521" i="33"/>
  <c r="G1078" i="33"/>
  <c r="G512" i="33"/>
  <c r="G517" i="33"/>
  <c r="G1079" i="33"/>
  <c r="G626" i="33"/>
  <c r="G627" i="33"/>
  <c r="G518" i="33"/>
  <c r="G624" i="33"/>
  <c r="G625" i="33"/>
  <c r="G1141" i="33"/>
  <c r="G1142" i="33"/>
  <c r="G1140" i="33"/>
  <c r="G1144" i="33"/>
  <c r="G527" i="33"/>
  <c r="G526" i="33"/>
  <c r="G525" i="33"/>
  <c r="G511" i="33"/>
  <c r="G516" i="33"/>
  <c r="G519" i="33"/>
  <c r="G515" i="33"/>
  <c r="G520" i="33"/>
  <c r="G523" i="33"/>
  <c r="AC561" i="33"/>
  <c r="AA561" i="33"/>
  <c r="J561" i="33"/>
  <c r="I561" i="33"/>
  <c r="H561" i="33"/>
  <c r="X561" i="33"/>
  <c r="Z561" i="33" l="1"/>
  <c r="G561" i="33"/>
  <c r="AC1315" i="33"/>
  <c r="AA1315" i="33"/>
  <c r="AC1314" i="33"/>
  <c r="AA1314" i="33"/>
  <c r="AC1313" i="33"/>
  <c r="AA1313" i="33"/>
  <c r="AC1312" i="33"/>
  <c r="AA1312" i="33"/>
  <c r="AC1311" i="33"/>
  <c r="AA1311" i="33"/>
  <c r="AC1310" i="33"/>
  <c r="AA1310" i="33"/>
  <c r="AC1309" i="33"/>
  <c r="AA1309" i="33"/>
  <c r="AC1308" i="33"/>
  <c r="AA1308" i="33"/>
  <c r="AC1307" i="33"/>
  <c r="AA1307" i="33"/>
  <c r="AC1306" i="33"/>
  <c r="AA1306" i="33"/>
  <c r="AC1305" i="33"/>
  <c r="AA1305" i="33"/>
  <c r="AC1302" i="33"/>
  <c r="AA1302" i="33"/>
  <c r="AC1304" i="33"/>
  <c r="AA1304" i="33"/>
  <c r="AC1303" i="33"/>
  <c r="AA1303" i="33"/>
  <c r="AC1301" i="33"/>
  <c r="AA1301" i="33"/>
  <c r="AC1300" i="33"/>
  <c r="AA1300" i="33"/>
  <c r="AC1299" i="33"/>
  <c r="AA1299" i="33"/>
  <c r="AC1298" i="33"/>
  <c r="AA1298" i="33"/>
  <c r="AC1297" i="33"/>
  <c r="AA1297" i="33"/>
  <c r="AC1296" i="33"/>
  <c r="AA1296" i="33"/>
  <c r="AC1295" i="33"/>
  <c r="AA1295" i="33"/>
  <c r="AC1294" i="33"/>
  <c r="AA1294" i="33"/>
  <c r="AC1293" i="33"/>
  <c r="AA1293" i="33"/>
  <c r="AC1292" i="33"/>
  <c r="AA1292" i="33"/>
  <c r="AC1291" i="33"/>
  <c r="AA1291" i="33"/>
  <c r="AC1290" i="33"/>
  <c r="AA1290" i="33"/>
  <c r="X1315" i="33"/>
  <c r="X1314" i="33"/>
  <c r="X1313" i="33"/>
  <c r="X1312" i="33"/>
  <c r="X1311" i="33"/>
  <c r="X1310" i="33"/>
  <c r="X1309" i="33"/>
  <c r="X1308" i="33"/>
  <c r="X1307" i="33"/>
  <c r="X1306" i="33"/>
  <c r="X1305" i="33"/>
  <c r="X1302" i="33"/>
  <c r="X1304" i="33"/>
  <c r="X1303" i="33"/>
  <c r="X1301" i="33"/>
  <c r="X1300" i="33"/>
  <c r="X1299" i="33"/>
  <c r="X1298" i="33"/>
  <c r="X1297" i="33"/>
  <c r="X1296" i="33"/>
  <c r="X1295" i="33"/>
  <c r="X1294" i="33"/>
  <c r="X1293" i="33"/>
  <c r="X1292" i="33"/>
  <c r="X1291" i="33"/>
  <c r="X1290" i="33"/>
  <c r="J1315" i="33"/>
  <c r="I1315" i="33"/>
  <c r="H1315" i="33"/>
  <c r="J1314" i="33"/>
  <c r="I1314" i="33"/>
  <c r="H1314" i="33"/>
  <c r="J1313" i="33"/>
  <c r="I1313" i="33"/>
  <c r="H1313" i="33"/>
  <c r="J1312" i="33"/>
  <c r="I1312" i="33"/>
  <c r="H1312" i="33"/>
  <c r="J1311" i="33"/>
  <c r="I1311" i="33"/>
  <c r="H1311" i="33"/>
  <c r="J1310" i="33"/>
  <c r="I1310" i="33"/>
  <c r="H1310" i="33"/>
  <c r="J1309" i="33"/>
  <c r="I1309" i="33"/>
  <c r="H1309" i="33"/>
  <c r="J1308" i="33"/>
  <c r="I1308" i="33"/>
  <c r="H1308" i="33"/>
  <c r="J1307" i="33"/>
  <c r="I1307" i="33"/>
  <c r="H1307" i="33"/>
  <c r="J1306" i="33"/>
  <c r="I1306" i="33"/>
  <c r="H1306" i="33"/>
  <c r="J1305" i="33"/>
  <c r="I1305" i="33"/>
  <c r="H1305" i="33"/>
  <c r="J1302" i="33"/>
  <c r="I1302" i="33"/>
  <c r="H1302" i="33"/>
  <c r="J1304" i="33"/>
  <c r="I1304" i="33"/>
  <c r="H1304" i="33"/>
  <c r="J1303" i="33"/>
  <c r="I1303" i="33"/>
  <c r="H1303" i="33"/>
  <c r="J1301" i="33"/>
  <c r="I1301" i="33"/>
  <c r="H1301" i="33"/>
  <c r="J1300" i="33"/>
  <c r="I1300" i="33"/>
  <c r="H1300" i="33"/>
  <c r="J1299" i="33"/>
  <c r="I1299" i="33"/>
  <c r="H1299" i="33"/>
  <c r="J1298" i="33"/>
  <c r="I1298" i="33"/>
  <c r="H1298" i="33"/>
  <c r="J1297" i="33"/>
  <c r="I1297" i="33"/>
  <c r="H1297" i="33"/>
  <c r="J1296" i="33"/>
  <c r="I1296" i="33"/>
  <c r="H1296" i="33"/>
  <c r="J1295" i="33"/>
  <c r="I1295" i="33"/>
  <c r="H1295" i="33"/>
  <c r="J1294" i="33"/>
  <c r="I1294" i="33"/>
  <c r="H1294" i="33"/>
  <c r="J1293" i="33"/>
  <c r="I1293" i="33"/>
  <c r="H1293" i="33"/>
  <c r="J1292" i="33"/>
  <c r="I1292" i="33"/>
  <c r="H1292" i="33"/>
  <c r="J1291" i="33"/>
  <c r="I1291" i="33"/>
  <c r="H1291" i="33"/>
  <c r="J1290" i="33"/>
  <c r="I1290" i="33"/>
  <c r="H1290" i="33"/>
  <c r="AC1288" i="33"/>
  <c r="AA1288" i="33"/>
  <c r="AC1287" i="33"/>
  <c r="AA1287" i="33"/>
  <c r="AC1286" i="33"/>
  <c r="AA1286" i="33"/>
  <c r="AC1285" i="33"/>
  <c r="AA1285" i="33"/>
  <c r="AC1284" i="33"/>
  <c r="AA1284" i="33"/>
  <c r="AC1283" i="33"/>
  <c r="AA1283" i="33"/>
  <c r="X1288" i="33"/>
  <c r="X1287" i="33"/>
  <c r="X1286" i="33"/>
  <c r="X1285" i="33"/>
  <c r="X1284" i="33"/>
  <c r="X1283" i="33"/>
  <c r="J1288" i="33"/>
  <c r="I1288" i="33"/>
  <c r="H1288" i="33"/>
  <c r="J1287" i="33"/>
  <c r="I1287" i="33"/>
  <c r="H1287" i="33"/>
  <c r="J1286" i="33"/>
  <c r="I1286" i="33"/>
  <c r="H1286" i="33"/>
  <c r="J1285" i="33"/>
  <c r="I1285" i="33"/>
  <c r="H1285" i="33"/>
  <c r="J1284" i="33"/>
  <c r="I1284" i="33"/>
  <c r="H1284" i="33"/>
  <c r="J1283" i="33"/>
  <c r="I1283" i="33"/>
  <c r="H1283" i="33"/>
  <c r="AC1281" i="33"/>
  <c r="AA1281" i="33"/>
  <c r="AC1280" i="33"/>
  <c r="AA1280" i="33"/>
  <c r="AC1279" i="33"/>
  <c r="AA1279" i="33"/>
  <c r="AC1269" i="33"/>
  <c r="AA1269" i="33"/>
  <c r="AC1278" i="33"/>
  <c r="AA1278" i="33"/>
  <c r="AC1277" i="33"/>
  <c r="AA1277" i="33"/>
  <c r="AC1276" i="33"/>
  <c r="AA1276" i="33"/>
  <c r="AC1275" i="33"/>
  <c r="AA1275" i="33"/>
  <c r="AC1274" i="33"/>
  <c r="AA1274" i="33"/>
  <c r="AC1268" i="33"/>
  <c r="AA1268" i="33"/>
  <c r="AC1273" i="33"/>
  <c r="AA1273" i="33"/>
  <c r="AC1272" i="33"/>
  <c r="AA1272" i="33"/>
  <c r="AC1271" i="33"/>
  <c r="AA1271" i="33"/>
  <c r="AC1270" i="33"/>
  <c r="AA1270" i="33"/>
  <c r="AC1267" i="33"/>
  <c r="AA1267" i="33"/>
  <c r="AC1266" i="33"/>
  <c r="AA1266" i="33"/>
  <c r="AC1265" i="33"/>
  <c r="AA1265" i="33"/>
  <c r="AC1264" i="33"/>
  <c r="AA1264" i="33"/>
  <c r="AC1263" i="33"/>
  <c r="AA1263" i="33"/>
  <c r="X1281" i="33"/>
  <c r="X1280" i="33"/>
  <c r="X1279" i="33"/>
  <c r="X1269" i="33"/>
  <c r="X1278" i="33"/>
  <c r="X1277" i="33"/>
  <c r="X1276" i="33"/>
  <c r="X1275" i="33"/>
  <c r="X1274" i="33"/>
  <c r="X1268" i="33"/>
  <c r="X1273" i="33"/>
  <c r="X1272" i="33"/>
  <c r="X1271" i="33"/>
  <c r="X1270" i="33"/>
  <c r="X1267" i="33"/>
  <c r="X1266" i="33"/>
  <c r="X1265" i="33"/>
  <c r="X1264" i="33"/>
  <c r="X1263" i="33"/>
  <c r="J1281" i="33"/>
  <c r="I1281" i="33"/>
  <c r="H1281" i="33"/>
  <c r="J1280" i="33"/>
  <c r="I1280" i="33"/>
  <c r="H1280" i="33"/>
  <c r="J1279" i="33"/>
  <c r="I1279" i="33"/>
  <c r="H1279" i="33"/>
  <c r="J1269" i="33"/>
  <c r="I1269" i="33"/>
  <c r="H1269" i="33"/>
  <c r="J1278" i="33"/>
  <c r="I1278" i="33"/>
  <c r="H1278" i="33"/>
  <c r="J1277" i="33"/>
  <c r="I1277" i="33"/>
  <c r="H1277" i="33"/>
  <c r="J1276" i="33"/>
  <c r="I1276" i="33"/>
  <c r="H1276" i="33"/>
  <c r="J1275" i="33"/>
  <c r="I1275" i="33"/>
  <c r="H1275" i="33"/>
  <c r="J1274" i="33"/>
  <c r="I1274" i="33"/>
  <c r="H1274" i="33"/>
  <c r="J1268" i="33"/>
  <c r="I1268" i="33"/>
  <c r="H1268" i="33"/>
  <c r="J1273" i="33"/>
  <c r="I1273" i="33"/>
  <c r="H1273" i="33"/>
  <c r="J1272" i="33"/>
  <c r="I1272" i="33"/>
  <c r="H1272" i="33"/>
  <c r="J1271" i="33"/>
  <c r="I1271" i="33"/>
  <c r="H1271" i="33"/>
  <c r="J1270" i="33"/>
  <c r="I1270" i="33"/>
  <c r="H1270" i="33"/>
  <c r="J1267" i="33"/>
  <c r="I1267" i="33"/>
  <c r="H1267" i="33"/>
  <c r="J1266" i="33"/>
  <c r="I1266" i="33"/>
  <c r="H1266" i="33"/>
  <c r="J1265" i="33"/>
  <c r="I1265" i="33"/>
  <c r="H1265" i="33"/>
  <c r="J1264" i="33"/>
  <c r="I1264" i="33"/>
  <c r="H1264" i="33"/>
  <c r="J1263" i="33"/>
  <c r="I1263" i="33"/>
  <c r="H1263" i="33"/>
  <c r="AC1261" i="33"/>
  <c r="AA1261" i="33"/>
  <c r="AC1260" i="33"/>
  <c r="AA1260" i="33"/>
  <c r="AC1259" i="33"/>
  <c r="AA1259" i="33"/>
  <c r="AC1258" i="33"/>
  <c r="AA1258" i="33"/>
  <c r="AC1257" i="33"/>
  <c r="AA1257" i="33"/>
  <c r="AC1256" i="33"/>
  <c r="AA1256" i="33"/>
  <c r="AC1255" i="33"/>
  <c r="AA1255" i="33"/>
  <c r="AC1254" i="33"/>
  <c r="AA1254" i="33"/>
  <c r="AC1253" i="33"/>
  <c r="AA1253" i="33"/>
  <c r="AC1252" i="33"/>
  <c r="AA1252" i="33"/>
  <c r="AC1251" i="33"/>
  <c r="AA1251" i="33"/>
  <c r="X1261" i="33"/>
  <c r="X1260" i="33"/>
  <c r="X1259" i="33"/>
  <c r="X1258" i="33"/>
  <c r="X1257" i="33"/>
  <c r="X1256" i="33"/>
  <c r="X1255" i="33"/>
  <c r="X1254" i="33"/>
  <c r="X1253" i="33"/>
  <c r="X1252" i="33"/>
  <c r="X1251" i="33"/>
  <c r="J1261" i="33"/>
  <c r="I1261" i="33"/>
  <c r="H1261" i="33"/>
  <c r="J1260" i="33"/>
  <c r="I1260" i="33"/>
  <c r="H1260" i="33"/>
  <c r="J1259" i="33"/>
  <c r="I1259" i="33"/>
  <c r="H1259" i="33"/>
  <c r="J1258" i="33"/>
  <c r="I1258" i="33"/>
  <c r="H1258" i="33"/>
  <c r="J1257" i="33"/>
  <c r="I1257" i="33"/>
  <c r="H1257" i="33"/>
  <c r="J1256" i="33"/>
  <c r="I1256" i="33"/>
  <c r="H1256" i="33"/>
  <c r="J1255" i="33"/>
  <c r="I1255" i="33"/>
  <c r="H1255" i="33"/>
  <c r="J1254" i="33"/>
  <c r="I1254" i="33"/>
  <c r="H1254" i="33"/>
  <c r="J1253" i="33"/>
  <c r="I1253" i="33"/>
  <c r="H1253" i="33"/>
  <c r="J1252" i="33"/>
  <c r="I1252" i="33"/>
  <c r="H1252" i="33"/>
  <c r="J1251" i="33"/>
  <c r="I1251" i="33"/>
  <c r="H1251" i="33"/>
  <c r="AC1249" i="33"/>
  <c r="AA1249" i="33"/>
  <c r="AC1248" i="33"/>
  <c r="AA1248" i="33"/>
  <c r="AC1247" i="33"/>
  <c r="AA1247" i="33"/>
  <c r="AC1246" i="33"/>
  <c r="AA1246" i="33"/>
  <c r="AC1245" i="33"/>
  <c r="AA1245" i="33"/>
  <c r="AC1244" i="33"/>
  <c r="AA1244" i="33"/>
  <c r="X1249" i="33"/>
  <c r="X1248" i="33"/>
  <c r="X1247" i="33"/>
  <c r="X1246" i="33"/>
  <c r="X1245" i="33"/>
  <c r="X1244" i="33"/>
  <c r="J1249" i="33"/>
  <c r="I1249" i="33"/>
  <c r="H1249" i="33"/>
  <c r="J1248" i="33"/>
  <c r="I1248" i="33"/>
  <c r="H1248" i="33"/>
  <c r="J1247" i="33"/>
  <c r="I1247" i="33"/>
  <c r="H1247" i="33"/>
  <c r="J1246" i="33"/>
  <c r="I1246" i="33"/>
  <c r="H1246" i="33"/>
  <c r="J1245" i="33"/>
  <c r="I1245" i="33"/>
  <c r="H1245" i="33"/>
  <c r="J1244" i="33"/>
  <c r="I1244" i="33"/>
  <c r="H1244" i="33"/>
  <c r="AC1242" i="33"/>
  <c r="AA1242" i="33"/>
  <c r="AC1241" i="33"/>
  <c r="AA1241" i="33"/>
  <c r="AC1240" i="33"/>
  <c r="AA1240" i="33"/>
  <c r="AC1239" i="33"/>
  <c r="AA1239" i="33"/>
  <c r="AC1238" i="33"/>
  <c r="AA1238" i="33"/>
  <c r="AC1237" i="33"/>
  <c r="AA1237" i="33"/>
  <c r="X1242" i="33"/>
  <c r="X1241" i="33"/>
  <c r="X1240" i="33"/>
  <c r="X1239" i="33"/>
  <c r="X1238" i="33"/>
  <c r="X1237" i="33"/>
  <c r="J1242" i="33"/>
  <c r="I1242" i="33"/>
  <c r="H1242" i="33"/>
  <c r="J1241" i="33"/>
  <c r="I1241" i="33"/>
  <c r="H1241" i="33"/>
  <c r="J1240" i="33"/>
  <c r="I1240" i="33"/>
  <c r="H1240" i="33"/>
  <c r="J1239" i="33"/>
  <c r="I1239" i="33"/>
  <c r="H1239" i="33"/>
  <c r="J1238" i="33"/>
  <c r="I1238" i="33"/>
  <c r="H1238" i="33"/>
  <c r="J1237" i="33"/>
  <c r="I1237" i="33"/>
  <c r="H1237" i="33"/>
  <c r="X623" i="33"/>
  <c r="J623" i="33"/>
  <c r="I623" i="33"/>
  <c r="H623" i="33"/>
  <c r="AA499" i="33"/>
  <c r="AC506" i="33"/>
  <c r="AA506" i="33"/>
  <c r="AC505" i="33"/>
  <c r="AA505" i="33"/>
  <c r="AC504" i="33"/>
  <c r="AA504" i="33"/>
  <c r="AC503" i="33"/>
  <c r="AA503" i="33"/>
  <c r="AA500" i="33"/>
  <c r="AA501" i="33"/>
  <c r="AA502" i="33"/>
  <c r="X506" i="33"/>
  <c r="X505" i="33"/>
  <c r="X504" i="33"/>
  <c r="X503" i="33"/>
  <c r="X502" i="33"/>
  <c r="J506" i="33"/>
  <c r="I506" i="33"/>
  <c r="H506" i="33"/>
  <c r="J505" i="33"/>
  <c r="I505" i="33"/>
  <c r="H505" i="33"/>
  <c r="J504" i="33"/>
  <c r="I504" i="33"/>
  <c r="H504" i="33"/>
  <c r="J503" i="33"/>
  <c r="I503" i="33"/>
  <c r="H503" i="33"/>
  <c r="Z1237" i="33" l="1"/>
  <c r="Z1241" i="33"/>
  <c r="Z1264" i="33"/>
  <c r="Z1270" i="33"/>
  <c r="Z1268" i="33"/>
  <c r="Z1277" i="33"/>
  <c r="Z1239" i="33"/>
  <c r="Z1251" i="33"/>
  <c r="Z1255" i="33"/>
  <c r="Z1259" i="33"/>
  <c r="Z1266" i="33"/>
  <c r="Z1272" i="33"/>
  <c r="Z1275" i="33"/>
  <c r="Z1269" i="33"/>
  <c r="Z505" i="33"/>
  <c r="Z503" i="33"/>
  <c r="Z1280" i="33"/>
  <c r="Z1290" i="33"/>
  <c r="Z1294" i="33"/>
  <c r="Z1298" i="33"/>
  <c r="Z1303" i="33"/>
  <c r="Z1306" i="33"/>
  <c r="Z1310" i="33"/>
  <c r="Z1314" i="33"/>
  <c r="Z1292" i="33"/>
  <c r="Z1296" i="33"/>
  <c r="Z1300" i="33"/>
  <c r="Z1302" i="33"/>
  <c r="Z1308" i="33"/>
  <c r="Z1312" i="33"/>
  <c r="Z1283" i="33"/>
  <c r="Z1287" i="33"/>
  <c r="Z1285" i="33"/>
  <c r="Z1253" i="33"/>
  <c r="Z1257" i="33"/>
  <c r="Z1261" i="33"/>
  <c r="Z1246" i="33"/>
  <c r="Z1244" i="33"/>
  <c r="Z1248" i="33"/>
  <c r="Z1240" i="33"/>
  <c r="Z1245" i="33"/>
  <c r="Z1249" i="33"/>
  <c r="Z1252" i="33"/>
  <c r="Z1256" i="33"/>
  <c r="Z1260" i="33"/>
  <c r="Z1263" i="33"/>
  <c r="Z1267" i="33"/>
  <c r="Z1273" i="33"/>
  <c r="Z1276" i="33"/>
  <c r="Z1279" i="33"/>
  <c r="Z1284" i="33"/>
  <c r="Z1288" i="33"/>
  <c r="Z1293" i="33"/>
  <c r="Z1297" i="33"/>
  <c r="Z1301" i="33"/>
  <c r="Z1305" i="33"/>
  <c r="Z1309" i="33"/>
  <c r="Z1313" i="33"/>
  <c r="Z506" i="33"/>
  <c r="Z1238" i="33"/>
  <c r="Z1242" i="33"/>
  <c r="Z1247" i="33"/>
  <c r="Z1254" i="33"/>
  <c r="Z1258" i="33"/>
  <c r="Z1265" i="33"/>
  <c r="Z1271" i="33"/>
  <c r="Z1274" i="33"/>
  <c r="Z1278" i="33"/>
  <c r="Z1281" i="33"/>
  <c r="Z1286" i="33"/>
  <c r="Z1291" i="33"/>
  <c r="Z1295" i="33"/>
  <c r="Z1299" i="33"/>
  <c r="Z1304" i="33"/>
  <c r="Z1307" i="33"/>
  <c r="Z1311" i="33"/>
  <c r="Z1315" i="33"/>
  <c r="Z504" i="33"/>
  <c r="G1295" i="33"/>
  <c r="G1304" i="33"/>
  <c r="G1311" i="33"/>
  <c r="G1270" i="33"/>
  <c r="G1296" i="33"/>
  <c r="G1302" i="33"/>
  <c r="G1287" i="33"/>
  <c r="G1312" i="33"/>
  <c r="G1283" i="33"/>
  <c r="G1266" i="33"/>
  <c r="G1277" i="33"/>
  <c r="G1264" i="33"/>
  <c r="G1285" i="33"/>
  <c r="G1245" i="33"/>
  <c r="G1272" i="33"/>
  <c r="G1269" i="33"/>
  <c r="G1241" i="33"/>
  <c r="G1271" i="33"/>
  <c r="G1275" i="33"/>
  <c r="G1284" i="33"/>
  <c r="G1257" i="33"/>
  <c r="G1267" i="33"/>
  <c r="G1268" i="33"/>
  <c r="G1278" i="33"/>
  <c r="G1276" i="33"/>
  <c r="G1280" i="33"/>
  <c r="G1253" i="33"/>
  <c r="G1258" i="33"/>
  <c r="G1261" i="33"/>
  <c r="G1238" i="33"/>
  <c r="G1247" i="33"/>
  <c r="G1273" i="33"/>
  <c r="G1244" i="33"/>
  <c r="G1251" i="33"/>
  <c r="G1256" i="33"/>
  <c r="G1259" i="33"/>
  <c r="G1274" i="33"/>
  <c r="G1239" i="33"/>
  <c r="G1242" i="33"/>
  <c r="G1248" i="33"/>
  <c r="G1252" i="33"/>
  <c r="G1255" i="33"/>
  <c r="G1260" i="33"/>
  <c r="G1265" i="33"/>
  <c r="G1281" i="33"/>
  <c r="G1288" i="33"/>
  <c r="G1254" i="33"/>
  <c r="G623" i="33"/>
  <c r="G1237" i="33"/>
  <c r="G1240" i="33"/>
  <c r="G1246" i="33"/>
  <c r="G1249" i="33"/>
  <c r="G1263" i="33"/>
  <c r="G1279" i="33"/>
  <c r="G1286" i="33"/>
  <c r="G1292" i="33"/>
  <c r="G1300" i="33"/>
  <c r="G1308" i="33"/>
  <c r="G1306" i="33"/>
  <c r="G1314" i="33"/>
  <c r="G1290" i="33"/>
  <c r="G1298" i="33"/>
  <c r="G1293" i="33"/>
  <c r="G1301" i="33"/>
  <c r="G1309" i="33"/>
  <c r="G1291" i="33"/>
  <c r="G1299" i="33"/>
  <c r="G1307" i="33"/>
  <c r="G1315" i="33"/>
  <c r="G1294" i="33"/>
  <c r="G1303" i="33"/>
  <c r="G1310" i="33"/>
  <c r="G1297" i="33"/>
  <c r="G1305" i="33"/>
  <c r="G1313" i="33"/>
  <c r="G504" i="33"/>
  <c r="G506" i="33"/>
  <c r="G503" i="33"/>
  <c r="G505" i="33"/>
  <c r="AX945" i="33" l="1"/>
  <c r="AW945" i="33"/>
  <c r="AV945" i="33"/>
  <c r="AU945" i="33"/>
  <c r="AX944" i="33"/>
  <c r="AW944" i="33"/>
  <c r="AV944" i="33"/>
  <c r="AU944" i="33"/>
  <c r="AX935" i="33"/>
  <c r="AW935" i="33"/>
  <c r="AV935" i="33"/>
  <c r="AU935" i="33"/>
  <c r="AX934" i="33"/>
  <c r="AW934" i="33"/>
  <c r="AV934" i="33"/>
  <c r="AU934" i="33"/>
  <c r="AC1212" i="33"/>
  <c r="AA1212" i="33"/>
  <c r="AC1211" i="33"/>
  <c r="AA1211" i="33"/>
  <c r="AC1210" i="33"/>
  <c r="AA1210" i="33"/>
  <c r="AC1209" i="33"/>
  <c r="AA1209" i="33"/>
  <c r="AC1208" i="33"/>
  <c r="AA1208" i="33"/>
  <c r="AC1207" i="33"/>
  <c r="AA1207" i="33"/>
  <c r="AC1206" i="33"/>
  <c r="AA1206" i="33"/>
  <c r="AC1205" i="33"/>
  <c r="AA1205" i="33"/>
  <c r="AC1204" i="33"/>
  <c r="AA1204" i="33"/>
  <c r="AC1203" i="33"/>
  <c r="AA1203" i="33"/>
  <c r="AC1202" i="33"/>
  <c r="AA1202" i="33"/>
  <c r="AC1201" i="33"/>
  <c r="AA1201" i="33"/>
  <c r="AC1200" i="33"/>
  <c r="AA1200" i="33"/>
  <c r="AC1199" i="33"/>
  <c r="AA1199" i="33"/>
  <c r="AC1198" i="33"/>
  <c r="AA1198" i="33"/>
  <c r="AC1197" i="33"/>
  <c r="AA1197" i="33"/>
  <c r="AC1196" i="33"/>
  <c r="AA1196" i="33"/>
  <c r="AC1195" i="33"/>
  <c r="AA1195" i="33"/>
  <c r="AC1194" i="33"/>
  <c r="AA1194" i="33"/>
  <c r="AC1193" i="33"/>
  <c r="AA1193" i="33"/>
  <c r="AC1192" i="33"/>
  <c r="AA1192" i="33"/>
  <c r="AC1191" i="33"/>
  <c r="AA1191" i="33"/>
  <c r="AC1190" i="33"/>
  <c r="AA1190" i="33"/>
  <c r="AC1188" i="33"/>
  <c r="AA1188" i="33"/>
  <c r="AC1187" i="33"/>
  <c r="AA1187" i="33"/>
  <c r="AC1186" i="33"/>
  <c r="AA1186" i="33"/>
  <c r="AC1185" i="33"/>
  <c r="AA1185" i="33"/>
  <c r="AC1181" i="33"/>
  <c r="AA1181" i="33"/>
  <c r="AC1180" i="33"/>
  <c r="AA1180" i="33"/>
  <c r="AC1179" i="33"/>
  <c r="AA1179" i="33"/>
  <c r="AC1178" i="33"/>
  <c r="AA1178" i="33"/>
  <c r="AC1177" i="33"/>
  <c r="AA1177" i="33"/>
  <c r="AC1176" i="33"/>
  <c r="AA1176" i="33"/>
  <c r="AC1148" i="33"/>
  <c r="AA1148" i="33"/>
  <c r="AC1147" i="33"/>
  <c r="AA1147" i="33"/>
  <c r="AC1146" i="33"/>
  <c r="AA1146" i="33"/>
  <c r="AC1139" i="33"/>
  <c r="AA1139" i="33"/>
  <c r="AC1138" i="33"/>
  <c r="AA1138" i="33"/>
  <c r="AC1137" i="33"/>
  <c r="AA1137" i="33"/>
  <c r="AC1136" i="33"/>
  <c r="AA1136" i="33"/>
  <c r="AC1135" i="33"/>
  <c r="AA1135" i="33"/>
  <c r="AC1134" i="33"/>
  <c r="AA1134" i="33"/>
  <c r="AC1133" i="33"/>
  <c r="AA1133" i="33"/>
  <c r="AC1132" i="33"/>
  <c r="AA1132" i="33"/>
  <c r="AC1131" i="33"/>
  <c r="AA1131" i="33"/>
  <c r="AC1130" i="33"/>
  <c r="AA1130" i="33"/>
  <c r="AC1129" i="33"/>
  <c r="AA1129" i="33"/>
  <c r="AC1128" i="33"/>
  <c r="AA1128" i="33"/>
  <c r="AC1127" i="33"/>
  <c r="AA1127" i="33"/>
  <c r="AC1126" i="33"/>
  <c r="AA1126" i="33"/>
  <c r="AC1125" i="33"/>
  <c r="AA1125" i="33"/>
  <c r="AC1124" i="33"/>
  <c r="AA1124" i="33"/>
  <c r="AC1123" i="33"/>
  <c r="AA1123" i="33"/>
  <c r="AC1122" i="33"/>
  <c r="AA1122" i="33"/>
  <c r="AC1121" i="33"/>
  <c r="AA1121" i="33"/>
  <c r="AC1120" i="33"/>
  <c r="AA1120" i="33"/>
  <c r="AC1119" i="33"/>
  <c r="AA1119" i="33"/>
  <c r="AC1118" i="33"/>
  <c r="AA1118" i="33"/>
  <c r="AC1116" i="33"/>
  <c r="AA1116" i="33"/>
  <c r="AC1115" i="33"/>
  <c r="AA1115" i="33"/>
  <c r="AC1114" i="33"/>
  <c r="AA1114" i="33"/>
  <c r="AC1113" i="33"/>
  <c r="AA1113" i="33"/>
  <c r="AC1112" i="33"/>
  <c r="AA1112" i="33"/>
  <c r="AC1111" i="33"/>
  <c r="AA1111" i="33"/>
  <c r="AC1102" i="33"/>
  <c r="AA1102" i="33"/>
  <c r="AC1101" i="33"/>
  <c r="AA1101" i="33"/>
  <c r="AC1100" i="33"/>
  <c r="AA1100" i="33"/>
  <c r="AC1099" i="33"/>
  <c r="AA1099" i="33"/>
  <c r="AC1098" i="33"/>
  <c r="AA1098" i="33"/>
  <c r="AC1097" i="33"/>
  <c r="AA1097" i="33"/>
  <c r="AC1096" i="33"/>
  <c r="AA1096" i="33"/>
  <c r="AC1095" i="33"/>
  <c r="AA1095" i="33"/>
  <c r="AC1093" i="33"/>
  <c r="AA1093" i="33"/>
  <c r="AC1092" i="33"/>
  <c r="AA1092" i="33"/>
  <c r="AC1091" i="33"/>
  <c r="AA1091" i="33"/>
  <c r="AC1090" i="33"/>
  <c r="AA1090" i="33"/>
  <c r="AC1089" i="33"/>
  <c r="AA1089" i="33"/>
  <c r="AC1088" i="33"/>
  <c r="AA1088" i="33"/>
  <c r="AC1087" i="33"/>
  <c r="AA1087" i="33"/>
  <c r="AC1085" i="33"/>
  <c r="AA1085" i="33"/>
  <c r="AC1084" i="33"/>
  <c r="AA1084" i="33"/>
  <c r="AC1083" i="33"/>
  <c r="AA1083" i="33"/>
  <c r="AC1076" i="33"/>
  <c r="AA1076" i="33"/>
  <c r="AC1075" i="33"/>
  <c r="AA1075" i="33"/>
  <c r="AC1074" i="33"/>
  <c r="AA1074" i="33"/>
  <c r="AC1073" i="33"/>
  <c r="AA1073" i="33"/>
  <c r="AC1072" i="33"/>
  <c r="AA1072" i="33"/>
  <c r="AC1071" i="33"/>
  <c r="AA1071" i="33"/>
  <c r="AC1070" i="33"/>
  <c r="AA1070" i="33"/>
  <c r="AC1069" i="33"/>
  <c r="AA1069" i="33"/>
  <c r="AC1068" i="33"/>
  <c r="AA1068" i="33"/>
  <c r="AC1067" i="33"/>
  <c r="AA1067" i="33"/>
  <c r="AC1066" i="33"/>
  <c r="AA1066" i="33"/>
  <c r="AC1065" i="33"/>
  <c r="AA1065" i="33"/>
  <c r="AC1064" i="33"/>
  <c r="AA1064" i="33"/>
  <c r="AC1063" i="33"/>
  <c r="AA1063" i="33"/>
  <c r="AC1062" i="33"/>
  <c r="AA1062" i="33"/>
  <c r="AC1053" i="33"/>
  <c r="AA1053" i="33"/>
  <c r="AC1052" i="33"/>
  <c r="AA1052" i="33"/>
  <c r="AC1051" i="33"/>
  <c r="AA1051" i="33"/>
  <c r="AC1050" i="33"/>
  <c r="AA1050" i="33"/>
  <c r="AC1049" i="33"/>
  <c r="AA1049" i="33"/>
  <c r="AC1048" i="33"/>
  <c r="AA1048" i="33"/>
  <c r="AC1047" i="33"/>
  <c r="AA1047" i="33"/>
  <c r="AC1046" i="33"/>
  <c r="AA1046" i="33"/>
  <c r="AC1045" i="33"/>
  <c r="AA1045" i="33"/>
  <c r="AC1044" i="33"/>
  <c r="AA1044" i="33"/>
  <c r="AC1043" i="33"/>
  <c r="AA1043" i="33"/>
  <c r="AC1042" i="33"/>
  <c r="AA1042" i="33"/>
  <c r="AC1041" i="33"/>
  <c r="AA1041" i="33"/>
  <c r="AC1039" i="33"/>
  <c r="AA1039" i="33"/>
  <c r="AC1038" i="33"/>
  <c r="AA1038" i="33"/>
  <c r="AC1037" i="33"/>
  <c r="AA1037" i="33"/>
  <c r="AC1036" i="33"/>
  <c r="AA1036" i="33"/>
  <c r="AC1035" i="33"/>
  <c r="AA1035" i="33"/>
  <c r="AC1034" i="33"/>
  <c r="AA1034" i="33"/>
  <c r="AC1033" i="33"/>
  <c r="AA1033" i="33"/>
  <c r="AC1032" i="33"/>
  <c r="AA1032" i="33"/>
  <c r="AC1028" i="33"/>
  <c r="AA1028" i="33"/>
  <c r="AC1027" i="33"/>
  <c r="AA1027" i="33"/>
  <c r="AC1026" i="33"/>
  <c r="AA1026" i="33"/>
  <c r="AC1025" i="33"/>
  <c r="AA1025" i="33"/>
  <c r="AC1023" i="33"/>
  <c r="AA1023" i="33"/>
  <c r="AC1022" i="33"/>
  <c r="AA1022" i="33"/>
  <c r="AC1021" i="33"/>
  <c r="AA1021" i="33"/>
  <c r="AC1020" i="33"/>
  <c r="AA1020" i="33"/>
  <c r="AC1019" i="33"/>
  <c r="AA1019" i="33"/>
  <c r="AC1018" i="33"/>
  <c r="AA1018" i="33"/>
  <c r="AC1017" i="33"/>
  <c r="AA1017" i="33"/>
  <c r="AC1016" i="33"/>
  <c r="AA1016" i="33"/>
  <c r="AC1015" i="33"/>
  <c r="AA1015" i="33"/>
  <c r="AC1013" i="33"/>
  <c r="AA1013" i="33"/>
  <c r="AC1012" i="33"/>
  <c r="AA1012" i="33"/>
  <c r="AC1011" i="33"/>
  <c r="AA1011" i="33"/>
  <c r="AC1010" i="33"/>
  <c r="AA1010" i="33"/>
  <c r="AC1009" i="33"/>
  <c r="AA1009" i="33"/>
  <c r="AC1008" i="33"/>
  <c r="AA1008" i="33"/>
  <c r="AC1007" i="33"/>
  <c r="AA1007" i="33"/>
  <c r="AC1006" i="33"/>
  <c r="AA1006" i="33"/>
  <c r="AC1005" i="33"/>
  <c r="AA1005" i="33"/>
  <c r="AC1004" i="33"/>
  <c r="AA1004" i="33"/>
  <c r="AC1003" i="33"/>
  <c r="AA1003" i="33"/>
  <c r="AC1002" i="33"/>
  <c r="AA1002" i="33"/>
  <c r="AC1001" i="33"/>
  <c r="AA1001" i="33"/>
  <c r="AC1000" i="33"/>
  <c r="AA1000" i="33"/>
  <c r="AC999" i="33"/>
  <c r="AA999" i="33"/>
  <c r="AC998" i="33"/>
  <c r="AA998" i="33"/>
  <c r="AC997" i="33"/>
  <c r="AA997" i="33"/>
  <c r="AC996" i="33"/>
  <c r="AA996" i="33"/>
  <c r="AC995" i="33"/>
  <c r="AA995" i="33"/>
  <c r="AC994" i="33"/>
  <c r="AA994" i="33"/>
  <c r="AC993" i="33"/>
  <c r="AA993" i="33"/>
  <c r="AC992" i="33"/>
  <c r="AA992" i="33"/>
  <c r="AC978" i="33"/>
  <c r="AA978" i="33"/>
  <c r="AC977" i="33"/>
  <c r="AA977" i="33"/>
  <c r="AC976" i="33"/>
  <c r="AA976" i="33"/>
  <c r="AC975" i="33"/>
  <c r="AA975" i="33"/>
  <c r="AC973" i="33"/>
  <c r="AA973" i="33"/>
  <c r="AC972" i="33"/>
  <c r="AA972" i="33"/>
  <c r="AC971" i="33"/>
  <c r="AA971" i="33"/>
  <c r="AC970" i="33"/>
  <c r="AA970" i="33"/>
  <c r="AC969" i="33"/>
  <c r="AA969" i="33"/>
  <c r="Z969" i="33" s="1"/>
  <c r="AC968" i="33"/>
  <c r="AA968" i="33"/>
  <c r="AC967" i="33"/>
  <c r="AA967" i="33"/>
  <c r="AC966" i="33"/>
  <c r="AA966" i="33"/>
  <c r="AC965" i="33"/>
  <c r="AA965" i="33"/>
  <c r="AC964" i="33"/>
  <c r="AA964" i="33"/>
  <c r="AC962" i="33"/>
  <c r="AA962" i="33"/>
  <c r="AC961" i="33"/>
  <c r="AA961" i="33"/>
  <c r="AC960" i="33"/>
  <c r="AA960" i="33"/>
  <c r="AC958" i="33"/>
  <c r="AA958" i="33"/>
  <c r="AC957" i="33"/>
  <c r="AA957" i="33"/>
  <c r="AC953" i="33"/>
  <c r="Z953" i="33" s="1"/>
  <c r="AC952" i="33"/>
  <c r="Z952" i="33" s="1"/>
  <c r="AC951" i="33"/>
  <c r="Z951" i="33" s="1"/>
  <c r="AC950" i="33"/>
  <c r="Z950" i="33" s="1"/>
  <c r="AC949" i="33"/>
  <c r="Z949" i="33" s="1"/>
  <c r="AC948" i="33"/>
  <c r="Z948" i="33" s="1"/>
  <c r="AC947" i="33"/>
  <c r="Z947" i="33" s="1"/>
  <c r="AC943" i="33"/>
  <c r="AA943" i="33"/>
  <c r="AC942" i="33"/>
  <c r="AA942" i="33"/>
  <c r="AC941" i="33"/>
  <c r="AA941" i="33"/>
  <c r="AC940" i="33"/>
  <c r="AA940" i="33"/>
  <c r="AC938" i="33"/>
  <c r="AA938" i="33"/>
  <c r="AC937" i="33"/>
  <c r="AA937" i="33"/>
  <c r="AC933" i="33"/>
  <c r="AA933" i="33"/>
  <c r="AC932" i="33"/>
  <c r="AA932" i="33"/>
  <c r="AC929" i="33"/>
  <c r="AA929" i="33"/>
  <c r="AC928" i="33"/>
  <c r="AA928" i="33"/>
  <c r="AC927" i="33"/>
  <c r="AA927" i="33"/>
  <c r="AC925" i="33"/>
  <c r="AA925" i="33"/>
  <c r="AC924" i="33"/>
  <c r="AA924" i="33"/>
  <c r="AC923" i="33"/>
  <c r="AA923" i="33"/>
  <c r="AC922" i="33"/>
  <c r="AA922" i="33"/>
  <c r="AC921" i="33"/>
  <c r="AA921" i="33"/>
  <c r="AC917" i="33"/>
  <c r="AA917" i="33"/>
  <c r="AC916" i="33"/>
  <c r="AA916" i="33"/>
  <c r="AC915" i="33"/>
  <c r="AA915" i="33"/>
  <c r="AC914" i="33"/>
  <c r="AA914" i="33"/>
  <c r="AC911" i="33"/>
  <c r="AA911" i="33"/>
  <c r="AC910" i="33"/>
  <c r="AA910" i="33"/>
  <c r="AC909" i="33"/>
  <c r="AA909" i="33"/>
  <c r="AC908" i="33"/>
  <c r="AA908" i="33"/>
  <c r="AC907" i="33"/>
  <c r="AA907" i="33"/>
  <c r="AC906" i="33"/>
  <c r="AA906" i="33"/>
  <c r="AC905" i="33"/>
  <c r="AA905" i="33"/>
  <c r="AC901" i="33"/>
  <c r="AA901" i="33"/>
  <c r="AC900" i="33"/>
  <c r="AA900" i="33"/>
  <c r="AC899" i="33"/>
  <c r="AA899" i="33"/>
  <c r="AC898" i="33"/>
  <c r="AA898" i="33"/>
  <c r="AC897" i="33"/>
  <c r="AA897" i="33"/>
  <c r="AC896" i="33"/>
  <c r="AA896" i="33"/>
  <c r="AC895" i="33"/>
  <c r="AA895" i="33"/>
  <c r="AC894" i="33"/>
  <c r="AA894" i="33"/>
  <c r="AC893" i="33"/>
  <c r="AA893" i="33"/>
  <c r="AC892" i="33"/>
  <c r="AA892" i="33"/>
  <c r="AC891" i="33"/>
  <c r="AA891" i="33"/>
  <c r="AC890" i="33"/>
  <c r="AA890" i="33"/>
  <c r="AC889" i="33"/>
  <c r="AA889" i="33"/>
  <c r="AC888" i="33"/>
  <c r="AA888" i="33"/>
  <c r="AC887" i="33"/>
  <c r="AA887" i="33"/>
  <c r="AC886" i="33"/>
  <c r="AA886" i="33"/>
  <c r="AC873" i="33"/>
  <c r="AA873" i="33"/>
  <c r="AC872" i="33"/>
  <c r="AA872" i="33"/>
  <c r="AC871" i="33"/>
  <c r="AA871" i="33"/>
  <c r="AC870" i="33"/>
  <c r="AA870" i="33"/>
  <c r="AC869" i="33"/>
  <c r="AA869" i="33"/>
  <c r="AC868" i="33"/>
  <c r="AA868" i="33"/>
  <c r="AC867" i="33"/>
  <c r="AA867" i="33"/>
  <c r="AC866" i="33"/>
  <c r="AA866" i="33"/>
  <c r="AC865" i="33"/>
  <c r="AA865" i="33"/>
  <c r="AC864" i="33"/>
  <c r="AA864" i="33"/>
  <c r="AC863" i="33"/>
  <c r="AA863" i="33"/>
  <c r="AC862" i="33"/>
  <c r="AA862" i="33"/>
  <c r="AC861" i="33"/>
  <c r="AA861" i="33"/>
  <c r="AC860" i="33"/>
  <c r="AA860" i="33"/>
  <c r="AC859" i="33"/>
  <c r="AA859" i="33"/>
  <c r="AC858" i="33"/>
  <c r="AA858" i="33"/>
  <c r="AC857" i="33"/>
  <c r="AA857" i="33"/>
  <c r="AC856" i="33"/>
  <c r="AA856" i="33"/>
  <c r="AC855" i="33"/>
  <c r="AA855" i="33"/>
  <c r="AC854" i="33"/>
  <c r="AA854" i="33"/>
  <c r="AC853" i="33"/>
  <c r="AA853" i="33"/>
  <c r="AC852" i="33"/>
  <c r="AA852" i="33"/>
  <c r="AC851" i="33"/>
  <c r="AA851" i="33"/>
  <c r="AC850" i="33"/>
  <c r="AA850" i="33"/>
  <c r="AC849" i="33"/>
  <c r="AA849" i="33"/>
  <c r="AC848" i="33"/>
  <c r="AA848" i="33"/>
  <c r="AC847" i="33"/>
  <c r="AA847" i="33"/>
  <c r="AC846" i="33"/>
  <c r="AA846" i="33"/>
  <c r="AC845" i="33"/>
  <c r="AA845" i="33"/>
  <c r="AC844" i="33"/>
  <c r="AA844" i="33"/>
  <c r="AC842" i="33"/>
  <c r="AA842" i="33"/>
  <c r="AC841" i="33"/>
  <c r="AA841" i="33"/>
  <c r="AC840" i="33"/>
  <c r="AA840" i="33"/>
  <c r="AC839" i="33"/>
  <c r="AA839" i="33"/>
  <c r="AC838" i="33"/>
  <c r="AA838" i="33"/>
  <c r="AC837" i="33"/>
  <c r="AA837" i="33"/>
  <c r="AC836" i="33"/>
  <c r="AA836" i="33"/>
  <c r="AC835" i="33"/>
  <c r="AA835" i="33"/>
  <c r="AC834" i="33"/>
  <c r="AA834" i="33"/>
  <c r="AC833" i="33"/>
  <c r="AA833" i="33"/>
  <c r="AC832" i="33"/>
  <c r="AA832" i="33"/>
  <c r="AC831" i="33"/>
  <c r="AA831" i="33"/>
  <c r="AC830" i="33"/>
  <c r="AA830" i="33"/>
  <c r="AC829" i="33"/>
  <c r="AA829" i="33"/>
  <c r="AC828" i="33"/>
  <c r="AA828" i="33"/>
  <c r="AC827" i="33"/>
  <c r="AA827" i="33"/>
  <c r="AC826" i="33"/>
  <c r="AA826" i="33"/>
  <c r="AC825" i="33"/>
  <c r="AA825" i="33"/>
  <c r="AC824" i="33"/>
  <c r="AA824" i="33"/>
  <c r="AC823" i="33"/>
  <c r="AA823" i="33"/>
  <c r="AC822" i="33"/>
  <c r="AA822" i="33"/>
  <c r="AC821" i="33"/>
  <c r="AA821" i="33"/>
  <c r="AC820" i="33"/>
  <c r="AA820" i="33"/>
  <c r="AC819" i="33"/>
  <c r="AA819" i="33"/>
  <c r="AC818" i="33"/>
  <c r="AA818" i="33"/>
  <c r="AC817" i="33"/>
  <c r="AA817" i="33"/>
  <c r="AC816" i="33"/>
  <c r="AA816" i="33"/>
  <c r="AC815" i="33"/>
  <c r="AA815" i="33"/>
  <c r="AC814" i="33"/>
  <c r="AA814" i="33"/>
  <c r="AC813" i="33"/>
  <c r="AA813" i="33"/>
  <c r="AC810" i="33"/>
  <c r="AA810" i="33"/>
  <c r="AC809" i="33"/>
  <c r="AA809" i="33"/>
  <c r="AC808" i="33"/>
  <c r="AA808" i="33"/>
  <c r="AC807" i="33"/>
  <c r="AA807" i="33"/>
  <c r="AC806" i="33"/>
  <c r="AA806" i="33"/>
  <c r="AC805" i="33"/>
  <c r="AA805" i="33"/>
  <c r="AC804" i="33"/>
  <c r="AA804" i="33"/>
  <c r="AC803" i="33"/>
  <c r="AA803" i="33"/>
  <c r="AC802" i="33"/>
  <c r="AA802" i="33"/>
  <c r="AC801" i="33"/>
  <c r="AA801" i="33"/>
  <c r="AC800" i="33"/>
  <c r="AA800" i="33"/>
  <c r="AC799" i="33"/>
  <c r="AA799" i="33"/>
  <c r="AC798" i="33"/>
  <c r="AA798" i="33"/>
  <c r="AC797" i="33"/>
  <c r="AA797" i="33"/>
  <c r="AC796" i="33"/>
  <c r="AA796" i="33"/>
  <c r="AC795" i="33"/>
  <c r="AA795" i="33"/>
  <c r="AC794" i="33"/>
  <c r="AA794" i="33"/>
  <c r="AC793" i="33"/>
  <c r="AA793" i="33"/>
  <c r="AC792" i="33"/>
  <c r="AA792" i="33"/>
  <c r="AC791" i="33"/>
  <c r="AA791" i="33"/>
  <c r="AC790" i="33"/>
  <c r="AA790" i="33"/>
  <c r="AC789" i="33"/>
  <c r="AA789" i="33"/>
  <c r="AC788" i="33"/>
  <c r="AA788" i="33"/>
  <c r="AC787" i="33"/>
  <c r="AA787" i="33"/>
  <c r="AC786" i="33"/>
  <c r="AA786" i="33"/>
  <c r="AC785" i="33"/>
  <c r="AA785" i="33"/>
  <c r="AC784" i="33"/>
  <c r="AA784" i="33"/>
  <c r="AC782" i="33"/>
  <c r="AA782" i="33"/>
  <c r="AC781" i="33"/>
  <c r="AA781" i="33"/>
  <c r="AC780" i="33"/>
  <c r="AA780" i="33"/>
  <c r="AC779" i="33"/>
  <c r="AA779" i="33"/>
  <c r="AC778" i="33"/>
  <c r="AA778" i="33"/>
  <c r="AC777" i="33"/>
  <c r="AA777" i="33"/>
  <c r="AC776" i="33"/>
  <c r="AA776" i="33"/>
  <c r="AC775" i="33"/>
  <c r="AA775" i="33"/>
  <c r="AC774" i="33"/>
  <c r="AA774" i="33"/>
  <c r="AC773" i="33"/>
  <c r="AA773" i="33"/>
  <c r="AC772" i="33"/>
  <c r="AA772" i="33"/>
  <c r="AC771" i="33"/>
  <c r="AA771" i="33"/>
  <c r="AC770" i="33"/>
  <c r="AA770" i="33"/>
  <c r="AC769" i="33"/>
  <c r="AA769" i="33"/>
  <c r="AC768" i="33"/>
  <c r="AA768" i="33"/>
  <c r="AC767" i="33"/>
  <c r="AA767" i="33"/>
  <c r="AC766" i="33"/>
  <c r="AA766" i="33"/>
  <c r="AC765" i="33"/>
  <c r="AA765" i="33"/>
  <c r="AC764" i="33"/>
  <c r="AA764" i="33"/>
  <c r="AC763" i="33"/>
  <c r="AA763" i="33"/>
  <c r="AC762" i="33"/>
  <c r="AA762" i="33"/>
  <c r="AC761" i="33"/>
  <c r="AA761" i="33"/>
  <c r="AC760" i="33"/>
  <c r="AA760" i="33"/>
  <c r="AC759" i="33"/>
  <c r="AA759" i="33"/>
  <c r="AC758" i="33"/>
  <c r="AA758" i="33"/>
  <c r="AC757" i="33"/>
  <c r="AA757" i="33"/>
  <c r="AC756" i="33"/>
  <c r="AA756" i="33"/>
  <c r="AC755" i="33"/>
  <c r="AA755" i="33"/>
  <c r="AC754" i="33"/>
  <c r="AA754" i="33"/>
  <c r="AC753" i="33"/>
  <c r="AA753" i="33"/>
  <c r="AC752" i="33"/>
  <c r="AA752" i="33"/>
  <c r="AC751" i="33"/>
  <c r="AA751" i="33"/>
  <c r="AC750" i="33"/>
  <c r="AA750" i="33"/>
  <c r="AC749" i="33"/>
  <c r="AA749" i="33"/>
  <c r="AC748" i="33"/>
  <c r="AA748" i="33"/>
  <c r="AC746" i="33"/>
  <c r="AA746" i="33"/>
  <c r="AC745" i="33"/>
  <c r="AA745" i="33"/>
  <c r="AC744" i="33"/>
  <c r="AA744" i="33"/>
  <c r="AC743" i="33"/>
  <c r="AA743" i="33"/>
  <c r="AC742" i="33"/>
  <c r="AA742" i="33"/>
  <c r="AC741" i="33"/>
  <c r="AA741" i="33"/>
  <c r="AC740" i="33"/>
  <c r="AA740" i="33"/>
  <c r="AC739" i="33"/>
  <c r="AA739" i="33"/>
  <c r="AC738" i="33"/>
  <c r="AA738" i="33"/>
  <c r="AC737" i="33"/>
  <c r="AA737" i="33"/>
  <c r="AC736" i="33"/>
  <c r="AA736" i="33"/>
  <c r="AC735" i="33"/>
  <c r="AA735" i="33"/>
  <c r="AC734" i="33"/>
  <c r="AA734" i="33"/>
  <c r="AC733" i="33"/>
  <c r="AA733" i="33"/>
  <c r="AC732" i="33"/>
  <c r="AA732" i="33"/>
  <c r="AC731" i="33"/>
  <c r="AA731" i="33"/>
  <c r="AC730" i="33"/>
  <c r="AA730" i="33"/>
  <c r="AC729" i="33"/>
  <c r="AA729" i="33"/>
  <c r="AC728" i="33"/>
  <c r="AA728" i="33"/>
  <c r="AC727" i="33"/>
  <c r="AA727" i="33"/>
  <c r="AC726" i="33"/>
  <c r="AA726" i="33"/>
  <c r="AC725" i="33"/>
  <c r="AA725" i="33"/>
  <c r="AC724" i="33"/>
  <c r="AA724" i="33"/>
  <c r="AC723" i="33"/>
  <c r="AA723" i="33"/>
  <c r="AC722" i="33"/>
  <c r="AA722" i="33"/>
  <c r="AC721" i="33"/>
  <c r="AA721" i="33"/>
  <c r="AC720" i="33"/>
  <c r="AA720" i="33"/>
  <c r="AC719" i="33"/>
  <c r="AA719" i="33"/>
  <c r="AC718" i="33"/>
  <c r="AA718" i="33"/>
  <c r="AC717" i="33"/>
  <c r="AA717" i="33"/>
  <c r="AC716" i="33"/>
  <c r="AA716" i="33"/>
  <c r="AC714" i="33"/>
  <c r="AA714" i="33"/>
  <c r="AC713" i="33"/>
  <c r="AA713" i="33"/>
  <c r="AC712" i="33"/>
  <c r="AA712" i="33"/>
  <c r="AC711" i="33"/>
  <c r="AA711" i="33"/>
  <c r="AC710" i="33"/>
  <c r="AA710" i="33"/>
  <c r="AC709" i="33"/>
  <c r="AA709" i="33"/>
  <c r="AC708" i="33"/>
  <c r="AA708" i="33"/>
  <c r="AC707" i="33"/>
  <c r="AA707" i="33"/>
  <c r="AC706" i="33"/>
  <c r="AA706" i="33"/>
  <c r="AC705" i="33"/>
  <c r="AA705" i="33"/>
  <c r="AC704" i="33"/>
  <c r="AA704" i="33"/>
  <c r="AC703" i="33"/>
  <c r="AA703" i="33"/>
  <c r="AC702" i="33"/>
  <c r="AA702" i="33"/>
  <c r="AC701" i="33"/>
  <c r="AA701" i="33"/>
  <c r="AC689" i="33"/>
  <c r="AA689" i="33"/>
  <c r="AC687" i="33"/>
  <c r="AA687" i="33"/>
  <c r="AC686" i="33"/>
  <c r="AA686" i="33"/>
  <c r="AC685" i="33"/>
  <c r="AA685" i="33"/>
  <c r="AC684" i="33"/>
  <c r="AA684" i="33"/>
  <c r="AC683" i="33"/>
  <c r="AA683" i="33"/>
  <c r="AC682" i="33"/>
  <c r="AA682" i="33"/>
  <c r="AC681" i="33"/>
  <c r="AA681" i="33"/>
  <c r="AC680" i="33"/>
  <c r="AA680" i="33"/>
  <c r="AC679" i="33"/>
  <c r="AA679" i="33"/>
  <c r="AC678" i="33"/>
  <c r="AA678" i="33"/>
  <c r="AC677" i="33"/>
  <c r="AA677" i="33"/>
  <c r="AC676" i="33"/>
  <c r="AA676" i="33"/>
  <c r="AC675" i="33"/>
  <c r="AA675" i="33"/>
  <c r="AC674" i="33"/>
  <c r="AA674" i="33"/>
  <c r="AC673" i="33"/>
  <c r="AA673" i="33"/>
  <c r="AC672" i="33"/>
  <c r="AA672" i="33"/>
  <c r="AC671" i="33"/>
  <c r="AA671" i="33"/>
  <c r="AC670" i="33"/>
  <c r="AA670" i="33"/>
  <c r="AC669" i="33"/>
  <c r="AA669" i="33"/>
  <c r="AC668" i="33"/>
  <c r="AA668" i="33"/>
  <c r="AC667" i="33"/>
  <c r="AA667" i="33"/>
  <c r="AC666" i="33"/>
  <c r="AA666" i="33"/>
  <c r="AC665" i="33"/>
  <c r="AA665" i="33"/>
  <c r="AC664" i="33"/>
  <c r="AA664" i="33"/>
  <c r="AC663" i="33"/>
  <c r="AA663" i="33"/>
  <c r="AC662" i="33"/>
  <c r="AA662" i="33"/>
  <c r="AC661" i="33"/>
  <c r="AA661" i="33"/>
  <c r="AC660" i="33"/>
  <c r="AA660" i="33"/>
  <c r="AC659" i="33"/>
  <c r="AA659" i="33"/>
  <c r="AC658" i="33"/>
  <c r="AA658" i="33"/>
  <c r="AC657" i="33"/>
  <c r="AA657" i="33"/>
  <c r="AC656" i="33"/>
  <c r="AA656" i="33"/>
  <c r="AC655" i="33"/>
  <c r="AA655" i="33"/>
  <c r="AC654" i="33"/>
  <c r="AA654" i="33"/>
  <c r="AC653" i="33"/>
  <c r="AA653" i="33"/>
  <c r="AC652" i="33"/>
  <c r="AA652" i="33"/>
  <c r="AC651" i="33"/>
  <c r="AA651" i="33"/>
  <c r="AC650" i="33"/>
  <c r="AA650" i="33"/>
  <c r="AC649" i="33"/>
  <c r="AA649" i="33"/>
  <c r="AC648" i="33"/>
  <c r="AA648" i="33"/>
  <c r="AC647" i="33"/>
  <c r="AA647" i="33"/>
  <c r="AC646" i="33"/>
  <c r="AA646" i="33"/>
  <c r="AC645" i="33"/>
  <c r="AA645" i="33"/>
  <c r="AC644" i="33"/>
  <c r="AA644" i="33"/>
  <c r="AC643" i="33"/>
  <c r="AA643" i="33"/>
  <c r="AC642" i="33"/>
  <c r="AA642" i="33"/>
  <c r="AC641" i="33"/>
  <c r="AA641" i="33"/>
  <c r="AC640" i="33"/>
  <c r="AA640" i="33"/>
  <c r="AC621" i="33"/>
  <c r="AA621" i="33"/>
  <c r="AC620" i="33"/>
  <c r="AA620" i="33"/>
  <c r="AC619" i="33"/>
  <c r="AA619" i="33"/>
  <c r="AC618" i="33"/>
  <c r="AA618" i="33"/>
  <c r="AC617" i="33"/>
  <c r="AA617" i="33"/>
  <c r="AC616" i="33"/>
  <c r="AA616" i="33"/>
  <c r="AC615" i="33"/>
  <c r="AA615" i="33"/>
  <c r="AC614" i="33"/>
  <c r="AA614" i="33"/>
  <c r="AC613" i="33"/>
  <c r="AA613" i="33"/>
  <c r="AC612" i="33"/>
  <c r="AA612" i="33"/>
  <c r="AC611" i="33"/>
  <c r="AA611" i="33"/>
  <c r="AC610" i="33"/>
  <c r="AA610" i="33"/>
  <c r="AC609" i="33"/>
  <c r="AA609" i="33"/>
  <c r="AC608" i="33"/>
  <c r="AA608" i="33"/>
  <c r="AC573" i="33"/>
  <c r="AA573" i="33"/>
  <c r="AC572" i="33"/>
  <c r="AA572" i="33"/>
  <c r="AC571" i="33"/>
  <c r="AA571" i="33"/>
  <c r="AC570" i="33"/>
  <c r="AA570" i="33"/>
  <c r="AC569" i="33"/>
  <c r="AA569" i="33"/>
  <c r="AC568" i="33"/>
  <c r="AA568" i="33"/>
  <c r="AC567" i="33"/>
  <c r="AA567" i="33"/>
  <c r="AC566" i="33"/>
  <c r="AA566" i="33"/>
  <c r="AC565" i="33"/>
  <c r="AA565" i="33"/>
  <c r="AC564" i="33"/>
  <c r="AA564" i="33"/>
  <c r="AC563" i="33"/>
  <c r="AA563" i="33"/>
  <c r="AC560" i="33"/>
  <c r="AA560" i="33"/>
  <c r="AC559" i="33"/>
  <c r="AA559" i="33"/>
  <c r="AC558" i="33"/>
  <c r="AA558" i="33"/>
  <c r="AC557" i="33"/>
  <c r="AA557" i="33"/>
  <c r="AC556" i="33"/>
  <c r="AA556" i="33"/>
  <c r="AC555" i="33"/>
  <c r="AA555" i="33"/>
  <c r="AC554" i="33"/>
  <c r="AA554" i="33"/>
  <c r="AC553" i="33"/>
  <c r="AA553" i="33"/>
  <c r="AC552" i="33"/>
  <c r="AA552" i="33"/>
  <c r="AC551" i="33"/>
  <c r="AA551" i="33"/>
  <c r="AC550" i="33"/>
  <c r="AA550" i="33"/>
  <c r="AC549" i="33"/>
  <c r="AA549" i="33"/>
  <c r="AC548" i="33"/>
  <c r="AA548" i="33"/>
  <c r="AC547" i="33"/>
  <c r="AA547" i="33"/>
  <c r="AC546" i="33"/>
  <c r="AA546" i="33"/>
  <c r="AC545" i="33"/>
  <c r="AA545" i="33"/>
  <c r="AC544" i="33"/>
  <c r="AA544" i="33"/>
  <c r="AC543" i="33"/>
  <c r="AA543" i="33"/>
  <c r="AC542" i="33"/>
  <c r="AA542" i="33"/>
  <c r="AC541" i="33"/>
  <c r="AA541" i="33"/>
  <c r="AC540" i="33"/>
  <c r="AA540" i="33"/>
  <c r="AC539" i="33"/>
  <c r="AA539" i="33"/>
  <c r="AC538" i="33"/>
  <c r="AA538" i="33"/>
  <c r="AC536" i="33"/>
  <c r="AA536" i="33"/>
  <c r="AC535" i="33"/>
  <c r="AA535" i="33"/>
  <c r="AC534" i="33"/>
  <c r="AA534" i="33"/>
  <c r="AC533" i="33"/>
  <c r="AA533" i="33"/>
  <c r="AC532" i="33"/>
  <c r="AA532" i="33"/>
  <c r="AC531" i="33"/>
  <c r="AA531" i="33"/>
  <c r="AC530" i="33"/>
  <c r="AA530" i="33"/>
  <c r="AC502" i="33"/>
  <c r="Z502" i="33" s="1"/>
  <c r="AC501" i="33"/>
  <c r="Z501" i="33" s="1"/>
  <c r="AC500" i="33"/>
  <c r="Z500" i="33" s="1"/>
  <c r="AC499" i="33"/>
  <c r="Z499" i="33" s="1"/>
  <c r="AC495" i="33"/>
  <c r="AA495" i="33"/>
  <c r="AC494" i="33"/>
  <c r="AA494" i="33"/>
  <c r="AC493" i="33"/>
  <c r="AA493" i="33"/>
  <c r="AC490" i="33"/>
  <c r="AA490" i="33"/>
  <c r="AC489" i="33"/>
  <c r="AA489" i="33"/>
  <c r="AC488" i="33"/>
  <c r="AA488" i="33"/>
  <c r="AC487" i="33"/>
  <c r="AA487" i="33"/>
  <c r="AC486" i="33"/>
  <c r="AA486" i="33"/>
  <c r="AC484" i="33"/>
  <c r="AA484" i="33"/>
  <c r="AC483" i="33"/>
  <c r="AA483" i="33"/>
  <c r="AC482" i="33"/>
  <c r="AA482" i="33"/>
  <c r="AC480" i="33"/>
  <c r="AA480" i="33"/>
  <c r="AC479" i="33"/>
  <c r="AA479" i="33"/>
  <c r="AC478" i="33"/>
  <c r="AA478" i="33"/>
  <c r="Z478" i="33" s="1"/>
  <c r="AC477" i="33"/>
  <c r="AA477" i="33"/>
  <c r="AC476" i="33"/>
  <c r="AA476" i="33"/>
  <c r="AC475" i="33"/>
  <c r="AA475" i="33"/>
  <c r="AC474" i="33"/>
  <c r="AA474" i="33"/>
  <c r="AC473" i="33"/>
  <c r="AA473" i="33"/>
  <c r="AC472" i="33"/>
  <c r="AA472" i="33"/>
  <c r="AC471" i="33"/>
  <c r="AA471" i="33"/>
  <c r="AC470" i="33"/>
  <c r="AA470" i="33"/>
  <c r="Z470" i="33" s="1"/>
  <c r="AC469" i="33"/>
  <c r="AA469" i="33"/>
  <c r="AC468" i="33"/>
  <c r="AA468" i="33"/>
  <c r="AC466" i="33"/>
  <c r="AA466" i="33"/>
  <c r="AC465" i="33"/>
  <c r="AA465" i="33"/>
  <c r="AC464" i="33"/>
  <c r="AA464" i="33"/>
  <c r="AC463" i="33"/>
  <c r="AA463" i="33"/>
  <c r="AC462" i="33"/>
  <c r="AA462" i="33"/>
  <c r="AC461" i="33"/>
  <c r="AA461" i="33"/>
  <c r="AC460" i="33"/>
  <c r="AA460" i="33"/>
  <c r="AC459" i="33"/>
  <c r="AA459" i="33"/>
  <c r="AC458" i="33"/>
  <c r="AA458" i="33"/>
  <c r="AC457" i="33"/>
  <c r="AA457" i="33"/>
  <c r="AC455" i="33"/>
  <c r="AA455" i="33"/>
  <c r="AC454" i="33"/>
  <c r="AA454" i="33"/>
  <c r="AC453" i="33"/>
  <c r="AA453" i="33"/>
  <c r="AC452" i="33"/>
  <c r="AA452" i="33"/>
  <c r="Z452" i="33" s="1"/>
  <c r="AC451" i="33"/>
  <c r="AA451" i="33"/>
  <c r="AC450" i="33"/>
  <c r="AA450" i="33"/>
  <c r="AC449" i="33"/>
  <c r="AA449" i="33"/>
  <c r="AC448" i="33"/>
  <c r="AA448" i="33"/>
  <c r="AC447" i="33"/>
  <c r="AA447" i="33"/>
  <c r="AC446" i="33"/>
  <c r="AA446" i="33"/>
  <c r="AC445" i="33"/>
  <c r="AA445" i="33"/>
  <c r="AC444" i="33"/>
  <c r="AA444" i="33"/>
  <c r="Z444" i="33" s="1"/>
  <c r="AC443" i="33"/>
  <c r="AA443" i="33"/>
  <c r="AC442" i="33"/>
  <c r="AA442" i="33"/>
  <c r="AC441" i="33"/>
  <c r="AA441" i="33"/>
  <c r="AC440" i="33"/>
  <c r="AA440" i="33"/>
  <c r="AC431" i="33"/>
  <c r="AA431" i="33"/>
  <c r="AC430" i="33"/>
  <c r="AA430" i="33"/>
  <c r="AC429" i="33"/>
  <c r="AA429" i="33"/>
  <c r="AC428" i="33"/>
  <c r="AA428" i="33"/>
  <c r="Z428" i="33" s="1"/>
  <c r="AC427" i="33"/>
  <c r="AA427" i="33"/>
  <c r="AC426" i="33"/>
  <c r="AA426" i="33"/>
  <c r="AC425" i="33"/>
  <c r="AA425" i="33"/>
  <c r="AC424" i="33"/>
  <c r="AA424" i="33"/>
  <c r="AC423" i="33"/>
  <c r="AA423" i="33"/>
  <c r="AC422" i="33"/>
  <c r="AA422" i="33"/>
  <c r="AC421" i="33"/>
  <c r="AA421" i="33"/>
  <c r="AC420" i="33"/>
  <c r="AA420" i="33"/>
  <c r="Z420" i="33" s="1"/>
  <c r="AC419" i="33"/>
  <c r="AA419" i="33"/>
  <c r="AC418" i="33"/>
  <c r="AA418" i="33"/>
  <c r="AC417" i="33"/>
  <c r="AA417" i="33"/>
  <c r="AC416" i="33"/>
  <c r="AA416" i="33"/>
  <c r="AC415" i="33"/>
  <c r="AA415" i="33"/>
  <c r="AC414" i="33"/>
  <c r="AA414" i="33"/>
  <c r="AC413" i="33"/>
  <c r="AA413" i="33"/>
  <c r="AC412" i="33"/>
  <c r="AA412" i="33"/>
  <c r="Z412" i="33" s="1"/>
  <c r="AC411" i="33"/>
  <c r="AA411" i="33"/>
  <c r="AC409" i="33"/>
  <c r="AA409" i="33"/>
  <c r="AC408" i="33"/>
  <c r="AA408" i="33"/>
  <c r="AC407" i="33"/>
  <c r="AA407" i="33"/>
  <c r="AC406" i="33"/>
  <c r="AA406" i="33"/>
  <c r="AC405" i="33"/>
  <c r="AA405" i="33"/>
  <c r="AC404" i="33"/>
  <c r="AA404" i="33"/>
  <c r="AC403" i="33"/>
  <c r="AA403" i="33"/>
  <c r="Z403" i="33" s="1"/>
  <c r="AC395" i="33"/>
  <c r="AA395" i="33"/>
  <c r="AC394" i="33"/>
  <c r="AA394" i="33"/>
  <c r="AC393" i="33"/>
  <c r="AA393" i="33"/>
  <c r="AC392" i="33"/>
  <c r="AA392" i="33"/>
  <c r="AC391" i="33"/>
  <c r="AA391" i="33"/>
  <c r="AC390" i="33"/>
  <c r="AA390" i="33"/>
  <c r="AC389" i="33"/>
  <c r="AA389" i="33"/>
  <c r="AC388" i="33"/>
  <c r="AA388" i="33"/>
  <c r="Z388" i="33" s="1"/>
  <c r="AC387" i="33"/>
  <c r="AA387" i="33"/>
  <c r="AC386" i="33"/>
  <c r="AA386" i="33"/>
  <c r="AC385" i="33"/>
  <c r="AA385" i="33"/>
  <c r="AC384" i="33"/>
  <c r="AA384" i="33"/>
  <c r="AC383" i="33"/>
  <c r="AA383" i="33"/>
  <c r="AC382" i="33"/>
  <c r="AA382" i="33"/>
  <c r="AC381" i="33"/>
  <c r="AA381" i="33"/>
  <c r="AC380" i="33"/>
  <c r="AA380" i="33"/>
  <c r="Z380" i="33" s="1"/>
  <c r="AC379" i="33"/>
  <c r="AA379" i="33"/>
  <c r="AC378" i="33"/>
  <c r="AA378" i="33"/>
  <c r="AC377" i="33"/>
  <c r="AA377" i="33"/>
  <c r="AC376" i="33"/>
  <c r="AA376" i="33"/>
  <c r="AC375" i="33"/>
  <c r="AA375" i="33"/>
  <c r="AC374" i="33"/>
  <c r="AA374" i="33"/>
  <c r="AC373" i="33"/>
  <c r="AA373" i="33"/>
  <c r="AC372" i="33"/>
  <c r="AA372" i="33"/>
  <c r="Z372" i="33" s="1"/>
  <c r="AC371" i="33"/>
  <c r="AA371" i="33"/>
  <c r="AC370" i="33"/>
  <c r="AA370" i="33"/>
  <c r="AC369" i="33"/>
  <c r="AA369" i="33"/>
  <c r="AC368" i="33"/>
  <c r="AA368" i="33"/>
  <c r="AC367" i="33"/>
  <c r="AA367" i="33"/>
  <c r="AC366" i="33"/>
  <c r="AA366" i="33"/>
  <c r="AC365" i="33"/>
  <c r="AA365" i="33"/>
  <c r="AC364" i="33"/>
  <c r="AA364" i="33"/>
  <c r="Z364" i="33" s="1"/>
  <c r="AC363" i="33"/>
  <c r="AA363" i="33"/>
  <c r="AC362" i="33"/>
  <c r="AA362" i="33"/>
  <c r="AC361" i="33"/>
  <c r="AA361" i="33"/>
  <c r="AC360" i="33"/>
  <c r="AA360" i="33"/>
  <c r="AC359" i="33"/>
  <c r="AA359" i="33"/>
  <c r="AC358" i="33"/>
  <c r="AA358" i="33"/>
  <c r="AC357" i="33"/>
  <c r="AA357" i="33"/>
  <c r="AC356" i="33"/>
  <c r="AA356" i="33"/>
  <c r="AC355" i="33"/>
  <c r="AA355" i="33"/>
  <c r="AC354" i="33"/>
  <c r="AA354" i="33"/>
  <c r="AC353" i="33"/>
  <c r="AA353" i="33"/>
  <c r="AC352" i="33"/>
  <c r="AA352" i="33"/>
  <c r="AC351" i="33"/>
  <c r="AA351" i="33"/>
  <c r="AC350" i="33"/>
  <c r="AA350" i="33"/>
  <c r="AC349" i="33"/>
  <c r="AA349" i="33"/>
  <c r="AC348" i="33"/>
  <c r="AA348" i="33"/>
  <c r="Z348" i="33" s="1"/>
  <c r="AC347" i="33"/>
  <c r="AA347" i="33"/>
  <c r="AC346" i="33"/>
  <c r="AA346" i="33"/>
  <c r="AC345" i="33"/>
  <c r="AA345" i="33"/>
  <c r="AC344" i="33"/>
  <c r="AA344" i="33"/>
  <c r="AC341" i="33"/>
  <c r="AA341" i="33"/>
  <c r="AC340" i="33"/>
  <c r="AA340" i="33"/>
  <c r="AC339" i="33"/>
  <c r="AA339" i="33"/>
  <c r="AC338" i="33"/>
  <c r="AA338" i="33"/>
  <c r="Z338" i="33" s="1"/>
  <c r="AC336" i="33"/>
  <c r="AA336" i="33"/>
  <c r="AC335" i="33"/>
  <c r="AA335" i="33"/>
  <c r="AC334" i="33"/>
  <c r="AA334" i="33"/>
  <c r="AC333" i="33"/>
  <c r="AA333" i="33"/>
  <c r="AC332" i="33"/>
  <c r="AA332" i="33"/>
  <c r="AC331" i="33"/>
  <c r="AA331" i="33"/>
  <c r="AC329" i="33"/>
  <c r="AA329" i="33"/>
  <c r="AC328" i="33"/>
  <c r="AA328" i="33"/>
  <c r="AC327" i="33"/>
  <c r="AA327" i="33"/>
  <c r="AC326" i="33"/>
  <c r="AA326" i="33"/>
  <c r="AC324" i="33"/>
  <c r="AA324" i="33"/>
  <c r="AC323" i="33"/>
  <c r="AA323" i="33"/>
  <c r="AC322" i="33"/>
  <c r="AA322" i="33"/>
  <c r="AC321" i="33"/>
  <c r="AA321" i="33"/>
  <c r="AC320" i="33"/>
  <c r="AA320" i="33"/>
  <c r="AC319" i="33"/>
  <c r="AA319" i="33"/>
  <c r="AC318" i="33"/>
  <c r="AA318" i="33"/>
  <c r="AC317" i="33"/>
  <c r="AA317" i="33"/>
  <c r="AC316" i="33"/>
  <c r="AA316" i="33"/>
  <c r="AC315" i="33"/>
  <c r="AA315" i="33"/>
  <c r="AC314" i="33"/>
  <c r="AA314" i="33"/>
  <c r="AC313" i="33"/>
  <c r="AA313" i="33"/>
  <c r="AC312" i="33"/>
  <c r="AA312" i="33"/>
  <c r="AC311" i="33"/>
  <c r="AA311" i="33"/>
  <c r="AC310" i="33"/>
  <c r="AA310" i="33"/>
  <c r="AC309" i="33"/>
  <c r="AA309" i="33"/>
  <c r="AC308" i="33"/>
  <c r="AA308" i="33"/>
  <c r="AC306" i="33"/>
  <c r="AA306" i="33"/>
  <c r="AC305" i="33"/>
  <c r="AA305" i="33"/>
  <c r="AC304" i="33"/>
  <c r="AA304" i="33"/>
  <c r="AC303" i="33"/>
  <c r="AA303" i="33"/>
  <c r="AC301" i="33"/>
  <c r="AA301" i="33"/>
  <c r="Z301" i="33" s="1"/>
  <c r="AC300" i="33"/>
  <c r="AA300" i="33"/>
  <c r="AC299" i="33"/>
  <c r="AA299" i="33"/>
  <c r="Z299" i="33" s="1"/>
  <c r="AC298" i="33"/>
  <c r="AA298" i="33"/>
  <c r="AC296" i="33"/>
  <c r="AA296" i="33"/>
  <c r="AC295" i="33"/>
  <c r="AA295" i="33"/>
  <c r="AC294" i="33"/>
  <c r="AA294" i="33"/>
  <c r="AC293" i="33"/>
  <c r="AA293" i="33"/>
  <c r="AC292" i="33"/>
  <c r="AA292" i="33"/>
  <c r="Z292" i="33" s="1"/>
  <c r="AC291" i="33"/>
  <c r="AA291" i="33"/>
  <c r="AC290" i="33"/>
  <c r="AA290" i="33"/>
  <c r="Z290" i="33" s="1"/>
  <c r="AC289" i="33"/>
  <c r="AA289" i="33"/>
  <c r="AC287" i="33"/>
  <c r="AA287" i="33"/>
  <c r="AC286" i="33"/>
  <c r="AA286" i="33"/>
  <c r="AC285" i="33"/>
  <c r="AA285" i="33"/>
  <c r="AC284" i="33"/>
  <c r="AA284" i="33"/>
  <c r="AC282" i="33"/>
  <c r="AA282" i="33"/>
  <c r="AC281" i="33"/>
  <c r="AA281" i="33"/>
  <c r="AC280" i="33"/>
  <c r="AA280" i="33"/>
  <c r="Z280" i="33" s="1"/>
  <c r="AC279" i="33"/>
  <c r="AA279" i="33"/>
  <c r="AC278" i="33"/>
  <c r="AA278" i="33"/>
  <c r="AC277" i="33"/>
  <c r="AA277" i="33"/>
  <c r="AC276" i="33"/>
  <c r="AA276" i="33"/>
  <c r="AC275" i="33"/>
  <c r="AA275" i="33"/>
  <c r="AC274" i="33"/>
  <c r="AA274" i="33"/>
  <c r="AC273" i="33"/>
  <c r="AA273" i="33"/>
  <c r="AC272" i="33"/>
  <c r="AA272" i="33"/>
  <c r="Z272" i="33" s="1"/>
  <c r="AC271" i="33"/>
  <c r="AA271" i="33"/>
  <c r="AC270" i="33"/>
  <c r="AA270" i="33"/>
  <c r="AC269" i="33"/>
  <c r="AA269" i="33"/>
  <c r="AC268" i="33"/>
  <c r="AA268" i="33"/>
  <c r="AC267" i="33"/>
  <c r="AA267" i="33"/>
  <c r="AC266" i="33"/>
  <c r="AA266" i="33"/>
  <c r="AC265" i="33"/>
  <c r="AA265" i="33"/>
  <c r="AC223" i="33"/>
  <c r="AA223" i="33"/>
  <c r="AC222" i="33"/>
  <c r="AA222" i="33"/>
  <c r="AC221" i="33"/>
  <c r="AA221" i="33"/>
  <c r="AC220" i="33"/>
  <c r="AA220" i="33"/>
  <c r="AC219" i="33"/>
  <c r="AA219" i="33"/>
  <c r="AC218" i="33"/>
  <c r="AA218" i="33"/>
  <c r="AC217" i="33"/>
  <c r="AA217" i="33"/>
  <c r="AC216" i="33"/>
  <c r="AA216" i="33"/>
  <c r="AC214" i="33"/>
  <c r="AA214" i="33"/>
  <c r="Z214" i="33" s="1"/>
  <c r="AC213" i="33"/>
  <c r="AA213" i="33"/>
  <c r="AC212" i="33"/>
  <c r="AA212" i="33"/>
  <c r="AC211" i="33"/>
  <c r="AA211" i="33"/>
  <c r="AC208" i="33"/>
  <c r="AA208" i="33"/>
  <c r="AC207" i="33"/>
  <c r="AA207" i="33"/>
  <c r="AC206" i="33"/>
  <c r="AA206" i="33"/>
  <c r="AC205" i="33"/>
  <c r="AA205" i="33"/>
  <c r="AC204" i="33"/>
  <c r="AA204" i="33"/>
  <c r="Z204" i="33" s="1"/>
  <c r="AC200" i="33"/>
  <c r="AA200" i="33"/>
  <c r="AC199" i="33"/>
  <c r="AA199" i="33"/>
  <c r="AC198" i="33"/>
  <c r="AA198" i="33"/>
  <c r="AC197" i="33"/>
  <c r="AA197" i="33"/>
  <c r="AC196" i="33"/>
  <c r="AA196" i="33"/>
  <c r="AC195" i="33"/>
  <c r="AA195" i="33"/>
  <c r="AC193" i="33"/>
  <c r="AA193" i="33"/>
  <c r="AC190" i="33"/>
  <c r="AA190" i="33"/>
  <c r="Z190" i="33" s="1"/>
  <c r="AC189" i="33"/>
  <c r="AA189" i="33"/>
  <c r="AC188" i="33"/>
  <c r="AA188" i="33"/>
  <c r="AC187" i="33"/>
  <c r="AA187" i="33"/>
  <c r="AC186" i="33"/>
  <c r="AA186" i="33"/>
  <c r="AC185" i="33"/>
  <c r="AA185" i="33"/>
  <c r="AC184" i="33"/>
  <c r="AA184" i="33"/>
  <c r="AC183" i="33"/>
  <c r="AA183" i="33"/>
  <c r="AC182" i="33"/>
  <c r="AA182" i="33"/>
  <c r="Z182" i="33" s="1"/>
  <c r="AC181" i="33"/>
  <c r="AA181" i="33"/>
  <c r="AC180" i="33"/>
  <c r="AA180" i="33"/>
  <c r="AC178" i="33"/>
  <c r="Z178" i="33" s="1"/>
  <c r="AC177" i="33"/>
  <c r="Z177" i="33" s="1"/>
  <c r="AC176" i="33"/>
  <c r="Z176" i="33" s="1"/>
  <c r="AC175" i="33"/>
  <c r="Z175" i="33" s="1"/>
  <c r="AC173" i="33"/>
  <c r="AA173" i="33"/>
  <c r="AC172" i="33"/>
  <c r="AA172" i="33"/>
  <c r="Z172" i="33" s="1"/>
  <c r="AC170" i="33"/>
  <c r="AA170" i="33"/>
  <c r="AC168" i="33"/>
  <c r="AA168" i="33"/>
  <c r="Z168" i="33" s="1"/>
  <c r="AC166" i="33"/>
  <c r="AA166" i="33"/>
  <c r="AC165" i="33"/>
  <c r="AA165" i="33"/>
  <c r="AC164" i="33"/>
  <c r="AA164" i="33"/>
  <c r="AC163" i="33"/>
  <c r="AA163" i="33"/>
  <c r="AC162" i="33"/>
  <c r="AA162" i="33"/>
  <c r="AC159" i="33"/>
  <c r="AA159" i="33"/>
  <c r="Z159" i="33" s="1"/>
  <c r="AC158" i="33"/>
  <c r="AA158" i="33"/>
  <c r="AC157" i="33"/>
  <c r="AA157" i="33"/>
  <c r="Z157" i="33" s="1"/>
  <c r="AC154" i="33"/>
  <c r="AA154" i="33"/>
  <c r="AC153" i="33"/>
  <c r="AA153" i="33"/>
  <c r="AC152" i="33"/>
  <c r="AA152" i="33"/>
  <c r="AC151" i="33"/>
  <c r="AA151" i="33"/>
  <c r="AC150" i="33"/>
  <c r="AA150" i="33"/>
  <c r="AC149" i="33"/>
  <c r="AA149" i="33"/>
  <c r="Z149" i="33" s="1"/>
  <c r="AC148" i="33"/>
  <c r="AA148" i="33"/>
  <c r="AC147" i="33"/>
  <c r="AA147" i="33"/>
  <c r="Z147" i="33" s="1"/>
  <c r="AC146" i="33"/>
  <c r="AA146" i="33"/>
  <c r="AC145" i="33"/>
  <c r="AA145" i="33"/>
  <c r="AC142" i="33"/>
  <c r="AA142" i="33"/>
  <c r="AC141" i="33"/>
  <c r="AA141" i="33"/>
  <c r="AC140" i="33"/>
  <c r="AA140" i="33"/>
  <c r="AC139" i="33"/>
  <c r="AA139" i="33"/>
  <c r="Z139" i="33" s="1"/>
  <c r="AC138" i="33"/>
  <c r="AA138" i="33"/>
  <c r="AC137" i="33"/>
  <c r="AA137" i="33"/>
  <c r="Z137" i="33" s="1"/>
  <c r="AC136" i="33"/>
  <c r="AA136" i="33"/>
  <c r="AC135" i="33"/>
  <c r="AA135" i="33"/>
  <c r="AC134" i="33"/>
  <c r="AA134" i="33"/>
  <c r="AC133" i="33"/>
  <c r="AA133" i="33"/>
  <c r="AC132" i="33"/>
  <c r="AA132" i="33"/>
  <c r="AC129" i="33"/>
  <c r="AA129" i="33"/>
  <c r="AC128" i="33"/>
  <c r="AA128" i="33"/>
  <c r="AC127" i="33"/>
  <c r="AA127" i="33"/>
  <c r="AC126" i="33"/>
  <c r="AA126" i="33"/>
  <c r="AC125" i="33"/>
  <c r="AA125" i="33"/>
  <c r="AC124" i="33"/>
  <c r="AA124" i="33"/>
  <c r="AC123" i="33"/>
  <c r="AA123" i="33"/>
  <c r="AC119" i="33"/>
  <c r="AA119" i="33"/>
  <c r="AC117" i="33"/>
  <c r="AA117" i="33"/>
  <c r="Z117" i="33" s="1"/>
  <c r="AC114" i="33"/>
  <c r="AA114" i="33"/>
  <c r="AC116" i="33"/>
  <c r="AA116" i="33"/>
  <c r="Z116" i="33" s="1"/>
  <c r="AC115" i="33"/>
  <c r="AA115" i="33"/>
  <c r="AC112" i="33"/>
  <c r="AA112" i="33"/>
  <c r="AC111" i="33"/>
  <c r="AA111" i="33"/>
  <c r="AC110" i="33"/>
  <c r="AA110" i="33"/>
  <c r="AC108" i="33"/>
  <c r="AA108" i="33"/>
  <c r="AC107" i="33"/>
  <c r="AA107" i="33"/>
  <c r="Z107" i="33" s="1"/>
  <c r="AC105" i="33"/>
  <c r="AA105" i="33"/>
  <c r="AC104" i="33"/>
  <c r="AA104" i="33"/>
  <c r="Z104" i="33" s="1"/>
  <c r="AC103" i="33"/>
  <c r="AA103" i="33"/>
  <c r="AC102" i="33"/>
  <c r="AA102" i="33"/>
  <c r="AC100" i="33"/>
  <c r="AA100" i="33"/>
  <c r="AC98" i="33"/>
  <c r="AA98" i="33"/>
  <c r="AC97" i="33"/>
  <c r="AA97" i="33"/>
  <c r="AC96" i="33"/>
  <c r="AA96" i="33"/>
  <c r="Z96" i="33" s="1"/>
  <c r="AC93" i="33"/>
  <c r="AA93" i="33"/>
  <c r="AC91" i="33"/>
  <c r="AA91" i="33"/>
  <c r="Z91" i="33" s="1"/>
  <c r="AC90" i="33"/>
  <c r="AA90" i="33"/>
  <c r="AC89" i="33"/>
  <c r="AA89" i="33"/>
  <c r="AC87" i="33"/>
  <c r="AA87" i="33"/>
  <c r="AC86" i="33"/>
  <c r="AA86" i="33"/>
  <c r="AC85" i="33"/>
  <c r="AA85" i="33"/>
  <c r="AC84" i="33"/>
  <c r="AA84" i="33"/>
  <c r="Z84" i="33" s="1"/>
  <c r="AC83" i="33"/>
  <c r="AA83" i="33"/>
  <c r="AC82" i="33"/>
  <c r="AA82" i="33"/>
  <c r="Z82" i="33" s="1"/>
  <c r="AC81" i="33"/>
  <c r="AA81" i="33"/>
  <c r="AC80" i="33"/>
  <c r="AA80" i="33"/>
  <c r="AC79" i="33"/>
  <c r="AA79" i="33"/>
  <c r="AC78" i="33"/>
  <c r="AA78" i="33"/>
  <c r="AC70" i="33"/>
  <c r="AA70" i="33"/>
  <c r="AC69" i="33"/>
  <c r="Z69" i="33" s="1"/>
  <c r="AC68" i="33"/>
  <c r="Z68" i="33" s="1"/>
  <c r="AC66" i="33"/>
  <c r="Z66" i="33" s="1"/>
  <c r="AC64" i="33"/>
  <c r="Z64" i="33" s="1"/>
  <c r="AC58" i="33"/>
  <c r="AA58" i="33"/>
  <c r="Z58" i="33" s="1"/>
  <c r="AC57" i="33"/>
  <c r="AA57" i="33"/>
  <c r="AC56" i="33"/>
  <c r="AA56" i="33"/>
  <c r="AC55" i="33"/>
  <c r="AA55" i="33"/>
  <c r="AC53" i="33"/>
  <c r="AA53" i="33"/>
  <c r="AC52" i="33"/>
  <c r="AA52" i="33"/>
  <c r="AC51" i="33"/>
  <c r="AA51" i="33"/>
  <c r="Z51" i="33" s="1"/>
  <c r="AC49" i="33"/>
  <c r="AA49" i="33"/>
  <c r="AC47" i="33"/>
  <c r="AA47" i="33"/>
  <c r="Z47" i="33" s="1"/>
  <c r="AC46" i="33"/>
  <c r="AA46" i="33"/>
  <c r="AC45" i="33"/>
  <c r="AA45" i="33"/>
  <c r="AC42" i="33"/>
  <c r="AA42" i="33"/>
  <c r="AC41" i="33"/>
  <c r="AA41" i="33"/>
  <c r="AC40" i="33"/>
  <c r="AA40" i="33"/>
  <c r="AC39" i="33"/>
  <c r="AA39" i="33"/>
  <c r="Z39" i="33" s="1"/>
  <c r="AC38" i="33"/>
  <c r="AA38" i="33"/>
  <c r="AC27" i="33"/>
  <c r="AA27" i="33"/>
  <c r="AC26" i="33"/>
  <c r="AA26" i="33"/>
  <c r="AC25" i="33"/>
  <c r="AA25" i="33"/>
  <c r="AC24" i="33"/>
  <c r="AA24" i="33"/>
  <c r="AC23" i="33"/>
  <c r="AA23" i="33"/>
  <c r="AC22" i="33"/>
  <c r="AA22" i="33"/>
  <c r="AC21" i="33"/>
  <c r="AA21" i="33"/>
  <c r="AC12" i="33"/>
  <c r="Z12" i="33" s="1"/>
  <c r="AC11" i="33"/>
  <c r="Z11" i="33" s="1"/>
  <c r="AC10" i="33"/>
  <c r="Z10" i="33" s="1"/>
  <c r="AA8" i="33"/>
  <c r="AA7" i="33"/>
  <c r="AA6" i="33"/>
  <c r="Z309" i="33" l="1"/>
  <c r="AA918" i="33"/>
  <c r="AC918" i="33"/>
  <c r="Z317" i="33"/>
  <c r="Z326" i="33"/>
  <c r="Z335" i="33"/>
  <c r="Z346" i="33"/>
  <c r="Z354" i="33"/>
  <c r="Z362" i="33"/>
  <c r="Z370" i="33"/>
  <c r="Z45" i="33"/>
  <c r="Z56" i="33"/>
  <c r="Z80" i="33"/>
  <c r="Z89" i="33"/>
  <c r="Z102" i="33"/>
  <c r="Z112" i="33"/>
  <c r="Z135" i="33"/>
  <c r="Z145" i="33"/>
  <c r="Z153" i="33"/>
  <c r="Z287" i="33"/>
  <c r="Z296" i="33"/>
  <c r="Z333" i="33"/>
  <c r="Z344" i="33"/>
  <c r="Z352" i="33"/>
  <c r="Z360" i="33"/>
  <c r="Z368" i="33"/>
  <c r="Z376" i="33"/>
  <c r="Z384" i="33"/>
  <c r="Z392" i="33"/>
  <c r="Z407" i="33"/>
  <c r="Z416" i="33"/>
  <c r="Z424" i="33"/>
  <c r="Z440" i="33"/>
  <c r="Z448" i="33"/>
  <c r="Z378" i="33"/>
  <c r="Z474" i="33"/>
  <c r="Z386" i="33"/>
  <c r="Z394" i="33"/>
  <c r="Z409" i="33"/>
  <c r="Z418" i="33"/>
  <c r="Z426" i="33"/>
  <c r="Z442" i="33"/>
  <c r="Z450" i="33"/>
  <c r="Z459" i="33"/>
  <c r="Z468" i="33"/>
  <c r="Z476" i="33"/>
  <c r="Z41" i="33"/>
  <c r="Z53" i="33"/>
  <c r="Z78" i="33"/>
  <c r="Z86" i="33"/>
  <c r="Z98" i="33"/>
  <c r="Z110" i="33"/>
  <c r="Z123" i="33"/>
  <c r="Z133" i="33"/>
  <c r="Z141" i="33"/>
  <c r="Z151" i="33"/>
  <c r="Z163" i="33"/>
  <c r="Z186" i="33"/>
  <c r="Z208" i="33"/>
  <c r="Z219" i="33"/>
  <c r="Z268" i="33"/>
  <c r="Z276" i="33"/>
  <c r="Z294" i="33"/>
  <c r="Z304" i="33"/>
  <c r="Z313" i="33"/>
  <c r="Z321" i="33"/>
  <c r="Z331" i="33"/>
  <c r="Z340" i="33"/>
  <c r="Z350" i="33"/>
  <c r="Z358" i="33"/>
  <c r="Z366" i="33"/>
  <c r="Z374" i="33"/>
  <c r="Z382" i="33"/>
  <c r="Z390" i="33"/>
  <c r="Z405" i="33"/>
  <c r="Z414" i="33"/>
  <c r="Z422" i="33"/>
  <c r="Z430" i="33"/>
  <c r="Z446" i="33"/>
  <c r="Z454" i="33"/>
  <c r="Z463" i="33"/>
  <c r="Z965" i="33"/>
  <c r="Z973" i="33"/>
  <c r="Z472" i="33"/>
  <c r="Z480" i="33"/>
  <c r="Z960" i="33"/>
  <c r="Z197" i="33"/>
  <c r="Z24" i="33"/>
  <c r="Z22" i="33"/>
  <c r="Z26" i="33"/>
  <c r="Z457" i="33"/>
  <c r="Z461" i="33"/>
  <c r="Z465" i="33"/>
  <c r="Z356" i="33"/>
  <c r="Z328" i="33"/>
  <c r="Z311" i="33"/>
  <c r="Z315" i="33"/>
  <c r="Z319" i="33"/>
  <c r="Z323" i="33"/>
  <c r="Z306" i="33"/>
  <c r="Z127" i="33"/>
  <c r="Z125" i="33"/>
  <c r="Z129" i="33"/>
  <c r="Z958" i="33"/>
  <c r="Z964" i="33"/>
  <c r="Z968" i="33"/>
  <c r="Z972" i="33"/>
  <c r="Z977" i="33"/>
  <c r="Z994" i="33"/>
  <c r="Z998" i="33"/>
  <c r="Z1002" i="33"/>
  <c r="Z1006" i="33"/>
  <c r="Z1010" i="33"/>
  <c r="Z1015" i="33"/>
  <c r="Z1019" i="33"/>
  <c r="Z1023" i="33"/>
  <c r="Z1035" i="33"/>
  <c r="Z1039" i="33"/>
  <c r="Z1044" i="33"/>
  <c r="Z1048" i="33"/>
  <c r="Z1052" i="33"/>
  <c r="Z1064" i="33"/>
  <c r="Z1068" i="33"/>
  <c r="Z1072" i="33"/>
  <c r="Z1076" i="33"/>
  <c r="Z1087" i="33"/>
  <c r="Z1091" i="33"/>
  <c r="Z1096" i="33"/>
  <c r="Z1100" i="33"/>
  <c r="Z1112" i="33"/>
  <c r="Z1116" i="33"/>
  <c r="Z1121" i="33"/>
  <c r="Z1125" i="33"/>
  <c r="Z1129" i="33"/>
  <c r="Z1133" i="33"/>
  <c r="Z1137" i="33"/>
  <c r="Z1147" i="33"/>
  <c r="Z1178" i="33"/>
  <c r="Z1185" i="33"/>
  <c r="Z1190" i="33"/>
  <c r="Z1194" i="33"/>
  <c r="Z1198" i="33"/>
  <c r="Z1202" i="33"/>
  <c r="Z1206" i="33"/>
  <c r="Z1210" i="33"/>
  <c r="Z483" i="33"/>
  <c r="Z23" i="33"/>
  <c r="Z27" i="33"/>
  <c r="Z38" i="33"/>
  <c r="Z42" i="33"/>
  <c r="Z49" i="33"/>
  <c r="Z55" i="33"/>
  <c r="Z79" i="33"/>
  <c r="Z83" i="33"/>
  <c r="Z87" i="33"/>
  <c r="Z93" i="33"/>
  <c r="Z100" i="33"/>
  <c r="Z105" i="33"/>
  <c r="Z111" i="33"/>
  <c r="Z114" i="33"/>
  <c r="Z124" i="33"/>
  <c r="Z128" i="33"/>
  <c r="Z134" i="33"/>
  <c r="Z138" i="33"/>
  <c r="Z142" i="33"/>
  <c r="Z148" i="33"/>
  <c r="Z152" i="33"/>
  <c r="Z158" i="33"/>
  <c r="Z164" i="33"/>
  <c r="Z170" i="33"/>
  <c r="Z183" i="33"/>
  <c r="Z187" i="33"/>
  <c r="Z193" i="33"/>
  <c r="Z198" i="33"/>
  <c r="Z205" i="33"/>
  <c r="Z211" i="33"/>
  <c r="Z216" i="33"/>
  <c r="Z220" i="33"/>
  <c r="Z265" i="33"/>
  <c r="Z269" i="33"/>
  <c r="Z273" i="33"/>
  <c r="Z277" i="33"/>
  <c r="Z281" i="33"/>
  <c r="Z361" i="33"/>
  <c r="Z365" i="33"/>
  <c r="Z369" i="33"/>
  <c r="Z373" i="33"/>
  <c r="Z377" i="33"/>
  <c r="Z381" i="33"/>
  <c r="Z385" i="33"/>
  <c r="Z389" i="33"/>
  <c r="Z393" i="33"/>
  <c r="Z404" i="33"/>
  <c r="Z408" i="33"/>
  <c r="Z413" i="33"/>
  <c r="Z417" i="33"/>
  <c r="Z421" i="33"/>
  <c r="Z425" i="33"/>
  <c r="Z429" i="33"/>
  <c r="Z443" i="33"/>
  <c r="Z447" i="33"/>
  <c r="Z451" i="33"/>
  <c r="Z455" i="33"/>
  <c r="Z460" i="33"/>
  <c r="Z464" i="33"/>
  <c r="Z469" i="33"/>
  <c r="Z473" i="33"/>
  <c r="Z477" i="33"/>
  <c r="Z482" i="33"/>
  <c r="Z487" i="33"/>
  <c r="Z493" i="33"/>
  <c r="Z533" i="33"/>
  <c r="Z538" i="33"/>
  <c r="Z542" i="33"/>
  <c r="Z546" i="33"/>
  <c r="Z550" i="33"/>
  <c r="Z554" i="33"/>
  <c r="Z558" i="33"/>
  <c r="Z564" i="33"/>
  <c r="Z568" i="33"/>
  <c r="Z572" i="33"/>
  <c r="Z610" i="33"/>
  <c r="Z614" i="33"/>
  <c r="Z618" i="33"/>
  <c r="Z640" i="33"/>
  <c r="Z644" i="33"/>
  <c r="Z648" i="33"/>
  <c r="Z652" i="33"/>
  <c r="Z656" i="33"/>
  <c r="Z660" i="33"/>
  <c r="Z957" i="33"/>
  <c r="Z962" i="33"/>
  <c r="Z967" i="33"/>
  <c r="Z971" i="33"/>
  <c r="Z976" i="33"/>
  <c r="Z115" i="33"/>
  <c r="Z119" i="33"/>
  <c r="Z173" i="33"/>
  <c r="Z284" i="33"/>
  <c r="Z289" i="33"/>
  <c r="Z293" i="33"/>
  <c r="Z298" i="33"/>
  <c r="Z303" i="33"/>
  <c r="Z308" i="33"/>
  <c r="Z312" i="33"/>
  <c r="Z316" i="33"/>
  <c r="Z320" i="33"/>
  <c r="Z324" i="33"/>
  <c r="Z329" i="33"/>
  <c r="Z334" i="33"/>
  <c r="Z339" i="33"/>
  <c r="Z345" i="33"/>
  <c r="Z349" i="33"/>
  <c r="Z353" i="33"/>
  <c r="Z357" i="33"/>
  <c r="Z961" i="33"/>
  <c r="Z966" i="33"/>
  <c r="Z970" i="33"/>
  <c r="Z975" i="33"/>
  <c r="Z992" i="33"/>
  <c r="Z996" i="33"/>
  <c r="Z1000" i="33"/>
  <c r="Z1004" i="33"/>
  <c r="Z1008" i="33"/>
  <c r="Z1012" i="33"/>
  <c r="Z1017" i="33"/>
  <c r="Z1021" i="33"/>
  <c r="Z1026" i="33"/>
  <c r="Z1033" i="33"/>
  <c r="Z1037" i="33"/>
  <c r="Z1042" i="33"/>
  <c r="Z1046" i="33"/>
  <c r="Z1050" i="33"/>
  <c r="Z1062" i="33"/>
  <c r="Z1066" i="33"/>
  <c r="Z1070" i="33"/>
  <c r="Z1074" i="33"/>
  <c r="Z1084" i="33"/>
  <c r="Z1089" i="33"/>
  <c r="Z1093" i="33"/>
  <c r="Z1098" i="33"/>
  <c r="Z1102" i="33"/>
  <c r="Z1114" i="33"/>
  <c r="Z1119" i="33"/>
  <c r="Z1123" i="33"/>
  <c r="Z1127" i="33"/>
  <c r="Z1131" i="33"/>
  <c r="Z1135" i="33"/>
  <c r="Z1139" i="33"/>
  <c r="Z1176" i="33"/>
  <c r="Z1180" i="33"/>
  <c r="Z1187" i="33"/>
  <c r="Z1192" i="33"/>
  <c r="Z1196" i="33"/>
  <c r="Z1200" i="33"/>
  <c r="Z1204" i="33"/>
  <c r="Z1208" i="33"/>
  <c r="Z1212" i="33"/>
  <c r="Z486" i="33"/>
  <c r="Z490" i="33"/>
  <c r="Z532" i="33"/>
  <c r="Z536" i="33"/>
  <c r="Z541" i="33"/>
  <c r="Z488" i="33"/>
  <c r="Z494" i="33"/>
  <c r="Z530" i="33"/>
  <c r="Z534" i="33"/>
  <c r="Z539" i="33"/>
  <c r="Z543" i="33"/>
  <c r="Z223" i="33"/>
  <c r="Z545" i="33"/>
  <c r="Z549" i="33"/>
  <c r="Z553" i="33"/>
  <c r="Z557" i="33"/>
  <c r="Z563" i="33"/>
  <c r="Z567" i="33"/>
  <c r="Z571" i="33"/>
  <c r="Z609" i="33"/>
  <c r="Z613" i="33"/>
  <c r="Z617" i="33"/>
  <c r="Z621" i="33"/>
  <c r="Z643" i="33"/>
  <c r="Z647" i="33"/>
  <c r="Z651" i="33"/>
  <c r="Z655" i="33"/>
  <c r="Z659" i="33"/>
  <c r="Z663" i="33"/>
  <c r="Z667" i="33"/>
  <c r="Z671" i="33"/>
  <c r="Z675" i="33"/>
  <c r="Z679" i="33"/>
  <c r="Z683" i="33"/>
  <c r="Z687" i="33"/>
  <c r="Z703" i="33"/>
  <c r="Z707" i="33"/>
  <c r="Z711" i="33"/>
  <c r="Z716" i="33"/>
  <c r="Z720" i="33"/>
  <c r="Z724" i="33"/>
  <c r="Z728" i="33"/>
  <c r="Z732" i="33"/>
  <c r="Z736" i="33"/>
  <c r="Z740" i="33"/>
  <c r="Z744" i="33"/>
  <c r="Z749" i="33"/>
  <c r="Z753" i="33"/>
  <c r="Z757" i="33"/>
  <c r="Z761" i="33"/>
  <c r="Z765" i="33"/>
  <c r="Z769" i="33"/>
  <c r="Z773" i="33"/>
  <c r="Z777" i="33"/>
  <c r="Z781" i="33"/>
  <c r="Z786" i="33"/>
  <c r="Z790" i="33"/>
  <c r="Z794" i="33"/>
  <c r="Z798" i="33"/>
  <c r="Z802" i="33"/>
  <c r="Z806" i="33"/>
  <c r="Z810" i="33"/>
  <c r="Z816" i="33"/>
  <c r="Z820" i="33"/>
  <c r="Z824" i="33"/>
  <c r="Z828" i="33"/>
  <c r="Z832" i="33"/>
  <c r="Z836" i="33"/>
  <c r="Z840" i="33"/>
  <c r="Z845" i="33"/>
  <c r="Z849" i="33"/>
  <c r="Z853" i="33"/>
  <c r="Z857" i="33"/>
  <c r="Z861" i="33"/>
  <c r="Z865" i="33"/>
  <c r="Z869" i="33"/>
  <c r="Z873" i="33"/>
  <c r="Z889" i="33"/>
  <c r="Z893" i="33"/>
  <c r="Z897" i="33"/>
  <c r="Z901" i="33"/>
  <c r="Z908" i="33"/>
  <c r="Z914" i="33"/>
  <c r="Z664" i="33"/>
  <c r="Z668" i="33"/>
  <c r="Z672" i="33"/>
  <c r="Z676" i="33"/>
  <c r="Z680" i="33"/>
  <c r="Z684" i="33"/>
  <c r="Z689" i="33"/>
  <c r="Z704" i="33"/>
  <c r="Z708" i="33"/>
  <c r="Z712" i="33"/>
  <c r="Z717" i="33"/>
  <c r="Z721" i="33"/>
  <c r="Z725" i="33"/>
  <c r="Z729" i="33"/>
  <c r="Z733" i="33"/>
  <c r="Z737" i="33"/>
  <c r="Z547" i="33"/>
  <c r="Z551" i="33"/>
  <c r="Z555" i="33"/>
  <c r="Z559" i="33"/>
  <c r="Z565" i="33"/>
  <c r="Z569" i="33"/>
  <c r="Z573" i="33"/>
  <c r="Z611" i="33"/>
  <c r="Z615" i="33"/>
  <c r="Z619" i="33"/>
  <c r="Z641" i="33"/>
  <c r="Z645" i="33"/>
  <c r="Z649" i="33"/>
  <c r="Z653" i="33"/>
  <c r="Z657" i="33"/>
  <c r="Z661" i="33"/>
  <c r="Z665" i="33"/>
  <c r="Z669" i="33"/>
  <c r="Z673" i="33"/>
  <c r="Z677" i="33"/>
  <c r="Z681" i="33"/>
  <c r="Z685" i="33"/>
  <c r="Z701" i="33"/>
  <c r="Z705" i="33"/>
  <c r="Z709" i="33"/>
  <c r="Z713" i="33"/>
  <c r="Z718" i="33"/>
  <c r="Z722" i="33"/>
  <c r="Z726" i="33"/>
  <c r="Z730" i="33"/>
  <c r="Z734" i="33"/>
  <c r="Z738" i="33"/>
  <c r="Z742" i="33"/>
  <c r="Z746" i="33"/>
  <c r="Z751" i="33"/>
  <c r="Z755" i="33"/>
  <c r="Z759" i="33"/>
  <c r="Z763" i="33"/>
  <c r="Z767" i="33"/>
  <c r="Z771" i="33"/>
  <c r="Z775" i="33"/>
  <c r="Z779" i="33"/>
  <c r="Z784" i="33"/>
  <c r="Z788" i="33"/>
  <c r="Z792" i="33"/>
  <c r="Z796" i="33"/>
  <c r="Z800" i="33"/>
  <c r="Z804" i="33"/>
  <c r="Z808" i="33"/>
  <c r="Z814" i="33"/>
  <c r="Z818" i="33"/>
  <c r="Z822" i="33"/>
  <c r="Z826" i="33"/>
  <c r="Z830" i="33"/>
  <c r="Z834" i="33"/>
  <c r="Z838" i="33"/>
  <c r="Z842" i="33"/>
  <c r="Z847" i="33"/>
  <c r="Z851" i="33"/>
  <c r="Z855" i="33"/>
  <c r="Z859" i="33"/>
  <c r="Z863" i="33"/>
  <c r="Z867" i="33"/>
  <c r="Z871" i="33"/>
  <c r="Z887" i="33"/>
  <c r="Z891" i="33"/>
  <c r="Z895" i="33"/>
  <c r="Z899" i="33"/>
  <c r="Z906" i="33"/>
  <c r="Z910" i="33"/>
  <c r="Z916" i="33"/>
  <c r="Z441" i="33"/>
  <c r="Z445" i="33"/>
  <c r="Z449" i="33"/>
  <c r="Z453" i="33"/>
  <c r="Z458" i="33"/>
  <c r="Z462" i="33"/>
  <c r="Z466" i="33"/>
  <c r="Z471" i="33"/>
  <c r="Z475" i="33"/>
  <c r="Z479" i="33"/>
  <c r="Z484" i="33"/>
  <c r="Z489" i="33"/>
  <c r="Z495" i="33"/>
  <c r="Z531" i="33"/>
  <c r="Z535" i="33"/>
  <c r="Z540" i="33"/>
  <c r="Z544" i="33"/>
  <c r="Z548" i="33"/>
  <c r="Z552" i="33"/>
  <c r="Z556" i="33"/>
  <c r="Z560" i="33"/>
  <c r="Z566" i="33"/>
  <c r="Z570" i="33"/>
  <c r="Z608" i="33"/>
  <c r="Z612" i="33"/>
  <c r="Z616" i="33"/>
  <c r="Z620" i="33"/>
  <c r="Z642" i="33"/>
  <c r="Z646" i="33"/>
  <c r="Z650" i="33"/>
  <c r="Z654" i="33"/>
  <c r="Z658" i="33"/>
  <c r="Z662" i="33"/>
  <c r="Z666" i="33"/>
  <c r="Z670" i="33"/>
  <c r="Z674" i="33"/>
  <c r="Z678" i="33"/>
  <c r="Z682" i="33"/>
  <c r="Z686" i="33"/>
  <c r="Z702" i="33"/>
  <c r="Z706" i="33"/>
  <c r="Z710" i="33"/>
  <c r="Z714" i="33"/>
  <c r="Z719" i="33"/>
  <c r="Z723" i="33"/>
  <c r="Z727" i="33"/>
  <c r="Z731" i="33"/>
  <c r="Z735" i="33"/>
  <c r="Z1028" i="33"/>
  <c r="Z165" i="33"/>
  <c r="Z180" i="33"/>
  <c r="Z184" i="33"/>
  <c r="Z188" i="33"/>
  <c r="Z195" i="33"/>
  <c r="Z199" i="33"/>
  <c r="Z206" i="33"/>
  <c r="Z212" i="33"/>
  <c r="Z217" i="33"/>
  <c r="Z221" i="33"/>
  <c r="Z266" i="33"/>
  <c r="Z270" i="33"/>
  <c r="Z274" i="33"/>
  <c r="Z278" i="33"/>
  <c r="Z282" i="33"/>
  <c r="Z285" i="33"/>
  <c r="Z21" i="33"/>
  <c r="Z25" i="33"/>
  <c r="Z40" i="33"/>
  <c r="Z46" i="33"/>
  <c r="Z52" i="33"/>
  <c r="Z57" i="33"/>
  <c r="Z70" i="33"/>
  <c r="Z81" i="33"/>
  <c r="Z85" i="33"/>
  <c r="Z90" i="33"/>
  <c r="Z97" i="33"/>
  <c r="Z103" i="33"/>
  <c r="Z108" i="33"/>
  <c r="Z126" i="33"/>
  <c r="Z132" i="33"/>
  <c r="Z136" i="33"/>
  <c r="Z140" i="33"/>
  <c r="Z146" i="33"/>
  <c r="Z150" i="33"/>
  <c r="Z154" i="33"/>
  <c r="Z162" i="33"/>
  <c r="Z166" i="33"/>
  <c r="Z181" i="33"/>
  <c r="Z185" i="33"/>
  <c r="Z189" i="33"/>
  <c r="Z196" i="33"/>
  <c r="Z200" i="33"/>
  <c r="Z207" i="33"/>
  <c r="Z213" i="33"/>
  <c r="Z218" i="33"/>
  <c r="Z222" i="33"/>
  <c r="Z267" i="33"/>
  <c r="Z271" i="33"/>
  <c r="Z275" i="33"/>
  <c r="Z279" i="33"/>
  <c r="Z286" i="33"/>
  <c r="Z291" i="33"/>
  <c r="Z295" i="33"/>
  <c r="Z300" i="33"/>
  <c r="Z305" i="33"/>
  <c r="Z310" i="33"/>
  <c r="Z314" i="33"/>
  <c r="Z318" i="33"/>
  <c r="Z322" i="33"/>
  <c r="Z327" i="33"/>
  <c r="Z332" i="33"/>
  <c r="Z336" i="33"/>
  <c r="Z341" i="33"/>
  <c r="Z347" i="33"/>
  <c r="Z351" i="33"/>
  <c r="Z355" i="33"/>
  <c r="Z359" i="33"/>
  <c r="Z363" i="33"/>
  <c r="Z367" i="33"/>
  <c r="Z371" i="33"/>
  <c r="Z375" i="33"/>
  <c r="Z379" i="33"/>
  <c r="Z383" i="33"/>
  <c r="Z387" i="33"/>
  <c r="Z391" i="33"/>
  <c r="Z395" i="33"/>
  <c r="Z406" i="33"/>
  <c r="Z411" i="33"/>
  <c r="Z415" i="33"/>
  <c r="Z419" i="33"/>
  <c r="Z423" i="33"/>
  <c r="Z427" i="33"/>
  <c r="Z431" i="33"/>
  <c r="Z7" i="33"/>
  <c r="Z993" i="33"/>
  <c r="Z997" i="33"/>
  <c r="Z1001" i="33"/>
  <c r="Z1005" i="33"/>
  <c r="Z1009" i="33"/>
  <c r="Z1013" i="33"/>
  <c r="Z1018" i="33"/>
  <c r="Z1022" i="33"/>
  <c r="Z1027" i="33"/>
  <c r="Z1034" i="33"/>
  <c r="Z1038" i="33"/>
  <c r="Z1043" i="33"/>
  <c r="Z1047" i="33"/>
  <c r="Z1051" i="33"/>
  <c r="Z1063" i="33"/>
  <c r="Z1067" i="33"/>
  <c r="Z1071" i="33"/>
  <c r="Z1075" i="33"/>
  <c r="Z1085" i="33"/>
  <c r="Z1090" i="33"/>
  <c r="Z1095" i="33"/>
  <c r="Z1099" i="33"/>
  <c r="Z1111" i="33"/>
  <c r="Z1115" i="33"/>
  <c r="Z1120" i="33"/>
  <c r="Z1124" i="33"/>
  <c r="Z1128" i="33"/>
  <c r="Z1132" i="33"/>
  <c r="Z1136" i="33"/>
  <c r="Z1146" i="33"/>
  <c r="Z1177" i="33"/>
  <c r="Z1181" i="33"/>
  <c r="Z1188" i="33"/>
  <c r="Z1193" i="33"/>
  <c r="Z1197" i="33"/>
  <c r="Z1201" i="33"/>
  <c r="Z1205" i="33"/>
  <c r="Z1209" i="33"/>
  <c r="Z921" i="33"/>
  <c r="Z925" i="33"/>
  <c r="Z932" i="33"/>
  <c r="Z940" i="33"/>
  <c r="Z8" i="33"/>
  <c r="Z741" i="33"/>
  <c r="Z745" i="33"/>
  <c r="Z750" i="33"/>
  <c r="Z754" i="33"/>
  <c r="Z758" i="33"/>
  <c r="Z762" i="33"/>
  <c r="Z766" i="33"/>
  <c r="Z770" i="33"/>
  <c r="Z774" i="33"/>
  <c r="Z778" i="33"/>
  <c r="Z782" i="33"/>
  <c r="Z787" i="33"/>
  <c r="Z791" i="33"/>
  <c r="Z795" i="33"/>
  <c r="Z799" i="33"/>
  <c r="Z803" i="33"/>
  <c r="Z807" i="33"/>
  <c r="Z813" i="33"/>
  <c r="Z817" i="33"/>
  <c r="Z821" i="33"/>
  <c r="Z825" i="33"/>
  <c r="Z829" i="33"/>
  <c r="Z833" i="33"/>
  <c r="Z837" i="33"/>
  <c r="Z841" i="33"/>
  <c r="Z846" i="33"/>
  <c r="Z850" i="33"/>
  <c r="Z854" i="33"/>
  <c r="Z858" i="33"/>
  <c r="Z862" i="33"/>
  <c r="Z866" i="33"/>
  <c r="Z870" i="33"/>
  <c r="Z886" i="33"/>
  <c r="Z890" i="33"/>
  <c r="Z894" i="33"/>
  <c r="Z898" i="33"/>
  <c r="Z905" i="33"/>
  <c r="Z909" i="33"/>
  <c r="Z915" i="33"/>
  <c r="Z922" i="33"/>
  <c r="Z927" i="33"/>
  <c r="Z933" i="33"/>
  <c r="Z941" i="33"/>
  <c r="Z978" i="33"/>
  <c r="Z995" i="33"/>
  <c r="Z999" i="33"/>
  <c r="Z1003" i="33"/>
  <c r="Z1007" i="33"/>
  <c r="Z1011" i="33"/>
  <c r="Z1016" i="33"/>
  <c r="Z1020" i="33"/>
  <c r="Z1025" i="33"/>
  <c r="Z1032" i="33"/>
  <c r="Z1036" i="33"/>
  <c r="Z1041" i="33"/>
  <c r="Z1045" i="33"/>
  <c r="Z1049" i="33"/>
  <c r="Z1053" i="33"/>
  <c r="Z1065" i="33"/>
  <c r="Z1069" i="33"/>
  <c r="Z1073" i="33"/>
  <c r="Z1083" i="33"/>
  <c r="Z1088" i="33"/>
  <c r="Z1092" i="33"/>
  <c r="Z1097" i="33"/>
  <c r="Z1101" i="33"/>
  <c r="Z1113" i="33"/>
  <c r="Z1118" i="33"/>
  <c r="Z1122" i="33"/>
  <c r="Z1126" i="33"/>
  <c r="Z1130" i="33"/>
  <c r="Z1134" i="33"/>
  <c r="Z1138" i="33"/>
  <c r="Z1148" i="33"/>
  <c r="Z1179" i="33"/>
  <c r="Z1186" i="33"/>
  <c r="Z1191" i="33"/>
  <c r="Z1195" i="33"/>
  <c r="Z1199" i="33"/>
  <c r="Z1203" i="33"/>
  <c r="Z1207" i="33"/>
  <c r="Z1211" i="33"/>
  <c r="Z923" i="33"/>
  <c r="Z928" i="33"/>
  <c r="Z937" i="33"/>
  <c r="Z942" i="33"/>
  <c r="Z6" i="33"/>
  <c r="Z739" i="33"/>
  <c r="Z743" i="33"/>
  <c r="Z748" i="33"/>
  <c r="Z752" i="33"/>
  <c r="Z756" i="33"/>
  <c r="Z760" i="33"/>
  <c r="Z764" i="33"/>
  <c r="Z768" i="33"/>
  <c r="Z772" i="33"/>
  <c r="Z776" i="33"/>
  <c r="Z780" i="33"/>
  <c r="Z785" i="33"/>
  <c r="Z789" i="33"/>
  <c r="Z793" i="33"/>
  <c r="Z797" i="33"/>
  <c r="Z801" i="33"/>
  <c r="Z805" i="33"/>
  <c r="Z809" i="33"/>
  <c r="Z815" i="33"/>
  <c r="Z819" i="33"/>
  <c r="Z823" i="33"/>
  <c r="Z827" i="33"/>
  <c r="Z831" i="33"/>
  <c r="Z835" i="33"/>
  <c r="Z839" i="33"/>
  <c r="Z844" i="33"/>
  <c r="Z848" i="33"/>
  <c r="Z852" i="33"/>
  <c r="Z856" i="33"/>
  <c r="Z860" i="33"/>
  <c r="Z864" i="33"/>
  <c r="Z868" i="33"/>
  <c r="Z872" i="33"/>
  <c r="Z888" i="33"/>
  <c r="Z892" i="33"/>
  <c r="Z896" i="33"/>
  <c r="Z900" i="33"/>
  <c r="Z907" i="33"/>
  <c r="Z911" i="33"/>
  <c r="Z917" i="33"/>
  <c r="Z924" i="33"/>
  <c r="Z929" i="33"/>
  <c r="Z938" i="33"/>
  <c r="Z943" i="33"/>
  <c r="AC945" i="33"/>
  <c r="AC935" i="33"/>
  <c r="AC934" i="33"/>
  <c r="AC944" i="33"/>
  <c r="AC954" i="33"/>
  <c r="Z918" i="33" l="1"/>
  <c r="X1212" i="33"/>
  <c r="X1211" i="33"/>
  <c r="X1210" i="33"/>
  <c r="X1209" i="33"/>
  <c r="X1208" i="33"/>
  <c r="X1207" i="33"/>
  <c r="X1206" i="33"/>
  <c r="X1205" i="33"/>
  <c r="X1204" i="33"/>
  <c r="X1203" i="33"/>
  <c r="X1202" i="33"/>
  <c r="X1201" i="33"/>
  <c r="X1200" i="33"/>
  <c r="X1199" i="33"/>
  <c r="X1198" i="33"/>
  <c r="X1197" i="33"/>
  <c r="X1196" i="33"/>
  <c r="X1195" i="33"/>
  <c r="X1194" i="33"/>
  <c r="X1193" i="33"/>
  <c r="X1192" i="33"/>
  <c r="X1191" i="33"/>
  <c r="X1190" i="33"/>
  <c r="X1188" i="33"/>
  <c r="X1187" i="33"/>
  <c r="X1186" i="33"/>
  <c r="X1185" i="33"/>
  <c r="X1181" i="33"/>
  <c r="X1180" i="33"/>
  <c r="X1179" i="33"/>
  <c r="X1178" i="33"/>
  <c r="X1177" i="33"/>
  <c r="X1176" i="33"/>
  <c r="X1148" i="33"/>
  <c r="X1147" i="33"/>
  <c r="X1146" i="33"/>
  <c r="X1139" i="33"/>
  <c r="X1138" i="33"/>
  <c r="X1137" i="33"/>
  <c r="X1136" i="33"/>
  <c r="X1135" i="33"/>
  <c r="X1134" i="33"/>
  <c r="X1133" i="33"/>
  <c r="X1132" i="33"/>
  <c r="X1131" i="33"/>
  <c r="X1130" i="33"/>
  <c r="X1129" i="33"/>
  <c r="X1128" i="33"/>
  <c r="X1127" i="33"/>
  <c r="X1126" i="33"/>
  <c r="X1125" i="33"/>
  <c r="X1124" i="33"/>
  <c r="X1123" i="33"/>
  <c r="X1122" i="33"/>
  <c r="X1121" i="33"/>
  <c r="X1120" i="33"/>
  <c r="X1119" i="33"/>
  <c r="X1116" i="33"/>
  <c r="X1115" i="33"/>
  <c r="X1114" i="33"/>
  <c r="X1113" i="33"/>
  <c r="X1112" i="33"/>
  <c r="X1111" i="33"/>
  <c r="X1110" i="33"/>
  <c r="X1109" i="33"/>
  <c r="X1108" i="33"/>
  <c r="X1107" i="33"/>
  <c r="X1106" i="33"/>
  <c r="X1105" i="33"/>
  <c r="X1104" i="33"/>
  <c r="X1102" i="33"/>
  <c r="X1101" i="33"/>
  <c r="X1100" i="33"/>
  <c r="X1099" i="33"/>
  <c r="X1098" i="33"/>
  <c r="X1097" i="33"/>
  <c r="X1096" i="33"/>
  <c r="X1095" i="33"/>
  <c r="X1093" i="33"/>
  <c r="X1092" i="33"/>
  <c r="X1091" i="33"/>
  <c r="X1090" i="33"/>
  <c r="X1089" i="33"/>
  <c r="X1088" i="33"/>
  <c r="X1087" i="33"/>
  <c r="X1085" i="33"/>
  <c r="X1084" i="33"/>
  <c r="X1083" i="33"/>
  <c r="X1076" i="33"/>
  <c r="X1075" i="33"/>
  <c r="X1074" i="33"/>
  <c r="X1073" i="33"/>
  <c r="X1072" i="33"/>
  <c r="X1071" i="33"/>
  <c r="X1070" i="33"/>
  <c r="X1069" i="33"/>
  <c r="X1068" i="33"/>
  <c r="X1067" i="33"/>
  <c r="X1066" i="33"/>
  <c r="X1065" i="33"/>
  <c r="X1064" i="33"/>
  <c r="X1063" i="33"/>
  <c r="X1062" i="33"/>
  <c r="X1061" i="33"/>
  <c r="X1060" i="33"/>
  <c r="X1059" i="33"/>
  <c r="X1058" i="33"/>
  <c r="X1057" i="33"/>
  <c r="X1056" i="33"/>
  <c r="X1055" i="33"/>
  <c r="X1053" i="33"/>
  <c r="X1052" i="33"/>
  <c r="X1051" i="33"/>
  <c r="X1050" i="33"/>
  <c r="X1049" i="33"/>
  <c r="X1048" i="33"/>
  <c r="X1047" i="33"/>
  <c r="X1046" i="33"/>
  <c r="X1045" i="33"/>
  <c r="X1044" i="33"/>
  <c r="X1043" i="33"/>
  <c r="X1042" i="33"/>
  <c r="X1041" i="33"/>
  <c r="X1039" i="33"/>
  <c r="X1038" i="33"/>
  <c r="X1037" i="33"/>
  <c r="X1036" i="33"/>
  <c r="X1035" i="33"/>
  <c r="X1034" i="33"/>
  <c r="X1033" i="33"/>
  <c r="X1032" i="33"/>
  <c r="X1028" i="33"/>
  <c r="X1027" i="33"/>
  <c r="X1026" i="33"/>
  <c r="X1025" i="33"/>
  <c r="X1023" i="33"/>
  <c r="X1022" i="33"/>
  <c r="X1021" i="33"/>
  <c r="X1020" i="33"/>
  <c r="X1019" i="33"/>
  <c r="X1018" i="33"/>
  <c r="X1017" i="33"/>
  <c r="X1016" i="33"/>
  <c r="X1015" i="33"/>
  <c r="X1013" i="33"/>
  <c r="X1012" i="33"/>
  <c r="X1011" i="33"/>
  <c r="X1010" i="33"/>
  <c r="X1009" i="33"/>
  <c r="X1008" i="33"/>
  <c r="X1007" i="33"/>
  <c r="X1006" i="33"/>
  <c r="X1005" i="33"/>
  <c r="X1004" i="33"/>
  <c r="X1003" i="33"/>
  <c r="X1002" i="33"/>
  <c r="X1001" i="33"/>
  <c r="X1000" i="33"/>
  <c r="X999" i="33"/>
  <c r="X998" i="33"/>
  <c r="X997" i="33"/>
  <c r="X996" i="33"/>
  <c r="X995" i="33"/>
  <c r="X994" i="33"/>
  <c r="X993" i="33"/>
  <c r="X992" i="33"/>
  <c r="X978" i="33"/>
  <c r="X977" i="33"/>
  <c r="X976" i="33"/>
  <c r="X975" i="33"/>
  <c r="X973" i="33"/>
  <c r="X972" i="33"/>
  <c r="X971" i="33"/>
  <c r="X970" i="33"/>
  <c r="X969" i="33"/>
  <c r="X968" i="33"/>
  <c r="X967" i="33"/>
  <c r="X966" i="33"/>
  <c r="X965" i="33"/>
  <c r="X964" i="33"/>
  <c r="X962" i="33"/>
  <c r="X961" i="33"/>
  <c r="X960" i="33"/>
  <c r="X958" i="33"/>
  <c r="X957" i="33"/>
  <c r="X953" i="33"/>
  <c r="X952" i="33"/>
  <c r="X951" i="33"/>
  <c r="X950" i="33"/>
  <c r="X949" i="33"/>
  <c r="X948" i="33"/>
  <c r="X947" i="33"/>
  <c r="X943" i="33"/>
  <c r="X942" i="33"/>
  <c r="X941" i="33"/>
  <c r="X940" i="33"/>
  <c r="X938" i="33"/>
  <c r="X937" i="33"/>
  <c r="X933" i="33"/>
  <c r="X932" i="33"/>
  <c r="X929" i="33"/>
  <c r="X928" i="33"/>
  <c r="X927" i="33"/>
  <c r="X925" i="33"/>
  <c r="X924" i="33"/>
  <c r="X923" i="33"/>
  <c r="X922" i="33"/>
  <c r="X921" i="33"/>
  <c r="X917" i="33"/>
  <c r="X916" i="33"/>
  <c r="X915" i="33"/>
  <c r="X914" i="33"/>
  <c r="X911" i="33"/>
  <c r="X909" i="33"/>
  <c r="X908" i="33"/>
  <c r="X907" i="33"/>
  <c r="X906" i="33"/>
  <c r="X910" i="33"/>
  <c r="X905" i="33"/>
  <c r="X901" i="33"/>
  <c r="X900" i="33"/>
  <c r="X899" i="33"/>
  <c r="X898" i="33"/>
  <c r="X897" i="33"/>
  <c r="X896" i="33"/>
  <c r="X895" i="33"/>
  <c r="X894" i="33"/>
  <c r="X893" i="33"/>
  <c r="X892" i="33"/>
  <c r="X891" i="33"/>
  <c r="X890" i="33"/>
  <c r="X889" i="33"/>
  <c r="X888" i="33"/>
  <c r="X887" i="33"/>
  <c r="X886" i="33"/>
  <c r="X873" i="33"/>
  <c r="X872" i="33"/>
  <c r="X871" i="33"/>
  <c r="X870" i="33"/>
  <c r="X869" i="33"/>
  <c r="X868" i="33"/>
  <c r="X867" i="33"/>
  <c r="X866" i="33"/>
  <c r="X865" i="33"/>
  <c r="X864" i="33"/>
  <c r="X863" i="33"/>
  <c r="X862" i="33"/>
  <c r="X861" i="33"/>
  <c r="X860" i="33"/>
  <c r="X859" i="33"/>
  <c r="X858" i="33"/>
  <c r="X857" i="33"/>
  <c r="X856" i="33"/>
  <c r="X855" i="33"/>
  <c r="X854" i="33"/>
  <c r="X853" i="33"/>
  <c r="X852" i="33"/>
  <c r="X851" i="33"/>
  <c r="X850" i="33"/>
  <c r="X849" i="33"/>
  <c r="X848" i="33"/>
  <c r="X847" i="33"/>
  <c r="X846" i="33"/>
  <c r="X845" i="33"/>
  <c r="X844" i="33"/>
  <c r="X842" i="33"/>
  <c r="X841" i="33"/>
  <c r="X840" i="33"/>
  <c r="X839" i="33"/>
  <c r="X838" i="33"/>
  <c r="X837" i="33"/>
  <c r="X836" i="33"/>
  <c r="X835" i="33"/>
  <c r="X834" i="33"/>
  <c r="X833" i="33"/>
  <c r="X832" i="33"/>
  <c r="X831" i="33"/>
  <c r="X830" i="33"/>
  <c r="X829" i="33"/>
  <c r="X828" i="33"/>
  <c r="X827" i="33"/>
  <c r="X826" i="33"/>
  <c r="X825" i="33"/>
  <c r="X824" i="33"/>
  <c r="X823" i="33"/>
  <c r="X822" i="33"/>
  <c r="X821" i="33"/>
  <c r="X820" i="33"/>
  <c r="X819" i="33"/>
  <c r="X818" i="33"/>
  <c r="X817" i="33"/>
  <c r="X816" i="33"/>
  <c r="X815" i="33"/>
  <c r="X814" i="33"/>
  <c r="X813" i="33"/>
  <c r="X810" i="33"/>
  <c r="X809" i="33"/>
  <c r="X808" i="33"/>
  <c r="X807" i="33"/>
  <c r="X806" i="33"/>
  <c r="X805" i="33"/>
  <c r="X804" i="33"/>
  <c r="X803" i="33"/>
  <c r="X802" i="33"/>
  <c r="X801" i="33"/>
  <c r="X800" i="33"/>
  <c r="X799" i="33"/>
  <c r="X798" i="33"/>
  <c r="X797" i="33"/>
  <c r="X796" i="33"/>
  <c r="X795" i="33"/>
  <c r="X794" i="33"/>
  <c r="X793" i="33"/>
  <c r="X792" i="33"/>
  <c r="X791" i="33"/>
  <c r="X790" i="33"/>
  <c r="X789" i="33"/>
  <c r="X788" i="33"/>
  <c r="X787" i="33"/>
  <c r="X786" i="33"/>
  <c r="X785" i="33"/>
  <c r="X784" i="33"/>
  <c r="X782" i="33"/>
  <c r="X781" i="33"/>
  <c r="X780" i="33"/>
  <c r="X779" i="33"/>
  <c r="X778" i="33"/>
  <c r="X777" i="33"/>
  <c r="X776" i="33"/>
  <c r="X775" i="33"/>
  <c r="X774" i="33"/>
  <c r="X773" i="33"/>
  <c r="X772" i="33"/>
  <c r="X771" i="33"/>
  <c r="X770" i="33"/>
  <c r="X769" i="33"/>
  <c r="X768" i="33"/>
  <c r="X767" i="33"/>
  <c r="X766" i="33"/>
  <c r="X765" i="33"/>
  <c r="X764" i="33"/>
  <c r="X763" i="33"/>
  <c r="X762" i="33"/>
  <c r="X761" i="33"/>
  <c r="X760" i="33"/>
  <c r="X759" i="33"/>
  <c r="X758" i="33"/>
  <c r="X757" i="33"/>
  <c r="X756" i="33"/>
  <c r="X755" i="33"/>
  <c r="X754" i="33"/>
  <c r="X753" i="33"/>
  <c r="X752" i="33"/>
  <c r="X751" i="33"/>
  <c r="X750" i="33"/>
  <c r="X749" i="33"/>
  <c r="X748" i="33"/>
  <c r="X746" i="33"/>
  <c r="X745" i="33"/>
  <c r="X744" i="33"/>
  <c r="X743" i="33"/>
  <c r="X742" i="33"/>
  <c r="X741" i="33"/>
  <c r="X740" i="33"/>
  <c r="X739" i="33"/>
  <c r="X738" i="33"/>
  <c r="X737" i="33"/>
  <c r="X736" i="33"/>
  <c r="X735" i="33"/>
  <c r="X734" i="33"/>
  <c r="X733" i="33"/>
  <c r="X732" i="33"/>
  <c r="X731" i="33"/>
  <c r="X730" i="33"/>
  <c r="X729" i="33"/>
  <c r="X728" i="33"/>
  <c r="X727" i="33"/>
  <c r="X726" i="33"/>
  <c r="X725" i="33"/>
  <c r="X724" i="33"/>
  <c r="X723" i="33"/>
  <c r="X722" i="33"/>
  <c r="X721" i="33"/>
  <c r="X720" i="33"/>
  <c r="X719" i="33"/>
  <c r="X718" i="33"/>
  <c r="X717" i="33"/>
  <c r="X716" i="33"/>
  <c r="X714" i="33"/>
  <c r="X713" i="33"/>
  <c r="X712" i="33"/>
  <c r="X711" i="33"/>
  <c r="X710" i="33"/>
  <c r="X709" i="33"/>
  <c r="X708" i="33"/>
  <c r="X707" i="33"/>
  <c r="X706" i="33"/>
  <c r="X705" i="33"/>
  <c r="X704" i="33"/>
  <c r="X703" i="33"/>
  <c r="X702" i="33"/>
  <c r="X701" i="33"/>
  <c r="X700" i="33"/>
  <c r="X699" i="33"/>
  <c r="X698" i="33"/>
  <c r="X697" i="33"/>
  <c r="X696" i="33"/>
  <c r="X695" i="33"/>
  <c r="X694" i="33"/>
  <c r="X689" i="33"/>
  <c r="X687" i="33"/>
  <c r="X686" i="33"/>
  <c r="X685" i="33"/>
  <c r="X684" i="33"/>
  <c r="X683" i="33"/>
  <c r="X682" i="33"/>
  <c r="X681" i="33"/>
  <c r="X680" i="33"/>
  <c r="X679" i="33"/>
  <c r="X678" i="33"/>
  <c r="X677" i="33"/>
  <c r="X676" i="33"/>
  <c r="X675" i="33"/>
  <c r="X674" i="33"/>
  <c r="X673" i="33"/>
  <c r="X672" i="33"/>
  <c r="X671" i="33"/>
  <c r="X670" i="33"/>
  <c r="X669" i="33"/>
  <c r="X668" i="33"/>
  <c r="X667" i="33"/>
  <c r="X666" i="33"/>
  <c r="X665" i="33"/>
  <c r="X664" i="33"/>
  <c r="X663" i="33"/>
  <c r="X662" i="33"/>
  <c r="X661" i="33"/>
  <c r="X660" i="33"/>
  <c r="X659" i="33"/>
  <c r="X658" i="33"/>
  <c r="X657" i="33"/>
  <c r="X656" i="33"/>
  <c r="X655" i="33"/>
  <c r="X654" i="33"/>
  <c r="X653" i="33"/>
  <c r="X652" i="33"/>
  <c r="X651" i="33"/>
  <c r="X650" i="33"/>
  <c r="X649" i="33"/>
  <c r="X648" i="33"/>
  <c r="X647" i="33"/>
  <c r="X646" i="33"/>
  <c r="X645" i="33"/>
  <c r="X644" i="33"/>
  <c r="X643" i="33"/>
  <c r="X642" i="33"/>
  <c r="X641" i="33"/>
  <c r="X640" i="33"/>
  <c r="X621" i="33"/>
  <c r="X620" i="33"/>
  <c r="X573" i="33"/>
  <c r="X572" i="33"/>
  <c r="X571" i="33"/>
  <c r="X570" i="33"/>
  <c r="X569" i="33"/>
  <c r="X568" i="33"/>
  <c r="X567" i="33"/>
  <c r="X566" i="33"/>
  <c r="X565" i="33"/>
  <c r="X564" i="33"/>
  <c r="X563" i="33"/>
  <c r="X560" i="33"/>
  <c r="X559" i="33"/>
  <c r="X558" i="33"/>
  <c r="X557" i="33"/>
  <c r="X556" i="33"/>
  <c r="X555" i="33"/>
  <c r="X554" i="33"/>
  <c r="X553" i="33"/>
  <c r="X552" i="33"/>
  <c r="X551" i="33"/>
  <c r="X550" i="33"/>
  <c r="X549" i="33"/>
  <c r="X548" i="33"/>
  <c r="X547" i="33"/>
  <c r="X546" i="33"/>
  <c r="X545" i="33"/>
  <c r="X544" i="33"/>
  <c r="X543" i="33"/>
  <c r="X542" i="33"/>
  <c r="X541" i="33"/>
  <c r="X540" i="33"/>
  <c r="X539" i="33"/>
  <c r="X538" i="33"/>
  <c r="X536" i="33"/>
  <c r="X535" i="33"/>
  <c r="X534" i="33"/>
  <c r="X533" i="33"/>
  <c r="X532" i="33"/>
  <c r="X531" i="33"/>
  <c r="X530" i="33"/>
  <c r="X501" i="33"/>
  <c r="X500" i="33"/>
  <c r="X499" i="33"/>
  <c r="X495" i="33"/>
  <c r="X494" i="33"/>
  <c r="X493" i="33"/>
  <c r="X490" i="33"/>
  <c r="X489" i="33"/>
  <c r="X488" i="33"/>
  <c r="X487" i="33"/>
  <c r="X486" i="33"/>
  <c r="X484" i="33"/>
  <c r="X483" i="33"/>
  <c r="X482" i="33"/>
  <c r="X480" i="33"/>
  <c r="X479" i="33"/>
  <c r="X478" i="33"/>
  <c r="X477" i="33"/>
  <c r="X476" i="33"/>
  <c r="X475" i="33"/>
  <c r="X474" i="33"/>
  <c r="X473" i="33"/>
  <c r="X472" i="33"/>
  <c r="X471" i="33"/>
  <c r="X470" i="33"/>
  <c r="X469" i="33"/>
  <c r="X468" i="33"/>
  <c r="X466" i="33"/>
  <c r="X465" i="33"/>
  <c r="X464" i="33"/>
  <c r="X463" i="33"/>
  <c r="X462" i="33"/>
  <c r="X461" i="33"/>
  <c r="X460" i="33"/>
  <c r="X459" i="33"/>
  <c r="X458" i="33"/>
  <c r="X457" i="33"/>
  <c r="X455" i="33"/>
  <c r="X454" i="33"/>
  <c r="X453" i="33"/>
  <c r="X452" i="33"/>
  <c r="X451" i="33"/>
  <c r="X450" i="33"/>
  <c r="X449" i="33"/>
  <c r="X448" i="33"/>
  <c r="X447" i="33"/>
  <c r="X446" i="33"/>
  <c r="X445" i="33"/>
  <c r="X444" i="33"/>
  <c r="X443" i="33"/>
  <c r="X442" i="33"/>
  <c r="X441" i="33"/>
  <c r="X440" i="33"/>
  <c r="X439" i="33"/>
  <c r="X438" i="33"/>
  <c r="X437" i="33"/>
  <c r="X436" i="33"/>
  <c r="X435" i="33"/>
  <c r="X434" i="33"/>
  <c r="X431" i="33"/>
  <c r="X430" i="33"/>
  <c r="X429" i="33"/>
  <c r="X428" i="33"/>
  <c r="X427" i="33"/>
  <c r="X426" i="33"/>
  <c r="X425" i="33"/>
  <c r="X424" i="33"/>
  <c r="X423" i="33"/>
  <c r="X409" i="33"/>
  <c r="X408" i="33"/>
  <c r="X407" i="33"/>
  <c r="X406" i="33"/>
  <c r="X405" i="33"/>
  <c r="X404" i="33"/>
  <c r="X403" i="33"/>
  <c r="X402" i="33"/>
  <c r="X401" i="33"/>
  <c r="X400" i="33"/>
  <c r="X399" i="33"/>
  <c r="X398" i="33"/>
  <c r="X397" i="33"/>
  <c r="X396" i="33"/>
  <c r="X395" i="33"/>
  <c r="X394" i="33"/>
  <c r="X393" i="33"/>
  <c r="X392" i="33"/>
  <c r="X391" i="33"/>
  <c r="X390" i="33"/>
  <c r="X389" i="33"/>
  <c r="X388" i="33"/>
  <c r="X387" i="33"/>
  <c r="X386" i="33"/>
  <c r="X385" i="33"/>
  <c r="X384" i="33"/>
  <c r="X383" i="33"/>
  <c r="X382" i="33"/>
  <c r="X381" i="33"/>
  <c r="X380" i="33"/>
  <c r="X379" i="33"/>
  <c r="X378" i="33"/>
  <c r="X377" i="33"/>
  <c r="X376" i="33"/>
  <c r="X375" i="33"/>
  <c r="X374" i="33"/>
  <c r="X373" i="33"/>
  <c r="X372" i="33"/>
  <c r="X371" i="33"/>
  <c r="X370" i="33"/>
  <c r="X369" i="33"/>
  <c r="X368" i="33"/>
  <c r="X367" i="33"/>
  <c r="X366" i="33"/>
  <c r="X365" i="33"/>
  <c r="X364" i="33"/>
  <c r="X363" i="33"/>
  <c r="X362" i="33"/>
  <c r="X361" i="33"/>
  <c r="X360" i="33"/>
  <c r="X359" i="33"/>
  <c r="X358" i="33"/>
  <c r="X357" i="33"/>
  <c r="X356" i="33"/>
  <c r="X355" i="33"/>
  <c r="X354" i="33"/>
  <c r="X353" i="33"/>
  <c r="X352" i="33"/>
  <c r="X351" i="33"/>
  <c r="X350" i="33"/>
  <c r="X349" i="33"/>
  <c r="X348" i="33"/>
  <c r="X347" i="33"/>
  <c r="X346" i="33"/>
  <c r="X345" i="33"/>
  <c r="X344" i="33"/>
  <c r="X341" i="33"/>
  <c r="X340" i="33"/>
  <c r="X339" i="33"/>
  <c r="X338" i="33"/>
  <c r="X336" i="33"/>
  <c r="X335" i="33"/>
  <c r="X334" i="33"/>
  <c r="X333" i="33"/>
  <c r="X332" i="33"/>
  <c r="X331" i="33"/>
  <c r="X329" i="33"/>
  <c r="X328" i="33"/>
  <c r="X327" i="33"/>
  <c r="X326" i="33"/>
  <c r="X324" i="33"/>
  <c r="X323" i="33"/>
  <c r="X322" i="33"/>
  <c r="X321" i="33"/>
  <c r="X320" i="33"/>
  <c r="X319" i="33"/>
  <c r="X318" i="33"/>
  <c r="X317" i="33"/>
  <c r="X316" i="33"/>
  <c r="X315" i="33"/>
  <c r="X314" i="33"/>
  <c r="X313" i="33"/>
  <c r="X312" i="33"/>
  <c r="X311" i="33"/>
  <c r="X310" i="33"/>
  <c r="X309" i="33"/>
  <c r="X308" i="33"/>
  <c r="X306" i="33"/>
  <c r="X305" i="33"/>
  <c r="X304" i="33"/>
  <c r="X303" i="33"/>
  <c r="X301" i="33"/>
  <c r="X300" i="33"/>
  <c r="X299" i="33"/>
  <c r="X298" i="33"/>
  <c r="X296" i="33"/>
  <c r="X295" i="33"/>
  <c r="X294" i="33"/>
  <c r="X293" i="33"/>
  <c r="X292" i="33"/>
  <c r="X291" i="33"/>
  <c r="X290" i="33"/>
  <c r="X289" i="33"/>
  <c r="X287" i="33"/>
  <c r="X286" i="33"/>
  <c r="X285" i="33"/>
  <c r="X284" i="33"/>
  <c r="X282" i="33"/>
  <c r="X281" i="33"/>
  <c r="X280" i="33"/>
  <c r="X279" i="33"/>
  <c r="X278" i="33"/>
  <c r="X277" i="33"/>
  <c r="X223" i="33"/>
  <c r="X222" i="33"/>
  <c r="X221" i="33"/>
  <c r="X220" i="33"/>
  <c r="X219" i="33"/>
  <c r="X218" i="33"/>
  <c r="X217" i="33"/>
  <c r="X216" i="33"/>
  <c r="X214" i="33"/>
  <c r="X213" i="33"/>
  <c r="X212" i="33"/>
  <c r="X211" i="33"/>
  <c r="X208" i="33"/>
  <c r="X207" i="33"/>
  <c r="X206" i="33"/>
  <c r="X205" i="33"/>
  <c r="X204" i="33"/>
  <c r="X200" i="33"/>
  <c r="X199" i="33"/>
  <c r="X198" i="33"/>
  <c r="X197" i="33"/>
  <c r="X196" i="33"/>
  <c r="X195" i="33"/>
  <c r="X193" i="33"/>
  <c r="X190" i="33"/>
  <c r="X189" i="33"/>
  <c r="X188" i="33"/>
  <c r="X187" i="33"/>
  <c r="X186" i="33"/>
  <c r="X185" i="33"/>
  <c r="X183" i="33"/>
  <c r="X184" i="33"/>
  <c r="X182" i="33"/>
  <c r="X181" i="33"/>
  <c r="X180" i="33"/>
  <c r="X178" i="33"/>
  <c r="X177" i="33"/>
  <c r="X176" i="33"/>
  <c r="X175" i="33"/>
  <c r="X173" i="33"/>
  <c r="X172" i="33"/>
  <c r="X170" i="33"/>
  <c r="X168" i="33"/>
  <c r="X166" i="33"/>
  <c r="X165" i="33"/>
  <c r="X164" i="33"/>
  <c r="X163" i="33"/>
  <c r="X162" i="33"/>
  <c r="X159" i="33"/>
  <c r="X158" i="33"/>
  <c r="X157" i="33"/>
  <c r="X154" i="33"/>
  <c r="X153" i="33"/>
  <c r="X152" i="33"/>
  <c r="X151" i="33"/>
  <c r="X150" i="33"/>
  <c r="X149" i="33"/>
  <c r="X148" i="33"/>
  <c r="X147" i="33"/>
  <c r="X146" i="33"/>
  <c r="X145" i="33"/>
  <c r="X142" i="33"/>
  <c r="X141" i="33"/>
  <c r="X140" i="33"/>
  <c r="X139" i="33"/>
  <c r="X138" i="33"/>
  <c r="X137" i="33"/>
  <c r="X136" i="33"/>
  <c r="X135" i="33"/>
  <c r="X134" i="33"/>
  <c r="X133" i="33"/>
  <c r="X132" i="33"/>
  <c r="X129" i="33"/>
  <c r="X128" i="33"/>
  <c r="X127" i="33"/>
  <c r="X126" i="33"/>
  <c r="X125" i="33"/>
  <c r="X124" i="33"/>
  <c r="X123" i="33"/>
  <c r="X117" i="33"/>
  <c r="X114" i="33"/>
  <c r="X116" i="33"/>
  <c r="X115" i="33"/>
  <c r="X112" i="33"/>
  <c r="X111" i="33"/>
  <c r="X110" i="33"/>
  <c r="X108" i="33"/>
  <c r="X107" i="33"/>
  <c r="X105" i="33"/>
  <c r="X104" i="33"/>
  <c r="X103" i="33"/>
  <c r="X102" i="33"/>
  <c r="X100" i="33"/>
  <c r="X98" i="33"/>
  <c r="X97" i="33"/>
  <c r="X96" i="33"/>
  <c r="X93" i="33"/>
  <c r="X91" i="33"/>
  <c r="X90" i="33"/>
  <c r="X89" i="33"/>
  <c r="X87" i="33"/>
  <c r="X86" i="33"/>
  <c r="X85" i="33"/>
  <c r="X84" i="33"/>
  <c r="X70" i="33"/>
  <c r="X69" i="33"/>
  <c r="X68" i="33"/>
  <c r="X66" i="33"/>
  <c r="X64" i="33"/>
  <c r="X58" i="33"/>
  <c r="X57" i="33"/>
  <c r="X56" i="33"/>
  <c r="X55" i="33"/>
  <c r="X53" i="33"/>
  <c r="X52" i="33"/>
  <c r="X51" i="33"/>
  <c r="X49" i="33"/>
  <c r="X47" i="33"/>
  <c r="X46" i="33"/>
  <c r="X45" i="33"/>
  <c r="X42" i="33"/>
  <c r="X41" i="33"/>
  <c r="X40" i="33"/>
  <c r="X38" i="33"/>
  <c r="X39" i="33"/>
  <c r="X36" i="33"/>
  <c r="X35" i="33"/>
  <c r="X34" i="33"/>
  <c r="X33" i="33"/>
  <c r="X32" i="33"/>
  <c r="X31" i="33"/>
  <c r="X30" i="33"/>
  <c r="X27" i="33"/>
  <c r="X26" i="33"/>
  <c r="X25" i="33"/>
  <c r="X24" i="33"/>
  <c r="X23" i="33"/>
  <c r="X22" i="33"/>
  <c r="X21" i="33"/>
  <c r="X20" i="33"/>
  <c r="X19" i="33"/>
  <c r="X18" i="33"/>
  <c r="X17" i="33"/>
  <c r="X16" i="33"/>
  <c r="X15" i="33"/>
  <c r="X14" i="33"/>
  <c r="X12" i="33"/>
  <c r="X11" i="33"/>
  <c r="X10" i="33"/>
  <c r="X8" i="33"/>
  <c r="X7" i="33"/>
  <c r="X6" i="33"/>
  <c r="X918" i="33" l="1"/>
  <c r="X954" i="33"/>
  <c r="V954" i="33"/>
  <c r="T954" i="33"/>
  <c r="S954" i="33"/>
  <c r="R954" i="33"/>
  <c r="Q954" i="33"/>
  <c r="P954" i="33"/>
  <c r="O954" i="33"/>
  <c r="N954" i="33"/>
  <c r="M954" i="33"/>
  <c r="L954" i="33"/>
  <c r="K954" i="33"/>
  <c r="H193" i="33"/>
  <c r="I193" i="33"/>
  <c r="J193" i="33"/>
  <c r="AA954" i="33" l="1"/>
  <c r="Z954" i="33" s="1"/>
  <c r="G193" i="33"/>
  <c r="J953" i="33"/>
  <c r="I953" i="33"/>
  <c r="H953" i="33"/>
  <c r="J952" i="33"/>
  <c r="I952" i="33"/>
  <c r="I954" i="33" s="1"/>
  <c r="H952" i="33"/>
  <c r="H954" i="33" s="1"/>
  <c r="G952" i="33" l="1"/>
  <c r="G954" i="33" s="1"/>
  <c r="J954" i="33"/>
  <c r="G953" i="33"/>
  <c r="AY945" i="33"/>
  <c r="AT945" i="33"/>
  <c r="AS945" i="33"/>
  <c r="AR945" i="33"/>
  <c r="AQ945" i="33"/>
  <c r="AP945" i="33"/>
  <c r="AO945" i="33"/>
  <c r="AM945" i="33"/>
  <c r="AL945" i="33"/>
  <c r="AK945" i="33"/>
  <c r="AJ945" i="33"/>
  <c r="AI945" i="33"/>
  <c r="AH945" i="33"/>
  <c r="AG945" i="33"/>
  <c r="AF945" i="33"/>
  <c r="AE945" i="33"/>
  <c r="AD945" i="33"/>
  <c r="AY944" i="33"/>
  <c r="AT944" i="33"/>
  <c r="AS944" i="33"/>
  <c r="AR944" i="33"/>
  <c r="AQ944" i="33"/>
  <c r="AP944" i="33"/>
  <c r="AO944" i="33"/>
  <c r="AM944" i="33"/>
  <c r="AL944" i="33"/>
  <c r="AK944" i="33"/>
  <c r="AJ944" i="33"/>
  <c r="AI944" i="33"/>
  <c r="AH944" i="33"/>
  <c r="AG944" i="33"/>
  <c r="AF944" i="33"/>
  <c r="AE944" i="33"/>
  <c r="AD944" i="33"/>
  <c r="AY935" i="33"/>
  <c r="AT935" i="33"/>
  <c r="AS935" i="33"/>
  <c r="AR935" i="33"/>
  <c r="AQ935" i="33"/>
  <c r="AP935" i="33"/>
  <c r="AO935" i="33"/>
  <c r="AM935" i="33"/>
  <c r="AL935" i="33"/>
  <c r="AY934" i="33"/>
  <c r="AT934" i="33"/>
  <c r="AS934" i="33"/>
  <c r="AR934" i="33"/>
  <c r="AQ934" i="33"/>
  <c r="AP934" i="33"/>
  <c r="AO934" i="33"/>
  <c r="AM934" i="33"/>
  <c r="AL934" i="33"/>
  <c r="AB935" i="33" l="1"/>
  <c r="AB944" i="33"/>
  <c r="AB945" i="33"/>
  <c r="AB934" i="33"/>
  <c r="AA934" i="33"/>
  <c r="AA935" i="33"/>
  <c r="AA944" i="33"/>
  <c r="AA945" i="33"/>
  <c r="Z945" i="33" l="1"/>
  <c r="Z944" i="33"/>
  <c r="Z935" i="33"/>
  <c r="Z934" i="33"/>
  <c r="H1190" i="33"/>
  <c r="I1190" i="33"/>
  <c r="J1190" i="33"/>
  <c r="H1087" i="33"/>
  <c r="I1087" i="33"/>
  <c r="J1087" i="33"/>
  <c r="H1032" i="33"/>
  <c r="I1032" i="33"/>
  <c r="J1032" i="33"/>
  <c r="H921" i="33"/>
  <c r="I921" i="33"/>
  <c r="J921" i="33"/>
  <c r="H640" i="33"/>
  <c r="I640" i="33"/>
  <c r="J640" i="33"/>
  <c r="H530" i="33"/>
  <c r="I530" i="33"/>
  <c r="J530" i="33"/>
  <c r="H482" i="33"/>
  <c r="H331" i="33"/>
  <c r="I331" i="33"/>
  <c r="J331" i="33"/>
  <c r="H216" i="33"/>
  <c r="I216" i="33"/>
  <c r="J216" i="33"/>
  <c r="H217" i="33"/>
  <c r="I217" i="33"/>
  <c r="J217" i="33"/>
  <c r="H218" i="33"/>
  <c r="I218" i="33"/>
  <c r="J218" i="33"/>
  <c r="H219" i="33"/>
  <c r="I219" i="33"/>
  <c r="J219" i="33"/>
  <c r="H220" i="33"/>
  <c r="I220" i="33"/>
  <c r="J220" i="33"/>
  <c r="H221" i="33"/>
  <c r="I221" i="33"/>
  <c r="J221" i="33"/>
  <c r="H222" i="33"/>
  <c r="I222" i="33"/>
  <c r="J222" i="33"/>
  <c r="H223" i="33"/>
  <c r="I223" i="33"/>
  <c r="J223" i="33"/>
  <c r="H157" i="33"/>
  <c r="H107" i="33"/>
  <c r="H96" i="33"/>
  <c r="G1087" i="33" l="1"/>
  <c r="G1032" i="33"/>
  <c r="G530" i="33"/>
  <c r="G1190" i="33"/>
  <c r="G223" i="33"/>
  <c r="G222" i="33"/>
  <c r="G921" i="33"/>
  <c r="G218" i="33"/>
  <c r="G219" i="33"/>
  <c r="G220" i="33"/>
  <c r="G217" i="33"/>
  <c r="G640" i="33"/>
  <c r="G216" i="33"/>
  <c r="G331" i="33"/>
  <c r="G221" i="33"/>
  <c r="H886" i="33"/>
  <c r="I886" i="33"/>
  <c r="J886" i="33"/>
  <c r="G886" i="33" l="1"/>
  <c r="J658" i="33" l="1"/>
  <c r="I658" i="33"/>
  <c r="H658" i="33"/>
  <c r="G658" i="33" l="1"/>
  <c r="Y945" i="33" l="1"/>
  <c r="Y944" i="33"/>
  <c r="Y935" i="33"/>
  <c r="Y934" i="33"/>
  <c r="J1212" i="33" l="1"/>
  <c r="I1212" i="33"/>
  <c r="H1212" i="33"/>
  <c r="J1211" i="33"/>
  <c r="I1211" i="33"/>
  <c r="H1211" i="33"/>
  <c r="J1210" i="33"/>
  <c r="I1210" i="33"/>
  <c r="H1210" i="33"/>
  <c r="J1209" i="33"/>
  <c r="I1209" i="33"/>
  <c r="H1209" i="33"/>
  <c r="J1208" i="33"/>
  <c r="I1208" i="33"/>
  <c r="H1208" i="33"/>
  <c r="J1207" i="33"/>
  <c r="I1207" i="33"/>
  <c r="H1207" i="33"/>
  <c r="J1206" i="33"/>
  <c r="I1206" i="33"/>
  <c r="H1206" i="33"/>
  <c r="J1205" i="33"/>
  <c r="I1205" i="33"/>
  <c r="H1205" i="33"/>
  <c r="J1204" i="33"/>
  <c r="I1204" i="33"/>
  <c r="H1204" i="33"/>
  <c r="J1203" i="33"/>
  <c r="I1203" i="33"/>
  <c r="H1203" i="33"/>
  <c r="J1202" i="33"/>
  <c r="I1202" i="33"/>
  <c r="H1202" i="33"/>
  <c r="J1201" i="33"/>
  <c r="I1201" i="33"/>
  <c r="H1201" i="33"/>
  <c r="J1200" i="33"/>
  <c r="I1200" i="33"/>
  <c r="H1200" i="33"/>
  <c r="J1199" i="33"/>
  <c r="I1199" i="33"/>
  <c r="H1199" i="33"/>
  <c r="J1198" i="33"/>
  <c r="I1198" i="33"/>
  <c r="H1198" i="33"/>
  <c r="J1197" i="33"/>
  <c r="I1197" i="33"/>
  <c r="H1197" i="33"/>
  <c r="J1196" i="33"/>
  <c r="I1196" i="33"/>
  <c r="H1196" i="33"/>
  <c r="J1195" i="33"/>
  <c r="I1195" i="33"/>
  <c r="H1195" i="33"/>
  <c r="J1194" i="33"/>
  <c r="I1194" i="33"/>
  <c r="H1194" i="33"/>
  <c r="J1193" i="33"/>
  <c r="I1193" i="33"/>
  <c r="H1193" i="33"/>
  <c r="J1192" i="33"/>
  <c r="I1192" i="33"/>
  <c r="H1192" i="33"/>
  <c r="J1191" i="33"/>
  <c r="I1191" i="33"/>
  <c r="H1191" i="33"/>
  <c r="J1188" i="33"/>
  <c r="I1188" i="33"/>
  <c r="H1188" i="33"/>
  <c r="J1187" i="33"/>
  <c r="I1187" i="33"/>
  <c r="H1187" i="33"/>
  <c r="J1186" i="33"/>
  <c r="I1186" i="33"/>
  <c r="H1186" i="33"/>
  <c r="J1185" i="33"/>
  <c r="I1185" i="33"/>
  <c r="H1185" i="33"/>
  <c r="J1181" i="33"/>
  <c r="I1181" i="33"/>
  <c r="H1181" i="33"/>
  <c r="J1180" i="33"/>
  <c r="I1180" i="33"/>
  <c r="H1180" i="33"/>
  <c r="J1179" i="33"/>
  <c r="I1179" i="33"/>
  <c r="H1179" i="33"/>
  <c r="J1178" i="33"/>
  <c r="I1178" i="33"/>
  <c r="H1178" i="33"/>
  <c r="J1177" i="33"/>
  <c r="I1177" i="33"/>
  <c r="H1177" i="33"/>
  <c r="J1176" i="33"/>
  <c r="I1176" i="33"/>
  <c r="H1176" i="33"/>
  <c r="J1148" i="33"/>
  <c r="I1148" i="33"/>
  <c r="H1148" i="33"/>
  <c r="J1147" i="33"/>
  <c r="I1147" i="33"/>
  <c r="H1147" i="33"/>
  <c r="J1146" i="33"/>
  <c r="I1146" i="33"/>
  <c r="H1146" i="33"/>
  <c r="J1139" i="33"/>
  <c r="I1139" i="33"/>
  <c r="H1139" i="33"/>
  <c r="J1138" i="33"/>
  <c r="I1138" i="33"/>
  <c r="H1138" i="33"/>
  <c r="J1137" i="33"/>
  <c r="I1137" i="33"/>
  <c r="H1137" i="33"/>
  <c r="J1136" i="33"/>
  <c r="I1136" i="33"/>
  <c r="H1136" i="33"/>
  <c r="J1135" i="33"/>
  <c r="I1135" i="33"/>
  <c r="H1135" i="33"/>
  <c r="J1134" i="33"/>
  <c r="I1134" i="33"/>
  <c r="H1134" i="33"/>
  <c r="J1133" i="33"/>
  <c r="I1133" i="33"/>
  <c r="H1133" i="33"/>
  <c r="J1132" i="33"/>
  <c r="I1132" i="33"/>
  <c r="H1132" i="33"/>
  <c r="J1131" i="33"/>
  <c r="I1131" i="33"/>
  <c r="H1131" i="33"/>
  <c r="J1130" i="33"/>
  <c r="I1130" i="33"/>
  <c r="H1130" i="33"/>
  <c r="J1129" i="33"/>
  <c r="I1129" i="33"/>
  <c r="H1129" i="33"/>
  <c r="J1128" i="33"/>
  <c r="I1128" i="33"/>
  <c r="H1128" i="33"/>
  <c r="J1127" i="33"/>
  <c r="I1127" i="33"/>
  <c r="H1127" i="33"/>
  <c r="J1126" i="33"/>
  <c r="I1126" i="33"/>
  <c r="H1126" i="33"/>
  <c r="J1125" i="33"/>
  <c r="I1125" i="33"/>
  <c r="H1125" i="33"/>
  <c r="J1124" i="33"/>
  <c r="I1124" i="33"/>
  <c r="H1124" i="33"/>
  <c r="J1123" i="33"/>
  <c r="I1123" i="33"/>
  <c r="H1123" i="33"/>
  <c r="J1122" i="33"/>
  <c r="I1122" i="33"/>
  <c r="H1122" i="33"/>
  <c r="J1121" i="33"/>
  <c r="I1121" i="33"/>
  <c r="H1121" i="33"/>
  <c r="J1120" i="33"/>
  <c r="I1120" i="33"/>
  <c r="H1120" i="33"/>
  <c r="J1119" i="33"/>
  <c r="I1119" i="33"/>
  <c r="H1119" i="33"/>
  <c r="J1116" i="33"/>
  <c r="I1116" i="33"/>
  <c r="H1116" i="33"/>
  <c r="J1115" i="33"/>
  <c r="I1115" i="33"/>
  <c r="H1115" i="33"/>
  <c r="J1114" i="33"/>
  <c r="I1114" i="33"/>
  <c r="H1114" i="33"/>
  <c r="J1113" i="33"/>
  <c r="I1113" i="33"/>
  <c r="H1113" i="33"/>
  <c r="J1112" i="33"/>
  <c r="I1112" i="33"/>
  <c r="H1112" i="33"/>
  <c r="J1111" i="33"/>
  <c r="I1111" i="33"/>
  <c r="H1111" i="33"/>
  <c r="J1110" i="33"/>
  <c r="I1110" i="33"/>
  <c r="H1110" i="33"/>
  <c r="J1109" i="33"/>
  <c r="I1109" i="33"/>
  <c r="H1109" i="33"/>
  <c r="J1108" i="33"/>
  <c r="I1108" i="33"/>
  <c r="H1108" i="33"/>
  <c r="J1107" i="33"/>
  <c r="I1107" i="33"/>
  <c r="H1107" i="33"/>
  <c r="J1106" i="33"/>
  <c r="I1106" i="33"/>
  <c r="H1106" i="33"/>
  <c r="J1105" i="33"/>
  <c r="I1105" i="33"/>
  <c r="H1105" i="33"/>
  <c r="J1104" i="33"/>
  <c r="I1104" i="33"/>
  <c r="H1104" i="33"/>
  <c r="J1102" i="33"/>
  <c r="I1102" i="33"/>
  <c r="H1102" i="33"/>
  <c r="J1101" i="33"/>
  <c r="I1101" i="33"/>
  <c r="H1101" i="33"/>
  <c r="J1100" i="33"/>
  <c r="I1100" i="33"/>
  <c r="H1100" i="33"/>
  <c r="J1099" i="33"/>
  <c r="I1099" i="33"/>
  <c r="H1099" i="33"/>
  <c r="J1098" i="33"/>
  <c r="I1098" i="33"/>
  <c r="H1098" i="33"/>
  <c r="J1097" i="33"/>
  <c r="I1097" i="33"/>
  <c r="H1097" i="33"/>
  <c r="J1096" i="33"/>
  <c r="I1096" i="33"/>
  <c r="H1096" i="33"/>
  <c r="J1095" i="33"/>
  <c r="I1095" i="33"/>
  <c r="H1095" i="33"/>
  <c r="J1215" i="33"/>
  <c r="I1215" i="33"/>
  <c r="H1215" i="33"/>
  <c r="J1214" i="33"/>
  <c r="I1214" i="33"/>
  <c r="H1214" i="33"/>
  <c r="J1093" i="33"/>
  <c r="I1093" i="33"/>
  <c r="H1093" i="33"/>
  <c r="J1092" i="33"/>
  <c r="I1092" i="33"/>
  <c r="H1092" i="33"/>
  <c r="J1091" i="33"/>
  <c r="I1091" i="33"/>
  <c r="H1091" i="33"/>
  <c r="J1090" i="33"/>
  <c r="I1090" i="33"/>
  <c r="H1090" i="33"/>
  <c r="J1089" i="33"/>
  <c r="I1089" i="33"/>
  <c r="H1089" i="33"/>
  <c r="J1088" i="33"/>
  <c r="I1088" i="33"/>
  <c r="H1088" i="33"/>
  <c r="G1120" i="33" l="1"/>
  <c r="G1136" i="33"/>
  <c r="G1090" i="33"/>
  <c r="G1127" i="33"/>
  <c r="G1130" i="33"/>
  <c r="G1107" i="33"/>
  <c r="G1146" i="33"/>
  <c r="G1122" i="33"/>
  <c r="G1124" i="33"/>
  <c r="G1138" i="33"/>
  <c r="G1133" i="33"/>
  <c r="G1139" i="33"/>
  <c r="G1126" i="33"/>
  <c r="G1134" i="33"/>
  <c r="G1121" i="33"/>
  <c r="G1132" i="33"/>
  <c r="G1116" i="33"/>
  <c r="G1104" i="33"/>
  <c r="G1115" i="33"/>
  <c r="G1097" i="33"/>
  <c r="G1100" i="33"/>
  <c r="G1215" i="33"/>
  <c r="G1214" i="33"/>
  <c r="G1089" i="33"/>
  <c r="G1197" i="33"/>
  <c r="G1205" i="33"/>
  <c r="G1198" i="33"/>
  <c r="G1206" i="33"/>
  <c r="G1191" i="33"/>
  <c r="G1199" i="33"/>
  <c r="G1207" i="33"/>
  <c r="G1178" i="33"/>
  <c r="G1181" i="33"/>
  <c r="G1093" i="33"/>
  <c r="G1111" i="33"/>
  <c r="G1114" i="33"/>
  <c r="G1147" i="33"/>
  <c r="G1177" i="33"/>
  <c r="G1185" i="33"/>
  <c r="G1188" i="33"/>
  <c r="G1194" i="33"/>
  <c r="G1202" i="33"/>
  <c r="G1210" i="33"/>
  <c r="G1091" i="33"/>
  <c r="G1109" i="33"/>
  <c r="G1112" i="33"/>
  <c r="G1125" i="33"/>
  <c r="G1137" i="33"/>
  <c r="G1148" i="33"/>
  <c r="G1180" i="33"/>
  <c r="G1186" i="33"/>
  <c r="G1192" i="33"/>
  <c r="G1200" i="33"/>
  <c r="G1208" i="33"/>
  <c r="G1088" i="33"/>
  <c r="G1095" i="33"/>
  <c r="G1098" i="33"/>
  <c r="G1110" i="33"/>
  <c r="G1123" i="33"/>
  <c r="G1135" i="33"/>
  <c r="G1195" i="33"/>
  <c r="G1203" i="33"/>
  <c r="G1211" i="33"/>
  <c r="G1096" i="33"/>
  <c r="G1101" i="33"/>
  <c r="G1108" i="33"/>
  <c r="G1119" i="33"/>
  <c r="G1131" i="33"/>
  <c r="G1193" i="33"/>
  <c r="G1201" i="33"/>
  <c r="G1209" i="33"/>
  <c r="G1105" i="33"/>
  <c r="G1113" i="33"/>
  <c r="G1128" i="33"/>
  <c r="G1176" i="33"/>
  <c r="G1179" i="33"/>
  <c r="G1187" i="33"/>
  <c r="G1196" i="33"/>
  <c r="G1204" i="33"/>
  <c r="G1212" i="33"/>
  <c r="G1092" i="33"/>
  <c r="G1099" i="33"/>
  <c r="G1102" i="33"/>
  <c r="G1106" i="33"/>
  <c r="G1129" i="33"/>
  <c r="J1085" i="33" l="1"/>
  <c r="I1085" i="33"/>
  <c r="H1085" i="33"/>
  <c r="J1084" i="33"/>
  <c r="I1084" i="33"/>
  <c r="H1084" i="33"/>
  <c r="J1083" i="33"/>
  <c r="I1083" i="33"/>
  <c r="J1076" i="33"/>
  <c r="I1076" i="33"/>
  <c r="H1076" i="33"/>
  <c r="J1075" i="33"/>
  <c r="I1075" i="33"/>
  <c r="H1075" i="33"/>
  <c r="J1074" i="33"/>
  <c r="I1074" i="33"/>
  <c r="H1074" i="33"/>
  <c r="J1073" i="33"/>
  <c r="I1073" i="33"/>
  <c r="H1073" i="33"/>
  <c r="J1072" i="33"/>
  <c r="I1072" i="33"/>
  <c r="H1072" i="33"/>
  <c r="J1071" i="33"/>
  <c r="I1071" i="33"/>
  <c r="H1071" i="33"/>
  <c r="J1070" i="33"/>
  <c r="I1070" i="33"/>
  <c r="H1070" i="33"/>
  <c r="J1069" i="33"/>
  <c r="I1069" i="33"/>
  <c r="H1069" i="33"/>
  <c r="J1068" i="33"/>
  <c r="I1068" i="33"/>
  <c r="H1068" i="33"/>
  <c r="J1067" i="33"/>
  <c r="I1067" i="33"/>
  <c r="H1067" i="33"/>
  <c r="J1066" i="33"/>
  <c r="I1066" i="33"/>
  <c r="H1066" i="33"/>
  <c r="J1065" i="33"/>
  <c r="I1065" i="33"/>
  <c r="H1065" i="33"/>
  <c r="J1064" i="33"/>
  <c r="I1064" i="33"/>
  <c r="H1064" i="33"/>
  <c r="J1063" i="33"/>
  <c r="I1063" i="33"/>
  <c r="H1063" i="33"/>
  <c r="J1062" i="33"/>
  <c r="I1062" i="33"/>
  <c r="H1062" i="33"/>
  <c r="J1061" i="33"/>
  <c r="I1061" i="33"/>
  <c r="H1061" i="33"/>
  <c r="J1060" i="33"/>
  <c r="I1060" i="33"/>
  <c r="H1060" i="33"/>
  <c r="J1059" i="33"/>
  <c r="I1059" i="33"/>
  <c r="H1059" i="33"/>
  <c r="J1058" i="33"/>
  <c r="I1058" i="33"/>
  <c r="H1058" i="33"/>
  <c r="J1057" i="33"/>
  <c r="I1057" i="33"/>
  <c r="H1057" i="33"/>
  <c r="J1056" i="33"/>
  <c r="I1056" i="33"/>
  <c r="H1056" i="33"/>
  <c r="J1055" i="33"/>
  <c r="I1055" i="33"/>
  <c r="H1055" i="33"/>
  <c r="J1053" i="33"/>
  <c r="I1053" i="33"/>
  <c r="H1053" i="33"/>
  <c r="J1052" i="33"/>
  <c r="I1052" i="33"/>
  <c r="H1052" i="33"/>
  <c r="J1051" i="33"/>
  <c r="I1051" i="33"/>
  <c r="H1051" i="33"/>
  <c r="J1050" i="33"/>
  <c r="I1050" i="33"/>
  <c r="H1050" i="33"/>
  <c r="J1049" i="33"/>
  <c r="I1049" i="33"/>
  <c r="H1049" i="33"/>
  <c r="J1048" i="33"/>
  <c r="I1048" i="33"/>
  <c r="H1048" i="33"/>
  <c r="J1047" i="33"/>
  <c r="I1047" i="33"/>
  <c r="H1047" i="33"/>
  <c r="J1046" i="33"/>
  <c r="I1046" i="33"/>
  <c r="H1046" i="33"/>
  <c r="J1045" i="33"/>
  <c r="I1045" i="33"/>
  <c r="H1045" i="33"/>
  <c r="J1044" i="33"/>
  <c r="I1044" i="33"/>
  <c r="H1044" i="33"/>
  <c r="J1043" i="33"/>
  <c r="I1043" i="33"/>
  <c r="H1043" i="33"/>
  <c r="J1042" i="33"/>
  <c r="I1042" i="33"/>
  <c r="H1042" i="33"/>
  <c r="J1041" i="33"/>
  <c r="I1041" i="33"/>
  <c r="H1041" i="33"/>
  <c r="J1039" i="33"/>
  <c r="I1039" i="33"/>
  <c r="H1039" i="33"/>
  <c r="J1038" i="33"/>
  <c r="I1038" i="33"/>
  <c r="H1038" i="33"/>
  <c r="J1037" i="33"/>
  <c r="I1037" i="33"/>
  <c r="H1037" i="33"/>
  <c r="J1036" i="33"/>
  <c r="I1036" i="33"/>
  <c r="H1036" i="33"/>
  <c r="J1035" i="33"/>
  <c r="I1035" i="33"/>
  <c r="H1035" i="33"/>
  <c r="J1034" i="33"/>
  <c r="I1034" i="33"/>
  <c r="H1034" i="33"/>
  <c r="J1033" i="33"/>
  <c r="I1033" i="33"/>
  <c r="H1033" i="33"/>
  <c r="J1028" i="33"/>
  <c r="I1028" i="33"/>
  <c r="H1028" i="33"/>
  <c r="J1027" i="33"/>
  <c r="I1027" i="33"/>
  <c r="H1027" i="33"/>
  <c r="J1026" i="33"/>
  <c r="I1026" i="33"/>
  <c r="H1026" i="33"/>
  <c r="J1025" i="33"/>
  <c r="I1025" i="33"/>
  <c r="H1025" i="33"/>
  <c r="J1023" i="33"/>
  <c r="I1023" i="33"/>
  <c r="H1023" i="33"/>
  <c r="J1022" i="33"/>
  <c r="I1022" i="33"/>
  <c r="H1022" i="33"/>
  <c r="J1021" i="33"/>
  <c r="I1021" i="33"/>
  <c r="H1021" i="33"/>
  <c r="J1020" i="33"/>
  <c r="I1020" i="33"/>
  <c r="H1020" i="33"/>
  <c r="J1019" i="33"/>
  <c r="I1019" i="33"/>
  <c r="H1019" i="33"/>
  <c r="J1018" i="33"/>
  <c r="I1018" i="33"/>
  <c r="H1018" i="33"/>
  <c r="J1017" i="33"/>
  <c r="I1017" i="33"/>
  <c r="H1017" i="33"/>
  <c r="J1016" i="33"/>
  <c r="I1016" i="33"/>
  <c r="H1016" i="33"/>
  <c r="J978" i="33"/>
  <c r="I978" i="33"/>
  <c r="H978" i="33"/>
  <c r="J977" i="33"/>
  <c r="I977" i="33"/>
  <c r="H977" i="33"/>
  <c r="J976" i="33"/>
  <c r="I976" i="33"/>
  <c r="H976" i="33"/>
  <c r="J975" i="33"/>
  <c r="I975" i="33"/>
  <c r="H975" i="33"/>
  <c r="J973" i="33"/>
  <c r="I973" i="33"/>
  <c r="H973" i="33"/>
  <c r="J972" i="33"/>
  <c r="I972" i="33"/>
  <c r="H972" i="33"/>
  <c r="J971" i="33"/>
  <c r="I971" i="33"/>
  <c r="H971" i="33"/>
  <c r="J970" i="33"/>
  <c r="I970" i="33"/>
  <c r="H970" i="33"/>
  <c r="J969" i="33"/>
  <c r="I969" i="33"/>
  <c r="H969" i="33"/>
  <c r="J968" i="33"/>
  <c r="I968" i="33"/>
  <c r="H968" i="33"/>
  <c r="J967" i="33"/>
  <c r="I967" i="33"/>
  <c r="H967" i="33"/>
  <c r="J966" i="33"/>
  <c r="I966" i="33"/>
  <c r="H966" i="33"/>
  <c r="J965" i="33"/>
  <c r="I965" i="33"/>
  <c r="H965" i="33"/>
  <c r="J964" i="33"/>
  <c r="I964" i="33"/>
  <c r="H964" i="33"/>
  <c r="J962" i="33"/>
  <c r="I962" i="33"/>
  <c r="H962" i="33"/>
  <c r="J961" i="33"/>
  <c r="I961" i="33"/>
  <c r="H961" i="33"/>
  <c r="J960" i="33"/>
  <c r="I960" i="33"/>
  <c r="H960" i="33"/>
  <c r="J958" i="33"/>
  <c r="I958" i="33"/>
  <c r="H958" i="33"/>
  <c r="J957" i="33"/>
  <c r="I957" i="33"/>
  <c r="H957" i="33"/>
  <c r="J951" i="33"/>
  <c r="I951" i="33"/>
  <c r="H951" i="33"/>
  <c r="J950" i="33"/>
  <c r="I950" i="33"/>
  <c r="H950" i="33"/>
  <c r="J949" i="33"/>
  <c r="I949" i="33"/>
  <c r="H949" i="33"/>
  <c r="J948" i="33"/>
  <c r="I948" i="33"/>
  <c r="H948" i="33"/>
  <c r="J947" i="33"/>
  <c r="I947" i="33"/>
  <c r="H947" i="33"/>
  <c r="J941" i="33"/>
  <c r="I941" i="33"/>
  <c r="H941" i="33"/>
  <c r="J943" i="33"/>
  <c r="I943" i="33"/>
  <c r="H943" i="33"/>
  <c r="J942" i="33"/>
  <c r="I942" i="33"/>
  <c r="H942" i="33"/>
  <c r="J940" i="33"/>
  <c r="I940" i="33"/>
  <c r="H940" i="33"/>
  <c r="J938" i="33"/>
  <c r="I938" i="33"/>
  <c r="H938" i="33"/>
  <c r="J937" i="33"/>
  <c r="I937" i="33"/>
  <c r="H937" i="33"/>
  <c r="J933" i="33"/>
  <c r="I933" i="33"/>
  <c r="H933" i="33"/>
  <c r="J932" i="33"/>
  <c r="I932" i="33"/>
  <c r="H932" i="33"/>
  <c r="J929" i="33"/>
  <c r="I929" i="33"/>
  <c r="H929" i="33"/>
  <c r="J928" i="33"/>
  <c r="I928" i="33"/>
  <c r="H928" i="33"/>
  <c r="J927" i="33"/>
  <c r="I927" i="33"/>
  <c r="H927" i="33"/>
  <c r="J925" i="33"/>
  <c r="I925" i="33"/>
  <c r="H925" i="33"/>
  <c r="J924" i="33"/>
  <c r="I924" i="33"/>
  <c r="H924" i="33"/>
  <c r="J923" i="33"/>
  <c r="I923" i="33"/>
  <c r="H923" i="33"/>
  <c r="J922" i="33"/>
  <c r="I922" i="33"/>
  <c r="H922" i="33"/>
  <c r="J917" i="33"/>
  <c r="I917" i="33"/>
  <c r="H917" i="33"/>
  <c r="J916" i="33"/>
  <c r="I916" i="33"/>
  <c r="H916" i="33"/>
  <c r="J915" i="33"/>
  <c r="I915" i="33"/>
  <c r="H915" i="33"/>
  <c r="J914" i="33"/>
  <c r="I914" i="33"/>
  <c r="H914" i="33"/>
  <c r="J911" i="33"/>
  <c r="I911" i="33"/>
  <c r="H911" i="33"/>
  <c r="J909" i="33"/>
  <c r="I909" i="33"/>
  <c r="H909" i="33"/>
  <c r="J907" i="33"/>
  <c r="I907" i="33"/>
  <c r="H907" i="33"/>
  <c r="J906" i="33"/>
  <c r="I906" i="33"/>
  <c r="H906" i="33"/>
  <c r="J910" i="33"/>
  <c r="I910" i="33"/>
  <c r="H910" i="33"/>
  <c r="J905" i="33"/>
  <c r="I905" i="33"/>
  <c r="H905" i="33"/>
  <c r="J901" i="33"/>
  <c r="I901" i="33"/>
  <c r="H901" i="33"/>
  <c r="J900" i="33"/>
  <c r="I900" i="33"/>
  <c r="H900" i="33"/>
  <c r="J899" i="33"/>
  <c r="I899" i="33"/>
  <c r="H899" i="33"/>
  <c r="J898" i="33"/>
  <c r="I898" i="33"/>
  <c r="H898" i="33"/>
  <c r="J897" i="33"/>
  <c r="I897" i="33"/>
  <c r="H897" i="33"/>
  <c r="J896" i="33"/>
  <c r="I896" i="33"/>
  <c r="H896" i="33"/>
  <c r="J895" i="33"/>
  <c r="I895" i="33"/>
  <c r="H895" i="33"/>
  <c r="J894" i="33"/>
  <c r="I894" i="33"/>
  <c r="H894" i="33"/>
  <c r="J893" i="33"/>
  <c r="I893" i="33"/>
  <c r="H893" i="33"/>
  <c r="J892" i="33"/>
  <c r="I892" i="33"/>
  <c r="H892" i="33"/>
  <c r="J891" i="33"/>
  <c r="I891" i="33"/>
  <c r="H891" i="33"/>
  <c r="J890" i="33"/>
  <c r="I890" i="33"/>
  <c r="H890" i="33"/>
  <c r="J889" i="33"/>
  <c r="I889" i="33"/>
  <c r="H889" i="33"/>
  <c r="J888" i="33"/>
  <c r="I888" i="33"/>
  <c r="H888" i="33"/>
  <c r="J887" i="33"/>
  <c r="I887" i="33"/>
  <c r="H887" i="33"/>
  <c r="J873" i="33"/>
  <c r="I873" i="33"/>
  <c r="H873" i="33"/>
  <c r="J872" i="33"/>
  <c r="I872" i="33"/>
  <c r="H872" i="33"/>
  <c r="J871" i="33"/>
  <c r="I871" i="33"/>
  <c r="H871" i="33"/>
  <c r="J870" i="33"/>
  <c r="I870" i="33"/>
  <c r="H870" i="33"/>
  <c r="J869" i="33"/>
  <c r="I869" i="33"/>
  <c r="H869" i="33"/>
  <c r="J868" i="33"/>
  <c r="I868" i="33"/>
  <c r="H868" i="33"/>
  <c r="J867" i="33"/>
  <c r="I867" i="33"/>
  <c r="H867" i="33"/>
  <c r="J866" i="33"/>
  <c r="I866" i="33"/>
  <c r="H866" i="33"/>
  <c r="J865" i="33"/>
  <c r="I865" i="33"/>
  <c r="H865" i="33"/>
  <c r="J864" i="33"/>
  <c r="I864" i="33"/>
  <c r="H864" i="33"/>
  <c r="J863" i="33"/>
  <c r="I863" i="33"/>
  <c r="H863" i="33"/>
  <c r="J862" i="33"/>
  <c r="I862" i="33"/>
  <c r="H862" i="33"/>
  <c r="J861" i="33"/>
  <c r="I861" i="33"/>
  <c r="H861" i="33"/>
  <c r="J860" i="33"/>
  <c r="I860" i="33"/>
  <c r="H860" i="33"/>
  <c r="J859" i="33"/>
  <c r="I859" i="33"/>
  <c r="H859" i="33"/>
  <c r="J858" i="33"/>
  <c r="I858" i="33"/>
  <c r="H858" i="33"/>
  <c r="J857" i="33"/>
  <c r="I857" i="33"/>
  <c r="H857" i="33"/>
  <c r="J856" i="33"/>
  <c r="I856" i="33"/>
  <c r="H856" i="33"/>
  <c r="J855" i="33"/>
  <c r="I855" i="33"/>
  <c r="H855" i="33"/>
  <c r="J854" i="33"/>
  <c r="I854" i="33"/>
  <c r="H854" i="33"/>
  <c r="J853" i="33"/>
  <c r="I853" i="33"/>
  <c r="H853" i="33"/>
  <c r="J852" i="33"/>
  <c r="I852" i="33"/>
  <c r="H852" i="33"/>
  <c r="J851" i="33"/>
  <c r="I851" i="33"/>
  <c r="H851" i="33"/>
  <c r="J850" i="33"/>
  <c r="I850" i="33"/>
  <c r="H850" i="33"/>
  <c r="J849" i="33"/>
  <c r="I849" i="33"/>
  <c r="H849" i="33"/>
  <c r="J848" i="33"/>
  <c r="I848" i="33"/>
  <c r="H848" i="33"/>
  <c r="J847" i="33"/>
  <c r="I847" i="33"/>
  <c r="H847" i="33"/>
  <c r="J846" i="33"/>
  <c r="I846" i="33"/>
  <c r="H846" i="33"/>
  <c r="J845" i="33"/>
  <c r="I845" i="33"/>
  <c r="H845" i="33"/>
  <c r="J844" i="33"/>
  <c r="I844" i="33"/>
  <c r="H844" i="33"/>
  <c r="J842" i="33"/>
  <c r="I842" i="33"/>
  <c r="H842" i="33"/>
  <c r="J841" i="33"/>
  <c r="I841" i="33"/>
  <c r="H841" i="33"/>
  <c r="J840" i="33"/>
  <c r="I840" i="33"/>
  <c r="H840" i="33"/>
  <c r="J839" i="33"/>
  <c r="I839" i="33"/>
  <c r="H839" i="33"/>
  <c r="J838" i="33"/>
  <c r="I838" i="33"/>
  <c r="H838" i="33"/>
  <c r="J837" i="33"/>
  <c r="I837" i="33"/>
  <c r="H837" i="33"/>
  <c r="J836" i="33"/>
  <c r="I836" i="33"/>
  <c r="H836" i="33"/>
  <c r="J835" i="33"/>
  <c r="I835" i="33"/>
  <c r="H835" i="33"/>
  <c r="J834" i="33"/>
  <c r="I834" i="33"/>
  <c r="H834" i="33"/>
  <c r="J833" i="33"/>
  <c r="I833" i="33"/>
  <c r="H833" i="33"/>
  <c r="J832" i="33"/>
  <c r="I832" i="33"/>
  <c r="H832" i="33"/>
  <c r="J831" i="33"/>
  <c r="I831" i="33"/>
  <c r="H831" i="33"/>
  <c r="J830" i="33"/>
  <c r="I830" i="33"/>
  <c r="H830" i="33"/>
  <c r="J829" i="33"/>
  <c r="I829" i="33"/>
  <c r="H829" i="33"/>
  <c r="J828" i="33"/>
  <c r="I828" i="33"/>
  <c r="H828" i="33"/>
  <c r="J827" i="33"/>
  <c r="I827" i="33"/>
  <c r="H827" i="33"/>
  <c r="J826" i="33"/>
  <c r="I826" i="33"/>
  <c r="H826" i="33"/>
  <c r="J825" i="33"/>
  <c r="I825" i="33"/>
  <c r="H825" i="33"/>
  <c r="J824" i="33"/>
  <c r="I824" i="33"/>
  <c r="H824" i="33"/>
  <c r="J823" i="33"/>
  <c r="I823" i="33"/>
  <c r="H823" i="33"/>
  <c r="J822" i="33"/>
  <c r="I822" i="33"/>
  <c r="H822" i="33"/>
  <c r="J821" i="33"/>
  <c r="I821" i="33"/>
  <c r="H821" i="33"/>
  <c r="J820" i="33"/>
  <c r="I820" i="33"/>
  <c r="H820" i="33"/>
  <c r="J819" i="33"/>
  <c r="I819" i="33"/>
  <c r="H819" i="33"/>
  <c r="J818" i="33"/>
  <c r="I818" i="33"/>
  <c r="H818" i="33"/>
  <c r="J817" i="33"/>
  <c r="I817" i="33"/>
  <c r="H817" i="33"/>
  <c r="J816" i="33"/>
  <c r="I816" i="33"/>
  <c r="H816" i="33"/>
  <c r="J815" i="33"/>
  <c r="I815" i="33"/>
  <c r="H815" i="33"/>
  <c r="J814" i="33"/>
  <c r="I814" i="33"/>
  <c r="H814" i="33"/>
  <c r="J813" i="33"/>
  <c r="I813" i="33"/>
  <c r="H813" i="33"/>
  <c r="J810" i="33"/>
  <c r="I810" i="33"/>
  <c r="H810" i="33"/>
  <c r="J809" i="33"/>
  <c r="I809" i="33"/>
  <c r="H809" i="33"/>
  <c r="J808" i="33"/>
  <c r="I808" i="33"/>
  <c r="H808" i="33"/>
  <c r="J807" i="33"/>
  <c r="I807" i="33"/>
  <c r="H807" i="33"/>
  <c r="J806" i="33"/>
  <c r="I806" i="33"/>
  <c r="H806" i="33"/>
  <c r="J805" i="33"/>
  <c r="I805" i="33"/>
  <c r="H805" i="33"/>
  <c r="J804" i="33"/>
  <c r="I804" i="33"/>
  <c r="H804" i="33"/>
  <c r="J803" i="33"/>
  <c r="I803" i="33"/>
  <c r="H803" i="33"/>
  <c r="J802" i="33"/>
  <c r="I802" i="33"/>
  <c r="H802" i="33"/>
  <c r="J801" i="33"/>
  <c r="I801" i="33"/>
  <c r="H801" i="33"/>
  <c r="J800" i="33"/>
  <c r="I800" i="33"/>
  <c r="H800" i="33"/>
  <c r="J799" i="33"/>
  <c r="I799" i="33"/>
  <c r="H799" i="33"/>
  <c r="J798" i="33"/>
  <c r="I798" i="33"/>
  <c r="H798" i="33"/>
  <c r="J797" i="33"/>
  <c r="I797" i="33"/>
  <c r="H797" i="33"/>
  <c r="J796" i="33"/>
  <c r="I796" i="33"/>
  <c r="H796" i="33"/>
  <c r="J795" i="33"/>
  <c r="I795" i="33"/>
  <c r="H795" i="33"/>
  <c r="J794" i="33"/>
  <c r="I794" i="33"/>
  <c r="H794" i="33"/>
  <c r="J793" i="33"/>
  <c r="I793" i="33"/>
  <c r="H793" i="33"/>
  <c r="J792" i="33"/>
  <c r="I792" i="33"/>
  <c r="H792" i="33"/>
  <c r="J791" i="33"/>
  <c r="I791" i="33"/>
  <c r="H791" i="33"/>
  <c r="J790" i="33"/>
  <c r="I790" i="33"/>
  <c r="H790" i="33"/>
  <c r="J789" i="33"/>
  <c r="I789" i="33"/>
  <c r="H789" i="33"/>
  <c r="J788" i="33"/>
  <c r="I788" i="33"/>
  <c r="H788" i="33"/>
  <c r="J787" i="33"/>
  <c r="I787" i="33"/>
  <c r="H787" i="33"/>
  <c r="J786" i="33"/>
  <c r="I786" i="33"/>
  <c r="H786" i="33"/>
  <c r="J785" i="33"/>
  <c r="I785" i="33"/>
  <c r="H785" i="33"/>
  <c r="J784" i="33"/>
  <c r="I784" i="33"/>
  <c r="H784" i="33"/>
  <c r="J782" i="33"/>
  <c r="I782" i="33"/>
  <c r="H782" i="33"/>
  <c r="J781" i="33"/>
  <c r="I781" i="33"/>
  <c r="H781" i="33"/>
  <c r="J780" i="33"/>
  <c r="I780" i="33"/>
  <c r="H780" i="33"/>
  <c r="J779" i="33"/>
  <c r="I779" i="33"/>
  <c r="H779" i="33"/>
  <c r="J778" i="33"/>
  <c r="I778" i="33"/>
  <c r="H778" i="33"/>
  <c r="J777" i="33"/>
  <c r="I777" i="33"/>
  <c r="H777" i="33"/>
  <c r="J776" i="33"/>
  <c r="I776" i="33"/>
  <c r="H776" i="33"/>
  <c r="J775" i="33"/>
  <c r="I775" i="33"/>
  <c r="H775" i="33"/>
  <c r="J774" i="33"/>
  <c r="I774" i="33"/>
  <c r="H774" i="33"/>
  <c r="J773" i="33"/>
  <c r="I773" i="33"/>
  <c r="H773" i="33"/>
  <c r="J772" i="33"/>
  <c r="I772" i="33"/>
  <c r="H772" i="33"/>
  <c r="J771" i="33"/>
  <c r="I771" i="33"/>
  <c r="H771" i="33"/>
  <c r="J770" i="33"/>
  <c r="I770" i="33"/>
  <c r="H770" i="33"/>
  <c r="J769" i="33"/>
  <c r="I769" i="33"/>
  <c r="H769" i="33"/>
  <c r="J768" i="33"/>
  <c r="I768" i="33"/>
  <c r="H768" i="33"/>
  <c r="J767" i="33"/>
  <c r="I767" i="33"/>
  <c r="H767" i="33"/>
  <c r="J766" i="33"/>
  <c r="I766" i="33"/>
  <c r="H766" i="33"/>
  <c r="J765" i="33"/>
  <c r="I765" i="33"/>
  <c r="H765" i="33"/>
  <c r="J764" i="33"/>
  <c r="I764" i="33"/>
  <c r="H764" i="33"/>
  <c r="J763" i="33"/>
  <c r="I763" i="33"/>
  <c r="H763" i="33"/>
  <c r="J762" i="33"/>
  <c r="I762" i="33"/>
  <c r="H762" i="33"/>
  <c r="J761" i="33"/>
  <c r="I761" i="33"/>
  <c r="H761" i="33"/>
  <c r="J760" i="33"/>
  <c r="I760" i="33"/>
  <c r="H760" i="33"/>
  <c r="J759" i="33"/>
  <c r="I759" i="33"/>
  <c r="H759" i="33"/>
  <c r="J758" i="33"/>
  <c r="I758" i="33"/>
  <c r="H758" i="33"/>
  <c r="J757" i="33"/>
  <c r="I757" i="33"/>
  <c r="H757" i="33"/>
  <c r="J756" i="33"/>
  <c r="I756" i="33"/>
  <c r="H756" i="33"/>
  <c r="J755" i="33"/>
  <c r="I755" i="33"/>
  <c r="H755" i="33"/>
  <c r="J754" i="33"/>
  <c r="I754" i="33"/>
  <c r="H754" i="33"/>
  <c r="J753" i="33"/>
  <c r="I753" i="33"/>
  <c r="H753" i="33"/>
  <c r="J752" i="33"/>
  <c r="I752" i="33"/>
  <c r="H752" i="33"/>
  <c r="J751" i="33"/>
  <c r="I751" i="33"/>
  <c r="H751" i="33"/>
  <c r="J750" i="33"/>
  <c r="I750" i="33"/>
  <c r="H750" i="33"/>
  <c r="J749" i="33"/>
  <c r="I749" i="33"/>
  <c r="H749" i="33"/>
  <c r="J748" i="33"/>
  <c r="I748" i="33"/>
  <c r="H748" i="33"/>
  <c r="J746" i="33"/>
  <c r="I746" i="33"/>
  <c r="H746" i="33"/>
  <c r="J745" i="33"/>
  <c r="I745" i="33"/>
  <c r="H745" i="33"/>
  <c r="J744" i="33"/>
  <c r="I744" i="33"/>
  <c r="H744" i="33"/>
  <c r="J743" i="33"/>
  <c r="I743" i="33"/>
  <c r="H743" i="33"/>
  <c r="J742" i="33"/>
  <c r="I742" i="33"/>
  <c r="H742" i="33"/>
  <c r="J741" i="33"/>
  <c r="I741" i="33"/>
  <c r="H741" i="33"/>
  <c r="J740" i="33"/>
  <c r="I740" i="33"/>
  <c r="H740" i="33"/>
  <c r="J739" i="33"/>
  <c r="I739" i="33"/>
  <c r="H739" i="33"/>
  <c r="J738" i="33"/>
  <c r="I738" i="33"/>
  <c r="H738" i="33"/>
  <c r="J737" i="33"/>
  <c r="I737" i="33"/>
  <c r="H737" i="33"/>
  <c r="J736" i="33"/>
  <c r="I736" i="33"/>
  <c r="H736" i="33"/>
  <c r="J735" i="33"/>
  <c r="I735" i="33"/>
  <c r="H735" i="33"/>
  <c r="J734" i="33"/>
  <c r="I734" i="33"/>
  <c r="H734" i="33"/>
  <c r="J733" i="33"/>
  <c r="I733" i="33"/>
  <c r="H733" i="33"/>
  <c r="J732" i="33"/>
  <c r="I732" i="33"/>
  <c r="H732" i="33"/>
  <c r="J731" i="33"/>
  <c r="I731" i="33"/>
  <c r="H731" i="33"/>
  <c r="J730" i="33"/>
  <c r="I730" i="33"/>
  <c r="H730" i="33"/>
  <c r="J729" i="33"/>
  <c r="I729" i="33"/>
  <c r="H729" i="33"/>
  <c r="J728" i="33"/>
  <c r="I728" i="33"/>
  <c r="H728" i="33"/>
  <c r="J727" i="33"/>
  <c r="I727" i="33"/>
  <c r="H727" i="33"/>
  <c r="J726" i="33"/>
  <c r="I726" i="33"/>
  <c r="H726" i="33"/>
  <c r="J725" i="33"/>
  <c r="I725" i="33"/>
  <c r="H725" i="33"/>
  <c r="J724" i="33"/>
  <c r="I724" i="33"/>
  <c r="H724" i="33"/>
  <c r="J723" i="33"/>
  <c r="I723" i="33"/>
  <c r="H723" i="33"/>
  <c r="J722" i="33"/>
  <c r="I722" i="33"/>
  <c r="H722" i="33"/>
  <c r="J721" i="33"/>
  <c r="I721" i="33"/>
  <c r="H721" i="33"/>
  <c r="J720" i="33"/>
  <c r="I720" i="33"/>
  <c r="H720" i="33"/>
  <c r="J719" i="33"/>
  <c r="I719" i="33"/>
  <c r="H719" i="33"/>
  <c r="J718" i="33"/>
  <c r="I718" i="33"/>
  <c r="H718" i="33"/>
  <c r="J717" i="33"/>
  <c r="I717" i="33"/>
  <c r="H717" i="33"/>
  <c r="J716" i="33"/>
  <c r="I716" i="33"/>
  <c r="H716" i="33"/>
  <c r="J714" i="33"/>
  <c r="I714" i="33"/>
  <c r="H714" i="33"/>
  <c r="J713" i="33"/>
  <c r="I713" i="33"/>
  <c r="H713" i="33"/>
  <c r="J712" i="33"/>
  <c r="I712" i="33"/>
  <c r="H712" i="33"/>
  <c r="J711" i="33"/>
  <c r="I711" i="33"/>
  <c r="H711" i="33"/>
  <c r="J710" i="33"/>
  <c r="I710" i="33"/>
  <c r="H710" i="33"/>
  <c r="J709" i="33"/>
  <c r="I709" i="33"/>
  <c r="H709" i="33"/>
  <c r="J708" i="33"/>
  <c r="I708" i="33"/>
  <c r="H708" i="33"/>
  <c r="J707" i="33"/>
  <c r="I707" i="33"/>
  <c r="H707" i="33"/>
  <c r="J706" i="33"/>
  <c r="I706" i="33"/>
  <c r="H706" i="33"/>
  <c r="J705" i="33"/>
  <c r="I705" i="33"/>
  <c r="H705" i="33"/>
  <c r="J704" i="33"/>
  <c r="I704" i="33"/>
  <c r="H704" i="33"/>
  <c r="J703" i="33"/>
  <c r="I703" i="33"/>
  <c r="H703" i="33"/>
  <c r="J702" i="33"/>
  <c r="I702" i="33"/>
  <c r="H702" i="33"/>
  <c r="J701" i="33"/>
  <c r="I701" i="33"/>
  <c r="H701" i="33"/>
  <c r="J700" i="33"/>
  <c r="I700" i="33"/>
  <c r="H700" i="33"/>
  <c r="J699" i="33"/>
  <c r="I699" i="33"/>
  <c r="H699" i="33"/>
  <c r="J698" i="33"/>
  <c r="I698" i="33"/>
  <c r="H698" i="33"/>
  <c r="J697" i="33"/>
  <c r="I697" i="33"/>
  <c r="H697" i="33"/>
  <c r="J696" i="33"/>
  <c r="I696" i="33"/>
  <c r="H696" i="33"/>
  <c r="J695" i="33"/>
  <c r="I695" i="33"/>
  <c r="H695" i="33"/>
  <c r="J694" i="33"/>
  <c r="I694" i="33"/>
  <c r="H694" i="33"/>
  <c r="J689" i="33"/>
  <c r="I689" i="33"/>
  <c r="H689" i="33"/>
  <c r="J687" i="33"/>
  <c r="I687" i="33"/>
  <c r="H687" i="33"/>
  <c r="J686" i="33"/>
  <c r="I686" i="33"/>
  <c r="H686" i="33"/>
  <c r="J685" i="33"/>
  <c r="I685" i="33"/>
  <c r="H685" i="33"/>
  <c r="J684" i="33"/>
  <c r="I684" i="33"/>
  <c r="H684" i="33"/>
  <c r="J683" i="33"/>
  <c r="I683" i="33"/>
  <c r="H683" i="33"/>
  <c r="J682" i="33"/>
  <c r="I682" i="33"/>
  <c r="H682" i="33"/>
  <c r="J681" i="33"/>
  <c r="I681" i="33"/>
  <c r="H681" i="33"/>
  <c r="J680" i="33"/>
  <c r="I680" i="33"/>
  <c r="H680" i="33"/>
  <c r="J679" i="33"/>
  <c r="I679" i="33"/>
  <c r="H679" i="33"/>
  <c r="J678" i="33"/>
  <c r="I678" i="33"/>
  <c r="H678" i="33"/>
  <c r="J677" i="33"/>
  <c r="I677" i="33"/>
  <c r="H677" i="33"/>
  <c r="J676" i="33"/>
  <c r="I676" i="33"/>
  <c r="H676" i="33"/>
  <c r="J675" i="33"/>
  <c r="I675" i="33"/>
  <c r="H675" i="33"/>
  <c r="J674" i="33"/>
  <c r="I674" i="33"/>
  <c r="H674" i="33"/>
  <c r="J673" i="33"/>
  <c r="I673" i="33"/>
  <c r="H673" i="33"/>
  <c r="J672" i="33"/>
  <c r="I672" i="33"/>
  <c r="H672" i="33"/>
  <c r="J671" i="33"/>
  <c r="I671" i="33"/>
  <c r="H671" i="33"/>
  <c r="J670" i="33"/>
  <c r="I670" i="33"/>
  <c r="H670" i="33"/>
  <c r="J669" i="33"/>
  <c r="I669" i="33"/>
  <c r="H669" i="33"/>
  <c r="J668" i="33"/>
  <c r="I668" i="33"/>
  <c r="H668" i="33"/>
  <c r="J667" i="33"/>
  <c r="I667" i="33"/>
  <c r="H667" i="33"/>
  <c r="J666" i="33"/>
  <c r="I666" i="33"/>
  <c r="H666" i="33"/>
  <c r="J665" i="33"/>
  <c r="I665" i="33"/>
  <c r="H665" i="33"/>
  <c r="J664" i="33"/>
  <c r="I664" i="33"/>
  <c r="H664" i="33"/>
  <c r="J663" i="33"/>
  <c r="I663" i="33"/>
  <c r="H663" i="33"/>
  <c r="J662" i="33"/>
  <c r="I662" i="33"/>
  <c r="H662" i="33"/>
  <c r="J661" i="33"/>
  <c r="I661" i="33"/>
  <c r="H661" i="33"/>
  <c r="J660" i="33"/>
  <c r="I660" i="33"/>
  <c r="H660" i="33"/>
  <c r="J659" i="33"/>
  <c r="I659" i="33"/>
  <c r="H659" i="33"/>
  <c r="J657" i="33"/>
  <c r="I657" i="33"/>
  <c r="H657" i="33"/>
  <c r="J656" i="33"/>
  <c r="I656" i="33"/>
  <c r="H656" i="33"/>
  <c r="J655" i="33"/>
  <c r="I655" i="33"/>
  <c r="H655" i="33"/>
  <c r="J654" i="33"/>
  <c r="I654" i="33"/>
  <c r="H654" i="33"/>
  <c r="J653" i="33"/>
  <c r="I653" i="33"/>
  <c r="H653" i="33"/>
  <c r="J652" i="33"/>
  <c r="I652" i="33"/>
  <c r="H652" i="33"/>
  <c r="J651" i="33"/>
  <c r="I651" i="33"/>
  <c r="H651" i="33"/>
  <c r="J650" i="33"/>
  <c r="I650" i="33"/>
  <c r="H650" i="33"/>
  <c r="J649" i="33"/>
  <c r="I649" i="33"/>
  <c r="H649" i="33"/>
  <c r="J648" i="33"/>
  <c r="I648" i="33"/>
  <c r="H648" i="33"/>
  <c r="J647" i="33"/>
  <c r="I647" i="33"/>
  <c r="H647" i="33"/>
  <c r="J646" i="33"/>
  <c r="I646" i="33"/>
  <c r="H646" i="33"/>
  <c r="I645" i="33"/>
  <c r="H645" i="33"/>
  <c r="J644" i="33"/>
  <c r="I644" i="33"/>
  <c r="H644" i="33"/>
  <c r="J643" i="33"/>
  <c r="I643" i="33"/>
  <c r="H643" i="33"/>
  <c r="J642" i="33"/>
  <c r="I642" i="33"/>
  <c r="H642" i="33"/>
  <c r="J641" i="33"/>
  <c r="I641" i="33"/>
  <c r="H641" i="33"/>
  <c r="J621" i="33"/>
  <c r="I621" i="33"/>
  <c r="H621" i="33"/>
  <c r="J620" i="33"/>
  <c r="I620" i="33"/>
  <c r="H620" i="33"/>
  <c r="J619" i="33"/>
  <c r="I619" i="33"/>
  <c r="H619" i="33"/>
  <c r="J618" i="33"/>
  <c r="I618" i="33"/>
  <c r="H618" i="33"/>
  <c r="J617" i="33"/>
  <c r="I617" i="33"/>
  <c r="H617" i="33"/>
  <c r="J616" i="33"/>
  <c r="I616" i="33"/>
  <c r="H616" i="33"/>
  <c r="J615" i="33"/>
  <c r="I615" i="33"/>
  <c r="H615" i="33"/>
  <c r="J614" i="33"/>
  <c r="I614" i="33"/>
  <c r="H614" i="33"/>
  <c r="J613" i="33"/>
  <c r="I613" i="33"/>
  <c r="H613" i="33"/>
  <c r="J612" i="33"/>
  <c r="I612" i="33"/>
  <c r="H612" i="33"/>
  <c r="J611" i="33"/>
  <c r="I611" i="33"/>
  <c r="H611" i="33"/>
  <c r="J610" i="33"/>
  <c r="I610" i="33"/>
  <c r="H610" i="33"/>
  <c r="J609" i="33"/>
  <c r="I609" i="33"/>
  <c r="H609" i="33"/>
  <c r="J608" i="33"/>
  <c r="I608" i="33"/>
  <c r="H608" i="33"/>
  <c r="J573" i="33"/>
  <c r="I573" i="33"/>
  <c r="H573" i="33"/>
  <c r="J572" i="33"/>
  <c r="I572" i="33"/>
  <c r="H572" i="33"/>
  <c r="J571" i="33"/>
  <c r="I571" i="33"/>
  <c r="H571" i="33"/>
  <c r="J570" i="33"/>
  <c r="I570" i="33"/>
  <c r="H570" i="33"/>
  <c r="J569" i="33"/>
  <c r="I569" i="33"/>
  <c r="H569" i="33"/>
  <c r="J568" i="33"/>
  <c r="I568" i="33"/>
  <c r="H568" i="33"/>
  <c r="J567" i="33"/>
  <c r="I567" i="33"/>
  <c r="H567" i="33"/>
  <c r="J566" i="33"/>
  <c r="I566" i="33"/>
  <c r="H566" i="33"/>
  <c r="J565" i="33"/>
  <c r="I565" i="33"/>
  <c r="H565" i="33"/>
  <c r="J564" i="33"/>
  <c r="I564" i="33"/>
  <c r="H564" i="33"/>
  <c r="J563" i="33"/>
  <c r="I563" i="33"/>
  <c r="H563" i="33"/>
  <c r="J560" i="33"/>
  <c r="I560" i="33"/>
  <c r="H560" i="33"/>
  <c r="J559" i="33"/>
  <c r="I559" i="33"/>
  <c r="H559" i="33"/>
  <c r="J558" i="33"/>
  <c r="I558" i="33"/>
  <c r="H558" i="33"/>
  <c r="J557" i="33"/>
  <c r="I557" i="33"/>
  <c r="H557" i="33"/>
  <c r="J556" i="33"/>
  <c r="I556" i="33"/>
  <c r="H556" i="33"/>
  <c r="J555" i="33"/>
  <c r="I555" i="33"/>
  <c r="H555" i="33"/>
  <c r="J554" i="33"/>
  <c r="I554" i="33"/>
  <c r="H554" i="33"/>
  <c r="J553" i="33"/>
  <c r="I553" i="33"/>
  <c r="H553" i="33"/>
  <c r="J552" i="33"/>
  <c r="I552" i="33"/>
  <c r="H552" i="33"/>
  <c r="J551" i="33"/>
  <c r="I551" i="33"/>
  <c r="H551" i="33"/>
  <c r="J550" i="33"/>
  <c r="I550" i="33"/>
  <c r="H550" i="33"/>
  <c r="J549" i="33"/>
  <c r="I549" i="33"/>
  <c r="H549" i="33"/>
  <c r="J548" i="33"/>
  <c r="I548" i="33"/>
  <c r="H548" i="33"/>
  <c r="J547" i="33"/>
  <c r="I547" i="33"/>
  <c r="H547" i="33"/>
  <c r="J546" i="33"/>
  <c r="I546" i="33"/>
  <c r="H546" i="33"/>
  <c r="J545" i="33"/>
  <c r="I545" i="33"/>
  <c r="H545" i="33"/>
  <c r="J544" i="33"/>
  <c r="I544" i="33"/>
  <c r="H544" i="33"/>
  <c r="J543" i="33"/>
  <c r="I543" i="33"/>
  <c r="H543" i="33"/>
  <c r="J542" i="33"/>
  <c r="I542" i="33"/>
  <c r="H542" i="33"/>
  <c r="J541" i="33"/>
  <c r="I541" i="33"/>
  <c r="H541" i="33"/>
  <c r="J540" i="33"/>
  <c r="I540" i="33"/>
  <c r="H540" i="33"/>
  <c r="J539" i="33"/>
  <c r="I539" i="33"/>
  <c r="H539" i="33"/>
  <c r="J538" i="33"/>
  <c r="I538" i="33"/>
  <c r="H538" i="33"/>
  <c r="J536" i="33"/>
  <c r="I536" i="33"/>
  <c r="H536" i="33"/>
  <c r="J535" i="33"/>
  <c r="I535" i="33"/>
  <c r="H535" i="33"/>
  <c r="J534" i="33"/>
  <c r="I534" i="33"/>
  <c r="H534" i="33"/>
  <c r="J533" i="33"/>
  <c r="I533" i="33"/>
  <c r="H533" i="33"/>
  <c r="J532" i="33"/>
  <c r="I532" i="33"/>
  <c r="H532" i="33"/>
  <c r="J531" i="33"/>
  <c r="I531" i="33"/>
  <c r="H531" i="33"/>
  <c r="J502" i="33"/>
  <c r="I502" i="33"/>
  <c r="H502" i="33"/>
  <c r="J501" i="33"/>
  <c r="I501" i="33"/>
  <c r="H501" i="33"/>
  <c r="J500" i="33"/>
  <c r="I500" i="33"/>
  <c r="H500" i="33"/>
  <c r="J499" i="33"/>
  <c r="I499" i="33"/>
  <c r="H499" i="33"/>
  <c r="J495" i="33"/>
  <c r="I495" i="33"/>
  <c r="H495" i="33"/>
  <c r="J494" i="33"/>
  <c r="I494" i="33"/>
  <c r="H494" i="33"/>
  <c r="J493" i="33"/>
  <c r="I493" i="33"/>
  <c r="H493" i="33"/>
  <c r="J490" i="33"/>
  <c r="I490" i="33"/>
  <c r="H490" i="33"/>
  <c r="J489" i="33"/>
  <c r="I489" i="33"/>
  <c r="H489" i="33"/>
  <c r="J488" i="33"/>
  <c r="I488" i="33"/>
  <c r="H488" i="33"/>
  <c r="J487" i="33"/>
  <c r="I487" i="33"/>
  <c r="H487" i="33"/>
  <c r="J486" i="33"/>
  <c r="I486" i="33"/>
  <c r="H486" i="33"/>
  <c r="J484" i="33"/>
  <c r="I484" i="33"/>
  <c r="H484" i="33"/>
  <c r="J483" i="33"/>
  <c r="I483" i="33"/>
  <c r="H483" i="33"/>
  <c r="J482" i="33"/>
  <c r="I482" i="33"/>
  <c r="J480" i="33"/>
  <c r="I480" i="33"/>
  <c r="H480" i="33"/>
  <c r="J479" i="33"/>
  <c r="I479" i="33"/>
  <c r="H479" i="33"/>
  <c r="J478" i="33"/>
  <c r="I478" i="33"/>
  <c r="H478" i="33"/>
  <c r="J477" i="33"/>
  <c r="I477" i="33"/>
  <c r="H477" i="33"/>
  <c r="J476" i="33"/>
  <c r="I476" i="33"/>
  <c r="H476" i="33"/>
  <c r="J475" i="33"/>
  <c r="I475" i="33"/>
  <c r="H475" i="33"/>
  <c r="J474" i="33"/>
  <c r="I474" i="33"/>
  <c r="H474" i="33"/>
  <c r="J473" i="33"/>
  <c r="I473" i="33"/>
  <c r="H473" i="33"/>
  <c r="J472" i="33"/>
  <c r="I472" i="33"/>
  <c r="H472" i="33"/>
  <c r="J471" i="33"/>
  <c r="I471" i="33"/>
  <c r="H471" i="33"/>
  <c r="J470" i="33"/>
  <c r="I470" i="33"/>
  <c r="H470" i="33"/>
  <c r="J469" i="33"/>
  <c r="I469" i="33"/>
  <c r="H469" i="33"/>
  <c r="J466" i="33"/>
  <c r="I466" i="33"/>
  <c r="H466" i="33"/>
  <c r="J465" i="33"/>
  <c r="I465" i="33"/>
  <c r="H465" i="33"/>
  <c r="J464" i="33"/>
  <c r="I464" i="33"/>
  <c r="H464" i="33"/>
  <c r="J463" i="33"/>
  <c r="I463" i="33"/>
  <c r="H463" i="33"/>
  <c r="J462" i="33"/>
  <c r="I462" i="33"/>
  <c r="H462" i="33"/>
  <c r="J461" i="33"/>
  <c r="I461" i="33"/>
  <c r="H461" i="33"/>
  <c r="J460" i="33"/>
  <c r="I460" i="33"/>
  <c r="H460" i="33"/>
  <c r="J459" i="33"/>
  <c r="I459" i="33"/>
  <c r="H459" i="33"/>
  <c r="J458" i="33"/>
  <c r="I458" i="33"/>
  <c r="H458" i="33"/>
  <c r="J455" i="33"/>
  <c r="I455" i="33"/>
  <c r="H455" i="33"/>
  <c r="J454" i="33"/>
  <c r="I454" i="33"/>
  <c r="H454" i="33"/>
  <c r="J453" i="33"/>
  <c r="I453" i="33"/>
  <c r="H453" i="33"/>
  <c r="J452" i="33"/>
  <c r="I452" i="33"/>
  <c r="H452" i="33"/>
  <c r="J451" i="33"/>
  <c r="I451" i="33"/>
  <c r="H451" i="33"/>
  <c r="J450" i="33"/>
  <c r="I450" i="33"/>
  <c r="H450" i="33"/>
  <c r="J449" i="33"/>
  <c r="I449" i="33"/>
  <c r="H449" i="33"/>
  <c r="J448" i="33"/>
  <c r="I448" i="33"/>
  <c r="H448" i="33"/>
  <c r="J447" i="33"/>
  <c r="I447" i="33"/>
  <c r="H447" i="33"/>
  <c r="J446" i="33"/>
  <c r="I446" i="33"/>
  <c r="H446" i="33"/>
  <c r="J445" i="33"/>
  <c r="I445" i="33"/>
  <c r="H445" i="33"/>
  <c r="J444" i="33"/>
  <c r="I444" i="33"/>
  <c r="H444" i="33"/>
  <c r="J443" i="33"/>
  <c r="I443" i="33"/>
  <c r="H443" i="33"/>
  <c r="J442" i="33"/>
  <c r="I442" i="33"/>
  <c r="H442" i="33"/>
  <c r="J441" i="33"/>
  <c r="I441" i="33"/>
  <c r="H441" i="33"/>
  <c r="J440" i="33"/>
  <c r="I440" i="33"/>
  <c r="H440" i="33"/>
  <c r="J439" i="33"/>
  <c r="I439" i="33"/>
  <c r="H439" i="33"/>
  <c r="J438" i="33"/>
  <c r="I438" i="33"/>
  <c r="H438" i="33"/>
  <c r="J437" i="33"/>
  <c r="I437" i="33"/>
  <c r="H437" i="33"/>
  <c r="J436" i="33"/>
  <c r="I436" i="33"/>
  <c r="H436" i="33"/>
  <c r="J435" i="33"/>
  <c r="I435" i="33"/>
  <c r="H435" i="33"/>
  <c r="J434" i="33"/>
  <c r="I434" i="33"/>
  <c r="H434" i="33"/>
  <c r="J431" i="33"/>
  <c r="I431" i="33"/>
  <c r="H431" i="33"/>
  <c r="J430" i="33"/>
  <c r="I430" i="33"/>
  <c r="H430" i="33"/>
  <c r="J429" i="33"/>
  <c r="I429" i="33"/>
  <c r="H429" i="33"/>
  <c r="J428" i="33"/>
  <c r="I428" i="33"/>
  <c r="H428" i="33"/>
  <c r="J427" i="33"/>
  <c r="I427" i="33"/>
  <c r="H427" i="33"/>
  <c r="J426" i="33"/>
  <c r="I426" i="33"/>
  <c r="H426" i="33"/>
  <c r="J425" i="33"/>
  <c r="I425" i="33"/>
  <c r="H425" i="33"/>
  <c r="J424" i="33"/>
  <c r="I424" i="33"/>
  <c r="H424" i="33"/>
  <c r="J423" i="33"/>
  <c r="I423" i="33"/>
  <c r="H423" i="33"/>
  <c r="J422" i="33"/>
  <c r="I422" i="33"/>
  <c r="H422" i="33"/>
  <c r="J421" i="33"/>
  <c r="I421" i="33"/>
  <c r="H421" i="33"/>
  <c r="J420" i="33"/>
  <c r="I420" i="33"/>
  <c r="H420" i="33"/>
  <c r="J419" i="33"/>
  <c r="I419" i="33"/>
  <c r="H419" i="33"/>
  <c r="J418" i="33"/>
  <c r="I418" i="33"/>
  <c r="H418" i="33"/>
  <c r="J417" i="33"/>
  <c r="I417" i="33"/>
  <c r="H417" i="33"/>
  <c r="J416" i="33"/>
  <c r="I416" i="33"/>
  <c r="H416" i="33"/>
  <c r="J415" i="33"/>
  <c r="I415" i="33"/>
  <c r="H415" i="33"/>
  <c r="J414" i="33"/>
  <c r="I414" i="33"/>
  <c r="H414" i="33"/>
  <c r="J413" i="33"/>
  <c r="I413" i="33"/>
  <c r="H413" i="33"/>
  <c r="J412" i="33"/>
  <c r="I412" i="33"/>
  <c r="H412" i="33"/>
  <c r="J409" i="33"/>
  <c r="I409" i="33"/>
  <c r="H409" i="33"/>
  <c r="J408" i="33"/>
  <c r="I408" i="33"/>
  <c r="H408" i="33"/>
  <c r="J407" i="33"/>
  <c r="I407" i="33"/>
  <c r="H407" i="33"/>
  <c r="J406" i="33"/>
  <c r="I406" i="33"/>
  <c r="H406" i="33"/>
  <c r="J405" i="33"/>
  <c r="I405" i="33"/>
  <c r="H405" i="33"/>
  <c r="J404" i="33"/>
  <c r="I404" i="33"/>
  <c r="H404" i="33"/>
  <c r="J403" i="33"/>
  <c r="I403" i="33"/>
  <c r="H403" i="33"/>
  <c r="J402" i="33"/>
  <c r="I402" i="33"/>
  <c r="H402" i="33"/>
  <c r="J401" i="33"/>
  <c r="I401" i="33"/>
  <c r="H401" i="33"/>
  <c r="J400" i="33"/>
  <c r="I400" i="33"/>
  <c r="H400" i="33"/>
  <c r="J399" i="33"/>
  <c r="I399" i="33"/>
  <c r="H399" i="33"/>
  <c r="J398" i="33"/>
  <c r="I398" i="33"/>
  <c r="H398" i="33"/>
  <c r="J397" i="33"/>
  <c r="I397" i="33"/>
  <c r="H397" i="33"/>
  <c r="J396" i="33"/>
  <c r="I396" i="33"/>
  <c r="H396" i="33"/>
  <c r="J395" i="33"/>
  <c r="I395" i="33"/>
  <c r="H395" i="33"/>
  <c r="J394" i="33"/>
  <c r="I394" i="33"/>
  <c r="H394" i="33"/>
  <c r="J393" i="33"/>
  <c r="I393" i="33"/>
  <c r="H393" i="33"/>
  <c r="J392" i="33"/>
  <c r="I392" i="33"/>
  <c r="H392" i="33"/>
  <c r="J391" i="33"/>
  <c r="I391" i="33"/>
  <c r="H391" i="33"/>
  <c r="J390" i="33"/>
  <c r="I390" i="33"/>
  <c r="H390" i="33"/>
  <c r="J389" i="33"/>
  <c r="I389" i="33"/>
  <c r="H389" i="33"/>
  <c r="J388" i="33"/>
  <c r="I388" i="33"/>
  <c r="H388" i="33"/>
  <c r="J387" i="33"/>
  <c r="I387" i="33"/>
  <c r="H387" i="33"/>
  <c r="J386" i="33"/>
  <c r="I386" i="33"/>
  <c r="H386" i="33"/>
  <c r="J385" i="33"/>
  <c r="I385" i="33"/>
  <c r="H385" i="33"/>
  <c r="J384" i="33"/>
  <c r="I384" i="33"/>
  <c r="H384" i="33"/>
  <c r="J383" i="33"/>
  <c r="I383" i="33"/>
  <c r="H383" i="33"/>
  <c r="J382" i="33"/>
  <c r="I382" i="33"/>
  <c r="H382" i="33"/>
  <c r="J381" i="33"/>
  <c r="I381" i="33"/>
  <c r="H381" i="33"/>
  <c r="J379" i="33"/>
  <c r="I379" i="33"/>
  <c r="H379" i="33"/>
  <c r="J378" i="33"/>
  <c r="I378" i="33"/>
  <c r="H378" i="33"/>
  <c r="J380" i="33"/>
  <c r="I380" i="33"/>
  <c r="H380" i="33"/>
  <c r="J376" i="33"/>
  <c r="I376" i="33"/>
  <c r="H376" i="33"/>
  <c r="J375" i="33"/>
  <c r="I375" i="33"/>
  <c r="H375" i="33"/>
  <c r="J377" i="33"/>
  <c r="I377" i="33"/>
  <c r="H377" i="33"/>
  <c r="J373" i="33"/>
  <c r="I373" i="33"/>
  <c r="H373" i="33"/>
  <c r="J372" i="33"/>
  <c r="I372" i="33"/>
  <c r="H372" i="33"/>
  <c r="J374" i="33"/>
  <c r="I374" i="33"/>
  <c r="H374" i="33"/>
  <c r="J371" i="33"/>
  <c r="I371" i="33"/>
  <c r="H371" i="33"/>
  <c r="J370" i="33"/>
  <c r="I370" i="33"/>
  <c r="H370" i="33"/>
  <c r="J369" i="33"/>
  <c r="I369" i="33"/>
  <c r="H369" i="33"/>
  <c r="J368" i="33"/>
  <c r="I368" i="33"/>
  <c r="H368" i="33"/>
  <c r="J367" i="33"/>
  <c r="I367" i="33"/>
  <c r="H367" i="33"/>
  <c r="J366" i="33"/>
  <c r="I366" i="33"/>
  <c r="H366" i="33"/>
  <c r="J365" i="33"/>
  <c r="I365" i="33"/>
  <c r="H365" i="33"/>
  <c r="J364" i="33"/>
  <c r="I364" i="33"/>
  <c r="H364" i="33"/>
  <c r="J363" i="33"/>
  <c r="I363" i="33"/>
  <c r="H363" i="33"/>
  <c r="J362" i="33"/>
  <c r="I362" i="33"/>
  <c r="H362" i="33"/>
  <c r="J361" i="33"/>
  <c r="I361" i="33"/>
  <c r="H361" i="33"/>
  <c r="J360" i="33"/>
  <c r="I360" i="33"/>
  <c r="H360" i="33"/>
  <c r="J359" i="33"/>
  <c r="I359" i="33"/>
  <c r="H359" i="33"/>
  <c r="J358" i="33"/>
  <c r="I358" i="33"/>
  <c r="H358" i="33"/>
  <c r="J357" i="33"/>
  <c r="I357" i="33"/>
  <c r="H357" i="33"/>
  <c r="J356" i="33"/>
  <c r="I356" i="33"/>
  <c r="H356" i="33"/>
  <c r="J355" i="33"/>
  <c r="I355" i="33"/>
  <c r="H355" i="33"/>
  <c r="J354" i="33"/>
  <c r="I354" i="33"/>
  <c r="H354" i="33"/>
  <c r="J353" i="33"/>
  <c r="I353" i="33"/>
  <c r="H353" i="33"/>
  <c r="J352" i="33"/>
  <c r="I352" i="33"/>
  <c r="H352" i="33"/>
  <c r="J351" i="33"/>
  <c r="I351" i="33"/>
  <c r="H351" i="33"/>
  <c r="J350" i="33"/>
  <c r="I350" i="33"/>
  <c r="H350" i="33"/>
  <c r="J349" i="33"/>
  <c r="I349" i="33"/>
  <c r="H349" i="33"/>
  <c r="J348" i="33"/>
  <c r="I348" i="33"/>
  <c r="H348" i="33"/>
  <c r="J347" i="33"/>
  <c r="I347" i="33"/>
  <c r="H347" i="33"/>
  <c r="J346" i="33"/>
  <c r="I346" i="33"/>
  <c r="H346" i="33"/>
  <c r="J345" i="33"/>
  <c r="I345" i="33"/>
  <c r="H345" i="33"/>
  <c r="J344" i="33"/>
  <c r="I344" i="33"/>
  <c r="H344" i="33"/>
  <c r="J341" i="33"/>
  <c r="I341" i="33"/>
  <c r="H341" i="33"/>
  <c r="J340" i="33"/>
  <c r="I340" i="33"/>
  <c r="H340" i="33"/>
  <c r="J339" i="33"/>
  <c r="I339" i="33"/>
  <c r="H339" i="33"/>
  <c r="J338" i="33"/>
  <c r="I338" i="33"/>
  <c r="H338" i="33"/>
  <c r="J336" i="33"/>
  <c r="I336" i="33"/>
  <c r="H336" i="33"/>
  <c r="J335" i="33"/>
  <c r="I335" i="33"/>
  <c r="H335" i="33"/>
  <c r="J334" i="33"/>
  <c r="I334" i="33"/>
  <c r="H334" i="33"/>
  <c r="J333" i="33"/>
  <c r="I333" i="33"/>
  <c r="H333" i="33"/>
  <c r="J332" i="33"/>
  <c r="I332" i="33"/>
  <c r="H332" i="33"/>
  <c r="J329" i="33"/>
  <c r="I329" i="33"/>
  <c r="H329" i="33"/>
  <c r="J328" i="33"/>
  <c r="I328" i="33"/>
  <c r="H328" i="33"/>
  <c r="J327" i="33"/>
  <c r="I327" i="33"/>
  <c r="H327" i="33"/>
  <c r="J326" i="33"/>
  <c r="I326" i="33"/>
  <c r="H326" i="33"/>
  <c r="J324" i="33"/>
  <c r="I324" i="33"/>
  <c r="H324" i="33"/>
  <c r="J323" i="33"/>
  <c r="I323" i="33"/>
  <c r="H323" i="33"/>
  <c r="J322" i="33"/>
  <c r="I322" i="33"/>
  <c r="H322" i="33"/>
  <c r="J321" i="33"/>
  <c r="I321" i="33"/>
  <c r="H321" i="33"/>
  <c r="J320" i="33"/>
  <c r="I320" i="33"/>
  <c r="H320" i="33"/>
  <c r="J319" i="33"/>
  <c r="I319" i="33"/>
  <c r="H319" i="33"/>
  <c r="J318" i="33"/>
  <c r="I318" i="33"/>
  <c r="H318" i="33"/>
  <c r="J317" i="33"/>
  <c r="I317" i="33"/>
  <c r="H317" i="33"/>
  <c r="J316" i="33"/>
  <c r="I316" i="33"/>
  <c r="H316" i="33"/>
  <c r="J315" i="33"/>
  <c r="I315" i="33"/>
  <c r="H315" i="33"/>
  <c r="J314" i="33"/>
  <c r="I314" i="33"/>
  <c r="H314" i="33"/>
  <c r="J313" i="33"/>
  <c r="I313" i="33"/>
  <c r="H313" i="33"/>
  <c r="J312" i="33"/>
  <c r="I312" i="33"/>
  <c r="H312" i="33"/>
  <c r="J311" i="33"/>
  <c r="I311" i="33"/>
  <c r="H311" i="33"/>
  <c r="J310" i="33"/>
  <c r="I310" i="33"/>
  <c r="H310" i="33"/>
  <c r="J309" i="33"/>
  <c r="I309" i="33"/>
  <c r="H309" i="33"/>
  <c r="J308" i="33"/>
  <c r="I308" i="33"/>
  <c r="H308" i="33"/>
  <c r="J306" i="33"/>
  <c r="I306" i="33"/>
  <c r="H306" i="33"/>
  <c r="J305" i="33"/>
  <c r="I305" i="33"/>
  <c r="H305" i="33"/>
  <c r="J304" i="33"/>
  <c r="I304" i="33"/>
  <c r="H304" i="33"/>
  <c r="J303" i="33"/>
  <c r="G303" i="33" s="1"/>
  <c r="J301" i="33"/>
  <c r="I301" i="33"/>
  <c r="H301" i="33"/>
  <c r="J300" i="33"/>
  <c r="I300" i="33"/>
  <c r="H300" i="33"/>
  <c r="J299" i="33"/>
  <c r="I299" i="33"/>
  <c r="H299" i="33"/>
  <c r="J298" i="33"/>
  <c r="I298" i="33"/>
  <c r="H298" i="33"/>
  <c r="J296" i="33"/>
  <c r="I296" i="33"/>
  <c r="H296" i="33"/>
  <c r="J295" i="33"/>
  <c r="I295" i="33"/>
  <c r="H295" i="33"/>
  <c r="J294" i="33"/>
  <c r="I294" i="33"/>
  <c r="H294" i="33"/>
  <c r="J293" i="33"/>
  <c r="I293" i="33"/>
  <c r="H293" i="33"/>
  <c r="J292" i="33"/>
  <c r="I292" i="33"/>
  <c r="H292" i="33"/>
  <c r="J291" i="33"/>
  <c r="I291" i="33"/>
  <c r="H291" i="33"/>
  <c r="J290" i="33"/>
  <c r="I290" i="33"/>
  <c r="H290" i="33"/>
  <c r="J289" i="33"/>
  <c r="I289" i="33"/>
  <c r="H289" i="33"/>
  <c r="J287" i="33"/>
  <c r="I287" i="33"/>
  <c r="H287" i="33"/>
  <c r="J286" i="33"/>
  <c r="I286" i="33"/>
  <c r="H286" i="33"/>
  <c r="J285" i="33"/>
  <c r="I285" i="33"/>
  <c r="H285" i="33"/>
  <c r="J284" i="33"/>
  <c r="I284" i="33"/>
  <c r="H284" i="33"/>
  <c r="J208" i="33"/>
  <c r="I208" i="33"/>
  <c r="H208" i="33"/>
  <c r="J207" i="33"/>
  <c r="I207" i="33"/>
  <c r="H207" i="33"/>
  <c r="J206" i="33"/>
  <c r="I206" i="33"/>
  <c r="H206" i="33"/>
  <c r="J205" i="33"/>
  <c r="I205" i="33"/>
  <c r="H205" i="33"/>
  <c r="J204" i="33"/>
  <c r="I204" i="33"/>
  <c r="H204" i="33"/>
  <c r="J200" i="33"/>
  <c r="I200" i="33"/>
  <c r="H200" i="33"/>
  <c r="J199" i="33"/>
  <c r="I199" i="33"/>
  <c r="H199" i="33"/>
  <c r="J198" i="33"/>
  <c r="I198" i="33"/>
  <c r="H198" i="33"/>
  <c r="J197" i="33"/>
  <c r="I197" i="33"/>
  <c r="H197" i="33"/>
  <c r="J196" i="33"/>
  <c r="I196" i="33"/>
  <c r="H196" i="33"/>
  <c r="J190" i="33"/>
  <c r="I190" i="33"/>
  <c r="H190" i="33"/>
  <c r="J189" i="33"/>
  <c r="I189" i="33"/>
  <c r="H189" i="33"/>
  <c r="J188" i="33"/>
  <c r="I188" i="33"/>
  <c r="H188" i="33"/>
  <c r="J187" i="33"/>
  <c r="I187" i="33"/>
  <c r="H187" i="33"/>
  <c r="J186" i="33"/>
  <c r="I186" i="33"/>
  <c r="H186" i="33"/>
  <c r="J185" i="33"/>
  <c r="I185" i="33"/>
  <c r="H185" i="33"/>
  <c r="J183" i="33"/>
  <c r="I183" i="33"/>
  <c r="H183" i="33"/>
  <c r="J184" i="33"/>
  <c r="I184" i="33"/>
  <c r="H184" i="33"/>
  <c r="J182" i="33"/>
  <c r="I182" i="33"/>
  <c r="H182" i="33"/>
  <c r="J181" i="33"/>
  <c r="I181" i="33"/>
  <c r="H181" i="33"/>
  <c r="J178" i="33"/>
  <c r="I178" i="33"/>
  <c r="H178" i="33"/>
  <c r="J177" i="33"/>
  <c r="I177" i="33"/>
  <c r="H177" i="33"/>
  <c r="J176" i="33"/>
  <c r="I176" i="33"/>
  <c r="H176" i="33"/>
  <c r="J175" i="33"/>
  <c r="I175" i="33"/>
  <c r="H175" i="33"/>
  <c r="J173" i="33"/>
  <c r="I173" i="33"/>
  <c r="H173" i="33"/>
  <c r="J172" i="33"/>
  <c r="I172" i="33"/>
  <c r="H172" i="33"/>
  <c r="J170" i="33"/>
  <c r="I170" i="33"/>
  <c r="H170" i="33"/>
  <c r="J168" i="33"/>
  <c r="I168" i="33"/>
  <c r="H168" i="33"/>
  <c r="J166" i="33"/>
  <c r="I166" i="33"/>
  <c r="H166" i="33"/>
  <c r="J165" i="33"/>
  <c r="I165" i="33"/>
  <c r="H165" i="33"/>
  <c r="J164" i="33"/>
  <c r="I164" i="33"/>
  <c r="H164" i="33"/>
  <c r="J163" i="33"/>
  <c r="I163" i="33"/>
  <c r="H163" i="33"/>
  <c r="J162" i="33"/>
  <c r="I162" i="33"/>
  <c r="H162" i="33"/>
  <c r="J159" i="33"/>
  <c r="I159" i="33"/>
  <c r="H159" i="33"/>
  <c r="J158" i="33"/>
  <c r="I158" i="33"/>
  <c r="H158" i="33"/>
  <c r="J157" i="33"/>
  <c r="I157" i="33"/>
  <c r="J154" i="33"/>
  <c r="I154" i="33"/>
  <c r="H154" i="33"/>
  <c r="J153" i="33"/>
  <c r="I153" i="33"/>
  <c r="H153" i="33"/>
  <c r="J152" i="33"/>
  <c r="I152" i="33"/>
  <c r="H152" i="33"/>
  <c r="J151" i="33"/>
  <c r="I151" i="33"/>
  <c r="H151" i="33"/>
  <c r="J150" i="33"/>
  <c r="I150" i="33"/>
  <c r="H150" i="33"/>
  <c r="J149" i="33"/>
  <c r="I149" i="33"/>
  <c r="H149" i="33"/>
  <c r="J148" i="33"/>
  <c r="I148" i="33"/>
  <c r="H148" i="33"/>
  <c r="J147" i="33"/>
  <c r="I147" i="33"/>
  <c r="H147" i="33"/>
  <c r="J146" i="33"/>
  <c r="I146" i="33"/>
  <c r="H146" i="33"/>
  <c r="J145" i="33"/>
  <c r="I145" i="33"/>
  <c r="H145" i="33"/>
  <c r="J142" i="33"/>
  <c r="I142" i="33"/>
  <c r="H142" i="33"/>
  <c r="J141" i="33"/>
  <c r="I141" i="33"/>
  <c r="H141" i="33"/>
  <c r="J140" i="33"/>
  <c r="I140" i="33"/>
  <c r="H140" i="33"/>
  <c r="J139" i="33"/>
  <c r="I139" i="33"/>
  <c r="H139" i="33"/>
  <c r="J138" i="33"/>
  <c r="I138" i="33"/>
  <c r="H138" i="33"/>
  <c r="J137" i="33"/>
  <c r="I137" i="33"/>
  <c r="H137" i="33"/>
  <c r="J136" i="33"/>
  <c r="I136" i="33"/>
  <c r="H136" i="33"/>
  <c r="J135" i="33"/>
  <c r="I135" i="33"/>
  <c r="H135" i="33"/>
  <c r="J134" i="33"/>
  <c r="I134" i="33"/>
  <c r="H134" i="33"/>
  <c r="J133" i="33"/>
  <c r="I133" i="33"/>
  <c r="H133" i="33"/>
  <c r="J132" i="33"/>
  <c r="I132" i="33"/>
  <c r="H132" i="33"/>
  <c r="I129" i="33"/>
  <c r="H129" i="33"/>
  <c r="I128" i="33"/>
  <c r="H128" i="33"/>
  <c r="I127" i="33"/>
  <c r="H127" i="33"/>
  <c r="I126" i="33"/>
  <c r="H126" i="33"/>
  <c r="I125" i="33"/>
  <c r="H125" i="33"/>
  <c r="I124" i="33"/>
  <c r="H124" i="33"/>
  <c r="I123" i="33"/>
  <c r="H123" i="33"/>
  <c r="J117" i="33"/>
  <c r="I117" i="33"/>
  <c r="H117" i="33"/>
  <c r="J114" i="33"/>
  <c r="I114" i="33"/>
  <c r="H114" i="33"/>
  <c r="J116" i="33"/>
  <c r="I116" i="33"/>
  <c r="H116" i="33"/>
  <c r="J119" i="33"/>
  <c r="I119" i="33"/>
  <c r="H119" i="33"/>
  <c r="J112" i="33"/>
  <c r="I112" i="33"/>
  <c r="H112" i="33"/>
  <c r="J111" i="33"/>
  <c r="I111" i="33"/>
  <c r="H111" i="33"/>
  <c r="J110" i="33"/>
  <c r="I110" i="33"/>
  <c r="H110" i="33"/>
  <c r="J108" i="33"/>
  <c r="I108" i="33"/>
  <c r="H108" i="33"/>
  <c r="J107" i="33"/>
  <c r="I107" i="33"/>
  <c r="J105" i="33"/>
  <c r="I105" i="33"/>
  <c r="H105" i="33"/>
  <c r="J104" i="33"/>
  <c r="I104" i="33"/>
  <c r="H104" i="33"/>
  <c r="J103" i="33"/>
  <c r="I103" i="33"/>
  <c r="H103" i="33"/>
  <c r="J102" i="33"/>
  <c r="I102" i="33"/>
  <c r="H102" i="33"/>
  <c r="J100" i="33"/>
  <c r="I100" i="33"/>
  <c r="H100" i="33"/>
  <c r="J98" i="33"/>
  <c r="I98" i="33"/>
  <c r="H98" i="33"/>
  <c r="J97" i="33"/>
  <c r="I97" i="33"/>
  <c r="H97" i="33"/>
  <c r="J96" i="33"/>
  <c r="I96" i="33"/>
  <c r="J93" i="33"/>
  <c r="I93" i="33"/>
  <c r="H93" i="33"/>
  <c r="J91" i="33"/>
  <c r="I91" i="33"/>
  <c r="H91" i="33"/>
  <c r="J90" i="33"/>
  <c r="I90" i="33"/>
  <c r="H90" i="33"/>
  <c r="J89" i="33"/>
  <c r="I89" i="33"/>
  <c r="H89" i="33"/>
  <c r="J87" i="33"/>
  <c r="I87" i="33"/>
  <c r="H87" i="33"/>
  <c r="J86" i="33"/>
  <c r="I86" i="33"/>
  <c r="H86" i="33"/>
  <c r="J85" i="33"/>
  <c r="I85" i="33"/>
  <c r="H85" i="33"/>
  <c r="J84" i="33"/>
  <c r="I84" i="33"/>
  <c r="H84" i="33"/>
  <c r="J83" i="33"/>
  <c r="I83" i="33"/>
  <c r="H83" i="33"/>
  <c r="J82" i="33"/>
  <c r="I82" i="33"/>
  <c r="H82" i="33"/>
  <c r="J81" i="33"/>
  <c r="I81" i="33"/>
  <c r="H81" i="33"/>
  <c r="J80" i="33"/>
  <c r="I80" i="33"/>
  <c r="H80" i="33"/>
  <c r="J79" i="33"/>
  <c r="I79" i="33"/>
  <c r="H79" i="33"/>
  <c r="J78" i="33"/>
  <c r="I78" i="33"/>
  <c r="H78" i="33"/>
  <c r="J70" i="33"/>
  <c r="I70" i="33"/>
  <c r="H70" i="33"/>
  <c r="J69" i="33"/>
  <c r="I69" i="33"/>
  <c r="H69" i="33"/>
  <c r="J68" i="33"/>
  <c r="I68" i="33"/>
  <c r="H68" i="33"/>
  <c r="J66" i="33"/>
  <c r="I66" i="33"/>
  <c r="H66" i="33"/>
  <c r="J64" i="33"/>
  <c r="I64" i="33"/>
  <c r="H64" i="33"/>
  <c r="J49" i="33"/>
  <c r="I49" i="33"/>
  <c r="H49" i="33"/>
  <c r="J47" i="33"/>
  <c r="I47" i="33"/>
  <c r="H47" i="33"/>
  <c r="J46" i="33"/>
  <c r="I46" i="33"/>
  <c r="H46" i="33"/>
  <c r="J45" i="33"/>
  <c r="I45" i="33"/>
  <c r="H45" i="33"/>
  <c r="J42" i="33"/>
  <c r="I42" i="33"/>
  <c r="H42" i="33"/>
  <c r="J41" i="33"/>
  <c r="I41" i="33"/>
  <c r="H41" i="33"/>
  <c r="J40" i="33"/>
  <c r="I40" i="33"/>
  <c r="H40" i="33"/>
  <c r="J38" i="33"/>
  <c r="I38" i="33"/>
  <c r="H38" i="33"/>
  <c r="J39" i="33"/>
  <c r="I39" i="33"/>
  <c r="H39" i="33"/>
  <c r="J36" i="33"/>
  <c r="I36" i="33"/>
  <c r="H36" i="33"/>
  <c r="J35" i="33"/>
  <c r="I35" i="33"/>
  <c r="H35" i="33"/>
  <c r="J34" i="33"/>
  <c r="I34" i="33"/>
  <c r="H34" i="33"/>
  <c r="J33" i="33"/>
  <c r="I33" i="33"/>
  <c r="H33" i="33"/>
  <c r="J32" i="33"/>
  <c r="I32" i="33"/>
  <c r="H32" i="33"/>
  <c r="J31" i="33"/>
  <c r="I31" i="33"/>
  <c r="H31" i="33"/>
  <c r="J30" i="33"/>
  <c r="I30" i="33"/>
  <c r="H30" i="33"/>
  <c r="J27" i="33"/>
  <c r="I27" i="33"/>
  <c r="H27" i="33"/>
  <c r="J26" i="33"/>
  <c r="I26" i="33"/>
  <c r="H26" i="33"/>
  <c r="J25" i="33"/>
  <c r="I25" i="33"/>
  <c r="H25" i="33"/>
  <c r="J24" i="33"/>
  <c r="I24" i="33"/>
  <c r="H24" i="33"/>
  <c r="J23" i="33"/>
  <c r="I23" i="33"/>
  <c r="H23" i="33"/>
  <c r="J22" i="33"/>
  <c r="I22" i="33"/>
  <c r="H22" i="33"/>
  <c r="J21" i="33"/>
  <c r="I21" i="33"/>
  <c r="H21" i="33"/>
  <c r="J20" i="33"/>
  <c r="I20" i="33"/>
  <c r="H20" i="33"/>
  <c r="J19" i="33"/>
  <c r="I19" i="33"/>
  <c r="J18" i="33"/>
  <c r="I18" i="33"/>
  <c r="J17" i="33"/>
  <c r="I17" i="33"/>
  <c r="J16" i="33"/>
  <c r="I16" i="33"/>
  <c r="J15" i="33"/>
  <c r="I15" i="33"/>
  <c r="J14" i="33"/>
  <c r="I14" i="33"/>
  <c r="J12" i="33"/>
  <c r="I12" i="33"/>
  <c r="J11" i="33"/>
  <c r="I11" i="33"/>
  <c r="J10" i="33"/>
  <c r="I10" i="33"/>
  <c r="H918" i="33" l="1"/>
  <c r="I918" i="33"/>
  <c r="J918" i="33"/>
  <c r="G399" i="33"/>
  <c r="G18" i="33"/>
  <c r="G19" i="33"/>
  <c r="G12" i="33"/>
  <c r="G17" i="33"/>
  <c r="G10" i="33"/>
  <c r="G11" i="33"/>
  <c r="G15" i="33"/>
  <c r="G14" i="33"/>
  <c r="G16" i="33"/>
  <c r="G1083" i="33"/>
  <c r="G176" i="33"/>
  <c r="G181" i="33"/>
  <c r="G177" i="33"/>
  <c r="G175" i="33"/>
  <c r="G178" i="33"/>
  <c r="G173" i="33"/>
  <c r="G172" i="33"/>
  <c r="G170" i="33"/>
  <c r="G205" i="33"/>
  <c r="G965" i="33"/>
  <c r="G973" i="33"/>
  <c r="G1038" i="33"/>
  <c r="G1059" i="33"/>
  <c r="G158" i="33"/>
  <c r="G1072" i="33"/>
  <c r="G116" i="33"/>
  <c r="G648" i="33"/>
  <c r="G725" i="33"/>
  <c r="G774" i="33"/>
  <c r="G1022" i="33"/>
  <c r="G1052" i="33"/>
  <c r="G32" i="33"/>
  <c r="G40" i="33"/>
  <c r="G942" i="33"/>
  <c r="G1018" i="33"/>
  <c r="G1065" i="33"/>
  <c r="G1075" i="33"/>
  <c r="G1084" i="33"/>
  <c r="G545" i="33"/>
  <c r="G718" i="33"/>
  <c r="G777" i="33"/>
  <c r="G1046" i="33"/>
  <c r="G1063" i="33"/>
  <c r="G1056" i="33"/>
  <c r="G1062" i="33"/>
  <c r="G1069" i="33"/>
  <c r="G1057" i="33"/>
  <c r="G1067" i="33"/>
  <c r="G1055" i="33"/>
  <c r="G1076" i="33"/>
  <c r="G1071" i="33"/>
  <c r="G1061" i="33"/>
  <c r="G1042" i="33"/>
  <c r="G1049" i="33"/>
  <c r="G1050" i="33"/>
  <c r="G1048" i="33"/>
  <c r="G1053" i="33"/>
  <c r="G1044" i="33"/>
  <c r="G1051" i="33"/>
  <c r="G1034" i="33"/>
  <c r="G1036" i="33"/>
  <c r="G1028" i="33"/>
  <c r="G1016" i="33"/>
  <c r="G1020" i="33"/>
  <c r="G976" i="33"/>
  <c r="G967" i="33"/>
  <c r="G964" i="33"/>
  <c r="G972" i="33"/>
  <c r="G937" i="33"/>
  <c r="G914" i="33"/>
  <c r="G892" i="33"/>
  <c r="G900" i="33"/>
  <c r="G866" i="33"/>
  <c r="G870" i="33"/>
  <c r="G782" i="33"/>
  <c r="G741" i="33"/>
  <c r="G701" i="33"/>
  <c r="G709" i="33"/>
  <c r="G555" i="33"/>
  <c r="G406" i="33"/>
  <c r="G382" i="33"/>
  <c r="G200" i="33"/>
  <c r="G186" i="33"/>
  <c r="G185" i="33"/>
  <c r="G168" i="33"/>
  <c r="G162" i="33"/>
  <c r="G79" i="33"/>
  <c r="G301" i="33"/>
  <c r="G471" i="33"/>
  <c r="G570" i="33"/>
  <c r="G713" i="33"/>
  <c r="G854" i="33"/>
  <c r="G862" i="33"/>
  <c r="G112" i="33"/>
  <c r="G533" i="33"/>
  <c r="G755" i="33"/>
  <c r="G771" i="33"/>
  <c r="G398" i="33"/>
  <c r="G412" i="33"/>
  <c r="G420" i="33"/>
  <c r="G428" i="33"/>
  <c r="G463" i="33"/>
  <c r="G553" i="33"/>
  <c r="G731" i="33"/>
  <c r="G739" i="33"/>
  <c r="G772" i="33"/>
  <c r="G559" i="33"/>
  <c r="G569" i="33"/>
  <c r="G609" i="33"/>
  <c r="G778" i="33"/>
  <c r="G787" i="33"/>
  <c r="G795" i="33"/>
  <c r="G803" i="33"/>
  <c r="G820" i="33"/>
  <c r="G828" i="33"/>
  <c r="G836" i="33"/>
  <c r="G845" i="33"/>
  <c r="G91" i="33"/>
  <c r="G111" i="33"/>
  <c r="G126" i="33"/>
  <c r="G134" i="33"/>
  <c r="G146" i="33"/>
  <c r="G154" i="33"/>
  <c r="G482" i="33"/>
  <c r="G541" i="33"/>
  <c r="G546" i="33"/>
  <c r="G745" i="33"/>
  <c r="G754" i="33"/>
  <c r="G762" i="33"/>
  <c r="G298" i="33"/>
  <c r="G727" i="33"/>
  <c r="G735" i="33"/>
  <c r="G46" i="33"/>
  <c r="G78" i="33"/>
  <c r="G87" i="33"/>
  <c r="G108" i="33"/>
  <c r="G157" i="33"/>
  <c r="G300" i="33"/>
  <c r="G531" i="33"/>
  <c r="G536" i="33"/>
  <c r="G568" i="33"/>
  <c r="G618" i="33"/>
  <c r="G699" i="33"/>
  <c r="G721" i="33"/>
  <c r="G734" i="33"/>
  <c r="G764" i="33"/>
  <c r="G804" i="33"/>
  <c r="G852" i="33"/>
  <c r="G915" i="33"/>
  <c r="G207" i="33"/>
  <c r="G332" i="33"/>
  <c r="G341" i="33"/>
  <c r="G359" i="33"/>
  <c r="G377" i="33"/>
  <c r="G391" i="33"/>
  <c r="G404" i="33"/>
  <c r="G563" i="33"/>
  <c r="G610" i="33"/>
  <c r="G615" i="33"/>
  <c r="G694" i="33"/>
  <c r="G724" i="33"/>
  <c r="G737" i="33"/>
  <c r="G756" i="33"/>
  <c r="G761" i="33"/>
  <c r="G769" i="33"/>
  <c r="G847" i="33"/>
  <c r="G860" i="33"/>
  <c r="G868" i="33"/>
  <c r="G916" i="33"/>
  <c r="G98" i="33"/>
  <c r="G413" i="33"/>
  <c r="G421" i="33"/>
  <c r="G475" i="33"/>
  <c r="G538" i="33"/>
  <c r="G551" i="33"/>
  <c r="G571" i="33"/>
  <c r="G668" i="33"/>
  <c r="G676" i="33"/>
  <c r="G681" i="33"/>
  <c r="G684" i="33"/>
  <c r="G697" i="33"/>
  <c r="G710" i="33"/>
  <c r="G719" i="33"/>
  <c r="G729" i="33"/>
  <c r="G740" i="33"/>
  <c r="G770" i="33"/>
  <c r="G780" i="33"/>
  <c r="G850" i="33"/>
  <c r="G863" i="33"/>
  <c r="G905" i="33"/>
  <c r="G47" i="33"/>
  <c r="G140" i="33"/>
  <c r="G150" i="33"/>
  <c r="G184" i="33"/>
  <c r="G949" i="33"/>
  <c r="G107" i="33"/>
  <c r="G123" i="33"/>
  <c r="G133" i="33"/>
  <c r="G141" i="33"/>
  <c r="G151" i="33"/>
  <c r="G165" i="33"/>
  <c r="G305" i="33"/>
  <c r="G360" i="33"/>
  <c r="G368" i="33"/>
  <c r="G402" i="33"/>
  <c r="G486" i="33"/>
  <c r="G499" i="33"/>
  <c r="G532" i="33"/>
  <c r="G544" i="33"/>
  <c r="G554" i="33"/>
  <c r="G564" i="33"/>
  <c r="G614" i="33"/>
  <c r="G695" i="33"/>
  <c r="G705" i="33"/>
  <c r="G717" i="33"/>
  <c r="G743" i="33"/>
  <c r="G752" i="33"/>
  <c r="G760" i="33"/>
  <c r="G798" i="33"/>
  <c r="G815" i="33"/>
  <c r="G823" i="33"/>
  <c r="G831" i="33"/>
  <c r="G839" i="33"/>
  <c r="G848" i="33"/>
  <c r="G858" i="33"/>
  <c r="G861" i="33"/>
  <c r="G932" i="33"/>
  <c r="G45" i="33"/>
  <c r="G96" i="33"/>
  <c r="G189" i="33"/>
  <c r="G299" i="33"/>
  <c r="G400" i="33"/>
  <c r="G434" i="33"/>
  <c r="G479" i="33"/>
  <c r="G539" i="33"/>
  <c r="G549" i="33"/>
  <c r="G572" i="33"/>
  <c r="G703" i="33"/>
  <c r="G733" i="33"/>
  <c r="G768" i="33"/>
  <c r="G856" i="33"/>
  <c r="G864" i="33"/>
  <c r="G898" i="33"/>
  <c r="G924" i="33"/>
  <c r="G33" i="33"/>
  <c r="G41" i="33"/>
  <c r="G166" i="33"/>
  <c r="G187" i="33"/>
  <c r="G196" i="33"/>
  <c r="G206" i="33"/>
  <c r="G284" i="33"/>
  <c r="G293" i="33"/>
  <c r="G358" i="33"/>
  <c r="G408" i="33"/>
  <c r="G435" i="33"/>
  <c r="G443" i="33"/>
  <c r="G451" i="33"/>
  <c r="G487" i="33"/>
  <c r="G547" i="33"/>
  <c r="G557" i="33"/>
  <c r="G560" i="33"/>
  <c r="G612" i="33"/>
  <c r="G677" i="33"/>
  <c r="G680" i="33"/>
  <c r="G711" i="33"/>
  <c r="G723" i="33"/>
  <c r="G750" i="33"/>
  <c r="G758" i="33"/>
  <c r="G766" i="33"/>
  <c r="G846" i="33"/>
  <c r="G872" i="33"/>
  <c r="G890" i="33"/>
  <c r="G888" i="33"/>
  <c r="G896" i="33"/>
  <c r="G889" i="33"/>
  <c r="G644" i="33"/>
  <c r="G652" i="33"/>
  <c r="G686" i="33"/>
  <c r="G660" i="33"/>
  <c r="G682" i="33"/>
  <c r="G667" i="33"/>
  <c r="G678" i="33"/>
  <c r="G656" i="33"/>
  <c r="G662" i="33"/>
  <c r="G683" i="33"/>
  <c r="G663" i="33"/>
  <c r="G657" i="33"/>
  <c r="G666" i="33"/>
  <c r="G674" i="33"/>
  <c r="G647" i="33"/>
  <c r="G664" i="33"/>
  <c r="G20" i="33"/>
  <c r="G26" i="33"/>
  <c r="G23" i="33"/>
  <c r="G24" i="33"/>
  <c r="G22" i="33"/>
  <c r="G891" i="33"/>
  <c r="G535" i="33"/>
  <c r="G894" i="33"/>
  <c r="G379" i="33"/>
  <c r="G388" i="33"/>
  <c r="G370" i="33"/>
  <c r="G375" i="33"/>
  <c r="G373" i="33"/>
  <c r="G390" i="33"/>
  <c r="G163" i="33"/>
  <c r="G489" i="33"/>
  <c r="G490" i="33"/>
  <c r="G483" i="33"/>
  <c r="G477" i="33"/>
  <c r="G472" i="33"/>
  <c r="G470" i="33"/>
  <c r="G480" i="33"/>
  <c r="G473" i="33"/>
  <c r="G465" i="33"/>
  <c r="G459" i="33"/>
  <c r="G464" i="33"/>
  <c r="G462" i="33"/>
  <c r="G439" i="33"/>
  <c r="G447" i="33"/>
  <c r="G455" i="33"/>
  <c r="G417" i="33"/>
  <c r="G425" i="33"/>
  <c r="G351" i="33"/>
  <c r="G374" i="33"/>
  <c r="G354" i="33"/>
  <c r="G352" i="33"/>
  <c r="G380" i="33"/>
  <c r="G383" i="33"/>
  <c r="G386" i="33"/>
  <c r="G350" i="33"/>
  <c r="G384" i="33"/>
  <c r="G394" i="33"/>
  <c r="G346" i="33"/>
  <c r="G356" i="33"/>
  <c r="G366" i="33"/>
  <c r="G392" i="33"/>
  <c r="G315" i="33"/>
  <c r="G296" i="33"/>
  <c r="G289" i="33"/>
  <c r="G292" i="33"/>
  <c r="G344" i="33"/>
  <c r="G336" i="33"/>
  <c r="G328" i="33"/>
  <c r="G338" i="33"/>
  <c r="G309" i="33"/>
  <c r="G317" i="33"/>
  <c r="G326" i="33"/>
  <c r="G313" i="33"/>
  <c r="G308" i="33"/>
  <c r="G321" i="33"/>
  <c r="G323" i="33"/>
  <c r="G311" i="33"/>
  <c r="G316" i="33"/>
  <c r="G324" i="33"/>
  <c r="G314" i="33"/>
  <c r="G319" i="33"/>
  <c r="G367" i="33"/>
  <c r="G620" i="33"/>
  <c r="G616" i="33"/>
  <c r="G619" i="33"/>
  <c r="G21" i="33"/>
  <c r="G36" i="33"/>
  <c r="G68" i="33"/>
  <c r="G82" i="33"/>
  <c r="G84" i="33"/>
  <c r="G103" i="33"/>
  <c r="G127" i="33"/>
  <c r="G137" i="33"/>
  <c r="G147" i="33"/>
  <c r="G159" i="33"/>
  <c r="G183" i="33"/>
  <c r="G199" i="33"/>
  <c r="G204" i="33"/>
  <c r="G287" i="33"/>
  <c r="G362" i="33"/>
  <c r="G469" i="33"/>
  <c r="G31" i="33"/>
  <c r="G38" i="33"/>
  <c r="G49" i="33"/>
  <c r="G70" i="33"/>
  <c r="G83" i="33"/>
  <c r="G117" i="33"/>
  <c r="G124" i="33"/>
  <c r="G132" i="33"/>
  <c r="G142" i="33"/>
  <c r="G152" i="33"/>
  <c r="G182" i="33"/>
  <c r="G396" i="33"/>
  <c r="G543" i="33"/>
  <c r="G748" i="33"/>
  <c r="G844" i="33"/>
  <c r="G34" i="33"/>
  <c r="G42" i="33"/>
  <c r="G64" i="33"/>
  <c r="G80" i="33"/>
  <c r="G86" i="33"/>
  <c r="G90" i="33"/>
  <c r="G100" i="33"/>
  <c r="G125" i="33"/>
  <c r="G135" i="33"/>
  <c r="G145" i="33"/>
  <c r="G153" i="33"/>
  <c r="G164" i="33"/>
  <c r="G197" i="33"/>
  <c r="G285" i="33"/>
  <c r="G461" i="33"/>
  <c r="G494" i="33"/>
  <c r="G566" i="33"/>
  <c r="G608" i="33"/>
  <c r="G707" i="33"/>
  <c r="G85" i="33"/>
  <c r="G104" i="33"/>
  <c r="G110" i="33"/>
  <c r="G906" i="33"/>
  <c r="G27" i="33"/>
  <c r="G35" i="33"/>
  <c r="G66" i="33"/>
  <c r="G81" i="33"/>
  <c r="G89" i="33"/>
  <c r="G97" i="33"/>
  <c r="G119" i="33"/>
  <c r="G128" i="33"/>
  <c r="G136" i="33"/>
  <c r="G138" i="33"/>
  <c r="G148" i="33"/>
  <c r="G190" i="33"/>
  <c r="G198" i="33"/>
  <c r="G286" i="33"/>
  <c r="G348" i="33"/>
  <c r="G25" i="33"/>
  <c r="G30" i="33"/>
  <c r="G39" i="33"/>
  <c r="G69" i="33"/>
  <c r="G93" i="33"/>
  <c r="G102" i="33"/>
  <c r="G105" i="33"/>
  <c r="G114" i="33"/>
  <c r="G129" i="33"/>
  <c r="G139" i="33"/>
  <c r="G149" i="33"/>
  <c r="G188" i="33"/>
  <c r="G208" i="33"/>
  <c r="G290" i="33"/>
  <c r="G364" i="33"/>
  <c r="G672" i="33"/>
  <c r="G776" i="33"/>
  <c r="G322" i="33"/>
  <c r="G340" i="33"/>
  <c r="G349" i="33"/>
  <c r="G365" i="33"/>
  <c r="G381" i="33"/>
  <c r="G397" i="33"/>
  <c r="G440" i="33"/>
  <c r="G448" i="33"/>
  <c r="G488" i="33"/>
  <c r="G495" i="33"/>
  <c r="G502" i="33"/>
  <c r="G613" i="33"/>
  <c r="G641" i="33"/>
  <c r="G649" i="33"/>
  <c r="G661" i="33"/>
  <c r="G670" i="33"/>
  <c r="G675" i="33"/>
  <c r="G708" i="33"/>
  <c r="G716" i="33"/>
  <c r="G732" i="33"/>
  <c r="G753" i="33"/>
  <c r="G767" i="33"/>
  <c r="G790" i="33"/>
  <c r="G808" i="33"/>
  <c r="G907" i="33"/>
  <c r="G969" i="33"/>
  <c r="G978" i="33"/>
  <c r="G1070" i="33"/>
  <c r="G291" i="33"/>
  <c r="G320" i="33"/>
  <c r="G334" i="33"/>
  <c r="G347" i="33"/>
  <c r="G363" i="33"/>
  <c r="G378" i="33"/>
  <c r="G395" i="33"/>
  <c r="G415" i="33"/>
  <c r="G423" i="33"/>
  <c r="G441" i="33"/>
  <c r="G449" i="33"/>
  <c r="G460" i="33"/>
  <c r="G493" i="33"/>
  <c r="G542" i="33"/>
  <c r="G558" i="33"/>
  <c r="G567" i="33"/>
  <c r="G611" i="33"/>
  <c r="G646" i="33"/>
  <c r="G654" i="33"/>
  <c r="G659" i="33"/>
  <c r="G673" i="33"/>
  <c r="G706" i="33"/>
  <c r="G730" i="33"/>
  <c r="G746" i="33"/>
  <c r="G751" i="33"/>
  <c r="G765" i="33"/>
  <c r="G781" i="33"/>
  <c r="G785" i="33"/>
  <c r="G793" i="33"/>
  <c r="G801" i="33"/>
  <c r="G809" i="33"/>
  <c r="G818" i="33"/>
  <c r="G826" i="33"/>
  <c r="G834" i="33"/>
  <c r="G842" i="33"/>
  <c r="G859" i="33"/>
  <c r="G887" i="33"/>
  <c r="G910" i="33"/>
  <c r="G928" i="33"/>
  <c r="G938" i="33"/>
  <c r="G947" i="33"/>
  <c r="G957" i="33"/>
  <c r="G961" i="33"/>
  <c r="G970" i="33"/>
  <c r="G1026" i="33"/>
  <c r="G1068" i="33"/>
  <c r="G294" i="33"/>
  <c r="G318" i="33"/>
  <c r="G345" i="33"/>
  <c r="G361" i="33"/>
  <c r="G376" i="33"/>
  <c r="G393" i="33"/>
  <c r="G418" i="33"/>
  <c r="G426" i="33"/>
  <c r="G431" i="33"/>
  <c r="G438" i="33"/>
  <c r="G446" i="33"/>
  <c r="G454" i="33"/>
  <c r="G458" i="33"/>
  <c r="G500" i="33"/>
  <c r="G534" i="33"/>
  <c r="G540" i="33"/>
  <c r="G556" i="33"/>
  <c r="G565" i="33"/>
  <c r="G671" i="33"/>
  <c r="G687" i="33"/>
  <c r="G704" i="33"/>
  <c r="G728" i="33"/>
  <c r="G744" i="33"/>
  <c r="G749" i="33"/>
  <c r="G763" i="33"/>
  <c r="G779" i="33"/>
  <c r="G788" i="33"/>
  <c r="G796" i="33"/>
  <c r="G806" i="33"/>
  <c r="G813" i="33"/>
  <c r="G821" i="33"/>
  <c r="G829" i="33"/>
  <c r="G837" i="33"/>
  <c r="G857" i="33"/>
  <c r="G873" i="33"/>
  <c r="G901" i="33"/>
  <c r="G922" i="33"/>
  <c r="G933" i="33"/>
  <c r="G950" i="33"/>
  <c r="G1066" i="33"/>
  <c r="G1073" i="33"/>
  <c r="G655" i="33"/>
  <c r="G685" i="33"/>
  <c r="G702" i="33"/>
  <c r="G726" i="33"/>
  <c r="G742" i="33"/>
  <c r="G791" i="33"/>
  <c r="G799" i="33"/>
  <c r="G807" i="33"/>
  <c r="G816" i="33"/>
  <c r="G824" i="33"/>
  <c r="G832" i="33"/>
  <c r="G840" i="33"/>
  <c r="G855" i="33"/>
  <c r="G871" i="33"/>
  <c r="G899" i="33"/>
  <c r="G909" i="33"/>
  <c r="G925" i="33"/>
  <c r="G943" i="33"/>
  <c r="G958" i="33"/>
  <c r="G968" i="33"/>
  <c r="G977" i="33"/>
  <c r="G1023" i="33"/>
  <c r="G1039" i="33"/>
  <c r="G1064" i="33"/>
  <c r="G335" i="33"/>
  <c r="G357" i="33"/>
  <c r="G372" i="33"/>
  <c r="G389" i="33"/>
  <c r="G405" i="33"/>
  <c r="G409" i="33"/>
  <c r="G416" i="33"/>
  <c r="G424" i="33"/>
  <c r="G429" i="33"/>
  <c r="G436" i="33"/>
  <c r="G444" i="33"/>
  <c r="G452" i="33"/>
  <c r="G478" i="33"/>
  <c r="G552" i="33"/>
  <c r="G621" i="33"/>
  <c r="G645" i="33"/>
  <c r="G653" i="33"/>
  <c r="G669" i="33"/>
  <c r="G689" i="33"/>
  <c r="G700" i="33"/>
  <c r="G759" i="33"/>
  <c r="G775" i="33"/>
  <c r="G786" i="33"/>
  <c r="G794" i="33"/>
  <c r="G819" i="33"/>
  <c r="G827" i="33"/>
  <c r="G835" i="33"/>
  <c r="G853" i="33"/>
  <c r="G869" i="33"/>
  <c r="G897" i="33"/>
  <c r="G929" i="33"/>
  <c r="G940" i="33"/>
  <c r="G948" i="33"/>
  <c r="G962" i="33"/>
  <c r="G1021" i="33"/>
  <c r="G1027" i="33"/>
  <c r="G1037" i="33"/>
  <c r="G295" i="33"/>
  <c r="G306" i="33"/>
  <c r="G312" i="33"/>
  <c r="G329" i="33"/>
  <c r="G339" i="33"/>
  <c r="G355" i="33"/>
  <c r="G371" i="33"/>
  <c r="G387" i="33"/>
  <c r="G403" i="33"/>
  <c r="G407" i="33"/>
  <c r="G419" i="33"/>
  <c r="G427" i="33"/>
  <c r="G437" i="33"/>
  <c r="G445" i="33"/>
  <c r="G453" i="33"/>
  <c r="G476" i="33"/>
  <c r="G501" i="33"/>
  <c r="G550" i="33"/>
  <c r="G642" i="33"/>
  <c r="G650" i="33"/>
  <c r="G698" i="33"/>
  <c r="G714" i="33"/>
  <c r="G722" i="33"/>
  <c r="G738" i="33"/>
  <c r="G757" i="33"/>
  <c r="G773" i="33"/>
  <c r="G789" i="33"/>
  <c r="G797" i="33"/>
  <c r="G805" i="33"/>
  <c r="G814" i="33"/>
  <c r="G822" i="33"/>
  <c r="G830" i="33"/>
  <c r="G838" i="33"/>
  <c r="G851" i="33"/>
  <c r="G867" i="33"/>
  <c r="G895" i="33"/>
  <c r="G923" i="33"/>
  <c r="G951" i="33"/>
  <c r="G966" i="33"/>
  <c r="G975" i="33"/>
  <c r="G1019" i="33"/>
  <c r="G1035" i="33"/>
  <c r="G1043" i="33"/>
  <c r="G1047" i="33"/>
  <c r="G1060" i="33"/>
  <c r="G1074" i="33"/>
  <c r="G304" i="33"/>
  <c r="G310" i="33"/>
  <c r="G327" i="33"/>
  <c r="G333" i="33"/>
  <c r="G353" i="33"/>
  <c r="G369" i="33"/>
  <c r="G385" i="33"/>
  <c r="G401" i="33"/>
  <c r="G414" i="33"/>
  <c r="G422" i="33"/>
  <c r="G430" i="33"/>
  <c r="G442" i="33"/>
  <c r="G450" i="33"/>
  <c r="G466" i="33"/>
  <c r="G474" i="33"/>
  <c r="G484" i="33"/>
  <c r="G548" i="33"/>
  <c r="G573" i="33"/>
  <c r="G617" i="33"/>
  <c r="G643" i="33"/>
  <c r="G651" i="33"/>
  <c r="G665" i="33"/>
  <c r="G679" i="33"/>
  <c r="G696" i="33"/>
  <c r="G712" i="33"/>
  <c r="G720" i="33"/>
  <c r="G736" i="33"/>
  <c r="G784" i="33"/>
  <c r="G792" i="33"/>
  <c r="G800" i="33"/>
  <c r="G802" i="33"/>
  <c r="G810" i="33"/>
  <c r="G817" i="33"/>
  <c r="G825" i="33"/>
  <c r="G833" i="33"/>
  <c r="G841" i="33"/>
  <c r="G849" i="33"/>
  <c r="G865" i="33"/>
  <c r="G893" i="33"/>
  <c r="G911" i="33"/>
  <c r="G917" i="33"/>
  <c r="G927" i="33"/>
  <c r="G941" i="33"/>
  <c r="G960" i="33"/>
  <c r="G971" i="33"/>
  <c r="G1017" i="33"/>
  <c r="G1025" i="33"/>
  <c r="G1033" i="33"/>
  <c r="G1041" i="33"/>
  <c r="G1045" i="33"/>
  <c r="G1058" i="33"/>
  <c r="G1085" i="33"/>
  <c r="V945" i="33"/>
  <c r="T945" i="33"/>
  <c r="S945" i="33"/>
  <c r="R945" i="33"/>
  <c r="Q945" i="33"/>
  <c r="P945" i="33"/>
  <c r="O945" i="33"/>
  <c r="N945" i="33"/>
  <c r="M945" i="33"/>
  <c r="L945" i="33"/>
  <c r="V944" i="33"/>
  <c r="T944" i="33"/>
  <c r="S944" i="33"/>
  <c r="R944" i="33"/>
  <c r="Q944" i="33"/>
  <c r="P944" i="33"/>
  <c r="O944" i="33"/>
  <c r="N944" i="33"/>
  <c r="M944" i="33"/>
  <c r="L944" i="33"/>
  <c r="V935" i="33"/>
  <c r="T935" i="33"/>
  <c r="S935" i="33"/>
  <c r="R935" i="33"/>
  <c r="Q935" i="33"/>
  <c r="P935" i="33"/>
  <c r="O935" i="33"/>
  <c r="N935" i="33"/>
  <c r="M935" i="33"/>
  <c r="V934" i="33"/>
  <c r="T934" i="33"/>
  <c r="S934" i="33"/>
  <c r="R934" i="33"/>
  <c r="Q934" i="33"/>
  <c r="P934" i="33"/>
  <c r="O934" i="33"/>
  <c r="N934" i="33"/>
  <c r="M934" i="33"/>
  <c r="G918" i="33" l="1"/>
  <c r="X945" i="33"/>
  <c r="K945" i="33"/>
  <c r="J945" i="33"/>
  <c r="I945" i="33"/>
  <c r="H945" i="33"/>
  <c r="G945" i="33"/>
  <c r="X944" i="33"/>
  <c r="K944" i="33"/>
  <c r="J944" i="33"/>
  <c r="I944" i="33"/>
  <c r="H944" i="33"/>
  <c r="G944" i="33"/>
  <c r="X935" i="33"/>
  <c r="J935" i="33"/>
  <c r="I935" i="33"/>
  <c r="H935" i="33"/>
  <c r="G935" i="33"/>
  <c r="X934" i="33"/>
  <c r="J934" i="33"/>
  <c r="I934" i="33"/>
  <c r="H934" i="33"/>
  <c r="G934" i="33"/>
</calcChain>
</file>

<file path=xl/sharedStrings.xml><?xml version="1.0" encoding="utf-8"?>
<sst xmlns="http://schemas.openxmlformats.org/spreadsheetml/2006/main" count="14575" uniqueCount="5082">
  <si>
    <t>unit</t>
  </si>
  <si>
    <t>m</t>
  </si>
  <si>
    <t xml:space="preserve">materials, agricultural, plant oils </t>
  </si>
  <si>
    <t xml:space="preserve">materials, ceramics </t>
  </si>
  <si>
    <t xml:space="preserve">materials, chemicals, acids inorganic </t>
  </si>
  <si>
    <t xml:space="preserve">materials, chemicals, gases </t>
  </si>
  <si>
    <t xml:space="preserve">materials, chemicals, inorganic </t>
  </si>
  <si>
    <t xml:space="preserve">materials, chemicals, others </t>
  </si>
  <si>
    <t xml:space="preserve">materials, chemicals, pesticides </t>
  </si>
  <si>
    <t xml:space="preserve">materials, construction, binders </t>
  </si>
  <si>
    <t xml:space="preserve">materials, construction, bitumen </t>
  </si>
  <si>
    <t xml:space="preserve">materials, construction, bricks </t>
  </si>
  <si>
    <t xml:space="preserve">Materials, metals, ferro, stainless steel </t>
  </si>
  <si>
    <t xml:space="preserve">Materials, metals, ferro, steel automation </t>
  </si>
  <si>
    <t xml:space="preserve">Materials, metals, ferro, steel cast </t>
  </si>
  <si>
    <t xml:space="preserve">Materials, metals, ferro, steel construction </t>
  </si>
  <si>
    <t xml:space="preserve">Materials, metals, ferro, steel draw </t>
  </si>
  <si>
    <t xml:space="preserve">Materials, metals, ferro, steel high grade </t>
  </si>
  <si>
    <t xml:space="preserve">Materials, metals, ferro, steel high temperature </t>
  </si>
  <si>
    <t xml:space="preserve">Materials, metals, ferro, steel low temperature </t>
  </si>
  <si>
    <t xml:space="preserve">Materials, metals, ferro, steel spring </t>
  </si>
  <si>
    <t xml:space="preserve">Materials, metals, non ferro, aluminiums </t>
  </si>
  <si>
    <t xml:space="preserve">Materials, metals, non ferro, coppers </t>
  </si>
  <si>
    <t xml:space="preserve">m </t>
  </si>
  <si>
    <t xml:space="preserve">waste treatment, recycling credit metals </t>
  </si>
  <si>
    <t>(PM 2,5)</t>
  </si>
  <si>
    <t>p</t>
  </si>
  <si>
    <t>.</t>
  </si>
  <si>
    <t>Carbon</t>
  </si>
  <si>
    <t>eco-costs</t>
  </si>
  <si>
    <t>m2</t>
  </si>
  <si>
    <t>human health</t>
  </si>
  <si>
    <t>depletion</t>
  </si>
  <si>
    <t>(Total)</t>
  </si>
  <si>
    <t>Total</t>
  </si>
  <si>
    <t>End of Life</t>
  </si>
  <si>
    <t>footprint</t>
  </si>
  <si>
    <t>CED</t>
  </si>
  <si>
    <t>tkm</t>
  </si>
  <si>
    <t>Processing, non-ferro</t>
  </si>
  <si>
    <t>This database provides data on the eco-costs on several aggregation levels:</t>
  </si>
  <si>
    <t>energy</t>
  </si>
  <si>
    <t xml:space="preserve"> </t>
  </si>
  <si>
    <t>Process</t>
  </si>
  <si>
    <t>MJ</t>
  </si>
  <si>
    <t>The LCA calculation model can be depicted as follows:</t>
  </si>
  <si>
    <t>Unit</t>
  </si>
  <si>
    <t>euro</t>
  </si>
  <si>
    <t>oxidant form.</t>
  </si>
  <si>
    <t>acidification</t>
  </si>
  <si>
    <t>eutrophication</t>
  </si>
  <si>
    <t>ecotoxicity</t>
  </si>
  <si>
    <t>kg</t>
  </si>
  <si>
    <t>m3</t>
  </si>
  <si>
    <t>natural forests</t>
  </si>
  <si>
    <t>Materials, plastics, biopolymers</t>
  </si>
  <si>
    <t>- emisssion data of pure substances which are emitted: tab "emissions full lists" (the charaterisation tables)</t>
  </si>
  <si>
    <t>m3km</t>
  </si>
  <si>
    <t xml:space="preserve">waste treatment,  municipal waste incineration with electricity, elastomers </t>
  </si>
  <si>
    <t xml:space="preserve">waste treatment,  municipal waste incineration with electricity, others </t>
  </si>
  <si>
    <t xml:space="preserve">waste treatment,  municipal waste incineration with electricity, thermosets </t>
  </si>
  <si>
    <t xml:space="preserve">waste treatment,  municipal waste incineration with electricity, thermoplastics </t>
  </si>
  <si>
    <t>A.020.01</t>
  </si>
  <si>
    <t>A.030.01</t>
  </si>
  <si>
    <t>A.030.04</t>
  </si>
  <si>
    <t>A.030.07</t>
  </si>
  <si>
    <t>A.040.01</t>
  </si>
  <si>
    <t>A.040.03</t>
  </si>
  <si>
    <t>A.040.05</t>
  </si>
  <si>
    <t>A.060.01</t>
  </si>
  <si>
    <t>A.070.08</t>
  </si>
  <si>
    <t>A.080.01</t>
  </si>
  <si>
    <t>A.090.01</t>
  </si>
  <si>
    <t>A.100.03</t>
  </si>
  <si>
    <t>A.100.04</t>
  </si>
  <si>
    <t>A.100.07</t>
  </si>
  <si>
    <t>A.100.08</t>
  </si>
  <si>
    <t>A.100.09</t>
  </si>
  <si>
    <t>A.100.10</t>
  </si>
  <si>
    <t>A.100.11</t>
  </si>
  <si>
    <t>A.100.12</t>
  </si>
  <si>
    <t>A.100.13</t>
  </si>
  <si>
    <t>A.100.14</t>
  </si>
  <si>
    <t>A.100.15</t>
  </si>
  <si>
    <t>A.100.16</t>
  </si>
  <si>
    <t>A.100.17</t>
  </si>
  <si>
    <t>A.100.18</t>
  </si>
  <si>
    <t>A.100.19</t>
  </si>
  <si>
    <t>A.100.20</t>
  </si>
  <si>
    <t>A.120.01</t>
  </si>
  <si>
    <t>A.160.02</t>
  </si>
  <si>
    <t>C.010.01</t>
  </si>
  <si>
    <t>F.010.01</t>
  </si>
  <si>
    <t xml:space="preserve">waste treatment, co-firing power plant elastomers </t>
  </si>
  <si>
    <t xml:space="preserve">waste treatment, co-firing power plant others </t>
  </si>
  <si>
    <t xml:space="preserve">waste treatment, co-firing power plant thermoplastics </t>
  </si>
  <si>
    <t xml:space="preserve">waste treatment, co-firing power plant thermosets </t>
  </si>
  <si>
    <t>waste treatment, combustion in small elec. power plant</t>
  </si>
  <si>
    <t>waste</t>
  </si>
  <si>
    <t>land-use</t>
  </si>
  <si>
    <t xml:space="preserve">metals </t>
  </si>
  <si>
    <t xml:space="preserve">oil&amp;gas </t>
  </si>
  <si>
    <t>scarcity</t>
  </si>
  <si>
    <t>photochemical</t>
  </si>
  <si>
    <t>materials, agricultural, plant production</t>
  </si>
  <si>
    <t>materials, chemicals, fertilisers inorganic and organic</t>
  </si>
  <si>
    <t xml:space="preserve">carbon </t>
  </si>
  <si>
    <t xml:space="preserve">fine dust </t>
  </si>
  <si>
    <t xml:space="preserve">aquatic </t>
  </si>
  <si>
    <t>(carcinogens)</t>
  </si>
  <si>
    <t>human toxicity</t>
  </si>
  <si>
    <t>water</t>
  </si>
  <si>
    <t>materials, agricultural, animal production</t>
  </si>
  <si>
    <t>A.010.02</t>
  </si>
  <si>
    <t>A.010.05</t>
  </si>
  <si>
    <t>A.010.06</t>
  </si>
  <si>
    <t>A.030.02</t>
  </si>
  <si>
    <t>A.030.03</t>
  </si>
  <si>
    <t>A.030.05</t>
  </si>
  <si>
    <t>A.030.06</t>
  </si>
  <si>
    <t>A.030.08</t>
  </si>
  <si>
    <t>A.040.02</t>
  </si>
  <si>
    <t>materials, construction, concrete</t>
  </si>
  <si>
    <t>A.040.08</t>
  </si>
  <si>
    <t>materials, construction, insulation</t>
  </si>
  <si>
    <t>A.040.09</t>
  </si>
  <si>
    <t>materials, construction, others</t>
  </si>
  <si>
    <t>A.040.10</t>
  </si>
  <si>
    <t>materials, construction, paints</t>
  </si>
  <si>
    <t>A.050.04</t>
  </si>
  <si>
    <t>materials, electronics, others</t>
  </si>
  <si>
    <t>materials, fibers</t>
  </si>
  <si>
    <t>A.070.01</t>
  </si>
  <si>
    <t>materials, fuels, biofuels</t>
  </si>
  <si>
    <t>A.070.06</t>
  </si>
  <si>
    <t>A.070.07</t>
  </si>
  <si>
    <t>A.070.09</t>
  </si>
  <si>
    <t>A.070.10</t>
  </si>
  <si>
    <t>materials, fuels, natural gas</t>
  </si>
  <si>
    <t>materials, fuels, LPG</t>
  </si>
  <si>
    <t>materials, fuels, lignite</t>
  </si>
  <si>
    <t>materials, fuels, coal</t>
  </si>
  <si>
    <t>A.080.02</t>
  </si>
  <si>
    <t>materials,  glass, other glass</t>
  </si>
  <si>
    <t>materials, laminates</t>
  </si>
  <si>
    <t>materials, metals, ferro</t>
  </si>
  <si>
    <t>materials, metals, ferro, cast irons</t>
  </si>
  <si>
    <t>A.100.05</t>
  </si>
  <si>
    <t>A.100.06</t>
  </si>
  <si>
    <t>Materials, metals, non ferro, nickels</t>
  </si>
  <si>
    <t>Materials, metals, non ferro, titaniums</t>
  </si>
  <si>
    <t>Materials, metals, non ferro, zincs</t>
  </si>
  <si>
    <t>A.100.21</t>
  </si>
  <si>
    <t>A.150.01</t>
  </si>
  <si>
    <t>A.130.01</t>
  </si>
  <si>
    <t>A.130.02</t>
  </si>
  <si>
    <t>A.130.03</t>
  </si>
  <si>
    <t>A.130.04</t>
  </si>
  <si>
    <t>A.130.05</t>
  </si>
  <si>
    <t>A.140.01</t>
  </si>
  <si>
    <t>A.160.01</t>
  </si>
  <si>
    <t>Materials, wood, Class I (&gt;25y)</t>
  </si>
  <si>
    <t>Materials, wood, Class II (15-25y)</t>
  </si>
  <si>
    <t>A.160.03</t>
  </si>
  <si>
    <t>A.160.04</t>
  </si>
  <si>
    <t>Materials, wood, Class III (10-15y)</t>
  </si>
  <si>
    <t>Materials, wood, Class IV (5-10y)</t>
  </si>
  <si>
    <t>A.160.05</t>
  </si>
  <si>
    <t>Materials, wood, Class V (&lt;5y)</t>
  </si>
  <si>
    <t>A.160.06</t>
  </si>
  <si>
    <t>Materials, wood, unknown durability</t>
  </si>
  <si>
    <t>Materials, wood, products</t>
  </si>
  <si>
    <t>A.160.09</t>
  </si>
  <si>
    <t>Energy, electricity by fuel</t>
  </si>
  <si>
    <t>Energy, electricity country mix</t>
  </si>
  <si>
    <t>B.030.01</t>
  </si>
  <si>
    <t>B.040.01</t>
  </si>
  <si>
    <t>B.050.01</t>
  </si>
  <si>
    <t>Energy, heat</t>
  </si>
  <si>
    <t>Processing, metals, chipless shaping (plus laser machining)</t>
  </si>
  <si>
    <t>Processing, metals, chipping per kg removed, the ecoburden of the removed materials in Idemat not included, in Ecoinvent included</t>
  </si>
  <si>
    <t xml:space="preserve">Processing, metals, coating </t>
  </si>
  <si>
    <t>Processing, metals, welding steel</t>
  </si>
  <si>
    <t>Processing, plastics</t>
  </si>
  <si>
    <t>Processing, wood</t>
  </si>
  <si>
    <t>s</t>
  </si>
  <si>
    <t>A.010.02.101</t>
  </si>
  <si>
    <t>A.010.02.102</t>
  </si>
  <si>
    <t>A.010.05-101</t>
  </si>
  <si>
    <t>A.010.05-102</t>
  </si>
  <si>
    <t>A.010.05-103</t>
  </si>
  <si>
    <t>A.010.06.101</t>
  </si>
  <si>
    <t>A.010.06.102</t>
  </si>
  <si>
    <t>A.010.06.103</t>
  </si>
  <si>
    <t>A.010.06.104</t>
  </si>
  <si>
    <t>A.010.06.105</t>
  </si>
  <si>
    <t>A.010.06.106</t>
  </si>
  <si>
    <t>A.010.06.107</t>
  </si>
  <si>
    <t>A.010.06.108</t>
  </si>
  <si>
    <t>A.010.06.109</t>
  </si>
  <si>
    <t>A.010.06.110</t>
  </si>
  <si>
    <t>A.020.01.101</t>
  </si>
  <si>
    <t>A.020.01.102</t>
  </si>
  <si>
    <t>A.020.01.103</t>
  </si>
  <si>
    <t>A.020.01.104</t>
  </si>
  <si>
    <t>A.020.01.105</t>
  </si>
  <si>
    <t>A.020.01.106</t>
  </si>
  <si>
    <t>A.020.01.107</t>
  </si>
  <si>
    <t>A.020.01.108</t>
  </si>
  <si>
    <t>A.020.01.109</t>
  </si>
  <si>
    <t>A.020.01.110</t>
  </si>
  <si>
    <t>A.020.01.111</t>
  </si>
  <si>
    <t>A.020.01.112</t>
  </si>
  <si>
    <t>A.020.01.113</t>
  </si>
  <si>
    <t>A.030.01.101</t>
  </si>
  <si>
    <t>A.030.01.102</t>
  </si>
  <si>
    <t>A.030.01.103</t>
  </si>
  <si>
    <t>A.030.02.101</t>
  </si>
  <si>
    <t>A.030.03.101</t>
  </si>
  <si>
    <t>A.030.03.102</t>
  </si>
  <si>
    <t>A.030.03.103</t>
  </si>
  <si>
    <t>A.030.04.101</t>
  </si>
  <si>
    <t>A.030.05.101</t>
  </si>
  <si>
    <t>A.030.05.102</t>
  </si>
  <si>
    <t>A.030.05.103</t>
  </si>
  <si>
    <t>A.030.05.104</t>
  </si>
  <si>
    <t>A.030.05.105</t>
  </si>
  <si>
    <t>A.030.05.106</t>
  </si>
  <si>
    <t>A.030.05.107</t>
  </si>
  <si>
    <t>A.030.05.108</t>
  </si>
  <si>
    <t>A.030.06.101</t>
  </si>
  <si>
    <t>A.030.06.102</t>
  </si>
  <si>
    <t>A.030.06.103</t>
  </si>
  <si>
    <t>A.030.06.104</t>
  </si>
  <si>
    <t>A.030.06.105</t>
  </si>
  <si>
    <t>A.030.06.108</t>
  </si>
  <si>
    <t>A.030.06.113</t>
  </si>
  <si>
    <t>A.030.06.114</t>
  </si>
  <si>
    <t>A.030.06.116</t>
  </si>
  <si>
    <t>A.030.06.117</t>
  </si>
  <si>
    <t>A.030.07.101</t>
  </si>
  <si>
    <t>A.030.07.103</t>
  </si>
  <si>
    <t>A.030.07.104</t>
  </si>
  <si>
    <t>A.030.08.101</t>
  </si>
  <si>
    <t>A.040.01.101</t>
  </si>
  <si>
    <t>A.040.01.102</t>
  </si>
  <si>
    <t>A.040.01.103</t>
  </si>
  <si>
    <t>A.040.02.101</t>
  </si>
  <si>
    <t>A.040.03.101</t>
  </si>
  <si>
    <t>A.040.03.102</t>
  </si>
  <si>
    <t>A.040.05.101</t>
  </si>
  <si>
    <t>A.040.05.102</t>
  </si>
  <si>
    <t>A.040.08.101</t>
  </si>
  <si>
    <t>A.040.08.102</t>
  </si>
  <si>
    <t>A.040.08.103</t>
  </si>
  <si>
    <t>A.040.09.101</t>
  </si>
  <si>
    <t>A.040.09.102</t>
  </si>
  <si>
    <t>A.040.09.103</t>
  </si>
  <si>
    <t>A.040.09.104</t>
  </si>
  <si>
    <t>A.040.09.105</t>
  </si>
  <si>
    <t>A.040.10.101</t>
  </si>
  <si>
    <t>A.040.10.102</t>
  </si>
  <si>
    <t>A.040.10.103</t>
  </si>
  <si>
    <t>A.040.10.104</t>
  </si>
  <si>
    <t>A.040.10.105</t>
  </si>
  <si>
    <t>A.040.10.106</t>
  </si>
  <si>
    <t>A.040.10.107</t>
  </si>
  <si>
    <t>A.050.04.101</t>
  </si>
  <si>
    <t>A.050.04.102</t>
  </si>
  <si>
    <t>A.050.04.103</t>
  </si>
  <si>
    <t>A.050.04.104</t>
  </si>
  <si>
    <t>A.050.04.105</t>
  </si>
  <si>
    <t>A.050.04.106</t>
  </si>
  <si>
    <t>A.050.04.107</t>
  </si>
  <si>
    <t>A.050.04.108</t>
  </si>
  <si>
    <t>A.050.04.109</t>
  </si>
  <si>
    <t>A.050.04.110</t>
  </si>
  <si>
    <t>A.050.04.111</t>
  </si>
  <si>
    <t>A.050.04.112</t>
  </si>
  <si>
    <t>A.050.04.113</t>
  </si>
  <si>
    <t>A.050.04.114</t>
  </si>
  <si>
    <t>A.050.04.115</t>
  </si>
  <si>
    <t>A.050.04.116</t>
  </si>
  <si>
    <t>A.050.04.117</t>
  </si>
  <si>
    <t>A.050.04.118</t>
  </si>
  <si>
    <t>A.050.04.119</t>
  </si>
  <si>
    <t>A.050.04.120</t>
  </si>
  <si>
    <t>A.050.04.121</t>
  </si>
  <si>
    <t>A.060.01.101</t>
  </si>
  <si>
    <t>A.060.01.102</t>
  </si>
  <si>
    <t>A.060.01.103</t>
  </si>
  <si>
    <t>A.070.01.101</t>
  </si>
  <si>
    <t>A.070.01.102</t>
  </si>
  <si>
    <t>A.070.01.103</t>
  </si>
  <si>
    <t>A.070.01.104</t>
  </si>
  <si>
    <t>A.070.01.105</t>
  </si>
  <si>
    <t>A.070.06.101</t>
  </si>
  <si>
    <t>A.070.07.101</t>
  </si>
  <si>
    <t>A.070.07.102</t>
  </si>
  <si>
    <t>A.070.09.101</t>
  </si>
  <si>
    <t>A.070.09.102</t>
  </si>
  <si>
    <t>A.070.09.103</t>
  </si>
  <si>
    <t>A.070.10.101</t>
  </si>
  <si>
    <t>A.070.10.102</t>
  </si>
  <si>
    <t>A.070.10.103</t>
  </si>
  <si>
    <t>A.070.10.104</t>
  </si>
  <si>
    <t>A.070.10.105</t>
  </si>
  <si>
    <t>A.070.10.106</t>
  </si>
  <si>
    <t>A.070.10.107</t>
  </si>
  <si>
    <t>A.070.10.108</t>
  </si>
  <si>
    <t>A.070.10.109</t>
  </si>
  <si>
    <t>A.070.10.110</t>
  </si>
  <si>
    <t>A.070.10.111</t>
  </si>
  <si>
    <t>A.080.01.101</t>
  </si>
  <si>
    <t>A.080.02.101</t>
  </si>
  <si>
    <t>A.080.02.102</t>
  </si>
  <si>
    <t>A.080.02.103</t>
  </si>
  <si>
    <t>A.080.02.104</t>
  </si>
  <si>
    <t>A.080.02.105</t>
  </si>
  <si>
    <t>A.080.02.106</t>
  </si>
  <si>
    <t>A.080.02.107</t>
  </si>
  <si>
    <t>A.090.01.101</t>
  </si>
  <si>
    <t>A.090.01.102</t>
  </si>
  <si>
    <t>A.090.01.103</t>
  </si>
  <si>
    <t>A.090.01.104</t>
  </si>
  <si>
    <t>A.090.01.105</t>
  </si>
  <si>
    <t>A.100.03.101</t>
  </si>
  <si>
    <t>A.100.03.102</t>
  </si>
  <si>
    <t>A.100.03.103</t>
  </si>
  <si>
    <t>A.100.03.104</t>
  </si>
  <si>
    <t>A.100.04.101</t>
  </si>
  <si>
    <t>A.100.04.102</t>
  </si>
  <si>
    <t>A.100.04.103</t>
  </si>
  <si>
    <t>A.100.04.104</t>
  </si>
  <si>
    <t>A.100.04.105</t>
  </si>
  <si>
    <t>A.100.04.106</t>
  </si>
  <si>
    <t>A.100.04.107</t>
  </si>
  <si>
    <t>A.100.04.108</t>
  </si>
  <si>
    <t>A.100.08.101</t>
  </si>
  <si>
    <t>A.100.08.102</t>
  </si>
  <si>
    <t>A.100.08.103</t>
  </si>
  <si>
    <t>A.100.08.104</t>
  </si>
  <si>
    <t>A.100.05.101</t>
  </si>
  <si>
    <t>A.100.05.102</t>
  </si>
  <si>
    <t>A.100.05.103</t>
  </si>
  <si>
    <t>A.100.05.104</t>
  </si>
  <si>
    <t>A.100.05.105</t>
  </si>
  <si>
    <t>A.100.05.106</t>
  </si>
  <si>
    <t>A.100.05.107</t>
  </si>
  <si>
    <t>A.100.05.108</t>
  </si>
  <si>
    <t>A.100.05.109</t>
  </si>
  <si>
    <t>A.100.05.110</t>
  </si>
  <si>
    <t>A.100.05.111</t>
  </si>
  <si>
    <t>A.100.05.112</t>
  </si>
  <si>
    <t>A.100.05.113</t>
  </si>
  <si>
    <t>A.100.05.114</t>
  </si>
  <si>
    <t>A.100.05.115</t>
  </si>
  <si>
    <t>A.100.05.116</t>
  </si>
  <si>
    <t>A.100.05.117</t>
  </si>
  <si>
    <t>A.100.05.118</t>
  </si>
  <si>
    <t>A.100.05.119</t>
  </si>
  <si>
    <t>A.100.05.120</t>
  </si>
  <si>
    <t>A.100.06.101</t>
  </si>
  <si>
    <t>A.100.06.102</t>
  </si>
  <si>
    <t>A.100.06.103</t>
  </si>
  <si>
    <t>A.100.06.104</t>
  </si>
  <si>
    <t>A.100.07.101</t>
  </si>
  <si>
    <t>A.100.07.102</t>
  </si>
  <si>
    <t>A.100.07.103</t>
  </si>
  <si>
    <t>A.100.07.104</t>
  </si>
  <si>
    <t>A.100.07.105</t>
  </si>
  <si>
    <t>A.100.07.106</t>
  </si>
  <si>
    <t>A.100.07.107</t>
  </si>
  <si>
    <t>A.100.07.108</t>
  </si>
  <si>
    <t>A.100.09.101</t>
  </si>
  <si>
    <t>A.100.09.102</t>
  </si>
  <si>
    <t>A.100.09.103</t>
  </si>
  <si>
    <t>A.100.09.104</t>
  </si>
  <si>
    <t>A.100.10.101</t>
  </si>
  <si>
    <t>A.100.10.102</t>
  </si>
  <si>
    <t>A.100.10.103</t>
  </si>
  <si>
    <t>A.100.10.104</t>
  </si>
  <si>
    <t>A.100.10.105</t>
  </si>
  <si>
    <t>A.100.10.106</t>
  </si>
  <si>
    <t>A.100.10.107</t>
  </si>
  <si>
    <t>A.100.10.108</t>
  </si>
  <si>
    <t>A.100.10.109</t>
  </si>
  <si>
    <t>A.100.10.110</t>
  </si>
  <si>
    <t>A.100.10.111</t>
  </si>
  <si>
    <t>A.100.10.112</t>
  </si>
  <si>
    <t>A.100.10.113</t>
  </si>
  <si>
    <t>A.100.10.114</t>
  </si>
  <si>
    <t>A.100.10.115</t>
  </si>
  <si>
    <t>A.100.10.116</t>
  </si>
  <si>
    <t>A.100.10.117</t>
  </si>
  <si>
    <t>A.100.11.101</t>
  </si>
  <si>
    <t>A.100.11.102</t>
  </si>
  <si>
    <t>A.100.11.103</t>
  </si>
  <si>
    <t>A.100.11.104</t>
  </si>
  <si>
    <t>A.100.12.101</t>
  </si>
  <si>
    <t>A.100.12.102</t>
  </si>
  <si>
    <t>A.100.12.103</t>
  </si>
  <si>
    <t>A.100.12.104</t>
  </si>
  <si>
    <t>A.100.12.105</t>
  </si>
  <si>
    <t>A.100.12.106</t>
  </si>
  <si>
    <t>A.100.13.101</t>
  </si>
  <si>
    <t>A.100.13.102</t>
  </si>
  <si>
    <t>A.100.13.103</t>
  </si>
  <si>
    <t>A.100.13.104</t>
  </si>
  <si>
    <t>A.100.14.101</t>
  </si>
  <si>
    <t>A.100.14.102</t>
  </si>
  <si>
    <t>A.100.14.103</t>
  </si>
  <si>
    <t>A.100.14.104</t>
  </si>
  <si>
    <t>A.100.14.105</t>
  </si>
  <si>
    <t>A.100.14.106</t>
  </si>
  <si>
    <t>A.100.14.107</t>
  </si>
  <si>
    <t>A.100.14.108</t>
  </si>
  <si>
    <t>A.100.14.109</t>
  </si>
  <si>
    <t>A.100.14.110</t>
  </si>
  <si>
    <t>A.100.14.111</t>
  </si>
  <si>
    <t>A.100.14.112</t>
  </si>
  <si>
    <t>A.100.14.113</t>
  </si>
  <si>
    <t>A.100.14.114</t>
  </si>
  <si>
    <t>A.100.14.115</t>
  </si>
  <si>
    <t>A.100.14.116</t>
  </si>
  <si>
    <t>A.100.14.117</t>
  </si>
  <si>
    <t>A.100.14.118</t>
  </si>
  <si>
    <t>A.100.14.119</t>
  </si>
  <si>
    <t>A.100.14.120</t>
  </si>
  <si>
    <t>A.100.14.121</t>
  </si>
  <si>
    <t>A.100.14.122</t>
  </si>
  <si>
    <t>A.100.14.123</t>
  </si>
  <si>
    <t>A.100.14.124</t>
  </si>
  <si>
    <t>A.100.14.125</t>
  </si>
  <si>
    <t>A.100.14.126</t>
  </si>
  <si>
    <t>A.100.14.127</t>
  </si>
  <si>
    <t>A.100.14.128</t>
  </si>
  <si>
    <t>A.100.14.129</t>
  </si>
  <si>
    <t>A.100.14.130</t>
  </si>
  <si>
    <t>A.100.14.131</t>
  </si>
  <si>
    <t>A.100.14.132</t>
  </si>
  <si>
    <t>A.100.14.133</t>
  </si>
  <si>
    <t>A.100.14.134</t>
  </si>
  <si>
    <t>A.100.14.135</t>
  </si>
  <si>
    <t>A.100.14.136</t>
  </si>
  <si>
    <t>A.100.14.137</t>
  </si>
  <si>
    <t>A.100.14.138</t>
  </si>
  <si>
    <t>A.100.14.139</t>
  </si>
  <si>
    <t>A.100.14.140</t>
  </si>
  <si>
    <t>A.100.14.141</t>
  </si>
  <si>
    <t>A.100.14.142</t>
  </si>
  <si>
    <t>A.100.14.143</t>
  </si>
  <si>
    <t>A.100.14.144</t>
  </si>
  <si>
    <t>A.100.14.145</t>
  </si>
  <si>
    <t>A.100.14.146</t>
  </si>
  <si>
    <t>A.100.14.147</t>
  </si>
  <si>
    <t>A.100.14.148</t>
  </si>
  <si>
    <t>A.100.14.149</t>
  </si>
  <si>
    <t>A.100.14.150</t>
  </si>
  <si>
    <t>A.100.14.151</t>
  </si>
  <si>
    <t>A.100.14.152</t>
  </si>
  <si>
    <t>A.100.15.101</t>
  </si>
  <si>
    <t>A.100.15.102</t>
  </si>
  <si>
    <t>A.100.15.103</t>
  </si>
  <si>
    <t>A.100.15.104</t>
  </si>
  <si>
    <t>A.100.15.105</t>
  </si>
  <si>
    <t>A.100.15.106</t>
  </si>
  <si>
    <t>A.100.15.107</t>
  </si>
  <si>
    <t>A.100.15.108</t>
  </si>
  <si>
    <t>A.100.15.109</t>
  </si>
  <si>
    <t>A.100.15.110</t>
  </si>
  <si>
    <t>A.100.15.111</t>
  </si>
  <si>
    <t>A.100.15.112</t>
  </si>
  <si>
    <t>A.100.15.113</t>
  </si>
  <si>
    <t>A.100.15.114</t>
  </si>
  <si>
    <t>A.100.15.115</t>
  </si>
  <si>
    <t>A.100.15.116</t>
  </si>
  <si>
    <t>A.100.15.117</t>
  </si>
  <si>
    <t>A.100.15.118</t>
  </si>
  <si>
    <t>A.100.15.119</t>
  </si>
  <si>
    <t>A.100.15.120</t>
  </si>
  <si>
    <t>A.100.15.121</t>
  </si>
  <si>
    <t>A.100.16.101</t>
  </si>
  <si>
    <t>A.100.16.102</t>
  </si>
  <si>
    <t>A.100.16.103</t>
  </si>
  <si>
    <t>A.100.16.104</t>
  </si>
  <si>
    <t>A.100.16.105</t>
  </si>
  <si>
    <t>A.100.16.106</t>
  </si>
  <si>
    <t>A.100.16.107</t>
  </si>
  <si>
    <t>A.100.16.108</t>
  </si>
  <si>
    <t>A.100.16.109</t>
  </si>
  <si>
    <t>A.100.16.110</t>
  </si>
  <si>
    <t>A.100.16.111</t>
  </si>
  <si>
    <t>A.100.16.112</t>
  </si>
  <si>
    <t>A.100.16.113</t>
  </si>
  <si>
    <t>A.100.16.114</t>
  </si>
  <si>
    <t>A.100.16.115</t>
  </si>
  <si>
    <t>A.100.16.116</t>
  </si>
  <si>
    <t>A.100.16.117</t>
  </si>
  <si>
    <t>A.100.16.118</t>
  </si>
  <si>
    <t>A.100.16.119</t>
  </si>
  <si>
    <t>A.100.16.120</t>
  </si>
  <si>
    <t>A.100.16.121</t>
  </si>
  <si>
    <t>A.100.16.122</t>
  </si>
  <si>
    <t>A.100.17.101</t>
  </si>
  <si>
    <t>A.100.17.102</t>
  </si>
  <si>
    <t>A.100.17.103</t>
  </si>
  <si>
    <t>A.100.17.104</t>
  </si>
  <si>
    <t>A.100.17.105</t>
  </si>
  <si>
    <t>A.100.17.106</t>
  </si>
  <si>
    <t>A.100.17.107</t>
  </si>
  <si>
    <t>A.100.17.108</t>
  </si>
  <si>
    <t>A.100.17.109</t>
  </si>
  <si>
    <t>A.100.17.110</t>
  </si>
  <si>
    <t>A.100.18.101</t>
  </si>
  <si>
    <t>A.100.18.102</t>
  </si>
  <si>
    <t>A.100.18.103</t>
  </si>
  <si>
    <t>A.100.18.104</t>
  </si>
  <si>
    <t>A.100.18.105</t>
  </si>
  <si>
    <t>A.100.18.106</t>
  </si>
  <si>
    <t>A.100.18.107</t>
  </si>
  <si>
    <t>A.100.18.108</t>
  </si>
  <si>
    <t>A.100.18.109</t>
  </si>
  <si>
    <t>A.100.18.110</t>
  </si>
  <si>
    <t>A.100.18.111</t>
  </si>
  <si>
    <t>A.100.18.112</t>
  </si>
  <si>
    <t>A.100.18.113</t>
  </si>
  <si>
    <t>A.100.19.101</t>
  </si>
  <si>
    <t>A.100.19.102</t>
  </si>
  <si>
    <t>A.100.19.103</t>
  </si>
  <si>
    <t>A.100.20.101</t>
  </si>
  <si>
    <t>A.100.20.102</t>
  </si>
  <si>
    <t>A.100.20.103</t>
  </si>
  <si>
    <t>A.100.20.104</t>
  </si>
  <si>
    <t>A.100.20.105</t>
  </si>
  <si>
    <t>A.100.21.101</t>
  </si>
  <si>
    <t>A.100.21.102</t>
  </si>
  <si>
    <t>A.100.21.103</t>
  </si>
  <si>
    <t>A.130.01.101</t>
  </si>
  <si>
    <t>A.130.01.102</t>
  </si>
  <si>
    <t>A.130.01.103</t>
  </si>
  <si>
    <t>A.130.01.104</t>
  </si>
  <si>
    <t>A.130.02.101</t>
  </si>
  <si>
    <t>A.130.02.102</t>
  </si>
  <si>
    <t>A.130.02.103</t>
  </si>
  <si>
    <t>A.130.02.104</t>
  </si>
  <si>
    <t>A.130.02.105</t>
  </si>
  <si>
    <t>A.130.02.106</t>
  </si>
  <si>
    <t>A.130.02.107</t>
  </si>
  <si>
    <t>A.130.02.108</t>
  </si>
  <si>
    <t>A.130.02.109</t>
  </si>
  <si>
    <t>A.130.02.110</t>
  </si>
  <si>
    <t>A.130.02.111</t>
  </si>
  <si>
    <t>A.130.02.112</t>
  </si>
  <si>
    <t>A.130.02.113</t>
  </si>
  <si>
    <t>A.130.02.114</t>
  </si>
  <si>
    <t>A.130.02.115</t>
  </si>
  <si>
    <t>A.130.02.116</t>
  </si>
  <si>
    <t>A.130.02.117</t>
  </si>
  <si>
    <t>A.130.02.118</t>
  </si>
  <si>
    <t>A.130.02.119</t>
  </si>
  <si>
    <t>A.130.02.120</t>
  </si>
  <si>
    <t>A.130.02.121</t>
  </si>
  <si>
    <t>A.130.03.101</t>
  </si>
  <si>
    <t>A.130.03.102</t>
  </si>
  <si>
    <t>A.130.03.103</t>
  </si>
  <si>
    <t>A.130.03.104</t>
  </si>
  <si>
    <t>A.130.03.105</t>
  </si>
  <si>
    <t>A.130.03.106</t>
  </si>
  <si>
    <t>A.130.03.107</t>
  </si>
  <si>
    <t>A.130.03.108</t>
  </si>
  <si>
    <t>A.130.03.109</t>
  </si>
  <si>
    <t>A.130.03.110</t>
  </si>
  <si>
    <t>A.130.03.111</t>
  </si>
  <si>
    <t>A.130.04.101</t>
  </si>
  <si>
    <t>A.130.04.102</t>
  </si>
  <si>
    <t>A.130.04.103</t>
  </si>
  <si>
    <t>A.130.04.104</t>
  </si>
  <si>
    <t>A.130.04.105</t>
  </si>
  <si>
    <t>A.130.04.106</t>
  </si>
  <si>
    <t>A.130.04.107</t>
  </si>
  <si>
    <t>A.130.04.108</t>
  </si>
  <si>
    <t>A.130.04.109</t>
  </si>
  <si>
    <t>A.130.04.110</t>
  </si>
  <si>
    <t>A.130.04.111</t>
  </si>
  <si>
    <t>A.130.04.112</t>
  </si>
  <si>
    <t>A.130.04.113</t>
  </si>
  <si>
    <t>A.130.04.114</t>
  </si>
  <si>
    <t>A.130.04.115</t>
  </si>
  <si>
    <t>A.130.04.116</t>
  </si>
  <si>
    <t>A.130.04.117</t>
  </si>
  <si>
    <t>A.130.04.118</t>
  </si>
  <si>
    <t>A.130.04.119</t>
  </si>
  <si>
    <t>A.130.04.120</t>
  </si>
  <si>
    <t>A.130.04.121</t>
  </si>
  <si>
    <t>A.130.04.122</t>
  </si>
  <si>
    <t>A.130.04.123</t>
  </si>
  <si>
    <t>A.130.04.124</t>
  </si>
  <si>
    <t>A.130.04.125</t>
  </si>
  <si>
    <t>A.130.04.126</t>
  </si>
  <si>
    <t>A.130.04.127</t>
  </si>
  <si>
    <t>A.130.04.128</t>
  </si>
  <si>
    <t>A.130.04.130</t>
  </si>
  <si>
    <t>A.130.04.131</t>
  </si>
  <si>
    <t>A.130.04.132</t>
  </si>
  <si>
    <t>A.130.05.101</t>
  </si>
  <si>
    <t>A.130.05.102</t>
  </si>
  <si>
    <t>A.130.05.103</t>
  </si>
  <si>
    <t>A.130.05.104</t>
  </si>
  <si>
    <t>A.130.05.105</t>
  </si>
  <si>
    <t>A.130.05.106</t>
  </si>
  <si>
    <t>A.130.05.107</t>
  </si>
  <si>
    <t>A.130.05.108</t>
  </si>
  <si>
    <t>A.130.05.109</t>
  </si>
  <si>
    <t>A.130.05.110</t>
  </si>
  <si>
    <t>A.130.05.111</t>
  </si>
  <si>
    <t>A.130.05.114</t>
  </si>
  <si>
    <t>A.130.05.115</t>
  </si>
  <si>
    <t>A.130.05.116</t>
  </si>
  <si>
    <t>A.140.01.101</t>
  </si>
  <si>
    <t>A.140.01.102</t>
  </si>
  <si>
    <t>A.140.01.103</t>
  </si>
  <si>
    <t>A.140.01.104</t>
  </si>
  <si>
    <t>A.140.01.105</t>
  </si>
  <si>
    <t>A.140.01.106</t>
  </si>
  <si>
    <t>A.140.01.107</t>
  </si>
  <si>
    <t>A.140.01.108</t>
  </si>
  <si>
    <t>A.140.01.109</t>
  </si>
  <si>
    <t>A.140.01.110</t>
  </si>
  <si>
    <t>A.140.01.111</t>
  </si>
  <si>
    <t>A.140.01.112</t>
  </si>
  <si>
    <t>A.140.01.113</t>
  </si>
  <si>
    <t>A.140.01.114</t>
  </si>
  <si>
    <t>A.140.01.115</t>
  </si>
  <si>
    <t>A.140.01.116</t>
  </si>
  <si>
    <t>A.140.01.131</t>
  </si>
  <si>
    <t>A.140.01.132</t>
  </si>
  <si>
    <t>A.140.01.133</t>
  </si>
  <si>
    <t>A.140.01.134</t>
  </si>
  <si>
    <t>A.140.01.135</t>
  </si>
  <si>
    <t>A.140.01.136</t>
  </si>
  <si>
    <t>A.140.01.137</t>
  </si>
  <si>
    <t>A.140.01.138</t>
  </si>
  <si>
    <t>A.140.01.139</t>
  </si>
  <si>
    <t>A.140.01.140</t>
  </si>
  <si>
    <t>A.140.01.141</t>
  </si>
  <si>
    <t>A.140.01.142</t>
  </si>
  <si>
    <t>A.140.01.143</t>
  </si>
  <si>
    <t>A.160.01.101</t>
  </si>
  <si>
    <t>A.160.01.103</t>
  </si>
  <si>
    <t>A.160.01.104</t>
  </si>
  <si>
    <t>A.160.01.106</t>
  </si>
  <si>
    <t>A.160.01.107</t>
  </si>
  <si>
    <t>A.160.01.109</t>
  </si>
  <si>
    <t>A.160.01.110</t>
  </si>
  <si>
    <t>A.160.01.112</t>
  </si>
  <si>
    <t>A.160.01.113</t>
  </si>
  <si>
    <t>A.160.01.115</t>
  </si>
  <si>
    <t>A.160.01.116</t>
  </si>
  <si>
    <t>A.160.01.118</t>
  </si>
  <si>
    <t>A.160.01.119</t>
  </si>
  <si>
    <t>A.160.01.121</t>
  </si>
  <si>
    <t>A.160.01.122</t>
  </si>
  <si>
    <t>A.160.01.124</t>
  </si>
  <si>
    <t>A.160.01.125</t>
  </si>
  <si>
    <t>A.160.01.127</t>
  </si>
  <si>
    <t>A.160.01.128</t>
  </si>
  <si>
    <t>A.160.01.129</t>
  </si>
  <si>
    <t>A.160.01.131</t>
  </si>
  <si>
    <t>A.160.02.101</t>
  </si>
  <si>
    <t>A.160.02.103</t>
  </si>
  <si>
    <t>A.160.02.104</t>
  </si>
  <si>
    <t>A.160.02.106</t>
  </si>
  <si>
    <t>A.160.02.107</t>
  </si>
  <si>
    <t>A.160.02.109</t>
  </si>
  <si>
    <t>A.160.02.110</t>
  </si>
  <si>
    <t>A.160.02.112</t>
  </si>
  <si>
    <t>A.160.02.113</t>
  </si>
  <si>
    <t>A.160.02.115</t>
  </si>
  <si>
    <t>A.160.02.116</t>
  </si>
  <si>
    <t>A.160.02.118</t>
  </si>
  <si>
    <t>A.160.02.119</t>
  </si>
  <si>
    <t>A.160.02.120</t>
  </si>
  <si>
    <t>A.160.02.122</t>
  </si>
  <si>
    <t>A.160.02.123</t>
  </si>
  <si>
    <t>A.160.02.125</t>
  </si>
  <si>
    <t>A.160.02.126</t>
  </si>
  <si>
    <t>A.160.02.128</t>
  </si>
  <si>
    <t>A.160.02.129</t>
  </si>
  <si>
    <t>A.160.02.131</t>
  </si>
  <si>
    <t>A.160.02.132</t>
  </si>
  <si>
    <t>A.160.02.134</t>
  </si>
  <si>
    <t>A.160.02.135</t>
  </si>
  <si>
    <t>A.160.02.136</t>
  </si>
  <si>
    <t>A.160.02.138</t>
  </si>
  <si>
    <t>A.160.02.139</t>
  </si>
  <si>
    <t>A.160.02.140</t>
  </si>
  <si>
    <t>A.160.02.142</t>
  </si>
  <si>
    <t>A.160.02.143</t>
  </si>
  <si>
    <t>A.160.02.145</t>
  </si>
  <si>
    <t>A.160.03.101</t>
  </si>
  <si>
    <t>A.160.03.103</t>
  </si>
  <si>
    <t>A.160.03.104</t>
  </si>
  <si>
    <t>A.160.03.106</t>
  </si>
  <si>
    <t>A.160.03.107</t>
  </si>
  <si>
    <t>A.160.03.109</t>
  </si>
  <si>
    <t>A.160.03.110</t>
  </si>
  <si>
    <t>A.160.03.112</t>
  </si>
  <si>
    <t>A.160.03.113</t>
  </si>
  <si>
    <t>A.160.03.114</t>
  </si>
  <si>
    <t>A.160.03.116</t>
  </si>
  <si>
    <t>A.160.03.117</t>
  </si>
  <si>
    <t>A.160.03.119</t>
  </si>
  <si>
    <t>A.160.03.120</t>
  </si>
  <si>
    <t>A.160.03.122</t>
  </si>
  <si>
    <t>A.160.03.123</t>
  </si>
  <si>
    <t>A.160.03.125</t>
  </si>
  <si>
    <t>A.160.03.126</t>
  </si>
  <si>
    <t>A.160.03.128</t>
  </si>
  <si>
    <t>A.160.03.129</t>
  </si>
  <si>
    <t>A.160.03.131</t>
  </si>
  <si>
    <t>A.160.03.132</t>
  </si>
  <si>
    <t>A.160.03.134</t>
  </si>
  <si>
    <t>A.160.03.135</t>
  </si>
  <si>
    <t>A.160.03.137</t>
  </si>
  <si>
    <t>A.160.03.138</t>
  </si>
  <si>
    <t>A.160.03.140</t>
  </si>
  <si>
    <t>A.160.03.141</t>
  </si>
  <si>
    <t>A.160.03.142</t>
  </si>
  <si>
    <t>A.160.03.144</t>
  </si>
  <si>
    <t>A.160.03.145</t>
  </si>
  <si>
    <t>A.160.03.147</t>
  </si>
  <si>
    <t>A.160.03.148</t>
  </si>
  <si>
    <t>A.160.03.149</t>
  </si>
  <si>
    <t>A.160.03.151</t>
  </si>
  <si>
    <t>A.160.04.101</t>
  </si>
  <si>
    <t>A.160.04.103</t>
  </si>
  <si>
    <t>A.160.04.104</t>
  </si>
  <si>
    <t>A.160.04.106</t>
  </si>
  <si>
    <t>A.160.04.107</t>
  </si>
  <si>
    <t>A.160.04.109</t>
  </si>
  <si>
    <t>A.160.04.110</t>
  </si>
  <si>
    <t>A.160.04.111</t>
  </si>
  <si>
    <t>A.160.04.112</t>
  </si>
  <si>
    <t>A.160.04.114</t>
  </si>
  <si>
    <t>A.160.04.115</t>
  </si>
  <si>
    <t>A.160.04.116</t>
  </si>
  <si>
    <t>A.160.04.117</t>
  </si>
  <si>
    <t>A.160.04.119</t>
  </si>
  <si>
    <t>A.160.04.120</t>
  </si>
  <si>
    <t>A.160.04.122</t>
  </si>
  <si>
    <t>A.160.04.123</t>
  </si>
  <si>
    <t>A.160.04.125</t>
  </si>
  <si>
    <t>A.160.04.126</t>
  </si>
  <si>
    <t>A.160.04.128</t>
  </si>
  <si>
    <t>A.160.04.129</t>
  </si>
  <si>
    <t>A.160.04.131</t>
  </si>
  <si>
    <t>A.160.04.132</t>
  </si>
  <si>
    <t>A.160.04.133</t>
  </si>
  <si>
    <t>A.160.04.134</t>
  </si>
  <si>
    <t>A.160.04.135</t>
  </si>
  <si>
    <t>A.160.04.136</t>
  </si>
  <si>
    <t>A.160.05.101</t>
  </si>
  <si>
    <t>A.160.05.103</t>
  </si>
  <si>
    <t>A.160.05.104</t>
  </si>
  <si>
    <t>A.160.05.105</t>
  </si>
  <si>
    <t>A.160.05.106</t>
  </si>
  <si>
    <t>A.160.05.108</t>
  </si>
  <si>
    <t>A.160.05.109</t>
  </si>
  <si>
    <t>A.160.05.110</t>
  </si>
  <si>
    <t>A.160.05.111</t>
  </si>
  <si>
    <t>A.160.05.113</t>
  </si>
  <si>
    <t>A.160.05.114</t>
  </si>
  <si>
    <t>A.160.05.115</t>
  </si>
  <si>
    <t>A.160.05.116</t>
  </si>
  <si>
    <t>A.160.05.118</t>
  </si>
  <si>
    <t>A.160.05.119</t>
  </si>
  <si>
    <t>A.160.05.121</t>
  </si>
  <si>
    <t>A.160.05.122</t>
  </si>
  <si>
    <t>A.160.05.124</t>
  </si>
  <si>
    <t>A.160.05.125</t>
  </si>
  <si>
    <t>A.160.05.126</t>
  </si>
  <si>
    <t>A.160.05.127</t>
  </si>
  <si>
    <t>A.160.05.129</t>
  </si>
  <si>
    <t>A.160.05.130</t>
  </si>
  <si>
    <t>A.160.05.132</t>
  </si>
  <si>
    <t>A.160.05.133</t>
  </si>
  <si>
    <t>A.160.05.134</t>
  </si>
  <si>
    <t>A.160.05.135</t>
  </si>
  <si>
    <t>A.160.05.136</t>
  </si>
  <si>
    <t>A.160.05.137</t>
  </si>
  <si>
    <t>A.160.05.139</t>
  </si>
  <si>
    <t>A.160.05.140</t>
  </si>
  <si>
    <t>A.160.06.101</t>
  </si>
  <si>
    <t>A.160.06.103</t>
  </si>
  <si>
    <t>A.160.06.104</t>
  </si>
  <si>
    <t>A.160.06.106</t>
  </si>
  <si>
    <t>A.160.06.107</t>
  </si>
  <si>
    <t>A.160.06.109</t>
  </si>
  <si>
    <t>A.160.06.110</t>
  </si>
  <si>
    <t>A.160.06.112</t>
  </si>
  <si>
    <t>A.160.06.113</t>
  </si>
  <si>
    <t>A.160.06.114</t>
  </si>
  <si>
    <t>A.160.06.116</t>
  </si>
  <si>
    <t>A.160.06.117</t>
  </si>
  <si>
    <t>A.160.06.118</t>
  </si>
  <si>
    <t>A.160.06.120</t>
  </si>
  <si>
    <t>A.160.06.121</t>
  </si>
  <si>
    <t>A.160.06.123</t>
  </si>
  <si>
    <t>A.160.06.124</t>
  </si>
  <si>
    <t>A.160.06.126</t>
  </si>
  <si>
    <t>A.160.06.127</t>
  </si>
  <si>
    <t>A.160.06.129</t>
  </si>
  <si>
    <t>A.160.06.130</t>
  </si>
  <si>
    <t>A.160.06.132</t>
  </si>
  <si>
    <t>A.160.06.133</t>
  </si>
  <si>
    <t>A.160.06.134</t>
  </si>
  <si>
    <t>A.160.06.136</t>
  </si>
  <si>
    <t>A.160.06.137</t>
  </si>
  <si>
    <t>A.160.06.138</t>
  </si>
  <si>
    <t>A.160.06.140</t>
  </si>
  <si>
    <t>A.160.06.141</t>
  </si>
  <si>
    <t>A.160.06.143</t>
  </si>
  <si>
    <t>A.160.09.101</t>
  </si>
  <si>
    <t>A.160.09.102</t>
  </si>
  <si>
    <t>A.160.09.103</t>
  </si>
  <si>
    <t>A.160.09.104</t>
  </si>
  <si>
    <t>A.160.09.105</t>
  </si>
  <si>
    <t>A.160.09.106</t>
  </si>
  <si>
    <t>A.160.09.107</t>
  </si>
  <si>
    <t>A.160.09.108</t>
  </si>
  <si>
    <t>A.160.09.109</t>
  </si>
  <si>
    <t>A.160.09.110</t>
  </si>
  <si>
    <t>A.160.09.111</t>
  </si>
  <si>
    <t>A.160.09.112</t>
  </si>
  <si>
    <t>A.160.09.113</t>
  </si>
  <si>
    <t>A.160.09.114</t>
  </si>
  <si>
    <t>A.160.09.115</t>
  </si>
  <si>
    <t>A.160.09.116</t>
  </si>
  <si>
    <t>B.030.01.101</t>
  </si>
  <si>
    <t>B.030.01.102</t>
  </si>
  <si>
    <t>B.030.01.103</t>
  </si>
  <si>
    <t>B.030.01.104</t>
  </si>
  <si>
    <t>B.030.01.105</t>
  </si>
  <si>
    <t>B.030.01.106</t>
  </si>
  <si>
    <t>B.030.01.111</t>
  </si>
  <si>
    <t>B.040.01.101</t>
  </si>
  <si>
    <t>B.040.01.102</t>
  </si>
  <si>
    <t>B.040.01.103</t>
  </si>
  <si>
    <t>B.040.01.104</t>
  </si>
  <si>
    <t>B.050.01.101</t>
  </si>
  <si>
    <t>B.050.01.102</t>
  </si>
  <si>
    <t>B.050.01.103</t>
  </si>
  <si>
    <t>B.050.01.104</t>
  </si>
  <si>
    <t>B.050.01.105</t>
  </si>
  <si>
    <t>B.050.01.106</t>
  </si>
  <si>
    <t>B.050.01.107</t>
  </si>
  <si>
    <t>B.050.01.108</t>
  </si>
  <si>
    <t>C.010.01.101</t>
  </si>
  <si>
    <t>C.010.01.102</t>
  </si>
  <si>
    <t>C.010.01.103</t>
  </si>
  <si>
    <t>C.010.01.104</t>
  </si>
  <si>
    <t>C.050.01</t>
  </si>
  <si>
    <t>C.050.01.101</t>
  </si>
  <si>
    <t>C.050.01.102</t>
  </si>
  <si>
    <t>C.060.01</t>
  </si>
  <si>
    <t>C.070.01</t>
  </si>
  <si>
    <t>D.070.01.101</t>
  </si>
  <si>
    <t>D.070.01.102</t>
  </si>
  <si>
    <t>D.070.01.103</t>
  </si>
  <si>
    <t>D.070.01.104</t>
  </si>
  <si>
    <t>D.070.01.105</t>
  </si>
  <si>
    <t>D.070.01.106</t>
  </si>
  <si>
    <t>D.070.01.107</t>
  </si>
  <si>
    <t>D.070.01.108</t>
  </si>
  <si>
    <t>D.070.01.109</t>
  </si>
  <si>
    <t>D.070.01.110</t>
  </si>
  <si>
    <t>C.070.01.101</t>
  </si>
  <si>
    <t>C.070.01.102</t>
  </si>
  <si>
    <t>C.070.01.103</t>
  </si>
  <si>
    <t>C.070.01.104</t>
  </si>
  <si>
    <t>C.070.01.105</t>
  </si>
  <si>
    <t>C.070.01.106</t>
  </si>
  <si>
    <t>F.120.01</t>
  </si>
  <si>
    <t>F.110.01</t>
  </si>
  <si>
    <t>F.100.01</t>
  </si>
  <si>
    <t>F.090.01</t>
  </si>
  <si>
    <t>F.080.01</t>
  </si>
  <si>
    <t>F.070.01</t>
  </si>
  <si>
    <t>F.050.01</t>
  </si>
  <si>
    <t>F.040.01</t>
  </si>
  <si>
    <t>F.030.01</t>
  </si>
  <si>
    <t>F.020.01</t>
  </si>
  <si>
    <t>D.140.01</t>
  </si>
  <si>
    <t>D.050.01</t>
  </si>
  <si>
    <t>D.060.01</t>
  </si>
  <si>
    <t>D.070.01</t>
  </si>
  <si>
    <t>D.090.01</t>
  </si>
  <si>
    <t>D.100.01</t>
  </si>
  <si>
    <t>D.120.01</t>
  </si>
  <si>
    <t>D.050.01.101</t>
  </si>
  <si>
    <t>D.050.01.102</t>
  </si>
  <si>
    <t>D.060.01.101</t>
  </si>
  <si>
    <t>D.060.01.102</t>
  </si>
  <si>
    <t>D.060.01.103</t>
  </si>
  <si>
    <t>D.090.01.101</t>
  </si>
  <si>
    <t>D.090.01.102</t>
  </si>
  <si>
    <t>D.090.01.103</t>
  </si>
  <si>
    <t>D.120.01.101</t>
  </si>
  <si>
    <t>D.120.01.102</t>
  </si>
  <si>
    <t>D.120.01.103</t>
  </si>
  <si>
    <t>D.120.01.104</t>
  </si>
  <si>
    <t>D.120.01.105</t>
  </si>
  <si>
    <t>D.120.01.106</t>
  </si>
  <si>
    <t>D.120.01.107</t>
  </si>
  <si>
    <t>D.120.01.108</t>
  </si>
  <si>
    <t>D.140.01.101</t>
  </si>
  <si>
    <t>F.010.01.101</t>
  </si>
  <si>
    <t>F.010.01.102</t>
  </si>
  <si>
    <t>F.010.01.103</t>
  </si>
  <si>
    <t>F.010.01.104</t>
  </si>
  <si>
    <t>F.010.01.105</t>
  </si>
  <si>
    <t>F.010.01.106</t>
  </si>
  <si>
    <t>F.010.01.107</t>
  </si>
  <si>
    <t>F.010.01.108</t>
  </si>
  <si>
    <t>F.020.01.101</t>
  </si>
  <si>
    <t>F.020.01.102</t>
  </si>
  <si>
    <t>F.020.01.103</t>
  </si>
  <si>
    <t>F.020.01.104</t>
  </si>
  <si>
    <t>F.020.01.105</t>
  </si>
  <si>
    <t>F.020.01.106</t>
  </si>
  <si>
    <t>F.020.01.107</t>
  </si>
  <si>
    <t>F.020.01.108</t>
  </si>
  <si>
    <t>F.020.01.109</t>
  </si>
  <si>
    <t>F.020.01.110</t>
  </si>
  <si>
    <t>F.020.01.111</t>
  </si>
  <si>
    <t>F.020.01.112</t>
  </si>
  <si>
    <t>F.020.01.113</t>
  </si>
  <si>
    <t>F.030.01.101</t>
  </si>
  <si>
    <t>F.030.01.102</t>
  </si>
  <si>
    <t>F.030.01.103</t>
  </si>
  <si>
    <t>F.030.01.104</t>
  </si>
  <si>
    <t>F.030.01.105</t>
  </si>
  <si>
    <t>F.030.01.106</t>
  </si>
  <si>
    <t>F.030.01.107</t>
  </si>
  <si>
    <t>F.030.01.108</t>
  </si>
  <si>
    <t>F.030.01.109</t>
  </si>
  <si>
    <t>F.030.01.110</t>
  </si>
  <si>
    <t>F.030.01.111</t>
  </si>
  <si>
    <t>F.030.01.112</t>
  </si>
  <si>
    <t>F.030.01.113</t>
  </si>
  <si>
    <t>F.030.01.114</t>
  </si>
  <si>
    <t>F.030.01.115</t>
  </si>
  <si>
    <t>F.030.01.116</t>
  </si>
  <si>
    <t>F.030.01.117</t>
  </si>
  <si>
    <t>F.030.01.118</t>
  </si>
  <si>
    <t>F.040.01.101</t>
  </si>
  <si>
    <t>F.040.01.102</t>
  </si>
  <si>
    <t>F.040.01.103</t>
  </si>
  <si>
    <t>F.050.01.101</t>
  </si>
  <si>
    <t>F.050.01.102</t>
  </si>
  <si>
    <t>F.050.01.103</t>
  </si>
  <si>
    <t>F.050.01.104</t>
  </si>
  <si>
    <t>F.050.01.105</t>
  </si>
  <si>
    <t>F.050.01.106</t>
  </si>
  <si>
    <t>F.050.01.107</t>
  </si>
  <si>
    <t>F.070.01.101</t>
  </si>
  <si>
    <t>F.070.01.102</t>
  </si>
  <si>
    <t>F.070.01.103</t>
  </si>
  <si>
    <t>F.070.01.104</t>
  </si>
  <si>
    <t>F.070.01.105</t>
  </si>
  <si>
    <t>F.070.01.106</t>
  </si>
  <si>
    <t>F.070.01.107</t>
  </si>
  <si>
    <t>F.070.01.108</t>
  </si>
  <si>
    <t>F.080.01.101</t>
  </si>
  <si>
    <t>F.080.01.102</t>
  </si>
  <si>
    <t>F.080.01.103</t>
  </si>
  <si>
    <t>F.080.01.104</t>
  </si>
  <si>
    <t>F.080.01.105</t>
  </si>
  <si>
    <t>F.080.01.106</t>
  </si>
  <si>
    <t>F.080.01.107</t>
  </si>
  <si>
    <t>F.080.01.108</t>
  </si>
  <si>
    <t>F.080.01.109</t>
  </si>
  <si>
    <t>F.080.01.110</t>
  </si>
  <si>
    <t>F.080.01.111</t>
  </si>
  <si>
    <t>F.080.01.112</t>
  </si>
  <si>
    <t>F.080.01.113</t>
  </si>
  <si>
    <t>F.090.01.101</t>
  </si>
  <si>
    <t>F.090.01.102</t>
  </si>
  <si>
    <t>F.090.01.103</t>
  </si>
  <si>
    <t>F.090.01.104</t>
  </si>
  <si>
    <t>F.090.01.105</t>
  </si>
  <si>
    <t>F.090.01.106</t>
  </si>
  <si>
    <t>F.090.01.107</t>
  </si>
  <si>
    <t>F.090.01.108</t>
  </si>
  <si>
    <t>F.090.01.109</t>
  </si>
  <si>
    <t>F.090.01.110</t>
  </si>
  <si>
    <t>F.090.01.111</t>
  </si>
  <si>
    <t>F.090.01.112</t>
  </si>
  <si>
    <t>F.090.01.113</t>
  </si>
  <si>
    <t>F.090.01.114</t>
  </si>
  <si>
    <t>F.090.01.115</t>
  </si>
  <si>
    <t>F.090.01.116</t>
  </si>
  <si>
    <t>F.090.01.117</t>
  </si>
  <si>
    <t>F.090.01.118</t>
  </si>
  <si>
    <t>F.100.01.101</t>
  </si>
  <si>
    <t>F.100.01.102</t>
  </si>
  <si>
    <t>F.100.01.103</t>
  </si>
  <si>
    <t>F.110.01.101</t>
  </si>
  <si>
    <t>F.110.01.102</t>
  </si>
  <si>
    <t>F.110.01.103</t>
  </si>
  <si>
    <t>F.110.01.104</t>
  </si>
  <si>
    <t>F.110.01.105</t>
  </si>
  <si>
    <t>F.110.01.106</t>
  </si>
  <si>
    <t>F.110.01.107</t>
  </si>
  <si>
    <t>F.110.01.108</t>
  </si>
  <si>
    <t>F.110.01.109</t>
  </si>
  <si>
    <t>F.110.01.110</t>
  </si>
  <si>
    <t>F.120.01.101</t>
  </si>
  <si>
    <t>F.120.01.102</t>
  </si>
  <si>
    <t>F.120.01.103</t>
  </si>
  <si>
    <t>F.120.01.104</t>
  </si>
  <si>
    <t>F.120.01.105</t>
  </si>
  <si>
    <t>F.120.01.106</t>
  </si>
  <si>
    <t>F.120.01.107</t>
  </si>
  <si>
    <t>F.120.01.108</t>
  </si>
  <si>
    <t>F.120.01.109</t>
  </si>
  <si>
    <t>F.120.01.110</t>
  </si>
  <si>
    <t>F.120.01.111</t>
  </si>
  <si>
    <t>F.120.01.112</t>
  </si>
  <si>
    <t>F.120.01.113</t>
  </si>
  <si>
    <t>F.120.01.114</t>
  </si>
  <si>
    <t>F.120.01.115</t>
  </si>
  <si>
    <t>F.120.01.116</t>
  </si>
  <si>
    <t>F.120.01.117</t>
  </si>
  <si>
    <t>F.120.01.118</t>
  </si>
  <si>
    <t>F.120.01.119</t>
  </si>
  <si>
    <t>D.100.10.101</t>
  </si>
  <si>
    <t>D.100.10.102</t>
  </si>
  <si>
    <t>D.100.10.103</t>
  </si>
  <si>
    <t>D.100.10.104</t>
  </si>
  <si>
    <t>D.100.10.105</t>
  </si>
  <si>
    <t>D.100.10.106</t>
  </si>
  <si>
    <t>D.100.10.107</t>
  </si>
  <si>
    <t>D.100.10.108</t>
  </si>
  <si>
    <t>D.100.10.109</t>
  </si>
  <si>
    <t>D.100.10.110</t>
  </si>
  <si>
    <t>D.100.10.111</t>
  </si>
  <si>
    <t>D.100.10.112</t>
  </si>
  <si>
    <t>D.100.10.113</t>
  </si>
  <si>
    <t>D.100.10.114</t>
  </si>
  <si>
    <t>D.100.10.115</t>
  </si>
  <si>
    <t>D.100.10.116</t>
  </si>
  <si>
    <t>D.100.10.117</t>
  </si>
  <si>
    <t>D.100.10.118</t>
  </si>
  <si>
    <t>D.100.10.119</t>
  </si>
  <si>
    <t>D.100.10.120</t>
  </si>
  <si>
    <t>D.100.10.121</t>
  </si>
  <si>
    <t>D.100.10.122</t>
  </si>
  <si>
    <t>D.100.10.123</t>
  </si>
  <si>
    <t>D.100.10.124</t>
  </si>
  <si>
    <t>D.100.10.125</t>
  </si>
  <si>
    <t>D.100.10.126</t>
  </si>
  <si>
    <t>D.100.10.127</t>
  </si>
  <si>
    <t>D.100.10.128</t>
  </si>
  <si>
    <t>D.100.10.129</t>
  </si>
  <si>
    <t>D.100.10.130</t>
  </si>
  <si>
    <t>D.100.10.131</t>
  </si>
  <si>
    <t>D.100.10.132</t>
  </si>
  <si>
    <t>D.100.10.133</t>
  </si>
  <si>
    <t>D.100.01.134</t>
  </si>
  <si>
    <t>eco-costs of</t>
  </si>
  <si>
    <t>exo-tocicity</t>
  </si>
  <si>
    <t>resource</t>
  </si>
  <si>
    <r>
      <rPr>
        <b/>
        <sz val="10"/>
        <rFont val="Arial"/>
        <family val="2"/>
      </rPr>
      <t>depletion</t>
    </r>
    <r>
      <rPr>
        <sz val="10"/>
        <rFont val="Arial"/>
        <family val="2"/>
      </rPr>
      <t xml:space="preserve">   euro</t>
    </r>
  </si>
  <si>
    <r>
      <rPr>
        <b/>
        <sz val="10"/>
        <rFont val="Arial"/>
        <family val="2"/>
      </rPr>
      <t>footprint</t>
    </r>
    <r>
      <rPr>
        <sz val="10"/>
        <rFont val="Arial"/>
        <family val="2"/>
      </rPr>
      <t xml:space="preserve">   euro</t>
    </r>
  </si>
  <si>
    <t xml:space="preserve">euro </t>
  </si>
  <si>
    <t xml:space="preserve">materials, chemicals, acids organic                                                                     </t>
  </si>
  <si>
    <t xml:space="preserve">materials, chemicals, organic               </t>
  </si>
  <si>
    <t>materials, glass, construction</t>
  </si>
  <si>
    <t xml:space="preserve">Materials, plastics, Thermosets                          </t>
  </si>
  <si>
    <t xml:space="preserve">Materials, plastics, Thermoplasts                         </t>
  </si>
  <si>
    <t xml:space="preserve">Materials, plastics, rubbers             </t>
  </si>
  <si>
    <t xml:space="preserve">materials, fuels, oil                                           </t>
  </si>
  <si>
    <t xml:space="preserve">Transport, rail                                         </t>
  </si>
  <si>
    <t>This database is for "background processes" (i.e. upstream and downstream processes)</t>
  </si>
  <si>
    <t>- water scarcity</t>
  </si>
  <si>
    <r>
      <t xml:space="preserve">These data are to be used to convert the </t>
    </r>
    <r>
      <rPr>
        <b/>
        <sz val="10"/>
        <rFont val="Arial"/>
        <family val="2"/>
      </rPr>
      <t>input</t>
    </r>
    <r>
      <rPr>
        <sz val="10"/>
        <rFont val="Arial"/>
        <family val="2"/>
      </rPr>
      <t xml:space="preserve"> tables of LCI to eco-costs.</t>
    </r>
  </si>
  <si>
    <r>
      <t xml:space="preserve">In general, these data are to be used to convert the </t>
    </r>
    <r>
      <rPr>
        <b/>
        <sz val="10"/>
        <color rgb="FF0070C0"/>
        <rFont val="Arial"/>
        <family val="2"/>
      </rPr>
      <t>output</t>
    </r>
    <r>
      <rPr>
        <sz val="10"/>
        <color rgb="FF0070C0"/>
        <rFont val="Arial"/>
        <family val="2"/>
      </rPr>
      <t xml:space="preserve"> tables of LCI to eco-costs , to be used when "foreground processes" (also called core processes) have emissions.</t>
    </r>
  </si>
  <si>
    <t>This excel file on emissions and resource depletion provides data on:</t>
  </si>
  <si>
    <t>Changes:</t>
  </si>
  <si>
    <t>- ILCD recommended characterisation factors for  acidification, eutrofication, photochemical oxidant forming and fine dust</t>
  </si>
  <si>
    <t>A.040.03.103</t>
  </si>
  <si>
    <t>A.040.03.104</t>
  </si>
  <si>
    <t>A.100.14.153</t>
  </si>
  <si>
    <t>A.100.14.154</t>
  </si>
  <si>
    <t>A.100.14.155</t>
  </si>
  <si>
    <t>A.100.14.156</t>
  </si>
  <si>
    <t>A.100.14.157</t>
  </si>
  <si>
    <t>A.100.14.158</t>
  </si>
  <si>
    <t>A.100.14.159</t>
  </si>
  <si>
    <t>A.100.14.160</t>
  </si>
  <si>
    <t>A.100.14.161</t>
  </si>
  <si>
    <t>A.100.14.162</t>
  </si>
  <si>
    <t>A.100.14.163</t>
  </si>
  <si>
    <t>A.100.14.164</t>
  </si>
  <si>
    <t>A.100.14.165</t>
  </si>
  <si>
    <t>A.100.14.166</t>
  </si>
  <si>
    <t>A.130.01.105</t>
  </si>
  <si>
    <t>A.010.02.103</t>
  </si>
  <si>
    <t>A.140.01.144</t>
  </si>
  <si>
    <t>A.140.01.145</t>
  </si>
  <si>
    <t>A.140.01.146</t>
  </si>
  <si>
    <t>A.140.01.147</t>
  </si>
  <si>
    <t>A.140.01.160</t>
  </si>
  <si>
    <t>A.140.01.161</t>
  </si>
  <si>
    <t>A.140.01.162</t>
  </si>
  <si>
    <t>A.140.01.163</t>
  </si>
  <si>
    <t>A.140.01.164</t>
  </si>
  <si>
    <t>A.140.01.165</t>
  </si>
  <si>
    <t>A.140.01.166</t>
  </si>
  <si>
    <t>A.140.01.167</t>
  </si>
  <si>
    <t>A.140.01.168</t>
  </si>
  <si>
    <t>A.140.01.169</t>
  </si>
  <si>
    <t>A.140.01.170</t>
  </si>
  <si>
    <t>A.070.09.104</t>
  </si>
  <si>
    <t>A.150.01.101</t>
  </si>
  <si>
    <t>D.140.01.102</t>
  </si>
  <si>
    <t>D.140.01.103</t>
  </si>
  <si>
    <t>D.140.01.104</t>
  </si>
  <si>
    <t>A.130.01.106</t>
  </si>
  <si>
    <t>A.130.02.122</t>
  </si>
  <si>
    <t>A.130.02.123</t>
  </si>
  <si>
    <t>A.140.01.118</t>
  </si>
  <si>
    <t>A.140.01.117</t>
  </si>
  <si>
    <t>A.140.01.148</t>
  </si>
  <si>
    <t>A.010.06.111</t>
  </si>
  <si>
    <t>A.010.06.112</t>
  </si>
  <si>
    <t>A.130.01.107</t>
  </si>
  <si>
    <t>A.130.04.133</t>
  </si>
  <si>
    <t>F.030.01.119</t>
  </si>
  <si>
    <t>F.030.01.120</t>
  </si>
  <si>
    <t>F.030.01.121</t>
  </si>
  <si>
    <t>F.090.01.119</t>
  </si>
  <si>
    <t>F.090.01.120</t>
  </si>
  <si>
    <t>F.090.01.121</t>
  </si>
  <si>
    <t>F.120.01.120</t>
  </si>
  <si>
    <t>F.120.01.121</t>
  </si>
  <si>
    <t>F.120.01.122</t>
  </si>
  <si>
    <t>A.140.01.171</t>
  </si>
  <si>
    <t>F.090.01.122</t>
  </si>
  <si>
    <t>F.030.01.122</t>
  </si>
  <si>
    <t>F.120.01.123</t>
  </si>
  <si>
    <t>Materials, metals, others</t>
  </si>
  <si>
    <t xml:space="preserve">www.idematapp.com </t>
  </si>
  <si>
    <t xml:space="preserve">Available for Iphone and Ipad in the App Store, and for Android smartphones in the Google Play store </t>
  </si>
  <si>
    <t>Note: detailed calculations of ecocosts of Ecoinvent LCIs  are only available on the blackboard of the Delft University of Technology</t>
  </si>
  <si>
    <t>A.010.06.113</t>
  </si>
  <si>
    <t>A.010.06.114</t>
  </si>
  <si>
    <t>A.030.04.102</t>
  </si>
  <si>
    <t>A.030.04.103</t>
  </si>
  <si>
    <t>A.030.04.104</t>
  </si>
  <si>
    <t>D.120.01.109</t>
  </si>
  <si>
    <t>kg CO2 equiv.</t>
  </si>
  <si>
    <t>Note:</t>
  </si>
  <si>
    <t>Delft University of Technology</t>
  </si>
  <si>
    <t xml:space="preserve">Transport, road                                     </t>
  </si>
  <si>
    <t xml:space="preserve">Transport, water                                     </t>
  </si>
  <si>
    <t>Industrial property Aiming Better</t>
  </si>
  <si>
    <t>5.  EVR data for different consumption sectors for the EU25 (EIPRO study) (from cradle to gate)</t>
  </si>
  <si>
    <t>Idemat data based on Ecoinvent can be found at the blackboard of the Delft University of Technology</t>
  </si>
  <si>
    <t>Sources of LCI:</t>
  </si>
  <si>
    <t>Delft University of Technology based on Dutch Industry</t>
  </si>
  <si>
    <t>USLCI</t>
  </si>
  <si>
    <t>ProBas, Umwelt Bundesambt</t>
  </si>
  <si>
    <t>LCI data from ProBas, Umwelt Bundesambt; water data from UNESCO 2005, Waterfootprint of cotton consumption</t>
  </si>
  <si>
    <t>Rahman and Bala 2009. Ecological and environmental sustainability of jute production systems in Bangladesh: life cycle assessment</t>
  </si>
  <si>
    <t>Ardente F. et al., 2008. Energy and Buildings 40 pp 1-10</t>
  </si>
  <si>
    <t>energy from CESedupack</t>
  </si>
  <si>
    <t>Plastics Europe LCI database</t>
  </si>
  <si>
    <t>Chalmers University, SPINE</t>
  </si>
  <si>
    <t>Delft University of Technology based on European Industry</t>
  </si>
  <si>
    <t>energy for production, Delft University of Technology based on European Industry</t>
  </si>
  <si>
    <t>EPD Akzo</t>
  </si>
  <si>
    <t>ELCD</t>
  </si>
  <si>
    <t>Richard Murphy, Imperial College London</t>
  </si>
  <si>
    <t>USCLI</t>
  </si>
  <si>
    <t>James B. Wilson, 2010, LIFE-CYCLE INVENTORY OF FORMALDEHYDE-BASED RESINS USED IN WOOD COMPOSITES IN TERMS OF RESOURCES, EMISSIONS, ENERGY AND CARBON,  WOOD AND FIBER SCIENCE, MARCH 2010, V. 42(CORRIM SPECIAL ISSUE)</t>
  </si>
  <si>
    <t>EPD Wienerberger</t>
  </si>
  <si>
    <t>EPD IBU</t>
  </si>
  <si>
    <t xml:space="preserve"> Rives, in Resources, Conservation and Recycling 58 (2012) 132– 142</t>
  </si>
  <si>
    <t>Delft University of Technology based thesis vogtlander</t>
  </si>
  <si>
    <t>Ecoinvent</t>
  </si>
  <si>
    <t xml:space="preserve">Delft University of Technology </t>
  </si>
  <si>
    <t>Apple 27 inch Imac</t>
  </si>
  <si>
    <t>15 inch MacBook Pro, Retina display</t>
  </si>
  <si>
    <t>Paul Teehan, Milind Kandlikar, Life cycle assessment studies of tablet PCs, background document, University of Britisch Colombia</t>
  </si>
  <si>
    <t>Apple Thunderbolt Display 27"</t>
  </si>
  <si>
    <t>osram PARATHOM CLASSIC A 345 lumen, 8 watt</t>
  </si>
  <si>
    <t>European Commission – DG ENV 2011 Comparative Life-Cycle Assessment of nickelcadmium (NiCd) batteries used in Cordless Power Tools (CPTs) vs. their alternatives nickel-metal hydride (NiMH) and lithium-ion (Li-ion) batteries</t>
  </si>
  <si>
    <t>ELCD proxi</t>
  </si>
  <si>
    <t>Delft University of Technology, base materials mix</t>
  </si>
  <si>
    <t>LCA update study from Intern Aluminium Institute 2005-2007</t>
  </si>
  <si>
    <t>energy from Univ of Bath</t>
  </si>
  <si>
    <t>European Copper Institute</t>
  </si>
  <si>
    <t>Nickel Institute 2012</t>
  </si>
  <si>
    <r>
      <t>Nuss</t>
    </r>
    <r>
      <rPr>
        <vertAlign val="superscript"/>
        <sz val="10"/>
        <rFont val="Arial"/>
        <family val="2"/>
      </rPr>
      <t xml:space="preserve"> </t>
    </r>
    <r>
      <rPr>
        <sz val="10"/>
        <rFont val="Arial"/>
        <family val="2"/>
      </rPr>
      <t xml:space="preserve">and Eckelman, 2014, Life Cycle Assessment of Metals: A Scientific Synthesis, PLOS ONE, - supporting information- </t>
    </r>
  </si>
  <si>
    <t>University of Heidelberg, IFEU, 2006, Life Cycle Assessment of PLA</t>
  </si>
  <si>
    <t>energy from CESedupack plus transport</t>
  </si>
  <si>
    <t>Delft University of Technology base materials mix</t>
  </si>
  <si>
    <t>Delft University of Technology based on DoPont study</t>
  </si>
  <si>
    <t>Chalmers University</t>
  </si>
  <si>
    <t>Shen L., Patel M. K. Life cycle assessment of man-made cellulose fibres. Lenzinger Berichte 88 (2010) 1-59 (viscose fibre type "Lensing Modal")</t>
  </si>
  <si>
    <t>Van der Velden, Patel, Vogtlander,2014. LCA benchmarking study on textiles, made of cotton, polyester, nylon, acryl, or ellastane. Int J of LCA Vol 19 pp 331-356</t>
  </si>
  <si>
    <t>thesis Pablo van de Lugt, delt university of technology, available at the repository</t>
  </si>
  <si>
    <t>thesis of Rives, 2011 Environmental evaluation of the cork sector in southern europe (catalonia)</t>
  </si>
  <si>
    <t>Thesis Anne Mestre, delft university of technology, available at the repository</t>
  </si>
  <si>
    <t xml:space="preserve"> Puettmann et al. 2013. Cradle to Gate Life Cycle Assessment of U.S. Medium Density Fiberboard Production.</t>
  </si>
  <si>
    <t>Delft University of Technology, based on data of the manufacturer</t>
  </si>
  <si>
    <t>system solution</t>
  </si>
  <si>
    <t>ELCD + Fokker 100</t>
  </si>
  <si>
    <t>ELCD + Boeing 747</t>
  </si>
  <si>
    <t>calculation</t>
  </si>
  <si>
    <t>ELCD + road tests 7 tracktors Niedersachsen, Germany</t>
  </si>
  <si>
    <t xml:space="preserve">Transport, air                                                                   </t>
  </si>
  <si>
    <t>thesis Vogtlander + recent data on  2 trucks: MAN TGX 18.440 XLX  and Mercedes-Benz Actros 1845  (both Euro 6)</t>
  </si>
  <si>
    <t>information RWS the Netherlands for European inland vessels, example AVV vessel type M7</t>
  </si>
  <si>
    <t>Delft University of Technology, information Maersk, example Emma Maersk</t>
  </si>
  <si>
    <t>electricity</t>
  </si>
  <si>
    <t>study Energy Efficiency: Plastics and Rubber Machines Well Placed, Euromap</t>
  </si>
  <si>
    <t>calculations based on LHV</t>
  </si>
  <si>
    <t>system approach</t>
  </si>
  <si>
    <t>calculations based on vrigin - secondary</t>
  </si>
  <si>
    <r>
      <rPr>
        <b/>
        <sz val="10"/>
        <rFont val="Arial"/>
        <family val="2"/>
      </rPr>
      <t>first version</t>
    </r>
    <r>
      <rPr>
        <sz val="10"/>
        <rFont val="Arial"/>
        <family val="2"/>
      </rPr>
      <t xml:space="preserve"> of the Idematapp file, with new LCIs based on ELCD, own calculations (e.g. transport), specific LCIs from recent scientific peer reviewed papers, data from Probas, CESedupack, USLCI., Chalmers University, University of Bath</t>
    </r>
  </si>
  <si>
    <t>combination of above data</t>
  </si>
  <si>
    <t>small corrections on natural fibres (extra degumming for textiles)</t>
  </si>
  <si>
    <t>Human tocicity</t>
  </si>
  <si>
    <t xml:space="preserve">oxidants   euro </t>
  </si>
  <si>
    <t xml:space="preserve">Ecotoxicity </t>
  </si>
  <si>
    <t xml:space="preserve">(freshwater) euro </t>
  </si>
  <si>
    <t>Acidification</t>
  </si>
  <si>
    <t>Eutrophication</t>
  </si>
  <si>
    <t>Photochemical</t>
  </si>
  <si>
    <t>Fine dust</t>
  </si>
  <si>
    <t>midpoints of eco-costs and CED added</t>
  </si>
  <si>
    <t>Sandra Roos, Magdalena Szpieg (2012) Life Cycle assessment of Z-Bee ( Swerea IVF AB, Sweden )</t>
  </si>
  <si>
    <t>small correction in thermosets</t>
  </si>
  <si>
    <t>correction of mercury (primary)</t>
  </si>
  <si>
    <t>and small corrections of other metals from ProBas</t>
  </si>
  <si>
    <t>Materials, metals, non ferro, magnesiums</t>
  </si>
  <si>
    <t>correction wool (correction USLCI)</t>
  </si>
  <si>
    <t>recipe added, and small changes in non-ferro (sulfur oxides in ProBas)</t>
  </si>
  <si>
    <t>Terrestrial</t>
  </si>
  <si>
    <t>radiation</t>
  </si>
  <si>
    <t>small changes in cotton</t>
  </si>
  <si>
    <t>EPD of accoya Norway</t>
  </si>
  <si>
    <t>Materials, textiles; A.140.02 Materials, textile processes; A.140.03 Materials, textile products</t>
  </si>
  <si>
    <t xml:space="preserve">version with new LCI data of the ELCD and data based on new eco-costs 2017: </t>
  </si>
  <si>
    <t>all midpoint characterisation factors have been updated, with entirely new calculations on eco-costs of resource depletion (new modelling of land-use change and metal depletion)</t>
  </si>
  <si>
    <t>C.070.01.107</t>
  </si>
  <si>
    <t>C.070.01.108</t>
  </si>
  <si>
    <t>agricultural, plant production, vegetables</t>
  </si>
  <si>
    <t>agricultural, plant production, roughage</t>
  </si>
  <si>
    <t>agricultural, plant production, roots and tubers</t>
  </si>
  <si>
    <t>agricultural, plant production, cereals</t>
  </si>
  <si>
    <t>food, dairy</t>
  </si>
  <si>
    <t>food, other</t>
  </si>
  <si>
    <t>food, pork</t>
  </si>
  <si>
    <t>food, poultry</t>
  </si>
  <si>
    <t>ReCiPe</t>
  </si>
  <si>
    <t>resources</t>
  </si>
  <si>
    <t>H            DALY</t>
  </si>
  <si>
    <t>H  species.year</t>
  </si>
  <si>
    <t>H     USD2013</t>
  </si>
  <si>
    <t>ecotoxixity</t>
  </si>
  <si>
    <t>DALY</t>
  </si>
  <si>
    <t xml:space="preserve">Global warming, </t>
  </si>
  <si>
    <t>Terrestrial ecosystems</t>
  </si>
  <si>
    <t>Human health</t>
  </si>
  <si>
    <t>Freshwater ecosystems</t>
  </si>
  <si>
    <t>species.year</t>
  </si>
  <si>
    <t xml:space="preserve">Stratospheric </t>
  </si>
  <si>
    <t>ozone depletion</t>
  </si>
  <si>
    <t xml:space="preserve">Ionizing </t>
  </si>
  <si>
    <t xml:space="preserve">Ozone formation, </t>
  </si>
  <si>
    <t xml:space="preserve">Fine particulate </t>
  </si>
  <si>
    <t>matter formation</t>
  </si>
  <si>
    <t xml:space="preserve"> acidification</t>
  </si>
  <si>
    <t>Freshwater</t>
  </si>
  <si>
    <t xml:space="preserve"> eutrophication</t>
  </si>
  <si>
    <t xml:space="preserve">Terrestrial </t>
  </si>
  <si>
    <t xml:space="preserve">Freshwater </t>
  </si>
  <si>
    <t xml:space="preserve">Marine </t>
  </si>
  <si>
    <t xml:space="preserve">Human </t>
  </si>
  <si>
    <t>carcinogenic toxicity</t>
  </si>
  <si>
    <t>non-carcinogenic toxicity</t>
  </si>
  <si>
    <t>Land use</t>
  </si>
  <si>
    <t xml:space="preserve"> scarcity</t>
  </si>
  <si>
    <t>USD2013</t>
  </si>
  <si>
    <t>mineral resource</t>
  </si>
  <si>
    <t xml:space="preserve">Fossil resource </t>
  </si>
  <si>
    <t>Water consumption,</t>
  </si>
  <si>
    <t xml:space="preserve"> Human health</t>
  </si>
  <si>
    <t xml:space="preserve">Water consumption, </t>
  </si>
  <si>
    <t>Terrestrial ecosystem</t>
  </si>
  <si>
    <t>Aquatic ecosystems</t>
  </si>
  <si>
    <t>agrofootprint added, and ReCiPe updated to '2016'</t>
  </si>
  <si>
    <t>small corrections in CED and Recipe</t>
  </si>
  <si>
    <t>Data for midpoint calculations by the IdematLightLCA app</t>
  </si>
  <si>
    <t>see app</t>
  </si>
  <si>
    <t>G.010</t>
  </si>
  <si>
    <t>M.010</t>
  </si>
  <si>
    <t>M.010.10</t>
  </si>
  <si>
    <t>Data for meal ingredients (Food) for the IdematLightLCA app</t>
  </si>
  <si>
    <t>Cereals</t>
  </si>
  <si>
    <t>Materials, packaging, general</t>
  </si>
  <si>
    <t>Materials, packaging MAP films</t>
  </si>
  <si>
    <t>Materials, packaging MAP gasses</t>
  </si>
  <si>
    <t>A.120.10</t>
  </si>
  <si>
    <t>A.120.20</t>
  </si>
  <si>
    <t xml:space="preserve">Materials, plastics, Special              </t>
  </si>
  <si>
    <t>A.130.06</t>
  </si>
  <si>
    <t>M.010.20</t>
  </si>
  <si>
    <t>Dairy</t>
  </si>
  <si>
    <t>M.010.30</t>
  </si>
  <si>
    <t>Fruit</t>
  </si>
  <si>
    <t>M.010.40</t>
  </si>
  <si>
    <t>Meat and fish</t>
  </si>
  <si>
    <t>Others</t>
  </si>
  <si>
    <t>M.010.50</t>
  </si>
  <si>
    <t>Vegetables</t>
  </si>
  <si>
    <t>Kuraray (EVAL)</t>
  </si>
  <si>
    <t>M.010.10.101</t>
  </si>
  <si>
    <t>M.010.10.102</t>
  </si>
  <si>
    <t>M.010.10.103</t>
  </si>
  <si>
    <t>M.010.10.104</t>
  </si>
  <si>
    <t>M.01010.105</t>
  </si>
  <si>
    <t>M.010.10.106</t>
  </si>
  <si>
    <t>M.010.20.101</t>
  </si>
  <si>
    <t>M.010.30.101</t>
  </si>
  <si>
    <t>M.010.20.102</t>
  </si>
  <si>
    <t>M.010.20.103</t>
  </si>
  <si>
    <t>M.010.20.104</t>
  </si>
  <si>
    <t>M.010.20.105</t>
  </si>
  <si>
    <t>M.010.20.106</t>
  </si>
  <si>
    <t>M.010.30.102</t>
  </si>
  <si>
    <t>M.010.30.104</t>
  </si>
  <si>
    <t>M.010.30.103</t>
  </si>
  <si>
    <t>M.010.30.105</t>
  </si>
  <si>
    <t>M.010.30.106</t>
  </si>
  <si>
    <t>M.010.30.107</t>
  </si>
  <si>
    <t>M.010.30.108</t>
  </si>
  <si>
    <t>M.010.30.109</t>
  </si>
  <si>
    <t>M.010.30.110</t>
  </si>
  <si>
    <t>M.010.30.111</t>
  </si>
  <si>
    <t>M.010.40.101</t>
  </si>
  <si>
    <t>M.010.50.101</t>
  </si>
  <si>
    <t>M.010.60</t>
  </si>
  <si>
    <t>M.010.60.101</t>
  </si>
  <si>
    <t>M.010.40.102</t>
  </si>
  <si>
    <t>M.010.40.103</t>
  </si>
  <si>
    <t>M.010.40.104</t>
  </si>
  <si>
    <t>M.010.40.105</t>
  </si>
  <si>
    <t>M.010.40.106</t>
  </si>
  <si>
    <t>M.010.40.107</t>
  </si>
  <si>
    <t>M.010.40.108</t>
  </si>
  <si>
    <t>M.010.40.109</t>
  </si>
  <si>
    <t>M.010.40.110</t>
  </si>
  <si>
    <t>M.010.40.111</t>
  </si>
  <si>
    <t>M.010.40.112</t>
  </si>
  <si>
    <t>M.010.40.113</t>
  </si>
  <si>
    <t>M.010.40.114</t>
  </si>
  <si>
    <t>M.010.40.115</t>
  </si>
  <si>
    <t>M.010.40.116</t>
  </si>
  <si>
    <t>M.010.40.117</t>
  </si>
  <si>
    <t>M.010.40.118</t>
  </si>
  <si>
    <t>M.010.40.119</t>
  </si>
  <si>
    <t>M.010.50.102</t>
  </si>
  <si>
    <t>M.010.50.103</t>
  </si>
  <si>
    <t>M.010.60.102</t>
  </si>
  <si>
    <t>M.010.60.103</t>
  </si>
  <si>
    <t>M.010.60.104</t>
  </si>
  <si>
    <t>M.010.60.105</t>
  </si>
  <si>
    <t>M.010.60.106</t>
  </si>
  <si>
    <t>M.010.60.107</t>
  </si>
  <si>
    <t>M.010.60.108</t>
  </si>
  <si>
    <t>M.010.60.109</t>
  </si>
  <si>
    <t>M.010.60.110</t>
  </si>
  <si>
    <t>M.010.60.111</t>
  </si>
  <si>
    <t>M.010.60.112</t>
  </si>
  <si>
    <t>M.010.60.113</t>
  </si>
  <si>
    <t>M.010.60.114</t>
  </si>
  <si>
    <t>M.010.60.115</t>
  </si>
  <si>
    <t>M.010.60.116</t>
  </si>
  <si>
    <t>M.010.60.117</t>
  </si>
  <si>
    <t>M.010.60.118</t>
  </si>
  <si>
    <t>M.010.60.119</t>
  </si>
  <si>
    <t>M.010.60.120</t>
  </si>
  <si>
    <t>M.010.60.121</t>
  </si>
  <si>
    <t>M.010.60.122</t>
  </si>
  <si>
    <t>M.010.60.123</t>
  </si>
  <si>
    <t>M.010.60.124</t>
  </si>
  <si>
    <t>M.010.60.125</t>
  </si>
  <si>
    <t>M.010.60.126</t>
  </si>
  <si>
    <t>Danish Food LCA data; Dalgaard and Halberg (2004 and Thrane (2004)</t>
  </si>
  <si>
    <t>agri-footprint</t>
  </si>
  <si>
    <t>Franziska Stoessel,* Ronnie Juraske, Stephan Pfister, and Stefanie Hellweg "Life Cycle Inventory and Carbon and Water FoodPrint of Fruits and Vegetables: Application to a Swiss Retailer</t>
  </si>
  <si>
    <t>delft university of technology</t>
  </si>
  <si>
    <t>A.130.02.124</t>
  </si>
  <si>
    <t>N.010.10.101</t>
  </si>
  <si>
    <t>N.010.10.102</t>
  </si>
  <si>
    <t>N.010.10.103</t>
  </si>
  <si>
    <t>F.090.01.123</t>
  </si>
  <si>
    <t>F.090.01.124</t>
  </si>
  <si>
    <t>F.090.01.125</t>
  </si>
  <si>
    <t>F.090.01.126</t>
  </si>
  <si>
    <t>F.030.01.123</t>
  </si>
  <si>
    <t>F.030.01.124</t>
  </si>
  <si>
    <t>F.030.01.125</t>
  </si>
  <si>
    <t>F.030.01.126</t>
  </si>
  <si>
    <t>A.120.01.101</t>
  </si>
  <si>
    <t>A.120.01.102</t>
  </si>
  <si>
    <t>A.120.01.103</t>
  </si>
  <si>
    <t>A.120.01.104</t>
  </si>
  <si>
    <t>A.120.01.105</t>
  </si>
  <si>
    <t>A.120.01.106</t>
  </si>
  <si>
    <t>A.120.01.107</t>
  </si>
  <si>
    <t>A.120.01.108</t>
  </si>
  <si>
    <t>A.120.10.101</t>
  </si>
  <si>
    <t>A.120.10.102</t>
  </si>
  <si>
    <t>A.120.10.103</t>
  </si>
  <si>
    <t>A.120.10.104</t>
  </si>
  <si>
    <t>A.120.10.105</t>
  </si>
  <si>
    <t>A.120.10.106</t>
  </si>
  <si>
    <t>A.120.10.107</t>
  </si>
  <si>
    <t>A.120.10.108</t>
  </si>
  <si>
    <t>A.120.10.109</t>
  </si>
  <si>
    <t>A.120.10.110</t>
  </si>
  <si>
    <t>A.120.10.111</t>
  </si>
  <si>
    <t>A.120.10.112</t>
  </si>
  <si>
    <t>A.120.10.113</t>
  </si>
  <si>
    <t>A.120.20.101</t>
  </si>
  <si>
    <t>A.120.20.102</t>
  </si>
  <si>
    <t>A.120.20.103</t>
  </si>
  <si>
    <t>packaging and food added plus downcycled (mechanical) plasics</t>
  </si>
  <si>
    <t>A.030.04.105</t>
  </si>
  <si>
    <t>HEATS OF COMBUSTION OF HIGH TEMPERATURE POLYMERS, Richard N. Walters*, Stacey M. Hackett* and Richard E. Lyon</t>
  </si>
  <si>
    <t>calculations based on CES edupack</t>
  </si>
  <si>
    <t>calculations based on heat of formation of reaction</t>
  </si>
  <si>
    <t>calculations Delft University of Technology</t>
  </si>
  <si>
    <t>calculations Delft University of Technology based on energy</t>
  </si>
  <si>
    <t>D. Kliaugaitė, J. K, Staniškis. Comparative Life Cycle Assessment of High Barrier Polymer Packaging for Selecting Resource Efficient and Environmentally Low-Impact Materials.International Journal of Environmental and Ecological Engineering Vol:7, No:11, 2013</t>
  </si>
  <si>
    <t>LCA of Eco-profiles and Environmental Product Declarations of the European Plastics Manufacturers, january 2015</t>
  </si>
  <si>
    <t>Yuan Li, Master Thesis University of Pittsburg. LCA of LIFE CYCLE ASSESSMENT TO DI-2-ETHYLHEXYL PHTHALATE (DEHP), APPLICATIONS AND POTENTIAL ALTERNATIVES, 2013</t>
  </si>
  <si>
    <t>packaging film, MAP gases, and special plastics added, corrections for heat of combustion of thermoplastics</t>
  </si>
  <si>
    <t>F.102.01</t>
  </si>
  <si>
    <t>F.102.01.101</t>
  </si>
  <si>
    <t>F.102.01.102</t>
  </si>
  <si>
    <t>F.102.01.103</t>
  </si>
  <si>
    <t>F.102.01.104</t>
  </si>
  <si>
    <t>F.102.01.105</t>
  </si>
  <si>
    <t>F.102.01.106</t>
  </si>
  <si>
    <t>F.102.01.107</t>
  </si>
  <si>
    <t>F.102.01.108</t>
  </si>
  <si>
    <t>F.102.01.109</t>
  </si>
  <si>
    <t>F.102.01.110</t>
  </si>
  <si>
    <t>F.102.01.111</t>
  </si>
  <si>
    <t>F.102.01.112</t>
  </si>
  <si>
    <t>F.102.01.113</t>
  </si>
  <si>
    <t>F.102.01.114</t>
  </si>
  <si>
    <t>F.102.01.115</t>
  </si>
  <si>
    <t>F.102.01.116</t>
  </si>
  <si>
    <t>F.102.01.117</t>
  </si>
  <si>
    <t>F.102.01.118</t>
  </si>
  <si>
    <t>F.102.01.119</t>
  </si>
  <si>
    <t>F.102.01.120</t>
  </si>
  <si>
    <t>F.102.01.121</t>
  </si>
  <si>
    <t>waste treatment, packaging end-of-life</t>
  </si>
  <si>
    <t>corrections for N2 and O2</t>
  </si>
  <si>
    <t>M.010.10.105</t>
  </si>
  <si>
    <t>- UseTox 2 for Ecotoxicity and Human toxicity (cancer) as reccommended by the ILCD</t>
  </si>
  <si>
    <t>- IPCC 2013 GWP 100a as reccommended by the ILCD</t>
  </si>
  <si>
    <t>Marine</t>
  </si>
  <si>
    <t>new data on Copper; new run in Simapro v8.5 (with new LCI data of ELCD) and ecocosts 2017 v1.2 (with uranium, raw, added)</t>
  </si>
  <si>
    <t>(kg CO2e)</t>
  </si>
  <si>
    <t>Changed conversion carbon footprint (0.116 instead of 0.135) in tab agri-footprint</t>
  </si>
  <si>
    <t>A.120.01.109</t>
  </si>
  <si>
    <t>A.120.01.110</t>
  </si>
  <si>
    <t>A.120.01.111</t>
  </si>
  <si>
    <t>bio-PE and bio-PET changed</t>
  </si>
  <si>
    <t>Delft University of technology</t>
  </si>
  <si>
    <t>metals revised (new eco-costs of metals depletion)</t>
  </si>
  <si>
    <t>Materials, wood, fot wet civil engineering</t>
  </si>
  <si>
    <t>A.160.07.101</t>
  </si>
  <si>
    <t>A.160.07</t>
  </si>
  <si>
    <t>A.160.07.102</t>
  </si>
  <si>
    <t>A.160.07.103</t>
  </si>
  <si>
    <t>A.160.07.104</t>
  </si>
  <si>
    <t>A.160.07.105</t>
  </si>
  <si>
    <t>A.160.07.106</t>
  </si>
  <si>
    <t>A.160.07.107</t>
  </si>
  <si>
    <t>A.160.07.108</t>
  </si>
  <si>
    <t>A.160.07.109</t>
  </si>
  <si>
    <t>A.160.07.110</t>
  </si>
  <si>
    <t>wood revised and wood for wet civil engineering added</t>
  </si>
  <si>
    <t>revision in ecocosts fine dust midpoint table</t>
  </si>
  <si>
    <t>new data rare earth scarcity</t>
  </si>
  <si>
    <t>new data metal scarcity</t>
  </si>
  <si>
    <t xml:space="preserve">waste treatment, upcycling credit plastics </t>
  </si>
  <si>
    <t>Materials, plastics, upcycled plastics</t>
  </si>
  <si>
    <t>tab added for EN15804</t>
  </si>
  <si>
    <t>Middlemas et al 2015 Life cycle assessment comparison of emerging and traditional Titanium dioxide manufacturing processes, Journal of Cleaner Production 89 (2015) 137e147</t>
  </si>
  <si>
    <t>copy ELCD</t>
  </si>
  <si>
    <t>Hermansson et al 2019 Prospective study of lignin-based and recycled carbon fibers in composites through meta-analysis of life cycle assessments, Journal of Cleaner Production 223 (2019) 946e956</t>
  </si>
  <si>
    <t>A.030.05.110</t>
  </si>
  <si>
    <t>Delft University of Technology, estimate</t>
  </si>
  <si>
    <t>carbon fibre changed and CED sustainable wind sun water corrected, estimate boron added</t>
  </si>
  <si>
    <t>A.100.21.104</t>
  </si>
  <si>
    <t>A.100.21.105</t>
  </si>
  <si>
    <t>innomat data added:, graphite, ZnO, MnO2, Boron</t>
  </si>
  <si>
    <t>battery data added for innomat:  Iron Nitride magnet, SmCo magnet, ceramic magnet</t>
  </si>
  <si>
    <t>A.030.05.111</t>
  </si>
  <si>
    <t>A.050.04.122</t>
  </si>
  <si>
    <t>A.050.04.123</t>
  </si>
  <si>
    <t>A.030.05.112</t>
  </si>
  <si>
    <t>Cullit BV and Graham CD Introducttion to magnetic materials 2nd edition, Wiley</t>
  </si>
  <si>
    <t>University of Minnesota</t>
  </si>
  <si>
    <t>http://www.ndfeb-info.com/neodymium_magnets_made.aspx accessed january 2016</t>
  </si>
  <si>
    <t>Gao SW et al 2018 Energy consumption and carbon emission analysis of natural graphite anode material for lithium batteries</t>
  </si>
  <si>
    <t>F.130.01</t>
  </si>
  <si>
    <t>F.130.01.101</t>
  </si>
  <si>
    <t>F.130.01.102</t>
  </si>
  <si>
    <t>F.130.01.103</t>
  </si>
  <si>
    <t>F.130.01.104</t>
  </si>
  <si>
    <t>F.130.01.105</t>
  </si>
  <si>
    <t>F.130.01.106</t>
  </si>
  <si>
    <t>F.130.01.107</t>
  </si>
  <si>
    <t>F.130.01.108</t>
  </si>
  <si>
    <t>F.130.01.109</t>
  </si>
  <si>
    <t>waste treatment, waste handling, collection &amp; sorting</t>
  </si>
  <si>
    <t>F.130.01.110</t>
  </si>
  <si>
    <t>F.130.01.111</t>
  </si>
  <si>
    <t>F.130.01.112</t>
  </si>
  <si>
    <t>F.130.01.113</t>
  </si>
  <si>
    <t>F.130.01.114</t>
  </si>
  <si>
    <t>F.130.01.115</t>
  </si>
  <si>
    <t>Frøiland Jensen et al. 2000. CH4 Emissions from Solid Waste Disposal from Good Practice Guidance and Uncertainty Management in National Greenhouse Gas Inventories, IPCC</t>
  </si>
  <si>
    <t>system approach prevention costs, Vogtlander, 2010. LCA-based assessment of sustainability: the Eco-costs / Value Ratio (EVR)</t>
  </si>
  <si>
    <t>general information internet: 5 - 10 kg N per ton in composted material (note: the issue is N, since Phosphor is in overproduction)</t>
  </si>
  <si>
    <t>general information internet: 0 kg N per ton in composted material (note: the issue is N, since Phosphor is in overproduction)</t>
  </si>
  <si>
    <t>James et al., 2011. The Scottish Carbon Metric, Zero Waste Scotland</t>
  </si>
  <si>
    <t>discussion at Research Gate (from 32.64 to 40 litre methane per kg wet; per kg dry it is appox 240 litre methane)</t>
  </si>
  <si>
    <t>Delft University of Technology, estimate average transport equivalent truck+container plus sorting in EU: 1200 km</t>
  </si>
  <si>
    <t>Delft University of Technology, estimate average transport equivalent truck+container plus sorting in EU: 600 km</t>
  </si>
  <si>
    <t>Delft University of Technology, estimate average transport equivalent truck+container plus sorting in EU: 400 km</t>
  </si>
  <si>
    <t>Delft University of Technology, estimate average transport equivalent truck+container plus sorting in EU: 1000 km</t>
  </si>
  <si>
    <t>waste handling lines added (digesting cow dung, digesting food waste, digesting garden waste, composting)</t>
  </si>
  <si>
    <t>lnadfill replaced under waste handllng F.130.01</t>
  </si>
  <si>
    <t>glass bottles changed</t>
  </si>
  <si>
    <t>APPLIED ECOLOGY AND ENVIRONMENTAL RESEARCH 14(2):125-135.</t>
  </si>
  <si>
    <t>tomatoe study</t>
  </si>
  <si>
    <t>M.010.70</t>
  </si>
  <si>
    <t>M.010.70.101</t>
  </si>
  <si>
    <t>M.010.70.102</t>
  </si>
  <si>
    <t>M.010.70.103</t>
  </si>
  <si>
    <t>M.010.70.104</t>
  </si>
  <si>
    <t>M.010.70.105</t>
  </si>
  <si>
    <t>M.010.70.106</t>
  </si>
  <si>
    <t>M.010.70.107</t>
  </si>
  <si>
    <t>M.010.70.108</t>
  </si>
  <si>
    <t>M.010.70.109</t>
  </si>
  <si>
    <t>M.010.70.110</t>
  </si>
  <si>
    <t>M.010.70.111</t>
  </si>
  <si>
    <t xml:space="preserve">Boulard T, Raeppel C, Brun R, Lecompte F, Hayer F, Carmassi G, Gaillard G. 2011 Environmental impact of greenhouse tomato production in France. Agronomy Sust. Developm. (2011) 31:757–777. DOI 10.1007/s13593-011-0031-3 </t>
  </si>
  <si>
    <t>Payen S, Basset-Mens C, Perret S. LCA of local and imported tomato: an energy and water trade-off Journal of Cleaner Production 87 (2015) 139e148</t>
  </si>
  <si>
    <t>tomato study added</t>
  </si>
  <si>
    <t>new calculations based on ecocosts 2017 version V1.6 (for academic year 2019/2020)</t>
  </si>
  <si>
    <t>The eco-costs 2020 data in this database are based on the latest midpoint tables:</t>
  </si>
  <si>
    <t>2.  table of the EF system of the EU for the PEF project (Product Environmental Footprint)</t>
  </si>
  <si>
    <t>3.  eco-costs data on processing of materials (from gate to gate), as used in the Cambridge Engineering Selector</t>
  </si>
  <si>
    <t>4.  table on food of 'agri-footprint'</t>
  </si>
  <si>
    <t>5.  EVR data on the production phase (from gate to gate)</t>
  </si>
  <si>
    <t xml:space="preserve">The IDEMAT App (and the IDEMATlightLCA App) facilitates the search for sustainable materials by combining the cradle-to-gate data with end-of-life scenarios: see </t>
  </si>
  <si>
    <t>The line numbers of a material or service in these apps correspond with the line numbers in the Idematapp tab, as well as in the Idemat tab and Ecoinvent tab (of the Idemat file at the blackboard)</t>
  </si>
  <si>
    <t>A.030.05.113</t>
  </si>
  <si>
    <t>A.030.05.114</t>
  </si>
  <si>
    <t>A.030.05.115</t>
  </si>
  <si>
    <t>F.130.01.116</t>
  </si>
  <si>
    <t>energy only, additional to zinc</t>
  </si>
  <si>
    <t>Roes, Tabak, Shen, Nieuwlaar, Patel. August 2010. Influence of using nanoobjects as filler on functionality-based energy use of nanocomposites.  Journal of Nanoparticle Research 12(6):2011-2028</t>
  </si>
  <si>
    <t>Matthias Fawer, Martin Concannon, Wolfram Rieber. 1999. Life Cycle Inventories for the Production of Sodium Silicates. Int. J. LCA 4 (4) 207-212 (1999)</t>
  </si>
  <si>
    <t>less energy than manganese</t>
  </si>
  <si>
    <t>That Idemat excel file contains also calculations on Ecoinvent LCIs in ReCiPe</t>
  </si>
  <si>
    <t>Note: all wood is at warehouse in Rotterdam, unless specified otherwise</t>
  </si>
  <si>
    <t>Footprint</t>
  </si>
  <si>
    <t>Environm.</t>
  </si>
  <si>
    <t>Total          Pt</t>
  </si>
  <si>
    <t>Ideamtapp2020 glass cladding and windows</t>
  </si>
  <si>
    <t>C.060.01.101</t>
  </si>
  <si>
    <t>C.060.01.102</t>
  </si>
  <si>
    <t>C.060.01.103</t>
  </si>
  <si>
    <t>C.060.01.104</t>
  </si>
  <si>
    <t>C.060.01.105</t>
  </si>
  <si>
    <t>C.060.01.106</t>
  </si>
  <si>
    <t>Metals Scarcity</t>
  </si>
  <si>
    <t>F.030.01.127</t>
  </si>
  <si>
    <t>F.090.01.127</t>
  </si>
  <si>
    <t>Baseline Water</t>
  </si>
  <si>
    <t xml:space="preserve">Stress       euro </t>
  </si>
  <si>
    <t>some minor corrections</t>
  </si>
  <si>
    <t>correction vanadium</t>
  </si>
  <si>
    <t>correction particle board, paper+board, new plastics europe data (ABS,PA,PC,PE,PET,PMMA,POM,PP,PS,PUR,PVC,SAN,Polyols, MDI,TDI)</t>
  </si>
  <si>
    <t xml:space="preserve"> FEFCO 2015 European Database for Corrugated Board Life Cycle Studies 2015 Fefeco and Cepi ContainerBoard</t>
  </si>
  <si>
    <t xml:space="preserve">Jesuina Chipindula , Venkata Sai Vamsi Botlaguduru  , Hongbo Du , Raghava Rao Kommalapati and Ziaul Huque (A&amp;M University). Life Cycle Environmental Impact of Onshore and Offshore Wind Farms in Texas. Sustainability 2018, 10, 2022; doi:10.3390/su10062022 </t>
  </si>
  <si>
    <t>D. Yang at al. Life-cycle assessment of China's multi-crystalline silicon photovoltaic modules considering international tradeJournal of Cleaner Production 94 (2015) 35-45 (Scenario 2 and 3: data per kWp)</t>
  </si>
  <si>
    <r>
      <rPr>
        <b/>
        <sz val="10"/>
        <rFont val="Arial"/>
        <family val="2"/>
      </rPr>
      <t>scarcity</t>
    </r>
    <r>
      <rPr>
        <sz val="10"/>
        <rFont val="Arial"/>
        <family val="2"/>
      </rPr>
      <t xml:space="preserve">   euro</t>
    </r>
  </si>
  <si>
    <t>A.040.09.106</t>
  </si>
  <si>
    <t>A.040.09.107</t>
  </si>
  <si>
    <t>A.040.09.108</t>
  </si>
  <si>
    <t>A.150.01.102</t>
  </si>
  <si>
    <t xml:space="preserve">              euro </t>
  </si>
  <si>
    <t>Energy Carriers</t>
  </si>
  <si>
    <t>Data on Eco-costs 2017 V1.8</t>
  </si>
  <si>
    <t>new version for academic year 2020-2021 with Ecocosts 2017 version 1.8 and new EF version 3.0</t>
  </si>
  <si>
    <t>Materials, water</t>
  </si>
  <si>
    <t>A.130.06.101</t>
  </si>
  <si>
    <t>A.130.06.102</t>
  </si>
  <si>
    <t>A.130.06.103</t>
  </si>
  <si>
    <t>A.130.06.104</t>
  </si>
  <si>
    <t>A.130.06.105</t>
  </si>
  <si>
    <t>A.130.06.106</t>
  </si>
  <si>
    <t>A.130.06.107</t>
  </si>
  <si>
    <t>A.130.06.108</t>
  </si>
  <si>
    <t>A.130.06.109</t>
  </si>
  <si>
    <t>A.130.06.110</t>
  </si>
  <si>
    <t>A.130.06.111</t>
  </si>
  <si>
    <t>A.130.06.112</t>
  </si>
  <si>
    <t>A.130.06.113</t>
  </si>
  <si>
    <t>A.130.06.114</t>
  </si>
  <si>
    <t>A.130.06.115</t>
  </si>
  <si>
    <t>trade mix in the Netherlands</t>
  </si>
  <si>
    <t>calculations based on virgin part of trade mix - secondary</t>
  </si>
  <si>
    <t>Idemat2021 Leather processed with Chromium III</t>
  </si>
  <si>
    <t>Idemat2021 Leather processed with Chromium VI</t>
  </si>
  <si>
    <t>Idemat2021 Wool (at farm US, transported to rotterdam)</t>
  </si>
  <si>
    <t>Idemat2021 Palm oil</t>
  </si>
  <si>
    <t>Idemat2021 Rape oil</t>
  </si>
  <si>
    <t>Idemat2021 Soybean oil</t>
  </si>
  <si>
    <t>Idemat2021 bio-Cotton, China</t>
  </si>
  <si>
    <t>Idemat2021 bio-Cotton, USA</t>
  </si>
  <si>
    <t>Idemat2021 Cotton, China</t>
  </si>
  <si>
    <t>Idemat2021 Cotton, trade mix</t>
  </si>
  <si>
    <t>Idemat2021 Cotton, rest of the world</t>
  </si>
  <si>
    <t>Idemat2021 Cotton, USA</t>
  </si>
  <si>
    <t>Idemat2021 Jute fibres, Bangladesh</t>
  </si>
  <si>
    <t>Idemat2021 Jute fibres, Bangladesh, rainfed</t>
  </si>
  <si>
    <t>Idemat2021 Jute fibres, India</t>
  </si>
  <si>
    <t>Idemat2021 Jute fibres, India, rainfed</t>
  </si>
  <si>
    <t>Idemat2021 Jute fibres, trade mix</t>
  </si>
  <si>
    <t>Idemat2021 Kenaf fibres, India</t>
  </si>
  <si>
    <t>Idemat2021 Kenaf fibres, Italy</t>
  </si>
  <si>
    <t>Idemat2021 Linseed</t>
  </si>
  <si>
    <t>Idemat2021 Alumina estimate</t>
  </si>
  <si>
    <t>Idemat2021 Aluminium Nitride</t>
  </si>
  <si>
    <t>Idemat2021 Boron Carbide</t>
  </si>
  <si>
    <t>Idemat2021 Germanium</t>
  </si>
  <si>
    <t>Idemat2021 Glaze (in addition to Porcelain and Stoneware)</t>
  </si>
  <si>
    <t>Idemat2021 Porcelain</t>
  </si>
  <si>
    <t>Idemat2021 PZT Piezo-electric ceramic</t>
  </si>
  <si>
    <t>Idemat2021 Silicon carbide</t>
  </si>
  <si>
    <t>Idemat2021 Silicon estimate</t>
  </si>
  <si>
    <t>Idemat2021 Silicon Nitride estimate</t>
  </si>
  <si>
    <t>Idemat2021 Stoneware</t>
  </si>
  <si>
    <t>Idemat2021 Tungsten Carbide</t>
  </si>
  <si>
    <t>Idemat2021 Zirconia</t>
  </si>
  <si>
    <t>Idemat2018 HCL</t>
  </si>
  <si>
    <t>Idemat2021 Phosphoric acid</t>
  </si>
  <si>
    <t>Idemat2021 Sulphuric acid</t>
  </si>
  <si>
    <t>Idemat2021 Acetic acid trade mix.</t>
  </si>
  <si>
    <t>Idemat2021 Fertilizer-N</t>
  </si>
  <si>
    <t>Idemat2021 Fertilizer-P</t>
  </si>
  <si>
    <t>Idemat2021 Fertilizers-K</t>
  </si>
  <si>
    <t>Idemat2021 Argon</t>
  </si>
  <si>
    <t>Idemat2021 Carbon dioxide, liquid</t>
  </si>
  <si>
    <t>Idemat2021 Hydrogen, liquid</t>
  </si>
  <si>
    <t>Idemat2021 Nitrogen, liquid</t>
  </si>
  <si>
    <t>Idemat2021 Oxigen, liquid</t>
  </si>
  <si>
    <t>Idemat2021 Boron</t>
  </si>
  <si>
    <t>Idemat2021 Cobalt oxide (CoO)</t>
  </si>
  <si>
    <t>Idemat2021 Graphite for batteries</t>
  </si>
  <si>
    <t>Idemat2021 H2O2, 70% in H2O</t>
  </si>
  <si>
    <t>Idemat2021 KOH</t>
  </si>
  <si>
    <t>Idemat2021 Lime</t>
  </si>
  <si>
    <t>Idemat2021 Manganese dioxide</t>
  </si>
  <si>
    <t>Idemat2021 Silicagel</t>
  </si>
  <si>
    <t>Idemat2021 Sodium silicate</t>
  </si>
  <si>
    <t>Idemat2021 Sodium sulphate</t>
  </si>
  <si>
    <t>Idemat2021 Sulphur</t>
  </si>
  <si>
    <t>Idemat2021 Titanium dioxide</t>
  </si>
  <si>
    <t>Idemat2021 Urea</t>
  </si>
  <si>
    <t>Idemat2021 Zinc Oxide</t>
  </si>
  <si>
    <t>Idemat2021 Acetic Anhydride trade mix</t>
  </si>
  <si>
    <t>Idemat2021 Acetic Anhydride, Halcon process</t>
  </si>
  <si>
    <t>Idemat2021 Acetic anhydride, Ketene process</t>
  </si>
  <si>
    <t>Idemat2021 Acrylonitrile</t>
  </si>
  <si>
    <t>Idemat2021 Benzene</t>
  </si>
  <si>
    <t>Idemat2021 Ethanol, bio-based from agricultural waste</t>
  </si>
  <si>
    <t>Idemat2021 Pentane blowing agent</t>
  </si>
  <si>
    <t>Idemat2021 Phenol</t>
  </si>
  <si>
    <t>Idemat2021 Propylene</t>
  </si>
  <si>
    <t>Idemat2021 Styrene</t>
  </si>
  <si>
    <t>Idemat2021 Carbon black</t>
  </si>
  <si>
    <t>Idemat2021 Pigments (general, e.g. for offset).</t>
  </si>
  <si>
    <t>Idemat2021 Refinery products (avg)</t>
  </si>
  <si>
    <t>Idemat2021 Pesticides (unspecified)</t>
  </si>
  <si>
    <t>Idemat2021 Cement (blastfurnace CEM III B 42.5 N)</t>
  </si>
  <si>
    <t>Idemat2021 Cement (Portland CEM I 52.5 N)</t>
  </si>
  <si>
    <t>Idemat2021 Gypsum, from exhaust gas desulferization</t>
  </si>
  <si>
    <t>Idemat2021 Bitumen</t>
  </si>
  <si>
    <t>Idemat2021  Red Clay Brick, for housing and roads, packed</t>
  </si>
  <si>
    <t>Idemat2021 Concrete blocks, light (439 kg/m3)</t>
  </si>
  <si>
    <t>Idemat2021 Roof tiles</t>
  </si>
  <si>
    <t>Idemat2021 Sand-lime bricks, light (600 kg/m3)</t>
  </si>
  <si>
    <t>Idemat2021 Concrete</t>
  </si>
  <si>
    <t>Idemat2021 Concrete (reinforced, 40 kg steel per 1000 kg)</t>
  </si>
  <si>
    <t>Idemat2021 cork slab insulation</t>
  </si>
  <si>
    <t>Idemat2021 glass wool</t>
  </si>
  <si>
    <t>Idemat2021 stone wool</t>
  </si>
  <si>
    <t>Idemat2021 blastfurnace slags</t>
  </si>
  <si>
    <t>Idemat2021 Clinker</t>
  </si>
  <si>
    <t>Idemat2021 crushed concrete aggregate (recycled)</t>
  </si>
  <si>
    <t>Idemat2021 Gravel</t>
  </si>
  <si>
    <t>Idemat2021 Ground (earthmoving)</t>
  </si>
  <si>
    <t>Idemat2021 Linoleum</t>
  </si>
  <si>
    <t>Idemat2021 Plasticizers for concrete</t>
  </si>
  <si>
    <t>Idemat2021 Sand</t>
  </si>
  <si>
    <t>Idemat2021 Acrylic varnish transparent , liquid, water based</t>
  </si>
  <si>
    <t>Idemat2021 Acrylic varnish white , liquid, water based</t>
  </si>
  <si>
    <t>Idemat2021 Alkyd paint transparent, liquid, solvent based</t>
  </si>
  <si>
    <t>Idemat2021 Alkyd paint transparent, liquid, water based</t>
  </si>
  <si>
    <t>Idemat2021 Alkyd paint white, liquid, solvent based</t>
  </si>
  <si>
    <t>Idemat2021 Alkyd paint white, liquid, water based</t>
  </si>
  <si>
    <t>Idemat2021 Alkyd paint, solvent based, emissions during painting</t>
  </si>
  <si>
    <t>Idemat2021 AA cell battery (Alkaline)</t>
  </si>
  <si>
    <t>Idemat2021 AA cell battery (Li-ion)</t>
  </si>
  <si>
    <t>Idemat2021 Computer desktop, including 27 inch display</t>
  </si>
  <si>
    <t>Idemat2021 Computer laptop, 15 inch display</t>
  </si>
  <si>
    <t>Idemat2021 Electric cord, 6A (1320W), 3x0.75 mm2, domestic (per m)</t>
  </si>
  <si>
    <t>Idemat2021 Electric motor, less than 500 W, estimate</t>
  </si>
  <si>
    <t>Idemat2021 IC die (not packaged), 1 mm2 = 1.8 mg (laptop 850 mg)</t>
  </si>
  <si>
    <t>Idemat2021 IC package (laptop: 21 g)</t>
  </si>
  <si>
    <t>Idemat2021 LCD flat screen, 27 inch, including casing and electronics</t>
  </si>
  <si>
    <t>Idemat2021 Lead battery cars (39 Wh per kg)</t>
  </si>
  <si>
    <t>Idemat2021 LED light bulb 8 watt.</t>
  </si>
  <si>
    <t>Idemat2021 Lithium-ion LiCoO2 laptop battery (180 Wh/kg)</t>
  </si>
  <si>
    <t>Idemat2021 Lithium-ion LiFePO4 battery  (118 Wh per kg)</t>
  </si>
  <si>
    <t>Idemat2021 Mica (fire proof electric insulation) estimate</t>
  </si>
  <si>
    <t>Idemat2021 NiCd battery AA-cell</t>
  </si>
  <si>
    <t>Idemat2021 NiCd battery C-cell</t>
  </si>
  <si>
    <t>Idemat2021 NiMH battery for laptops (54 Wh per kg)</t>
  </si>
  <si>
    <t>Idemat2021 PCB = Printed Circuit Board (including ICs)</t>
  </si>
  <si>
    <t>Idemat2021 PV cell</t>
  </si>
  <si>
    <t>Idemat2021 solder Lead Tin/Lead  60/40 (normal)</t>
  </si>
  <si>
    <t>Idemat2021 solder leadfree electronic industry (Ag3.9, Cu0.6)</t>
  </si>
  <si>
    <t>Idemat2021 solder Tin/Lead 63/37 solder electronic industry</t>
  </si>
  <si>
    <t>Idemat2021 Aramid st gr</t>
  </si>
  <si>
    <t>Idemat2021 Carbon fibre</t>
  </si>
  <si>
    <t>Idemat2021 Glass fibre</t>
  </si>
  <si>
    <t>Idemat2021 biodiesel (palm oil methyl ester)</t>
  </si>
  <si>
    <t>Idemat2021 biodiesel (rape methyl ester)</t>
  </si>
  <si>
    <t>Idemat2021 biodiesel (soyabean ester, US)</t>
  </si>
  <si>
    <t>Idemat2021 ethanol</t>
  </si>
  <si>
    <t>Idemat2021 petrol (85% ethanol)</t>
  </si>
  <si>
    <t>Idemat2021 coal at power plant (average EU-27) (excluding combustion)</t>
  </si>
  <si>
    <t>Idemat2021 Lignite at open pit mine (excluding combustion)</t>
  </si>
  <si>
    <t>Idemat2021 LPG (excluding combustion)</t>
  </si>
  <si>
    <t>Idemat2021 LPG including combustion</t>
  </si>
  <si>
    <t>Idemat2021 CNG (compressed natural gas) incl mat depl, excl. combustion</t>
  </si>
  <si>
    <t>Idemat2021 CNG (compressed natural gas) including combustion</t>
  </si>
  <si>
    <t>Idemat2021 Natural gas general EU for heat (excl mat depl. excl. combustion)</t>
  </si>
  <si>
    <t>Idemat2021 Natural gas general EU for heat (excl mat depl. incl. combustion)</t>
  </si>
  <si>
    <t>Idemat2021 Crude oil EU General (excl. combustion)</t>
  </si>
  <si>
    <t>Idemat2021 Crude oil US General) (excl. combustion)</t>
  </si>
  <si>
    <t>Idemat2021 Diesel low-sulphur (excluding combustion)</t>
  </si>
  <si>
    <t>Idemat2021 Diesel low-sulphur including combustion</t>
  </si>
  <si>
    <t>Idemat2021 Diesel low-sulphur including combustion per MJ</t>
  </si>
  <si>
    <t>Idemat2021 Heavy fuel oil in transport (excluding combustion)</t>
  </si>
  <si>
    <t>Idemat2021 Kerosene (excluding combustion)</t>
  </si>
  <si>
    <t>Idemat2021 Kerosene including combustion</t>
  </si>
  <si>
    <t>Idemat2021 Petrol (excluding combustion)</t>
  </si>
  <si>
    <t>Idemat2021 Petrol including combustion</t>
  </si>
  <si>
    <t>Idemat2021 Borosilicate estimate</t>
  </si>
  <si>
    <t>Idemat2021 Ceramic glass estimate</t>
  </si>
  <si>
    <t>Idemat2021 Recycled borosilicate glass estimate</t>
  </si>
  <si>
    <t>Idemat2021 Recycled silica glass estimate</t>
  </si>
  <si>
    <t>Idemat2021 Silica glass estimate</t>
  </si>
  <si>
    <t>Idemat2021 Glass bottles, recycled (estimate)</t>
  </si>
  <si>
    <t>Idemat2021 Glass bottles, virgin</t>
  </si>
  <si>
    <t>Idemat2021 Glare 1-3/2-0.3</t>
  </si>
  <si>
    <t>Idemat2021 Glare 3-3/2-0.2</t>
  </si>
  <si>
    <t>Idemat2021 Glare 3-6/5-0.4</t>
  </si>
  <si>
    <t>Idemat2021 Glare 4-6/5-0.4</t>
  </si>
  <si>
    <t>Idemat2021 Hylite (1 m2, 1.2 mm thickness, 1.8 ton/m3)</t>
  </si>
  <si>
    <t>Idemat2021 Steel  USA</t>
  </si>
  <si>
    <t>Idemat2021 Steel (21% sec = trade mix average)</t>
  </si>
  <si>
    <t>Idemat2021 Steel (secondary)</t>
  </si>
  <si>
    <t>Idemat2021 Steel beams, pipes, sheet (from trade mix 44% recycled)</t>
  </si>
  <si>
    <t>Idemat2021 GG15</t>
  </si>
  <si>
    <t>Idemat2021 GG35</t>
  </si>
  <si>
    <t>Idemat2021 GGG-NiCr</t>
  </si>
  <si>
    <t>Idemat2021 GGG-NiSiCr</t>
  </si>
  <si>
    <t>Idemat2021 GGG40</t>
  </si>
  <si>
    <t>Idemat2021 GGG60</t>
  </si>
  <si>
    <t>Idemat2021 GGG70</t>
  </si>
  <si>
    <t>Idemat2021 GGL-NiCuCr</t>
  </si>
  <si>
    <t>Idemat2021  Stainless Steel (secondary), average, estimate</t>
  </si>
  <si>
    <t>Idemat2021 10SPb20 (1.0721)</t>
  </si>
  <si>
    <t>Idemat2021 35S20 (1.0726)</t>
  </si>
  <si>
    <t>Idemat2021 9S20</t>
  </si>
  <si>
    <t>Idemat2021 9SMnPb (1.0718)</t>
  </si>
  <si>
    <t>Idemat2021 GS-10Ni6</t>
  </si>
  <si>
    <t>Idemat2021 GS-22Mo4</t>
  </si>
  <si>
    <t>Idemat2021 GS-25CrMo4</t>
  </si>
  <si>
    <t>Idemat2021 GS-45.3</t>
  </si>
  <si>
    <t>Idemat2021 GS-70</t>
  </si>
  <si>
    <t>Idemat2021 GS-X40CrNiSi 25 12</t>
  </si>
  <si>
    <t>Idemat2021 HA</t>
  </si>
  <si>
    <t>Idemat2021 HT</t>
  </si>
  <si>
    <t>Idemat2021 Fe360</t>
  </si>
  <si>
    <t>Idemat2021 Fe470</t>
  </si>
  <si>
    <t>Idemat2021 Fe520</t>
  </si>
  <si>
    <t>Idemat2021 St13</t>
  </si>
  <si>
    <t>Idemat2021 A517a</t>
  </si>
  <si>
    <t>Idemat2021 A517b</t>
  </si>
  <si>
    <t>Idemat2021 S355J2G1W</t>
  </si>
  <si>
    <t>Idemat2021 St14</t>
  </si>
  <si>
    <t>Idemat2021 14NiCr14</t>
  </si>
  <si>
    <t>Idemat2021 15Cr3</t>
  </si>
  <si>
    <t>Idemat2021 18NiCr8</t>
  </si>
  <si>
    <t>Idemat2021 25CrMo4</t>
  </si>
  <si>
    <t>Idemat2021 30CrNiMo8</t>
  </si>
  <si>
    <t>Idemat2021 34Cr4</t>
  </si>
  <si>
    <t>Idemat2021 34CrAl6</t>
  </si>
  <si>
    <t>Idemat2021 35NiCr18</t>
  </si>
  <si>
    <t>Idemat2021 36NiCr6</t>
  </si>
  <si>
    <t>Idemat2021 37MnSi5</t>
  </si>
  <si>
    <t>Idemat2021 42CrMo4</t>
  </si>
  <si>
    <t>Idemat2021 50 CrV4</t>
  </si>
  <si>
    <t>Idemat2021 C15</t>
  </si>
  <si>
    <t>Idemat2021 C35</t>
  </si>
  <si>
    <t>Idemat2021 C45</t>
  </si>
  <si>
    <t>Idemat2021 C55</t>
  </si>
  <si>
    <t>Idemat2021 C60</t>
  </si>
  <si>
    <t>Idemat2021 13CrMo4 5 (1.7335)</t>
  </si>
  <si>
    <t>Idemat2021 21MoV53</t>
  </si>
  <si>
    <t>Idemat2021 22Mo4</t>
  </si>
  <si>
    <t>Idemat2021 28NiCrMo4</t>
  </si>
  <si>
    <t>Idemat2021 15NiMn6 (1.6228)</t>
  </si>
  <si>
    <t>Idemat2021 A514(A)</t>
  </si>
  <si>
    <t>Idemat2021 ASt35 (1.0346)</t>
  </si>
  <si>
    <t>Idemat2021 X12CrNi 18 9</t>
  </si>
  <si>
    <t>Idemat2021 X12Ni5 (1.5680)</t>
  </si>
  <si>
    <t>Idemat2021 X8Ni9</t>
  </si>
  <si>
    <t>Idemat2021 38Si6</t>
  </si>
  <si>
    <t>Idemat2021 50CrV4</t>
  </si>
  <si>
    <t>Idemat2021 55Si7</t>
  </si>
  <si>
    <t>Idemat2021 67SiCr5</t>
  </si>
  <si>
    <t>Idemat2021 Aluminium  (primary)</t>
  </si>
  <si>
    <t>Idemat2021 Aluminium (secondary)</t>
  </si>
  <si>
    <t>Idemat2021 Copper (primary)</t>
  </si>
  <si>
    <t>Idemat2021 Copper (secondary)</t>
  </si>
  <si>
    <t>Idemat2021 Gallium, CRM (virgin)</t>
  </si>
  <si>
    <t>Idemat2021 Gold (primary)</t>
  </si>
  <si>
    <t>Idemat2021 Gold (secondary)</t>
  </si>
  <si>
    <t>Idemat2021 Indium, CRM (virgin)</t>
  </si>
  <si>
    <t>Idemat2021 Lead (primary)</t>
  </si>
  <si>
    <t>Idemat2021 Lead (secondary)</t>
  </si>
  <si>
    <t>Idemat2021 Lead trade mix ( 25% prim 75% sec)</t>
  </si>
  <si>
    <t>Idemat2021 Magnesium, CRM (primary)</t>
  </si>
  <si>
    <t>Idemat2021 Magnesium, CRM (secondary)</t>
  </si>
  <si>
    <t>Idemat2021 Manganese</t>
  </si>
  <si>
    <t>Idemat2021 Molybdenum</t>
  </si>
  <si>
    <t>Idemat2021 Nickel (primary)</t>
  </si>
  <si>
    <t>Idemat2021 Nickel (secondary)</t>
  </si>
  <si>
    <t>Idemat2021 Palladium, CRM (primary)</t>
  </si>
  <si>
    <t>Idemat2021 Palladium, CRM (secondary)</t>
  </si>
  <si>
    <t>Idemat2021 Platinum, CRM (primary)</t>
  </si>
  <si>
    <t>Idemat2021 Platinum, CRM (secondary)</t>
  </si>
  <si>
    <t>Idemat2021 Rhodium, CRM (primary)</t>
  </si>
  <si>
    <t>Idemat2021 Rhodium, CRM (secondary)</t>
  </si>
  <si>
    <t>Idemat2021 Silicon</t>
  </si>
  <si>
    <t>Idemat2021 Silver (primary)</t>
  </si>
  <si>
    <t>Idemat2021 Silver (secondary)</t>
  </si>
  <si>
    <t>Idemat2021 Tantalum</t>
  </si>
  <si>
    <t>Idemat2021 Tellurium</t>
  </si>
  <si>
    <t>Idemat2021 Tin</t>
  </si>
  <si>
    <t>Idemat2021 Titanium (primary)</t>
  </si>
  <si>
    <t>Idemat2021 Titanium (secondary)</t>
  </si>
  <si>
    <t>Idemat2021 Vanadium</t>
  </si>
  <si>
    <t>Idemat2021 Zinc (primary)</t>
  </si>
  <si>
    <t>Idemat2021 Zinc (secondary)</t>
  </si>
  <si>
    <t>Idemat2021 Rare Earth Cerium</t>
  </si>
  <si>
    <t>Idemat2021 Rare Earth Dysprosium</t>
  </si>
  <si>
    <t>Idemat2021 Rare Earth Erbium</t>
  </si>
  <si>
    <t>Idemat2021 Rare Earth Eutropium</t>
  </si>
  <si>
    <t>Idemat2021 Rare Earth Gadolinium</t>
  </si>
  <si>
    <t>Idemat2021 Rare Earth Lanthanum</t>
  </si>
  <si>
    <t>Idemat2021 Rare Earth Mischmetal: Cerium 67%, lanthanum 20%, Neodimium 11%, rest 2%</t>
  </si>
  <si>
    <t>Idemat2021 Rare Earth Neodymium</t>
  </si>
  <si>
    <t>Idemat2021 Rare Earth Praseodymium</t>
  </si>
  <si>
    <t>Idemat2021 Rare Earth Samarium</t>
  </si>
  <si>
    <t>Idemat2021 Rare Earth Scandium</t>
  </si>
  <si>
    <t>Idemat2021 Rare Earth Terbium</t>
  </si>
  <si>
    <t>Idemat2021 Rare Earth Ytterbium</t>
  </si>
  <si>
    <t>Idemat2021 Rare Earth Yttrium</t>
  </si>
  <si>
    <t>Idemat2021 Al99</t>
  </si>
  <si>
    <t>Idemat2021 AlCuMg1 (2017)</t>
  </si>
  <si>
    <t>Idemat2021 AlCuMg2 (2024)</t>
  </si>
  <si>
    <t>Idemat2021 AlCuMgPb (2011)</t>
  </si>
  <si>
    <t>Idemat2021 AlCuSiMg (2036)</t>
  </si>
  <si>
    <t>Idemat2021 AlMg1 (5005)</t>
  </si>
  <si>
    <t>Idemat2021 AlMg3 (5754a)</t>
  </si>
  <si>
    <t>Idemat2021 AlMg4.5Mn (5182)</t>
  </si>
  <si>
    <t>Idemat2021 AlMgSi0.5 (6060)</t>
  </si>
  <si>
    <t>Idemat2021 AlMgSi0.7 (6005)</t>
  </si>
  <si>
    <t>Idemat2021 AlMn1 (3003)</t>
  </si>
  <si>
    <t>Idemat2021 AlMn1.2Mg1 (3004)</t>
  </si>
  <si>
    <t>Idemat2021 AlSiMgMn (6009)</t>
  </si>
  <si>
    <t>Idemat2021 AlZnCuMg (7075)</t>
  </si>
  <si>
    <t>Idemat2021 G-AlCu4TiMg (204)</t>
  </si>
  <si>
    <t>Idemat2021 G-AlMg3 (242)</t>
  </si>
  <si>
    <t>Idemat2021 G-AlMg5 (314)</t>
  </si>
  <si>
    <t>Idemat2021 G-AlSi12 (230)</t>
  </si>
  <si>
    <t>Idemat2021 G-AlSi12Cu (231)</t>
  </si>
  <si>
    <t>Idemat2021 G-AlSi7Mg (Thixo)</t>
  </si>
  <si>
    <t>Idemat2021 G-AlSi8Cu3 (380)</t>
  </si>
  <si>
    <t>Idemat2021 Cu-E</t>
  </si>
  <si>
    <t>Idemat2021 CuAg-E</t>
  </si>
  <si>
    <t>Idemat2021 CuAl5</t>
  </si>
  <si>
    <t>Idemat2021 CuNi10Fe</t>
  </si>
  <si>
    <t>Idemat2021 CuNi18Zn</t>
  </si>
  <si>
    <t>Idemat2021 CuNi44Mn</t>
  </si>
  <si>
    <t>Idemat2021 CuSn6.7P</t>
  </si>
  <si>
    <t>Idemat2021 CuSn8</t>
  </si>
  <si>
    <t>Idemat2021 CuZn15</t>
  </si>
  <si>
    <t>Idemat2021 CuZn30</t>
  </si>
  <si>
    <t>Idemat2021 CuZn37</t>
  </si>
  <si>
    <t>Idemat2021 CuZn40</t>
  </si>
  <si>
    <t>Idemat2021 CuZn40Pb (Brass, alpha-beta, machinable)</t>
  </si>
  <si>
    <t>Idemat2021 G-CuAl10Fe</t>
  </si>
  <si>
    <t>Idemat2021 G-CuAl10Ni</t>
  </si>
  <si>
    <t>Idemat2021 G-CuNi10</t>
  </si>
  <si>
    <t>Idemat2021 G-CuSn10</t>
  </si>
  <si>
    <t>Idemat2021 G-CuSn12</t>
  </si>
  <si>
    <t>Idemat2021 G-CuSn5Zn5Pb5</t>
  </si>
  <si>
    <t>Idemat2021 G-CuZn15</t>
  </si>
  <si>
    <t>Idemat2021 G-CuZn37Pb</t>
  </si>
  <si>
    <t>Idemat2021 G-CuZn40</t>
  </si>
  <si>
    <t>Idemat2021 AM100A</t>
  </si>
  <si>
    <t>Idemat2021 AM503</t>
  </si>
  <si>
    <t>Idemat2021 G-MgAl6Zn3</t>
  </si>
  <si>
    <t>Idemat2021 G-MgAl8Zn1</t>
  </si>
  <si>
    <t>Idemat2021 G-MgAl9Zn2</t>
  </si>
  <si>
    <t>Idemat2021 GD-MgAl9Zn1</t>
  </si>
  <si>
    <t>Idemat2021 MgAl3Zn</t>
  </si>
  <si>
    <t>Idemat2021 MgAl6Zn</t>
  </si>
  <si>
    <t>Idemat2021 MgMn1.5</t>
  </si>
  <si>
    <t>Idemat2021 MgZn6Zr</t>
  </si>
  <si>
    <t>Idemat2021 Duranik</t>
  </si>
  <si>
    <t>Idemat2021 Invar</t>
  </si>
  <si>
    <t>Idemat2021 Mumetal</t>
  </si>
  <si>
    <t>Idemat2021 Ni 99.6</t>
  </si>
  <si>
    <t>Idemat2021 Ni span C902</t>
  </si>
  <si>
    <t>Idemat2021 NiCr 80 20</t>
  </si>
  <si>
    <t>Idemat2021 NiCr20Co18Ti</t>
  </si>
  <si>
    <t>Idemat2021 NiCr20TiAl</t>
  </si>
  <si>
    <t>Idemat2021 NiCu30Al</t>
  </si>
  <si>
    <t>Idemat2021 NiCu30Fe</t>
  </si>
  <si>
    <t>Idemat2021 NiFe 50 50</t>
  </si>
  <si>
    <t>Idemat2021 NiMo30</t>
  </si>
  <si>
    <t>Idemat2021 Supermalloy</t>
  </si>
  <si>
    <t>Idemat2021 TiAl5Sn2</t>
  </si>
  <si>
    <t>Idemat2021 TiAl6V4</t>
  </si>
  <si>
    <t>Idemat2021 TiV15SnCrAl3</t>
  </si>
  <si>
    <t>Idemat2021 G-ZnAlCu</t>
  </si>
  <si>
    <t>Idemat2021 Zamak3</t>
  </si>
  <si>
    <t>Idemat2021 Zamak5</t>
  </si>
  <si>
    <t>Idemat2021 Zinc (super plastic)</t>
  </si>
  <si>
    <t>Idemat2021 ZnCuTi</t>
  </si>
  <si>
    <t>Idemat2021 Barium Ferrite magnet, ceramic 4 MGOe</t>
  </si>
  <si>
    <t>Idemat2021 Neonybium magnet (NdFeB, NEO) 50 MGOe</t>
  </si>
  <si>
    <t>Idemat2021 Neonybium magnet (NdFeB, NEO) corrosion resistant, 50 MGOe</t>
  </si>
  <si>
    <t>Idemat2021 Nitride magnet (Fe16N2), 130 MGOe</t>
  </si>
  <si>
    <t>Idemat2021 SmCo (1:5) magnet, 20 MGOe</t>
  </si>
  <si>
    <t>Idemat2021 Board and recycled paper (test liner and fluting)</t>
  </si>
  <si>
    <t>Idemat2021 Brown paper (kraft liner), FSC</t>
  </si>
  <si>
    <t>Idemat2021 Brown paper (kraft liner), FSC 70 gr/m2</t>
  </si>
  <si>
    <t>Idemat2021 Brown paper (kraft liner), unsustainable</t>
  </si>
  <si>
    <t>Idemat2021 Molded fiber products</t>
  </si>
  <si>
    <t>Idemat2021 Paper, woodfree uncoated (virgin paper), FSC</t>
  </si>
  <si>
    <t>Idemat2021 Paper, woodfree uncoated (virgin paper), FSC 80 gr/m2</t>
  </si>
  <si>
    <t>Idemat2021 Paper, woodfree uncoated (virgin paper), unsustainable</t>
  </si>
  <si>
    <t>Idemat2021 Printing, flexography with coating</t>
  </si>
  <si>
    <t>Idemat2021 Semichemical fluting, virgin, FSC</t>
  </si>
  <si>
    <t>Idemat2021 Semichemical fluting, virgin, unsustainable</t>
  </si>
  <si>
    <t>Idemat2021 film HDPE 50 mu</t>
  </si>
  <si>
    <t>Idemat2021 film LDPE 50 mu</t>
  </si>
  <si>
    <t>Idemat2021 film PC 50 mu</t>
  </si>
  <si>
    <t>Idemat2021 film PET / PE+EVOH+PE 62 mu for MAP</t>
  </si>
  <si>
    <t>Idemat2021 film PET 50 mu</t>
  </si>
  <si>
    <t>Idemat2021 film PET+ALOx / LDPE 62 mu for MAP</t>
  </si>
  <si>
    <t>Idemat2021 film PET+PVOH / LDPE 62 mu for MAP</t>
  </si>
  <si>
    <t>Idemat2021 film PLA (biobased) 50 mu</t>
  </si>
  <si>
    <t>Idemat2021 film PP 50 mu</t>
  </si>
  <si>
    <t>Idemat2021 film PP+PVDC 62 mu for MAP</t>
  </si>
  <si>
    <t>Idemat2021 film PS (shrink) 50 mu</t>
  </si>
  <si>
    <t>Idemat2021 film PVC (stiff, shrink) 50 mu</t>
  </si>
  <si>
    <t>Idemat2021 Printing of multilayer film</t>
  </si>
  <si>
    <t>Idemat2021 MAP Carbon Dioxide gas at 1 bar 0 degr C</t>
  </si>
  <si>
    <t>Idemat2021 MAP Nitrogen gas at 1 bar 0 degr C</t>
  </si>
  <si>
    <t>Idemat2021 MAP Oxygen gas at 1 bar 0 degr C</t>
  </si>
  <si>
    <t>Idemat2021 bio-PE (Polyethylene) not biodegradable</t>
  </si>
  <si>
    <t>Idemat2021 bio-PET (bottle grade) not biodegradable</t>
  </si>
  <si>
    <t>Idemat2021 CA (Cellulose polymers, bio-based not biodegradable) estimate</t>
  </si>
  <si>
    <t>Idemat2021 PA-11 (Nylon-11), bio-based not biodegradable, estimate</t>
  </si>
  <si>
    <t>Idemat2021 PHA or PHB (Polyhydroxyalkanoates, biodegradeble), estimate</t>
  </si>
  <si>
    <t>Idemat2021 PLA (Polylactide, biodegradeble)</t>
  </si>
  <si>
    <t>Idemat2021 TPS (Starch-based thermoplastics, biodegradable), estimate</t>
  </si>
  <si>
    <t>Idemat2021 ABS (Acrylonitrile butadiene styrene) upcycled (estimate)</t>
  </si>
  <si>
    <t>Idemat2021 CA (Cellelose polymers) upcycled (estimate)</t>
  </si>
  <si>
    <t>Idemat2021 EVA (Ethylene vinyl acetate) upcycled (estimate)</t>
  </si>
  <si>
    <t>Idemat2021 Flexible Polymeer Foam (PE), upcycled (estimate)</t>
  </si>
  <si>
    <t>Idemat2021 Ionomer, upcycled (estimate)</t>
  </si>
  <si>
    <t>Idemat2021 Moulded Recycled mixed polymer</t>
  </si>
  <si>
    <t>Idemat2021 PA-11 (Nylon-11), upcycled, estimate</t>
  </si>
  <si>
    <t>Idemat2021 PA (Nylons) upcycled (estimate)</t>
  </si>
  <si>
    <t>Idemat2021 PC (Polycarbonate) upclycled (estimate)</t>
  </si>
  <si>
    <t>Idemat2021 PE/bio-PE (Polyethylene) upcycled (estimate)</t>
  </si>
  <si>
    <t>Idemat2021 PEEK (Polyetheretherketone) upcycled (estimate)</t>
  </si>
  <si>
    <t>Idemat2021 PET/bio-PET upcycled (estimate)</t>
  </si>
  <si>
    <t>Idemat2021 PHA and PHB (Polyhydroxyalkanoates, biodegradeble), upcycled (estimate)</t>
  </si>
  <si>
    <t>Idemat2021 PLA (Polylactide, starch based biodegradeble plastic), upcycled (estimate)</t>
  </si>
  <si>
    <t>Idemat2021 PMMA (Polymethyl methacrylate) upcycled (estimate)</t>
  </si>
  <si>
    <t>Idemat2021 POM (Polyoxymethylene) upcycled (estimate)</t>
  </si>
  <si>
    <t>Idemat2021 PP (Polypropylene) upcycled (estimate)</t>
  </si>
  <si>
    <t>Idemat2021 PS (Polystyrene) upcycled (estimate)</t>
  </si>
  <si>
    <t>Idemat2021 PTFE (Teflon), upcycled (estimate)</t>
  </si>
  <si>
    <t>Idemat2021 PTT (Polyltrimethylene terephthalate), upcycled, estimate</t>
  </si>
  <si>
    <t>Idemat2021 PUR (Polyurethane) upcycled (estimate)</t>
  </si>
  <si>
    <t>Idemat2021 PVC (Polyvinylchloride) upcycled (estimate)</t>
  </si>
  <si>
    <t>Idemat2021 TPS (Starch-based thermoplastics) upcycled (estimate)</t>
  </si>
  <si>
    <t>Idemat2021. mechanical recycled plastic pellets (downcycled)</t>
  </si>
  <si>
    <t>Idemat2021 BR and PIB (butadiene rubber and butyl rubber)</t>
  </si>
  <si>
    <t>Idemat2021 EPDM (ethylene propylene diene monomer rubber)</t>
  </si>
  <si>
    <t>Idemat2021 EVA (ethylene vinyl acetate rubber) estimate</t>
  </si>
  <si>
    <t>Idemat2021 IR (polyisoprene rubber) estimate</t>
  </si>
  <si>
    <t>Idemat2021 Natural rubber</t>
  </si>
  <si>
    <t>Idemat2021 NBR (nitrile rubber)</t>
  </si>
  <si>
    <t>Idemat2021 Polychloroprene (Neoprene , CR) rubber estimate</t>
  </si>
  <si>
    <t>Idemat2021 PU (polyurethane) rubber for shoe soles</t>
  </si>
  <si>
    <t>Idemat2021 SAN (Styrene-acrylonitrile copolymer)</t>
  </si>
  <si>
    <t>Idemat2021 SBR (Styrene butadiene rubber)</t>
  </si>
  <si>
    <t>Idemat2021 Silicone rubber, estimate</t>
  </si>
  <si>
    <t>Idemat2021 ABS (Acrylonitrile butadiene styrene)</t>
  </si>
  <si>
    <t>Idemat2021 ABS 30% glass fibre</t>
  </si>
  <si>
    <t>Idemat2021 Ionomer, estimate</t>
  </si>
  <si>
    <t>Idemat2021 PA 6 (Nylon 6, Polyamide 6)</t>
  </si>
  <si>
    <t>Idemat2021 PA 6 GF30</t>
  </si>
  <si>
    <t>Idemat2021 PA 66 (Nylon 66, Polyamide 6-6)</t>
  </si>
  <si>
    <t>Idemat2021 PA 66 GF30</t>
  </si>
  <si>
    <t>Idemat2021 PB (Polybutadiene)</t>
  </si>
  <si>
    <t>Idemat2021 PC (Polycarbonate)</t>
  </si>
  <si>
    <t>Idemat2021 PC 30% glass fibre</t>
  </si>
  <si>
    <t>Idemat2021 PE (HDPE, High density Polyethylene)</t>
  </si>
  <si>
    <t>Idemat2021 PE (LDPE, Low density Polyethylene)</t>
  </si>
  <si>
    <t>Idemat2021 PE (LLDPE, Linear low density Polyethylene)</t>
  </si>
  <si>
    <t>Idemat2021 PE (Polyethylene) expanded</t>
  </si>
  <si>
    <t>Idemat2021 PEEK (Polyetheretherketone), estimate</t>
  </si>
  <si>
    <t>Idemat2021 PET 30% glass fibre</t>
  </si>
  <si>
    <t>Idemat2021 PET amorphous</t>
  </si>
  <si>
    <t>Idemat2021 PET bottle grade</t>
  </si>
  <si>
    <t>Idemat2021 PMMA (Polymethyl methacrylate)</t>
  </si>
  <si>
    <t>Idemat2021 POM (Polyoxymethyleen, polyacetaal)</t>
  </si>
  <si>
    <t>Idemat2021 PP (Polypropylene)</t>
  </si>
  <si>
    <t>Idemat2021 PP GF30</t>
  </si>
  <si>
    <t>Idemat2021 PS (EPS, expandable polystyrene)</t>
  </si>
  <si>
    <t>Idemat2021 PS (GPPS, general purpose polystyrene)</t>
  </si>
  <si>
    <t>Idemat2021 PS (HIPS, high impact polysyrene)</t>
  </si>
  <si>
    <t>Idemat2021 PTFE (Teflon, Polytetrafluoroethylene), estimate</t>
  </si>
  <si>
    <t>Idemat2021 PTT (Polyltrimethylene terephthalate), estimate</t>
  </si>
  <si>
    <t>Idemat2021 PVAC (wood glue)</t>
  </si>
  <si>
    <t>Idemat2021 PVC (Polyvinylchloride emulsion polymerised)</t>
  </si>
  <si>
    <t>Idemat2021 PVC (Polyvinylchloride suspension polymerised)</t>
  </si>
  <si>
    <t>Idemat2021 PVC (Polyvinylchloride, trade mix)</t>
  </si>
  <si>
    <t>Idemat2021 PVDC (Polyvinyliden chloride)</t>
  </si>
  <si>
    <t>Idemat2021 CFRP 25% carbon</t>
  </si>
  <si>
    <t>Idemat2021 Epoxy resin</t>
  </si>
  <si>
    <t>Idemat2021 MF (resin)</t>
  </si>
  <si>
    <t>Idemat2021 PF (resin)</t>
  </si>
  <si>
    <t>Idemat2021 Phenolics (Bakelite)</t>
  </si>
  <si>
    <t>Idemat2021 Polyester (unsaturated)</t>
  </si>
  <si>
    <t>Idemat2021 PUR flex. block foam TDI</t>
  </si>
  <si>
    <t>Idemat2021 PUR flex. moulded  TDI with flame retardant</t>
  </si>
  <si>
    <t>Idemat2021 PUR flex. moulded TDI</t>
  </si>
  <si>
    <t>Idemat2021 PUR flex. moulded. MDI</t>
  </si>
  <si>
    <t>Idemat2021 PUR rigid foam MDI</t>
  </si>
  <si>
    <t>Idemat2021 SMC and DMC 25% GL</t>
  </si>
  <si>
    <t>Idemat2021 SMC and DMC 50% GL</t>
  </si>
  <si>
    <t>Idemat2021 UF (resin)</t>
  </si>
  <si>
    <t>Idemat2021 Bisphenol A</t>
  </si>
  <si>
    <t>Idemat2021 DEHP (phthalate)</t>
  </si>
  <si>
    <t>Idemat2021 DINP (phthalate)</t>
  </si>
  <si>
    <t>Idemat2021 Epichlorohydrin</t>
  </si>
  <si>
    <t>Idemat2021 EVOH (film barrier of gasses)</t>
  </si>
  <si>
    <t>Idemat2021 Formaldehyde</t>
  </si>
  <si>
    <t>Idemat2021 MDI</t>
  </si>
  <si>
    <t>Idemat2021 MMA monomer</t>
  </si>
  <si>
    <t>Idemat2021 Nafion</t>
  </si>
  <si>
    <t>Idemat2021 Paperfoam</t>
  </si>
  <si>
    <t>Idemat2021 PET upcycled Ioniqa process</t>
  </si>
  <si>
    <t>Idemat2021 Polyether-polyols</t>
  </si>
  <si>
    <t>Idemat2021 PPS</t>
  </si>
  <si>
    <t>Idemat2021 PVOH or PVA (water-soluble film)</t>
  </si>
  <si>
    <t>Idemat2021 TDI</t>
  </si>
  <si>
    <t>Idemat2021 Acryl (100% Acrylonitrile) polymer pellet production</t>
  </si>
  <si>
    <t>Idemat2021 BioCotton fibre from China/India (without global seatransport)</t>
  </si>
  <si>
    <t>Idemat2021 BioCotton fibre from USA (without global seatransport)</t>
  </si>
  <si>
    <t>Idemat2021 Cotton fibre from China (without global seatransport)</t>
  </si>
  <si>
    <t>Idemat2021 Cotton fibre from USA (without global seatransport)</t>
  </si>
  <si>
    <t>Idemat2021 Cotton fibre trade mix (without global seatransport)</t>
  </si>
  <si>
    <t>Idemat2021 Elastane (polyurethane) polymer pellet production</t>
  </si>
  <si>
    <t>Idemat2021 Fleece from recycled PET bottles</t>
  </si>
  <si>
    <t>Idemat2021 Jute fibre trade mix, degummed</t>
  </si>
  <si>
    <t>copy Idemat2016 Jute fibre trade mix (Rahman and Bala 2009), plus for degumming University of Leuven: Van Eynde, H. "Comparative Life Cycle Assement of hemp and cotton fibres use in Chineese textile manufacturing" 2015</t>
  </si>
  <si>
    <t>Idemat2021 Jute fibre, India, irrigation, degummed</t>
  </si>
  <si>
    <t>copy Idemat2016 Jute fibre, India, irrigation, plus (Rahman and Bala 2009, plus for degumming University of Leuven: Van Eynde, H. "Comparative Life Cycle Assement of hemp and cotton fibres use in Chineese textile manufacturing" 2015</t>
  </si>
  <si>
    <t>Idemat2021 Jute fibre, India, rain fed, degummed with renewable fuel</t>
  </si>
  <si>
    <t>copy Idemat2016 Jute fibre, India, rain fed (Rahman and Bala 2009), plus for degumming University of Leuven: Van Eynde, H. "Comparative Life Cycle Assement of hemp and cotton fibres use in Chineese textile manufacturing" 2015</t>
  </si>
  <si>
    <t>Idemat2021 Kenaf fibre, India, degummed</t>
  </si>
  <si>
    <t>copy Idemat2016 Kenaf fibre, India (Ardente F. et al., 2008),  plus for degumming University of Leuven: Van Eynde, H. "Comparative Life Cycle Assement of hemp and cotton fibres use in Chineese textile manufacturing" 2015</t>
  </si>
  <si>
    <t>Idemat2021 Kenaf fibre, Italy, degummed with renewable fuel</t>
  </si>
  <si>
    <t>copy Idemat2016 Kenaf fibre, Italy (Ardente F. et al., 2008),  plus for degumming University of Leuven: Van Eynde, H. "Comparative Life Cycle Assement of hemp and cotton fibres use in Chineese textile manufacturing" 2015</t>
  </si>
  <si>
    <t>Idemat2021 Nylon polymer pellet production</t>
  </si>
  <si>
    <t>Idemat2021 PET polymer pellet production</t>
  </si>
  <si>
    <t>Idemat2021 PLA (polylactide) pellet production</t>
  </si>
  <si>
    <t>Idemat2021 Sorona (PTT) biobased</t>
  </si>
  <si>
    <t>Idemat2021 Viscose production</t>
  </si>
  <si>
    <t>Idemat2021 Wool from US (with transport to rotterdam)</t>
  </si>
  <si>
    <t>Idemat2021. dyeing, with pollution, without materials input, India</t>
  </si>
  <si>
    <t>Idemat2021. dyeing, without materials input, Europe</t>
  </si>
  <si>
    <t>Idemat2021. heat setting and washing synthetic fabrics</t>
  </si>
  <si>
    <t>Idemat2021. knitting  83 dtex</t>
  </si>
  <si>
    <t>Idemat2021. knitting 200 dtex</t>
  </si>
  <si>
    <t>Idemat2021. knitting 300 dtex</t>
  </si>
  <si>
    <t>Idemat2021. pretreatment of cotton</t>
  </si>
  <si>
    <t>Idemat2021. spinning cotton  45 dtex</t>
  </si>
  <si>
    <t>Idemat2021. spinning cotton  70 dtex</t>
  </si>
  <si>
    <t>Idemat2021. spinning cotton 100 dtex</t>
  </si>
  <si>
    <t>Idemat2021. spinning cotton 150 dtex</t>
  </si>
  <si>
    <t>Idemat2021. spinning cotton 200 dtex</t>
  </si>
  <si>
    <t>Idemat2021. spinning cotton 300 dtex</t>
  </si>
  <si>
    <t>Idemat2021. spinning cotton 400 dtex</t>
  </si>
  <si>
    <t>Idemat2021. spinning cotton 500 dtex</t>
  </si>
  <si>
    <t>Idemat2021. spinning extruder polymer filaments  (80 - 500 dtex)</t>
  </si>
  <si>
    <t>Idemat2021. spinning viscose fibres (80-500 dtex)</t>
  </si>
  <si>
    <t>Idemat2021. texturing polymer fibres</t>
  </si>
  <si>
    <t>Idemat2021. weaving  15 dtex</t>
  </si>
  <si>
    <t>Idemat2021. weaving  30 dtex</t>
  </si>
  <si>
    <t>Idemat2021. weaving  45 dtex</t>
  </si>
  <si>
    <t>Idemat2021. weaving  70 dtex</t>
  </si>
  <si>
    <t>Idemat2021. weaving 100 dtex</t>
  </si>
  <si>
    <t>Idemat2021. weaving 150 dtex</t>
  </si>
  <si>
    <t>Idemat2021. weaving 200 dtex</t>
  </si>
  <si>
    <t>Idemat2021. weaving 300 dtex</t>
  </si>
  <si>
    <t>Idemat2021. weaving 400 dtex</t>
  </si>
  <si>
    <t>Idemat2021. weaving 500 dtex</t>
  </si>
  <si>
    <t>Idemat2021.. Geotextiles (PP, 500 dTex, woven)</t>
  </si>
  <si>
    <t>Idemat2021 drinking water europe</t>
  </si>
  <si>
    <t>Idemat2021 industrial reverse osmosis water europe</t>
  </si>
  <si>
    <t>Idemat2021 Afrormosia FSC/PEFC 700 (kg/m3)</t>
  </si>
  <si>
    <t>Idemat2021 Afrormosia natural forest 700 (kg/m3)</t>
  </si>
  <si>
    <t>Idemat2021 Afzelia FCS/PEFCt 820 (kg/m3)</t>
  </si>
  <si>
    <t>Idemat2021 Afzelia natural forest 820 (kg/m3)</t>
  </si>
  <si>
    <t>Idemat2021 Guaiacum wood FSC/PEFC 1250 (kg/m3)</t>
  </si>
  <si>
    <t>Idemat2021 Guaiacum wood natural forest 1250 (kg/m3)</t>
  </si>
  <si>
    <t>Idemat2021 Iroko FSC/PEFC 650 (kg/m3)</t>
  </si>
  <si>
    <t>Idemat2021 Iroko natural forest 650 (kg/m3)</t>
  </si>
  <si>
    <t>Idemat2021 Makore FSC/PEFC 660 (kg/m3)</t>
  </si>
  <si>
    <t>Idemat2021 Makore natural forest 660 (kg/m3)</t>
  </si>
  <si>
    <t>Idemat2021 Mansonia FSC/PEFC 620 (kg/m3)</t>
  </si>
  <si>
    <t>Idemat2021 Mansonia natural forest 620 (kg/m3)</t>
  </si>
  <si>
    <t>Idemat2021 Moabi FSC/PEFC 815 (kg/m3)</t>
  </si>
  <si>
    <t>Idemat2021 Moabi natural forest 815 (kg/m3)</t>
  </si>
  <si>
    <t>Idemat2021 Padouk, African FSC/PEFC 740 (kg/m3)</t>
  </si>
  <si>
    <t>Idemat2021 Padouk, African natural forest 740 (kg/m3)</t>
  </si>
  <si>
    <t>Idemat2021 Palissander, Indisch FSC/PEFC 850 (kg/m3)</t>
  </si>
  <si>
    <t>Idemat2021 Palissander, Indisch natural forest 850 (kg/m3)</t>
  </si>
  <si>
    <t>Idemat2021 Robinia FSC/PEFC 740 (kg/m3)</t>
  </si>
  <si>
    <t>Idemat2021 Teak FSC/PEFC 665 (kg/m3)</t>
  </si>
  <si>
    <t>Idemat2021 Teak natural forest 665 (kg/m3)</t>
  </si>
  <si>
    <t>Idemat2021 Agba FSC/PEFC 500 (kg/m3)</t>
  </si>
  <si>
    <t>Idemat2021 Agba natural forest 500 (kg/m3)</t>
  </si>
  <si>
    <t>Idemat2021 Angelique FSC 735 (kg/m3)</t>
  </si>
  <si>
    <t>Idemat2021 Angelique natural forest 735 (kg/m3)</t>
  </si>
  <si>
    <t>Idemat2021 Azobé FSC/PEFC 1060 (kg/m3)</t>
  </si>
  <si>
    <t>Idemat2021 Azobé natural forest 1060 (kg/m3)</t>
  </si>
  <si>
    <t>Idemat2021 Bosse clair FSC/PEFC 575 (kg/m3)</t>
  </si>
  <si>
    <t>Idemat2021 Bosse clair natural forest 575 (kg/m3)</t>
  </si>
  <si>
    <t>Idemat2021 Bubinga FSC/PEFC 830 (kg/m3)</t>
  </si>
  <si>
    <t>Idemat2021 Bubinga natural forest 830 (kg/m3)</t>
  </si>
  <si>
    <t>Idemat2021 Cedar, American FSC/PEFC 490 (kg/m3)</t>
  </si>
  <si>
    <t>Idemat2021 Cedar, American natural forest 490 (kg/m3)</t>
  </si>
  <si>
    <t>Idemat2021 Chestnut FSC/PEFC 540 (kg/m3)</t>
  </si>
  <si>
    <t>Idemat2021 Cordia FCS/PEFC 540 (kg/m3)</t>
  </si>
  <si>
    <t>Idemat2021 Cordia natural forest 540 (kg/m3)</t>
  </si>
  <si>
    <t>Idemat2021 Idigbo FSC/PEFC 550 (kg/m3)</t>
  </si>
  <si>
    <t>Idemat2021 Idigbo natural forest 550 (kg/m3)</t>
  </si>
  <si>
    <t>Idemat2021 Mahogany FSC/PEFC 1110 (kg/m3)</t>
  </si>
  <si>
    <t>Idemat2021 Mahogany natural forest 1110 (kg/m3)</t>
  </si>
  <si>
    <t>Idemat2021 Meranti FSC/PEFC 640 (kg/m3)</t>
  </si>
  <si>
    <t>Idemat2021 Meranti natural forest 640 (kg/m3)</t>
  </si>
  <si>
    <t>Idemat2021 Merbau FSC/PEFC 800 (kg/m3)</t>
  </si>
  <si>
    <t>Idemat2021 Merbau natural forest 800 (kg/m3)</t>
  </si>
  <si>
    <t>Idemat2021 Oak, European FSC/PEFC 710 (kg/m3)</t>
  </si>
  <si>
    <t>Idemat2021 Purpleheart FSC/PEFC 850 (kg/m3)</t>
  </si>
  <si>
    <t>Idemat2021 Purpleheart natural forest 850 (kg/m3)</t>
  </si>
  <si>
    <t>Idemat2021 Red Cedar, Western 370 (kg/m3)</t>
  </si>
  <si>
    <t>Idemat2021 Utile FSC/PEFC 640 (kg/m3)</t>
  </si>
  <si>
    <t>Idemat2021 Utile natural forest 640 (kg/m3)</t>
  </si>
  <si>
    <t>Idemat2021 Wengé FSC/PEFC 830 (kg/m3)</t>
  </si>
  <si>
    <t>Idemat2021 Wengé natural forest 830 (kg/m3)</t>
  </si>
  <si>
    <t>Idemat2021 Carapa FSC/PEFC 610 (kg/m3)</t>
  </si>
  <si>
    <t>Idemat2021 Carapa natural forest 610 (kg/m3)</t>
  </si>
  <si>
    <t>Idemat2021 Dibetou FSC/PEFC550 (kg/m3)</t>
  </si>
  <si>
    <t>Idemat2021 Dibetou natural forest 550 (kg/m3)</t>
  </si>
  <si>
    <t>Idemat2021 Kauri FSC/PEFC 485 (kg/m3)</t>
  </si>
  <si>
    <t>Idemat2021 Kauri natural forest 485 (kg/m3)</t>
  </si>
  <si>
    <t>Idemat2021 Kotibe FSC/PEFCt 760 (kg/m3)</t>
  </si>
  <si>
    <t>Idemat2021 Kotibe natural forest 760 (kg/m3)</t>
  </si>
  <si>
    <t>Idemat2021 Larch FSC/PEFC 600 (kg/m3)</t>
  </si>
  <si>
    <t>Idemat2021 Mahogany, African FSC/PEFC 640 (kg/m3)</t>
  </si>
  <si>
    <t>Idemat2021 Mahogany, African natural forest 640 (kg/m3)</t>
  </si>
  <si>
    <t>Idemat2021 Movigui FSC/PEFC 710 (kg/m3)</t>
  </si>
  <si>
    <t>Idemat2021 Movigui natural forest 710 (kg/m3)</t>
  </si>
  <si>
    <t>Idemat2021 Mutenye FSC/PEFCt 820 (kg/m3)</t>
  </si>
  <si>
    <t>Idemat2021 Mutenye natural forest 820 (kg/m3)</t>
  </si>
  <si>
    <t>Idemat2021 Niangon FSC/PEFC 710 (kg/m3)</t>
  </si>
  <si>
    <t>Idemat2021 Niangon natural forest 710 (kg/m3)</t>
  </si>
  <si>
    <t>Idemat2021 Olon FSC/PEFC 485 (kg/m3)</t>
  </si>
  <si>
    <t>Idemat2021 Olon natural forest 485 (kg/m3)</t>
  </si>
  <si>
    <t>Idemat2021 Oregon Pine FSC/PEFC 505 (kg/m3)</t>
  </si>
  <si>
    <t>Idemat2021 Oregon Pine natural forest 505 (kg/m3)</t>
  </si>
  <si>
    <t>Idemat2021 Peroba FSC/PEFC 750 (kg/m3)</t>
  </si>
  <si>
    <t>Idemat2021 Peroba natural forest 750 (kg/m3)</t>
  </si>
  <si>
    <t>Idemat2021 Pitch Pine FSC/PEFC 750 (kg/m3)</t>
  </si>
  <si>
    <t>Idemat2021 Pitch Pine natural forest 750 (kg/m3)</t>
  </si>
  <si>
    <t>Idemat2021 Sapelli FSC/PEFC 650 (kg/m3)</t>
  </si>
  <si>
    <t>Idemat2021 Sapelli natural forest 650 (kg/m3)</t>
  </si>
  <si>
    <t>Idemat2021 Scots pine FSC/PEFC 520 (kg/m3)</t>
  </si>
  <si>
    <t>Idemat2021 Tchitola FSC/PEFC 630 (kg/m3)</t>
  </si>
  <si>
    <t>Idemat2021 Tchitola natural forest 630 (kg/m3)</t>
  </si>
  <si>
    <t>Idemat2021 Tiama FSC/PEFC 560 (kg/m3)</t>
  </si>
  <si>
    <t>Idemat2021 Tiama natural forest 560 (kg/m3)</t>
  </si>
  <si>
    <t>Idemat2021 Walnut FSC/PEFC 670 (kg/m3)</t>
  </si>
  <si>
    <t>Idemat2021 Yang FSC/PEFC 750 (kg/m3)</t>
  </si>
  <si>
    <t>Idemat2021 Yang natural forest 750 (kg/m3)</t>
  </si>
  <si>
    <t>Idemat2021 Aningre FSC/PEFC 580 (kg/m3)</t>
  </si>
  <si>
    <t>Idemat2021 Aningre natural forest 580 (kg/m3)</t>
  </si>
  <si>
    <t>Idemat2021 Avodire FSC/PEFC 550 (kg/m3)</t>
  </si>
  <si>
    <t>Idemat2021 Avodire natural forest 550 (kg/m3)</t>
  </si>
  <si>
    <t>Idemat2021 Balsa FSC/PEFC 150 (kg/m3)</t>
  </si>
  <si>
    <t>Idemat2021 Balsa natural forest 150 (kg/m3)</t>
  </si>
  <si>
    <t>Idemat2021 Birch FSC/PEFC 660 (kg/m3)</t>
  </si>
  <si>
    <t>Idemat2021 Elm FSC/PEFC 650 (kg/m3)</t>
  </si>
  <si>
    <t>Idemat2021 Emeri FSC/PEFC 515 (kg/m3)</t>
  </si>
  <si>
    <t>Idemat2021 Emeri natural forest 515 (kg/m3)</t>
  </si>
  <si>
    <t>Idemat2021 Hemlock FSC/PEFCt 490 (kg/m3)</t>
  </si>
  <si>
    <t>Idemat2021 Hickory FSC/PEFCt 800 (kg/m3)</t>
  </si>
  <si>
    <t>Idemat2021 Limba FSC/PEFC 560 (kg/m3)</t>
  </si>
  <si>
    <t>Idemat2021 Limba natural forest 560 (kg/m3)</t>
  </si>
  <si>
    <t>Idemat2021 Menkulang FSC/PEFC 710 (kg/m3)</t>
  </si>
  <si>
    <t>Idemat2021 Menkulang natural forest 710 (kg/m3)</t>
  </si>
  <si>
    <t>Idemat2021 Mersawa FSC/PEFC 640 (kg/m3)</t>
  </si>
  <si>
    <t>Idemat2021 Mersawa natural forest 640 (kg/m3)</t>
  </si>
  <si>
    <t>Idemat2021 Okoume FSC/PEFC forest 440 (kg/m3)</t>
  </si>
  <si>
    <t>Idemat2021 Okoume natural forest 440 (kg/m3)</t>
  </si>
  <si>
    <t>Idemat2021 Parana Pine FSC/PEFC 540 (kg/m3)</t>
  </si>
  <si>
    <t>Idemat2021 Parana Pine natural forest 540 (kg/m3)</t>
  </si>
  <si>
    <t>Idemat2021 Radiata Pine FSC/PEFC 450 (kg/m3)</t>
  </si>
  <si>
    <t>Idemat2021 Red oak FSC/PEFC 700 (kg/m3)</t>
  </si>
  <si>
    <t>Idemat2021 Silver fir FSC/PEFC 450 (kg/m3)</t>
  </si>
  <si>
    <t>Idemat2021 Spruce, European FSC/PEFC 460 (kg/m3)</t>
  </si>
  <si>
    <t>Idemat2021 Yellow pine FSC/PEFC 540 (kg/m3)</t>
  </si>
  <si>
    <t>Idemat2021 Abura FSC/PEFC 560 (kg/m3)</t>
  </si>
  <si>
    <t>Idemat2021 Abura natural forest 560 (kg/m3)</t>
  </si>
  <si>
    <t>Idemat2021 Ahorn FSC/PEFC 640 (kg/m3)</t>
  </si>
  <si>
    <t>Idemat2021 Alder FSC/PEFC 530 (kg/m3)</t>
  </si>
  <si>
    <t>Idemat2021 Antiaris FSC/PEFC 445 (kg/m3)</t>
  </si>
  <si>
    <t>Idemat2021 Antiaris natural forest 445 (kg/m3)</t>
  </si>
  <si>
    <t>Idemat2021 Ash FSC/PEFC 700 (kg/m3)</t>
  </si>
  <si>
    <t>Idemat2021 Aspen FSC/PEFC 440 (kg/m3)</t>
  </si>
  <si>
    <t>Idemat2021 Baboen FSC/PEFC 410 (kg/m3)</t>
  </si>
  <si>
    <t>Idemat2021 Baboen natural forest 410 (kg/m3)</t>
  </si>
  <si>
    <t>Idemat2021 Beech, European FSC/PEFC 710 (kg/m3)</t>
  </si>
  <si>
    <t>Idemat2021 Black poplar FSC/PEFC 440 (kg/m3)</t>
  </si>
  <si>
    <t>Idemat2021 Blue gum FSC/PEFC 900 (kg/m3)</t>
  </si>
  <si>
    <t>Idemat2021 Blue gum natural forest 900 (kg/m3)</t>
  </si>
  <si>
    <t>Idemat2021 Canaria FSC/PEFC 830 (kg/m3)</t>
  </si>
  <si>
    <t>Idemat2021 Canaria natural forest 830 (kg/m3)</t>
  </si>
  <si>
    <t>Idemat2021 Cottonwood FSC/PEFC 440 (kg/m3)</t>
  </si>
  <si>
    <t>Idemat2021 Cottonwood natural forest 440 (kg/m3)</t>
  </si>
  <si>
    <t>Idemat2021 Hornbean FSC/PEFC 750 (kg/m3)</t>
  </si>
  <si>
    <t>Idemat2021 Horse chestnut FSC/PEFC 450 (kg/m3)</t>
  </si>
  <si>
    <t>Idemat2021 Ilomba FSC/PEFC 480 (kg/m3)</t>
  </si>
  <si>
    <t>Idemat2021 Ilomba natural forest 480 (kg/m3)</t>
  </si>
  <si>
    <t>Idemat2021 Koto FSC/PEFC 560 (kg/m3)</t>
  </si>
  <si>
    <t>Idemat2021 Koto natural forest 560 (kg/m3)</t>
  </si>
  <si>
    <t>Idemat2021 Linde FSC/PEFC 540 (kg/m3)</t>
  </si>
  <si>
    <t>Idemat2021 Platan FSC/PEFC 620 (kg/m3)</t>
  </si>
  <si>
    <t>Idemat2021 Poplar FSC/PEFC 440 (kg/m3)</t>
  </si>
  <si>
    <t>Idemat2021 Sycamore FSC/PEFC 615 (kg/m3)</t>
  </si>
  <si>
    <t>Idemat2021 Wawa FSC/PEFC 390 (kg/m3)</t>
  </si>
  <si>
    <t>Idemat2021 Wawa natural forest 390 (kg/m3)</t>
  </si>
  <si>
    <t>Idemat2021 Willow FSC/PEFC 450 (kg/m3)</t>
  </si>
  <si>
    <t>Idemat2021 Anzala/Mukulungu FSC/PEFC 940 (kg/m3)</t>
  </si>
  <si>
    <t>Idemat2021 Anzala/Mukulungu natural forest 940 (kg/m3)</t>
  </si>
  <si>
    <t>Idemat2021 Coromandel Ebony FSC/PEFC 1100 (kg/m3)</t>
  </si>
  <si>
    <t>Idemat2021 Coromandel Ebony natural forest 1100 (kg/m3)</t>
  </si>
  <si>
    <t>Idemat2021 Dabema FSC/PEFC 690 (kg/m3)</t>
  </si>
  <si>
    <t>Idemat2021 Dabema natural forest 690 (kg/m3)</t>
  </si>
  <si>
    <t>Idemat2021 Emien FSC/PEFC 360 (kg/m3)</t>
  </si>
  <si>
    <t>Idemat2021 Emien natural forest 360 (kg/m3)</t>
  </si>
  <si>
    <t>Idemat2021 Incense cedar FSC/PEFC 385 (kg/m3)</t>
  </si>
  <si>
    <t>Idemat2021 Missanda/Tali FSC/PEFC 900 (kg/m3)</t>
  </si>
  <si>
    <t>Idemat2021 Missanda/Tali natural forest 900 (kg/m3)</t>
  </si>
  <si>
    <t>Idemat2021 Mountain ash, European FEC/PEFC 700 (kg/m3)</t>
  </si>
  <si>
    <t>Idemat2021 Mubura FSC/PEFC 830 (kg/m3)</t>
  </si>
  <si>
    <t>Idemat2021 Mubura natural forest 830 (kg/m3)</t>
  </si>
  <si>
    <t>Idemat2021 Niove FSC/PEFC 850 (kg/m3)</t>
  </si>
  <si>
    <t>Idemat2021 Niove natural forest 850 (kg/m3)</t>
  </si>
  <si>
    <t>Idemat2021 Onzabili FSC/PEFCt 550 (kg/m3)</t>
  </si>
  <si>
    <t>Idemat2021 Onzabili natural forest 550 (kg/m3)</t>
  </si>
  <si>
    <t>Idemat2021 Ozigo/Igaganga FSC/PEFC 650 (kg/m3)</t>
  </si>
  <si>
    <t>Idemat2021 Ozigo/Igaganga natural forest 650 (kg/m3)</t>
  </si>
  <si>
    <t>Idemat2021 Parasolier FSC/PEFC 190 (kg/m3)</t>
  </si>
  <si>
    <t>Idemat2021 Parasolier natural forest 190 (kg/m3)</t>
  </si>
  <si>
    <t>Idemat2021 Pear FSC/PEFC 680 (kg/m3)</t>
  </si>
  <si>
    <t>Idemat2021 Pockwood FSC/PEFC1250 (kg/m3)</t>
  </si>
  <si>
    <t>Idemat2021 Pockwood natural forest 1250 (kg/m3)</t>
  </si>
  <si>
    <t>Idemat2021 Simmon/Persimmon FSC/PEFC 835 (kg/m3)</t>
  </si>
  <si>
    <t>Idemat2021 Sterculia/Niangon FSC/PEFC 700 (kg/m3)</t>
  </si>
  <si>
    <t>Idemat2021 Sterculia/Niangon natural forest 700 (kg/m3)</t>
  </si>
  <si>
    <t>Idemat2021 Zebrano/Goncalo-alvez FSC/PEFC 900 (kg/m3)</t>
  </si>
  <si>
    <t>Idemat2021 Zebrano/Goncalo-alvez natural forest 900 (kg/m3)</t>
  </si>
  <si>
    <t>Idemat2021 Angelim Vermelho FSC/PEFC 1430 (kg/m3) wet</t>
  </si>
  <si>
    <t>Idemat2021 Angelim Vermelho natural forest 1430 (kg/m3) wet</t>
  </si>
  <si>
    <t>Idemat2021 Cumaru FSC/PEFC 1200 (kg/m3) wet</t>
  </si>
  <si>
    <t>Idemat2021 Cumaru natural forest 1200 (kg/m3) wet</t>
  </si>
  <si>
    <t>Idemat2021 Massaranduba FCS/PEFC 1200 (kg/m3) wet</t>
  </si>
  <si>
    <t>Idemat2021 Massaranduba natural forest 1200 (kg/m3) wet</t>
  </si>
  <si>
    <t>Idemat2021 Okan FSC/PEFC 1075 (kg/m3) wet</t>
  </si>
  <si>
    <t>Idemat2021 Okan natural forest 1075 (kg/m3) wet</t>
  </si>
  <si>
    <t>Idemat2021 Sapupira FSC/PEFC 1075 (kg/m3) wet</t>
  </si>
  <si>
    <t>Idemat2021 Sapupira natural forest 1075 (kg/m3) wet</t>
  </si>
  <si>
    <t>Idemat2021 Acetylated Radiata pine = durable wood, s.g. 510 kg/m3 (Netherlands)</t>
  </si>
  <si>
    <t>Idemat2021 Acetylated Scots pine = durable wood, s.g. 540 kg/m3 (Netherlands)</t>
  </si>
  <si>
    <t>Idemat2021 Bamboo (local China)</t>
  </si>
  <si>
    <t>Idemat2021 CCA wood (Scots pine with Cromium, Copper and Asenic) incl EoL</t>
  </si>
  <si>
    <t>Idemat2021 Cork at factory gate in Portugal 150 kg/m3</t>
  </si>
  <si>
    <t>Idemat2021 Cork at forest road 150 kg/m3</t>
  </si>
  <si>
    <t>Idemat2021 Cork granulate 150 kg/m3</t>
  </si>
  <si>
    <t>Idemat2021 Cork granulate glued = aggregate (e.g. slab for insulation) 150 kg/m3</t>
  </si>
  <si>
    <t>Idemat2021 Fibreboard hard (740 kg/m3)</t>
  </si>
  <si>
    <t>Idemat2021 MDF (740 kg/m3)</t>
  </si>
  <si>
    <t>Idemat2021 Particle board indoor use 600kg/m3</t>
  </si>
  <si>
    <t>Idemat2021 Particle board outdoor use 600kg/m3</t>
  </si>
  <si>
    <t>Idemat2021 Plato wood = thermal treated European Spruce, s.g. 420 kg/m3</t>
  </si>
  <si>
    <t>Idemat2021 Plywood Bamboo (density approx 700 kg/m3)</t>
  </si>
  <si>
    <t>Idemat2021 Plywood, indoor use (softwood 600 kg/m3)</t>
  </si>
  <si>
    <t>Idemat2021 Plywood, outdoor use, Okoumei plantation (500 kg/m3)</t>
  </si>
  <si>
    <t>Idemat2021 Electricity coal (US)</t>
  </si>
  <si>
    <t>Idemat2021 Electricity gas (US)</t>
  </si>
  <si>
    <t>Idemat2021 Electricity nuclear (US)</t>
  </si>
  <si>
    <t>Idemat2021 Electricity oil (US)</t>
  </si>
  <si>
    <t>Idemat2021 Hydro-electric power (Norway)</t>
  </si>
  <si>
    <t>Idemat2021 PV panel (irradiation 1100-1200 kWh/m2)</t>
  </si>
  <si>
    <t>Idemat2021 Electricity General Industry</t>
  </si>
  <si>
    <t>Idemat2021 Electricity Industrial  Western Europe (ENTSO-E)</t>
  </si>
  <si>
    <t>Idemat2021 Electricity Industrial use Netherlands</t>
  </si>
  <si>
    <t>Idemat2021  Industrial Heat, General</t>
  </si>
  <si>
    <t>Idemat2021 Domestic Heat, General</t>
  </si>
  <si>
    <t>Idemat2021 Energy gas, condensing, domestic (=heat)</t>
  </si>
  <si>
    <t>Idemat2021 Heat from steam (heavy oil) for chemical processes</t>
  </si>
  <si>
    <t>Idemat2021 Heat from steam (natural gas) for chemical processes</t>
  </si>
  <si>
    <t>Idemat2021 Wood chips and saw dust, credit per kg EoL, 0% MC</t>
  </si>
  <si>
    <t>Idemat2021 Wood chips and saw dust, credit per kg EoL, 12% MC</t>
  </si>
  <si>
    <t>Idemat2021 Wood chips and saw dust, credit per kg EoL, 50% MC</t>
  </si>
  <si>
    <t>Idemat2021 Air traffic continental (min weight/volume ratio 0,167 ton/m3) (tkm)</t>
  </si>
  <si>
    <t>Idemat2021 Air traffic intercontinental (min weight/volume ratio 0,167 ton/m3) (tkm)</t>
  </si>
  <si>
    <t>Idemat2021 Train, freight diesel USA (tkm)</t>
  </si>
  <si>
    <t>Idemat2021 Train, freight, electric, Europe (tkm)</t>
  </si>
  <si>
    <t>Idemat2021 Tractor (240 pk)</t>
  </si>
  <si>
    <t>Idemat2021 Truck +trailer  Euro 6 (meter)</t>
  </si>
  <si>
    <t>Idemat2021 Truck+container, 28 tons net (min weight/volume ratio 0,41 ton/m3) (tkm)</t>
  </si>
  <si>
    <t>Idemat2021 Truck+trailer 24 tons net (min weight/volume ratio 0,32 ton/m3) (tkm)</t>
  </si>
  <si>
    <t>Idemat2021 Barge 1475 dwt</t>
  </si>
  <si>
    <t>Idemat2021 Bulk carrier Handysize dwt 16.383, 12.5 knots</t>
  </si>
  <si>
    <t>Idemat2021 Bulk carrier Panamax</t>
  </si>
  <si>
    <t>Idemat2021 Coaster Class A (coast US, North and Baltic sea)</t>
  </si>
  <si>
    <t>Idemat2021 Container feeder Handysize 1577 TEU 13  knots</t>
  </si>
  <si>
    <t>Idemat2021 Container ship (min weight/volume ratio 0,41 ton/m3)</t>
  </si>
  <si>
    <t>Idemat2021 Oil Supertanker</t>
  </si>
  <si>
    <t>Idemat2021 Deep drawing steel</t>
  </si>
  <si>
    <t>Idemat2021 Rolling steel</t>
  </si>
  <si>
    <t>Idemat2021 Drilling steel (per kg removed, the removed steel not counted)</t>
  </si>
  <si>
    <t>Idemat2021 Milling steel (per kg removed, revomed steel not counted)</t>
  </si>
  <si>
    <t>Idemat2021 Turrning steel (per kg removed, steel removed not counted)</t>
  </si>
  <si>
    <t>Idemat2021 Electroplating Chrome</t>
  </si>
  <si>
    <t>Idemat2021 Electroplating Nickel</t>
  </si>
  <si>
    <t>Idemat2021 Electroplating Zinc, incl. outside use, per 10 years</t>
  </si>
  <si>
    <t>Idemat2021 Electroplating Zinc, inside use or painted (5 micron)</t>
  </si>
  <si>
    <t>Idemat2021 Hot-dip Zinc plating, pieces, outside use</t>
  </si>
  <si>
    <t>Idemat2021 Phosphating (Fe s)</t>
  </si>
  <si>
    <t>Idemat2021 Phosphating (Zn i)</t>
  </si>
  <si>
    <t>Idemat2021 Phosphating (Zn s)</t>
  </si>
  <si>
    <t>Idemat2021 Powder coating aluminium</t>
  </si>
  <si>
    <t>Idemat2021 Powder coating steel</t>
  </si>
  <si>
    <t>Idemat2021 Electric MIG welding 4mm steel, 0.125 kg electrode</t>
  </si>
  <si>
    <t>Idemat2021 welding shipbuilding (FCAW) per kg electrode</t>
  </si>
  <si>
    <t>Idemat2021 welding steel arc (MAG) 0.0536 kg electrode</t>
  </si>
  <si>
    <t>Idemat2021 welding steel, gas 0.0536 kg electrode</t>
  </si>
  <si>
    <t>Idemat2021 Anodising</t>
  </si>
  <si>
    <t>Idemat2021 Autogenuous welding Al 1</t>
  </si>
  <si>
    <t>Idemat2021 Autogenuous welding Al 2</t>
  </si>
  <si>
    <t>Idemat2021 Autogenuous welding Al 3</t>
  </si>
  <si>
    <t>Idemat2021 Cold transforming Al</t>
  </si>
  <si>
    <t>Idemat2021 Cutting Al. laser</t>
  </si>
  <si>
    <t>Idemat2021 Cutting Al. shears</t>
  </si>
  <si>
    <t>Idemat2021 Drilling Al. (per kg removed, removed Al not counted)</t>
  </si>
  <si>
    <t>Idemat2021 Extruding alum</t>
  </si>
  <si>
    <t>Idemat2021 Forging aluminium</t>
  </si>
  <si>
    <t>Idemat2021 Machining aluminium</t>
  </si>
  <si>
    <t>Idemat2021 MIG-arc welding Al 10</t>
  </si>
  <si>
    <t>Idemat2021 MIG-arc welding Al 12</t>
  </si>
  <si>
    <t>Idemat2021 MIG-arc welding Al 4</t>
  </si>
  <si>
    <t>Idemat2021 MIG-arc welding Al 5 I-jnt</t>
  </si>
  <si>
    <t>Idemat2021 MIG-arc welding Al 5 V-jnt</t>
  </si>
  <si>
    <t>Idemat2021 MIG-arc welding Al 6 V-jnt</t>
  </si>
  <si>
    <t>Idemat2021 MIG-arc welding Al 8</t>
  </si>
  <si>
    <t>Idemat2021 Milling Al. (per kg removed, removed Al not counted)</t>
  </si>
  <si>
    <t>Idemat2021 Rolling aluminium foil</t>
  </si>
  <si>
    <t>Idemat2021 Rolling aluminium sheet</t>
  </si>
  <si>
    <t>Idemat2021 Rolling brass</t>
  </si>
  <si>
    <t>Idemat2021 Sawing Al. band saw</t>
  </si>
  <si>
    <t>Idemat2021 Sawing Al. circular saw</t>
  </si>
  <si>
    <t>Idemat2021 Scouring aluminium</t>
  </si>
  <si>
    <t>Idemat2021 Seam welding Al. 0.25</t>
  </si>
  <si>
    <t>Idemat2021 Seam welding Al. 1.5</t>
  </si>
  <si>
    <t>Idemat2021 Seam welding Al. 2.5</t>
  </si>
  <si>
    <t>Idemat2021 Spot welding Al. 0.5</t>
  </si>
  <si>
    <t>Idemat2021 Spot welding Al. 1</t>
  </si>
  <si>
    <t>Idemat2021 Spot welding Al. 1.5</t>
  </si>
  <si>
    <t>Idemat2021 Spot welding Al. 3</t>
  </si>
  <si>
    <t>Idemat2021 Turning Al (per kg removed, removed Al not counted)</t>
  </si>
  <si>
    <t>Idemat2021 Welding aluminium arc (0.0183 kg electrode)</t>
  </si>
  <si>
    <t>Idemat2021 blow moulding, machine only</t>
  </si>
  <si>
    <t>Idemat2021 blow moulding, production site</t>
  </si>
  <si>
    <t>Idemat2021 extrusion, machine only</t>
  </si>
  <si>
    <t>Idemat2021 extrusion, production site</t>
  </si>
  <si>
    <t>Idemat2021 injection moulding, machine only</t>
  </si>
  <si>
    <t>Idemat2021 injection moulding, production site</t>
  </si>
  <si>
    <t>Idemat2021 Recycling mixed polymer</t>
  </si>
  <si>
    <t>Idemat2021 thermo forming, machine only</t>
  </si>
  <si>
    <t>Idemat2021 thermo forming, production site</t>
  </si>
  <si>
    <t>Idemat2021 Chain sawing</t>
  </si>
  <si>
    <t>Idemat2021 Power sawing (petrol)</t>
  </si>
  <si>
    <t>Idemat2021 BR (Butyl rubber) co-firing in electrical power plant</t>
  </si>
  <si>
    <t>Idemat2021 EVA (Ethylene vinyl acetate) co-firing in electrical power plant</t>
  </si>
  <si>
    <t>Idemat2021 IR (Polyisoprene rubber) co-firing in electrical power plant</t>
  </si>
  <si>
    <t>Idemat2021 Natural rubber co-firing in electrical power plant</t>
  </si>
  <si>
    <t>Idemat2021 Polychloroprene (Neoprene, CR) co-firing in electrical power plant</t>
  </si>
  <si>
    <t>Idemat2021 PU (Polyurethane) co-firing in electrical power plant</t>
  </si>
  <si>
    <t>Idemat2021 SBR (Styrene butadiene rubber) co-firing in electrical power plant</t>
  </si>
  <si>
    <t>Idemat2021 Silicone rubber co-firing in electrical power plant</t>
  </si>
  <si>
    <t>Idemat2021 CFRP co-firing in electrical power plant</t>
  </si>
  <si>
    <t>Idemat2021 DMC co-firing in electrical power plant</t>
  </si>
  <si>
    <t>Idemat2021 Flexible Polymer Foam, co-firing in electrical power plant</t>
  </si>
  <si>
    <t>Idemat2021 GFRP co-firing in electrical power plant</t>
  </si>
  <si>
    <t>Idemat2021 Hardwood 0% MC, Bamboo, Cork, co-firing in electrical power plant</t>
  </si>
  <si>
    <t>Idemat2021 Hardwood 12% MC, Bamboo, Cork, co-firing in electrical power plant</t>
  </si>
  <si>
    <t>Idemat2021 Hardwood, fresh, 50% MC, Bamboo, Cork, co-firing in electrical power plant</t>
  </si>
  <si>
    <t>Idemat2021 Paper, Cardboard, Leather, Cotton (12% MC) co-firing in electrical power plant</t>
  </si>
  <si>
    <t>Idemat2021 Rigid Polymer Foam, co-firing in electrical power plant</t>
  </si>
  <si>
    <t>Idemat2021 SMC co-firing in electrical power plant</t>
  </si>
  <si>
    <t>Idemat2021 Softwood 0% MC, co-firing in electrical power plant</t>
  </si>
  <si>
    <t>Idemat2021 Softwood 12% MC, co-firing in electrical power plant</t>
  </si>
  <si>
    <t>Idemat2021 Softwood, fresh, 50% MC, co-firing in electrical power plant</t>
  </si>
  <si>
    <t>Idemat2021 ABS (Acrylonitrile butadiene styrene) co-firing in electrical power plant</t>
  </si>
  <si>
    <t>Idemat2021 bio-PE (Polyethylene) co-firing in electrical power plant</t>
  </si>
  <si>
    <t>Idemat2021 bio-PET (Polyethylene terephthalate) co-firing in electrical power plant</t>
  </si>
  <si>
    <t>Idemat2021 CA (Cellulose polymers) co-firing in electrical power plant</t>
  </si>
  <si>
    <t>Idemat2021 Ionomer co-firing in electrical power plant</t>
  </si>
  <si>
    <t>Idemat2021 PA-11 (Nylon-11) co-firing in electrical power plant</t>
  </si>
  <si>
    <t>Idemat2021 PA (Nylons, Polyamides) co-firing in electrical power plant</t>
  </si>
  <si>
    <t>Idemat2021 PC (Polycarbonate) co-firing in electrical power plant</t>
  </si>
  <si>
    <t>Idemat2021 PE (Polyethylene) co-firing in electrical power plant</t>
  </si>
  <si>
    <t>Idemat2021 PEEK (Polyetheretherketone) co-firing in electrical power plant</t>
  </si>
  <si>
    <t>Idemat2021 PET (Polyethylene terephthalate) co-firing in electrical power plant</t>
  </si>
  <si>
    <t>Idemat2021 PHA or PHB (Polyhydroxyalkanoates) co-firing in electrical power plant</t>
  </si>
  <si>
    <t>Idemat2021 PLA (Polylactide) co-firing in electrical power plant</t>
  </si>
  <si>
    <t>Idemat2021 PMMA (Polymethyl methacrylate) co-firing in electrical power plant</t>
  </si>
  <si>
    <t>Idemat2021 POM (Polyoxymethylene, polyacetaal) co-firing in electrical power plant</t>
  </si>
  <si>
    <t>Idemat2021 PP (Polypropylene) co-firing in electrical power plant</t>
  </si>
  <si>
    <t>Idemat2021 PS (Polystyrene) co-firing in electrical power plant</t>
  </si>
  <si>
    <t>Idemat2021 PTFE (Teflon, Polytetrafluoroethylene) co-firing in electrical power plant</t>
  </si>
  <si>
    <t>Idemat2021 PTT (Polyltrimethylene terephthalate) co-firing in electrical power plant</t>
  </si>
  <si>
    <t>Idemat2021 PUR (Polyurethane) co-firing in electrical power plant</t>
  </si>
  <si>
    <t>Idemat2021 PVC (Polyvinylchloride) co-firing in electrical power plant</t>
  </si>
  <si>
    <t>Idemat2021 TPS (Starch-based thermoplastics) co-firing in electrical power plant</t>
  </si>
  <si>
    <t>Idemat2021. DEHP co-firing in electrical power plant</t>
  </si>
  <si>
    <t>Idemat2021. DINP co-firing in electrical power plant</t>
  </si>
  <si>
    <t>Idemat2021. EVOH  co-firing in electrical power plant</t>
  </si>
  <si>
    <t>Idemat2021. PPS  co-firing in electrical power plant</t>
  </si>
  <si>
    <t>Idemat2021. PVOH  co-firing in electrical power plant</t>
  </si>
  <si>
    <t>Idemat2021 Epoxies co-firing in electrical power plant</t>
  </si>
  <si>
    <t>Idemat2021 Phenolics (Bakelite) co-firing in electrical power plant</t>
  </si>
  <si>
    <t>Idemat2021 Polyester co-firing in electrical power plant</t>
  </si>
  <si>
    <t>Idemat2021 Hardwood 0% MC, Bamboo, Cork, combustion in small elec. power plant</t>
  </si>
  <si>
    <t>Idemat2021 Hardwood 12% MC, Bamboo, Cork, combustion in small elec. power plant</t>
  </si>
  <si>
    <t>Idemat2021 Hardwood, fresh, 50% MC, Bamboo, Cork, combustion in small elec. power plant</t>
  </si>
  <si>
    <t>Idemat2021 Paper, Cardboard, Leather, Cotton (12% MC) combustion in small elec. power plant</t>
  </si>
  <si>
    <t>Idemat2021 Softwood 0% MC, combustion in small elec. power plant</t>
  </si>
  <si>
    <t>Idemat2021 Softwood 12% MC, combustion in small elec. power plant</t>
  </si>
  <si>
    <t>Idemat2021 Softwood, fresh, 50% MC, combustion in small elec. power plant</t>
  </si>
  <si>
    <t>Idemat2021 BR (Butyl rubber) waste incineration with electricity</t>
  </si>
  <si>
    <t>Idemat2021 EVA (Ethylene vinyl acetate) waste incineration with electricity</t>
  </si>
  <si>
    <t>Idemat2021 IR (Polyisoprene rubber) waste incineration with electricity</t>
  </si>
  <si>
    <t>Idemat2021 Natural rubber waste incineration with electricity</t>
  </si>
  <si>
    <t>Idemat2021 Polychloroprene (Neoprene, CR) waste incineration with electricity</t>
  </si>
  <si>
    <t>Idemat2021 PU (Polyurethane) waste incineration with electricity</t>
  </si>
  <si>
    <t>Idemat2021 SBR (Styrene butadiene rubber) waste incineration with electricity</t>
  </si>
  <si>
    <t>Idemat2021 Silicone rubbers waste incineration with electricity</t>
  </si>
  <si>
    <t>Idemat2021 CFRP waste incineration with electricity</t>
  </si>
  <si>
    <t>Idemat2021 DMC waste incineration with electricity</t>
  </si>
  <si>
    <t>Idemat2021 Flexible Polymer Foam, waste incineration with electricity</t>
  </si>
  <si>
    <t>Idemat2021 GFRP waste incineration with electricity</t>
  </si>
  <si>
    <t>Idemat2021 Hardwood 0%MC, Bamboo, Cork, waste incineration with electricity</t>
  </si>
  <si>
    <t>Idemat2021 Hardwood 12%MC, Bamboo, Cork, waste incineration with electricity</t>
  </si>
  <si>
    <t>Idemat2021 Hardwood, fresh, 50%MC, Bamboo, Cork, waste incineration with electricity</t>
  </si>
  <si>
    <t>Idemat2021 Paper, Cardboard, Leather, Cotton (12%MC) waste incineration with electricity</t>
  </si>
  <si>
    <t>Idemat2021 Rigid Polymer Foam, waste incineration with electricity</t>
  </si>
  <si>
    <t>Idemat2021 SMC waste incineration with electricity</t>
  </si>
  <si>
    <t>Idemat2021 Softwood, 0%MC, waste incineration with electricity</t>
  </si>
  <si>
    <t>Idemat2021 Softwood, 12%MC, waste incineration with electricity</t>
  </si>
  <si>
    <t>Idemat2021 Softwood,fresh, 50%MC, waste incineration with electricity</t>
  </si>
  <si>
    <t>Idemat2021 ABS (Acrylonitrile butadiene styrene) waste incineration with electricity</t>
  </si>
  <si>
    <t>Idemat2021 bio-PE (Polyethylene) waste incineration with electricity</t>
  </si>
  <si>
    <t>Idemat2021 bio-PET (Polyethylene terephthalate) waste incineration with electricity</t>
  </si>
  <si>
    <t>Idemat2021 CA (Cellulose polymers) waste incineration with electricity</t>
  </si>
  <si>
    <t>Idemat2021 Ionomer waste incineration with electricity</t>
  </si>
  <si>
    <t>Idemat2021 PA-11 (Nylon-11) waste incineration with electricity</t>
  </si>
  <si>
    <t>Idemat2021 PA (Nylons, Polyamides) waste incineration with electricity</t>
  </si>
  <si>
    <t>Idemat2021 PC (Polycarbonate) waste incineration with electricity</t>
  </si>
  <si>
    <t>Idemat2021 PE (Polyethylene) waste incineration with electricity</t>
  </si>
  <si>
    <t>Idemat2021 PEEK (Polyetheretherketone) waste incineration with electricity</t>
  </si>
  <si>
    <t>Idemat2021 PET (Polyethylene terephthalate) waste incineration with electricity</t>
  </si>
  <si>
    <t>Idemat2021 PHA or PHB (Polyhydroxyalkanoates) waste incineration with electricity</t>
  </si>
  <si>
    <t>Idemat2021 PLA (Polylactide) waste incineration with electricity</t>
  </si>
  <si>
    <t>Idemat2021 PMMA (Polymethyl methacrylate) waste incineration with electricity</t>
  </si>
  <si>
    <t>Idemat2021 POM (Polyoxymethylene, Polyacetaal) waste incineration with electricity</t>
  </si>
  <si>
    <t>Idemat2021 PP (Polypropylene) waste incineration with electricity</t>
  </si>
  <si>
    <t>Idemat2021 PS (Polystyrene) waste incineration with electricity</t>
  </si>
  <si>
    <t>Idemat2021 PTFE (Teflon, Polytetrafluoroethylene) waste incineration with electricity</t>
  </si>
  <si>
    <t>Idemat2021 PTT (Polyltrimethylene terephthalate) waste incineration with electricity</t>
  </si>
  <si>
    <t>Idemat2021 PUR (Polyurethane) waste incineration with electricity</t>
  </si>
  <si>
    <t>Idemat2021 PVC (Polyvinylchloride) waste incineration with electricity</t>
  </si>
  <si>
    <t>Idemat2021 TPS (Starch-based thermoplastics) waste incineration with electricity</t>
  </si>
  <si>
    <t>Idemat2021. DEHP  waste incineration with electricity</t>
  </si>
  <si>
    <t>Idemat2021. DINP  waste incineration with electricity</t>
  </si>
  <si>
    <t>Idemat2021. EVOH  waste incineration with electricity</t>
  </si>
  <si>
    <t>Idemat2021. PPS  waste incineration with electricity</t>
  </si>
  <si>
    <t>Idemat2021. PVOH  waste incineration with electricity</t>
  </si>
  <si>
    <t>Idemat2021 Epoxies waste incineration with electricity</t>
  </si>
  <si>
    <t>Idemat2021 Phenolics (Bakelite) waste incineration with electricity</t>
  </si>
  <si>
    <t>Idemat2021 Polyester waste incineration with electricity</t>
  </si>
  <si>
    <t>Idemat2021 film HDPE 50 mu in power plant</t>
  </si>
  <si>
    <t>Idemat2021 film LDPE 50 mu in power plant</t>
  </si>
  <si>
    <t>Idemat2021 film PC 50 mu in power plant</t>
  </si>
  <si>
    <t>Idemat2021 film PET / PE+EVOH+PE 62 mu in power plant</t>
  </si>
  <si>
    <t>Idemat2021 film PET 50 mu in power plant</t>
  </si>
  <si>
    <t>Idemat2021 film PET+ALOx / LDPE 62 mu in power plant</t>
  </si>
  <si>
    <t>Idemat2021 film PET+PVOH / LDPE 62 mu in power plant</t>
  </si>
  <si>
    <t>Idemat2021 film PLA (biobased) 50 mu in power plant</t>
  </si>
  <si>
    <t>Idemat2021 film PP 50 mu in power plant</t>
  </si>
  <si>
    <t>Idemat2021 film PP+PVDC 62 mu in power plant</t>
  </si>
  <si>
    <t>Idemat2021 film PS (shrink) 50 mu in power plant</t>
  </si>
  <si>
    <t>Idemat2021 film PVC (stiff, shrink) 50 mu in power plant</t>
  </si>
  <si>
    <t>Idemat2021. film HDPE 50 mu in mun waste inc</t>
  </si>
  <si>
    <t>Idemat2021. film LDPE 50 mu in mun waste inc</t>
  </si>
  <si>
    <t>Idemat2021. film PC 50 mu in mun waste inc</t>
  </si>
  <si>
    <t>Idemat2021. film PET / PE+EVOH+PE 62 mu in mun waste inc</t>
  </si>
  <si>
    <t>Idemat2021. film PET 50 mu in mun waste inc</t>
  </si>
  <si>
    <t>Idemat2021. film PET+ALOx / LDPE 62 mu in mun waste inc</t>
  </si>
  <si>
    <t>Idemat2021. film PET+PVOH / LDPE 62 mu in mun waste inc</t>
  </si>
  <si>
    <t>Idemat2021. film PLA (biobased) 50 mu in mun waste inc</t>
  </si>
  <si>
    <t>Idemat2021. film PP 50 mu in mun waste inc</t>
  </si>
  <si>
    <t>Idemat2021. film PP+PVDC 62 mu in mun waste inc</t>
  </si>
  <si>
    <t>Idemat2021. film PS (shrink) 50 mu in mun waste inc</t>
  </si>
  <si>
    <t>Idemat2021. film PVC (stiff, shrink) 50 mu in mun waste inc</t>
  </si>
  <si>
    <t>Idemat2021 Lead, recycling credit  closed loop (25% virgin part in trade mix)</t>
  </si>
  <si>
    <t>Idemat2021 Steel, recycling credit closed loop (56% virgin part in trade mix)</t>
  </si>
  <si>
    <t>Idemat2021 ABS, upcycling credit</t>
  </si>
  <si>
    <t>Idemat2021 bio-PE (Polyethylene), upcycling credit</t>
  </si>
  <si>
    <t>Idemat2021 bio-PET (Polyethylene terephthalate, upcycling credit</t>
  </si>
  <si>
    <t>Idemat2021 CA (Cellulose polymers), upcycling credit</t>
  </si>
  <si>
    <t>Idemat2021 EVA (Ethylene vinyl acetate), upcycling credit</t>
  </si>
  <si>
    <t>Idemat2021 Ionomer, upcycling credit</t>
  </si>
  <si>
    <t>Idemat2021 PA-11 (nylon-11), upcycling credit</t>
  </si>
  <si>
    <t>Idemat2021 PA (nylons, polyamides), upcycling credit</t>
  </si>
  <si>
    <t>Idemat2021 PC (Polycarbonate), upcycling credit</t>
  </si>
  <si>
    <t>Idemat2021 PE (Polyethylene), upcycling credit</t>
  </si>
  <si>
    <t>Idemat2021 PEEK (Polyetheretherketone), upcycling credit</t>
  </si>
  <si>
    <t>Idemat2021 PET (Polyethylene terephthalate, upcycling credit</t>
  </si>
  <si>
    <t>Idemat2021 PHA, PHB (Polyhydroxyalkanoates), upcycling credit</t>
  </si>
  <si>
    <t>Idemat2021 PLA (Polylactide), upcycling credit</t>
  </si>
  <si>
    <t>Idemat2021 PMMA (Acrilylic Polymethyl Methacrylate), upcycling credit</t>
  </si>
  <si>
    <t>Idemat2021 POM, Acetal (Polyoxymethylene), upcycling credit</t>
  </si>
  <si>
    <t>Idemat2021 PP (Polypropylene), upcycling credit</t>
  </si>
  <si>
    <t>Idemat2021 PS (Polystyrene), upcycle credit</t>
  </si>
  <si>
    <t>Idemat2021 PTFE, Teflon (Polytetrafluoroethylene), upcycling credit</t>
  </si>
  <si>
    <t>Idemat2021 PTT (Polyltrimethylene terephthalate) , upcycling credit</t>
  </si>
  <si>
    <t>Idemat2021 PUR (Polyethane), upcycling credit</t>
  </si>
  <si>
    <t>Idemat2021 PVC (Polyvinylchloride), upcycling credit</t>
  </si>
  <si>
    <t>Idemat2021 Starch-based thermoplastics (TPS), upcycling credit</t>
  </si>
  <si>
    <t>Idemat2021 anaerobic digestion (fermentation) cow dung</t>
  </si>
  <si>
    <t>Idemat2021 anaerobic digestion (fermentation) food waste</t>
  </si>
  <si>
    <t>Idemat2021 anaerobic digestion (fermentation) garden waste</t>
  </si>
  <si>
    <t>Idemat2021 composting biodegradable plastics</t>
  </si>
  <si>
    <t>Idemat2021 composting organic waste (without transport)</t>
  </si>
  <si>
    <t>Idemat2021 landfill (inert waste, not biodegradable)</t>
  </si>
  <si>
    <t>Idemat2021 landfill organic waste without CH4 emission prevention</t>
  </si>
  <si>
    <t>Idemat2021 metal scrap stockpile</t>
  </si>
  <si>
    <t>Idemat2021 plastic waste, collection&amp;sorting</t>
  </si>
  <si>
    <t>Idemat2021 Scrap separation</t>
  </si>
  <si>
    <t>Idemat2021 Scrap, collection&amp;sorting (alum.)</t>
  </si>
  <si>
    <t>Idemat2021 Scrap, collection&amp;sorting (copper)</t>
  </si>
  <si>
    <t>Idemat2021 Scrap, collection&amp;sorting (iron)</t>
  </si>
  <si>
    <t>Idemat2021 Scrap, collection&amp;sorting (other non-ferro metals)</t>
  </si>
  <si>
    <t>Idemat2021 Scrap, collection&amp;sorting (Pb)</t>
  </si>
  <si>
    <t>Idemat2021 Scrap, collection&amp;sorting (Stainless st)</t>
  </si>
  <si>
    <t>ReCiPe2016</t>
  </si>
  <si>
    <t>World(2010) H/A</t>
  </si>
  <si>
    <t>endpoint (Pt)</t>
  </si>
  <si>
    <t>A.100.16.100</t>
  </si>
  <si>
    <t>"Idemat2021"</t>
  </si>
  <si>
    <t>name changed from Idematapp to Idemat</t>
  </si>
  <si>
    <t>- material scarcity data of pure substances which are used in the life-cycle chain: table "materials depl"</t>
  </si>
  <si>
    <t>note: name changed from Idematapp to Idemat</t>
  </si>
  <si>
    <t>This database provides data as well on Recipe2016, the Carbon Footprint, CED, and data for the Agrifootprint as well</t>
  </si>
  <si>
    <t>1.  table "Idemat 2020": practical data based on carefully selected LCIs from peer reviewed papers and scientific databases from universities</t>
  </si>
  <si>
    <r>
      <t xml:space="preserve">The eco-costs data have been calculated by Simapro 9.0.0.29 applying the </t>
    </r>
    <r>
      <rPr>
        <b/>
        <sz val="10"/>
        <color rgb="FF0070C0"/>
        <rFont val="Arial"/>
        <family val="2"/>
      </rPr>
      <t xml:space="preserve">Ecocosts 2017 V1.8 data midpoint tables </t>
    </r>
    <r>
      <rPr>
        <sz val="10"/>
        <color rgb="FF0070C0"/>
        <rFont val="Arial"/>
        <family val="2"/>
      </rPr>
      <t>see www.ecocostsvalue.com tab data)</t>
    </r>
  </si>
  <si>
    <t>Idemat2021 Liquid propane/butane (excluding combustion)</t>
  </si>
  <si>
    <t>Idemat2021 Shaving hardwood per kg dry mass removed</t>
  </si>
  <si>
    <t>Idemat2021 Shaving softwood per kg dry mass removed</t>
  </si>
  <si>
    <t>food revised (fish)</t>
  </si>
  <si>
    <t>Idematd'21 Bread, rye fresh</t>
  </si>
  <si>
    <t>Idematd'21 Bread, wheat fresh</t>
  </si>
  <si>
    <t>Idematd'21 Flour, rye fresh</t>
  </si>
  <si>
    <t>Idematd'21 Flour, wheat fresh</t>
  </si>
  <si>
    <t>Idematd'21 Oat flakes</t>
  </si>
  <si>
    <t>Idematd'21 Rolls fresh</t>
  </si>
  <si>
    <t>Idemata'21 Cheese Dutch</t>
  </si>
  <si>
    <t>Idemata'21 Cream full</t>
  </si>
  <si>
    <t>Idemata'21 Milk full fresh</t>
  </si>
  <si>
    <t>Idemata'21 Milk low fat fresh</t>
  </si>
  <si>
    <t>Idemata'21 Milk powder skimmed</t>
  </si>
  <si>
    <t>Idemata'21 Milk powder whole</t>
  </si>
  <si>
    <t>Idemats'21 Apple (Switserland) excl transport</t>
  </si>
  <si>
    <t>Idemats'21 Avocado (Israel) excl transport</t>
  </si>
  <si>
    <t>Idemats'21 Banana (Colombia) excl transport</t>
  </si>
  <si>
    <t>Idemats'21 Citrus (Italy) excl transport</t>
  </si>
  <si>
    <t>Idemats'21 Grape (Spain) excl transport</t>
  </si>
  <si>
    <t>Idemats'21 Kiwi (Italy) excl transport</t>
  </si>
  <si>
    <t>Idemats'21 Melon (France) excl transport</t>
  </si>
  <si>
    <t>Idemats'21 Papaya (Brazil) excl transport</t>
  </si>
  <si>
    <t>Idemats'21 Pear (Switserland) excl transport</t>
  </si>
  <si>
    <t>Idemats'21 Pineapple (Costa Rica) excl transport</t>
  </si>
  <si>
    <t>Idemats'21 Strawberry (Switserland) excl transport</t>
  </si>
  <si>
    <t>Idematd'21 Beef, low quality hamburger fresh</t>
  </si>
  <si>
    <t>Idematd'21 Beef, steak fresh</t>
  </si>
  <si>
    <t>Idematd'21 Beef, tenderloin fresh</t>
  </si>
  <si>
    <t>Idematd'21 Chicken fresh</t>
  </si>
  <si>
    <t>Idematd'21 Chicken frozen</t>
  </si>
  <si>
    <t>Idematd'21 Ham and bacon fresh</t>
  </si>
  <si>
    <t>Idematd'21 Pork fresh</t>
  </si>
  <si>
    <t>Idemata'21 Eggs</t>
  </si>
  <si>
    <t>Idemata'21 Sugar (in kg bag)</t>
  </si>
  <si>
    <t>Idematd'21 Potatoes</t>
  </si>
  <si>
    <t>Idematt'21 Baking (1.5 MJe per kg product)</t>
  </si>
  <si>
    <t>Idematt'21 Boiling (1.1 MJe per kg product)</t>
  </si>
  <si>
    <t>Idematt'21 Roasting chicken (3 MJe per kg product)</t>
  </si>
  <si>
    <t>Idemata'21 Beans canned</t>
  </si>
  <si>
    <t>Idemata'21 Broccoli fresh</t>
  </si>
  <si>
    <t>Idemata'21 Carrots fresh</t>
  </si>
  <si>
    <t>Idemata'21 Cauliflower fresh</t>
  </si>
  <si>
    <t>Idemata'21 Kale fresh</t>
  </si>
  <si>
    <t>Idemata'21 Lentils canned</t>
  </si>
  <si>
    <t>Idemata'21 Onion fresh</t>
  </si>
  <si>
    <t>Idemata'21 Peas canned</t>
  </si>
  <si>
    <t>Idemata'21 Spinac fresh</t>
  </si>
  <si>
    <t>Idemats'21 Aubergine (eggplant), greenhouse</t>
  </si>
  <si>
    <t>Idemats'21 Bell pepper fresh from greenhouse</t>
  </si>
  <si>
    <t>Idemats'21 Celery roote fresh</t>
  </si>
  <si>
    <t>Idemats'21 Courgette fresh</t>
  </si>
  <si>
    <t>Idemats'21 Cucumber fresh, greenhouse</t>
  </si>
  <si>
    <t>Idemats'21 Fennele fresh</t>
  </si>
  <si>
    <t>Idemats'21 Green asparagus fresh</t>
  </si>
  <si>
    <t>Idemats'21 Iceberg lettuce fresh</t>
  </si>
  <si>
    <t>Idemats'21 Lettuce fresh</t>
  </si>
  <si>
    <t>Idemats'21 Lettuce fresh, greenhouse</t>
  </si>
  <si>
    <t>Idemats'21 Radish fresh from greenhouse</t>
  </si>
  <si>
    <t>Idemats'21 Red cabbage fresh</t>
  </si>
  <si>
    <t>Idemats'21 Tomatoes fresh from greenhouse</t>
  </si>
  <si>
    <t>Idemats'21 Vine tomatoes fresh from greenhouse</t>
  </si>
  <si>
    <t>Idemats'21 White asparagus fresh</t>
  </si>
  <si>
    <t>Idemats'21 White cabbage fresh</t>
  </si>
  <si>
    <t>Idemats'21 Zucchini fresh</t>
  </si>
  <si>
    <t>Idemat2021 Tomatoes fresh from dutch greenhouse with light, average</t>
  </si>
  <si>
    <t>Idemat2021 Tomatoes fresh from dutch greenhouse with light, dec-feb</t>
  </si>
  <si>
    <t>Idemat2021 Tomatoes fresh from dutch greenhouse with light, jun-sep</t>
  </si>
  <si>
    <t>Idemat2021 Tomatoes fresh from dutch greenhouse without light, 40% geothermal, average</t>
  </si>
  <si>
    <t>Idemat2021 Tomatoes fresh from dutch greenhouse without light, average</t>
  </si>
  <si>
    <t>Idemat2021 Tomatoes fresh from dutch greenhouse without light, dec-feb</t>
  </si>
  <si>
    <t>Idemat2021 Tomatoes fresh from dutch greenhouse without light, jun-sep</t>
  </si>
  <si>
    <t>Idemat2021 Tomatoes fresh from french greenhouse, without light, average</t>
  </si>
  <si>
    <t>Idemat2021 Tomatoes fresh from maroc</t>
  </si>
  <si>
    <t>Idemat2021 Tomatoes fresh from spain</t>
  </si>
  <si>
    <t>Idemat2021 Tomatoes fresh from swiss greenhouse, average</t>
  </si>
  <si>
    <t>Idematt'21 Cod fish fillet frozen</t>
  </si>
  <si>
    <t>Idematt'21 Cod fish fresh</t>
  </si>
  <si>
    <t>Idematt'21 Flatfish fillet frozen</t>
  </si>
  <si>
    <t>Idematt'21 Flatfish fresh</t>
  </si>
  <si>
    <t>Idematt'21 Herring fillet frozen</t>
  </si>
  <si>
    <t>Idematt'21 Herring fresh</t>
  </si>
  <si>
    <t>Idematt'21 Mackerel fillet frozen</t>
  </si>
  <si>
    <t>Idematt'21 Mackerel fresh</t>
  </si>
  <si>
    <t>Idematt'21 Mussels fresh</t>
  </si>
  <si>
    <t>Idematt'21 Shrimps fresh</t>
  </si>
  <si>
    <t>Idematt'21 Shrimps frozen</t>
  </si>
  <si>
    <t>Idematt'21 Trout frozen</t>
  </si>
  <si>
    <t>A.100.05.121</t>
  </si>
  <si>
    <t>A.100.05.122</t>
  </si>
  <si>
    <t>A.100.05.123</t>
  </si>
  <si>
    <t>A.100.05.124</t>
  </si>
  <si>
    <t>A.100.05.125</t>
  </si>
  <si>
    <t>A.100.05.126</t>
  </si>
  <si>
    <t>A.100.05.127</t>
  </si>
  <si>
    <t>A.100.05.128</t>
  </si>
  <si>
    <t>A.100.05.129</t>
  </si>
  <si>
    <t>A.100.05.130</t>
  </si>
  <si>
    <t>A.100.05.131</t>
  </si>
  <si>
    <t>A.100.05.132</t>
  </si>
  <si>
    <t>A.100.05.133</t>
  </si>
  <si>
    <t>A.100.05.134</t>
  </si>
  <si>
    <t>A.100.05.135</t>
  </si>
  <si>
    <t>A.100.05.136</t>
  </si>
  <si>
    <t>A.100.05.137</t>
  </si>
  <si>
    <t>A.100.05.138</t>
  </si>
  <si>
    <t>A.100.05.139</t>
  </si>
  <si>
    <t>A.100.05.140</t>
  </si>
  <si>
    <t>A.100.05.141</t>
  </si>
  <si>
    <t>A.100.05.142</t>
  </si>
  <si>
    <t>A.100.05.143</t>
  </si>
  <si>
    <t>A.100.05.144</t>
  </si>
  <si>
    <t>A.100.05.145</t>
  </si>
  <si>
    <t>A.100.05.146</t>
  </si>
  <si>
    <t>A.100.05.147</t>
  </si>
  <si>
    <t>A.100.05.148</t>
  </si>
  <si>
    <t>A.100.05.149</t>
  </si>
  <si>
    <t>A.100.05.150</t>
  </si>
  <si>
    <t>A.100.05.151</t>
  </si>
  <si>
    <t>A.100.05.152</t>
  </si>
  <si>
    <t>A.100.05.153</t>
  </si>
  <si>
    <t>A.100.05.154</t>
  </si>
  <si>
    <t>A.100.05.155</t>
  </si>
  <si>
    <t>A.100.05.156</t>
  </si>
  <si>
    <t>A.100.05.157</t>
  </si>
  <si>
    <t>A.100.05.158</t>
  </si>
  <si>
    <t>Idemat2021 GX12Cr14 (CA15) 23% inox scrap (China)</t>
  </si>
  <si>
    <t>Idemat2021 GX12Cr14 (CA15) 44% inox scrap (World)</t>
  </si>
  <si>
    <t>Idemat2021 GX12Cr14 (CA15) 70% inox scrap (EU, USA)</t>
  </si>
  <si>
    <t>Idemat2021 GX5CrNi19 10 (CF8) 23% inox scrap (China)</t>
  </si>
  <si>
    <t>Idemat2021 GX5CrNi19 10 (CF8) 44% inox scrap (World)</t>
  </si>
  <si>
    <t>Idemat2021 GX5CrNi19 10 (CF8) 70% inox scrap (EU, USA)</t>
  </si>
  <si>
    <t>Idemat2021 X10Cr13 (mart 410) 23% inox scrap (China)</t>
  </si>
  <si>
    <t>Idemat2021 X10Cr13 (mart 410) 44% inox scrap (World)</t>
  </si>
  <si>
    <t>Idemat2021 X10Cr13 (mart 410) 70% inox scrap (EU, USA)</t>
  </si>
  <si>
    <t>Idemat2021 X10CrNiMoNb 23% inox scrap (China)</t>
  </si>
  <si>
    <t>Idemat2021 X10CrNiMoNb 44% inox scrap (World)</t>
  </si>
  <si>
    <t>Idemat2021 X10CrNiMoNb 70% inox scrap (EU, USA)</t>
  </si>
  <si>
    <t>Idemat2021 X10CrNiS (303) 23% inox scrap (China)</t>
  </si>
  <si>
    <t>Idemat2021 X10CrNiS (303) 44% inox scrap (World)</t>
  </si>
  <si>
    <t>Idemat2021 X10CrNiS (303) 70% inox scrap (EU, USA)</t>
  </si>
  <si>
    <t>Idemat2021 X12Cr13 (416) 23% inox scrap (China)</t>
  </si>
  <si>
    <t>Idemat2021 X12Cr13 (416) 44% inox scrap (World)</t>
  </si>
  <si>
    <t>Idemat2021 X12Cr13 (416) 70% inox scrap (EU, USA)</t>
  </si>
  <si>
    <t>Idemat2021 X12CrNi17 7 (301) 23% inox scrap (China)</t>
  </si>
  <si>
    <t>Idemat2021 X12CrNi17 7 (301) 44% inox scrap (World)</t>
  </si>
  <si>
    <t>Idemat2021 X12CrNi17 7 (301) 70% inox scrap (EU, USA)</t>
  </si>
  <si>
    <t>Idemat2021 X20Cr13 (420) 23% inox scrap (China)</t>
  </si>
  <si>
    <t>Idemat2021 X20Cr13 (420) 44% inox scrap (World)</t>
  </si>
  <si>
    <t>Idemat2021 X20Cr13 (420) 70% inox scrap (EU, USA)</t>
  </si>
  <si>
    <t>Idemat2021 X22CrNi17 (431) 23% inox scrap (China)</t>
  </si>
  <si>
    <t>Idemat2021 X22CrNi17 (431) 44% inox scrap (World)</t>
  </si>
  <si>
    <t>Idemat2021 X22CrNi17 (431) 70% inox scrap (EU, USA)</t>
  </si>
  <si>
    <t>Idemat2021 X2CrNiMo1712 (316L) 23% imox scrap (China)</t>
  </si>
  <si>
    <t>Idemat2021 X2CrNiMo1712 (316L) 44% imox scrap (World)</t>
  </si>
  <si>
    <t>Idemat2021 X2CrNiMo1712 (316L) 70% imox scrap (EU, USA)</t>
  </si>
  <si>
    <t>Idemat2021 X30Cr13 (~420) 23% inox scrap (China)</t>
  </si>
  <si>
    <t>Idemat2021 X30Cr13 (~420) 44% inox scrap (World)</t>
  </si>
  <si>
    <t>Idemat2021 X30Cr13 (~420) 70% inox scrap (EU, USA)</t>
  </si>
  <si>
    <t>Idemat2021 X35CrMo17 23% inox scrap (China)</t>
  </si>
  <si>
    <t>Idemat2021 X35CrMo17 44% inox scrap (World)</t>
  </si>
  <si>
    <t>Idemat2021 X35CrMo17 70% inox scrap (EU, USA)</t>
  </si>
  <si>
    <t>Idemat2021 X5CrNi18 (304) 23% inox scrap (China)</t>
  </si>
  <si>
    <t>Idemat2021 X5CrNi18 (304) 44% inox scrap (World)</t>
  </si>
  <si>
    <t>Idemat2021 X5CrNi18 (304) 70% inox scrap (EU, USA)</t>
  </si>
  <si>
    <t>Idemat2021 X5CrNiMo18 (316) 23% inox scrap (China)</t>
  </si>
  <si>
    <t>Idemat2021 X5CrNiMo18 (316) 44% inox scrap (World)</t>
  </si>
  <si>
    <t>Idemat2021 X5CrNiMo18 (316) 70% inox scrap (EU, USA)</t>
  </si>
  <si>
    <t>Idemat2021 X6Cr17 (430) 23% inox scrap (China)</t>
  </si>
  <si>
    <t>Idemat2021 X6Cr17 (430) 44% inox scrap (World)</t>
  </si>
  <si>
    <t>Idemat2021 X6Cr17 (430) 70% inox scrap (EU, USA)</t>
  </si>
  <si>
    <t>Idemat2021 X6CrNi18 (~304) 23% inox scrap (China)</t>
  </si>
  <si>
    <t>Idemat2021 X6CrNi18 (~304) 44% inox scrap (World)</t>
  </si>
  <si>
    <t>Idemat2021 X6CrNi18 (~304) 70% inox scrap (EU, USA)</t>
  </si>
  <si>
    <t>Idemat2021 X7CrAl13 (405) 23% inox scrap (China)</t>
  </si>
  <si>
    <t>Idemat2021 X7CrAl13 (405) 44% inox scrap (World)</t>
  </si>
  <si>
    <t>Idemat2021 X7CrAl13 (405) 70% inox scrap (EU, USA)</t>
  </si>
  <si>
    <t>Idemat2021 X90CrCoMoV17 23% inox scrap (China)</t>
  </si>
  <si>
    <t>Idemat2021 X90CrCoMoV17 44% inox scrap (World)</t>
  </si>
  <si>
    <t>Idemat2021 X90CrCoMoV17 70% inox scrap (EU, USA)</t>
  </si>
  <si>
    <t>Idemat2021 X90CrMoV18 (440B) 23% inox scrap (China)</t>
  </si>
  <si>
    <t>Idemat2021 X90CrMoV18 (440B) 44% inox scrap (China)</t>
  </si>
  <si>
    <t>Idemat2021 X90CrMoV18 (440B) 70% inox scrap (EU, USA)</t>
  </si>
  <si>
    <t>Idemat2021 Copper (European copper institute)</t>
  </si>
  <si>
    <t>Idemat2021 Aluminium, recycling credit closed loop (87.5% virgin part trade mix)</t>
  </si>
  <si>
    <t>Idemat2021 Copper, recycling credit closed loop (45% virgin part in trade mix)</t>
  </si>
  <si>
    <t>Idemat2021 Gold, recycling credit closed loop (80% virgin part trade mix)</t>
  </si>
  <si>
    <t>Idemat2021 Magnesium, recycling credit closed loop (90% virgin part in trade mix)</t>
  </si>
  <si>
    <t>Idemat2021 Nickel, recycling credit closed loop (66% virgin part in trade mix)</t>
  </si>
  <si>
    <t>Idemat2021 Palladium, recycling credit  closed loop (91% virgin part in trade mix)</t>
  </si>
  <si>
    <t>Idemat2021 Platinum, recycling credit  closed loop (88.5% virgin part in trade mix)</t>
  </si>
  <si>
    <t>Idemat2021 Rhodium, recycling credit  closed loop (91% virgin part in trade mix)</t>
  </si>
  <si>
    <t>Idemat2021 Silver, recycling credit closed loop (45% virgin part trade mix)</t>
  </si>
  <si>
    <t>Idemat2021 Titanium, recycling credit  closed loop (81% virgin part in trade mix)</t>
  </si>
  <si>
    <t>Idemat2021 Zinc, recycling credit closed loop (69% virgin part in trade mix)</t>
  </si>
  <si>
    <t>F.110.01.111</t>
  </si>
  <si>
    <t>F.110.01.112</t>
  </si>
  <si>
    <t>F.110.01.113</t>
  </si>
  <si>
    <t>A.030.05.116</t>
  </si>
  <si>
    <t>A.030.05.117</t>
  </si>
  <si>
    <t>Idemat2021 Nickel in FerroNickel (27%)</t>
  </si>
  <si>
    <t>Idemat2021 Nickel in Nickel Sufate (22%) for car batteries</t>
  </si>
  <si>
    <t>Barbara Reck, 2020, Global life cycle of stainless steels, study: Comprehensive Multilevel cycle of stainless steel in 2015; other Scrap percentages from: Eurostat; JRC report : Towards recycling indicators based on EU flows and raw materials analysis system data. 2018</t>
  </si>
  <si>
    <t>data from LCA of Nickel Institute 2020</t>
  </si>
  <si>
    <t>Gao SW et al 2018 Energy consumption and cabon emission analysis of natural graphite anode material for lithium batteries Science Forum Vol 913 pp 985-990</t>
  </si>
  <si>
    <t>Qiang Dai *, Jarod C. Kelly , Linda Gaines and Michael Wang. Life Cycle Analysis of Lithium-Ion Batteries for Automotive Applications Batteries 2019, 5, 48; doi:10.3390/batteries5020048, supplementary materials</t>
  </si>
  <si>
    <t>Idemat2021 Air traffic continental (max weight/volume ratio 0,167 ton/m3) (m3.km)</t>
  </si>
  <si>
    <t>Idemat2021 Air traffic intercontinental (max weight/volume ratio 0,167 ton/m3) (m3.km)</t>
  </si>
  <si>
    <t>Idemat2021 Truck+container, 28 tons net (max weight/volume ratio 0,41 ton/m3) (m3.km)</t>
  </si>
  <si>
    <t>Idemat2021 Truck+trailer 24 tons net (max weight/volume ratio 0,32 ton/m3) (m3.km)</t>
  </si>
  <si>
    <t>Idemat2021 Container ship (max weight/volume ratio 0,41 ton/m3)</t>
  </si>
  <si>
    <t>agricultural, plant production, oil-bearing crops</t>
  </si>
  <si>
    <t>agricultural, plant production, sugar crops</t>
  </si>
  <si>
    <t>agricultural, plant seeds</t>
  </si>
  <si>
    <t>World Food LCA Database 3.5. Uses copies of ecoinvent 3.5 Cut-off system processes in its background model</t>
  </si>
  <si>
    <t>documentation on https://quantis-intl.com/wfldb-food/</t>
  </si>
  <si>
    <t>stainless steel (and metals) revised, by revising EoL-RIR (recycled content); plus agri-footprint (5) updated and World Food database added (only eco-costs) in the Simapro Release 9.1.1.1</t>
  </si>
  <si>
    <t>agricultural, animal feed, feed ingredients, grass silage</t>
  </si>
  <si>
    <t>Silage, baled grass, at farm, country mix, per kg DM (WFLDB)/BR U</t>
  </si>
  <si>
    <t>Silage, baled grass, at farm, country mix, per kg DM (WFLDB)/CN U</t>
  </si>
  <si>
    <t>Silage, baled grass, at farm, country mix, per kg DM (WFLDB)/IE U</t>
  </si>
  <si>
    <t>Silage, baled grass, at farm, country mix, per kg DM (WFLDB)/IN U</t>
  </si>
  <si>
    <t>Silage, baled grass, at farm, country mix, per kg DM (WFLDB)/PL U</t>
  </si>
  <si>
    <t>Silage, baled grass, at farm, global mix, per kg DM (WFLDB)/GLO U</t>
  </si>
  <si>
    <t>Silage, baled grass, at farm, regional mix, per kg DM (WFLDB)/OCE U</t>
  </si>
  <si>
    <t>Silage, baled grass, at farm, regional mix, per kg DM (WFLDB)/RER U</t>
  </si>
  <si>
    <t>Silage, baled grass, at farm, regional mix, per kg DM (WFLDB)/RNA U</t>
  </si>
  <si>
    <t>Silage, high intensity agricultural activities, per kg DM (WFLDB)/BR U</t>
  </si>
  <si>
    <t>Silage, high intensity agricultural activities, per kg DM (WFLDB)/CN U</t>
  </si>
  <si>
    <t>Silage, high intensity agricultural activities, per kg DM (WFLDB)/GLO U</t>
  </si>
  <si>
    <t>Silage, high intensity agricultural activities, per kg DM (WFLDB)/IE U</t>
  </si>
  <si>
    <t>Silage, high intensity agricultural activities, per kg DM (WFLDB)/IN U</t>
  </si>
  <si>
    <t>Silage, high intensity agricultural activities, per kg DM (WFLDB)/OCE U</t>
  </si>
  <si>
    <t>Silage, high intensity agricultural activities, per kg DM (WFLDB)/PL U</t>
  </si>
  <si>
    <t>Silage, high intensity agricultural activities, per kg DM (WFLDB)/RER U</t>
  </si>
  <si>
    <t>Silage, high intensity agricultural activities, per kg DM (WFLDB)/RNA U</t>
  </si>
  <si>
    <t>Silage, low-medium intensity agricultural activities, per kg DM (WFLDB)/BR U</t>
  </si>
  <si>
    <t>Silage, low-medium intensity agricultural activities, per kg DM (WFLDB)/CN U</t>
  </si>
  <si>
    <t>Silage, low-medium intensity agricultural activities, per kg DM (WFLDB)/GLO U</t>
  </si>
  <si>
    <t>Silage, low-medium intensity agricultural activities, per kg DM (WFLDB)/IE U</t>
  </si>
  <si>
    <t>Silage, low-medium intensity agricultural activities, per kg DM (WFLDB)/IN U</t>
  </si>
  <si>
    <t>Silage, low-medium intensity agricultural activities, per kg DM (WFLDB)/OCE U</t>
  </si>
  <si>
    <t>Silage, low-medium intensity agricultural activities, per kg DM (WFLDB)/PL U</t>
  </si>
  <si>
    <t>Silage, low-medium intensity agricultural activities, per kg DM (WFLDB)/RER U</t>
  </si>
  <si>
    <t>Silage, low-medium intensity agricultural activities, per kg DM (WFLDB)/RNA U</t>
  </si>
  <si>
    <t>Silage, minimal intensity agricultural activities, per kg DM (WFLDB)/BR U</t>
  </si>
  <si>
    <t>Silage, minimal intensity agricultural activities, per kg DM (WFLDB)/CN U</t>
  </si>
  <si>
    <t>Silage, minimal intensity agricultural activities, per kg DM (WFLDB)/GLO U</t>
  </si>
  <si>
    <t>Silage, minimal intensity agricultural activities, per kg DM (WFLDB)/IE U</t>
  </si>
  <si>
    <t>Silage, minimal intensity agricultural activities, per kg DM (WFLDB)/IN U</t>
  </si>
  <si>
    <t>Silage, minimal intensity agricultural activities, per kg DM (WFLDB)/OCE U</t>
  </si>
  <si>
    <t>Silage, minimal intensity agricultural activities, per kg DM (WFLDB)/PL U</t>
  </si>
  <si>
    <t>agricultural, animal feed, feed ingredients, grased grass</t>
  </si>
  <si>
    <t>Grazed grass, cattle, on pasture, country mix, per kg DM (WFLDB)/BR U</t>
  </si>
  <si>
    <t>Grazed grass, cattle, on pasture, country mix, per kg DM (WFLDB)/CN U</t>
  </si>
  <si>
    <t>Grazed grass, cattle, on pasture, country mix, per kg DM (WFLDB)/IE U</t>
  </si>
  <si>
    <t>Grazed grass, cattle, on pasture, country mix, per kg DM (WFLDB)/IN U</t>
  </si>
  <si>
    <t>Grazed grass, cattle, on pasture, country mix, per kg DM (WFLDB)/PL U</t>
  </si>
  <si>
    <t>Grazed grass, cattle, on pasture, global mix, per kg DM (WFLDB)/GLO U</t>
  </si>
  <si>
    <t>Grazed grass, cattle, on pasture, low income temparate global mix, per kg DM (WFLDB)/GLO U</t>
  </si>
  <si>
    <t>Grazed grass, cattle, on pasture, low income tropical global mix, per kg DM (WFLDB)/GLO U</t>
  </si>
  <si>
    <t>Grazed grass, cattle, on pasture, regional mix, per kg DM (WFLDB)/OCE U</t>
  </si>
  <si>
    <t>Grazed grass, cattle, on pasture, regional mix, per kg DM (WFLDB)/RER U</t>
  </si>
  <si>
    <t>Grazed grass, cattle, on pasture, regional mix, per kg DM (WFLDB)/RNA U</t>
  </si>
  <si>
    <t>Grazed grass, high intensity agricultural activities, per kg DM (WFLDB)/BR U</t>
  </si>
  <si>
    <t>Grazed grass, high intensity agricultural activities, per kg DM (WFLDB)/CN U</t>
  </si>
  <si>
    <t>Grazed grass, high intensity agricultural activities, per kg DM (WFLDB)/GLO U</t>
  </si>
  <si>
    <t>Grazed grass, high intensity agricultural activities, per kg DM (WFLDB)/IE U</t>
  </si>
  <si>
    <t>Grazed grass, high intensity agricultural activities, per kg DM (WFLDB)/IN U</t>
  </si>
  <si>
    <t>Grazed grass, high intensity agricultural activities, per kg DM (WFLDB)/OCE U</t>
  </si>
  <si>
    <t>Grazed grass, high intensity agricultural activities, per kg DM (WFLDB)/PL U</t>
  </si>
  <si>
    <t>Grazed grass, high intensity agricultural activities, per kg DM (WFLDB)/RER U</t>
  </si>
  <si>
    <t>Grazed grass, high intensity agricultural activities, per kg DM (WFLDB)/RNA U</t>
  </si>
  <si>
    <t>Grazed grass, low-medium intensity agricultural activities, per kg DM (WFLDB)/BR U</t>
  </si>
  <si>
    <t>Grazed grass, low-medium intensity agricultural activities, per kg DM (WFLDB)/CN U</t>
  </si>
  <si>
    <t>Grazed grass, low-medium intensity agricultural activities, per kg DM (WFLDB)/GLO U</t>
  </si>
  <si>
    <t>Grazed grass, low-medium intensity agricultural activities, per kg DM (WFLDB)/IE U</t>
  </si>
  <si>
    <t>Grazed grass, low-medium intensity agricultural activities, per kg DM (WFLDB)/IN U</t>
  </si>
  <si>
    <t>Grazed grass, low-medium intensity agricultural activities, per kg DM (WFLDB)/OCE U</t>
  </si>
  <si>
    <t>Grazed grass, low-medium intensity agricultural activities, per kg DM (WFLDB)/PL U</t>
  </si>
  <si>
    <t>Grazed grass, low-medium intensity agricultural activities, per kg DM (WFLDB)/RER U</t>
  </si>
  <si>
    <t>Grazed grass, low-medium intensity agricultural activities, per kg DM (WFLDB)/RNA U</t>
  </si>
  <si>
    <t>Grazed grass, minimal intensity agricultural activities, low income temperate, per kg DM (WFLDB)/GLO U</t>
  </si>
  <si>
    <t>Grazed grass, minimal intensity agricultural activities, low income tropical, per kg DM (WFLDB)/GLO U</t>
  </si>
  <si>
    <t>Grazed grass, minimal intensity agricultural activities, per kg DM (WFLDB)/BR U</t>
  </si>
  <si>
    <t>Grazed grass, minimal intensity agricultural activities, per kg DM (WFLDB)/CN U</t>
  </si>
  <si>
    <t>Grazed grass, minimal intensity agricultural activities, per kg DM (WFLDB)/GLO U</t>
  </si>
  <si>
    <t>Grazed grass, minimal intensity agricultural activities, per kg DM (WFLDB)/IE U</t>
  </si>
  <si>
    <t>Grazed grass, minimal intensity agricultural activities, per kg DM (WFLDB)/IN U</t>
  </si>
  <si>
    <t>Grazed grass, minimal intensity agricultural activities, per kg DM (WFLDB)/OCE U</t>
  </si>
  <si>
    <t>Grazed grass, minimal intensity agricultural activities, per kg DM (WFLDB)/PL U</t>
  </si>
  <si>
    <t>Grazed grass, sheep, high intensity agricultural activities, per kg DM (WFLDB)/IE U</t>
  </si>
  <si>
    <t>Grazed grass, sheep, high intensity agricultural activities, per kg DM (WFLDB)/OCE U</t>
  </si>
  <si>
    <t>Grazed grass, sheep, high intensity agricultural activities, per kg DM (WFLDB)/RNA U</t>
  </si>
  <si>
    <t>Grazed grass, sheep, low-medium intensity agricultural activities, per kg DM (WFLDB)/IE U</t>
  </si>
  <si>
    <t>Grazed grass, sheep, low-medium intensity agricultural activities, per kg DM (WFLDB)/OCE U</t>
  </si>
  <si>
    <t>Grazed grass, sheep, low-medium intensity agricultural activities, per kg DM (WFLDB)/RNA U</t>
  </si>
  <si>
    <t>Grazed grass, sheep, minimal intensity agricultural activities, per kg DM (WFLDB)/IE U</t>
  </si>
  <si>
    <t>Grazed grass, sheep, minimal intensity agricultural activities, per kg DM (WFLDB)/OCE U</t>
  </si>
  <si>
    <t>Grazed grass, sheep, on pasture, country mix, per kg DM (WFLDB)/IE U</t>
  </si>
  <si>
    <t>Grazed grass, sheep, on pasture, regional mix, per kg DM (WFLDB)/OCE U</t>
  </si>
  <si>
    <t>Grazed grass, sheep, on pasture, regional mix, per kg DM (WFLDB)/RNA U</t>
  </si>
  <si>
    <t>agricultural, animal feed, feed ingredients, hay</t>
  </si>
  <si>
    <t>Hay, high intensity agricultural activities, per kg DM (WFLDB)/BR U</t>
  </si>
  <si>
    <t>Hay, high intensity agricultural activities, per kg DM (WFLDB)/CN U</t>
  </si>
  <si>
    <t>Hay, high intensity agricultural activities, per kg DM (WFLDB)/GLO U</t>
  </si>
  <si>
    <t>Hay, high intensity agricultural activities, per kg DM (WFLDB)/IE U</t>
  </si>
  <si>
    <t>Hay, high intensity agricultural activities, per kg DM (WFLDB)/IN U</t>
  </si>
  <si>
    <t>Hay, high intensity agricultural activities, per kg DM (WFLDB)/OCE U</t>
  </si>
  <si>
    <t>Hay, high intensity agricultural activities, per kg DM (WFLDB)/PL U</t>
  </si>
  <si>
    <t>Hay, high intensity agricultural activities, per kg DM (WFLDB)/RER U</t>
  </si>
  <si>
    <t>Hay, high intensity agricultural activities, per kg DM (WFLDB)/RNA U</t>
  </si>
  <si>
    <t>Hay, low-medium intensity agricultural activities, per kg DM (WFLDB)/BR U</t>
  </si>
  <si>
    <t>Hay, low-medium intensity agricultural activities, per kg DM (WFLDB)/CN U</t>
  </si>
  <si>
    <t>Hay, low-medium intensity agricultural activities, per kg DM (WFLDB)/GLO U</t>
  </si>
  <si>
    <t>Hay, low-medium intensity agricultural activities, per kg DM (WFLDB)/IE U</t>
  </si>
  <si>
    <t>Hay, low-medium intensity agricultural activities, per kg DM (WFLDB)/IN U</t>
  </si>
  <si>
    <t>Hay, low-medium intensity agricultural activities, per kg DM (WFLDB)/OCE U</t>
  </si>
  <si>
    <t>Hay, low-medium intensity agricultural activities, per kg DM (WFLDB)/PL U</t>
  </si>
  <si>
    <t>Hay, low-medium intensity agricultural activities, per kg DM (WFLDB)/RER U</t>
  </si>
  <si>
    <t>Hay, low-medium intensity agricultural activities, per kg DM (WFLDB)/RNA U</t>
  </si>
  <si>
    <t>Hay, minimal intensity agricultural activities, per kg DM (WFLDB)/BR U</t>
  </si>
  <si>
    <t>Hay, minimal intensity agricultural activities, per kg DM (WFLDB)/CN U</t>
  </si>
  <si>
    <t>Hay, minimal intensity agricultural activities, per kg DM (WFLDB)/GLO U</t>
  </si>
  <si>
    <t>Hay, minimal intensity agricultural activities, per kg DM (WFLDB)/IE U</t>
  </si>
  <si>
    <t>Hay, minimal intensity agricultural activities, per kg DM (WFLDB)/IN U</t>
  </si>
  <si>
    <t>Hay, minimal intensity agricultural activities, per kg DM (WFLDB)/OCE U</t>
  </si>
  <si>
    <t>Hay, minimal intensity agricultural activities, per kg DM (WFLDB)/PL U</t>
  </si>
  <si>
    <t>Hay, production mix, at farm, per kg DM (WFLDB)/BR U</t>
  </si>
  <si>
    <t>Hay, production mix, at farm, per kg DM (WFLDB)/CN U</t>
  </si>
  <si>
    <t>Hay, production mix, at farm, per kg DM (WFLDB)/GLO U</t>
  </si>
  <si>
    <t>Hay, production mix, at farm, per kg DM (WFLDB)/IE U</t>
  </si>
  <si>
    <t>Hay, production mix, at farm, per kg DM (WFLDB)/IN U</t>
  </si>
  <si>
    <t>Hay, production mix, at farm, per kg DM (WFLDB)/OCE U</t>
  </si>
  <si>
    <t>Hay, production mix, at farm, per kg DM (WFLDB)/PL U</t>
  </si>
  <si>
    <t>Hay, production mix, at farm, per kg DM (WFLDB)/RER U</t>
  </si>
  <si>
    <t>Hay, production mix, at farm, per kg DM (WFLDB)/RNA U</t>
  </si>
  <si>
    <t>agricultural, WFLDB feed, feed feed baskets</t>
  </si>
  <si>
    <t>Feed basket archetype, beef feedlot or intensive system, as DM (WFLDB)/BR U</t>
  </si>
  <si>
    <t>Feed basket archetype, beef feedlot or intensive system, as DM (WFLDB)/CN U</t>
  </si>
  <si>
    <t>Feed basket archetype, beef feedlot or intensive system, as DM (WFLDB)/IN U</t>
  </si>
  <si>
    <t>Feed basket archetype, beef feedlot or intensive system, as DM (WFLDB)/RER U</t>
  </si>
  <si>
    <t>Feed basket archetype, beef feedlot or intensive system, as DM (WFLDB)/US U</t>
  </si>
  <si>
    <t>Feed basket archetype, beef grassland system, as DM (WFLDB)/BR U</t>
  </si>
  <si>
    <t>Feed basket archetype, beef grassland system, as DM (WFLDB)/CN U</t>
  </si>
  <si>
    <t>Feed basket archetype, beef grassland system, as DM (WFLDB)/DE U</t>
  </si>
  <si>
    <t>Feed basket archetype, beef grassland system, as DM (WFLDB)/GB U</t>
  </si>
  <si>
    <t>Feed basket archetype, beef grassland system, as DM (WFLDB)/IN U</t>
  </si>
  <si>
    <t>Feed basket archetype, beef grassland system, as DM (WFLDB)/US U</t>
  </si>
  <si>
    <t>Feed basket archetype, beef mixed system, as DM (WFLDB)/BR U</t>
  </si>
  <si>
    <t>Feed basket archetype, beef mixed system, as DM (WFLDB)/CN U</t>
  </si>
  <si>
    <t>Feed basket archetype, beef mixed system, as DM (WFLDB)/IN U</t>
  </si>
  <si>
    <t>Feed basket archetype, beef mixed system, as DM (WFLDB)/RER U</t>
  </si>
  <si>
    <t>Feed basket archetype, beef mixed system, as DM (WFLDB)/US U</t>
  </si>
  <si>
    <t>Feed basket archetype, lamb grassland system, as DM (WFLDB)/IE U</t>
  </si>
  <si>
    <t>Feed basket archetype, lamb grassland system, as DM (WFLDB)/OCE U</t>
  </si>
  <si>
    <t>Feed basket archetype, lamb grassland system, as DM (WFLDB)/RNA U</t>
  </si>
  <si>
    <t>Feed basket archetype, lamb mixed system, as DM (WFLDB)/IE U</t>
  </si>
  <si>
    <t>Feed basket archetype, lamb mixed system, as DM (WFLDB)/OCE U</t>
  </si>
  <si>
    <t>Feed basket archetype, lamb mixed system, as DM (WFLDB)/RNA U</t>
  </si>
  <si>
    <t>Feed basket archetype, poultry industrial broiler system, as DM (WFLDB)/BR U</t>
  </si>
  <si>
    <t>Feed basket archetype, poultry industrial broiler system, as DM (WFLDB)/CN U</t>
  </si>
  <si>
    <t>Feed basket archetype, poultry industrial broiler system, as DM (WFLDB)/PL U</t>
  </si>
  <si>
    <t>Feed basket archetype, poultry industrial broiler system, as DM (WFLDB)/RER U</t>
  </si>
  <si>
    <t>Feed basket archetype, poultry industrial broiler system, as DM (WFLDB)/RNA U</t>
  </si>
  <si>
    <t>Feed basket archetype, poultry industrial laying system, as DM (WFLDB)/CN U</t>
  </si>
  <si>
    <t>Feed basket archetype, poultry industrial laying system, as DM (WFLDB)/PL U</t>
  </si>
  <si>
    <t>Feed basket archetype, poultry industrial laying system, as DM (WFLDB)/RER U</t>
  </si>
  <si>
    <t>Feed basket archetype, poultry industrial laying system, as DM (WFLDB)/RNA U</t>
  </si>
  <si>
    <t>Feed basket archetype, swine backyard system, as DM (WFLDB)/PL U</t>
  </si>
  <si>
    <t>Feed basket archetype, swine backyard system, as DM (WFLDB)/WEU U</t>
  </si>
  <si>
    <t>Feed basket archetype, swine industrial system, as DM (WFLDB)/PL U</t>
  </si>
  <si>
    <t>Feed basket archetype, swine industrial system, as DM (WFLDB)/US U</t>
  </si>
  <si>
    <t>Feed basket archetype, swine industrial system, as DM (WFLDB)/WEU U</t>
  </si>
  <si>
    <t>Feed basket archetype, swine intermediate system, as DM (WFLDB)/PL U</t>
  </si>
  <si>
    <t>Feed basket archetype, swine intermediate system, as DM (WFLDB)/WEU U</t>
  </si>
  <si>
    <t>agricultural, WFLDB feed, feed feed mixtures</t>
  </si>
  <si>
    <t>Animal protein flour, chicken based, per kg DM (WFLDB)/GLO U</t>
  </si>
  <si>
    <t>Animal protein flour, poultry based, per kg DM (WFLDB)/GLO U</t>
  </si>
  <si>
    <t>Bran mix, as feed, at regional warehouse, as DM (WFLDB)/GLO U</t>
  </si>
  <si>
    <t>Concentrate feed, cereal based, for dairy cows, at farm (WFLDB)/GLO U</t>
  </si>
  <si>
    <t>Concentrate feed, protein concentrate, for dairy cows, at farm (WFLDB)/GLO U</t>
  </si>
  <si>
    <t>Concentrate feed, protein concentrate, for dairy cows, at farm (WFLDB)/RER U</t>
  </si>
  <si>
    <t>Concentrate feed, protein concentrate, for dairy cows, at farm (WFLDB)/RLA U</t>
  </si>
  <si>
    <t>Concentrate feed, protein concentrate, for dairy cows, at farm (WFLDB)/RNA U</t>
  </si>
  <si>
    <t>Crop residues, as feed, at farm, as DM (WFLDB)/GLO U</t>
  </si>
  <si>
    <t>Feed additives, at regional warehouse, as DM (WFLDB)/GLO U</t>
  </si>
  <si>
    <t>Fishmeal, as feed, for monogastric animals, at regional warehouse, as DM (WFLDB)/GLO U</t>
  </si>
  <si>
    <t>Fodder beet, as feed, at regional warehouse, as DM (WFLDB)/BR U</t>
  </si>
  <si>
    <t>Fodder beet, as feed, at regional warehouse, as DM (WFLDB)/RER U</t>
  </si>
  <si>
    <t>Grains mix, as feed, for broiler, industrial poultry system, at regional warehouse, as DM (WFLDB)/BR U</t>
  </si>
  <si>
    <t>Grains mix, as feed, for broiler, industrial poultry system, at regional warehouse, as DM (WFLDB)/EEU U</t>
  </si>
  <si>
    <t>Grains mix, as feed, for broiler, industrial poultry system, at regional warehouse, as DM (WFLDB)/RAS U</t>
  </si>
  <si>
    <t>Grains mix, as feed, for broiler, industrial poultry system, at regional warehouse, as DM (WFLDB)/RNA U</t>
  </si>
  <si>
    <t>Grains mix, as feed, for broiler, industrial poultry system, at regional warehouse, as DM (WFLDB)/WEU U</t>
  </si>
  <si>
    <t>Grains mix, as feed, for layer hen, industrial poultry system, at regional warehouse, as DM (WFLDB)/EEU U</t>
  </si>
  <si>
    <t>Grains mix, as feed, for layer hen, industrial poultry system, at regional warehouse, as DM (WFLDB)/RAS U</t>
  </si>
  <si>
    <t>Grains mix, as feed, for layer hen, industrial poultry system, at regional warehouse, as DM (WFLDB)/RNA U</t>
  </si>
  <si>
    <t>Grains mix, as feed, for layer hen, industrial poultry system, at regional warehouse, as DM (WFLDB)/WEU U</t>
  </si>
  <si>
    <t>Grains mix, as feed, for poultry, backyard poultry system, at regional warehouse, as DM (WFLDB)/EEU U</t>
  </si>
  <si>
    <t>Grains mix, as feed, for poultry, backyard poultry system, at regional warehouse, as DM (WFLDB)/RAS U</t>
  </si>
  <si>
    <t>Grains mix, as feed, for poultry, backyard poultry system, at regional warehouse, as DM (WFLDB)/RNA U</t>
  </si>
  <si>
    <t>Grains mix, as feed, for poultry, backyard poultry system, at regional warehouse, as DM (WFLDB)/WEU U</t>
  </si>
  <si>
    <t>Grains mix, as feed, for ruminants, at regional warehouse, as DM (WFLDB)/RER U</t>
  </si>
  <si>
    <t>Grains mix, as feed, for ruminants, at regional warehouse, as DM (WFLDB)/RoW U</t>
  </si>
  <si>
    <t>Grains mix, as feed, for ruminants, at regional warehouse, as DM (WFLDB)/US U</t>
  </si>
  <si>
    <t>Grains mix, as feed, for swine, backyard system, at regional warehouse, as DM (WFLDB)/EEU U</t>
  </si>
  <si>
    <t>Grains mix, as feed, for swine, backyard system, at regional warehouse, as DM (WFLDB)/WEU U</t>
  </si>
  <si>
    <t>Grains mix, as feed, for swine, industrial system, at regional warehouse, as DM (WFLDB)/EEU U</t>
  </si>
  <si>
    <t>Grains mix, as feed, for swine, industrial system, at regional warehouse, as DM (WFLDB)/RNA U</t>
  </si>
  <si>
    <t>Grains mix, as feed, for swine, industrial system, at regional warehouse, as DM (WFLDB)/WEU U</t>
  </si>
  <si>
    <t>Grains mix, as feed, for swine, intermediate system, at regional warehouse, as DM (WFLDB)/EEU U</t>
  </si>
  <si>
    <t>Grains mix, as feed, for swine, intermediate system, at regional warehouse, as DM (WFLDB)/WEU U</t>
  </si>
  <si>
    <t>Leaves, as feed, at farm, as DM (WFLDB)/GLO U</t>
  </si>
  <si>
    <t>Legumes and silage, as feed, at farm, as DM (WFLDB)/BR U</t>
  </si>
  <si>
    <t>Legumes and silage, as feed, at farm, as DM (WFLDB)/CN U</t>
  </si>
  <si>
    <t>Legumes and silage, as feed, at farm, as DM (WFLDB)/IN U</t>
  </si>
  <si>
    <t>Legumes and silage, as feed, at farm, as DM (WFLDB)/RER U</t>
  </si>
  <si>
    <t>Legumes and silage, as feed, at farm, as DM (WFLDB)/US U</t>
  </si>
  <si>
    <t>Limestone, as feed, for poultry, at regional warehouse, as DM (WFLDB)/RAS U</t>
  </si>
  <si>
    <t>Limestone, as feed, for poultry, at regional warehouse, as DM (WFLDB)/RER U</t>
  </si>
  <si>
    <t>Limestone, as feed, for poultry, at regional warehouse, as DM (WFLDB)/RNA U</t>
  </si>
  <si>
    <t>Lupin seeds, as feed, at regional warehouse, as DM (WFLDB)/OCE U</t>
  </si>
  <si>
    <t>Lupin seeds, as feed, at regional warehouse, as DM (WFLDB)/RER U</t>
  </si>
  <si>
    <t>Lupin seeds, as feed, at regional warehouse, as DM (WFLDB)/RNA U</t>
  </si>
  <si>
    <t>Methionin, synthetic, at plant (WFLDB)/GLO U</t>
  </si>
  <si>
    <t>Molasses, liquid, as feed, at regional warehouse, as DM (WFLDB)/GLO U</t>
  </si>
  <si>
    <t>Oilseed meal mix, as feed, at regional warehouse, as DM (WFLDB)/GLO U</t>
  </si>
  <si>
    <t>Oilseed meal mix, as feed, at regional warehouse, as DM (WFLDB)/RAS U</t>
  </si>
  <si>
    <t>Oilseed meal mix, as feed, at regional warehouse, as DM (WFLDB)/RER U</t>
  </si>
  <si>
    <t>Oilseed meal mix, as feed, at regional warehouse, as DM (WFLDB)/RLA U</t>
  </si>
  <si>
    <t>Oilseed meal mix, as feed, at regional warehouse, as DM (WFLDB)/RNA U</t>
  </si>
  <si>
    <t>Palm kernel cake, as feed, at regional warehouse, as DM (WFLDB)/GLO U</t>
  </si>
  <si>
    <t>Protein mix compound feed, 100% soy, for monogastric animals, at regional warehouse, as DM (WFLDB)/GLO U</t>
  </si>
  <si>
    <t>Protein mix compound feed, 53% soy, for monogastric animals, at regional warehouse, as DM (WFLDB)/GLO U</t>
  </si>
  <si>
    <t>Protein mix compound feed, 84% soy, for monogastric animals, at regional warehouse, as DM (WFLDB)/GLO U</t>
  </si>
  <si>
    <t>Protein mix compound feed, 93% soy, for monogastric animals, at regional warehouse, as DM (WFLDB)/GLO U</t>
  </si>
  <si>
    <t>Pulses straw, as feed, at regional warehouse, as DM (WFLDB)/GLO U</t>
  </si>
  <si>
    <t>Soybean feed, at plant (WFLDB)/GLO U</t>
  </si>
  <si>
    <t>Soybean feed, at plant (WFLDB)/RER U</t>
  </si>
  <si>
    <t>Soybean, market mix for feed, at regional storehouse (WFLDB)/RER U</t>
  </si>
  <si>
    <t>Sugar beet pulp, as feed, at regional warehouse, as DM (WFLDB)/OCE U</t>
  </si>
  <si>
    <t>Sugar beet pulp, as feed, at regional warehouse, as DM (WFLDB)/RER U</t>
  </si>
  <si>
    <t>Sugarcane tops, as feed, at farm, as DM (WFLDB)/GLO U</t>
  </si>
  <si>
    <t>Swill, as feed, for monogastric animals, at regional warehouse, as DM (WFLDB)/GLO U</t>
  </si>
  <si>
    <t>Wet distillers grains and solubles, as feed, at regional warehouse, as DM (WFLDB)/GLO U</t>
  </si>
  <si>
    <t>agricultural, animal production, avian, transformation</t>
  </si>
  <si>
    <t>Broiler, industrial system, live weight, at farm (WFLDB)/BR U</t>
  </si>
  <si>
    <t>Broiler, industrial system, live weight, at farm (WFLDB)/CA U</t>
  </si>
  <si>
    <t>Broiler, industrial system, live weight, at farm (WFLDB)/CN U</t>
  </si>
  <si>
    <t>Broiler, industrial system, live weight, at farm (WFLDB)/DE U</t>
  </si>
  <si>
    <t>Broiler, industrial system, live weight, at farm (WFLDB)/IT U</t>
  </si>
  <si>
    <t>Broiler, industrial system, live weight, at farm (WFLDB)/PL U</t>
  </si>
  <si>
    <t>Broiler, industrial system, live weight, at farm (WFLDB)/US U</t>
  </si>
  <si>
    <t>Chicken egg, poultry industrial laying systems, at farm (WFLDB)/CA U</t>
  </si>
  <si>
    <t>Chicken egg, poultry industrial laying systems, at farm (WFLDB)/CN U</t>
  </si>
  <si>
    <t>Chicken egg, poultry industrial laying systems, at farm (WFLDB)/DE U</t>
  </si>
  <si>
    <t>Chicken egg, poultry industrial laying systems, at farm (WFLDB)/IT U</t>
  </si>
  <si>
    <t>Chicken egg, poultry industrial laying systems, at farm (WFLDB)/NL U</t>
  </si>
  <si>
    <t>Chicken egg, poultry industrial laying systems, at farm (WFLDB)/PL U</t>
  </si>
  <si>
    <t>Chicken egg, poultry industrial laying systems, at farm (WFLDB)/TR U</t>
  </si>
  <si>
    <t>Chicken egg, poultry laying industrial systems, at farm (WFLDB)/GLO U</t>
  </si>
  <si>
    <t>Turkey, live weight, at farm (WFLDB)/DE U</t>
  </si>
  <si>
    <t>Turkey, live weight, at farm (WFLDB)/PL U</t>
  </si>
  <si>
    <t>agricultural, animal production, avian, transformation, housing</t>
  </si>
  <si>
    <t>Broiler house, deep-litter system, at farm (WFLDB)/GLO U</t>
  </si>
  <si>
    <t>Grain drying, low temperature (WFLDB)/GLO U</t>
  </si>
  <si>
    <t>Hatching eggs, at egg producer (WFLDB)/GLO U</t>
  </si>
  <si>
    <t>Hatching eggs, at hatchery (WFLDB)/GLO U</t>
  </si>
  <si>
    <t>House for laying hens, deep-litter system (WFLDB)/GLO U</t>
  </si>
  <si>
    <t>agricultural, animal production, avian, transformation, manure management</t>
  </si>
  <si>
    <t>Manure management at farm, laying hen, daily spread, cool, per kg DM (WFLDB)/GLO U</t>
  </si>
  <si>
    <t>Manure management at farm, laying hen, daily spread, temperate, per kg DM (WFLDB)/GLO U</t>
  </si>
  <si>
    <t>Manure management at farm, laying hen, daily spread, warm, per kg DM (WFLDB)/GLO U</t>
  </si>
  <si>
    <t>Manure management at farm, laying hen, dry lot, cool, per kg DM (WFLDB)/GLO U</t>
  </si>
  <si>
    <t>Manure management at farm, laying hen, dry lot, temperate, per kg DM (WFLDB)/GLO U</t>
  </si>
  <si>
    <t>Manure management at farm, laying hen, dry lot, warm, per kg DM (WFLDB)/GLO U</t>
  </si>
  <si>
    <t>Manure management at farm, laying hen, lagooning, cool, per kg DM (WFLDB)/GLO U</t>
  </si>
  <si>
    <t>Manure management at farm, laying hen, lagooning, temperate, per kg DM (WFLDB)/GLO U</t>
  </si>
  <si>
    <t>Manure management at farm, laying hen, lagooning, warm, per kg DM (WFLDB)/GLO U</t>
  </si>
  <si>
    <t>Manure management at farm, laying hen, liquid-slurry, cool, per kg DM (WFLDB)/GLO U</t>
  </si>
  <si>
    <t>Manure management at farm, laying hen, liquid-slurry, temperate, per kg DM (WFLDB)/GLO U</t>
  </si>
  <si>
    <t>Manure management at farm, laying hen, liquid-slurry, warm, per kg DM (WFLDB)/GLO U</t>
  </si>
  <si>
    <t>Manure management at farm, laying hen, manure with litter, per kg DM (WFLDB)/GLO U</t>
  </si>
  <si>
    <t>Manure management at farm, laying hen, pit storage, cool, per kg DM (WFLDB)/GLO U</t>
  </si>
  <si>
    <t>Manure management at farm, laying hen, pit storage, temperate, per kg DM (WFLDB)/GLO U</t>
  </si>
  <si>
    <t>Manure management at farm, laying hen, pit storage, warm, per kg DM (WFLDB)/GLO U</t>
  </si>
  <si>
    <t>Manure management at farm, laying hen, solid storage, cool, per kg DM (WFLDB)/GLO U</t>
  </si>
  <si>
    <t>Manure management at farm, laying hen, solid storage, temperate, per kg DM (WFLDB)/GLO U</t>
  </si>
  <si>
    <t>Manure management at farm, laying hen, solid storage, warm, per kg DM (WFLDB)/GLO U</t>
  </si>
  <si>
    <t>Manure management at farm, poultry, manure with litter, per kg DM (WFLDB)/GLO U</t>
  </si>
  <si>
    <t>agricultural, animal production, avian, transformation, production stages</t>
  </si>
  <si>
    <t>Beef cattle, live weight, at farm (WFLDB)/AU U</t>
  </si>
  <si>
    <t>Beef cattle, live weight, at farm (WFLDB)/BR U</t>
  </si>
  <si>
    <t>Beef cattle, live weight, at farm (WFLDB)/CN U</t>
  </si>
  <si>
    <t>Beef cattle, live weight, at farm (WFLDB)/DE U</t>
  </si>
  <si>
    <t>Beef cattle, live weight, at farm (WFLDB)/GB U</t>
  </si>
  <si>
    <t>Beef cattle, live weight, at farm (WFLDB)/IN U</t>
  </si>
  <si>
    <t>Beef cattle, live weight, at farm (WFLDB)/US U</t>
  </si>
  <si>
    <t>Cattle (cull cows and calves), from dairy farm, live weight, at farm (WFLDB)/BR U</t>
  </si>
  <si>
    <t>Cattle (cull cows and calves), from dairy farm, live weight, at farm (WFLDB)/CN U</t>
  </si>
  <si>
    <t>Cattle (cull cows and calves), from dairy farm, live weight, at farm (WFLDB)/DE U</t>
  </si>
  <si>
    <t>Cattle (cull cows and calves), from dairy farm, live weight, at farm (WFLDB)/FR U</t>
  </si>
  <si>
    <t>Cattle (cull cows and calves), from dairy farm, live weight, at farm (WFLDB)/GB U</t>
  </si>
  <si>
    <t>Cattle (cull cows and calves), from dairy farm, live weight, at farm (WFLDB)/GLO U</t>
  </si>
  <si>
    <t>Cattle (cull cows and calves), from dairy farm, live weight, at farm (WFLDB)/IN U</t>
  </si>
  <si>
    <t>Cattle (cull cows and calves), from dairy farm, live weight, at farm (WFLDB)/PK U</t>
  </si>
  <si>
    <t>Cattle (cull cows and calves), from dairy farm, live weight, at farm (WFLDB)/RU U</t>
  </si>
  <si>
    <t>Cattle (cull cows and calves), from dairy farm, live weight, at farm (WFLDB)/US U</t>
  </si>
  <si>
    <t>Broiler chicks, at farm (WFLDB)/GLO U</t>
  </si>
  <si>
    <t>Broiler husbandry, poultry industrial broiler systems, at farm (WFLDB)/BR U</t>
  </si>
  <si>
    <t>Broiler husbandry, poultry industrial broiler systems, at farm (WFLDB)/CA U</t>
  </si>
  <si>
    <t>Broiler husbandry, poultry industrial broiler systems, at farm (WFLDB)/CN U</t>
  </si>
  <si>
    <t>Broiler husbandry, poultry industrial broiler systems, at farm (WFLDB)/DE U</t>
  </si>
  <si>
    <t>Broiler husbandry, poultry industrial broiler systems, at farm (WFLDB)/IT U</t>
  </si>
  <si>
    <t>Broiler husbandry, poultry industrial broiler systems, at farm (WFLDB)/PL U</t>
  </si>
  <si>
    <t>Broiler husbandry, poultry industrial broiler systems, at farm (WFLDB)/US U</t>
  </si>
  <si>
    <t>Chicks for rearing hen, at farm (WFLDB)/GLO U</t>
  </si>
  <si>
    <t>Laying hen husbandry, poultry industrial laying systems, at farm (WFLDB)/CA U</t>
  </si>
  <si>
    <t>Laying hen husbandry, poultry industrial laying systems, at farm (WFLDB)/CN U</t>
  </si>
  <si>
    <t>Laying hen husbandry, poultry industrial laying systems, at farm (WFLDB)/DE U</t>
  </si>
  <si>
    <t>Laying hen husbandry, poultry industrial laying systems, at farm (WFLDB)/IT U</t>
  </si>
  <si>
    <t>Laying hen husbandry, poultry industrial laying systems, at farm (WFLDB)/NL U</t>
  </si>
  <si>
    <t>Laying hen husbandry, poultry industrial laying systems, at farm (WFLDB)/PL U</t>
  </si>
  <si>
    <t>Laying hen husbandry, poultry industrial laying systems, at farm (WFLDB)/TR U</t>
  </si>
  <si>
    <t>Rearing hen husbandry, poultry industrial laying systems, at farm (WFLDB)/CA U</t>
  </si>
  <si>
    <t>Rearing hen husbandry, poultry industrial laying systems, at farm (WFLDB)/CN U</t>
  </si>
  <si>
    <t>Rearing hen husbandry, poultry industrial laying systems, at farm (WFLDB)/DE U</t>
  </si>
  <si>
    <t>Rearing hen husbandry, poultry industrial laying systems, at farm (WFLDB)/IT U</t>
  </si>
  <si>
    <t>Rearing hen husbandry, poultry industrial laying systems, at farm (WFLDB)/NL U</t>
  </si>
  <si>
    <t>Rearing hen husbandry, poultry industrial laying systems, at farm (WFLDB)/PL U</t>
  </si>
  <si>
    <t>Rearing hen husbandry, poultry industrial laying systems, at farm (WFLDB)/TR U</t>
  </si>
  <si>
    <t>Turkey husbandry, at farm (WFLDB)/DE U</t>
  </si>
  <si>
    <t>Turkey husbandry, at farm (WFLDB)/PL U</t>
  </si>
  <si>
    <t>day</t>
  </si>
  <si>
    <t>agricultural, animal production,bovine, transformation</t>
  </si>
  <si>
    <t>Beef cattle housing, feedlot or intensive system, per head and year (WFLDB)/AU U</t>
  </si>
  <si>
    <t>Beef cattle housing, feedlot or intensive system, per head and year (WFLDB)/BR U</t>
  </si>
  <si>
    <t>Beef cattle housing, feedlot or intensive system, per head and year (WFLDB)/CN U</t>
  </si>
  <si>
    <t>Beef cattle housing, feedlot or intensive system, per head and year (WFLDB)/DE U</t>
  </si>
  <si>
    <t>Beef cattle housing, feedlot or intensive system, per head and year (WFLDB)/GB U</t>
  </si>
  <si>
    <t>Beef cattle housing, feedlot or intensive system, per head and year (WFLDB)/IN U</t>
  </si>
  <si>
    <t>Beef cattle housing, feedlot or intensive system, per head and year (WFLDB)/US U</t>
  </si>
  <si>
    <t>Beef cattle housing, grassland system, per head and year (WFLDB)/AU U</t>
  </si>
  <si>
    <t>Beef cattle housing, grassland system, per head and year (WFLDB)/BR U</t>
  </si>
  <si>
    <t>Beef cattle housing, grassland system, per head and year (WFLDB)/CN U</t>
  </si>
  <si>
    <t>Beef cattle housing, grassland system, per head and year (WFLDB)/DE U</t>
  </si>
  <si>
    <t>Beef cattle housing, grassland system, per head and year (WFLDB)/GB U</t>
  </si>
  <si>
    <t>Beef cattle housing, grassland system, per head and year (WFLDB)/IN U</t>
  </si>
  <si>
    <t>Beef cattle housing, grassland system, per head and year (WFLDB)/US U</t>
  </si>
  <si>
    <t>Beef cattle housing, mixed system, per head and year (WFLDB)/AU U</t>
  </si>
  <si>
    <t>Beef cattle housing, mixed system, per head and year (WFLDB)/BR U</t>
  </si>
  <si>
    <t>Beef cattle housing, mixed system, per head and year (WFLDB)/CN U</t>
  </si>
  <si>
    <t>Beef cattle housing, mixed system, per head and year (WFLDB)/DE U</t>
  </si>
  <si>
    <t>Beef cattle housing, mixed system, per head and year (WFLDB)/GB U</t>
  </si>
  <si>
    <t>Beef cattle housing, mixed system, per head and year (WFLDB)/IN U</t>
  </si>
  <si>
    <t>Beef cattle housing, mixed system, per head and year (WFLDB)/US U</t>
  </si>
  <si>
    <t>Deep-litter housing, at farm (WFLDB)/GLO U</t>
  </si>
  <si>
    <t>Fully slatted floor, cattle, wood construction, at farm (WFLDB)/GLO U</t>
  </si>
  <si>
    <t>Tethered housing, cattle, concrete wall, at farm (WFLDB)/GLO U</t>
  </si>
  <si>
    <t>Unloading sucker blower, telescopic handler, at farm (WFLDB)/GLO U</t>
  </si>
  <si>
    <t>agricultural, animal production,bovine, transformation, housing</t>
  </si>
  <si>
    <t>agricultural, animal production,bovine, transformation, manure management</t>
  </si>
  <si>
    <t>Manure management at farm, cattle, daily spread, cool, per kg DM (WFLDB)/GLO U</t>
  </si>
  <si>
    <t>Manure management at farm, cattle, daily spread, temperate, per kg DM (WFLDB)/GLO U</t>
  </si>
  <si>
    <t>Manure management at farm, cattle, daily spread, warm, per kg DM (WFLDB)/GLO U</t>
  </si>
  <si>
    <t>Manure management at farm, cattle, dry lot, cool, per kg DM (WFLDB)/GLO U</t>
  </si>
  <si>
    <t>Manure management at farm, cattle, dry lot, temperate, per kg DM (WFLDB)/GLO U</t>
  </si>
  <si>
    <t>Manure management at farm, cattle, dry lot, warm, per kg DM (WFLDB)/GLO U</t>
  </si>
  <si>
    <t>Manure management at farm, cattle, lagooning, cool, per kg DM (WFLDB)/GLO U</t>
  </si>
  <si>
    <t>Manure management at farm, cattle, lagooning, temperate, per kg DM (WFLDB)/GLO U</t>
  </si>
  <si>
    <t>Manure management at farm, cattle, lagooning, warm, per kg DM (WFLDB)/GLO U</t>
  </si>
  <si>
    <t>Manure management at farm, cattle, liquid-slurry, cool, per kg DM (WFLDB)/GLO U</t>
  </si>
  <si>
    <t>Manure management at farm, cattle, liquid-slurry, temperate, per kg DM (WFLDB)/GLO U</t>
  </si>
  <si>
    <t>Manure management at farm, cattle, liquid-slurry, warm, per kg DM (WFLDB)/GLO U</t>
  </si>
  <si>
    <t>Manure management at farm, cattle, pit storage, cool, per kg DM (WFLDB)/GLO U</t>
  </si>
  <si>
    <t>Manure management at farm, cattle, pit storage, temperate, per kg DM (WFLDB)/GLO U</t>
  </si>
  <si>
    <t>Manure management at farm, cattle, pit storage, warm, per kg DM (WFLDB)/GLO U</t>
  </si>
  <si>
    <t>Manure management at farm, cattle, solid storage, cool, per kg DM (WFLDB)/GLO U</t>
  </si>
  <si>
    <t>Manure management at farm, cattle, solid storage, temperate, per kg DM (WFLDB)/GLO U</t>
  </si>
  <si>
    <t>Manure management at farm, cattle, solid storage, warm, per kg DM (WFLDB)/GLO U</t>
  </si>
  <si>
    <t>agricultural, animal production,bovine, transformation, production stages</t>
  </si>
  <si>
    <t>Calf, dairy cow, at farm (WFLDB)/GLO U</t>
  </si>
  <si>
    <t>agricultural, animal production,bovine, transformation, WFLDB archetypes</t>
  </si>
  <si>
    <t>Beef cattle, feedlot or intensive system, live weight, at farm (WFLDB)/AU U</t>
  </si>
  <si>
    <t>Beef cattle, feedlot or intensive system, live weight, at farm (WFLDB)/BR U</t>
  </si>
  <si>
    <t>Beef cattle, feedlot or intensive system, live weight, at farm (WFLDB)/CN U</t>
  </si>
  <si>
    <t>Beef cattle, feedlot or intensive system, live weight, at farm (WFLDB)/DE U</t>
  </si>
  <si>
    <t>Beef cattle, feedlot or intensive system, live weight, at farm (WFLDB)/GB U</t>
  </si>
  <si>
    <t>Beef cattle, feedlot or intensive system, live weight, at farm (WFLDB)/IN U</t>
  </si>
  <si>
    <t>Beef cattle, feedlot or intensive system, live weight, at farm (WFLDB)/US U</t>
  </si>
  <si>
    <t>Beef cattle, grassland system, live weight, at farm (WFLDB)/AU U</t>
  </si>
  <si>
    <t>Beef cattle, grassland system, live weight, at farm (WFLDB)/BR U</t>
  </si>
  <si>
    <t>Beef cattle, grassland system, live weight, at farm (WFLDB)/CN U</t>
  </si>
  <si>
    <t>Beef cattle, grassland system, live weight, at farm (WFLDB)/DE U</t>
  </si>
  <si>
    <t>Beef cattle, grassland system, live weight, at farm (WFLDB)/GB U</t>
  </si>
  <si>
    <t>Beef cattle, grassland system, live weight, at farm (WFLDB)/IN U</t>
  </si>
  <si>
    <t>Beef cattle, grassland system, live weight, at farm (WFLDB)/US U</t>
  </si>
  <si>
    <t>Beef cattle, mixed system, live weight, at farm (WFLDB)/AU U</t>
  </si>
  <si>
    <t>Beef cattle, mixed system, live weight, at farm (WFLDB)/BR U</t>
  </si>
  <si>
    <t>Beef cattle, mixed system, live weight, at farm (WFLDB)/CN U</t>
  </si>
  <si>
    <t>Beef cattle, mixed system, live weight, at farm (WFLDB)/DE U</t>
  </si>
  <si>
    <t>Beef cattle, mixed system, live weight, at farm (WFLDB)/GB U</t>
  </si>
  <si>
    <t>Beef cattle, mixed system, live weight, at farm (WFLDB)/IN U</t>
  </si>
  <si>
    <t>Beef cattle, mixed system, live weight, at farm (WFLDB)/US U</t>
  </si>
  <si>
    <t>Cattle, from dairy feed mix archetype AT-14, live weight, at farm (WFLDB)/RER U</t>
  </si>
  <si>
    <t>Cattle, from dairy feed mix archetype AU-275WA, live weight, at farm (WFLDB)/RoW U</t>
  </si>
  <si>
    <t>Cattle, from dairy feed mix archetype BE-45, live weight, at farm (WFLDB)/RER U</t>
  </si>
  <si>
    <t>Cattle, from dairy feed mix archetype BR-20S, live weight, at farm (WFLDB)/RLA U</t>
  </si>
  <si>
    <t>Cattle, from dairy feed mix archetype CA-58, live weight, at farm (WFLDB)/RNA U</t>
  </si>
  <si>
    <t>Cattle, from dairy feed mix archetype CH-22, live weight, at farm (WFLDB)/RER U</t>
  </si>
  <si>
    <t>Cattle, from dairy feed mix archetype CL-47, live weight, at farm (WFLDB)/RLA U</t>
  </si>
  <si>
    <t>Cattle, from dairy feed mix archetype CL-47, live weight, at farm (WFLDB)/RNA U</t>
  </si>
  <si>
    <t>Cattle, from dairy feed mix archetype CN-17N, live weight, at farm (WFLDB)/RoW U</t>
  </si>
  <si>
    <t>Cattle, from dairy feed mix archetype CZ-80, live weight, at farm (WFLDB)/RER U</t>
  </si>
  <si>
    <t>Cattle, from dairy feed mix archetype DE-31S, live weight, at farm (WFLDB)/RER U</t>
  </si>
  <si>
    <t>Cattle, from dairy feed mix archetype DE-90N, live weight, at farm (WFLDB)/RER U</t>
  </si>
  <si>
    <t>Cattle, from dairy feed mix archetype DK-125, live weight, at farm (WFLDB)/RER U</t>
  </si>
  <si>
    <t>Cattle, from dairy feed mix archetype ES-50NW, live weight, at farm (WFLDB)/RER U</t>
  </si>
  <si>
    <t>Cattle, from dairy feed mix archetype FI-25, live weight, at farm (WFLDB)/RER U</t>
  </si>
  <si>
    <t>Cattle, from dairy feed mix archetype FR-50-W, live weight, at farm (WFLDB)/RER U</t>
  </si>
  <si>
    <t>Cattle, from dairy feed mix archetype ID-3NG, live weight, at farm (WFLDB)/RoW U</t>
  </si>
  <si>
    <t>Cattle, from dairy feed mix archetype IE-48, live weight, at farm (WFLDB)/RER U</t>
  </si>
  <si>
    <t>Cattle, from dairy feed mix archetype IN-3E, live weight, at farm (WFLDB)/RoW U</t>
  </si>
  <si>
    <t>Cattle, from dairy feed mix archetype IN-3S, live weight, at farm (WFLDB)/RoW U</t>
  </si>
  <si>
    <t>Cattle, from dairy feed mix archetype IT-154, live weight, at farm (WFLDB)/RER U</t>
  </si>
  <si>
    <t>Cattle, from dairy feed mix archetype LowEuro-5, live weight, at farm (WFLDB)/RER U</t>
  </si>
  <si>
    <t>Cattle, from dairy feed mix archetype LowEuro-5, live weight, at farm (WFLDB)/RoW U</t>
  </si>
  <si>
    <t>Cattle, from dairy feed mix archetype LowTropical-10, live weight, at farm (WFLDB)/RLA U</t>
  </si>
  <si>
    <t>Cattle, from dairy feed mix archetype LowTropical-10, live weight, at farm (WFLDB)/RNA U</t>
  </si>
  <si>
    <t>Cattle, from dairy feed mix archetype LowTropical-10, live weight, at farm (WFLDB)/RoW U</t>
  </si>
  <si>
    <t>Cattle, from dairy feed mix archetype MX-20, live weight, at farm (WFLDB)/RER U</t>
  </si>
  <si>
    <t>Cattle, from dairy feed mix archetype MX-20, live weight, at farm (WFLDB)/RNA U</t>
  </si>
  <si>
    <t>Cattle, from dairy feed mix archetype NL-70, live weight, at farm (WFLDB)/RER U</t>
  </si>
  <si>
    <t>Cattle, from dairy feed mix archetype NZ-351, live weight, at farm (WFLDB)/RER U</t>
  </si>
  <si>
    <t>Cattle, from dairy feed mix archetype NZ-351, live weight, at farm (WFLDB)/RoW U</t>
  </si>
  <si>
    <t>Cattle, from dairy feed mix archetype PE-7, live weight, at farm (WFLDB)/RLA U</t>
  </si>
  <si>
    <t>Cattle, from dairy feed mix archetype PL-15, live weight, at farm (WFLDB)/RER U</t>
  </si>
  <si>
    <t>Cattle, from dairy feed mix archetype PY-45, live weight, at farm (WFLDB)/RER U</t>
  </si>
  <si>
    <t>Cattle, from dairy feed mix archetype PY-45, live weight, at farm (WFLDB)/RLA U</t>
  </si>
  <si>
    <t>Cattle, from dairy feed mix archetype PY-45, live weight, at farm (WFLDB)/RoW U</t>
  </si>
  <si>
    <t>Cattle, from dairy feed mix archetype RU-900, live weight, at farm (WFLDB)/RoW U</t>
  </si>
  <si>
    <t>Cattle, from dairy feed mix archetype SE-60, live weight, at farm (WFLDB)/RER U</t>
  </si>
  <si>
    <t>Cattle, from dairy feed mix archetype UK-149NW, live weight, at farm (WFLDB)/RER U</t>
  </si>
  <si>
    <t>Cattle, from dairy feed mix archetype UK-149NW, live weight, at farm (WFLDB)/RNA U</t>
  </si>
  <si>
    <t>Cattle, from dairy feed mix archetype US-2218NY, live weight, at farm (WFLDB)/RNA U</t>
  </si>
  <si>
    <t>Cattle, from dairy feed mix archetype US-80WI, live weight, at farm (WFLDB)/RNA U</t>
  </si>
  <si>
    <t>Raw milk, production mix, at farm (WFLDB)/AT U</t>
  </si>
  <si>
    <t>Raw milk, production mix, at farm (WFLDB)/AU U</t>
  </si>
  <si>
    <t>Raw milk, production mix, at farm (WFLDB)/BE U</t>
  </si>
  <si>
    <t>Raw milk, production mix, at farm (WFLDB)/BR U</t>
  </si>
  <si>
    <t>Raw milk, production mix, at farm (WFLDB)/CA U</t>
  </si>
  <si>
    <t>Raw milk, production mix, at farm (WFLDB)/CH U</t>
  </si>
  <si>
    <t>Raw milk, production mix, at farm (WFLDB)/CL U</t>
  </si>
  <si>
    <t>Raw milk, production mix, at farm (WFLDB)/CN U</t>
  </si>
  <si>
    <t>Raw milk, production mix, at farm (WFLDB)/CO U</t>
  </si>
  <si>
    <t>Raw milk, production mix, at farm (WFLDB)/CZ U</t>
  </si>
  <si>
    <t>Raw milk, production mix, at farm (WFLDB)/DE U</t>
  </si>
  <si>
    <t>Raw milk, production mix, at farm (WFLDB)/DK U</t>
  </si>
  <si>
    <t>Raw milk, production mix, at farm (WFLDB)/ES U</t>
  </si>
  <si>
    <t>Raw milk, production mix, at farm (WFLDB)/FI U</t>
  </si>
  <si>
    <t>Raw milk, production mix, at farm (WFLDB)/FR U</t>
  </si>
  <si>
    <t>Raw milk, production mix, at farm (WFLDB)/GB U</t>
  </si>
  <si>
    <t>Raw milk, production mix, at farm (WFLDB)/GR U</t>
  </si>
  <si>
    <t>Raw milk, production mix, at farm (WFLDB)/HU U</t>
  </si>
  <si>
    <t>Raw milk, production mix, at farm (WFLDB)/ID U</t>
  </si>
  <si>
    <t>Raw milk, production mix, at farm (WFLDB)/IE U</t>
  </si>
  <si>
    <t>Raw milk, production mix, at farm (WFLDB)/IN U</t>
  </si>
  <si>
    <t>Raw milk, production mix, at farm (WFLDB)/IT U</t>
  </si>
  <si>
    <t>Raw milk, production mix, at farm (WFLDB)/MX U</t>
  </si>
  <si>
    <t>Raw milk, production mix, at farm (WFLDB)/NL U</t>
  </si>
  <si>
    <t>Raw milk, production mix, at farm (WFLDB)/NZ U</t>
  </si>
  <si>
    <t>Raw milk, production mix, at farm (WFLDB)/PK U</t>
  </si>
  <si>
    <t>Raw milk, production mix, at farm (WFLDB)/PL U</t>
  </si>
  <si>
    <t>Raw milk, production mix, at farm (WFLDB)/PT U</t>
  </si>
  <si>
    <t>Raw milk, production mix, at farm (WFLDB)/PY U</t>
  </si>
  <si>
    <t>Raw milk, production mix, at farm (WFLDB)/RER U</t>
  </si>
  <si>
    <t>Raw milk, production mix, at farm (WFLDB)/RNA U</t>
  </si>
  <si>
    <t>Raw milk, production mix, at farm (WFLDB)/RO U</t>
  </si>
  <si>
    <t>Raw milk, production mix, at farm (WFLDB)/RU U</t>
  </si>
  <si>
    <t>Raw milk, production mix, at farm (WFLDB)/SE U</t>
  </si>
  <si>
    <t>Raw milk, production mix, at farm (WFLDB)/SK U</t>
  </si>
  <si>
    <t>Raw milk, production mix, at farm (WFLDB)/US U</t>
  </si>
  <si>
    <t>Dairy farm exploitation, mechanized, allocated to 1 kg live weight animal (WFLDB)/GLO U</t>
  </si>
  <si>
    <t>Dairy farm exploitation, mechanized, allocated to 1 kg milk (WFLDB)/AT U</t>
  </si>
  <si>
    <t>Dairy farm exploitation, mechanized, allocated to 1 kg milk (WFLDB)/AU U</t>
  </si>
  <si>
    <t>Dairy farm exploitation, mechanized, allocated to 1 kg milk (WFLDB)/BE U</t>
  </si>
  <si>
    <t>Dairy farm exploitation, mechanized, allocated to 1 kg milk (WFLDB)/BR U</t>
  </si>
  <si>
    <t>Dairy farm exploitation, mechanized, allocated to 1 kg milk (WFLDB)/CA U</t>
  </si>
  <si>
    <t>Dairy farm exploitation, mechanized, allocated to 1 kg milk (WFLDB)/CH U</t>
  </si>
  <si>
    <t>Dairy farm exploitation, mechanized, allocated to 1 kg milk (WFLDB)/CL U</t>
  </si>
  <si>
    <t>Dairy farm exploitation, mechanized, allocated to 1 kg milk (WFLDB)/CN U</t>
  </si>
  <si>
    <t>Dairy farm exploitation, mechanized, allocated to 1 kg milk (WFLDB)/CZ U</t>
  </si>
  <si>
    <t>Dairy farm exploitation, mechanized, allocated to 1 kg milk (WFLDB)/DE U</t>
  </si>
  <si>
    <t>Dairy farm exploitation, mechanized, allocated to 1 kg milk (WFLDB)/DK U</t>
  </si>
  <si>
    <t>Dairy farm exploitation, mechanized, allocated to 1 kg milk (WFLDB)/ES U</t>
  </si>
  <si>
    <t>Dairy farm exploitation, mechanized, allocated to 1 kg milk (WFLDB)/FI U</t>
  </si>
  <si>
    <t>Dairy farm exploitation, mechanized, allocated to 1 kg milk (WFLDB)/FR U</t>
  </si>
  <si>
    <t>Dairy farm exploitation, mechanized, allocated to 1 kg milk (WFLDB)/GB U</t>
  </si>
  <si>
    <t>Dairy farm exploitation, mechanized, allocated to 1 kg milk (WFLDB)/GR U</t>
  </si>
  <si>
    <t>Dairy farm exploitation, mechanized, allocated to 1 kg milk (WFLDB)/HU U</t>
  </si>
  <si>
    <t>Dairy farm exploitation, mechanized, allocated to 1 kg milk (WFLDB)/IE U</t>
  </si>
  <si>
    <t>Dairy farm exploitation, mechanized, allocated to 1 kg milk (WFLDB)/IT U</t>
  </si>
  <si>
    <t>Dairy farm exploitation, mechanized, allocated to 1 kg milk (WFLDB)/MX U</t>
  </si>
  <si>
    <t>Dairy farm exploitation, mechanized, allocated to 1 kg milk (WFLDB)/NL U</t>
  </si>
  <si>
    <t>Dairy farm exploitation, mechanized, allocated to 1 kg milk (WFLDB)/NZ U</t>
  </si>
  <si>
    <t>Dairy farm exploitation, mechanized, allocated to 1 kg milk (WFLDB)/PL U</t>
  </si>
  <si>
    <t>Dairy farm exploitation, mechanized, allocated to 1 kg milk (WFLDB)/PT U</t>
  </si>
  <si>
    <t>Dairy farm exploitation, mechanized, allocated to 1 kg milk (WFLDB)/PY U</t>
  </si>
  <si>
    <t>Dairy farm exploitation, mechanized, allocated to 1 kg milk (WFLDB)/RO U</t>
  </si>
  <si>
    <t>Dairy farm exploitation, mechanized, allocated to 1 kg milk (WFLDB)/RU U</t>
  </si>
  <si>
    <t>Dairy farm exploitation, mechanized, allocated to 1 kg milk (WFLDB)/SE U</t>
  </si>
  <si>
    <t>Dairy farm exploitation, mechanized, allocated to 1 kg milk (WFLDB)/SK U</t>
  </si>
  <si>
    <t>Dairy farm exploitation, mechanized, allocated to 1 kg milk (WFLDB)/US U</t>
  </si>
  <si>
    <t>Dairy farm exploitation, non-mechanized, allocated to 1 kg live weight animal (WFLDB)/GLO U</t>
  </si>
  <si>
    <t>Dairy farm exploitation, non-mechanized, allocated to 1 kg milk (WFLDB)/BR U</t>
  </si>
  <si>
    <t>Dairy farm exploitation, non-mechanized, allocated to 1 kg milk (WFLDB)/CL U</t>
  </si>
  <si>
    <t>Dairy farm exploitation, non-mechanized, allocated to 1 kg milk (WFLDB)/CN U</t>
  </si>
  <si>
    <t>Dairy farm exploitation, non-mechanized, allocated to 1 kg milk (WFLDB)/CO U</t>
  </si>
  <si>
    <t>Dairy farm exploitation, non-mechanized, allocated to 1 kg milk (WFLDB)/ID U</t>
  </si>
  <si>
    <t>Dairy farm exploitation, non-mechanized, allocated to 1 kg milk (WFLDB)/IN U</t>
  </si>
  <si>
    <t>Dairy farm exploitation, non-mechanized, allocated to 1 kg milk (WFLDB)/MX U</t>
  </si>
  <si>
    <t>Dairy farm exploitation, non-mechanized, allocated to 1 kg milk (WFLDB)/PK U</t>
  </si>
  <si>
    <t>Dairy farm exploitation, non-mechanized, allocated to 1 kg milk (WFLDB)/PL U</t>
  </si>
  <si>
    <t>Dairy farm exploitation, non-mechanized, allocated to 1 kg milk (WFLDB)/PY U</t>
  </si>
  <si>
    <t>Dairy farm exploitation, non-mechanized, allocated to 1 kg milk (WFLDB)/RO U</t>
  </si>
  <si>
    <t>Dairy farm exploitation, non-mechanized, allocated to 1 kg milk (WFLDB)/RU U</t>
  </si>
  <si>
    <t>Dairy farm exploitation, non-mechanized, allocated to 1 kg milk (WFLDB)/SK U</t>
  </si>
  <si>
    <t>Milk cooling tank, at farm (WFLDB)/GLO U</t>
  </si>
  <si>
    <t>Milking (WFLDB)/AT U</t>
  </si>
  <si>
    <t>Milking (WFLDB)/AU U</t>
  </si>
  <si>
    <t>Milking (WFLDB)/BE U</t>
  </si>
  <si>
    <t>Milking (WFLDB)/BR U</t>
  </si>
  <si>
    <t>Milking (WFLDB)/CA U</t>
  </si>
  <si>
    <t>Milking (WFLDB)/CH U</t>
  </si>
  <si>
    <t>Milking (WFLDB)/CL U</t>
  </si>
  <si>
    <t>Milking (WFLDB)/CN U</t>
  </si>
  <si>
    <t>Milking (WFLDB)/CO U</t>
  </si>
  <si>
    <t>Milking (WFLDB)/CZ U</t>
  </si>
  <si>
    <t>Milking (WFLDB)/DE U</t>
  </si>
  <si>
    <t>Milking (WFLDB)/DK U</t>
  </si>
  <si>
    <t>Milking (WFLDB)/ES U</t>
  </si>
  <si>
    <t>Milking (WFLDB)/FI U</t>
  </si>
  <si>
    <t>Milking (WFLDB)/FR U</t>
  </si>
  <si>
    <t>Milking (WFLDB)/GB U</t>
  </si>
  <si>
    <t>Milking (WFLDB)/GR U</t>
  </si>
  <si>
    <t>Milking (WFLDB)/HU U</t>
  </si>
  <si>
    <t>Milking (WFLDB)/ID U</t>
  </si>
  <si>
    <t>Milking (WFLDB)/IE U</t>
  </si>
  <si>
    <t>Milking (WFLDB)/IN U</t>
  </si>
  <si>
    <t>Milking (WFLDB)/IT U</t>
  </si>
  <si>
    <t>Milking (WFLDB)/MX U</t>
  </si>
  <si>
    <t>Milking (WFLDB)/NL U</t>
  </si>
  <si>
    <t>Milking (WFLDB)/NZ U</t>
  </si>
  <si>
    <t>Milking (WFLDB)/PK U</t>
  </si>
  <si>
    <t>Milking (WFLDB)/PL U</t>
  </si>
  <si>
    <t>Milking (WFLDB)/PT U</t>
  </si>
  <si>
    <t>Milking (WFLDB)/PY U</t>
  </si>
  <si>
    <t>Milking (WFLDB)/RO U</t>
  </si>
  <si>
    <t>Milking (WFLDB)/RU U</t>
  </si>
  <si>
    <t>Milking (WFLDB)/SE U</t>
  </si>
  <si>
    <t>Milking (WFLDB)/SK U</t>
  </si>
  <si>
    <t>Milking (WFLDB)/US U</t>
  </si>
  <si>
    <t>Pipeline milking system, at farm (WFLDB)/GLO U</t>
  </si>
  <si>
    <t>Raw cow milk archetype, feed mix AT-14, at farm (WFLDB)/RER U</t>
  </si>
  <si>
    <t>Raw cow milk archetype, feed mix AU-275WA, at farm (WFLDB)/RoW U</t>
  </si>
  <si>
    <t>Raw cow milk archetype, feed mix BE-45, at farm (WFLDB)/RER U</t>
  </si>
  <si>
    <t>Raw cow milk archetype, feed mix BR-20S, at farm (WFLDB)/RLA U</t>
  </si>
  <si>
    <t>Raw cow milk archetype, feed mix CA-58, at farm (WFLDB)/RNA U</t>
  </si>
  <si>
    <t>Raw cow milk archetype, feed mix CH-22, at farm (WFLDB)/RER U</t>
  </si>
  <si>
    <t>Raw cow milk archetype, feed mix CL-47, at farm (WFLDB)/RLA U</t>
  </si>
  <si>
    <t>Raw cow milk archetype, feed mix CL-47, at farm (WFLDB)/RNA U</t>
  </si>
  <si>
    <t>Raw cow milk archetype, feed mix CN-17N, at farm (WFLDB)/RoW U</t>
  </si>
  <si>
    <t>Raw cow milk archetype, feed mix CZ-80, at farm (WFLDB)/RER U</t>
  </si>
  <si>
    <t>Raw cow milk archetype, feed mix DE-31S, at farm (WFLDB)/RER U</t>
  </si>
  <si>
    <t>Raw cow milk archetype, feed mix DE-90N, at farm (WFLDB)/RER U</t>
  </si>
  <si>
    <t>Raw cow milk archetype, feed mix DK-125, at farm (WFLDB)/RER U</t>
  </si>
  <si>
    <t>Raw cow milk archetype, feed mix ES-50NW, at farm (WFLDB)/RER U</t>
  </si>
  <si>
    <t>Raw cow milk archetype, feed mix FI-25, at farm (WFLDB)/RER U</t>
  </si>
  <si>
    <t>Raw cow milk archetype, feed mix FR-50-W, at farm (WFLDB)/RER U</t>
  </si>
  <si>
    <t>Raw cow milk archetype, feed mix ID-3NG, at farm (WFLDB)/RoW U</t>
  </si>
  <si>
    <t>Raw cow milk archetype, feed mix IE-48, at farm (WFLDB)/RER U</t>
  </si>
  <si>
    <t>Raw cow milk archetype, feed mix IN-3E, at farm (WFLDB)/RoW U</t>
  </si>
  <si>
    <t>Raw cow milk archetype, feed mix IN-3S, at farm (WFLDB)/RoW U</t>
  </si>
  <si>
    <t>Raw cow milk archetype, feed mix IT-154, at farm (WFLDB)/RER U</t>
  </si>
  <si>
    <t>Raw cow milk archetype, feed mix LowEuro-5, at farm (WFLDB)/RER U</t>
  </si>
  <si>
    <t>Raw cow milk archetype, feed mix LowEuro-5, at farm (WFLDB)/RoW U</t>
  </si>
  <si>
    <t>Raw cow milk archetype, feed mix LowTropical-10, at farm (WFLDB)/RLA U</t>
  </si>
  <si>
    <t>Raw cow milk archetype, feed mix LowTropical-10, at farm (WFLDB)/RNA U</t>
  </si>
  <si>
    <t>Raw cow milk archetype, feed mix LowTropical-10, at farm (WFLDB)/RoW U</t>
  </si>
  <si>
    <t>Raw cow milk archetype, feed mix MX-20, at farm (WFLDB)/RER U</t>
  </si>
  <si>
    <t>Raw cow milk archetype, feed mix MX-20, at farm (WFLDB)/RNA U</t>
  </si>
  <si>
    <t>Raw cow milk archetype, feed mix NL-70, at farm (WFLDB)/RER U</t>
  </si>
  <si>
    <t>Raw cow milk archetype, feed mix NZ-351, at farm (WFLDB)/RER U</t>
  </si>
  <si>
    <t>Raw cow milk archetype, feed mix NZ-351, at farm (WFLDB)/RoW U</t>
  </si>
  <si>
    <t>Raw cow milk archetype, feed mix PE-7, at farm (WFLDB)/RLA U</t>
  </si>
  <si>
    <t>Raw cow milk archetype, feed mix PL-15, at farm (WFLDB)/RER U</t>
  </si>
  <si>
    <t>Raw cow milk archetype, feed mix PY-45, at farm (WFLDB)/RER U</t>
  </si>
  <si>
    <t>Raw cow milk archetype, feed mix PY-45, at farm (WFLDB)/RLA U</t>
  </si>
  <si>
    <t>Raw cow milk archetype, feed mix PY-45, at farm (WFLDB)/RoW U</t>
  </si>
  <si>
    <t>Raw cow milk archetype, feed mix RU-900, at farm (WFLDB)/RoW U</t>
  </si>
  <si>
    <t>Raw cow milk archetype, feed mix SE-60, at farm (WFLDB)/RER U</t>
  </si>
  <si>
    <t>Raw cow milk archetype, feed mix UK-149NW, at farm (WFLDB)/RER U</t>
  </si>
  <si>
    <t>Raw cow milk archetype, feed mix UK-149NW, at farm (WFLDB)/RNA U</t>
  </si>
  <si>
    <t>Raw cow milk archetype, feed mix US-2218NY, at farm (WFLDB)/RNA U</t>
  </si>
  <si>
    <t>Raw cow milk archetype, feed mix US-80WI, at farm (WFLDB)/RNA U</t>
  </si>
  <si>
    <t>agricultural, animal production, dairy, transformation, WFLDB archetypes</t>
  </si>
  <si>
    <t>agricultural, animal production, dairy, transformation, housing</t>
  </si>
  <si>
    <t>agricultural, animal production, dairy, transformation</t>
  </si>
  <si>
    <t>agricultural, animal production, insects, transformation</t>
  </si>
  <si>
    <t>Biofertiliser, from cricket production, at plant (WFLDB)/TH U</t>
  </si>
  <si>
    <t>Cricket, at plant (WFLDB)/TH U</t>
  </si>
  <si>
    <t>Dried defatted mealworm protein, at plant (WFLDB)/GLO U</t>
  </si>
  <si>
    <t>Oil, from dried defatted mealworm protein production, at plant (WFLDB)/GLO U</t>
  </si>
  <si>
    <t>agricultural, animal production, insects, transformation, production stages</t>
  </si>
  <si>
    <t>Crickets feed, at plant (WFLDB)/GLO U</t>
  </si>
  <si>
    <t>Manure, from mealworm clean fresh larvae production, at plant (WFLDB)/GLO U</t>
  </si>
  <si>
    <t>Mealworm clean fresh larvae, at plant (WFLDB)/GLO U</t>
  </si>
  <si>
    <t>Enteric emissions, dry cows and heifers, 1 kg methane (WFLDB)/GLO U</t>
  </si>
  <si>
    <t>Enteric emissions, lactating cows, 1 kg methane (WFLDB)/GLO U</t>
  </si>
  <si>
    <t>Enteric emissions, other farmed animals, 1 kg methane (WFLDB)/GLO U</t>
  </si>
  <si>
    <t>Manure emissions on pasture, cattle, temperate, per kg DM (WFLDB)/GLO U</t>
  </si>
  <si>
    <t>Manure emissions on pasture, cattle, tropical, per kg DM (WFLDB)/GLO U</t>
  </si>
  <si>
    <t>Manure emissions on pasture, sheep, temperate, per kg DM (WFLDB)/GLO U</t>
  </si>
  <si>
    <t>Manure emissions on pasture, sheep, tropical, per kg DM (WFLDB)/GLO U</t>
  </si>
  <si>
    <t>Peat degradation emissions on grassland, per kg CO2 (WFLDB)/GLO U</t>
  </si>
  <si>
    <t>agricultural, animal production, other, emissions from animal (per kg methane)</t>
  </si>
  <si>
    <t>agricultural, animal production, other, installations</t>
  </si>
  <si>
    <t>Dried-forage storage, without ventilation, at farm (WFLDB)/GLO U</t>
  </si>
  <si>
    <t>Farm building, general, metal construction, non-insulated, at farm (WFLDB)/CH U</t>
  </si>
  <si>
    <t>Feed-concentrate silo, steel, at farm (WFLDB)/GLO U</t>
  </si>
  <si>
    <t>Garage, wood, non-insulated, fire-protected, at farm (WFLDB)/GLO U</t>
  </si>
  <si>
    <t>Horizontal silo, concrete, at farm (WFLDB)/GLO U</t>
  </si>
  <si>
    <t>Shed, large, wood, non-insulated, fire-unprotected, at farm (WFLDB)/GLO U</t>
  </si>
  <si>
    <t>Tower silo, plastic, at farm (WFLDB)/GLO U</t>
  </si>
  <si>
    <t>agricultural, animal production, ovine, transfermation</t>
  </si>
  <si>
    <t>Lamb, live weight, at farm (WFLDB)/AU U</t>
  </si>
  <si>
    <t>Lamb, live weight, at farm (WFLDB)/CA U</t>
  </si>
  <si>
    <t>Lamb, live weight, at farm (WFLDB)/IE U</t>
  </si>
  <si>
    <t>Lamb, live weight, at farm (WFLDB)/NZ U</t>
  </si>
  <si>
    <t>Lamb, live weight, at farm (WFLDB)/US U</t>
  </si>
  <si>
    <t>agricultural, animal production, ovine, transfermation, manure management</t>
  </si>
  <si>
    <t>Manure management at farm, sheep, dry lot, cool, per kg DM (WFLDB)/GLO U</t>
  </si>
  <si>
    <t>Manure management at farm, sheep, dry lot, temperate, per kg DM (WFLDB)/GLO U</t>
  </si>
  <si>
    <t>Manure management at farm, sheep, dry lot, warm, per kg DM (WFLDB)/GLO U</t>
  </si>
  <si>
    <t>Manure management at farm, sheep, solid storage, cool, per kg DM (WFLDB)/GLO U</t>
  </si>
  <si>
    <t>Manure management at farm, sheep, solid storage, temperate, per kg DM (WFLDB)/GLO U</t>
  </si>
  <si>
    <t>Manure management at farm, sheep, solid storage, warm, per kg DM (WFLDB)/GLO U</t>
  </si>
  <si>
    <t>agricultural, animal production, ovine, transfermation, WFLDB archetypes</t>
  </si>
  <si>
    <t>Lamb, grassland system, live weight, at farm (WFLDB)/AU U</t>
  </si>
  <si>
    <t>Lamb, grassland system, live weight, at farm (WFLDB)/CA U</t>
  </si>
  <si>
    <t>Lamb, grassland system, live weight, at farm (WFLDB)/IE U</t>
  </si>
  <si>
    <t>Lamb, grassland system, live weight, at farm (WFLDB)/NZ U</t>
  </si>
  <si>
    <t>Lamb, grassland system, live weight, at farm (WFLDB)/US U</t>
  </si>
  <si>
    <t>Lamb, mixed system, live weight, at farm (WFLDB)/AU U</t>
  </si>
  <si>
    <t>Lamb, mixed system, live weight, at farm (WFLDB)/CA U</t>
  </si>
  <si>
    <t>Lamb, mixed system, live weight, at farm (WFLDB)/IE U</t>
  </si>
  <si>
    <t>Lamb, mixed system, live weight, at farm (WFLDB)/NZ U</t>
  </si>
  <si>
    <t>Lamb, mixed system, live weight, at farm (WFLDB)/US U</t>
  </si>
  <si>
    <t>Sheep, grassland system, live weight, at farm (WFLDB)/AU U</t>
  </si>
  <si>
    <t>Sheep, grassland system, live weight, at farm (WFLDB)/CA U</t>
  </si>
  <si>
    <t>Sheep, grassland system, live weight, at farm (WFLDB)/IE U</t>
  </si>
  <si>
    <t>Sheep, grassland system, live weight, at farm (WFLDB)/NZ U</t>
  </si>
  <si>
    <t>Sheep, grassland system, live weight, at farm (WFLDB)/US U</t>
  </si>
  <si>
    <t>Sheep, mixed system, live weight, at farm (WFLDB)/AU U</t>
  </si>
  <si>
    <t>Sheep, mixed system, live weight, at farm (WFLDB)/CA U</t>
  </si>
  <si>
    <t>Sheep, mixed system, live weight, at farm (WFLDB)/IE U</t>
  </si>
  <si>
    <t>Sheep, mixed system, live weight, at farm (WFLDB)/NZ U</t>
  </si>
  <si>
    <t>Sheep, mixed system, live weight, at farm (WFLDB)/US U</t>
  </si>
  <si>
    <t>Wool, grassland system, greasy weight, at farm (WFLDB)/AU U</t>
  </si>
  <si>
    <t>Wool, grassland system, greasy weight, at farm (WFLDB)/CA U</t>
  </si>
  <si>
    <t>Wool, grassland system, greasy weight, at farm (WFLDB)/IE U</t>
  </si>
  <si>
    <t>Wool, grassland system, greasy weight, at farm (WFLDB)/NZ U</t>
  </si>
  <si>
    <t>Wool, grassland system, greasy weight, at farm (WFLDB)/US U</t>
  </si>
  <si>
    <t>Wool, mixed system, greasy weight, at farm (WFLDB)/AU U</t>
  </si>
  <si>
    <t>Wool, mixed system, greasy weight, at farm (WFLDB)/CA U</t>
  </si>
  <si>
    <t>Wool, mixed system, greasy weight, at farm (WFLDB)/IE U</t>
  </si>
  <si>
    <t>Wool, mixed system, greasy weight, at farm (WFLDB)/NZ U</t>
  </si>
  <si>
    <t>Wool, mixed system, greasy weight, at farm (WFLDB)/US U</t>
  </si>
  <si>
    <t>Swine, live weight, at farm (WFLDB)/CA U</t>
  </si>
  <si>
    <t>Swine, live weight, at farm (WFLDB)/DE U</t>
  </si>
  <si>
    <t>Swine, live weight, at farm (WFLDB)/DK U</t>
  </si>
  <si>
    <t>Swine, live weight, at farm (WFLDB)/ES U</t>
  </si>
  <si>
    <t>Swine, live weight, at farm (WFLDB)/IT U</t>
  </si>
  <si>
    <t>Swine, live weight, at farm (WFLDB)/PL U</t>
  </si>
  <si>
    <t>Swine, live weight, at farm (WFLDB)/US U</t>
  </si>
  <si>
    <t>agricultural, animal production, ovine, transfermation, housing</t>
  </si>
  <si>
    <t>Farrowing house with crates, concrete wall, at farm (WFLDB)/GLO U</t>
  </si>
  <si>
    <t>Fully slatted floor, pig fattening, concrete wall, at farm (WFLDB)/GLO U</t>
  </si>
  <si>
    <t>Weaner housing, partly slatted floor, concrete wall, at farm (WFLDB)/GLO U</t>
  </si>
  <si>
    <t>Manure management at farm, swine, anaerobic digestion, cool, per kg DM (WFLDB)/GLO U</t>
  </si>
  <si>
    <t>Manure management at farm, swine, anaerobic digestion, temperate, per kg DM (WFLDB)/GLO U</t>
  </si>
  <si>
    <t>Manure management at farm, swine, anaerobic digestion, warm, per kg DM (WFLDB)/GLO U</t>
  </si>
  <si>
    <t>Manure management at farm, swine, daily spread, cool, per kg DM (WFLDB)/GLO U</t>
  </si>
  <si>
    <t>Manure management at farm, swine, daily spread, temperate, per kg DM (WFLDB)/GLO U</t>
  </si>
  <si>
    <t>Manure management at farm, swine, daily spread, warm, per kg DM (WFLDB)/GLO U</t>
  </si>
  <si>
    <t>Manure management at farm, swine, dry lot, cool, per kg DM (WFLDB)/GLO U</t>
  </si>
  <si>
    <t>Manure management at farm, swine, dry lot, temperate, per kg DM (WFLDB)/GLO U</t>
  </si>
  <si>
    <t>Manure management at farm, swine, dry lot, warm, per kg DM (WFLDB)/GLO U</t>
  </si>
  <si>
    <t>Manure management at farm, swine, lagooning, cool, per kg DM (WFLDB)/GLO U</t>
  </si>
  <si>
    <t>Manure management at farm, swine, lagooning, temperate, per kg DM (WFLDB)/GLO U</t>
  </si>
  <si>
    <t>Manure management at farm, swine, lagooning, warm, per kg DM (WFLDB)/GLO U</t>
  </si>
  <si>
    <t>Manure management at farm, swine, liquid-slurry, cool, per kg DM (WFLDB)/GLO U</t>
  </si>
  <si>
    <t>Manure management at farm, swine, liquid-slurry, temperate, per kg DM (WFLDB)/GLO U</t>
  </si>
  <si>
    <t>Manure management at farm, swine, liquid-slurry, warm, per kg DM (WFLDB)/GLO U</t>
  </si>
  <si>
    <t>Manure management at farm, swine, pit storage, cool, per kg DM (WFLDB)/GLO U</t>
  </si>
  <si>
    <t>Manure management at farm, swine, pit storage, temperate, per kg DM (WFLDB)/GLO U</t>
  </si>
  <si>
    <t>Manure management at farm, swine, pit storage, warm, per kg DM (WFLDB)/GLO U</t>
  </si>
  <si>
    <t>Manure management at farm, swine, solid storage, cool, per kg DM (WFLDB)/GLO U</t>
  </si>
  <si>
    <t>Manure management at farm, swine, solid storage, temperate, per kg DM (WFLDB)/GLO U</t>
  </si>
  <si>
    <t>Manure management at farm, swine, solid storage, warm, per kg DM (WFLDB)/GLO U</t>
  </si>
  <si>
    <t>agricultural, animal production, ovine, transfermation, production stages</t>
  </si>
  <si>
    <t>Piglet, for fattening, at farm (WFLDB)/GLO U</t>
  </si>
  <si>
    <t>Swine, backyard system, live weight, at farm (WFLDB)/CA U</t>
  </si>
  <si>
    <t>Swine, backyard system, live weight, at farm (WFLDB)/DE U</t>
  </si>
  <si>
    <t>Swine, backyard system, live weight, at farm (WFLDB)/DK U</t>
  </si>
  <si>
    <t>Swine, backyard system, live weight, at farm (WFLDB)/ES U</t>
  </si>
  <si>
    <t>Swine, backyard system, live weight, at farm (WFLDB)/IT U</t>
  </si>
  <si>
    <t>Swine, backyard system, live weight, at farm (WFLDB)/PL U</t>
  </si>
  <si>
    <t>Swine, industrial system, live weight, at farm (WFLDB)/CA U</t>
  </si>
  <si>
    <t>Swine, industrial system, live weight, at farm (WFLDB)/DE U</t>
  </si>
  <si>
    <t>Swine, industrial system, live weight, at farm (WFLDB)/DK U</t>
  </si>
  <si>
    <t>Swine, industrial system, live weight, at farm (WFLDB)/ES U</t>
  </si>
  <si>
    <t>Swine, industrial system, live weight, at farm (WFLDB)/IT U</t>
  </si>
  <si>
    <t>Swine, industrial system, live weight, at farm (WFLDB)/PL U</t>
  </si>
  <si>
    <t>Swine, industrial system, live weight, at farm (WFLDB)/US U</t>
  </si>
  <si>
    <t>Swine, intermediate system, live weight, at farm (WFLDB)/CA U</t>
  </si>
  <si>
    <t>Swine, intermediate system, live weight, at farm (WFLDB)/DE U</t>
  </si>
  <si>
    <t>Swine, intermediate system, live weight, at farm (WFLDB)/DK U</t>
  </si>
  <si>
    <t>Swine, intermediate system, live weight, at farm (WFLDB)/ES U</t>
  </si>
  <si>
    <t>Swine, intermediate system, live weight, at farm (WFLDB)/IT U</t>
  </si>
  <si>
    <t>Swine, intermediate system, live weight, at farm (WFLDB)/PL U</t>
  </si>
  <si>
    <t>Bleaching earth, at plant (WFLDB)/RER U</t>
  </si>
  <si>
    <t>Caprylic-capric acid (C8-C10) from coconut oil fractionation, at plant (WFLDB)/GLO U</t>
  </si>
  <si>
    <t>Coconut oil, at oil mill (WFLDB)/GLO U</t>
  </si>
  <si>
    <t>Fatty acid distillates, from palm oil production, at oil mill (WFLDB)/GLO U</t>
  </si>
  <si>
    <t>Lauric acid (C12-C14) from coconut oil fractionation, at plant (WFLDB)/GLO U</t>
  </si>
  <si>
    <t>Linseed oil cake, at oil mill (WFLDB)/GLO U</t>
  </si>
  <si>
    <t>Linseed oil, at oil mill (WFLDB)/GLO U</t>
  </si>
  <si>
    <t>Maize oil cake, at oil mill (WFLDB)/GLO U</t>
  </si>
  <si>
    <t>Maize oil, at oil mill (WFLDB)/GLO U</t>
  </si>
  <si>
    <t>Myristic acid (C12-C14) from coconut oil fractionation, at plant (WFLDB)/GLO U</t>
  </si>
  <si>
    <t>Olive oil cake, at oil mill (WFLDB)/GLO U</t>
  </si>
  <si>
    <t>Olive oil, at oil mill (WFLDB)/GLO U</t>
  </si>
  <si>
    <t>Palm kernel meal, at oil mill (WFLDB)/GLO U</t>
  </si>
  <si>
    <t>Palm kernel meal, at oil mill (WFLDB)/ID U</t>
  </si>
  <si>
    <t>Palm kernel meal, at oil mill (WFLDB)/MY U</t>
  </si>
  <si>
    <t>Palm kernel oil, crude, at oil mill (WFLDB)/GLO U</t>
  </si>
  <si>
    <t>Palm kernel oil, crude, at oil mill (WFLDB)/ID U</t>
  </si>
  <si>
    <t>Palm kernel oil, crude, at oil mill (WFLDB)/MY U</t>
  </si>
  <si>
    <t>Palm oil olein, at plant (WFLDB)/GLO U</t>
  </si>
  <si>
    <t>Palm oil stearin, at plant  (WFLDB)/GLO U</t>
  </si>
  <si>
    <t>Palm oil, crude, at oil mill (WFLDB)/GLO U</t>
  </si>
  <si>
    <t>Palm oil, crude, at oil mill (WFLDB)/ID U</t>
  </si>
  <si>
    <t>Palm oil, crude, at oil mill (WFLDB)/MY U</t>
  </si>
  <si>
    <t>Peanut oil cake, at oil mill (WFLDB)/GLO U</t>
  </si>
  <si>
    <t>Peanut oil, at oil mill (WFLDB)/GLO U</t>
  </si>
  <si>
    <t>Rapeseed oil cake, at oil mill (WFLDB)/CA U</t>
  </si>
  <si>
    <t>Rapeseed oil cake, at oil mill (WFLDB)/GLO U</t>
  </si>
  <si>
    <t>Rapeseed oil, at oil mill (WFLDB)/CA U</t>
  </si>
  <si>
    <t>Rapeseed oil, at oil mill (WFLDB)/GLO U</t>
  </si>
  <si>
    <t>Refined palm oil, at oil mill (WFLDB)/GLO U</t>
  </si>
  <si>
    <t>Soybean hulls, at oil mill (WFLDB)/AR U</t>
  </si>
  <si>
    <t>Soybean hulls, at oil mill (WFLDB)/BR U</t>
  </si>
  <si>
    <t>Soybean hulls, at oil mill (WFLDB)/US U</t>
  </si>
  <si>
    <t>Soybean lecithin, at oil mill  (WFLDB)/AR U</t>
  </si>
  <si>
    <t>Soybean lecithin, at oil mill  (WFLDB)/BR U</t>
  </si>
  <si>
    <t>Soybean lecithin, at oil mill  (WFLDB)/US U</t>
  </si>
  <si>
    <t>Soybean lecithin, at oil mill (WFLDB)/GLO U</t>
  </si>
  <si>
    <t>Soybean oil cake, at oil mill (WFLDB)/AR U</t>
  </si>
  <si>
    <t>Soybean oil cake, at oil mill (WFLDB)/BR U</t>
  </si>
  <si>
    <t>Soybean oil cake, at oil mill (WFLDB)/GLO U</t>
  </si>
  <si>
    <t>Soybean oil cake, at oil mill (WFLDB)/US U</t>
  </si>
  <si>
    <t>Soybean oil, at oil mill (WFLDB)/AR U</t>
  </si>
  <si>
    <t>Soybean oil, at oil mill (WFLDB)/BR U</t>
  </si>
  <si>
    <t>Soybean oil, at oil mill (WFLDB)/GLO U</t>
  </si>
  <si>
    <t>Soybean oil, at oil mill (WFLDB)/US U</t>
  </si>
  <si>
    <t>Sunflower lecithin, at oil mill (WFLDB)/GLO U</t>
  </si>
  <si>
    <t>Sunflower oil cake, at oil mill (WFLDB)/GLO U</t>
  </si>
  <si>
    <t>Sunflower oil, at oil mill (WFLDB)/GLO U</t>
  </si>
  <si>
    <t>Sweetwater from coconut oil fractionation, at plant (WFLDB)/GLO U</t>
  </si>
  <si>
    <t>Topped coconut fatty acid (C12-C18) from coconut oil fractionation, at plant (WFLDB)/GLO U</t>
  </si>
  <si>
    <t>agricultural, plant oils, transformation</t>
  </si>
  <si>
    <t>Barley grain, at farm (WFLDB)/GLO U</t>
  </si>
  <si>
    <t>Barley grain, irrigated, at farm (WFLDB)/AU U</t>
  </si>
  <si>
    <t>Barley grain, irrigated, at farm (WFLDB)/CA U</t>
  </si>
  <si>
    <t>Barley grain, irrigated, at farm (WFLDB)/DE U</t>
  </si>
  <si>
    <t>Barley grain, irrigated, at farm (WFLDB)/FR U</t>
  </si>
  <si>
    <t>Barley grain, irrigated, at farm (WFLDB)/GB U</t>
  </si>
  <si>
    <t>Barley grain, irrigated, at farm (WFLDB)/IT U</t>
  </si>
  <si>
    <t>Barley grain, irrigated, at farm (WFLDB)/PL U</t>
  </si>
  <si>
    <t>Barley grain, irrigated, at farm (WFLDB)/RU U</t>
  </si>
  <si>
    <t>Barley grain, irrigated, at farm (WFLDB)/UA U</t>
  </si>
  <si>
    <t>Barley grain, non-irrigated, at farm (WFLDB)/AR U</t>
  </si>
  <si>
    <t>Barley grain, non-irrigated, at farm (WFLDB)/AU U</t>
  </si>
  <si>
    <t>Barley grain, non-irrigated, at farm (WFLDB)/CA U</t>
  </si>
  <si>
    <t>Barley grain, non-irrigated, at farm (WFLDB)/DE U</t>
  </si>
  <si>
    <t>Barley grain, non-irrigated, at farm (WFLDB)/FR U</t>
  </si>
  <si>
    <t>Barley grain, non-irrigated, at farm (WFLDB)/GB U</t>
  </si>
  <si>
    <t>Barley grain, non-irrigated, at farm (WFLDB)/IT U</t>
  </si>
  <si>
    <t>Barley grain, non-irrigated, at farm (WFLDB)/PL U</t>
  </si>
  <si>
    <t>Barley grain, non-irrigated, at farm (WFLDB)/RU U</t>
  </si>
  <si>
    <t>Barley grain, non-irrigated, at farm (WFLDB)/UA U</t>
  </si>
  <si>
    <t>Barley straw, irrigated, at farm (WFLDB)/AU U</t>
  </si>
  <si>
    <t>Barley straw, irrigated, at farm (WFLDB)/CA U</t>
  </si>
  <si>
    <t>Barley straw, irrigated, at farm (WFLDB)/DE U</t>
  </si>
  <si>
    <t>Barley straw, irrigated, at farm (WFLDB)/FR U</t>
  </si>
  <si>
    <t>Barley straw, irrigated, at farm (WFLDB)/GB U</t>
  </si>
  <si>
    <t>Barley straw, irrigated, at farm (WFLDB)/IT U</t>
  </si>
  <si>
    <t>Barley straw, irrigated, at farm (WFLDB)/PL U</t>
  </si>
  <si>
    <t>Barley straw, irrigated, at farm (WFLDB)/RU U</t>
  </si>
  <si>
    <t>Barley straw, irrigated, at farm (WFLDB)/UA U</t>
  </si>
  <si>
    <t>Barley straw, non-irrigated, at farm (WFLDB)/AR U</t>
  </si>
  <si>
    <t>Barley straw, non-irrigated, at farm (WFLDB)/AU U</t>
  </si>
  <si>
    <t>Barley straw, non-irrigated, at farm (WFLDB)/CA U</t>
  </si>
  <si>
    <t>Barley straw, non-irrigated, at farm (WFLDB)/DE U</t>
  </si>
  <si>
    <t>Barley straw, non-irrigated, at farm (WFLDB)/FR U</t>
  </si>
  <si>
    <t>Barley straw, non-irrigated, at farm (WFLDB)/GB U</t>
  </si>
  <si>
    <t>Barley straw, non-irrigated, at farm (WFLDB)/IT U</t>
  </si>
  <si>
    <t>Barley straw, non-irrigated, at farm (WFLDB)/PL U</t>
  </si>
  <si>
    <t>Barley straw, non-irrigated, at farm (WFLDB)/RU U</t>
  </si>
  <si>
    <t>Barley straw, non-irrigated, at farm (WFLDB)/UA U</t>
  </si>
  <si>
    <t>Durum wheat grain, at farm (WFLDB)/AU U</t>
  </si>
  <si>
    <t>Durum wheat grain, at farm (WFLDB)/CA U</t>
  </si>
  <si>
    <t>Durum wheat grain, at farm (WFLDB)/ES U</t>
  </si>
  <si>
    <t>Durum wheat grain, at farm (WFLDB)/GLO U</t>
  </si>
  <si>
    <t>Durum wheat grain, at farm (WFLDB)/GR U</t>
  </si>
  <si>
    <t>Durum wheat grain, at farm (WFLDB)/IT U</t>
  </si>
  <si>
    <t>Durum wheat grain, at farm (WFLDB)/US U</t>
  </si>
  <si>
    <t>Durum wheat straw, at farm (WFLDB)/AU U</t>
  </si>
  <si>
    <t>Durum wheat straw, at farm (WFLDB)/CA U</t>
  </si>
  <si>
    <t>Durum wheat straw, at farm (WFLDB)/ES U</t>
  </si>
  <si>
    <t>Durum wheat straw, at farm (WFLDB)/GR U</t>
  </si>
  <si>
    <t>Durum wheat straw, at farm (WFLDB)/IT U</t>
  </si>
  <si>
    <t>Durum wheat straw, at farm (WFLDB)/US U</t>
  </si>
  <si>
    <t>Lentils, dry, at farm (WFLDB)/CA U</t>
  </si>
  <si>
    <t>Maize grain, at farm (WFLDB)/GLO U</t>
  </si>
  <si>
    <t>Maize grain, irrigated, at farm (WFLDB)/AR U</t>
  </si>
  <si>
    <t>Maize grain, irrigated, at farm (WFLDB)/CA U</t>
  </si>
  <si>
    <t>Maize grain, irrigated, at farm (WFLDB)/CN U</t>
  </si>
  <si>
    <t>Maize grain, irrigated, at farm (WFLDB)/ES U</t>
  </si>
  <si>
    <t>Maize grain, irrigated, at farm (WFLDB)/MX U</t>
  </si>
  <si>
    <t>Maize grain, irrigated, at farm (WFLDB)/UA U</t>
  </si>
  <si>
    <t>Maize grain, irrigated, at farm (WFLDB)/US U</t>
  </si>
  <si>
    <t>Maize grain, non-irrigated, at farm (WFLDB)/AR U</t>
  </si>
  <si>
    <t>Maize grain, non-irrigated, at farm (WFLDB)/BR U</t>
  </si>
  <si>
    <t>Maize grain, non-irrigated, at farm (WFLDB)/CA U</t>
  </si>
  <si>
    <t>Maize grain, non-irrigated, at farm (WFLDB)/CN U</t>
  </si>
  <si>
    <t>Maize grain, non-irrigated, at farm (WFLDB)/ES U</t>
  </si>
  <si>
    <t>Maize grain, non-irrigated, at farm (WFLDB)/MX U</t>
  </si>
  <si>
    <t>Maize grain, non-irrigated, at farm (WFLDB)/PL U</t>
  </si>
  <si>
    <t>Maize grain, non-irrigated, at farm (WFLDB)/UA U</t>
  </si>
  <si>
    <t>Maize grain, non-irrigated, at farm (WFLDB)/US U</t>
  </si>
  <si>
    <t>Maize stover, irrigated, at farm (WFLDB)/AR U</t>
  </si>
  <si>
    <t>Maize stover, irrigated, at farm (WFLDB)/CA U</t>
  </si>
  <si>
    <t>Maize stover, irrigated, at farm (WFLDB)/CN U</t>
  </si>
  <si>
    <t>Maize stover, irrigated, at farm (WFLDB)/ES U</t>
  </si>
  <si>
    <t>Maize stover, irrigated, at farm (WFLDB)/MX U</t>
  </si>
  <si>
    <t>Maize stover, irrigated, at farm (WFLDB)/UA U</t>
  </si>
  <si>
    <t>Maize stover, irrigated, at farm (WFLDB)/US U</t>
  </si>
  <si>
    <t>Maize stover, non-irrigated, at farm (WFLDB)/AR U</t>
  </si>
  <si>
    <t>Maize stover, non-irrigated, at farm (WFLDB)/BR U</t>
  </si>
  <si>
    <t>Maize stover, non-irrigated, at farm (WFLDB)/CA U</t>
  </si>
  <si>
    <t>Maize stover, non-irrigated, at farm (WFLDB)/CN U</t>
  </si>
  <si>
    <t>Maize stover, non-irrigated, at farm (WFLDB)/ES U</t>
  </si>
  <si>
    <t>Maize stover, non-irrigated, at farm (WFLDB)/MX U</t>
  </si>
  <si>
    <t>Maize stover, non-irrigated, at farm (WFLDB)/PL U</t>
  </si>
  <si>
    <t>Maize stover, non-irrigated, at farm (WFLDB)/UA U</t>
  </si>
  <si>
    <t>Maize stover, non-irrigated, at farm (WFLDB)/US U</t>
  </si>
  <si>
    <t>Oat straw, at farm (WFLDB)/CA U</t>
  </si>
  <si>
    <t>Oat straw, at farm (WFLDB)/FI U</t>
  </si>
  <si>
    <t>Oats, at farm (WFLDB)/CA U</t>
  </si>
  <si>
    <t>Oats, at farm (WFLDB)/FI U</t>
  </si>
  <si>
    <t>Oats, at farm (WFLDB)/GLO U</t>
  </si>
  <si>
    <t>Quinoa, intensive production, at farm (WFLDB)/PE U</t>
  </si>
  <si>
    <t>Quinoa, traditional production, at farm (WFLDB)/PE U</t>
  </si>
  <si>
    <t>Rice straw, at farm (WFLDB)/CN U</t>
  </si>
  <si>
    <t>Rice straw, at farm (WFLDB)/IN U</t>
  </si>
  <si>
    <t>Rice, at farm (WFLDB)/CN U</t>
  </si>
  <si>
    <t>Rice, at farm (WFLDB)/GLO U</t>
  </si>
  <si>
    <t>Rice, at farm (WFLDB)/IN U</t>
  </si>
  <si>
    <t>Soybean, at farm (WFLDB)/AR U</t>
  </si>
  <si>
    <t>Soybean, at farm (WFLDB)/BR U</t>
  </si>
  <si>
    <t>Soybean, at farm (WFLDB)/GLO U</t>
  </si>
  <si>
    <t>Soybean, at farm (WFLDB)/US U</t>
  </si>
  <si>
    <t>Sweet corn, at farm (WFLDB)/GLO U</t>
  </si>
  <si>
    <t>Sweet corn, at farm (WFLDB)/HU U</t>
  </si>
  <si>
    <t>Sweet corn, at farm (WFLDB)/TH U</t>
  </si>
  <si>
    <t>Sweet corn, at farm (WFLDB)/US U</t>
  </si>
  <si>
    <t>Wheat grain, at farm (WFLDB)/GLO U</t>
  </si>
  <si>
    <t>Wheat grain, irrigated, at farm (WFLDB)/AR U</t>
  </si>
  <si>
    <t>Wheat grain, irrigated, at farm (WFLDB)/CA U</t>
  </si>
  <si>
    <t>Wheat grain, irrigated, at farm (WFLDB)/DE U</t>
  </si>
  <si>
    <t>Wheat grain, irrigated, at farm (WFLDB)/FR U</t>
  </si>
  <si>
    <t>Wheat grain, irrigated, at farm (WFLDB)/GB U</t>
  </si>
  <si>
    <t>Wheat grain, irrigated, at farm (WFLDB)/HU U</t>
  </si>
  <si>
    <t>Wheat grain, irrigated, at farm (WFLDB)/PL U</t>
  </si>
  <si>
    <t>Wheat grain, irrigated, at farm (WFLDB)/RU U</t>
  </si>
  <si>
    <t>Wheat grain, irrigated, at farm (WFLDB)/US U</t>
  </si>
  <si>
    <t>Wheat grain, non-irrigated, at farm (WFLDB)/AR U</t>
  </si>
  <si>
    <t>Wheat grain, non-irrigated, at farm (WFLDB)/AU U</t>
  </si>
  <si>
    <t>Wheat grain, non-irrigated, at farm (WFLDB)/CA U</t>
  </si>
  <si>
    <t>Wheat grain, non-irrigated, at farm (WFLDB)/DE U</t>
  </si>
  <si>
    <t>Wheat grain, non-irrigated, at farm (WFLDB)/FR U</t>
  </si>
  <si>
    <t>Wheat grain, non-irrigated, at farm (WFLDB)/GB U</t>
  </si>
  <si>
    <t>Wheat grain, non-irrigated, at farm (WFLDB)/HU U</t>
  </si>
  <si>
    <t>Wheat grain, non-irrigated, at farm (WFLDB)/PL U</t>
  </si>
  <si>
    <t>Wheat grain, non-irrigated, at farm (WFLDB)/RU U</t>
  </si>
  <si>
    <t>Wheat grain, non-irrigated, at farm (WFLDB)/US U</t>
  </si>
  <si>
    <t>Wheat straw, irrigated, at farm (WFLDB)/AR U</t>
  </si>
  <si>
    <t>Wheat straw, irrigated, at farm (WFLDB)/CA U</t>
  </si>
  <si>
    <t>Wheat straw, irrigated, at farm (WFLDB)/DE U</t>
  </si>
  <si>
    <t>Wheat straw, irrigated, at farm (WFLDB)/FR U</t>
  </si>
  <si>
    <t>Wheat straw, irrigated, at farm (WFLDB)/GB U</t>
  </si>
  <si>
    <t>Wheat straw, irrigated, at farm (WFLDB)/HU U</t>
  </si>
  <si>
    <t>Wheat straw, irrigated, at farm (WFLDB)/PL U</t>
  </si>
  <si>
    <t>Wheat straw, irrigated, at farm (WFLDB)/RU U</t>
  </si>
  <si>
    <t>Wheat straw, irrigated, at farm (WFLDB)/US U</t>
  </si>
  <si>
    <t>Wheat straw, non-irrigated, at farm (WFLDB)/AR U</t>
  </si>
  <si>
    <t>Wheat straw, non-irrigated, at farm (WFLDB)/AU U</t>
  </si>
  <si>
    <t>Wheat straw, non-irrigated, at farm (WFLDB)/CA U</t>
  </si>
  <si>
    <t>Wheat straw, non-irrigated, at farm (WFLDB)/DE U</t>
  </si>
  <si>
    <t>Wheat straw, non-irrigated, at farm (WFLDB)/FR U</t>
  </si>
  <si>
    <t>Wheat straw, non-irrigated, at farm (WFLDB)/GB U</t>
  </si>
  <si>
    <t>Wheat straw, non-irrigated, at farm (WFLDB)/HU U</t>
  </si>
  <si>
    <t>Wheat straw, non-irrigated, at farm (WFLDB)/PL U</t>
  </si>
  <si>
    <t>Wheat straw, non-irrigated, at farm (WFLDB)/RU U</t>
  </si>
  <si>
    <t>Wheat straw, non-irrigated, at farm (WFLDB)/US U</t>
  </si>
  <si>
    <t>agricultural, plant production, fruits</t>
  </si>
  <si>
    <t>Acai berry, at farm (WFLDB)/BR U</t>
  </si>
  <si>
    <t>Apple, at farm (WFLDB)/CL U</t>
  </si>
  <si>
    <t>Apple, at farm (WFLDB)/CN U</t>
  </si>
  <si>
    <t>Apple, at farm (WFLDB)/GLO U</t>
  </si>
  <si>
    <t>Apple, at farm (WFLDB)/IT U</t>
  </si>
  <si>
    <t>Apple, at farm (WFLDB)/US U</t>
  </si>
  <si>
    <t>Apricot, at farm (WFLDB)/ES U</t>
  </si>
  <si>
    <t>Apricot, at farm (WFLDB)/FR U</t>
  </si>
  <si>
    <t>Apricot, at farm (WFLDB)/GLO U</t>
  </si>
  <si>
    <t>Apricot, at farm (WFLDB)/IT U</t>
  </si>
  <si>
    <t>Apricot, at farm (WFLDB)/TR U</t>
  </si>
  <si>
    <t>Banana, at farm (WFLDB)/CO U</t>
  </si>
  <si>
    <t>Banana, at farm (WFLDB)/CR U</t>
  </si>
  <si>
    <t>Banana, at farm (WFLDB)/EC U</t>
  </si>
  <si>
    <t>Banana, at farm (WFLDB)/GLO U</t>
  </si>
  <si>
    <t>Banana, at farm (WFLDB)/IN U</t>
  </si>
  <si>
    <t>Blackberry, at farm (WFLDB)/GLO U</t>
  </si>
  <si>
    <t>Blackberry, at farm (WFLDB)/MX U</t>
  </si>
  <si>
    <t>Blackberry, at farm (WFLDB)/RS U</t>
  </si>
  <si>
    <t>Blueberry, at farm (WFLDB)/CA U</t>
  </si>
  <si>
    <t>Blueberry, at farm (WFLDB)/GLO U</t>
  </si>
  <si>
    <t>Blueberry, at farm (WFLDB)/US U</t>
  </si>
  <si>
    <t>Cherry, at farm (WFLDB)/CL U</t>
  </si>
  <si>
    <t>Cherry, at farm (WFLDB)/GLO U</t>
  </si>
  <si>
    <t>Cherry, at farm (WFLDB)/IT U</t>
  </si>
  <si>
    <t>Cherry, at farm (WFLDB)/TR U</t>
  </si>
  <si>
    <t>Cherry, at farm (WFLDB)/US U</t>
  </si>
  <si>
    <t>Cocoa beans, sun-dried, agroforestry, at farm (WFLDB)/BR U</t>
  </si>
  <si>
    <t>Cocoa beans, sun-dried, agroforestry, at farm (WFLDB)/CI U</t>
  </si>
  <si>
    <t>Cocoa beans, sun-dried, agroforestry, at farm (WFLDB)/CM U</t>
  </si>
  <si>
    <t>Cocoa beans, sun-dried, agroforestry, at farm (WFLDB)/EC U</t>
  </si>
  <si>
    <t>Cocoa beans, sun-dried, agroforestry, at farm (WFLDB)/GH U</t>
  </si>
  <si>
    <t>Cocoa beans, sun-dried, agroforestry, at farm (WFLDB)/ID U</t>
  </si>
  <si>
    <t>Cocoa beans, sun-dried, at farm (WFLDB)/GLO U</t>
  </si>
  <si>
    <t>Cocoa beans, sun-dried, extreme high inputs, at farm (WFLDB)/BR U</t>
  </si>
  <si>
    <t>Cocoa beans, sun-dried, extreme high inputs, at farm (WFLDB)/EC U</t>
  </si>
  <si>
    <t>Cocoa beans, sun-dried, extreme high inputs, at farm (WFLDB)/ID U</t>
  </si>
  <si>
    <t>Cocoa beans, sun-dried, improved practices, at farm (WFLDB)/CI U</t>
  </si>
  <si>
    <t>Cocoa beans, sun-dried, improved practices, at farm (WFLDB)/CM U</t>
  </si>
  <si>
    <t>Cocoa beans, sun-dried, improved practices, at farm (WFLDB)/GH U</t>
  </si>
  <si>
    <t>Cocoa beans, sun-dried, low inputs, at farm (WFLDB)/CI U</t>
  </si>
  <si>
    <t>Cocoa beans, sun-dried, low inputs, at farm (WFLDB)/CM U</t>
  </si>
  <si>
    <t>Cocoa beans, sun-dried, low inputs, at farm (WFLDB)/GH U</t>
  </si>
  <si>
    <t>Cocoa beans, sun-dried, medium inputs, at farm (WFLDB)/BR U</t>
  </si>
  <si>
    <t>Cocoa beans, sun-dried, medium inputs, at farm (WFLDB)/EC U</t>
  </si>
  <si>
    <t>Cocoa beans, sun-dried, medium inputs, at farm (WFLDB)/ID U</t>
  </si>
  <si>
    <t>Cocoa beans, sun-dried, production mix, at farm (WFLDB)/BR U</t>
  </si>
  <si>
    <t>Cocoa beans, sun-dried, production mix, at farm (WFLDB)/CI U</t>
  </si>
  <si>
    <t>Cocoa beans, sun-dried, production mix, at farm (WFLDB)/CM U</t>
  </si>
  <si>
    <t>Cocoa beans, sun-dried, production mix, at farm (WFLDB)/EC U</t>
  </si>
  <si>
    <t>Cocoa beans, sun-dried, production mix, at farm (WFLDB)/GH U</t>
  </si>
  <si>
    <t>Cocoa beans, sun-dried, production mix, at farm (WFLDB)/ID U</t>
  </si>
  <si>
    <t>Coconut husk, at farm (WFLDB)/ID U</t>
  </si>
  <si>
    <t>Coconut husk, at farm (WFLDB)/IN U</t>
  </si>
  <si>
    <t>Coconut husk, at farm (WFLDB)/PH U</t>
  </si>
  <si>
    <t>Coconut, dehusked, at farm (WFLDB)/GLO U</t>
  </si>
  <si>
    <t>Coconut, dehusked, at farm (WFLDB)/ID U</t>
  </si>
  <si>
    <t>Coconut, dehusked, at farm (WFLDB)/IN U</t>
  </si>
  <si>
    <t>Coconut, dehusked, at farm (WFLDB)/PH U</t>
  </si>
  <si>
    <t>Coffee, green beans (Arabica), at farm (WFLDB)/BR U</t>
  </si>
  <si>
    <t>Coffee, green beans (Arabica), at farm (WFLDB)/CO U</t>
  </si>
  <si>
    <t>Coffee, green beans (Arabica), at farm (WFLDB)/HN U</t>
  </si>
  <si>
    <t>Coffee, green beans (Arabica), at farm (WFLDB)/IN U</t>
  </si>
  <si>
    <t>Coffee, green beans (Arabica), at farm (WFLDB)/MX U</t>
  </si>
  <si>
    <t>Coffee, green beans (Arabica), at farm (WFLDB)/TZ U</t>
  </si>
  <si>
    <t>Coffee, green beans (Robusta), at farm (WFLDB)/BR U</t>
  </si>
  <si>
    <t>Coffee, green beans (Robusta), at farm (WFLDB)/ID U</t>
  </si>
  <si>
    <t>Coffee, green beans (Robusta), at farm (WFLDB)/IN U</t>
  </si>
  <si>
    <t>Coffee, green beans (Robusta), at farm (WFLDB)/VN U</t>
  </si>
  <si>
    <t>Coffee, green beans, at farm (WFLDB)/GLO U</t>
  </si>
  <si>
    <t>Cranberry, at farm (WFLDB)/CL U</t>
  </si>
  <si>
    <t>Cranberry, at farm (WFLDB)/GLO U</t>
  </si>
  <si>
    <t>Cranberry, at farm (WFLDB)/US U</t>
  </si>
  <si>
    <t>Elderberry, at farm (WFLDB)/PL U</t>
  </si>
  <si>
    <t>Grape, table grape, at farm (WFLDB)/CL U</t>
  </si>
  <si>
    <t>Grape, wine grape, at farm (WFLDB)/ES U</t>
  </si>
  <si>
    <t>Grape, wine grape, at farm (WFLDB)/GLO U</t>
  </si>
  <si>
    <t>Grape, wine grape, at farm (WFLDB)/IT U</t>
  </si>
  <si>
    <t>Grape, wine grape, at farm (WFLDB)/US U</t>
  </si>
  <si>
    <t>Lemon, at farm (WFLDB)/ES U</t>
  </si>
  <si>
    <t>Lemon, at farm (WFLDB)/GLO U</t>
  </si>
  <si>
    <t>Lemon, at farm (WFLDB)/MX U</t>
  </si>
  <si>
    <t>Lemon, at farm (WFLDB)/TR U</t>
  </si>
  <si>
    <t>Mandarin, at farm (WFLDB)/CN U</t>
  </si>
  <si>
    <t>Mandarin, at farm (WFLDB)/ES U</t>
  </si>
  <si>
    <t>Mandarin, at farm (WFLDB)/GLO U</t>
  </si>
  <si>
    <t>Mango, at farm (WFLDB)/GLO U</t>
  </si>
  <si>
    <t>Mango, at farm (WFLDB)/IN U</t>
  </si>
  <si>
    <t>Mango, at farm (WFLDB)/MX U</t>
  </si>
  <si>
    <t>Mango, at farm (WFLDB)/TH U</t>
  </si>
  <si>
    <t>Olive, at farm (WFLDB)/ES U</t>
  </si>
  <si>
    <t>Olive, at farm (WFLDB)/GLO U</t>
  </si>
  <si>
    <t>Olive, at farm (WFLDB)/IT U</t>
  </si>
  <si>
    <t>Orange, fresh grade, at farm (WFLDB)/ES U</t>
  </si>
  <si>
    <t>Orange, fresh grade, at farm (WFLDB)/GLO U</t>
  </si>
  <si>
    <t>Orange, fresh grade, at farm (WFLDB)/US U</t>
  </si>
  <si>
    <t>Orange, fresh grade, at farm (WFLDB)/ZA U</t>
  </si>
  <si>
    <t>Orange, processing grade, at farm (WFLDB)/BR U</t>
  </si>
  <si>
    <t>Orange, processing grade, at farm (WFLDB)/GLO U</t>
  </si>
  <si>
    <t>Orange, processing grade, at farm (WFLDB)/US U</t>
  </si>
  <si>
    <t>Palm fruit bunch, at farm (WFLDB)/GLO U</t>
  </si>
  <si>
    <t>Palm fruit bunch, at farm (WFLDB)/ID U</t>
  </si>
  <si>
    <t>Palm fruit bunch, at farm (WFLDB)/MY U</t>
  </si>
  <si>
    <t>Peach, at farm (WFLDB)/CN U</t>
  </si>
  <si>
    <t>Peach, at farm (WFLDB)/ES U</t>
  </si>
  <si>
    <t>Peach, at farm (WFLDB)/GLO U</t>
  </si>
  <si>
    <t>Peach, at farm (WFLDB)/IT U</t>
  </si>
  <si>
    <t>Pear, at farm (WFLDB)/AR U</t>
  </si>
  <si>
    <t>Pear, at farm (WFLDB)/BE U</t>
  </si>
  <si>
    <t>Pear, at farm (WFLDB)/CN U</t>
  </si>
  <si>
    <t>Pear, at farm (WFLDB)/GLO U</t>
  </si>
  <si>
    <t>Pineapple, at farm (WFLDB)/CR U</t>
  </si>
  <si>
    <t>Raspberry, at farm (WFLDB)/GLO U</t>
  </si>
  <si>
    <t>Raspberry, at farm (WFLDB)/RS U</t>
  </si>
  <si>
    <t>Raspberry, at farm (WFLDB)/RU U</t>
  </si>
  <si>
    <t>Raspberry, at farm (WFLDB)/US U</t>
  </si>
  <si>
    <t>Strawberry, greenhouse, heated, at farm (WFLDB)/CH U</t>
  </si>
  <si>
    <t>Strawberry, greenhouse, non-heated, at farm (WFLDB)/CH U</t>
  </si>
  <si>
    <t>Strawberry, open field, macro tunnel, at farm (WFLDB)/ES U</t>
  </si>
  <si>
    <t>Strawberry, open field, macro tunnel, at farm (WFLDB)/GLO U</t>
  </si>
  <si>
    <t>Strawberry, open field, macro tunnel, at farm (WFLDB)/MA U</t>
  </si>
  <si>
    <t>Strawberry, open field, macro tunnel, at farm (WFLDB)/MX U</t>
  </si>
  <si>
    <t>Strawberry, open field, macro tunnel, at farm (WFLDB)/US U</t>
  </si>
  <si>
    <t>agricultural, plant production, herbs, spices, and leaves</t>
  </si>
  <si>
    <t>Mint, at farm (WFLDB)/GLO U</t>
  </si>
  <si>
    <t>Mint, at farm (WFLDB)/IN U</t>
  </si>
  <si>
    <t>Mint, at farm (WFLDB)/US U</t>
  </si>
  <si>
    <t>Parsley, fresh, at farm (WFLDB)/US U</t>
  </si>
  <si>
    <t>Stevia, dried leaves, 10% moisture, at farm (WFLDB)/GLO U</t>
  </si>
  <si>
    <t>Stevia, dried leaves, 50% mechanical 50% sun drying, 10% moisture, at farm (WFLDB)/IN U</t>
  </si>
  <si>
    <t>Stevia, dried leaves, 75% mechanical 25% sun drying, 10% moisture, at farm (WFLDB)/CN U</t>
  </si>
  <si>
    <t>Stevia, dried leaves, 75% mechanical 25% sun drying, 10% moisture, at farm (WFLDB)/PY U</t>
  </si>
  <si>
    <t>Stevia, dried leaves, mechanical drying, 10% moisture, at farm (WFLDB)/IT U</t>
  </si>
  <si>
    <t>Stevia, dried leaves, mechanical drying, 10% moisture, at farm (WFLDB)/US U</t>
  </si>
  <si>
    <t>Tea, fresh leaves, at farm (WFLDB)/CN U</t>
  </si>
  <si>
    <t>Tea, fresh leaves, at farm (WFLDB)/KE U</t>
  </si>
  <si>
    <t>Tea, fresh leaves, at farm (WFLDB)/LK U</t>
  </si>
  <si>
    <t>Vanilla, cured and dried beans, at farm (WFLDB)/MG U</t>
  </si>
  <si>
    <t>Vanilla, green beans, at farm (WFLDB)/MG U</t>
  </si>
  <si>
    <t>agricultural, plant production, mushrooms</t>
  </si>
  <si>
    <t>Agaricus bisporus mushroom substrate, at plant (WFLDB)/NL U</t>
  </si>
  <si>
    <t>Agaricus bisporus mushroom, fresh, at plant (WFLDB)/NL U</t>
  </si>
  <si>
    <t>Agaricus bisporus mycelium inoculum, at plant (WFLDB)/NL U</t>
  </si>
  <si>
    <t>Shiitake mushroom mycelium inoculum, at plant (WFLDB)/CN U</t>
  </si>
  <si>
    <t>Shiitake mushroom production, fresh, at plant (WFLDB)/CN U</t>
  </si>
  <si>
    <t>Shiitake substrate bag, at farm (WFLDB)/CN U</t>
  </si>
  <si>
    <t>agricultural, plant production, nuts</t>
  </si>
  <si>
    <t>Almond hulls, from shelling and hulling, at plant (WFLDB)/GLO U</t>
  </si>
  <si>
    <t>Almond kernels, from shelling and hulling, at plant (WFLDB)/GLO U</t>
  </si>
  <si>
    <t>Almond shells, from shelling and hulling, at plant (WFLDB)/GLO U</t>
  </si>
  <si>
    <t>Almonds, in shell, at farm (WFLDB)/CN U</t>
  </si>
  <si>
    <t>Almonds, in shell, at farm (WFLDB)/GLO U</t>
  </si>
  <si>
    <t>Almonds, in shell, at farm (WFLDB)/US U</t>
  </si>
  <si>
    <t>Cashew, in-shell, at farm (WFLDB)/CI U</t>
  </si>
  <si>
    <t>Cashew, in-shell, at farm (WFLDB)/GLO U</t>
  </si>
  <si>
    <t>Cashew, in-shell, at farm (WFLDB)/IN U</t>
  </si>
  <si>
    <t>Cashew, in-shell, at farm (WFLDB)/VN U</t>
  </si>
  <si>
    <t>Hazelnut, in shell, at farm (WFLDB)/GLO U</t>
  </si>
  <si>
    <t>Hazelnut, in shell, at farm (WFLDB)/IT U</t>
  </si>
  <si>
    <t>Hazelnut, in shell, at farm (WFLDB)/TR U</t>
  </si>
  <si>
    <t>Hazelnut, in shell, at farm (WFLDB)/US U</t>
  </si>
  <si>
    <t>Peanut, in shell, at farm (WFLDB)/AR U</t>
  </si>
  <si>
    <t>Peanut, in shell, at farm (WFLDB)/CN U</t>
  </si>
  <si>
    <t>Peanut, in shell, at farm (WFLDB)/GLO U</t>
  </si>
  <si>
    <t>Peanut, in shell, at farm (WFLDB)/IN U</t>
  </si>
  <si>
    <t>Peanut, in shell, at farm (WFLDB)/US U</t>
  </si>
  <si>
    <t>Peanut, in shell, dried, at plant (WFLDB)/AR U</t>
  </si>
  <si>
    <t>Peanut, in shell, dried, at plant (WFLDB)/CN U</t>
  </si>
  <si>
    <t>Peanut, in shell, dried, at plant (WFLDB)/IN U</t>
  </si>
  <si>
    <t>Peanut, in shell, dried, at plant (WFLDB)/US U</t>
  </si>
  <si>
    <t>Peanut, shelled, dried, at plant (WFLDB)/AR U</t>
  </si>
  <si>
    <t>Peanut, shelled, dried, at plant (WFLDB)/CN U</t>
  </si>
  <si>
    <t>Peanut, shelled, dried, at plant (WFLDB)/IN U</t>
  </si>
  <si>
    <t>Peanut, shelled, dried, at plant (WFLDB)/US U</t>
  </si>
  <si>
    <t>Peanut, shelled, dried, bleached, at plant (WFLDB)/AR U</t>
  </si>
  <si>
    <t>Peanut, shelled, dried, bleached, at plant (WFLDB)/CN U</t>
  </si>
  <si>
    <t>Peanut, shelled, dried, bleached, at plant (WFLDB)/IN U</t>
  </si>
  <si>
    <t>Peanut, shelled, dried, bleached, at plant (WFLDB)/US U</t>
  </si>
  <si>
    <t>Peanut, shelled, dried, bleached, roasted, at plant (WFLDB)/AR U</t>
  </si>
  <si>
    <t>Peanut, shelled, dried, bleached, roasted, at plant (WFLDB)/CN U</t>
  </si>
  <si>
    <t>Peanut, shelled, dried, bleached, roasted, at plant (WFLDB)/IN U</t>
  </si>
  <si>
    <t>Peanut, shelled, dried, bleached, roasted, at plant (WFLDB)/US U</t>
  </si>
  <si>
    <t>Pistachio, in shell, at farm (WFLDB)/GLO U</t>
  </si>
  <si>
    <t>Pistachio, in shell, at farm (WFLDB)/IR U</t>
  </si>
  <si>
    <t>Pistachio, in shell, at farm (WFLDB)/US U</t>
  </si>
  <si>
    <t>Walnut, dehusking and drying, at plant (WFLDB)/US U</t>
  </si>
  <si>
    <t>Walnut, in shell, dried, at farm (WFLDB)/US U</t>
  </si>
  <si>
    <t>Walnuts kernels, dried, at plant (WFLDB)/US U</t>
  </si>
  <si>
    <t>Linseed, at farm (WFLDB)/CA U</t>
  </si>
  <si>
    <t>Linseed, at farm (WFLDB)/GLO U</t>
  </si>
  <si>
    <t>Linseed, at farm (WFLDB)/RU U</t>
  </si>
  <si>
    <t>Rapeseed, at farm (WFLDB)/CA U</t>
  </si>
  <si>
    <t>Rapeseed, at farm (WFLDB)/GLO U</t>
  </si>
  <si>
    <t>Sunflower, at farm (WFLDB)/FR U</t>
  </si>
  <si>
    <t>Sunflower, at farm (WFLDB)/GLO U</t>
  </si>
  <si>
    <t>Sunflower, at farm (WFLDB)/HU U</t>
  </si>
  <si>
    <t>Sunflower, at farm (WFLDB)/RU U</t>
  </si>
  <si>
    <t>Sunflower, at farm (WFLDB)/UA U</t>
  </si>
  <si>
    <t>Ginger, fresh, at farm (WFLDB)/CN U</t>
  </si>
  <si>
    <t>Potato, at farm (WFLDB)/AR U</t>
  </si>
  <si>
    <t>Potato, at farm (WFLDB)/BE U</t>
  </si>
  <si>
    <t>Potato, at farm (WFLDB)/CN U</t>
  </si>
  <si>
    <t>Potato, at farm (WFLDB)/DE U</t>
  </si>
  <si>
    <t>Potato, at farm (WFLDB)/FR U</t>
  </si>
  <si>
    <t>Potato, at farm (WFLDB)/GLO U</t>
  </si>
  <si>
    <t>Potato, at farm (WFLDB)/IN U</t>
  </si>
  <si>
    <t>Potato, at farm (WFLDB)/NL U</t>
  </si>
  <si>
    <t>Potato, at farm (WFLDB)/RU U</t>
  </si>
  <si>
    <t>Potato, at farm (WFLDB)/UA U</t>
  </si>
  <si>
    <t>Grass production archetype, extremely high productivity conditions, high intensity, per kg DM (WFLDB)/GLO U</t>
  </si>
  <si>
    <t>Grass production archetype, extremely high productivity conditions, low-medium intensity, per kg DM (WFLDB)/GLO U</t>
  </si>
  <si>
    <t>Grass production archetype, extremely high productivity conditions, minimal intensity, per kg DM (WFLDB)/GLO U</t>
  </si>
  <si>
    <t>Grass production archetype, high productivity conditions, high intensity, per kg DM (WFLDB)/GLO U</t>
  </si>
  <si>
    <t>Grass production archetype, high productivity conditions, low-medium intensity, per kg DM (WFLDB)/GLO U</t>
  </si>
  <si>
    <t>Grass production archetype, high productivity conditions, minimal intensity, per kg DM (WFLDB)/GLO U</t>
  </si>
  <si>
    <t>Grass production archetype, low productivity conditions, high intensity, per kg DM (WFLDB)/GLO U</t>
  </si>
  <si>
    <t>Grass production archetype, low productivity conditions, low-medium intensity, per kg DM (WFLDB)/GLO U</t>
  </si>
  <si>
    <t>Grass production archetype, low productivity conditions, minimal intensity, per kg DM (WFLDB)/GLO U</t>
  </si>
  <si>
    <t>Grass production archetype, medium productivity conditions, high intensity, per kg DM (WFLDB)/GLO U</t>
  </si>
  <si>
    <t>Grass production archetype, medium productivity conditions, low-medium intensity, per kg DM (WFLDB)/GLO U</t>
  </si>
  <si>
    <t>Grass production archetype, medium productivity conditions, minimal intensity, per kg DM (WFLDB)/GLO U</t>
  </si>
  <si>
    <t>Grass production archetype, very high productivity conditions, high intensity, per kg DM (WFLDB)/GLO U</t>
  </si>
  <si>
    <t>Grass production archetype, very high productivity conditions, low-medium intensity, per kg DM (WFLDB)/GLO U</t>
  </si>
  <si>
    <t>Grass production archetype, very high productivity conditions, minimal intensity, per kg DM (WFLDB)/GLO U</t>
  </si>
  <si>
    <t>Peat mix, at plant (WFLDB)/GLO S</t>
  </si>
  <si>
    <t>agricultural, plant production, substages, growing media</t>
  </si>
  <si>
    <t>agricultural, plant production, substages, heavy metal uptake</t>
  </si>
  <si>
    <t>Barley grain, heavy metals uptake (WFLDB)/GLO U</t>
  </si>
  <si>
    <t>Barley straw, heavy metals uptake (WFLDB)/GLO U</t>
  </si>
  <si>
    <t>Crop, default, heavy metals uptake (WFLDB)/GLO U</t>
  </si>
  <si>
    <t>Faba bean, heavy metals uptake (WFLDB)/GLO U</t>
  </si>
  <si>
    <t>Grass or hay, heavy metals uptake (WFLDB)/GLO U</t>
  </si>
  <si>
    <t>Maize grains, heavy metals uptake (WFLDB)/GLO U</t>
  </si>
  <si>
    <t>Maize silage, heavy metals uptake (WFLDB)/GLO U</t>
  </si>
  <si>
    <t>Potatoes, heavy metals uptake (WFLDB)/GLO U</t>
  </si>
  <si>
    <t>Protein peas, heavy metals uptake (WFLDB)/GLO U</t>
  </si>
  <si>
    <t>Rape seed, heavy metals uptake (WFLDB)/GLO U</t>
  </si>
  <si>
    <t>Rice grains, heavy metals uptake (WFLDB)/GLO U</t>
  </si>
  <si>
    <t>Rye straw, heavy metals uptake (WFLDB)/GLO U</t>
  </si>
  <si>
    <t>Soybean, heavy metals uptake (WFLDB)/GLO U</t>
  </si>
  <si>
    <t>Sugar beet, heavy metals uptake (WFLDB)/GLO U</t>
  </si>
  <si>
    <t>Wheat grain, heavy metals uptake (WFLDB)/GLO U</t>
  </si>
  <si>
    <t>Wheat straw, heavy metals uptake (WFLDB)/GLO U</t>
  </si>
  <si>
    <t>Diesel, burned in agricultural machinery (WFLDB)/GLO U</t>
  </si>
  <si>
    <t>Diesel, burned in water pump (WFLDB)/MJ/GLO U</t>
  </si>
  <si>
    <t>Diesel, low-sulphur, burned in diesel-electric generating set (WFLDB)/MJ/GLO U</t>
  </si>
  <si>
    <t>Kerosene, burned in airplane (WFLDB)/kg/GLO U</t>
  </si>
  <si>
    <t>Petrol, unleaded, burned in machinery (WFLDB)/kg/GLO U</t>
  </si>
  <si>
    <t>Petrol, unleaded, burned in motor mower (WFLDB)/kg/GLO U</t>
  </si>
  <si>
    <t>agricultural, plant production, substages, materials</t>
  </si>
  <si>
    <t>agricultural, plant production, substages, machinery</t>
  </si>
  <si>
    <t>Bird netting, at plant (WFLDB)/m2/GLO U</t>
  </si>
  <si>
    <t>Flower pot pallet, polypropylene, at plant (WFLDB)/GLO U</t>
  </si>
  <si>
    <t>Flower pot pallet, polystyrene, at plant (WFLDB)/GLO U</t>
  </si>
  <si>
    <t>Horticultural fleece, at plant (WFLDB)/m2/GLO U</t>
  </si>
  <si>
    <t>Packaging, liquid fertilisers or pesticides, per kg of packed product (WFLDB)/GLO U</t>
  </si>
  <si>
    <t>Packaging, solid fertilisers or pesticides, per kg of packed product (WFLDB)/GLO U</t>
  </si>
  <si>
    <t>Silage foil, at plant (WFLDB)/m2/GLO U</t>
  </si>
  <si>
    <t>agricultural, plant production, substages, perennials</t>
  </si>
  <si>
    <t>ha</t>
  </si>
  <si>
    <t>Orchard, rooting up trees (WFLDB)/GLO U</t>
  </si>
  <si>
    <t>Treillis system, wooden poles, soft wood, tar impregnated (WFLDB)/ha/GLO U</t>
  </si>
  <si>
    <t>Sugar beet, at farm (WFLDB)/CA U</t>
  </si>
  <si>
    <t>Sugar beet, at farm (WFLDB)/DE U</t>
  </si>
  <si>
    <t>Sugar beet, at farm (WFLDB)/FR U</t>
  </si>
  <si>
    <t>Sugar beet, at farm (WFLDB)/GLO U</t>
  </si>
  <si>
    <t>Sugar beet, at farm (WFLDB)/RU U</t>
  </si>
  <si>
    <t>Sugar beet, at farm (WFLDB)/US U</t>
  </si>
  <si>
    <t>Sugarcane, at farm (WFLDB)/AU U</t>
  </si>
  <si>
    <t>Sugarcane, at farm (WFLDB)/BR U</t>
  </si>
  <si>
    <t>Sugarcane, at farm (WFLDB)/GLO U</t>
  </si>
  <si>
    <t>Sugarcane, at farm (WFLDB)/IN U</t>
  </si>
  <si>
    <t>Sugarcane, at farm (WFLDB)/MX U</t>
  </si>
  <si>
    <t>Sugarcane, at farm (WFLDB)/TH U</t>
  </si>
  <si>
    <t>Asparagus, at farm (WFLDB)/CN U</t>
  </si>
  <si>
    <t>Asparagus, at farm (WFLDB)/FR U</t>
  </si>
  <si>
    <t>Asparagus, at farm (WFLDB)/GLO U</t>
  </si>
  <si>
    <t>Asparagus, at farm (WFLDB)/PE U</t>
  </si>
  <si>
    <t>Carrot, at farm (WFLDB)/CN U</t>
  </si>
  <si>
    <t>Carrot, at farm (WFLDB)/GLO U</t>
  </si>
  <si>
    <t>Carrot, at farm (WFLDB)/IL U</t>
  </si>
  <si>
    <t>Carrot, at farm (WFLDB)/NL U</t>
  </si>
  <si>
    <t>Chilli, fresh, at farm (WFLDB)/GLO U</t>
  </si>
  <si>
    <t>Chilli, fresh, at farm (WFLDB)/IN U</t>
  </si>
  <si>
    <t>Chilli, fresh, at farm (WFLDB)/MX U</t>
  </si>
  <si>
    <t>Chilli, fresh, greenhouse, non-heated, at farm (WFLDB)/ES U</t>
  </si>
  <si>
    <t>Garlic, fresh, at farm (WFLDB)/US U</t>
  </si>
  <si>
    <t>Onion, at farm (WFLDB)/CN U</t>
  </si>
  <si>
    <t>Onion, at farm (WFLDB)/GLO U</t>
  </si>
  <si>
    <t>Onion, at farm (WFLDB)/IN U</t>
  </si>
  <si>
    <t>Onion, at farm (WFLDB)/NL U</t>
  </si>
  <si>
    <t>Onion, at farm (WFLDB)/NZ U</t>
  </si>
  <si>
    <t>Tomato, fresh grade, at farm (WFLDB)/GLO U</t>
  </si>
  <si>
    <t>Tomato, fresh grade, greenhouse, heated, hydroponic, at farm (WFLDB)/NL U</t>
  </si>
  <si>
    <t>Tomato, fresh grade, greenhouse, non heated, hydroponic, at farm (WFLDB)/ES U</t>
  </si>
  <si>
    <t>Tomato, fresh grade, open field, at farm (WFLDB)/MX U</t>
  </si>
  <si>
    <t>Tomato, processing grade, at farm (WFLDB)/GLO U</t>
  </si>
  <si>
    <t>Tomato, processing grade, open field, at farm (WFLDB)/ES U</t>
  </si>
  <si>
    <t>Tomato, processing grade, open field, at farm (WFLDB)/IT U</t>
  </si>
  <si>
    <t>Asparagus seedling nursery, at farm (WFLDB)/FR U</t>
  </si>
  <si>
    <t>Asparagus seedling, at farm (WFLDB)/FR U</t>
  </si>
  <si>
    <t>Carrot seed, at regional storehouse (WFLDB)/GLO U</t>
  </si>
  <si>
    <t>Cranberry seedling, greenhouse, non-heated, at farm (WFLDB)/US U</t>
  </si>
  <si>
    <t>Linseed seed, at regional storehouse (WFLDB)/GLO U</t>
  </si>
  <si>
    <t>Maize seed, at regional storehouse (WFLDB)/GLO U</t>
  </si>
  <si>
    <t>Mint seedling nursery, at farm (WFLDB)/US U</t>
  </si>
  <si>
    <t>Mint seedling, at farm (WFLDB)/US U</t>
  </si>
  <si>
    <t>Oat seed, at regional storehouse (WFLDB)/GLO U</t>
  </si>
  <si>
    <t>Oilseed processing, at plant (WFLDB)/GLO U</t>
  </si>
  <si>
    <t>Onion seedling nursery, at farm (WFLDB)/NZ U</t>
  </si>
  <si>
    <t>Onion seedling, at farm (WFLDB)/NZ U</t>
  </si>
  <si>
    <t>Peanut seed, at regional storehouse (WFLDB)/GLO U</t>
  </si>
  <si>
    <t>Potato seed, at regional storehouse (WFLDB)/GLO U</t>
  </si>
  <si>
    <t>Rape seed, at regional storehouse (WFLDB)/GLO U</t>
  </si>
  <si>
    <t>Raspberry seedling, greenhouse, non-heated, at farm (WFLDB)/US U</t>
  </si>
  <si>
    <t>Rice seed, at regional storehouse (WFLDB)/GLO U</t>
  </si>
  <si>
    <t>Soybean seed, at farm (WFLDB)/CH U</t>
  </si>
  <si>
    <t>Strawberry seedling, greenhouse, heated, at farm (WFLDB)/NL U</t>
  </si>
  <si>
    <t>Strawberry seedling, greenhouse, non-heated, at farm (WFLDB)/ES U</t>
  </si>
  <si>
    <t>Strawberry seedling, greenhouse, non-heated, at farm (WFLDB)/US U</t>
  </si>
  <si>
    <t>Sugar beet seed, at regional storehouse (WFLDB)/GLO U</t>
  </si>
  <si>
    <t>Sunflower seed, at farm (WFLDB)/CH U</t>
  </si>
  <si>
    <t>Tomato seedling, greenhouse, heated, at farm (WFLDB)/NL U</t>
  </si>
  <si>
    <t>Tomato seedling, greenhouse, non-heated, at farm (WFLDB)/ES U</t>
  </si>
  <si>
    <t>Tomato seedling, greenhouse, non-heated, at farm (WFLDB)/IT U</t>
  </si>
  <si>
    <t>Tomato seedling, greenhouse, non-heated, at farm (WFLDB)/MX U</t>
  </si>
  <si>
    <t>Vanilla seedling nursery, at farm (WFLDB)/MG U</t>
  </si>
  <si>
    <t>Vanilla seedling, at farm (WFLDB)/GLO U</t>
  </si>
  <si>
    <t>Wheat seed, at regional storehouse (WFLDB)/CH U</t>
  </si>
  <si>
    <t xml:space="preserve">p </t>
  </si>
  <si>
    <t>beverages, coffee</t>
  </si>
  <si>
    <t>Coffee ground burning (WFLDB)/GLO U</t>
  </si>
  <si>
    <t>Coffee, decaffeinated (CO2), freeze dried, at plant (WFLDB)/GLO U</t>
  </si>
  <si>
    <t>Coffee, decaffeinated (CO2), roast and ground, at plant (WFLDB)/GLO U</t>
  </si>
  <si>
    <t>Coffee, decaffeinated (CO2), spray dried, at plant (WFLDB)/GLO U</t>
  </si>
  <si>
    <t>Coffee, regular, freeze dried, at plant (WFLDB)/GLO U</t>
  </si>
  <si>
    <t>Coffee, regular, roast and ground, at plant (WFLDB)/GLO U</t>
  </si>
  <si>
    <t>Coffee, regular, spray dried, at plant (WFLDB)/GLO U</t>
  </si>
  <si>
    <t>Decaffeination, green coffee, supercritical CO2 process (WFLDB)/GLO U</t>
  </si>
  <si>
    <t>Roasting and grinding, green coffee (WFLDB)/GLO U</t>
  </si>
  <si>
    <t>Transformation into freeze-dried soluble coffee, green coffee, per kg product (WFLDB)/GLO U</t>
  </si>
  <si>
    <t>Transformation into spray-dried soluble coffee, green coffee, per kg product (WFLDB)/GLO U</t>
  </si>
  <si>
    <t>Transport, green coffee, from farm to plant (WFLDB)/GLO U</t>
  </si>
  <si>
    <t>beverages, juices</t>
  </si>
  <si>
    <t>Animal feed (citrus peels), from concentrated lemon juice production, at plant (WFLDB)/GLO U</t>
  </si>
  <si>
    <t>Animal feed (citrus peels), from frozen concentrated orange juice production, at plant (WFLDB)/GLO U</t>
  </si>
  <si>
    <t>Apple pomace, fresh, from concentrated apple juice production, at plant (WFLDB)/GLO U</t>
  </si>
  <si>
    <t>Aseptic lemon pulp, from concentrated lemon juice production, at plant (WFLDB)/GLO U</t>
  </si>
  <si>
    <t>Aseptic orange pulp, from frozen concentrated orange juice production, at plant (WFLDB)/GLO U</t>
  </si>
  <si>
    <t>D-limonene, from frozen concentrated lemon juice production, at plant (WFLDB)/GLO U</t>
  </si>
  <si>
    <t>D-limonene, from frozen concentrated orange juice production, at plant (WFLDB)/GLO U</t>
  </si>
  <si>
    <t>Essential oils, from frozen concentrated lemon juice production, at plant (WFLDB)/GLO U</t>
  </si>
  <si>
    <t>Essential oils, from frozen concentrated orange juice production, at plant (WFLDB)/GLO U</t>
  </si>
  <si>
    <t>Frozen concentrated apple juice, 70° Brix, at plant (WFLDB)/GLO U</t>
  </si>
  <si>
    <t>Frozen concentrated grape juice, 68° Brix, at plant (WFLDB)/GLO U</t>
  </si>
  <si>
    <t>Frozen concentrated lemon juice, 47° Brix, at plant (WFLDB)/GLO U</t>
  </si>
  <si>
    <t>Frozen concentrated orange juice, 65° Brix, at plant  (WFLDB)/GLO U</t>
  </si>
  <si>
    <t>Grape pomace, fresh, from concentrated grape juice production, at plant (WFLDB)/GLO U</t>
  </si>
  <si>
    <t>Processing frozen concentrated juice, generic, per kg input fruit, at plant (WFLDB)/GLO U</t>
  </si>
  <si>
    <t>Processing frozen concentrated orange juice, 65° Brix, per kg input fruit, at plant (WFLDB)/GLO U</t>
  </si>
  <si>
    <t>beverages, mineral water</t>
  </si>
  <si>
    <t>Carbon dioxide, gaseous, food grade quality, from diesel low-sulphur, at plant (WFLDB)/RER U</t>
  </si>
  <si>
    <t>Mineral water, sparkling, glass refillable, 1.0 L, at water factory (WFLDB)/RER U</t>
  </si>
  <si>
    <t>Mineral water, still, glass refillable, 1.0 L, at water factory (WFLDB)/RER U</t>
  </si>
  <si>
    <t>Mineral water, still, PET one-way, 0.5 L, at water factory (WFLDB)/RER U</t>
  </si>
  <si>
    <t>Mineral water, still, PET one-way, 1.5 L, at water factory (WFLDB)/RER U</t>
  </si>
  <si>
    <t>Packaging, mineral water, glass refillable, 1.0 L, at water factory (WFLDB)/RER U</t>
  </si>
  <si>
    <t>Packaging, mineral water, PET one-way, 0.5 L, at water factory (WFLDB)/RER U</t>
  </si>
  <si>
    <t>Packaging, mineral water, PET one-way, 1.5 L, at water factory (WFLDB)/RER U</t>
  </si>
  <si>
    <t>Refillable container washing and sterilization, at water factory (WFLDB)/RER U</t>
  </si>
  <si>
    <t>Water extraction, container filling and grouping, at water factory (WFLDB)/RER U</t>
  </si>
  <si>
    <t>beverages, non-dairy drinks</t>
  </si>
  <si>
    <t>Almond drink, sweetened, at plant (WFLDB)/GLO U</t>
  </si>
  <si>
    <t>Almond drink, unsweetened, at plant (WFLDB)/GLO U</t>
  </si>
  <si>
    <t>Oat drink, at plant (WFLDB)/GLO U</t>
  </si>
  <si>
    <t>Oat residues, from oat drink production, at plant (WFLDB)/GLO U</t>
  </si>
  <si>
    <t>beverages, tea</t>
  </si>
  <si>
    <t>Black tea, at plant (WFLDB)/CN U</t>
  </si>
  <si>
    <t>Black tea, at plant (WFLDB)/GLO U</t>
  </si>
  <si>
    <t>Black tea, at plant (WFLDB)/KE U</t>
  </si>
  <si>
    <t>Black tea, at plant (WFLDB)/LK U</t>
  </si>
  <si>
    <t>Green tea, at plant (WFLDB)/CN U</t>
  </si>
  <si>
    <t>Green tea, at plant (WFLDB)/GLO U</t>
  </si>
  <si>
    <t>Green tea, at plant (WFLDB)/KE U</t>
  </si>
  <si>
    <t>Green tea, at plant (WFLDB)/LK U</t>
  </si>
  <si>
    <t>chemicals, fertilisers</t>
  </si>
  <si>
    <t>Ammonia (with 100% NH3), partial oxidation process, at plant (WFLDB)/CN U</t>
  </si>
  <si>
    <t>Ammonia (with 100% NH3), production mix, at plant (WFLDB)/CN U</t>
  </si>
  <si>
    <t>Ammonia (with 100% NH3), steam reforming process, at plant (WFLDB)/CN U</t>
  </si>
  <si>
    <t>Ammonia (with 100% NH3), steam reforming process, at plant (WFLDB)/FSU U</t>
  </si>
  <si>
    <t>Ammonia (with 100% NH3), steam reforming process, at plant (WFLDB)/RAF U</t>
  </si>
  <si>
    <t>Ammonia (with 100% NH3), steam reforming process, at plant (WFLDB)/RER U</t>
  </si>
  <si>
    <t>Ammonia (with 100% NH3), steam reforming process, at plant (WFLDB)/RLA U</t>
  </si>
  <si>
    <t>Ammonia (with 100% NH3), steam reforming process, at plant (WFLDB)/RME U</t>
  </si>
  <si>
    <t>Ammonia (with 100% NH3), steam reforming process, at plant (WFLDB)/RNA U</t>
  </si>
  <si>
    <t>Ammonia (with 100% NH3), steam reforming process, at plant (WFLDB)/RoW U</t>
  </si>
  <si>
    <t>Ammonia (with 100% NH3), steam reforming process, at plant (WFLDB)/SAS U</t>
  </si>
  <si>
    <t>Ammonia (with 100% NH3), steam reforming process, at plant (WFLDB)/UN-OCEANIA U</t>
  </si>
  <si>
    <t>Ammonia (with 100% NH3), steam reforming process, at plant (WFLDB)/UN-SEASIA U</t>
  </si>
  <si>
    <t>Ammonium nitrate (AN) (with 33.5% N), at plant (WFLDB)/CN U</t>
  </si>
  <si>
    <t>Ammonium nitrate (AN) (with 33.5% N), at plant (WFLDB)/RER U</t>
  </si>
  <si>
    <t>Ammonium nitrate (AN) (with 33.5% N), at plant (WFLDB)/RNA U</t>
  </si>
  <si>
    <t>Ammonium nitrate (AN) (with 33.5% N), at plant (WFLDB)/RoW U</t>
  </si>
  <si>
    <t>Ammonium nitrate (AN), as N, at plant (WFLDB)/CN U</t>
  </si>
  <si>
    <t>Ammonium nitrate (AN), as N, at plant (WFLDB)/RER U</t>
  </si>
  <si>
    <t>Ammonium nitrate (AN), as N, at plant (WFLDB)/RNA U</t>
  </si>
  <si>
    <t>Ammonium nitrate (AN), as N, at plant (WFLDB)/RoW U</t>
  </si>
  <si>
    <t>Ammonium nitrate phosphate (ANP) (with 22% N, 22% P2O5), at plant (WFLDB)/CN U</t>
  </si>
  <si>
    <t>Ammonium nitrate phosphate (ANP) (with 22% N, 22% P2O5), at plant (WFLDB)/RER U</t>
  </si>
  <si>
    <t>Ammonium nitrate phosphate (ANP) (with 22% N, 22% P2O5), at plant (WFLDB)/RNA U</t>
  </si>
  <si>
    <t>Ammonium nitrate phosphate (ANP) (with 22% N, 22% P2O5), at plant (WFLDB)/RoW U</t>
  </si>
  <si>
    <t>Ammonium nitrate phosphate (ANP), as N, at plant (WFLDB)/CN U</t>
  </si>
  <si>
    <t>Ammonium nitrate phosphate (ANP), as N, at plant (WFLDB)/RER U</t>
  </si>
  <si>
    <t>Ammonium nitrate phosphate (ANP), as N, at plant (WFLDB)/RNA U</t>
  </si>
  <si>
    <t>Ammonium nitrate phosphate (ANP), as N, at plant (WFLDB)/RoW U</t>
  </si>
  <si>
    <t>Ammonium nitrate phosphate (ANP), as P2O5, at plant (WFLDB)/CN U</t>
  </si>
  <si>
    <t>Ammonium nitrate phosphate (ANP), as P2O5, at plant (WFLDB)/RER U</t>
  </si>
  <si>
    <t>Ammonium nitrate phosphate (ANP), as P2O5, at plant (WFLDB)/RNA U</t>
  </si>
  <si>
    <t>Ammonium nitrate phosphate (ANP), as P2O5, at plant (WFLDB)/RoW U</t>
  </si>
  <si>
    <t>Calcium ammonium nitrate (CAN) (with 27% N), at plant (WFLDB)/CN U</t>
  </si>
  <si>
    <t>Calcium ammonium nitrate (CAN) (with 27% N), at plant (WFLDB)/RER U</t>
  </si>
  <si>
    <t>Calcium ammonium nitrate (CAN) (with 27% N), at plant (WFLDB)/RNA U</t>
  </si>
  <si>
    <t>Calcium ammonium nitrate (CAN) (with 27% N), at plant (WFLDB)/RoW U</t>
  </si>
  <si>
    <t>Calcium ammonium nitrate (CAN), as N, at plant (WFLDB)/CN U</t>
  </si>
  <si>
    <t>Calcium ammonium nitrate (CAN), as N, at plant (WFLDB)/RER U</t>
  </si>
  <si>
    <t>Calcium ammonium nitrate (CAN), as N, at plant (WFLDB)/RNA U</t>
  </si>
  <si>
    <t>Calcium ammonium nitrate (CAN), as N, at plant (WFLDB)/RoW U</t>
  </si>
  <si>
    <t>Diammonium phosphate (DAP) (with 18% N, 46% P2O5), at plant (WFLDB)/CN U</t>
  </si>
  <si>
    <t>Diammonium phosphate (DAP) (with 18% N, 46% P2O5), at plant (WFLDB)/RER U</t>
  </si>
  <si>
    <t>Diammonium phosphate (DAP) (with 18% N, 46% P2O5), at plant (WFLDB)/RNA U</t>
  </si>
  <si>
    <t>Diammonium phosphate (DAP) (with 18% N, 46% P2O5), at plant (WFLDB)/RoW U</t>
  </si>
  <si>
    <t>Diammonium phosphate (DAP), as N, at plant (WFLDB)/CN U</t>
  </si>
  <si>
    <t>Diammonium phosphate (DAP), as N, at plant (WFLDB)/RER U</t>
  </si>
  <si>
    <t>Diammonium phosphate (DAP), as N, at plant (WFLDB)/RNA U</t>
  </si>
  <si>
    <t>Diammonium phosphate (DAP), as N, at plant (WFLDB)/RoW U</t>
  </si>
  <si>
    <t>Diammonium phosphate (DAP), as P2O5, at plant (WFLDB)/CN U</t>
  </si>
  <si>
    <t>Diammonium phosphate (DAP), as P2O5, at plant (WFLDB)/RER U</t>
  </si>
  <si>
    <t>Diammonium phosphate (DAP), as P2O5, at plant (WFLDB)/RNA U</t>
  </si>
  <si>
    <t>Diammonium phosphate (DAP), as P2O5, at plant (WFLDB)/RoW U</t>
  </si>
  <si>
    <t>Monoammonium phosphate (MAP) (with 8.4% N, 52% P2O5), at plant (WFLDB)/CN U</t>
  </si>
  <si>
    <t>Monoammonium phosphate (MAP) (with 8.4% N, 52% P2O5), at plant (WFLDB)/RER U</t>
  </si>
  <si>
    <t>Monoammonium phosphate (MAP) (with 8.4% N, 52% P2O5), at plant (WFLDB)/RNA U</t>
  </si>
  <si>
    <t>Monoammonium phosphate (MAP) (with 8.4% N, 52% P2O5), at plant (WFLDB)/RoW U</t>
  </si>
  <si>
    <t>Monoammonium phosphate (MAP), as N, at plant (WFLDB)/CN U</t>
  </si>
  <si>
    <t>Monoammonium phosphate (MAP), as N, at plant (WFLDB)/RER U</t>
  </si>
  <si>
    <t>Monoammonium phosphate (MAP), as N, at plant (WFLDB)/RNA U</t>
  </si>
  <si>
    <t>Monoammonium phosphate (MAP), as N, at plant (WFLDB)/RoW U</t>
  </si>
  <si>
    <t>Monoammonium phosphate (MAP), as P2O5, at plant (WFLDB)/CN U</t>
  </si>
  <si>
    <t>Monoammonium phosphate (MAP), as P2O5, at plant (WFLDB)/RER U</t>
  </si>
  <si>
    <t>Monoammonium phosphate (MAP), as P2O5, at plant (WFLDB)/RNA U</t>
  </si>
  <si>
    <t>Monoammonium phosphate (MAP), as P2O5, at plant (WFLDB)/RoW U</t>
  </si>
  <si>
    <t>NPK (15-15-15) (with 15% N, 15% P2O5, 15% K2O), at plant (WFLDB)/CN U</t>
  </si>
  <si>
    <t>NPK (15-15-15) (with 15% N, 15% P2O5, 15% K2O), at plant (WFLDB)/RER U</t>
  </si>
  <si>
    <t>NPK (15-15-15) (with 15% N, 15% P2O5, 15% K2O), at plant (WFLDB)/RNA U</t>
  </si>
  <si>
    <t>NPK (15-15-15) (with 15% N, 15% P2O5, 15% K2O), at plant (WFLDB)/RoW U</t>
  </si>
  <si>
    <t>NPK (15-15-15), as K2O, at plant (WFLDB)/CN U</t>
  </si>
  <si>
    <t>NPK (15-15-15), as K2O, at plant (WFLDB)/RER U</t>
  </si>
  <si>
    <t>NPK (15-15-15), as K2O, at plant (WFLDB)/RNA U</t>
  </si>
  <si>
    <t>NPK (15-15-15), as K2O, at plant (WFLDB)/RoW U</t>
  </si>
  <si>
    <t>NPK (15-15-15), as N, at plant (WFLDB)/CN U</t>
  </si>
  <si>
    <t>NPK (15-15-15), as N, at plant (WFLDB)/RER U</t>
  </si>
  <si>
    <t>NPK (15-15-15), as N, at plant (WFLDB)/RNA U</t>
  </si>
  <si>
    <t>NPK (15-15-15), as N, at plant (WFLDB)/RoW U</t>
  </si>
  <si>
    <t>NPK (15-15-15), as P2O5, at plant (WFLDB)/CN U</t>
  </si>
  <si>
    <t>NPK (15-15-15), as P2O5, at plant (WFLDB)/RER U</t>
  </si>
  <si>
    <t>NPK (15-15-15), as P2O5, at plant (WFLDB)/RNA U</t>
  </si>
  <si>
    <t>NPK (15-15-15), as P2O5, at plant (WFLDB)/RoW U</t>
  </si>
  <si>
    <t>NPK (26-15-15) (with 26% N, 15% P2O5, 15% K2O), at plant (WFLDB)/CN U</t>
  </si>
  <si>
    <t>NPK (26-15-15) (with 26% N, 15% P2O5, 15% K2O), at plant (WFLDB)/RER U</t>
  </si>
  <si>
    <t>NPK (26-15-15) (with 26% N, 15% P2O5, 15% K2O), at plant (WFLDB)/RNA U</t>
  </si>
  <si>
    <t>NPK (26-15-15) (with 26% N, 15% P2O5, 15% K2O), at plant (WFLDB)/RoW U</t>
  </si>
  <si>
    <t>NPK (26-15-15), as K2O, at plant (WFLDB)/CN U</t>
  </si>
  <si>
    <t>NPK (26-15-15), as K2O, at plant (WFLDB)/RER U</t>
  </si>
  <si>
    <t>NPK (26-15-15), as K2O, at plant (WFLDB)/RNA U</t>
  </si>
  <si>
    <t>NPK (26-15-15), as K2O, at plant (WFLDB)/RoW U</t>
  </si>
  <si>
    <t>NPK (26-15-15), as N, at plant (WFLDB)/CN U</t>
  </si>
  <si>
    <t>NPK (26-15-15), as N, at plant (WFLDB)/RER U</t>
  </si>
  <si>
    <t>NPK (26-15-15), as N, at plant (WFLDB)/RNA U</t>
  </si>
  <si>
    <t>NPK (26-15-15), as N, at plant (WFLDB)/RoW U</t>
  </si>
  <si>
    <t>NPK (26-15-15), as P2O5, at plant (WFLDB)/CN U</t>
  </si>
  <si>
    <t>NPK (26-15-15), as P2O5, at plant (WFLDB)/RER U</t>
  </si>
  <si>
    <t>NPK (26-15-15), as P2O5, at plant (WFLDB)/RNA U</t>
  </si>
  <si>
    <t>NPK (26-15-15), as P2O5, at plant (WFLDB)/RoW U</t>
  </si>
  <si>
    <t>Potash salt (with 10% K2O), at mine (WFLDB)/RER U</t>
  </si>
  <si>
    <t>Potassium chloride (with 60% K2O), at plant (WFLDB)/RER U</t>
  </si>
  <si>
    <t>Potassium chloride, as K2O, at plant (WFLDB)/RER U</t>
  </si>
  <si>
    <t>Potassium nitrate (with 14% N, 44% K2O), at plant (WFLDB)/CN U</t>
  </si>
  <si>
    <t>Potassium nitrate (with 14% N, 44% K2O), at plant (WFLDB)/RER U</t>
  </si>
  <si>
    <t>Potassium nitrate (with 14% N, 44% K2O), at plant (WFLDB)/RNA U</t>
  </si>
  <si>
    <t>Potassium nitrate (with 14% N, 44% K2O), at plant (WFLDB)/RoW U</t>
  </si>
  <si>
    <t>Potassium nitrate, as K2O, at plant (WFLDB)/CN U</t>
  </si>
  <si>
    <t>Potassium nitrate, as K2O, at plant (WFLDB)/RER U</t>
  </si>
  <si>
    <t>Potassium nitrate, as K2O, at plant (WFLDB)/RNA U</t>
  </si>
  <si>
    <t>Potassium nitrate, as K2O, at plant (WFLDB)/RoW U</t>
  </si>
  <si>
    <t>Potassium nitrate, as N, at plant (WFLDB)/CN U</t>
  </si>
  <si>
    <t>Potassium nitrate, as N, at plant (WFLDB)/RER U</t>
  </si>
  <si>
    <t>Potassium nitrate, as N, at plant (WFLDB)/RNA U</t>
  </si>
  <si>
    <t>Potassium nitrate, as N, at plant (WFLDB)/RoW U</t>
  </si>
  <si>
    <t>Triple superphosphate (with 46% P2O5), at plant (WFLDB)/RER U</t>
  </si>
  <si>
    <t>Triple superphosphate, as P2O5, at plant (WFLDB)/RER U</t>
  </si>
  <si>
    <t>Urea (with 46% N), at plant (WFLDB)/CN U</t>
  </si>
  <si>
    <t>Urea (with 46% N), at plant (WFLDB)/RER U</t>
  </si>
  <si>
    <t>Urea (with 46% N), at plant (WFLDB)/RNA U</t>
  </si>
  <si>
    <t>Urea (with 46% N), at plant (WFLDB)/RoW U</t>
  </si>
  <si>
    <t>Urea ammonium nitrate (UAN) (with 30% N), at plant (WFLDB)/CN U</t>
  </si>
  <si>
    <t>Urea ammonium nitrate (UAN) (with 30% N), at plant (WFLDB)/RER U</t>
  </si>
  <si>
    <t>Urea ammonium nitrate (UAN) (with 30% N), at plant (WFLDB)/RNA U</t>
  </si>
  <si>
    <t>Urea ammonium nitrate (UAN) (with 30% N), at plant (WFLDB)/RoW U</t>
  </si>
  <si>
    <t>Urea ammonium nitrate (UAN), as N, at plant (WFLDB)/CN U</t>
  </si>
  <si>
    <t>Urea ammonium nitrate (UAN), as N, at plant (WFLDB)/RER U</t>
  </si>
  <si>
    <t>Urea ammonium nitrate (UAN), as N, at plant (WFLDB)/RNA U</t>
  </si>
  <si>
    <t>Urea ammonium nitrate (UAN), as N, at plant (WFLDB)/RoW U</t>
  </si>
  <si>
    <t>Urea, as N, at plant (WFLDB)/CN U</t>
  </si>
  <si>
    <t>Urea, as N, at plant (WFLDB)/RER U</t>
  </si>
  <si>
    <t>Urea, as N, at plant (WFLDB)/RNA U</t>
  </si>
  <si>
    <t>Urea, as N, at plant (WFLDB)/RoW U</t>
  </si>
  <si>
    <t>chemicals, pesticides</t>
  </si>
  <si>
    <t>Fungicide, unspecified, mix for cereal crops, at plant (WFLDB)/GLO U</t>
  </si>
  <si>
    <t>Fungicide, unspecified, mix for citrus, at plant (WFLDB)/GLO U</t>
  </si>
  <si>
    <t>Fungicide, unspecified, mix for fruit tree, at plant (WFLDB)/GLO U</t>
  </si>
  <si>
    <t>Fungicide, unspecified, mix for grapes and wine, at plant (WFLDB)/GLO U</t>
  </si>
  <si>
    <t>Fungicide, unspecified, mix for maize crops, at plant (WFLDB)/GLO U</t>
  </si>
  <si>
    <t>Fungicide, unspecified, mix for oil seed crops, at plant (WFLDB)/GLO U</t>
  </si>
  <si>
    <t>Fungicide, unspecified, mix for potato, at plant (WFLDB)/GLO U</t>
  </si>
  <si>
    <t>Fungicide, unspecified, mix for sugar beet, at plant (WFLDB)/GLO U</t>
  </si>
  <si>
    <t>Fungicide, unspecified, mix for vegetables, at plant (WFLDB)/GLO U</t>
  </si>
  <si>
    <t>Herbicide, unspecified, mix for cereal crops, at plant (WFLDB)/GLO U</t>
  </si>
  <si>
    <t>Herbicide, unspecified, mix for citrus, at plant (WFLDB)/GLO U</t>
  </si>
  <si>
    <t>Herbicide, unspecified, mix for fruit tree, at plant (WFLDB)/GLO U</t>
  </si>
  <si>
    <t>Herbicide, unspecified, mix for grapes and wine, at plant (WFLDB)/GLO U</t>
  </si>
  <si>
    <t>Herbicide, unspecified, mix for maize crops, at plant (WFLDB)/GLO U</t>
  </si>
  <si>
    <t>Herbicide, unspecified, mix for oil seed crops, at plant (WFLDB)/GLO U</t>
  </si>
  <si>
    <t>Herbicide, unspecified, mix for potato, at plant (WFLDB)/GLO U</t>
  </si>
  <si>
    <t>Herbicide, unspecified, mix for sugar beet, at plant (WFLDB)/GLO U</t>
  </si>
  <si>
    <t>Herbicide, unspecified, mix for vegetables, at plant (WFLDB)/GLO U</t>
  </si>
  <si>
    <t>Insecticide, unspecified, mix for cereal crops, at plant (WFLDB)/GLO U</t>
  </si>
  <si>
    <t>Insecticide, unspecified, mix for citrus, at plant (WFLDB)/GLO U</t>
  </si>
  <si>
    <t>Insecticide, unspecified, mix for fruit tree, at plant (WFLDB)/GLO U</t>
  </si>
  <si>
    <t>Insecticide, unspecified, mix for grapes and wine, at plant (WFLDB)/GLO U</t>
  </si>
  <si>
    <t>Insecticide, unspecified, mix for maize crops, at plant (WFLDB)/GLO U</t>
  </si>
  <si>
    <t>Insecticide, unspecified, mix for oil seed crops, at plant (WFLDB)/GLO U</t>
  </si>
  <si>
    <t>Insecticide, unspecified, mix for potato, at plant (WFLDB)/GLO U</t>
  </si>
  <si>
    <t>Insecticide, unspecified, mix for sugar beet, at plant (WFLDB)/GLO U</t>
  </si>
  <si>
    <t>Insecticide, unspecified, mix for vegetables, at plant (WFLDB)/GLO U</t>
  </si>
  <si>
    <t>Pesticide, unspecified, mix for cereal crops, at plant (WFLDB)/GLO U</t>
  </si>
  <si>
    <t>Pesticide, unspecified, mix for citrus, at plant (WFLDB)/GLO U</t>
  </si>
  <si>
    <t>Pesticide, unspecified, mix for fruit tree, at plant (WFLDB)/GLO U</t>
  </si>
  <si>
    <t>Pesticide, unspecified, mix for grapes and wine, at plant (WFLDB)/GLO U</t>
  </si>
  <si>
    <t>Pesticide, unspecified, mix for maize crops, at plant (WFLDB)/GLO U</t>
  </si>
  <si>
    <t>Pesticide, unspecified, mix for oil seed crops, at plant (WFLDB)/GLO U</t>
  </si>
  <si>
    <t>Pesticide, unspecified, mix for potato, at plant (WFLDB)/GLO U</t>
  </si>
  <si>
    <t>Pesticide, unspecified, mix for sugar beet, at plant (WFLDB)/GLO U</t>
  </si>
  <si>
    <t>Pesticide, unspecified, mix for vegetables, at plant (WFLDB)/GLO U</t>
  </si>
  <si>
    <t>chemicals, pesticides, emissions mix</t>
  </si>
  <si>
    <t>Emissions from fungicides, unspecified, mix for cereal crops, at farm (WFLDB)/GLO S</t>
  </si>
  <si>
    <t>Emissions from fungicides, unspecified, mix for citrus, at farm (WFLDB)/GLO S</t>
  </si>
  <si>
    <t>Emissions from fungicides, unspecified, mix for fruit tree, at farm (WFLDB)/GLO S</t>
  </si>
  <si>
    <t>Emissions from fungicides, unspecified, mix for grapes and wine, at farm (WFLDB)/GLO S</t>
  </si>
  <si>
    <t>Emissions from fungicides, unspecified, mix for maize crops, at farm (WFLDB)/GLO S</t>
  </si>
  <si>
    <t>Emissions from fungicides, unspecified, mix for oil seed crops, at farm (WFLDB)/GLO S</t>
  </si>
  <si>
    <t>Emissions from fungicides, unspecified, mix for potato, at farm (WFLDB)/GLO S</t>
  </si>
  <si>
    <t>Emissions from fungicides, unspecified, mix for sugar beet, at farm (WFLDB)/GLO S</t>
  </si>
  <si>
    <t>Emissions from fungicides, unspecified, mix for vegetables, at farm (WFLDB)/GLO S</t>
  </si>
  <si>
    <t>Emissions from herbicides, unspecified, mix for cereal crops, at farm (WFLDB)/GLO S</t>
  </si>
  <si>
    <t>Emissions from herbicides, unspecified, mix for citrus, at farm (WFLDB)/GLO S</t>
  </si>
  <si>
    <t>Emissions from herbicides, unspecified, mix for fruit tree, at farm (WFLDB)/GLO S</t>
  </si>
  <si>
    <t>Emissions from herbicides, unspecified, mix for grapes and wine, at farm (WFLDB)/GLO S</t>
  </si>
  <si>
    <t>Emissions from herbicides, unspecified, mix for maize crops, at farm (WFLDB)/GLO S</t>
  </si>
  <si>
    <t>Emissions from herbicides, unspecified, mix for oil seed crops, at farm (WFLDB)/GLO S</t>
  </si>
  <si>
    <t>Emissions from herbicides, unspecified, mix for potato, at farm (WFLDB)/GLO S</t>
  </si>
  <si>
    <t>Emissions from herbicides, unspecified, mix for sugar beet, at farm (WFLDB)/GLO S</t>
  </si>
  <si>
    <t>Emissions from herbicides, unspecified, mix for vegetables, at farm (WFLDB)/GLO S</t>
  </si>
  <si>
    <t>Emissions from insecticides, unspecified, mix for cereal crops, at farm (WFLDB)/GLO S</t>
  </si>
  <si>
    <t>Emissions from insecticides, unspecified, mix for citrus, at farm (WFLDB)/GLO S</t>
  </si>
  <si>
    <t>Emissions from insecticides, unspecified, mix for fruit tree, at farm (WFLDB)/GLO S</t>
  </si>
  <si>
    <t>Emissions from insecticides, unspecified, mix for grapes and wine, at farm (WFLDB)/GLO S</t>
  </si>
  <si>
    <t>Emissions from insecticides, unspecified, mix for maize crops, at farm (WFLDB)/GLO S</t>
  </si>
  <si>
    <t>Emissions from insecticides, unspecified, mix for oil seed crops, at farm (WFLDB)/GLO S</t>
  </si>
  <si>
    <t>Emissions from insecticides, unspecified, mix for potato, at farm (WFLDB)/GLO S</t>
  </si>
  <si>
    <t>Emissions from insecticides, unspecified, mix for sugar beet, at farm (WFLDB)/GLO S</t>
  </si>
  <si>
    <t>Emissions from insecticides, unspecified, mix for vegetables, at farm (WFLDB)/GLO S</t>
  </si>
  <si>
    <t>Emissions from pesticides, unspecified, mix for cereal crops, at farm (WFLDB)/GLO S</t>
  </si>
  <si>
    <t>Emissions from pesticides, unspecified, mix for citrus, at farm (WFLDB)/GLO S</t>
  </si>
  <si>
    <t>Emissions from pesticides, unspecified, mix for fruit tree, at farm (WFLDB)/GLO S</t>
  </si>
  <si>
    <t>Emissions from pesticides, unspecified, mix for grapes and wine, at farm (WFLDB)/GLO S</t>
  </si>
  <si>
    <t>Emissions from pesticides, unspecified, mix for maize crops, at farm (WFLDB)/GLO S</t>
  </si>
  <si>
    <t>Emissions from pesticides, unspecified, mix for oil seed crops, at farm (WFLDB)/GLO S</t>
  </si>
  <si>
    <t>Emissions from pesticides, unspecified, mix for potato, at farm (WFLDB)/GLO S</t>
  </si>
  <si>
    <t>Emissions from pesticides, unspecified, mix for sugar beet, at farm (WFLDB)/GLO S</t>
  </si>
  <si>
    <t>Emissions from pesticides, unspecified, mix for vegetables, at farm (WFLDB)/GLO S</t>
  </si>
  <si>
    <t>chemicals, pesticides, emissions mix families</t>
  </si>
  <si>
    <t>Emission from fungicides, unspecified, family [sulfonyl]urea-compound (WFLDB)/GLO S</t>
  </si>
  <si>
    <t>Emission from fungicides, unspecified, family [thio]carbamate-compound (WFLDB)/GLO S</t>
  </si>
  <si>
    <t>Emission from fungicides, unspecified, family Acetamide-anillide-compound, unspecified (WFLDB)/GLO S</t>
  </si>
  <si>
    <t>Emission from fungicides, unspecified, family Benzimidazole-compound (WFLDB)/GLO S</t>
  </si>
  <si>
    <t>Emission from fungicides, unspecified, family Benzo[thia]diazole-compound (WFLDB)/GLO S</t>
  </si>
  <si>
    <t>Emission from fungicides, unspecified, family Captan (WFLDB)/GLO S</t>
  </si>
  <si>
    <t>Emission from fungicides, unspecified, family Chlorothalonil (WFLDB)/GLO S</t>
  </si>
  <si>
    <t>Emission from fungicides, unspecified, family Chlortoluron (WFLDB)/GLO S</t>
  </si>
  <si>
    <t>Emission from fungicides, unspecified, family Copper oxide (WFLDB)/GLO S</t>
  </si>
  <si>
    <t>Emission from fungicides, unspecified, family Cyclic N-compound (WFLDB)/GLO S</t>
  </si>
  <si>
    <t>Emission from fungicides, unspecified, family Dithiocarbamate-compound (WFLDB)/GLO S</t>
  </si>
  <si>
    <t>Emission from fungicides, unspecified, family Folpet (WFLDB)/GLO S</t>
  </si>
  <si>
    <t>Emission from fungicides, unspecified, family Fosetyl-Al (WFLDB)/GLO S</t>
  </si>
  <si>
    <t>Emission from fungicides, unspecified, family Mancozeb (WFLDB)/GLO S</t>
  </si>
  <si>
    <t>Emission from fungicides, unspecified, family Nitrile-compound (WFLDB)/GLO S</t>
  </si>
  <si>
    <t>Emission from fungicides, unspecified, family Organophosphorus-compound (WFLDB)/GLO S</t>
  </si>
  <si>
    <t>Emission from fungicides, unspecified, family Phenoxy-compound (WFLDB)/GLO S</t>
  </si>
  <si>
    <t>Emission from fungicides, unspecified, family Sulfur (WFLDB)/GLO S</t>
  </si>
  <si>
    <t>Emission from fungicides, unspecified, family Triazine-compound (WFLDB)/GLO S</t>
  </si>
  <si>
    <t>Emission from herbicides, unspecified, family [sulfonyl]urea-compound (WFLDB)/GLO S</t>
  </si>
  <si>
    <t>Emission from herbicides, unspecified, family [thio]carbamate-compound (WFLDB)/GLO S</t>
  </si>
  <si>
    <t>Emission from herbicides, unspecified, family 2,4-dichlorotoluene (WFLDB)/GLO S</t>
  </si>
  <si>
    <t>Emission from herbicides, unspecified, family Acetamide-anillide-compound (WFLDB)/GLO S</t>
  </si>
  <si>
    <t>Emission from herbicides, unspecified, family Aclonifen (WFLDB)/GLO S</t>
  </si>
  <si>
    <t>Emission from herbicides, unspecified, family Atrazine (WFLDB)/GLO S</t>
  </si>
  <si>
    <t>Emission from herbicides, unspecified, family Benzimidazole-compound (WFLDB)/GLO S</t>
  </si>
  <si>
    <t>Emission from herbicides, unspecified, family Benzo[thia]diazole-compound (WFLDB)/GLO S</t>
  </si>
  <si>
    <t>Emission from herbicides, unspecified, family Benzoic-compound (WFLDB)/GLO S</t>
  </si>
  <si>
    <t>Emission from herbicides, unspecified, family Bipyridylium-compound (WFLDB)/GLO S</t>
  </si>
  <si>
    <t>Emission from herbicides, unspecified, family Cyclic N-compound (WFLDB)/GLO S</t>
  </si>
  <si>
    <t>Emission from herbicides, unspecified, family Dinitroaniline-compound (WFLDB)/GLO S</t>
  </si>
  <si>
    <t>Emission from herbicides, unspecified, family Diphenylether-compound (WFLDB)/GLO S</t>
  </si>
  <si>
    <t>Emission from herbicides, unspecified, family Glyphosate (WFLDB)/GLO S</t>
  </si>
  <si>
    <t>Emission from herbicides, unspecified, family Isoproturon (WFLDB)/GLO S</t>
  </si>
  <si>
    <t>Emission from herbicides, unspecified, family Mecoprop (WFLDB)/GLO S</t>
  </si>
  <si>
    <t>Emission from herbicides, unspecified, family Metamitron (WFLDB)/GLO S</t>
  </si>
  <si>
    <t>Emission from herbicides, unspecified, family Metolachlor (WFLDB)/GLO S</t>
  </si>
  <si>
    <t>Emission from herbicides, unspecified, family Napropamide (WFLDB)/GLO S</t>
  </si>
  <si>
    <t>Emission from herbicides, unspecified, family Nitrile-compound (WFLDB)/GLO S</t>
  </si>
  <si>
    <t>Emission from herbicides, unspecified, family Orbencarb (WFLDB)/GLO S</t>
  </si>
  <si>
    <t>Emission from herbicides, unspecified, family Organophosphorus-compound (WFLDB)/GLO S</t>
  </si>
  <si>
    <t>Emission from herbicides, unspecified, family Pendimethalin (WFLDB)/GLO S</t>
  </si>
  <si>
    <t>Emission from herbicides, unspecified, family Phenoxy-compound (WFLDB)/GLO S</t>
  </si>
  <si>
    <t>Emission from herbicides, unspecified, family Pyridazine-compound (WFLDB)/GLO S</t>
  </si>
  <si>
    <t>Emission from herbicides, unspecified, family Quicklime (WFLDB)/GLO S</t>
  </si>
  <si>
    <t>Emission from herbicides, unspecified, family Triazine-compound (WFLDB)/GLO S</t>
  </si>
  <si>
    <t>Emission from insecticides, unspecified, family [sulfonyl]urea-compound (WFLDB)/GLO S</t>
  </si>
  <si>
    <t>Emission from insecticides, unspecified, family [thio]carbamate-compound (WFLDB)/GLO S</t>
  </si>
  <si>
    <t>Emission from insecticides, unspecified, family Acetamide-anillide-compound (WFLDB)/GLO S</t>
  </si>
  <si>
    <t>Emission from insecticides, unspecified, family Benzoic-compound (WFLDB)/GLO S</t>
  </si>
  <si>
    <t>Emission from insecticides, unspecified, family Cyclic N-compound (WFLDB)/GLO S</t>
  </si>
  <si>
    <t>Emission from insecticides, unspecified, family Diphenylether-compound (WFLDB)/GLO S</t>
  </si>
  <si>
    <t>Emission from insecticides, unspecified, family Metaldehyde (WFLDB)/GLO S</t>
  </si>
  <si>
    <t>Emission from insecticides, unspecified, family Nitrile-compound (WFLDB)/GLO S</t>
  </si>
  <si>
    <t>Emission from insecticides, unspecified, family Nitro-compound (WFLDB)/GLO S</t>
  </si>
  <si>
    <t>Emission from insecticides, unspecified, family Organophosphorus-compound (WFLDB)/GLO S</t>
  </si>
  <si>
    <t>Emission from insecticides, unspecified, family Pyrethroid-compound (WFLDB)/GLO S</t>
  </si>
  <si>
    <t>Emission from insecticides, unspecified, family Triazine-compound (WFLDB)/GLO S</t>
  </si>
  <si>
    <t>food, beef</t>
  </si>
  <si>
    <t>Beef, cat. 3 slaughter by-products, at slaughterhouse (WFLDB)/AU U</t>
  </si>
  <si>
    <t>Beef, cat. 3 slaughter by-products, at slaughterhouse (WFLDB)/BR U</t>
  </si>
  <si>
    <t>Beef, cat. 3 slaughter by-products, at slaughterhouse (WFLDB)/CN U</t>
  </si>
  <si>
    <t>Beef, cat. 3 slaughter by-products, at slaughterhouse (WFLDB)/DE U</t>
  </si>
  <si>
    <t>Beef, cat. 3 slaughter by-products, at slaughterhouse (WFLDB)/GB U</t>
  </si>
  <si>
    <t>Beef, cat. 3 slaughter by-products, at slaughterhouse (WFLDB)/IN U</t>
  </si>
  <si>
    <t>Beef, cat. 3 slaughter by-products, at slaughterhouse (WFLDB)/US U</t>
  </si>
  <si>
    <t>Beef, food grade bones, at slaughterhouse (WFLDB)/AU U</t>
  </si>
  <si>
    <t>Beef, food grade bones, at slaughterhouse (WFLDB)/BR U</t>
  </si>
  <si>
    <t>Beef, food grade bones, at slaughterhouse (WFLDB)/CN U</t>
  </si>
  <si>
    <t>Beef, food grade bones, at slaughterhouse (WFLDB)/DE U</t>
  </si>
  <si>
    <t>Beef, food grade bones, at slaughterhouse (WFLDB)/GB U</t>
  </si>
  <si>
    <t>Beef, food grade bones, at slaughterhouse (WFLDB)/IN U</t>
  </si>
  <si>
    <t>Beef, food grade bones, at slaughterhouse (WFLDB)/US U</t>
  </si>
  <si>
    <t>Beef, food grade fat, at slaughterhouse (WFLDB)/AU U</t>
  </si>
  <si>
    <t>Beef, food grade fat, at slaughterhouse (WFLDB)/BR U</t>
  </si>
  <si>
    <t>Beef, food grade fat, at slaughterhouse (WFLDB)/CN U</t>
  </si>
  <si>
    <t>Beef, food grade fat, at slaughterhouse (WFLDB)/DE U</t>
  </si>
  <si>
    <t>Beef, food grade fat, at slaughterhouse (WFLDB)/GB U</t>
  </si>
  <si>
    <t>Beef, food grade fat, at slaughterhouse (WFLDB)/IN U</t>
  </si>
  <si>
    <t>Beef, food grade fat, at slaughterhouse (WFLDB)/US U</t>
  </si>
  <si>
    <t>Beef, food grade offal, at slaughterhouse (WFLDB)/AU U</t>
  </si>
  <si>
    <t>Beef, food grade offal, at slaughterhouse (WFLDB)/BR U</t>
  </si>
  <si>
    <t>Beef, food grade offal, at slaughterhouse (WFLDB)/CN U</t>
  </si>
  <si>
    <t>Beef, food grade offal, at slaughterhouse (WFLDB)/DE U</t>
  </si>
  <si>
    <t>Beef, food grade offal, at slaughterhouse (WFLDB)/GB U</t>
  </si>
  <si>
    <t>Beef, food grade offal, at slaughterhouse (WFLDB)/IN U</t>
  </si>
  <si>
    <t>Beef, food grade offal, at slaughterhouse (WFLDB)/US U</t>
  </si>
  <si>
    <t>Beef, fresh meat, at slaughterhouse (WFLDB)/AU U</t>
  </si>
  <si>
    <t>Beef, fresh meat, at slaughterhouse (WFLDB)/BR U</t>
  </si>
  <si>
    <t>Beef, fresh meat, at slaughterhouse (WFLDB)/CN U</t>
  </si>
  <si>
    <t>Beef, fresh meat, at slaughterhouse (WFLDB)/DE U</t>
  </si>
  <si>
    <t>Beef, fresh meat, at slaughterhouse (WFLDB)/GB U</t>
  </si>
  <si>
    <t>Beef, fresh meat, at slaughterhouse (WFLDB)/IN U</t>
  </si>
  <si>
    <t>Beef, fresh meat, at slaughterhouse (WFLDB)/US U</t>
  </si>
  <si>
    <t>Beef, hides and skins, at slaughterhouse (WFLDB)/AU U</t>
  </si>
  <si>
    <t>Beef, hides and skins, at slaughterhouse (WFLDB)/BR U</t>
  </si>
  <si>
    <t>Beef, hides and skins, at slaughterhouse (WFLDB)/CN U</t>
  </si>
  <si>
    <t>Beef, hides and skins, at slaughterhouse (WFLDB)/DE U</t>
  </si>
  <si>
    <t>Beef, hides and skins, at slaughterhouse (WFLDB)/GB U</t>
  </si>
  <si>
    <t>Beef, hides and skins, at slaughterhouse (WFLDB)/IN U</t>
  </si>
  <si>
    <t>Beef, hides and skins, at slaughterhouse (WFLDB)/US U</t>
  </si>
  <si>
    <t>food, cereal products</t>
  </si>
  <si>
    <t>Barley malt rootlets, from malting, at plant (WFLDB)/RER U</t>
  </si>
  <si>
    <t>Barley, malted, from malting, at plant (WFLDB)/RER U</t>
  </si>
  <si>
    <t>Bread, from wheat flour, at plant (WFLDB)/GLO U</t>
  </si>
  <si>
    <t>Crystal malt, from malting, at plant (WFLDB)/RER U</t>
  </si>
  <si>
    <t>Durum wheat, bran, at plant (WFLDB)/GLO U</t>
  </si>
  <si>
    <t>Durum wheat, semolina, at plant (WFLDB)/GLO U</t>
  </si>
  <si>
    <t>Maize bran, wet milling process, at plant (WFLDB)/GLO U</t>
  </si>
  <si>
    <t>Maize bran, wet milling process, at plant (WFLDB)/US U</t>
  </si>
  <si>
    <t>Maize flour, dry milling process, at plant (WFLDB)/GLO U</t>
  </si>
  <si>
    <t>Maize flour, dry milling process, at plant (WFLDB)/US U</t>
  </si>
  <si>
    <t>Maize germ, wet milling process, at plant (WFLDB)/GLO U</t>
  </si>
  <si>
    <t>Maize germ, wet milling process, at plant (WFLDB)/US U</t>
  </si>
  <si>
    <t>Maize gluten, wet milling process, at plant (WFLDB)/GLO U</t>
  </si>
  <si>
    <t>Maize gluten, wet milling process, at plant (WFLDB)/US U</t>
  </si>
  <si>
    <t>Maize middlings, dry milling process, at plant (WFLDB)/GLO U</t>
  </si>
  <si>
    <t>Maize middlings, dry milling process, at plant (WFLDB)/US U</t>
  </si>
  <si>
    <t>Maize starch, wet milling process, at plant (WFLDB)/GLO U</t>
  </si>
  <si>
    <t>Maize starch, wet milling process, at plant (WFLDB)/US U</t>
  </si>
  <si>
    <t>Maize steepwater solubles, wet milling process, at plant (WFLDB)/GLO U</t>
  </si>
  <si>
    <t>Maize steepwater solubles, wet milling process, at plant (WFLDB)/US U</t>
  </si>
  <si>
    <t>Pasta, dried, from durum wheat, at plant (WFLDB)/GLO U</t>
  </si>
  <si>
    <t>Roast malt, from malting, at plant (WFLDB)/RER U</t>
  </si>
  <si>
    <t>Wheat bran, at industrial mill (WFLDB)/GLO U</t>
  </si>
  <si>
    <t>Wheat feed flour, at industrial mill (WFLDB)/GLO U</t>
  </si>
  <si>
    <t>Wheat feed middlings, at industrial mill (WFLDB)/GLO U</t>
  </si>
  <si>
    <t>Wheat flour, at industrial mill (WFLDB)/GLO U</t>
  </si>
  <si>
    <t>Lamb, cat. 3 slaughter by-products, at slaughterhouse (WFLDB)/AU U</t>
  </si>
  <si>
    <t>Lamb, cat. 3 slaughter by-products, at slaughterhouse (WFLDB)/CA U</t>
  </si>
  <si>
    <t>Lamb, cat. 3 slaughter by-products, at slaughterhouse (WFLDB)/IE U</t>
  </si>
  <si>
    <t>Lamb, cat. 3 slaughter by-products, at slaughterhouse (WFLDB)/NZ U</t>
  </si>
  <si>
    <t>Lamb, cat. 3 slaughter by-products, at slaughterhouse (WFLDB)/US U</t>
  </si>
  <si>
    <t>Lamb, food grade bones, at slaughterhouse (WFLDB)/AU U</t>
  </si>
  <si>
    <t>Lamb, food grade bones, at slaughterhouse (WFLDB)/CA U</t>
  </si>
  <si>
    <t>Lamb, food grade bones, at slaughterhouse (WFLDB)/IE U</t>
  </si>
  <si>
    <t>Lamb, food grade bones, at slaughterhouse (WFLDB)/NZ U</t>
  </si>
  <si>
    <t>Lamb, food grade bones, at slaughterhouse (WFLDB)/US U</t>
  </si>
  <si>
    <t>Lamb, food grade fat, at slaughterhouse (WFLDB)/AU U</t>
  </si>
  <si>
    <t>Lamb, food grade fat, at slaughterhouse (WFLDB)/CA U</t>
  </si>
  <si>
    <t>Lamb, food grade fat, at slaughterhouse (WFLDB)/IE U</t>
  </si>
  <si>
    <t>Lamb, food grade fat, at slaughterhouse (WFLDB)/NZ U</t>
  </si>
  <si>
    <t>Lamb, food grade fat, at slaughterhouse (WFLDB)/US U</t>
  </si>
  <si>
    <t>Lamb, fresh meat, at slaughterhouse (WFLDB)/AU U</t>
  </si>
  <si>
    <t>Lamb, fresh meat, at slaughterhouse (WFLDB)/CA U</t>
  </si>
  <si>
    <t>Lamb, fresh meat, at slaughterhouse (WFLDB)/GLO U</t>
  </si>
  <si>
    <t>Lamb, fresh meat, at slaughterhouse (WFLDB)/IE U</t>
  </si>
  <si>
    <t>Lamb, fresh meat, at slaughterhouse (WFLDB)/NZ U</t>
  </si>
  <si>
    <t>Lamb, fresh meat, at slaughterhouse (WFLDB)/US U</t>
  </si>
  <si>
    <t>Lamb, hides and skins, at slaughterhouse (WFLDB)/AU U</t>
  </si>
  <si>
    <t>Lamb, hides and skins, at slaughterhouse (WFLDB)/CA U</t>
  </si>
  <si>
    <t>Lamb, hides and skins, at slaughterhouse (WFLDB)/IE U</t>
  </si>
  <si>
    <t>Lamb, hides and skins, at slaughterhouse (WFLDB)/NZ U</t>
  </si>
  <si>
    <t>Lamb, hides and skins, at slaughterhouse (WFLDB)/US U</t>
  </si>
  <si>
    <t>Butter oil, anhydrous, at dairy (WFLDB)/RER U</t>
  </si>
  <si>
    <t>Butter oil, anhydrous, at dairy (WFLDB)/RNA U</t>
  </si>
  <si>
    <t>Butter, salted, at dairy (WFLDB)/RER U</t>
  </si>
  <si>
    <t>Butter, unsalted, at dairy (WFLDB)/RER U</t>
  </si>
  <si>
    <t>Butter, unsalted, at dairy (WFLDB)/RNA U</t>
  </si>
  <si>
    <t>Buttermilk powder, spray dried, at dairy (WFLDB)/RER U</t>
  </si>
  <si>
    <t>Buttermilk, at dairy (WFLDB)/RER U</t>
  </si>
  <si>
    <t>Buttermilk, at dairy (WFLDB)/RNA U</t>
  </si>
  <si>
    <t>Concentrated milk, 25% dry matter, whole milk, unsweetened, at dairy (WFLDB)/RER U</t>
  </si>
  <si>
    <t>Concentrated milk, 35% dry matter, skimmed milk, unsweetened, at dairy (WFLDB)/RER U</t>
  </si>
  <si>
    <t>Concentrated milk, 35% dry matter, skimmed milk, unsweetened, at dairy (WFLDB)/RNA U</t>
  </si>
  <si>
    <t>Concentrated milk, 50% dry matter, whole milk, unsweetened, at dairy (WFLDB)/RER U</t>
  </si>
  <si>
    <t>Cream, 40% fat, pasteurised, at dairy (WFLDB)/RER U</t>
  </si>
  <si>
    <t>Cream, 40% fat, pasteurised, at dairy (WFLDB)/RNA U</t>
  </si>
  <si>
    <t>Cream, from hard cheese production, at dairy (WFLDB)/NZ U</t>
  </si>
  <si>
    <t>Cream, from hard cheese production, at dairy (WFLDB)/RER U</t>
  </si>
  <si>
    <t>Cream, from hard cheese production, at dairy (WFLDB)/RNA U</t>
  </si>
  <si>
    <t>Cream, from soft cheese production, at dairy (WFLDB)/RER U</t>
  </si>
  <si>
    <t>Evaporation, dairy products, at dairy (WFLDB)/NZ U</t>
  </si>
  <si>
    <t>Evaporation, dairy products, at dairy (WFLDB)/RER U</t>
  </si>
  <si>
    <t>Evaporation, dairy products, at dairy (WFLDB)/RNA U</t>
  </si>
  <si>
    <t>Hard cheese, Emmental-style, at dairy (WFLDB)/NZ U</t>
  </si>
  <si>
    <t>Hard cheese, Emmental-style, at dairy (WFLDB)/RER U</t>
  </si>
  <si>
    <t>Hard cheese, Emmental-style, at dairy (WFLDB)/RNA U</t>
  </si>
  <si>
    <t>Liquid milk, semi-skimmed, pasteurised, at dairy (WFLDB)/RER U</t>
  </si>
  <si>
    <t>Liquid milk, semi-skimmed, pasteurised, at dairy (WFLDB)/RNA U</t>
  </si>
  <si>
    <t>Liquid milk, skimmed, from butter production, at dairy (WFLDB)/RER U</t>
  </si>
  <si>
    <t>Liquid milk, skimmed, from butter production, at dairy (WFLDB)/RNA U</t>
  </si>
  <si>
    <t>Liquid milk, skimmed, pasteurised, at dairy (WFLDB)/RER U</t>
  </si>
  <si>
    <t>Liquid milk, skimmed, pasteurised, at dairy (WFLDB)/RNA U</t>
  </si>
  <si>
    <t>Liquid milk, whole milk, pasteurised, at dairy (WFLDB)/RER U</t>
  </si>
  <si>
    <t>Liquid milk, whole milk, pasteurised, at dairy (WFLDB)/RNA U</t>
  </si>
  <si>
    <t>Milk powder, skimmed, spray dried, at dairy (WFLDB)/RER U</t>
  </si>
  <si>
    <t>Milk powder, skimmed, spray dried, at dairy (WFLDB)/RNA U</t>
  </si>
  <si>
    <t>Milk powder, whole milk, spray dried, at dairy (WFLDB)/RER U</t>
  </si>
  <si>
    <t>Milk powder, whole milk, spray dried, at dairy (WFLDB)/RNA U</t>
  </si>
  <si>
    <t>Rennet, at dairy (Dummy) (WFLDB)/GLO U</t>
  </si>
  <si>
    <t>Soft cheese, Camembert-style, at dairy (WFLDB)/RER U</t>
  </si>
  <si>
    <t>Whey powder, spray dried, at dairy (WFLDB)/NZ U</t>
  </si>
  <si>
    <t>Whey powder, spray dried, at dairy (WFLDB)/RER U</t>
  </si>
  <si>
    <t>Whey powder, spray dried, at dairy (WFLDB)/RNA U</t>
  </si>
  <si>
    <t>Whey, from hard cheese production, at dairy (WFLDB)/NZ U</t>
  </si>
  <si>
    <t>Whey, from hard cheese production, at dairy (WFLDB)/RER U</t>
  </si>
  <si>
    <t>Whey, from hard cheese production, at dairy (WFLDB)/RNA U</t>
  </si>
  <si>
    <t>Whey, from soft cheese production, at dairy (WFLDB)/RER U</t>
  </si>
  <si>
    <t>Whey, thick whey, 27% dry matter, at dairy (WFLDB)/RER U</t>
  </si>
  <si>
    <t>Whey, thick whey, 27% dry matter, at dairy (WFLDB)/RNA U</t>
  </si>
  <si>
    <t>Yeast, at dairy (Dummy) (WFLDB)/GLO U</t>
  </si>
  <si>
    <t>food, lamb</t>
  </si>
  <si>
    <t>Aspartame, at plant (WFLDB)/GLO U</t>
  </si>
  <si>
    <t>Bagasse, from sugarcane, at sugar refinery (WFLDB)/GLO U</t>
  </si>
  <si>
    <t>Cocoa butter, at plant (WFLDB)/BR U</t>
  </si>
  <si>
    <t>Cocoa butter, at plant (WFLDB)/CI U</t>
  </si>
  <si>
    <t>Cocoa butter, at plant (WFLDB)/CM U</t>
  </si>
  <si>
    <t>Cocoa butter, at plant (WFLDB)/GH U</t>
  </si>
  <si>
    <t>Cocoa butter, at plant (WFLDB)/ID U</t>
  </si>
  <si>
    <t>Cocoa butter, at plant (WFLDB)/MY U</t>
  </si>
  <si>
    <t>Cocoa butter, at plant (WFLDB)/RER U</t>
  </si>
  <si>
    <t>Cocoa butter, at plant (WFLDB)/RNA U</t>
  </si>
  <si>
    <t>Cocoa liquor, at plant (WFLDB)/BR U</t>
  </si>
  <si>
    <t>Cocoa liquor, at plant (WFLDB)/CI U</t>
  </si>
  <si>
    <t>Cocoa liquor, at plant (WFLDB)/CM U</t>
  </si>
  <si>
    <t>Cocoa liquor, at plant (WFLDB)/GH U</t>
  </si>
  <si>
    <t>Cocoa liquor, at plant (WFLDB)/ID U</t>
  </si>
  <si>
    <t>Cocoa liquor, at plant (WFLDB)/MY U</t>
  </si>
  <si>
    <t>Cocoa liquor, at plant (WFLDB)/RER U</t>
  </si>
  <si>
    <t>Cocoa liquor, at plant (WFLDB)/RNA U</t>
  </si>
  <si>
    <t>Cocoa powder, at plant (WFLDB)/BR U</t>
  </si>
  <si>
    <t>Cocoa powder, at plant (WFLDB)/CI U</t>
  </si>
  <si>
    <t>Cocoa powder, at plant (WFLDB)/CM U</t>
  </si>
  <si>
    <t>Cocoa powder, at plant (WFLDB)/GH U</t>
  </si>
  <si>
    <t>Cocoa powder, at plant (WFLDB)/ID U</t>
  </si>
  <si>
    <t>Cocoa powder, at plant (WFLDB)/MY U</t>
  </si>
  <si>
    <t>Cocoa powder, at plant (WFLDB)/RER U</t>
  </si>
  <si>
    <t>Cocoa powder, at plant (WFLDB)/RNA U</t>
  </si>
  <si>
    <t>Cocoa shells, at plant (WFLDB)/BR U</t>
  </si>
  <si>
    <t>Cocoa shells, at plant (WFLDB)/CI U</t>
  </si>
  <si>
    <t>Cocoa shells, at plant (WFLDB)/CM U</t>
  </si>
  <si>
    <t>Cocoa shells, at plant (WFLDB)/GH U</t>
  </si>
  <si>
    <t>Cocoa shells, at plant (WFLDB)/ID U</t>
  </si>
  <si>
    <t>Cocoa shells, at plant (WFLDB)/MY U</t>
  </si>
  <si>
    <t>Cocoa shells, at plant (WFLDB)/RER U</t>
  </si>
  <si>
    <t>Cocoa shells, at plant (WFLDB)/RNA U</t>
  </si>
  <si>
    <t>Corn glucose syrup, at plant (WFLDB)/GLO U</t>
  </si>
  <si>
    <t>Corn high fructose glycose syrup (HFCS-90) (WFLDB)/GLO U</t>
  </si>
  <si>
    <t>Dark chocolate, at plant (WFLDB)/RER U</t>
  </si>
  <si>
    <t>Enzyme production, bacterial alpha-amylase, per kg product solution (WFLDB)/GLO U</t>
  </si>
  <si>
    <t>Enzyme production, fungal glucoamylase, per kg product solution (WFLDB)/GLO U</t>
  </si>
  <si>
    <t>Ethanol, from sugarcane fermentation, 95% solution state, at sugar refinery (WFLDB)/GLO U</t>
  </si>
  <si>
    <t>Germ, from guar seed, at plant (WFLDB)/IN U</t>
  </si>
  <si>
    <t>Guar gum splits, at plant (WFLDB)/IN U</t>
  </si>
  <si>
    <t>Guar gum, at plant (WFLDB)/IN U</t>
  </si>
  <si>
    <t>Guar seed, at farm (WFLDB)/IN U</t>
  </si>
  <si>
    <t>Honey, processed, large-scale production, unpackaged, at plant (WFLDB)/US U</t>
  </si>
  <si>
    <t>Honey, processed, small-scale production, unpackaged, at plant (WFLDB)/CH U</t>
  </si>
  <si>
    <t>Honey, raw, large-scale production, unpackaged, at farm (WFLDB)/US U</t>
  </si>
  <si>
    <t>Honey, raw, small-scale production, unpackaged, at farm (WFLDB)/CH U</t>
  </si>
  <si>
    <t>Hull, from guar seed, at plant (WFLDB)/IN U</t>
  </si>
  <si>
    <t>L-aspartic acid, at plant (WFLDB)/GLO U</t>
  </si>
  <si>
    <t>L-phenylalanine, at plant (WFLDB)/GLO U</t>
  </si>
  <si>
    <t>Margarine, 38% fat, at plant (WFLDB)/GB U</t>
  </si>
  <si>
    <t>Margarine, 60% fat, at plant (WFLDB)/ES U</t>
  </si>
  <si>
    <t>Margarine, 70% fat, at plant (WFLDB)/DE U</t>
  </si>
  <si>
    <t>Milk chocolate, at plant (WFLDB)/RER U</t>
  </si>
  <si>
    <t>Molasses, from sugar beet, at sugar refinery (WFLDB)/GLO U</t>
  </si>
  <si>
    <t>Monosodium glutamate, at plant (WFLDB)/GLO U</t>
  </si>
  <si>
    <t>S-glutamic acid, at plant (WFLDB)/GLO U</t>
  </si>
  <si>
    <t>Sodium bicarbonate, at plant (WFLDB)/RER U</t>
  </si>
  <si>
    <t>Steviosides extraction, from dried stevia leaves, per kg DM, at plant (WFLDB)/CN U</t>
  </si>
  <si>
    <t>Steviosides powder, 97% DM, extracted from dried stevia leaves, at plant (WFLDB)/CN U</t>
  </si>
  <si>
    <t>Sugar beet pulp, from sugar beet, at sugar refinery (WFLDB)/GLO U</t>
  </si>
  <si>
    <t>Sugar, from sugar beet, at sugar refinery (WFLDB)/GLO U</t>
  </si>
  <si>
    <t>Sugar, from sugarcane, at sugar refinery (WFLDB)/GLO U</t>
  </si>
  <si>
    <t>Tomato juice production, at plant (WFLDB)/GLO U</t>
  </si>
  <si>
    <t>Tomato juice, 12° Brix, at plant (WFLDB)/GLO U</t>
  </si>
  <si>
    <t>Tomato paste production, at plant (WFLDB)/GLO U</t>
  </si>
  <si>
    <t>Tomato paste, 30° Brix, at plant (WFLDB)/GLO U</t>
  </si>
  <si>
    <t>Tomato pulp production, at plant (WFLDB)/GLO U</t>
  </si>
  <si>
    <t>Tomato pulp, 5° Brix, at plant (WFLDB)/GLO U</t>
  </si>
  <si>
    <t>Trisodium citrate, at plant (WFLDB)/GLO U</t>
  </si>
  <si>
    <t>Vinasse, from sugarcane fermentation, at sugar refinery (WFLDB)/GLO U</t>
  </si>
  <si>
    <t>White chocolate, at plant (WFLDB)/RER U</t>
  </si>
  <si>
    <t>Pork, cat. 3 slaughter by-products, at slaughterhouse (WFLDB)/CA U</t>
  </si>
  <si>
    <t>Pork, cat. 3 slaughter by-products, at slaughterhouse (WFLDB)/DE U</t>
  </si>
  <si>
    <t>Pork, cat. 3 slaughter by-products, at slaughterhouse (WFLDB)/DK U</t>
  </si>
  <si>
    <t>Pork, cat. 3 slaughter by-products, at slaughterhouse (WFLDB)/ES U</t>
  </si>
  <si>
    <t>Pork, cat. 3 slaughter by-products, at slaughterhouse (WFLDB)/IT U</t>
  </si>
  <si>
    <t>Pork, cat. 3 slaughter by-products, at slaughterhouse (WFLDB)/PL U</t>
  </si>
  <si>
    <t>Pork, cat. 3 slaughter by-products, at slaughterhouse (WFLDB)/US U</t>
  </si>
  <si>
    <t>Pork, food grade blood, at slaughterhouse (WFLDB)/CA U</t>
  </si>
  <si>
    <t>Pork, food grade blood, at slaughterhouse (WFLDB)/DE U</t>
  </si>
  <si>
    <t>Pork, food grade blood, at slaughterhouse (WFLDB)/DK U</t>
  </si>
  <si>
    <t>Pork, food grade blood, at slaughterhouse (WFLDB)/ES U</t>
  </si>
  <si>
    <t>Pork, food grade blood, at slaughterhouse (WFLDB)/IT U</t>
  </si>
  <si>
    <t>Pork, food grade blood, at slaughterhouse (WFLDB)/PL U</t>
  </si>
  <si>
    <t>Pork, food grade blood, at slaughterhouse (WFLDB)/US U</t>
  </si>
  <si>
    <t>Pork, food grade bones, at slaughterhouse (WFLDB)/CA U</t>
  </si>
  <si>
    <t>Pork, food grade bones, at slaughterhouse (WFLDB)/DE U</t>
  </si>
  <si>
    <t>Pork, food grade bones, at slaughterhouse (WFLDB)/DK U</t>
  </si>
  <si>
    <t>Pork, food grade bones, at slaughterhouse (WFLDB)/ES U</t>
  </si>
  <si>
    <t>Pork, food grade bones, at slaughterhouse (WFLDB)/IT U</t>
  </si>
  <si>
    <t>Pork, food grade bones, at slaughterhouse (WFLDB)/PL U</t>
  </si>
  <si>
    <t>Pork, food grade bones, at slaughterhouse (WFLDB)/US U</t>
  </si>
  <si>
    <t>Pork, food grade fat, at slaughterhouse (WFLDB)/CA U</t>
  </si>
  <si>
    <t>Pork, food grade fat, at slaughterhouse (WFLDB)/DE U</t>
  </si>
  <si>
    <t>Pork, food grade fat, at slaughterhouse (WFLDB)/DK U</t>
  </si>
  <si>
    <t>Pork, food grade fat, at slaughterhouse (WFLDB)/ES U</t>
  </si>
  <si>
    <t>Pork, food grade fat, at slaughterhouse (WFLDB)/IT U</t>
  </si>
  <si>
    <t>Pork, food grade fat, at slaughterhouse (WFLDB)/PL U</t>
  </si>
  <si>
    <t>Pork, food grade fat, at slaughterhouse (WFLDB)/US U</t>
  </si>
  <si>
    <t>Pork, food grade offal, at slaughterhouse (WFLDB)/CA U</t>
  </si>
  <si>
    <t>Pork, food grade offal, at slaughterhouse (WFLDB)/DE U</t>
  </si>
  <si>
    <t>Pork, food grade offal, at slaughterhouse (WFLDB)/DK U</t>
  </si>
  <si>
    <t>Pork, food grade offal, at slaughterhouse (WFLDB)/ES U</t>
  </si>
  <si>
    <t>Pork, food grade offal, at slaughterhouse (WFLDB)/IT U</t>
  </si>
  <si>
    <t>Pork, food grade offal, at slaughterhouse (WFLDB)/PL U</t>
  </si>
  <si>
    <t>Pork, food grade offal, at slaughterhouse (WFLDB)/US U</t>
  </si>
  <si>
    <t>Pork, food grade rind, at slaughterhouse (WFLDB)/CA U</t>
  </si>
  <si>
    <t>Pork, food grade rind, at slaughterhouse (WFLDB)/DE U</t>
  </si>
  <si>
    <t>Pork, food grade rind, at slaughterhouse (WFLDB)/DK U</t>
  </si>
  <si>
    <t>Pork, food grade rind, at slaughterhouse (WFLDB)/ES U</t>
  </si>
  <si>
    <t>Pork, food grade rind, at slaughterhouse (WFLDB)/IT U</t>
  </si>
  <si>
    <t>Pork, food grade rind, at slaughterhouse (WFLDB)/PL U</t>
  </si>
  <si>
    <t>Pork, food grade rind, at slaughterhouse (WFLDB)/US U</t>
  </si>
  <si>
    <t>Pork, fresh meat, at slaughterhouse (WFLDB)/CA U</t>
  </si>
  <si>
    <t>Pork, fresh meat, at slaughterhouse (WFLDB)/DE U</t>
  </si>
  <si>
    <t>Pork, fresh meat, at slaughterhouse (WFLDB)/DK U</t>
  </si>
  <si>
    <t>Pork, fresh meat, at slaughterhouse (WFLDB)/ES U</t>
  </si>
  <si>
    <t>Pork, fresh meat, at slaughterhouse (WFLDB)/GLO U</t>
  </si>
  <si>
    <t>Pork, fresh meat, at slaughterhouse (WFLDB)/IT U</t>
  </si>
  <si>
    <t>Pork, fresh meat, at slaughterhouse (WFLDB)/PL U</t>
  </si>
  <si>
    <t>Pork, fresh meat, at slaughterhouse (WFLDB)/US U</t>
  </si>
  <si>
    <t>Chicken, cat. 3 slaughter by-products, at slaughterhouse (WFLDB)/BR U</t>
  </si>
  <si>
    <t>Chicken, cat. 3 slaughter by-products, at slaughterhouse (WFLDB)/CA U</t>
  </si>
  <si>
    <t>Chicken, cat. 3 slaughter by-products, at slaughterhouse (WFLDB)/CN U</t>
  </si>
  <si>
    <t>Chicken, cat. 3 slaughter by-products, at slaughterhouse (WFLDB)/DE U</t>
  </si>
  <si>
    <t>Chicken, cat. 3 slaughter by-products, at slaughterhouse (WFLDB)/IT U</t>
  </si>
  <si>
    <t>Chicken, cat. 3 slaughter by-products, at slaughterhouse (WFLDB)/PL U</t>
  </si>
  <si>
    <t>Chicken, cat. 3 slaughter by-products, at slaughterhouse (WFLDB)/US U</t>
  </si>
  <si>
    <t>Chicken, feathers, at slaughterhouse (WFLDB)/BR U</t>
  </si>
  <si>
    <t>Chicken, feathers, at slaughterhouse (WFLDB)/CA U</t>
  </si>
  <si>
    <t>Chicken, feathers, at slaughterhouse (WFLDB)/CN U</t>
  </si>
  <si>
    <t>Chicken, feathers, at slaughterhouse (WFLDB)/DE U</t>
  </si>
  <si>
    <t>Chicken, feathers, at slaughterhouse (WFLDB)/IT U</t>
  </si>
  <si>
    <t>Chicken, feathers, at slaughterhouse (WFLDB)/PL U</t>
  </si>
  <si>
    <t>Chicken, feathers, at slaughterhouse (WFLDB)/US U</t>
  </si>
  <si>
    <t>Chicken, food grade offal, at slaughterhouse (WFLDB)/BR U</t>
  </si>
  <si>
    <t>Chicken, food grade offal, at slaughterhouse (WFLDB)/CA U</t>
  </si>
  <si>
    <t>Chicken, food grade offal, at slaughterhouse (WFLDB)/CN U</t>
  </si>
  <si>
    <t>Chicken, food grade offal, at slaughterhouse (WFLDB)/DE U</t>
  </si>
  <si>
    <t>Chicken, food grade offal, at slaughterhouse (WFLDB)/IT U</t>
  </si>
  <si>
    <t>Chicken, food grade offal, at slaughterhouse (WFLDB)/PL U</t>
  </si>
  <si>
    <t>Chicken, food grade offal, at slaughterhouse (WFLDB)/US U</t>
  </si>
  <si>
    <t>Chicken, fresh meat, at slaughterhouse (WFLDB)/BR U</t>
  </si>
  <si>
    <t>Chicken, fresh meat, at slaughterhouse (WFLDB)/CA U</t>
  </si>
  <si>
    <t>Chicken, fresh meat, at slaughterhouse (WFLDB)/CN U</t>
  </si>
  <si>
    <t>Chicken, fresh meat, at slaughterhouse (WFLDB)/DE U</t>
  </si>
  <si>
    <t>Chicken, fresh meat, at slaughterhouse (WFLDB)/GLO U</t>
  </si>
  <si>
    <t>Chicken, fresh meat, at slaughterhouse (WFLDB)/IT U</t>
  </si>
  <si>
    <t>Chicken, fresh meat, at slaughterhouse (WFLDB)/PL U</t>
  </si>
  <si>
    <t>Chicken, fresh meat, at slaughterhouse (WFLDB)/US U</t>
  </si>
  <si>
    <t>Turkey, cat. 1 and 2 materials and waste, at slaughterhouse (WFLDB)/DE U</t>
  </si>
  <si>
    <t>Turkey, cat. 1 and 2 materials and waste, at slaughterhouse (WFLDB)/PL U</t>
  </si>
  <si>
    <t>Turkey, cat. 3 slaughter by-products, at slaughterhouse (WFLDB)/DE U</t>
  </si>
  <si>
    <t>Turkey, cat. 3 slaughter by-products, at slaughterhouse (WFLDB)/PL U</t>
  </si>
  <si>
    <t>Turkey, feathers, at slaughterhouse (WFLDB)/DE U</t>
  </si>
  <si>
    <t>Turkey, feathers, at slaughterhouse (WFLDB)/PL U</t>
  </si>
  <si>
    <t>Turkey, food grade offal, at slaughterhouse (WFLDB)/DE U</t>
  </si>
  <si>
    <t>Turkey, food grade offal, at slaughterhouse (WFLDB)/PL U</t>
  </si>
  <si>
    <t>Turkey, fresh meat, at slaughterhouse (WFLDB)/DE U</t>
  </si>
  <si>
    <t>Turkey, fresh meat, at slaughterhouse (WFLDB)/GLO U</t>
  </si>
  <si>
    <t>Turkey, fresh meat, at slaughterhouse (WFLDB)/PL U</t>
  </si>
  <si>
    <t>processing, agricultural, feed processing</t>
  </si>
  <si>
    <t>Compounding, animal feed, at plant (WFLDB)/GLO U</t>
  </si>
  <si>
    <t>Feed storage and transports, per kg DM (WFLDB)/GLO U</t>
  </si>
  <si>
    <t>Grain feed handling, at warehouse (WFLDB)/GLO U</t>
  </si>
  <si>
    <t>processing, agricultural, irrigation</t>
  </si>
  <si>
    <t>Irrigating, drip, diesel powered (WFLDB)/GLO U</t>
  </si>
  <si>
    <t>Irrigating, drip, electricity powered (WFLDB)/AR U</t>
  </si>
  <si>
    <t>Irrigating, drip, electricity powered (WFLDB)/AU U</t>
  </si>
  <si>
    <t>Irrigating, drip, electricity powered (WFLDB)/BE U</t>
  </si>
  <si>
    <t>Irrigating, drip, electricity powered (WFLDB)/BR U</t>
  </si>
  <si>
    <t>Irrigating, drip, electricity powered (WFLDB)/CA U</t>
  </si>
  <si>
    <t>Irrigating, drip, electricity powered (WFLDB)/CH U</t>
  </si>
  <si>
    <t>Irrigating, drip, electricity powered (WFLDB)/CI U</t>
  </si>
  <si>
    <t>Irrigating, drip, electricity powered (WFLDB)/CL U</t>
  </si>
  <si>
    <t>Irrigating, drip, electricity powered (WFLDB)/CN U</t>
  </si>
  <si>
    <t>Irrigating, drip, electricity powered (WFLDB)/CR U</t>
  </si>
  <si>
    <t>Irrigating, drip, electricity powered (WFLDB)/DE U</t>
  </si>
  <si>
    <t>Irrigating, drip, electricity powered (WFLDB)/EC U</t>
  </si>
  <si>
    <t>Irrigating, drip, electricity powered (WFLDB)/ES U</t>
  </si>
  <si>
    <t>Irrigating, drip, electricity powered (WFLDB)/FI U</t>
  </si>
  <si>
    <t>Irrigating, drip, electricity powered (WFLDB)/FR U</t>
  </si>
  <si>
    <t>Irrigating, drip, electricity powered (WFLDB)/GH U</t>
  </si>
  <si>
    <t>Irrigating, drip, electricity powered (WFLDB)/GLO U</t>
  </si>
  <si>
    <t>Irrigating, drip, electricity powered (WFLDB)/HU U</t>
  </si>
  <si>
    <t>Irrigating, drip, electricity powered (WFLDB)/ID U</t>
  </si>
  <si>
    <t>Irrigating, drip, electricity powered (WFLDB)/IN U</t>
  </si>
  <si>
    <t>Irrigating, drip, electricity powered (WFLDB)/IT U</t>
  </si>
  <si>
    <t>Irrigating, drip, electricity powered (WFLDB)/MA U</t>
  </si>
  <si>
    <t>Irrigating, drip, electricity powered (WFLDB)/MX U</t>
  </si>
  <si>
    <t>Irrigating, drip, electricity powered (WFLDB)/NL U</t>
  </si>
  <si>
    <t>Irrigating, drip, electricity powered (WFLDB)/PH U</t>
  </si>
  <si>
    <t>Irrigating, drip, electricity powered (WFLDB)/PL U</t>
  </si>
  <si>
    <t>Irrigating, drip, electricity powered (WFLDB)/RS U</t>
  </si>
  <si>
    <t>Irrigating, drip, electricity powered (WFLDB)/RU U</t>
  </si>
  <si>
    <t>Irrigating, drip, electricity powered (WFLDB)/SE U</t>
  </si>
  <si>
    <t>Irrigating, drip, electricity powered (WFLDB)/TR U</t>
  </si>
  <si>
    <t>Irrigating, drip, electricity powered (WFLDB)/US U</t>
  </si>
  <si>
    <t>Irrigating, sprinkler, diesel powered (WFLDB)/GLO U</t>
  </si>
  <si>
    <t>Irrigating, sprinkler, electricity powered (WFLDB)/AR U</t>
  </si>
  <si>
    <t>Irrigating, sprinkler, electricity powered (WFLDB)/AU U</t>
  </si>
  <si>
    <t>Irrigating, sprinkler, electricity powered (WFLDB)/BE U</t>
  </si>
  <si>
    <t>Irrigating, sprinkler, electricity powered (WFLDB)/BR U</t>
  </si>
  <si>
    <t>Irrigating, sprinkler, electricity powered (WFLDB)/CA U</t>
  </si>
  <si>
    <t>Irrigating, sprinkler, electricity powered (WFLDB)/CH U</t>
  </si>
  <si>
    <t>Irrigating, sprinkler, electricity powered (WFLDB)/CI U</t>
  </si>
  <si>
    <t>Irrigating, sprinkler, electricity powered (WFLDB)/CL U</t>
  </si>
  <si>
    <t>Irrigating, sprinkler, electricity powered (WFLDB)/CN U</t>
  </si>
  <si>
    <t>Irrigating, sprinkler, electricity powered (WFLDB)/CO U</t>
  </si>
  <si>
    <t>Irrigating, sprinkler, electricity powered (WFLDB)/CR U</t>
  </si>
  <si>
    <t>Irrigating, sprinkler, electricity powered (WFLDB)/DE U</t>
  </si>
  <si>
    <t>Irrigating, sprinkler, electricity powered (WFLDB)/EC U</t>
  </si>
  <si>
    <t>Irrigating, sprinkler, electricity powered (WFLDB)/ES U</t>
  </si>
  <si>
    <t>Irrigating, sprinkler, electricity powered (WFLDB)/FI U</t>
  </si>
  <si>
    <t>Irrigating, sprinkler, electricity powered (WFLDB)/FR U</t>
  </si>
  <si>
    <t>Irrigating, sprinkler, electricity powered (WFLDB)/GB U</t>
  </si>
  <si>
    <t>Irrigating, sprinkler, electricity powered (WFLDB)/GH U</t>
  </si>
  <si>
    <t>Irrigating, sprinkler, electricity powered (WFLDB)/GLO U</t>
  </si>
  <si>
    <t>Irrigating, sprinkler, electricity powered (WFLDB)/HU U</t>
  </si>
  <si>
    <t>Irrigating, sprinkler, electricity powered (WFLDB)/ID U</t>
  </si>
  <si>
    <t>Irrigating, sprinkler, electricity powered (WFLDB)/IN U</t>
  </si>
  <si>
    <t>Irrigating, sprinkler, electricity powered (WFLDB)/IT U</t>
  </si>
  <si>
    <t>Irrigating, sprinkler, electricity powered (WFLDB)/MA U</t>
  </si>
  <si>
    <t>Irrigating, sprinkler, electricity powered (WFLDB)/MX U</t>
  </si>
  <si>
    <t>Irrigating, sprinkler, electricity powered (WFLDB)/NL U</t>
  </si>
  <si>
    <t>Irrigating, sprinkler, electricity powered (WFLDB)/PH U</t>
  </si>
  <si>
    <t>Irrigating, sprinkler, electricity powered (WFLDB)/PL U</t>
  </si>
  <si>
    <t>Irrigating, sprinkler, electricity powered (WFLDB)/RS U</t>
  </si>
  <si>
    <t>Irrigating, sprinkler, electricity powered (WFLDB)/RU U</t>
  </si>
  <si>
    <t>Irrigating, sprinkler, electricity powered (WFLDB)/SE U</t>
  </si>
  <si>
    <t>Irrigating, sprinkler, electricity powered (WFLDB)/TR U</t>
  </si>
  <si>
    <t>Irrigating, sprinkler, electricity powered (WFLDB)/UA U</t>
  </si>
  <si>
    <t>Irrigating, sprinkler, electricity powered (WFLDB)/US U</t>
  </si>
  <si>
    <t>Irrigating, surface, diesel powered (WFLDB)/GLO U</t>
  </si>
  <si>
    <t>Irrigating, surface, electricity powered (WFLDB)/AR U</t>
  </si>
  <si>
    <t>Irrigating, surface, electricity powered (WFLDB)/AU U</t>
  </si>
  <si>
    <t>Irrigating, surface, electricity powered (WFLDB)/BE U</t>
  </si>
  <si>
    <t>Irrigating, surface, electricity powered (WFLDB)/BR U</t>
  </si>
  <si>
    <t>Irrigating, surface, electricity powered (WFLDB)/CA U</t>
  </si>
  <si>
    <t>Irrigating, surface, electricity powered (WFLDB)/CH U</t>
  </si>
  <si>
    <t>Irrigating, surface, electricity powered (WFLDB)/CI U</t>
  </si>
  <si>
    <t>Irrigating, surface, electricity powered (WFLDB)/CL U</t>
  </si>
  <si>
    <t>Irrigating, surface, electricity powered (WFLDB)/CN U</t>
  </si>
  <si>
    <t>Irrigating, surface, electricity powered (WFLDB)/CO U</t>
  </si>
  <si>
    <t>Irrigating, surface, electricity powered (WFLDB)/CR U</t>
  </si>
  <si>
    <t>Irrigating, surface, electricity powered (WFLDB)/EC U</t>
  </si>
  <si>
    <t>Irrigating, surface, electricity powered (WFLDB)/ES U</t>
  </si>
  <si>
    <t>Irrigating, surface, electricity powered (WFLDB)/FR U</t>
  </si>
  <si>
    <t>Irrigating, surface, electricity powered (WFLDB)/GH U</t>
  </si>
  <si>
    <t>Irrigating, surface, electricity powered (WFLDB)/GLO U</t>
  </si>
  <si>
    <t>Irrigating, surface, electricity powered (WFLDB)/HU U</t>
  </si>
  <si>
    <t>Irrigating, surface, electricity powered (WFLDB)/ID U</t>
  </si>
  <si>
    <t>Irrigating, surface, electricity powered (WFLDB)/IN U</t>
  </si>
  <si>
    <t>Irrigating, surface, electricity powered (WFLDB)/IT U</t>
  </si>
  <si>
    <t>Irrigating, surface, electricity powered (WFLDB)/MA U</t>
  </si>
  <si>
    <t>Irrigating, surface, electricity powered (WFLDB)/MX U</t>
  </si>
  <si>
    <t>Irrigating, surface, electricity powered (WFLDB)/PH U</t>
  </si>
  <si>
    <t>Irrigating, surface, electricity powered (WFLDB)/RS U</t>
  </si>
  <si>
    <t>Irrigating, surface, electricity powered (WFLDB)/RU U</t>
  </si>
  <si>
    <t>Irrigating, surface, electricity powered (WFLDB)/TR U</t>
  </si>
  <si>
    <t>Irrigating, surface, electricity powered (WFLDB)/US U</t>
  </si>
  <si>
    <t>Irrigating, surface, electricity powered (WFLDB)/VN U</t>
  </si>
  <si>
    <t>processing, agricultural, machinery</t>
  </si>
  <si>
    <t>Application of liquid mineral fertilizer (WFLDB)/CH U</t>
  </si>
  <si>
    <t>Baling hay, at farm (WFLDB)/GLO U</t>
  </si>
  <si>
    <t>Harvesting, by complete harvester (WFLDB)/CH U</t>
  </si>
  <si>
    <t>Slurry application, spreader with trailed hoses, per m3 (WFLDB)/m3/CH U</t>
  </si>
  <si>
    <t>Solid pesticide application, by broadcaster (WFLDB)/CH U</t>
  </si>
  <si>
    <t>Tillage, cultivating, chiselling (WFLDB)/CH U</t>
  </si>
  <si>
    <t>Tillage, currying, by weeder (WFLDB)/CH U</t>
  </si>
  <si>
    <t>Tillage, generic (WFLDB)/CH U</t>
  </si>
  <si>
    <t>Tillage, harrowing, by rotary harrow (WFLDB)/CH U</t>
  </si>
  <si>
    <t>Tillage, harrowing, by spring tine harrow (WFLDB)/CH U</t>
  </si>
  <si>
    <t>Tillage, hoeing and earthing-up, potatoes (WFLDB)/CH U</t>
  </si>
  <si>
    <t>Tillage, ploughing (WFLDB)/CH U</t>
  </si>
  <si>
    <t>Tillage, rolling (WFLDB)/CH U</t>
  </si>
  <si>
    <t>Tillage, rotary cultivator (WFLDB)/CH U</t>
  </si>
  <si>
    <t>processing, agricultural, slauthering</t>
  </si>
  <si>
    <t>Slaughtering, beef cattle (WFLDB)/GLO U</t>
  </si>
  <si>
    <t>Slaughtering, poultry (WFLDB)/GLO U</t>
  </si>
  <si>
    <t>Slaughtering, swine (WFLDB)/GLO U</t>
  </si>
  <si>
    <t>processing, home cooking</t>
  </si>
  <si>
    <t>Baking, without preheating, with electric oven, 220°C (428°F), at consumer home (WFLDB)/GLO U</t>
  </si>
  <si>
    <t>Baking, without preheating, with electric oven, 80°C (176°F), at consumer home (WFLDB)/GLO U</t>
  </si>
  <si>
    <t>Boiling, vegetables, with electric stove, at consumer home (WFLDB)/GLO U</t>
  </si>
  <si>
    <t>Boiling, vegetables, with LPG stove, at consumer home (WFLDB)/GLO U</t>
  </si>
  <si>
    <t>Boiling, vegetables, with natural gas stove, at consumer home (WFLDB)/GLO U</t>
  </si>
  <si>
    <t>Frying, vegetables, with electric stove, at consumer home (WFLDB)/GLO U</t>
  </si>
  <si>
    <t>Frying, vegetables, with LPG stove, at consumer home (WFLDB)/GLO U</t>
  </si>
  <si>
    <t>Frying, vegetables, with natural gas stove, at consumer home (WFLDB)/GLO U</t>
  </si>
  <si>
    <t>Microwaving, 700W, at consumer home (WFLDB)/GLO U</t>
  </si>
  <si>
    <t>Preheating, electric oven, 220°C (428°F), at consumer home (WFLDB)/GLO U</t>
  </si>
  <si>
    <t>Preheating, electric oven, 80°C (176°F), at consumer home (WFLDB)/GLO U</t>
  </si>
  <si>
    <t>Steaming, vegetables, unpressurized, with electric stove, at consumer home (WFLDB)/GLO U</t>
  </si>
  <si>
    <t xml:space="preserve">s </t>
  </si>
  <si>
    <t>processing, copies from Ecoinvent V3.5</t>
  </si>
  <si>
    <t>Agricultural machinery, tillage {GLO}| market for | Cut-off, S - Copied from ecoinvent</t>
  </si>
  <si>
    <t>Agricultural machinery, unspecified {GLO}| market for | Cut-off, S - Copied from ecoinvent</t>
  </si>
  <si>
    <t>Application of plant protection product, by field sprayer {GLO}| market for | Cut-off, S - Copied from ecoinvent</t>
  </si>
  <si>
    <t>Ash, from combustion of bagasse from sugarcane {GLO}| ash, from combustion of bagasse from sugarcane, Recycled Content cut-off | Cut-off, S - Copied from ecoinvent</t>
  </si>
  <si>
    <t>Bale loading {GLO}| market for | Cut-off, S - Copied from ecoinvent</t>
  </si>
  <si>
    <t>Blasting {GLO}| market for | Cut-off, S - Copied from ecoinvent</t>
  </si>
  <si>
    <t>Blow moulding {GLO}| market for | Cut-off, S - Copied from ecoinvent</t>
  </si>
  <si>
    <t>Chopping, maize {GLO}| market for | Cut-off, S - Copied from ecoinvent</t>
  </si>
  <si>
    <t>Combine harvesting {GLO}| market for | Cut-off, S - Copied from ecoinvent</t>
  </si>
  <si>
    <t>Dried roughage store, cold-air dried, conventional {RoW}| construction | Cut-off, S - Copied from ecoinvent</t>
  </si>
  <si>
    <t>Dried roughage store, non ventilated {RoW}| construction | Cut-off, S - Copied from ecoinvent</t>
  </si>
  <si>
    <t>Drying of bread grain, seed and legumes {GLO}| market for | Cut-off, S - Copied from ecoinvent</t>
  </si>
  <si>
    <t>Drying of feed grain {GLO}| market for | Cut-off, S - Copied from ecoinvent</t>
  </si>
  <si>
    <t>Drying of feed grain {RoW}| processing | Cut-off, S - Copied from ecoinvent</t>
  </si>
  <si>
    <t>Dung slab {GLO}| market for | Cut-off, S - Copied from ecoinvent</t>
  </si>
  <si>
    <t>Extrusion, plastic film {RER}| extrusion, plastic film | Cut-off, S - Copied from ecoinvent</t>
  </si>
  <si>
    <t>Extrusion, plastic pipes {RER}| extrusion, plastic pipes | Cut-off, S - Copied from ecoinvent</t>
  </si>
  <si>
    <t>Fertilising, by broadcaster {GLO}| market for | Cut-off, S - Copied from ecoinvent</t>
  </si>
  <si>
    <t>Fodder loading, by self-loading trailer {RoW}| processing | Cut-off, S - Copied from ecoinvent</t>
  </si>
  <si>
    <t>Harvesting, by complete harvester, beets {GLO}| market for | Cut-off, S - Copied from ecoinvent</t>
  </si>
  <si>
    <t>Harvesting, by complete harvester, ground crops {GLO}| market for harvesting, by complete harvester, ground crops | Cut-off, S - Copied from ecoinvent</t>
  </si>
  <si>
    <t>Haying, by rotary tedder {GLO}| market for | Cut-off, S - Copied from ecoinvent</t>
  </si>
  <si>
    <t>Hoeing {GLO}| market for | Cut-off, S - Copied from ecoinvent</t>
  </si>
  <si>
    <t>Housing system, cattle, loose, per animal unit {GLO}| market for | Cut-off, S - Copied from ecoinvent</t>
  </si>
  <si>
    <t>Impact extrusion of steel, cold, 1 strokes {RER}| processing | Cut-off, S - Copied from ecoinvent</t>
  </si>
  <si>
    <t>Injection moulding {GLO}| market for | Cut-off, S - Copied from ecoinvent</t>
  </si>
  <si>
    <t>Injection moulding {RER}| processing | Cut-off, S - Copied from ecoinvent</t>
  </si>
  <si>
    <t>Liquid manure spreading, by vacuum tanker {GLO}| market for | Cut-off, S - Copied from ecoinvent</t>
  </si>
  <si>
    <t>Liquid manure storage and processing facility {GLO}| market for | Cut-off, S - Copied from ecoinvent</t>
  </si>
  <si>
    <t>Metal working, average for aluminium product manufacturing {RER}| processing | Cut-off, S - Copied from ecoinvent</t>
  </si>
  <si>
    <t>Metal working, average for chromium steel product manufacturing {GLO}| market for | Cut-off, S - Copied from ecoinvent</t>
  </si>
  <si>
    <t>Metal working, average for chromium steel product manufacturing {RER}| processing | Cut-off, S - Copied from ecoinvent</t>
  </si>
  <si>
    <t>Metal working, average for copper product manufacturing {RER}| processing | Cut-off, S - Copied from ecoinvent</t>
  </si>
  <si>
    <t>Metal working, average for metal product manufacturing {RER}| processing | Cut-off, S - Copied from ecoinvent</t>
  </si>
  <si>
    <t>Metal working, average for steel product manufacturing {RER}| processing | Cut-off, S - Copied from ecoinvent</t>
  </si>
  <si>
    <t>Milking parlour {GLO}| market for | Cut-off, S - Copied from ecoinvent</t>
  </si>
  <si>
    <t>Mowing, by motor mower {GLO}| market for | Cut-off, S - Copied from ecoinvent</t>
  </si>
  <si>
    <t>Mowing, by rotary mower {GLO}| market for | Cut-off, S - Copied from ecoinvent</t>
  </si>
  <si>
    <t>Mulching {GLO}| market for | Cut-off, S - Copied from ecoinvent</t>
  </si>
  <si>
    <t>Planting {GLO}| market for | Cut-off, S - Copied from ecoinvent</t>
  </si>
  <si>
    <t>Planting tree {GLO}| market for planting tree | Cut-off, S - Copied from ecoinvent</t>
  </si>
  <si>
    <t>Polymer foaming {RER}| processing | Cut-off, S - Copied from ecoinvent</t>
  </si>
  <si>
    <t>Potato grading {GLO}| market for | Cut-off, S - Copied from ecoinvent</t>
  </si>
  <si>
    <t>Potato haulm cutting {GLO}| market for | Cut-off, S - Copied from ecoinvent</t>
  </si>
  <si>
    <t>Potato planting {GLO}| market for | Cut-off, S - Copied from ecoinvent</t>
  </si>
  <si>
    <t>Power sawing, without catalytic converter {GLO}| market for | Cut-off, S - Copied from ecoinvent</t>
  </si>
  <si>
    <t>Recultivation, limestone mine {GLO}| market for | Cut-off, S - Copied from ecoinvent</t>
  </si>
  <si>
    <t>Saw dust, wet, measured as dry mass {RoW}| suction, sawdust | Cut-off, S - Copied from ecoinvent</t>
  </si>
  <si>
    <t>Sheet rolling, copper {GLO}| market for | Cut-off, S - Copied from ecoinvent</t>
  </si>
  <si>
    <t>Sheet rolling, copper {RER}| processing | Cut-off, S - Copied from ecoinvent</t>
  </si>
  <si>
    <t>Sheet rolling, steel {GLO}| market for | Cut-off, S - Copied from ecoinvent</t>
  </si>
  <si>
    <t>Sheet rolling, steel {RER}| processing | Cut-off, S - Copied from ecoinvent</t>
  </si>
  <si>
    <t>Solid manure loading and spreading, by hydraulic loader and spreader {GLO}| market for | Cut-off, S - Copied from ecoinvent</t>
  </si>
  <si>
    <t>Sowing {GLO}| market for | Cut-off, S - Copied from ecoinvent</t>
  </si>
  <si>
    <t>Stretch blow moulding {GLO}| market for | Cut-off, S - Copied from ecoinvent</t>
  </si>
  <si>
    <t>Stretch blow moulding {RER}| production | Cut-off, S - Copied from ecoinvent</t>
  </si>
  <si>
    <t>Swath, by rotary windrower {GLO}| market for | Cut-off, S - Copied from ecoinvent</t>
  </si>
  <si>
    <t>Thermoforming, with calendering {GLO}| market for | Cut-off, S - Copied from ecoinvent</t>
  </si>
  <si>
    <t>Thermoforming, with calendering {RER}| production | Cut-off, S - Copied from ecoinvent</t>
  </si>
  <si>
    <t>Tillage, currying, by weeder {GLO}| market for | Cut-off, S - Copied from ecoinvent</t>
  </si>
  <si>
    <t>Tillage, harrowing, by rotary harrow {GLO}| market for | Cut-off, S - Copied from ecoinvent</t>
  </si>
  <si>
    <t>Tillage, harrowing, by spring tine harrow {GLO}| market for | Cut-off, S - Copied from ecoinvent</t>
  </si>
  <si>
    <t>Tillage, ploughing {GLO}| market for | Cut-off, S - Copied from ecoinvent</t>
  </si>
  <si>
    <t>Wood chipping, chipper, mobile, diesel, at forest road {GLO}| market for | Cut-off, S - Copied from ecoinvent</t>
  </si>
  <si>
    <t>Zinc coat, coils {GLO}| market for | Cut-off, S - Copied from ecoinvent</t>
  </si>
  <si>
    <t>Zinc coat, coils {RER}| zinc coating, coils | Cut-off, S - Copied from ecoinvent</t>
  </si>
  <si>
    <t>Zinc coat, pieces {GLO}| market for | Cut-off, S - Copied from ecoinvent</t>
  </si>
  <si>
    <t>Zinc coat, pieces {RER}| zinc coating, pieces | Cut-off, S - Copied from ecoinvent</t>
  </si>
  <si>
    <t>Idemat2021 Lithium NMC 811 (241 Wh/kg cell, 165 Wh/kg total)</t>
  </si>
  <si>
    <t>Idemat2021 Aluminium trade mix (87.5% prim 12.5% sec)</t>
  </si>
  <si>
    <t>Idemat2021 Antimony, CRM</t>
  </si>
  <si>
    <t>Idemat2021 Cadmium (virgin)</t>
  </si>
  <si>
    <t>Idemat2021 Chromium, CRM</t>
  </si>
  <si>
    <t>Idemat2021 Cobalt, CRM</t>
  </si>
  <si>
    <t>Idemat2021 Copper wire, plate, pipe, trade mix ( 45% prim 55% sec)</t>
  </si>
  <si>
    <t>Idemat2021 Gold trade mix (80% prim 20% sec)</t>
  </si>
  <si>
    <t>Idemat2021 Lithium (virgin)</t>
  </si>
  <si>
    <t>Idemat2021 Magnesium, CRM, trade mix (90% prim 10% sec)</t>
  </si>
  <si>
    <t>Idemat2021 Mercury (virgin)</t>
  </si>
  <si>
    <t>Idemat2021 Nickel trade mix (66% prim 34% sec)</t>
  </si>
  <si>
    <t>Idemat2021 Palladium, CRM, trade mix (91% prim 9% sec)</t>
  </si>
  <si>
    <t>Idemat2021 Platinum, CRM, trade mix (88.5% prim 11.5% sec)</t>
  </si>
  <si>
    <t>Idemat2021 Rhodium, CRM, trade mix (91% prim 9% sec)</t>
  </si>
  <si>
    <t>Idemat2021 Silver trade mix (45% prim 55% sec)</t>
  </si>
  <si>
    <t>Idemat2021 Titanium trade mix (81% prim, 19% sec)</t>
  </si>
  <si>
    <t>Idemat2021 Tungsten, CRM</t>
  </si>
  <si>
    <t>Idemat2021 Zinc trade mix (69% prim 31% sec)</t>
  </si>
  <si>
    <t>JRC report : Towards recycling indicators based on EU flows and raw materials analysis system data. 2018</t>
  </si>
  <si>
    <t>Materials, metals, non ferro        Note: when 'virgin' is added it is 100% primary, when nothing is added it is a european market mix accoding to JRC report : Towards recycling indicators based on EU flows and raw materials analysis system data. 2018</t>
  </si>
  <si>
    <t xml:space="preserve">ReCiPe and EF recalculated </t>
  </si>
  <si>
    <t>B.050.01.109</t>
  </si>
  <si>
    <t>Idemat2021 Heat from coal (bituminous 29 MJ/kg)</t>
  </si>
  <si>
    <t>EPD epichlorohydrin of Spolchemie</t>
  </si>
  <si>
    <t>plastic industry europe</t>
  </si>
  <si>
    <t>paper Stropnik 2019</t>
  </si>
  <si>
    <t>derived from a study of University of Utrecht (Shen and Pattel)</t>
  </si>
  <si>
    <t>confidential study Delft University of Technology</t>
  </si>
  <si>
    <t>polyether polyols average "long chain"  "short chain" , feedstock energy is big question mark, the sum of feedstock + heat seems OK</t>
  </si>
  <si>
    <r>
      <t>Nuss</t>
    </r>
    <r>
      <rPr>
        <vertAlign val="superscript"/>
        <sz val="10"/>
        <rFont val="Arial"/>
        <family val="2"/>
      </rPr>
      <t xml:space="preserve"> </t>
    </r>
    <r>
      <rPr>
        <sz val="10"/>
        <rFont val="Arial"/>
        <family val="2"/>
      </rPr>
      <t>and Eckelman, 2014, Life Cycle Assessment of Metals: A Scientific Synthesis, PLOS ONE, - supporting information- . 28% recycled, see JRC report : Towards recycling indicators based on EU flows and raw materials analysis system data. 2018</t>
    </r>
  </si>
  <si>
    <t>ProBas, Umwelt Bundesambt, 21% recycled, see JRC report : Towards recycling indicators based on EU flows and raw materials analysis system data. 2018</t>
  </si>
  <si>
    <t>ProBas, Umwelt Bundesambt, 35% recycled, see JRC report : Towards recycling indicators based on EU flows and raw materials analysis system data. 2018</t>
  </si>
  <si>
    <t>ProBas, Umwelt Bundesambt, 12% recycled, see JRC report : Towards recycling indicators based on EU flows and raw materials analysis system data. 2018</t>
  </si>
  <si>
    <t>ProBas, Umwelt Bundesambt, 30% recycled, see JRC report : Towards recycling indicators based on EU flows and raw materials analysis system data. 2018</t>
  </si>
  <si>
    <t>ProBas, Umwelt Bundesambt, 1% recycled, see JRC report : Towards recycling indicators based on EU flows and raw materials analysis system data. 2018</t>
  </si>
  <si>
    <r>
      <t>Nuss</t>
    </r>
    <r>
      <rPr>
        <vertAlign val="superscript"/>
        <sz val="10"/>
        <rFont val="Arial"/>
        <family val="2"/>
      </rPr>
      <t xml:space="preserve"> </t>
    </r>
    <r>
      <rPr>
        <sz val="10"/>
        <rFont val="Arial"/>
        <family val="2"/>
      </rPr>
      <t>and Eckelman, 2014, Life Cycle Assessment of Metals: A Scientific Synthesis, PLOS ONE, - supporting information- , 1% recycled, see JRC report : Towards recycling indicators based on EU flows and raw materials analysis system data. 2018</t>
    </r>
  </si>
  <si>
    <t>ProBas, Umwelt Bundesambt, 32% recycled, see JRC report : Towards recycling indicators based on EU flows and raw materials analysis system data. 2018</t>
  </si>
  <si>
    <t>ProBas, Umwelt Bundesambt, 42% recycled, see JRC report : Towards recycling indicators based on EU flows and raw materials analysis system data. 2018</t>
  </si>
  <si>
    <t>White and Kulcinski 2000, White and Kulcinski, 2000, Fusion engineering and design, 48 pp 473-481, 44% recycled, see JRC report : Towards recycling indicators based on EU flows and raw materials analysis system data. 2018</t>
  </si>
  <si>
    <r>
      <t>waste treatment, upcycling credit plastics</t>
    </r>
    <r>
      <rPr>
        <sz val="10"/>
        <color rgb="FFFF0000"/>
        <rFont val="Arial"/>
        <family val="2"/>
      </rPr>
      <t xml:space="preserve"> (note: can only be applied when the </t>
    </r>
    <r>
      <rPr>
        <b/>
        <sz val="10"/>
        <color rgb="FFFF0000"/>
        <rFont val="Arial"/>
        <family val="2"/>
      </rPr>
      <t>a market mix</t>
    </r>
    <r>
      <rPr>
        <sz val="10"/>
        <color rgb="FFFF0000"/>
        <rFont val="Arial"/>
        <family val="2"/>
      </rPr>
      <t xml:space="preserve"> is used at the input, </t>
    </r>
    <r>
      <rPr>
        <b/>
        <sz val="10"/>
        <color rgb="FFFF0000"/>
        <rFont val="Arial"/>
        <family val="2"/>
      </rPr>
      <t>not for secondary metals</t>
    </r>
    <r>
      <rPr>
        <sz val="10"/>
        <color rgb="FFFF0000"/>
        <rFont val="Arial"/>
        <family val="2"/>
      </rPr>
      <t xml:space="preserve"> at the input, since that would </t>
    </r>
    <r>
      <rPr>
        <b/>
        <sz val="10"/>
        <color rgb="FFFF0000"/>
        <rFont val="Arial"/>
        <family val="2"/>
      </rPr>
      <t>cause double counting</t>
    </r>
    <r>
      <rPr>
        <sz val="10"/>
        <color rgb="FFFF0000"/>
        <rFont val="Arial"/>
        <family val="2"/>
      </rPr>
      <t>)</t>
    </r>
  </si>
  <si>
    <r>
      <t xml:space="preserve">waste treatment, recycling credit metals </t>
    </r>
    <r>
      <rPr>
        <sz val="10"/>
        <color rgb="FFFF0000"/>
        <rFont val="Arial"/>
        <family val="2"/>
      </rPr>
      <t>(note: can only be applied when the</t>
    </r>
    <r>
      <rPr>
        <b/>
        <sz val="10"/>
        <color rgb="FFFF0000"/>
        <rFont val="Arial"/>
        <family val="2"/>
      </rPr>
      <t xml:space="preserve"> a market mix</t>
    </r>
    <r>
      <rPr>
        <sz val="10"/>
        <color rgb="FFFF0000"/>
        <rFont val="Arial"/>
        <family val="2"/>
      </rPr>
      <t xml:space="preserve"> is used at the input, </t>
    </r>
    <r>
      <rPr>
        <b/>
        <sz val="10"/>
        <color rgb="FFFF0000"/>
        <rFont val="Arial"/>
        <family val="2"/>
      </rPr>
      <t>not for secondary metals at the input, since that would cause double counting</t>
    </r>
    <r>
      <rPr>
        <sz val="10"/>
        <color rgb="FFFF0000"/>
        <rFont val="Arial"/>
        <family val="2"/>
      </rPr>
      <t>)</t>
    </r>
  </si>
  <si>
    <r>
      <rPr>
        <b/>
        <sz val="10"/>
        <color theme="0" tint="-0.34998626667073579"/>
        <rFont val="Arial"/>
        <family val="2"/>
      </rPr>
      <t xml:space="preserve">scarcity  </t>
    </r>
    <r>
      <rPr>
        <sz val="10"/>
        <color theme="0" tint="-0.34998626667073579"/>
        <rFont val="Arial"/>
        <family val="2"/>
      </rPr>
      <t xml:space="preserve">  euro</t>
    </r>
  </si>
  <si>
    <r>
      <rPr>
        <b/>
        <sz val="10"/>
        <color theme="0" tint="-0.34998626667073579"/>
        <rFont val="Arial"/>
        <family val="2"/>
      </rPr>
      <t>footprint</t>
    </r>
    <r>
      <rPr>
        <sz val="10"/>
        <color theme="0" tint="-0.34998626667073579"/>
        <rFont val="Arial"/>
        <family val="2"/>
      </rPr>
      <t xml:space="preserve">   euro</t>
    </r>
  </si>
  <si>
    <r>
      <rPr>
        <b/>
        <sz val="10"/>
        <color theme="1"/>
        <rFont val="Verdana"/>
        <family val="2"/>
      </rPr>
      <t>Impact unit:</t>
    </r>
    <r>
      <rPr>
        <sz val="10"/>
        <color theme="1"/>
        <rFont val="Verdana"/>
        <family val="2"/>
      </rPr>
      <t xml:space="preserve"> kg CO2 eq.</t>
    </r>
  </si>
  <si>
    <t>Design option:</t>
  </si>
  <si>
    <t>Graphing - itemized</t>
  </si>
  <si>
    <t>Graphing - by life cycle stage</t>
  </si>
  <si>
    <t>Manufacturing</t>
  </si>
  <si>
    <t>Eco-intensity (impacts/kg)</t>
  </si>
  <si>
    <t>Mass per item
(kg)</t>
  </si>
  <si>
    <t>Items per func.unit (#)</t>
  </si>
  <si>
    <t>Uncertainty 
%</t>
  </si>
  <si>
    <t>Notes</t>
  </si>
  <si>
    <t>Calculated Impact</t>
  </si>
  <si>
    <t>Item</t>
  </si>
  <si>
    <t>Impact - uncertainty</t>
  </si>
  <si>
    <t>Impact + uncertainty gradient ----------------------&gt;</t>
  </si>
  <si>
    <t>Materials &amp; Mfg.</t>
  </si>
  <si>
    <t>Transport</t>
  </si>
  <si>
    <t>Use</t>
  </si>
  <si>
    <t>Eco-Intensity (impacts/
ton-km)</t>
  </si>
  <si>
    <t>Mass per item
(ton)</t>
  </si>
  <si>
    <t>Distance per item
(km)</t>
  </si>
  <si>
    <t>Eco-Intensity (impacts/MJ
 or other)</t>
  </si>
  <si>
    <t>Amount per item 
(MJ or other)</t>
  </si>
  <si>
    <t>Eco-Intensity (impacts/kg)</t>
  </si>
  <si>
    <t>Comparison</t>
  </si>
  <si>
    <t>Uncertainty rubric: 10% for precise data &amp; perfect database match, 30% for plausible substitution, 100%+ for wild guess</t>
  </si>
  <si>
    <t>tomato study</t>
  </si>
  <si>
    <t>Idemat2021 Electricity offshore wind (5MW, capacity factor 0.47)</t>
  </si>
  <si>
    <t>Cumulative Energy Demand</t>
  </si>
  <si>
    <t>(CED)</t>
  </si>
  <si>
    <t>Timing for WSLC workshop</t>
  </si>
  <si>
    <t>…</t>
    <phoneticPr fontId="2" type="noConversion"/>
  </si>
  <si>
    <t>Total Score</t>
    <phoneticPr fontId="2" type="noConversion"/>
  </si>
  <si>
    <t>etc…</t>
    <phoneticPr fontId="2" type="noConversion"/>
  </si>
  <si>
    <t>Design Brief priority #4</t>
  </si>
  <si>
    <t>Design Brief priority #3</t>
    <phoneticPr fontId="2" type="noConversion"/>
  </si>
  <si>
    <t>Design Brief priority #2</t>
    <phoneticPr fontId="2" type="noConversion"/>
  </si>
  <si>
    <t>Design Brief priority #1</t>
    <phoneticPr fontId="2" type="noConversion"/>
  </si>
  <si>
    <t>Idea #5</t>
  </si>
  <si>
    <t>Idea #4</t>
  </si>
  <si>
    <t>Idea #3</t>
  </si>
  <si>
    <t>Idea #2</t>
  </si>
  <si>
    <t>Idea #1</t>
  </si>
  <si>
    <t>Weight</t>
    <phoneticPr fontId="2" type="noConversion"/>
  </si>
  <si>
    <t>Objective</t>
    <phoneticPr fontId="2" type="noConversion"/>
  </si>
  <si>
    <t>This work by Joost Vogtländer and Jeremy Faludi is licensed under a Creative Commons CC-BY 4.0 license.</t>
  </si>
  <si>
    <t>version 2022-10-15 for academic year 2022/2023</t>
  </si>
  <si>
    <t>based on US average grid mix from https://www.epa.gov/green-power-markets/us-electricity-grid-markets but with PV solar substituting for geothermal &amp; biomass.</t>
  </si>
  <si>
    <t>Idemat2021 Electricity Low Voltage, domestic use General EU</t>
  </si>
  <si>
    <t>Average electricity low voltage, domestic use general USA</t>
  </si>
  <si>
    <t>Steel, Primary</t>
  </si>
  <si>
    <t>Cast iron</t>
  </si>
  <si>
    <t>Aluminum, primary</t>
  </si>
  <si>
    <t>copper wire</t>
  </si>
  <si>
    <t>Rubber, synthetic</t>
  </si>
  <si>
    <t>Polystyrene, primary</t>
  </si>
  <si>
    <t>ABS</t>
  </si>
  <si>
    <t>PVC</t>
  </si>
  <si>
    <t>Polyurethane foam</t>
  </si>
  <si>
    <t>Glass</t>
  </si>
  <si>
    <t>Refrigerant</t>
  </si>
  <si>
    <t>Other materials</t>
  </si>
  <si>
    <t>Steel mfg -- Cold rolling</t>
  </si>
  <si>
    <t>PVC mfg -- Injection molding</t>
  </si>
  <si>
    <t>Aluminum mfg -- Extrusion</t>
  </si>
  <si>
    <t>Ocean freight, 10,000 km</t>
  </si>
  <si>
    <t>Rail, 800 km</t>
  </si>
  <si>
    <t>Truck, 80 km</t>
  </si>
  <si>
    <t>Electricity Use (NL avg.)</t>
  </si>
  <si>
    <t>Steel - landfill</t>
  </si>
  <si>
    <t>Iron - landfill</t>
  </si>
  <si>
    <t>Aluminum - landfill</t>
  </si>
  <si>
    <t>Copper - landfill</t>
  </si>
  <si>
    <t>Rubber - landfill</t>
  </si>
  <si>
    <t>Polystyrene landfil</t>
  </si>
  <si>
    <t>ABS - landfill</t>
  </si>
  <si>
    <t>PVC - landfill</t>
  </si>
  <si>
    <t>Polyurethane foam - landfill</t>
  </si>
  <si>
    <t>Glass - landfill</t>
  </si>
  <si>
    <t>Refrigerant - landfill</t>
  </si>
  <si>
    <t>Other materials - landfill</t>
  </si>
  <si>
    <t>as per Idemat</t>
  </si>
  <si>
    <r>
      <rPr>
        <b/>
        <sz val="10"/>
        <color theme="1"/>
        <rFont val="Verdana"/>
        <family val="2"/>
      </rPr>
      <t>Boundaries:</t>
    </r>
    <r>
      <rPr>
        <sz val="10"/>
        <color theme="1"/>
        <rFont val="Verdana"/>
        <family val="2"/>
      </rPr>
      <t xml:space="preserve"> Scope 3 cradle to grave (material and manufacture, transport and end of life)</t>
    </r>
  </si>
  <si>
    <r>
      <t>Purpose:</t>
    </r>
    <r>
      <rPr>
        <sz val="10"/>
        <color theme="1"/>
        <rFont val="Verdana"/>
        <family val="2"/>
      </rPr>
      <t xml:space="preserve"> Estimate biggest impact to set design priorities</t>
    </r>
  </si>
  <si>
    <r>
      <rPr>
        <b/>
        <sz val="10"/>
        <color theme="1"/>
        <rFont val="Verdana"/>
        <family val="2"/>
      </rPr>
      <t xml:space="preserve">Functional unit: </t>
    </r>
    <r>
      <rPr>
        <sz val="10"/>
        <color theme="1"/>
        <rFont val="Verdana"/>
        <family val="2"/>
      </rPr>
      <t>impacts per-years lifetime</t>
    </r>
  </si>
  <si>
    <t>PS &amp; ABS mfg -- Injection</t>
  </si>
  <si>
    <t>Camel Refrigerator</t>
  </si>
  <si>
    <t>Bear Refrigerator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</si>
</sst>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00"/>
    <numFmt numFmtId="165" formatCode="0.00000"/>
    <numFmt numFmtId="166" formatCode="#,##0.000"/>
    <numFmt numFmtId="167" formatCode="#,##0.0000"/>
    <numFmt numFmtId="168" formatCode="#,##0.0"/>
    <numFmt numFmtId="169" formatCode="0.000"/>
    <numFmt numFmtId="170" formatCode="#,##0.000000"/>
    <numFmt numFmtId="171" formatCode="#,##0.00000"/>
    <numFmt numFmtId="172" formatCode="0.000000"/>
    <numFmt numFmtId="173" formatCode="yyyy\-mm\-dd;@"/>
  </numFmts>
  <fonts count="42">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b/>
      <sz val="10"/>
      <name val="Arial"/>
      <family val="2"/>
    </font>
    <font>
      <sz val="10"/>
      <name val="Arial"/>
      <family val="2"/>
    </font>
    <font>
      <b/>
      <sz val="10"/>
      <color indexed="10"/>
      <name val="Arial"/>
      <family val="2"/>
    </font>
    <font>
      <sz val="10"/>
      <color indexed="8"/>
      <name val="MS Sans Serif"/>
      <family val="2"/>
    </font>
    <font>
      <sz val="10"/>
      <color rgb="FFFF0000"/>
      <name val="Arial"/>
      <family val="2"/>
    </font>
    <font>
      <sz val="8"/>
      <name val="Arial Narrow"/>
      <family val="2"/>
    </font>
    <font>
      <b/>
      <sz val="10"/>
      <color rgb="FFFF0000"/>
      <name val="Arial"/>
      <family val="2"/>
    </font>
    <font>
      <b/>
      <sz val="10"/>
      <color theme="1"/>
      <name val="Arial"/>
      <family val="2"/>
    </font>
    <font>
      <sz val="10"/>
      <color theme="1"/>
      <name val="Arial"/>
      <family val="2"/>
    </font>
    <font>
      <sz val="7"/>
      <color rgb="FF222222"/>
      <name val="Inherit"/>
    </font>
    <font>
      <sz val="10"/>
      <color theme="1"/>
      <name val="Calibri"/>
      <family val="2"/>
      <scheme val="minor"/>
    </font>
    <font>
      <sz val="10"/>
      <color rgb="FF000000"/>
      <name val="Arial"/>
      <family val="2"/>
    </font>
    <font>
      <sz val="10"/>
      <color rgb="FF0070C0"/>
      <name val="Arial"/>
      <family val="2"/>
    </font>
    <font>
      <b/>
      <sz val="10"/>
      <color rgb="FF0070C0"/>
      <name val="Arial"/>
      <family val="2"/>
    </font>
    <font>
      <sz val="11"/>
      <name val="Calibri"/>
      <family val="2"/>
    </font>
    <font>
      <vertAlign val="superscript"/>
      <sz val="10"/>
      <name val="Arial"/>
      <family val="2"/>
    </font>
    <font>
      <sz val="11"/>
      <name val="Calibri"/>
      <family val="2"/>
      <scheme val="minor"/>
    </font>
    <font>
      <b/>
      <sz val="10"/>
      <color theme="0" tint="-0.34998626667073579"/>
      <name val="Arial"/>
      <family val="2"/>
    </font>
    <font>
      <sz val="10"/>
      <color theme="0" tint="-0.34998626667073579"/>
      <name val="Arial"/>
      <family val="2"/>
    </font>
    <font>
      <sz val="11"/>
      <color theme="0" tint="-0.34998626667073579"/>
      <name val="Calibri"/>
      <family val="2"/>
      <scheme val="minor"/>
    </font>
    <font>
      <sz val="10"/>
      <name val="Verdana"/>
      <family val="2"/>
    </font>
    <font>
      <b/>
      <sz val="10"/>
      <name val="Verdana"/>
      <family val="2"/>
    </font>
    <font>
      <sz val="10"/>
      <color theme="1"/>
      <name val="Verdana"/>
      <family val="2"/>
    </font>
    <font>
      <b/>
      <sz val="10"/>
      <color theme="1"/>
      <name val="Verdana"/>
      <family val="2"/>
    </font>
    <font>
      <sz val="10"/>
      <color theme="0" tint="-0.499984740745262"/>
      <name val="Verdana"/>
      <family val="2"/>
    </font>
    <font>
      <b/>
      <sz val="10"/>
      <color rgb="FF01B1F1"/>
      <name val="Verdana"/>
      <family val="2"/>
    </font>
    <font>
      <sz val="10"/>
      <color rgb="FF7F7F7F"/>
      <name val="Verdana"/>
      <family val="2"/>
    </font>
    <font>
      <sz val="10"/>
      <color rgb="FFA5A5A5"/>
      <name val="Verdana"/>
      <family val="2"/>
    </font>
    <font>
      <b/>
      <sz val="8"/>
      <name val="Verdana"/>
      <family val="2"/>
    </font>
    <font>
      <b/>
      <sz val="8"/>
      <color theme="1" tint="0.499984740745262"/>
      <name val="Verdana"/>
      <family val="2"/>
    </font>
    <font>
      <sz val="12"/>
      <color rgb="FFA5A5A5"/>
      <name val="Arial"/>
      <family val="2"/>
    </font>
    <font>
      <sz val="6"/>
      <color rgb="FFA5A5A5"/>
      <name val="Verdana"/>
      <family val="2"/>
    </font>
    <font>
      <sz val="10"/>
      <color rgb="FF000000"/>
      <name val="Verdana"/>
      <family val="2"/>
    </font>
    <font>
      <sz val="10"/>
      <color theme="0" tint="-0.34998626667073579"/>
      <name val="Verdana"/>
      <family val="2"/>
    </font>
    <font>
      <sz val="10"/>
      <color theme="0" tint="-0.249977111117893"/>
      <name val="Verdana"/>
      <family val="2"/>
    </font>
    <font>
      <sz val="10"/>
      <color theme="0" tint="-0.14999847407452621"/>
      <name val="Verdana"/>
      <family val="2"/>
    </font>
    <font>
      <sz val="7"/>
      <color rgb="FF222222"/>
      <name val="Arial"/>
      <family val="2"/>
    </font>
  </fonts>
  <fills count="2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48"/>
        <bgColor indexed="64"/>
      </patternFill>
    </fill>
    <fill>
      <patternFill patternType="solid">
        <fgColor rgb="FFFFCC99"/>
        <bgColor indexed="64"/>
      </patternFill>
    </fill>
    <fill>
      <patternFill patternType="solid">
        <fgColor rgb="FFFFFF99"/>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rgb="FFFFFF66"/>
        <bgColor indexed="64"/>
      </patternFill>
    </fill>
    <fill>
      <patternFill patternType="solid">
        <fgColor rgb="FFFFFF00"/>
        <bgColor indexed="64"/>
      </patternFill>
    </fill>
    <fill>
      <patternFill patternType="solid">
        <fgColor rgb="FF00FF00"/>
        <bgColor indexed="64"/>
      </patternFill>
    </fill>
    <fill>
      <patternFill patternType="solid">
        <fgColor theme="8" tint="0.79998168889431442"/>
        <bgColor indexed="64"/>
      </patternFill>
    </fill>
    <fill>
      <patternFill patternType="solid">
        <fgColor rgb="FFB7DEE8"/>
        <bgColor indexed="64"/>
      </patternFill>
    </fill>
    <fill>
      <patternFill patternType="solid">
        <fgColor rgb="FF3366FF"/>
        <bgColor indexed="64"/>
      </patternFill>
    </fill>
    <fill>
      <patternFill patternType="solid">
        <fgColor rgb="FFFFFF99"/>
        <bgColor rgb="FF000000"/>
      </patternFill>
    </fill>
    <fill>
      <patternFill patternType="solid">
        <fgColor indexed="49"/>
        <bgColor indexed="64"/>
      </patternFill>
    </fill>
    <fill>
      <patternFill patternType="solid">
        <fgColor indexed="41"/>
        <bgColor indexed="64"/>
      </patternFill>
    </fill>
    <fill>
      <patternFill patternType="solid">
        <fgColor theme="3" tint="0.79998168889431442"/>
        <bgColor indexed="64"/>
      </patternFill>
    </fill>
    <fill>
      <patternFill patternType="solid">
        <fgColor rgb="FFC5D9F1"/>
        <bgColor indexed="64"/>
      </patternFill>
    </fill>
    <fill>
      <patternFill patternType="solid">
        <fgColor rgb="FFD8D8D8"/>
        <bgColor rgb="FFD8D8D8"/>
      </patternFill>
    </fill>
    <fill>
      <patternFill patternType="solid">
        <fgColor rgb="FF00B0F0"/>
        <bgColor indexed="64"/>
      </patternFill>
    </fill>
    <fill>
      <patternFill patternType="solid">
        <fgColor rgb="FFF2F2F2"/>
        <bgColor rgb="FFF2F2F2"/>
      </patternFill>
    </fill>
    <fill>
      <patternFill patternType="solid">
        <fgColor rgb="FF00B0F0"/>
        <bgColor rgb="FF000000"/>
      </patternFill>
    </fill>
    <fill>
      <patternFill patternType="solid">
        <fgColor theme="8"/>
        <bgColor indexed="64"/>
      </patternFill>
    </fill>
    <fill>
      <patternFill patternType="solid">
        <fgColor rgb="FF8CD6FF"/>
        <bgColor indexed="64"/>
      </patternFill>
    </fill>
  </fills>
  <borders count="31">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6">
    <xf numFmtId="0" fontId="0" fillId="0" borderId="0"/>
    <xf numFmtId="0" fontId="4" fillId="0" borderId="0" applyNumberFormat="0" applyFill="0" applyBorder="0" applyAlignment="0" applyProtection="0">
      <alignment vertical="top"/>
      <protection locked="0"/>
    </xf>
    <xf numFmtId="0" fontId="8" fillId="0" borderId="0"/>
    <xf numFmtId="0" fontId="2" fillId="0" borderId="0"/>
    <xf numFmtId="0" fontId="25" fillId="0" borderId="0"/>
    <xf numFmtId="0" fontId="6" fillId="0" borderId="0"/>
  </cellStyleXfs>
  <cellXfs count="442">
    <xf numFmtId="0" fontId="0" fillId="0" borderId="0" xfId="0"/>
    <xf numFmtId="0" fontId="5" fillId="0" borderId="0" xfId="0" applyFont="1"/>
    <xf numFmtId="1" fontId="0" fillId="0" borderId="0" xfId="0" applyNumberFormat="1"/>
    <xf numFmtId="2" fontId="0" fillId="0" borderId="0" xfId="0" applyNumberFormat="1"/>
    <xf numFmtId="0" fontId="0" fillId="0" borderId="1" xfId="0" applyBorder="1"/>
    <xf numFmtId="11" fontId="0" fillId="0" borderId="0" xfId="0" applyNumberFormat="1"/>
    <xf numFmtId="164" fontId="0" fillId="0" borderId="0" xfId="0" applyNumberFormat="1"/>
    <xf numFmtId="0" fontId="6" fillId="2" borderId="7" xfId="0" applyFont="1" applyFill="1" applyBorder="1"/>
    <xf numFmtId="165" fontId="0" fillId="0" borderId="0" xfId="0" applyNumberFormat="1"/>
    <xf numFmtId="0" fontId="0" fillId="0" borderId="11" xfId="0" applyBorder="1"/>
    <xf numFmtId="0" fontId="4" fillId="0" borderId="0" xfId="1" applyAlignment="1" applyProtection="1"/>
    <xf numFmtId="0" fontId="0" fillId="2" borderId="8" xfId="0" applyFill="1" applyBorder="1"/>
    <xf numFmtId="0" fontId="0" fillId="2" borderId="7" xfId="0" applyFill="1" applyBorder="1"/>
    <xf numFmtId="0" fontId="0" fillId="2" borderId="9" xfId="0" applyFill="1" applyBorder="1"/>
    <xf numFmtId="0" fontId="0" fillId="5" borderId="0" xfId="0" applyFill="1" applyAlignment="1">
      <alignment horizontal="left"/>
    </xf>
    <xf numFmtId="0" fontId="0" fillId="0" borderId="0" xfId="0" applyAlignment="1">
      <alignment horizontal="left"/>
    </xf>
    <xf numFmtId="0" fontId="6" fillId="5" borderId="0" xfId="0" applyFont="1" applyFill="1"/>
    <xf numFmtId="0" fontId="0" fillId="5" borderId="0" xfId="0" applyFill="1"/>
    <xf numFmtId="0" fontId="7" fillId="0" borderId="0" xfId="0" applyFont="1"/>
    <xf numFmtId="0" fontId="4" fillId="0" borderId="5" xfId="1" applyBorder="1" applyAlignment="1" applyProtection="1"/>
    <xf numFmtId="0" fontId="5" fillId="3" borderId="3" xfId="0" applyFont="1" applyFill="1" applyBorder="1"/>
    <xf numFmtId="0" fontId="5" fillId="4" borderId="7" xfId="0" applyFont="1" applyFill="1" applyBorder="1"/>
    <xf numFmtId="0" fontId="5" fillId="3" borderId="0" xfId="0" applyFont="1" applyFill="1"/>
    <xf numFmtId="0" fontId="0" fillId="3" borderId="5" xfId="0" applyFill="1" applyBorder="1" applyAlignment="1">
      <alignment horizontal="right"/>
    </xf>
    <xf numFmtId="0" fontId="0" fillId="0" borderId="0" xfId="0" applyProtection="1">
      <protection locked="0"/>
    </xf>
    <xf numFmtId="4" fontId="0" fillId="0" borderId="0" xfId="0" applyNumberFormat="1"/>
    <xf numFmtId="4" fontId="0" fillId="2" borderId="7" xfId="0" applyNumberFormat="1" applyFill="1" applyBorder="1"/>
    <xf numFmtId="4" fontId="0" fillId="2" borderId="9" xfId="0" applyNumberFormat="1" applyFill="1" applyBorder="1" applyAlignment="1">
      <alignment horizontal="right"/>
    </xf>
    <xf numFmtId="166" fontId="0" fillId="0" borderId="0" xfId="0" applyNumberFormat="1"/>
    <xf numFmtId="0" fontId="6" fillId="0" borderId="0" xfId="0" applyFont="1"/>
    <xf numFmtId="0" fontId="0" fillId="2" borderId="1" xfId="0" applyFill="1" applyBorder="1"/>
    <xf numFmtId="0" fontId="0" fillId="2" borderId="6" xfId="0" applyFill="1" applyBorder="1"/>
    <xf numFmtId="164" fontId="6" fillId="0" borderId="0" xfId="0" applyNumberFormat="1" applyFont="1"/>
    <xf numFmtId="166" fontId="6" fillId="0" borderId="0" xfId="0" applyNumberFormat="1" applyFont="1"/>
    <xf numFmtId="166" fontId="5" fillId="4" borderId="7" xfId="0" applyNumberFormat="1" applyFont="1" applyFill="1" applyBorder="1"/>
    <xf numFmtId="168" fontId="0" fillId="0" borderId="0" xfId="0" applyNumberFormat="1"/>
    <xf numFmtId="169" fontId="0" fillId="0" borderId="0" xfId="0" applyNumberFormat="1"/>
    <xf numFmtId="169" fontId="5" fillId="0" borderId="0" xfId="0" applyNumberFormat="1" applyFont="1"/>
    <xf numFmtId="169" fontId="6" fillId="0" borderId="0" xfId="0" applyNumberFormat="1" applyFont="1"/>
    <xf numFmtId="2" fontId="6" fillId="0" borderId="0" xfId="0" applyNumberFormat="1" applyFont="1"/>
    <xf numFmtId="0" fontId="6" fillId="2" borderId="8" xfId="0" applyFont="1" applyFill="1" applyBorder="1"/>
    <xf numFmtId="0" fontId="6" fillId="0" borderId="4" xfId="0" applyFont="1" applyBorder="1"/>
    <xf numFmtId="11" fontId="6" fillId="0" borderId="0" xfId="0" applyNumberFormat="1" applyFont="1"/>
    <xf numFmtId="4" fontId="0" fillId="6" borderId="0" xfId="0" applyNumberFormat="1" applyFill="1"/>
    <xf numFmtId="0" fontId="6" fillId="0" borderId="0" xfId="0" quotePrefix="1" applyFont="1"/>
    <xf numFmtId="0" fontId="0" fillId="0" borderId="12" xfId="0" applyBorder="1"/>
    <xf numFmtId="168" fontId="6" fillId="0" borderId="0" xfId="0" applyNumberFormat="1" applyFont="1"/>
    <xf numFmtId="2" fontId="9" fillId="0" borderId="0" xfId="0" applyNumberFormat="1" applyFont="1"/>
    <xf numFmtId="0" fontId="0" fillId="8" borderId="0" xfId="0" applyFill="1"/>
    <xf numFmtId="164" fontId="0" fillId="6" borderId="0" xfId="0" applyNumberFormat="1" applyFill="1"/>
    <xf numFmtId="4" fontId="6" fillId="6" borderId="0" xfId="0" applyNumberFormat="1" applyFont="1" applyFill="1"/>
    <xf numFmtId="0" fontId="14" fillId="0" borderId="0" xfId="0" applyFont="1"/>
    <xf numFmtId="169" fontId="0" fillId="0" borderId="0" xfId="0" applyNumberFormat="1" applyAlignment="1">
      <alignment horizontal="right"/>
    </xf>
    <xf numFmtId="166" fontId="10" fillId="0" borderId="0" xfId="0" applyNumberFormat="1" applyFont="1"/>
    <xf numFmtId="168" fontId="10" fillId="0" borderId="0" xfId="0" applyNumberFormat="1" applyFont="1"/>
    <xf numFmtId="167" fontId="0" fillId="0" borderId="0" xfId="0" applyNumberFormat="1"/>
    <xf numFmtId="0" fontId="6" fillId="9" borderId="0" xfId="0" applyFont="1" applyFill="1" applyAlignment="1">
      <alignment horizontal="left" indent="1"/>
    </xf>
    <xf numFmtId="0" fontId="5" fillId="9" borderId="0" xfId="0" applyFont="1" applyFill="1"/>
    <xf numFmtId="3" fontId="0" fillId="0" borderId="0" xfId="0" applyNumberFormat="1"/>
    <xf numFmtId="170" fontId="0" fillId="0" borderId="0" xfId="0" applyNumberFormat="1"/>
    <xf numFmtId="4" fontId="5" fillId="3" borderId="8" xfId="0" applyNumberFormat="1" applyFont="1" applyFill="1" applyBorder="1"/>
    <xf numFmtId="4" fontId="6" fillId="2" borderId="8" xfId="0" applyNumberFormat="1" applyFont="1" applyFill="1" applyBorder="1"/>
    <xf numFmtId="4" fontId="5" fillId="3" borderId="7" xfId="0" applyNumberFormat="1" applyFont="1" applyFill="1" applyBorder="1"/>
    <xf numFmtId="4" fontId="6" fillId="2" borderId="7" xfId="0" applyNumberFormat="1" applyFont="1" applyFill="1" applyBorder="1"/>
    <xf numFmtId="4" fontId="6" fillId="7" borderId="0" xfId="0" applyNumberFormat="1" applyFont="1" applyFill="1"/>
    <xf numFmtId="4" fontId="6" fillId="2" borderId="9" xfId="0" applyNumberFormat="1" applyFont="1" applyFill="1" applyBorder="1" applyAlignment="1">
      <alignment horizontal="right"/>
    </xf>
    <xf numFmtId="164" fontId="6" fillId="9" borderId="0" xfId="0" applyNumberFormat="1" applyFont="1" applyFill="1" applyAlignment="1">
      <alignment horizontal="left" indent="1"/>
    </xf>
    <xf numFmtId="11" fontId="5" fillId="0" borderId="0" xfId="0" applyNumberFormat="1" applyFont="1"/>
    <xf numFmtId="165" fontId="6" fillId="0" borderId="0" xfId="0" applyNumberFormat="1" applyFont="1"/>
    <xf numFmtId="169" fontId="6" fillId="0" borderId="0" xfId="0" applyNumberFormat="1" applyFont="1" applyAlignment="1">
      <alignment horizontal="left"/>
    </xf>
    <xf numFmtId="165" fontId="6" fillId="0" borderId="0" xfId="0" applyNumberFormat="1" applyFont="1" applyAlignment="1">
      <alignment horizontal="left"/>
    </xf>
    <xf numFmtId="0" fontId="6" fillId="9" borderId="0" xfId="0" applyFont="1" applyFill="1" applyAlignment="1">
      <alignment horizontal="center"/>
    </xf>
    <xf numFmtId="0" fontId="6" fillId="9" borderId="0" xfId="0" applyFont="1" applyFill="1"/>
    <xf numFmtId="165" fontId="6" fillId="9" borderId="0" xfId="0" applyNumberFormat="1" applyFont="1" applyFill="1" applyAlignment="1">
      <alignment horizontal="center"/>
    </xf>
    <xf numFmtId="169" fontId="6" fillId="9" borderId="0" xfId="0" applyNumberFormat="1" applyFont="1" applyFill="1" applyAlignment="1">
      <alignment horizontal="center"/>
    </xf>
    <xf numFmtId="164" fontId="6" fillId="9" borderId="0" xfId="0" applyNumberFormat="1" applyFont="1" applyFill="1" applyAlignment="1">
      <alignment horizontal="center"/>
    </xf>
    <xf numFmtId="4" fontId="5" fillId="10" borderId="8" xfId="0" applyNumberFormat="1" applyFont="1" applyFill="1" applyBorder="1"/>
    <xf numFmtId="4" fontId="5" fillId="10" borderId="7" xfId="0" applyNumberFormat="1" applyFont="1" applyFill="1" applyBorder="1"/>
    <xf numFmtId="4" fontId="6" fillId="10" borderId="9" xfId="0" applyNumberFormat="1" applyFont="1" applyFill="1" applyBorder="1" applyAlignment="1">
      <alignment horizontal="right"/>
    </xf>
    <xf numFmtId="0" fontId="6" fillId="0" borderId="3" xfId="0" applyFont="1" applyBorder="1"/>
    <xf numFmtId="166" fontId="11" fillId="0" borderId="0" xfId="0" applyNumberFormat="1" applyFont="1"/>
    <xf numFmtId="171" fontId="0" fillId="0" borderId="0" xfId="0" applyNumberFormat="1"/>
    <xf numFmtId="0" fontId="13" fillId="0" borderId="0" xfId="0" applyFont="1" applyAlignment="1">
      <alignment vertical="top" wrapText="1"/>
    </xf>
    <xf numFmtId="0" fontId="15" fillId="0" borderId="0" xfId="0" applyFont="1" applyAlignment="1">
      <alignment vertical="top" wrapText="1"/>
    </xf>
    <xf numFmtId="0" fontId="6" fillId="0" borderId="0" xfId="0" applyFont="1" applyAlignment="1">
      <alignment horizontal="center"/>
    </xf>
    <xf numFmtId="164" fontId="6" fillId="0" borderId="0" xfId="0" applyNumberFormat="1" applyFont="1" applyAlignment="1">
      <alignment horizontal="center"/>
    </xf>
    <xf numFmtId="11" fontId="11" fillId="0" borderId="0" xfId="0" applyNumberFormat="1" applyFont="1"/>
    <xf numFmtId="166" fontId="13" fillId="11" borderId="0" xfId="0" applyNumberFormat="1" applyFont="1" applyFill="1"/>
    <xf numFmtId="0" fontId="0" fillId="12" borderId="9" xfId="0" applyFill="1" applyBorder="1" applyAlignment="1">
      <alignment horizontal="right"/>
    </xf>
    <xf numFmtId="2" fontId="0" fillId="12" borderId="0" xfId="0" applyNumberFormat="1" applyFill="1"/>
    <xf numFmtId="166" fontId="0" fillId="10" borderId="0" xfId="0" applyNumberFormat="1" applyFill="1"/>
    <xf numFmtId="166" fontId="6" fillId="10" borderId="0" xfId="0" applyNumberFormat="1" applyFont="1" applyFill="1"/>
    <xf numFmtId="164" fontId="16" fillId="0" borderId="0" xfId="0" applyNumberFormat="1" applyFont="1"/>
    <xf numFmtId="171" fontId="0" fillId="6" borderId="0" xfId="0" applyNumberFormat="1" applyFill="1"/>
    <xf numFmtId="168" fontId="5" fillId="0" borderId="0" xfId="0" applyNumberFormat="1" applyFont="1"/>
    <xf numFmtId="167" fontId="0" fillId="6" borderId="0" xfId="0" applyNumberFormat="1" applyFill="1"/>
    <xf numFmtId="166" fontId="0" fillId="6" borderId="0" xfId="0" applyNumberFormat="1" applyFill="1"/>
    <xf numFmtId="0" fontId="6" fillId="13" borderId="0" xfId="0" applyFont="1" applyFill="1" applyAlignment="1">
      <alignment horizontal="center"/>
    </xf>
    <xf numFmtId="168" fontId="0" fillId="0" borderId="0" xfId="0" applyNumberFormat="1" applyAlignment="1">
      <alignment horizontal="right"/>
    </xf>
    <xf numFmtId="2" fontId="19" fillId="0" borderId="0" xfId="0" applyNumberFormat="1" applyFont="1"/>
    <xf numFmtId="2" fontId="16" fillId="0" borderId="0" xfId="0" applyNumberFormat="1" applyFont="1"/>
    <xf numFmtId="164" fontId="19" fillId="0" borderId="0" xfId="0" applyNumberFormat="1" applyFont="1"/>
    <xf numFmtId="164" fontId="6" fillId="13" borderId="0" xfId="0" applyNumberFormat="1" applyFont="1" applyFill="1" applyAlignment="1">
      <alignment horizontal="center"/>
    </xf>
    <xf numFmtId="0" fontId="6" fillId="14" borderId="0" xfId="0" applyFont="1" applyFill="1" applyAlignment="1">
      <alignment horizontal="center"/>
    </xf>
    <xf numFmtId="169" fontId="6" fillId="0" borderId="0" xfId="0" applyNumberFormat="1" applyFont="1" applyAlignment="1">
      <alignment horizontal="right"/>
    </xf>
    <xf numFmtId="4" fontId="5" fillId="0" borderId="0" xfId="0" applyNumberFormat="1" applyFont="1"/>
    <xf numFmtId="4" fontId="11" fillId="0" borderId="0" xfId="0" applyNumberFormat="1" applyFont="1"/>
    <xf numFmtId="0" fontId="9" fillId="15" borderId="0" xfId="0" applyFont="1" applyFill="1"/>
    <xf numFmtId="0" fontId="6" fillId="16" borderId="0" xfId="0" applyFont="1" applyFill="1"/>
    <xf numFmtId="169" fontId="0" fillId="7" borderId="0" xfId="0" applyNumberFormat="1" applyFill="1"/>
    <xf numFmtId="169" fontId="6" fillId="16" borderId="0" xfId="0" applyNumberFormat="1" applyFont="1" applyFill="1"/>
    <xf numFmtId="164" fontId="0" fillId="7" borderId="0" xfId="0" applyNumberFormat="1" applyFill="1" applyAlignment="1">
      <alignment horizontal="right"/>
    </xf>
    <xf numFmtId="164" fontId="6" fillId="16" borderId="0" xfId="0" applyNumberFormat="1" applyFont="1" applyFill="1"/>
    <xf numFmtId="164" fontId="0" fillId="7" borderId="0" xfId="0" applyNumberFormat="1" applyFill="1"/>
    <xf numFmtId="1" fontId="6" fillId="0" borderId="0" xfId="0" applyNumberFormat="1" applyFont="1"/>
    <xf numFmtId="166" fontId="5" fillId="4" borderId="8" xfId="0" applyNumberFormat="1" applyFont="1" applyFill="1" applyBorder="1"/>
    <xf numFmtId="168" fontId="5" fillId="4" borderId="8" xfId="0" applyNumberFormat="1" applyFont="1" applyFill="1" applyBorder="1"/>
    <xf numFmtId="168" fontId="5" fillId="4" borderId="7" xfId="0" applyNumberFormat="1" applyFont="1" applyFill="1" applyBorder="1"/>
    <xf numFmtId="168" fontId="0" fillId="4" borderId="9" xfId="0" applyNumberFormat="1" applyFill="1" applyBorder="1" applyAlignment="1">
      <alignment horizontal="right"/>
    </xf>
    <xf numFmtId="0" fontId="0" fillId="6" borderId="0" xfId="0" applyFill="1"/>
    <xf numFmtId="169" fontId="5" fillId="0" borderId="13" xfId="0" applyNumberFormat="1" applyFont="1" applyBorder="1"/>
    <xf numFmtId="166" fontId="6" fillId="0" borderId="14" xfId="0" applyNumberFormat="1" applyFont="1" applyBorder="1"/>
    <xf numFmtId="166" fontId="6" fillId="0" borderId="15" xfId="0" applyNumberFormat="1" applyFont="1" applyBorder="1"/>
    <xf numFmtId="0" fontId="6" fillId="0" borderId="0" xfId="0" applyFont="1" applyAlignment="1">
      <alignment horizontal="left"/>
    </xf>
    <xf numFmtId="166" fontId="5" fillId="0" borderId="0" xfId="0" applyNumberFormat="1" applyFont="1"/>
    <xf numFmtId="0" fontId="6" fillId="0" borderId="0" xfId="0" applyFont="1" applyAlignment="1">
      <alignment horizontal="left" vertical="center"/>
    </xf>
    <xf numFmtId="164" fontId="6" fillId="0" borderId="0" xfId="0" applyNumberFormat="1" applyFont="1" applyAlignment="1">
      <alignment horizontal="left"/>
    </xf>
    <xf numFmtId="167" fontId="6" fillId="0" borderId="0" xfId="0" applyNumberFormat="1" applyFont="1"/>
    <xf numFmtId="4" fontId="6" fillId="7" borderId="9" xfId="0" applyNumberFormat="1" applyFont="1" applyFill="1" applyBorder="1" applyAlignment="1">
      <alignment horizontal="right"/>
    </xf>
    <xf numFmtId="4" fontId="6" fillId="7" borderId="8" xfId="0" applyNumberFormat="1" applyFont="1" applyFill="1" applyBorder="1"/>
    <xf numFmtId="0" fontId="6" fillId="7" borderId="0" xfId="0" applyFont="1" applyFill="1"/>
    <xf numFmtId="4" fontId="6" fillId="7" borderId="9" xfId="0" applyNumberFormat="1" applyFont="1" applyFill="1" applyBorder="1" applyAlignment="1">
      <alignment horizontal="left"/>
    </xf>
    <xf numFmtId="0" fontId="0" fillId="7" borderId="7" xfId="0" applyFill="1" applyBorder="1"/>
    <xf numFmtId="0" fontId="6" fillId="7" borderId="7" xfId="0" applyFont="1" applyFill="1" applyBorder="1"/>
    <xf numFmtId="2" fontId="0" fillId="6" borderId="0" xfId="0" applyNumberFormat="1" applyFill="1"/>
    <xf numFmtId="169" fontId="0" fillId="6" borderId="0" xfId="0" applyNumberFormat="1" applyFill="1"/>
    <xf numFmtId="169" fontId="6" fillId="6" borderId="0" xfId="0" applyNumberFormat="1" applyFont="1" applyFill="1"/>
    <xf numFmtId="164" fontId="6" fillId="6" borderId="0" xfId="0" applyNumberFormat="1" applyFont="1" applyFill="1"/>
    <xf numFmtId="2" fontId="6" fillId="6" borderId="0" xfId="0" applyNumberFormat="1" applyFont="1" applyFill="1"/>
    <xf numFmtId="165" fontId="0" fillId="6" borderId="0" xfId="0" applyNumberFormat="1" applyFill="1"/>
    <xf numFmtId="165" fontId="6" fillId="6" borderId="0" xfId="0" applyNumberFormat="1" applyFont="1" applyFill="1"/>
    <xf numFmtId="169" fontId="5" fillId="17" borderId="8" xfId="0" applyNumberFormat="1" applyFont="1" applyFill="1" applyBorder="1"/>
    <xf numFmtId="169" fontId="0" fillId="18" borderId="8" xfId="0" applyNumberFormat="1" applyFill="1" applyBorder="1"/>
    <xf numFmtId="169" fontId="5" fillId="17" borderId="7" xfId="0" applyNumberFormat="1" applyFont="1" applyFill="1" applyBorder="1"/>
    <xf numFmtId="169" fontId="0" fillId="18" borderId="7" xfId="0" applyNumberFormat="1" applyFill="1" applyBorder="1"/>
    <xf numFmtId="169" fontId="0" fillId="18" borderId="9" xfId="0" applyNumberFormat="1" applyFill="1" applyBorder="1" applyAlignment="1">
      <alignment horizontal="right"/>
    </xf>
    <xf numFmtId="0" fontId="13" fillId="0" borderId="0" xfId="0" applyFont="1"/>
    <xf numFmtId="11" fontId="13" fillId="0" borderId="0" xfId="0" applyNumberFormat="1" applyFont="1"/>
    <xf numFmtId="0" fontId="11" fillId="0" borderId="0" xfId="0" applyFont="1" applyProtection="1">
      <protection locked="0"/>
    </xf>
    <xf numFmtId="0" fontId="6" fillId="6" borderId="0" xfId="0" applyFont="1" applyFill="1"/>
    <xf numFmtId="171" fontId="6" fillId="0" borderId="0" xfId="0" applyNumberFormat="1" applyFont="1"/>
    <xf numFmtId="166" fontId="6" fillId="6" borderId="0" xfId="0" applyNumberFormat="1" applyFont="1" applyFill="1"/>
    <xf numFmtId="167" fontId="6" fillId="6" borderId="0" xfId="0" applyNumberFormat="1" applyFont="1" applyFill="1"/>
    <xf numFmtId="4" fontId="6" fillId="0" borderId="0" xfId="0" applyNumberFormat="1" applyFont="1"/>
    <xf numFmtId="4" fontId="6" fillId="0" borderId="8" xfId="0" applyNumberFormat="1" applyFont="1" applyBorder="1"/>
    <xf numFmtId="4" fontId="6" fillId="0" borderId="9" xfId="0" applyNumberFormat="1" applyFont="1" applyBorder="1" applyAlignment="1">
      <alignment horizontal="left"/>
    </xf>
    <xf numFmtId="164" fontId="0" fillId="0" borderId="0" xfId="0" applyNumberFormat="1" applyAlignment="1">
      <alignment horizontal="right"/>
    </xf>
    <xf numFmtId="4" fontId="6" fillId="7" borderId="2" xfId="0" applyNumberFormat="1" applyFont="1" applyFill="1" applyBorder="1"/>
    <xf numFmtId="0" fontId="6" fillId="0" borderId="7" xfId="0" applyFont="1" applyBorder="1"/>
    <xf numFmtId="4" fontId="21" fillId="0" borderId="0" xfId="0" applyNumberFormat="1" applyFont="1"/>
    <xf numFmtId="171" fontId="6" fillId="6" borderId="0" xfId="0" applyNumberFormat="1" applyFont="1" applyFill="1"/>
    <xf numFmtId="166" fontId="13" fillId="0" borderId="0" xfId="0" applyNumberFormat="1" applyFont="1"/>
    <xf numFmtId="169" fontId="6" fillId="17" borderId="9" xfId="0" applyNumberFormat="1" applyFont="1" applyFill="1" applyBorder="1" applyAlignment="1">
      <alignment horizontal="right"/>
    </xf>
    <xf numFmtId="11" fontId="0" fillId="0" borderId="0" xfId="0" applyNumberFormat="1" applyAlignment="1">
      <alignment horizontal="right"/>
    </xf>
    <xf numFmtId="0" fontId="6" fillId="0" borderId="12" xfId="0" applyFont="1" applyBorder="1"/>
    <xf numFmtId="0" fontId="5" fillId="14" borderId="0" xfId="0" applyFont="1" applyFill="1"/>
    <xf numFmtId="0" fontId="5" fillId="9" borderId="0" xfId="0" applyFont="1" applyFill="1" applyAlignment="1">
      <alignment horizontal="left"/>
    </xf>
    <xf numFmtId="169" fontId="6" fillId="18" borderId="8" xfId="0" applyNumberFormat="1" applyFont="1" applyFill="1" applyBorder="1"/>
    <xf numFmtId="0" fontId="0" fillId="0" borderId="0" xfId="0" applyFill="1"/>
    <xf numFmtId="0" fontId="6" fillId="0" borderId="0" xfId="0" applyFont="1" applyFill="1" applyAlignment="1">
      <alignment horizontal="left" indent="1"/>
    </xf>
    <xf numFmtId="4" fontId="0" fillId="0" borderId="0" xfId="0" applyNumberFormat="1" applyFill="1"/>
    <xf numFmtId="11" fontId="0" fillId="0" borderId="0" xfId="0" applyNumberFormat="1" applyFill="1"/>
    <xf numFmtId="1" fontId="0" fillId="0" borderId="0" xfId="0" applyNumberFormat="1" applyFill="1"/>
    <xf numFmtId="169" fontId="0" fillId="0" borderId="0" xfId="0" applyNumberFormat="1" applyFill="1"/>
    <xf numFmtId="0" fontId="6" fillId="0" borderId="0" xfId="0" applyFont="1" applyFill="1"/>
    <xf numFmtId="170" fontId="0" fillId="6" borderId="0" xfId="0" applyNumberFormat="1" applyFill="1"/>
    <xf numFmtId="170" fontId="6" fillId="6" borderId="0" xfId="0" applyNumberFormat="1" applyFont="1" applyFill="1"/>
    <xf numFmtId="0" fontId="11" fillId="0" borderId="0" xfId="0" applyFont="1"/>
    <xf numFmtId="1" fontId="6" fillId="0" borderId="0" xfId="0" applyNumberFormat="1" applyFont="1" applyFill="1"/>
    <xf numFmtId="173" fontId="6" fillId="0" borderId="0" xfId="0" applyNumberFormat="1" applyFont="1"/>
    <xf numFmtId="173" fontId="5" fillId="0" borderId="0" xfId="0" applyNumberFormat="1" applyFont="1"/>
    <xf numFmtId="173" fontId="5" fillId="0" borderId="10" xfId="0" applyNumberFormat="1" applyFont="1" applyBorder="1"/>
    <xf numFmtId="173" fontId="0" fillId="0" borderId="0" xfId="0" applyNumberFormat="1"/>
    <xf numFmtId="173" fontId="0" fillId="0" borderId="0" xfId="0" quotePrefix="1" applyNumberFormat="1"/>
    <xf numFmtId="173" fontId="6" fillId="0" borderId="0" xfId="0" quotePrefix="1" applyNumberFormat="1" applyFont="1"/>
    <xf numFmtId="173" fontId="17" fillId="0" borderId="0" xfId="0" applyNumberFormat="1" applyFont="1"/>
    <xf numFmtId="173" fontId="17" fillId="0" borderId="0" xfId="0" quotePrefix="1" applyNumberFormat="1" applyFont="1"/>
    <xf numFmtId="0" fontId="19" fillId="0" borderId="0" xfId="0" applyFont="1" applyAlignment="1">
      <alignment vertical="center"/>
    </xf>
    <xf numFmtId="11" fontId="6" fillId="6" borderId="0" xfId="0" applyNumberFormat="1" applyFont="1" applyFill="1"/>
    <xf numFmtId="0" fontId="21" fillId="6" borderId="0" xfId="0" applyFont="1" applyFill="1"/>
    <xf numFmtId="4" fontId="13" fillId="6" borderId="0" xfId="0" applyNumberFormat="1" applyFont="1" applyFill="1"/>
    <xf numFmtId="2" fontId="13" fillId="6" borderId="0" xfId="0" applyNumberFormat="1" applyFont="1" applyFill="1"/>
    <xf numFmtId="166" fontId="13" fillId="10" borderId="0" xfId="0" applyNumberFormat="1" applyFont="1" applyFill="1"/>
    <xf numFmtId="0" fontId="6" fillId="0" borderId="0" xfId="1" applyFont="1" applyAlignment="1">
      <protection locked="0"/>
    </xf>
    <xf numFmtId="166" fontId="13" fillId="6" borderId="0" xfId="0" applyNumberFormat="1" applyFont="1" applyFill="1"/>
    <xf numFmtId="2" fontId="0" fillId="0" borderId="0" xfId="0" applyNumberFormat="1" applyFill="1"/>
    <xf numFmtId="166" fontId="12" fillId="0" borderId="0" xfId="0" applyNumberFormat="1" applyFont="1" applyFill="1"/>
    <xf numFmtId="171" fontId="13" fillId="6" borderId="0" xfId="0" applyNumberFormat="1" applyFont="1" applyFill="1"/>
    <xf numFmtId="167" fontId="13" fillId="6" borderId="0" xfId="0" applyNumberFormat="1" applyFont="1" applyFill="1"/>
    <xf numFmtId="0" fontId="26" fillId="0" borderId="0" xfId="4" applyFont="1"/>
    <xf numFmtId="0" fontId="25" fillId="0" borderId="0" xfId="4"/>
    <xf numFmtId="0" fontId="27" fillId="0" borderId="0" xfId="4" applyFont="1"/>
    <xf numFmtId="9" fontId="29" fillId="0" borderId="0" xfId="4" applyNumberFormat="1" applyFont="1"/>
    <xf numFmtId="9" fontId="25" fillId="0" borderId="0" xfId="4" applyNumberFormat="1"/>
    <xf numFmtId="0" fontId="30" fillId="0" borderId="0" xfId="4" applyFont="1"/>
    <xf numFmtId="0" fontId="31" fillId="21" borderId="0" xfId="4" applyFont="1" applyFill="1" applyAlignment="1">
      <alignment horizontal="left" vertical="center"/>
    </xf>
    <xf numFmtId="0" fontId="32" fillId="21" borderId="0" xfId="4" applyFont="1" applyFill="1"/>
    <xf numFmtId="0" fontId="26" fillId="22" borderId="0" xfId="4" applyFont="1" applyFill="1" applyAlignment="1">
      <alignment vertical="top"/>
    </xf>
    <xf numFmtId="0" fontId="26" fillId="22" borderId="0" xfId="4" applyFont="1" applyFill="1" applyAlignment="1">
      <alignment horizontal="center" vertical="center" wrapText="1"/>
    </xf>
    <xf numFmtId="0" fontId="33" fillId="22" borderId="0" xfId="4" applyFont="1" applyFill="1" applyAlignment="1">
      <alignment horizontal="center" vertical="center" wrapText="1"/>
    </xf>
    <xf numFmtId="0" fontId="34" fillId="8" borderId="0" xfId="4" applyFont="1" applyFill="1" applyAlignment="1">
      <alignment horizontal="center" vertical="center" wrapText="1"/>
    </xf>
    <xf numFmtId="0" fontId="25" fillId="0" borderId="0" xfId="4" applyAlignment="1">
      <alignment wrapText="1"/>
    </xf>
    <xf numFmtId="0" fontId="35" fillId="21" borderId="0" xfId="4" applyFont="1" applyFill="1" applyAlignment="1">
      <alignment vertical="center"/>
    </xf>
    <xf numFmtId="0" fontId="35" fillId="21" borderId="0" xfId="4" applyFont="1" applyFill="1" applyAlignment="1">
      <alignment vertical="center" wrapText="1"/>
    </xf>
    <xf numFmtId="0" fontId="36" fillId="21" borderId="0" xfId="4" applyFont="1" applyFill="1" applyAlignment="1">
      <alignment vertical="center"/>
    </xf>
    <xf numFmtId="0" fontId="27" fillId="0" borderId="0" xfId="4" applyFont="1" applyAlignment="1">
      <alignment vertical="center"/>
    </xf>
    <xf numFmtId="0" fontId="25" fillId="22" borderId="0" xfId="4" applyFill="1" applyAlignment="1">
      <alignment vertical="top"/>
    </xf>
    <xf numFmtId="2" fontId="25" fillId="0" borderId="0" xfId="4" applyNumberFormat="1"/>
    <xf numFmtId="0" fontId="37" fillId="0" borderId="0" xfId="4" applyFont="1"/>
    <xf numFmtId="0" fontId="38" fillId="0" borderId="0" xfId="4" applyFont="1"/>
    <xf numFmtId="0" fontId="39" fillId="23" borderId="0" xfId="4" applyFont="1" applyFill="1" applyAlignment="1">
      <alignment horizontal="left"/>
    </xf>
    <xf numFmtId="0" fontId="39" fillId="23" borderId="0" xfId="4" applyFont="1" applyFill="1"/>
    <xf numFmtId="0" fontId="40" fillId="23" borderId="0" xfId="4" applyFont="1" applyFill="1"/>
    <xf numFmtId="0" fontId="25" fillId="0" borderId="0" xfId="4" applyAlignment="1">
      <alignment vertical="top"/>
    </xf>
    <xf numFmtId="0" fontId="26" fillId="22" borderId="0" xfId="4" applyFont="1" applyFill="1" applyAlignment="1">
      <alignment vertical="center" wrapText="1"/>
    </xf>
    <xf numFmtId="0" fontId="39" fillId="21" borderId="0" xfId="4" applyFont="1" applyFill="1" applyAlignment="1">
      <alignment horizontal="left" vertical="center"/>
    </xf>
    <xf numFmtId="0" fontId="39" fillId="21" borderId="0" xfId="4" applyFont="1" applyFill="1" applyAlignment="1">
      <alignment horizontal="right" vertical="center"/>
    </xf>
    <xf numFmtId="0" fontId="40" fillId="21" borderId="0" xfId="4" applyFont="1" applyFill="1" applyAlignment="1">
      <alignment horizontal="right" vertical="center"/>
    </xf>
    <xf numFmtId="169" fontId="25" fillId="0" borderId="0" xfId="4" applyNumberFormat="1"/>
    <xf numFmtId="0" fontId="26" fillId="24" borderId="0" xfId="4" applyFont="1" applyFill="1" applyAlignment="1">
      <alignment vertical="top" wrapText="1"/>
    </xf>
    <xf numFmtId="0" fontId="25" fillId="24" borderId="0" xfId="4" applyFill="1" applyAlignment="1">
      <alignment vertical="top"/>
    </xf>
    <xf numFmtId="0" fontId="40" fillId="23" borderId="0" xfId="4" applyFont="1" applyFill="1" applyAlignment="1">
      <alignment horizontal="right"/>
    </xf>
    <xf numFmtId="0" fontId="26" fillId="24" borderId="0" xfId="4" applyFont="1" applyFill="1" applyAlignment="1">
      <alignment vertical="top"/>
    </xf>
    <xf numFmtId="0" fontId="26" fillId="22" borderId="0" xfId="4" applyFont="1" applyFill="1" applyAlignment="1">
      <alignment wrapText="1"/>
    </xf>
    <xf numFmtId="0" fontId="25" fillId="8" borderId="0" xfId="4" applyFill="1"/>
    <xf numFmtId="0" fontId="27" fillId="8" borderId="0" xfId="4" applyFont="1" applyFill="1"/>
    <xf numFmtId="0" fontId="25" fillId="0" borderId="0" xfId="4" applyAlignment="1">
      <alignment horizontal="right"/>
    </xf>
    <xf numFmtId="4" fontId="5" fillId="3" borderId="9" xfId="0" applyNumberFormat="1" applyFont="1" applyFill="1" applyBorder="1" applyAlignment="1">
      <alignment horizontal="right"/>
    </xf>
    <xf numFmtId="2" fontId="5" fillId="6" borderId="0" xfId="0" applyNumberFormat="1" applyFont="1" applyFill="1"/>
    <xf numFmtId="169" fontId="5" fillId="6" borderId="0" xfId="0" applyNumberFormat="1" applyFont="1" applyFill="1"/>
    <xf numFmtId="164" fontId="5" fillId="6" borderId="0" xfId="0" applyNumberFormat="1" applyFont="1" applyFill="1"/>
    <xf numFmtId="166" fontId="5" fillId="6" borderId="0" xfId="0" applyNumberFormat="1" applyFont="1" applyFill="1"/>
    <xf numFmtId="2" fontId="5" fillId="0" borderId="0" xfId="0" applyNumberFormat="1" applyFont="1"/>
    <xf numFmtId="11" fontId="5" fillId="0" borderId="0" xfId="0" applyNumberFormat="1" applyFont="1" applyFill="1"/>
    <xf numFmtId="170" fontId="5" fillId="6" borderId="0" xfId="0" applyNumberFormat="1" applyFont="1" applyFill="1"/>
    <xf numFmtId="171" fontId="5" fillId="6" borderId="0" xfId="0" applyNumberFormat="1" applyFont="1" applyFill="1"/>
    <xf numFmtId="167" fontId="5" fillId="6" borderId="0" xfId="0" applyNumberFormat="1" applyFont="1" applyFill="1"/>
    <xf numFmtId="169" fontId="5" fillId="7" borderId="0" xfId="0" applyNumberFormat="1" applyFont="1" applyFill="1"/>
    <xf numFmtId="165" fontId="5" fillId="6" borderId="0" xfId="0" applyNumberFormat="1" applyFont="1" applyFill="1"/>
    <xf numFmtId="164" fontId="5" fillId="7" borderId="0" xfId="0" applyNumberFormat="1" applyFont="1" applyFill="1" applyAlignment="1">
      <alignment horizontal="right"/>
    </xf>
    <xf numFmtId="164" fontId="5" fillId="7" borderId="0" xfId="0" applyNumberFormat="1" applyFont="1" applyFill="1"/>
    <xf numFmtId="166" fontId="5" fillId="4" borderId="9" xfId="0" applyNumberFormat="1" applyFont="1" applyFill="1" applyBorder="1" applyAlignment="1">
      <alignment horizontal="right"/>
    </xf>
    <xf numFmtId="4" fontId="5" fillId="6" borderId="0" xfId="0" applyNumberFormat="1" applyFont="1" applyFill="1"/>
    <xf numFmtId="4" fontId="5" fillId="0" borderId="0" xfId="0" applyNumberFormat="1" applyFont="1" applyFill="1"/>
    <xf numFmtId="169" fontId="5" fillId="17" borderId="9" xfId="0" applyNumberFormat="1" applyFont="1" applyFill="1" applyBorder="1" applyAlignment="1">
      <alignment horizontal="right"/>
    </xf>
    <xf numFmtId="1" fontId="5" fillId="0" borderId="0" xfId="0" applyNumberFormat="1" applyFont="1" applyFill="1"/>
    <xf numFmtId="0" fontId="25" fillId="0" borderId="0" xfId="4"/>
    <xf numFmtId="0" fontId="6" fillId="0" borderId="0" xfId="5"/>
    <xf numFmtId="166" fontId="6" fillId="0" borderId="0" xfId="5" applyNumberFormat="1"/>
    <xf numFmtId="168" fontId="6" fillId="0" borderId="0" xfId="5" applyNumberFormat="1"/>
    <xf numFmtId="169" fontId="6" fillId="0" borderId="0" xfId="5" applyNumberFormat="1"/>
    <xf numFmtId="11" fontId="6" fillId="0" borderId="0" xfId="5" applyNumberFormat="1"/>
    <xf numFmtId="11" fontId="23" fillId="0" borderId="0" xfId="5" applyNumberFormat="1" applyFont="1"/>
    <xf numFmtId="4" fontId="6" fillId="0" borderId="0" xfId="5" applyNumberFormat="1"/>
    <xf numFmtId="0" fontId="6" fillId="9" borderId="0" xfId="5" applyFill="1" applyAlignment="1">
      <alignment horizontal="left" indent="1"/>
    </xf>
    <xf numFmtId="164" fontId="6" fillId="20" borderId="0" xfId="5" applyNumberFormat="1" applyFill="1"/>
    <xf numFmtId="3" fontId="6" fillId="0" borderId="0" xfId="5" applyNumberFormat="1"/>
    <xf numFmtId="4" fontId="6" fillId="6" borderId="0" xfId="5" applyNumberFormat="1" applyFill="1"/>
    <xf numFmtId="169" fontId="23" fillId="6" borderId="0" xfId="5" applyNumberFormat="1" applyFont="1" applyFill="1"/>
    <xf numFmtId="169" fontId="6" fillId="6" borderId="0" xfId="5" applyNumberFormat="1" applyFill="1"/>
    <xf numFmtId="0" fontId="6" fillId="6" borderId="0" xfId="5" applyFill="1"/>
    <xf numFmtId="164" fontId="6" fillId="0" borderId="0" xfId="5" applyNumberFormat="1"/>
    <xf numFmtId="0" fontId="5" fillId="0" borderId="0" xfId="5" applyFont="1"/>
    <xf numFmtId="0" fontId="5" fillId="9" borderId="0" xfId="5" applyFont="1" applyFill="1"/>
    <xf numFmtId="4" fontId="23" fillId="6" borderId="0" xfId="5" applyNumberFormat="1" applyFont="1" applyFill="1"/>
    <xf numFmtId="2" fontId="23" fillId="6" borderId="0" xfId="5" applyNumberFormat="1" applyFont="1" applyFill="1"/>
    <xf numFmtId="2" fontId="6" fillId="6" borderId="0" xfId="5" applyNumberFormat="1" applyFill="1"/>
    <xf numFmtId="0" fontId="6" fillId="0" borderId="0" xfId="5" applyAlignment="1">
      <alignment horizontal="left" indent="1"/>
    </xf>
    <xf numFmtId="0" fontId="9" fillId="0" borderId="0" xfId="5" applyFont="1"/>
    <xf numFmtId="0" fontId="9" fillId="0" borderId="0" xfId="5" applyFont="1" applyAlignment="1">
      <alignment horizontal="left" indent="1"/>
    </xf>
    <xf numFmtId="165" fontId="6" fillId="0" borderId="0" xfId="5" applyNumberFormat="1"/>
    <xf numFmtId="165" fontId="6" fillId="19" borderId="0" xfId="5" applyNumberFormat="1" applyFill="1"/>
    <xf numFmtId="167" fontId="6" fillId="6" borderId="0" xfId="5" applyNumberFormat="1" applyFill="1"/>
    <xf numFmtId="167" fontId="23" fillId="6" borderId="0" xfId="5" applyNumberFormat="1" applyFont="1" applyFill="1"/>
    <xf numFmtId="0" fontId="6" fillId="9" borderId="0" xfId="5" applyFill="1" applyAlignment="1">
      <alignment horizontal="center"/>
    </xf>
    <xf numFmtId="169" fontId="23" fillId="0" borderId="0" xfId="5" applyNumberFormat="1" applyFont="1"/>
    <xf numFmtId="0" fontId="6" fillId="0" borderId="0" xfId="5" applyAlignment="1">
      <alignment horizontal="left"/>
    </xf>
    <xf numFmtId="4" fontId="23" fillId="0" borderId="0" xfId="5" applyNumberFormat="1" applyFont="1"/>
    <xf numFmtId="0" fontId="6" fillId="5" borderId="0" xfId="5" applyFill="1" applyAlignment="1">
      <alignment horizontal="left"/>
    </xf>
    <xf numFmtId="11" fontId="22" fillId="0" borderId="0" xfId="5" applyNumberFormat="1" applyFont="1"/>
    <xf numFmtId="4" fontId="5" fillId="0" borderId="0" xfId="5" applyNumberFormat="1" applyFont="1"/>
    <xf numFmtId="11" fontId="5" fillId="0" borderId="0" xfId="5" applyNumberFormat="1" applyFont="1"/>
    <xf numFmtId="0" fontId="6" fillId="5" borderId="0" xfId="5" applyFill="1"/>
    <xf numFmtId="0" fontId="6" fillId="15" borderId="0" xfId="5" applyFill="1"/>
    <xf numFmtId="164" fontId="19" fillId="0" borderId="0" xfId="5" applyNumberFormat="1" applyFont="1"/>
    <xf numFmtId="4" fontId="21" fillId="0" borderId="0" xfId="5" applyNumberFormat="1" applyFont="1"/>
    <xf numFmtId="11" fontId="6" fillId="6" borderId="0" xfId="5" applyNumberFormat="1" applyFill="1"/>
    <xf numFmtId="0" fontId="5" fillId="9" borderId="0" xfId="5" applyFont="1" applyFill="1" applyAlignment="1">
      <alignment horizontal="left"/>
    </xf>
    <xf numFmtId="2" fontId="23" fillId="0" borderId="0" xfId="5" applyNumberFormat="1" applyFont="1"/>
    <xf numFmtId="2" fontId="6" fillId="0" borderId="0" xfId="5" applyNumberFormat="1"/>
    <xf numFmtId="164" fontId="23" fillId="6" borderId="0" xfId="5" applyNumberFormat="1" applyFont="1" applyFill="1"/>
    <xf numFmtId="164" fontId="6" fillId="6" borderId="0" xfId="5" applyNumberFormat="1" applyFill="1"/>
    <xf numFmtId="4" fontId="11" fillId="0" borderId="0" xfId="5" applyNumberFormat="1" applyFont="1"/>
    <xf numFmtId="11" fontId="11" fillId="0" borderId="0" xfId="5" applyNumberFormat="1" applyFont="1"/>
    <xf numFmtId="0" fontId="6" fillId="14" borderId="0" xfId="5" applyFill="1" applyAlignment="1">
      <alignment horizontal="center"/>
    </xf>
    <xf numFmtId="166" fontId="10" fillId="0" borderId="0" xfId="5" applyNumberFormat="1" applyFont="1"/>
    <xf numFmtId="165" fontId="5" fillId="0" borderId="0" xfId="5" applyNumberFormat="1" applyFont="1"/>
    <xf numFmtId="2" fontId="19" fillId="0" borderId="0" xfId="5" applyNumberFormat="1" applyFont="1"/>
    <xf numFmtId="170" fontId="6" fillId="0" borderId="0" xfId="5" applyNumberFormat="1"/>
    <xf numFmtId="171" fontId="6" fillId="0" borderId="0" xfId="5" applyNumberFormat="1"/>
    <xf numFmtId="172" fontId="23" fillId="0" borderId="0" xfId="5" applyNumberFormat="1" applyFont="1"/>
    <xf numFmtId="166" fontId="6" fillId="6" borderId="0" xfId="5" applyNumberFormat="1" applyFill="1"/>
    <xf numFmtId="165" fontId="6" fillId="9" borderId="0" xfId="5" applyNumberFormat="1" applyFill="1" applyAlignment="1">
      <alignment horizontal="center"/>
    </xf>
    <xf numFmtId="171" fontId="6" fillId="6" borderId="0" xfId="5" applyNumberFormat="1" applyFill="1"/>
    <xf numFmtId="171" fontId="23" fillId="6" borderId="0" xfId="5" applyNumberFormat="1" applyFont="1" applyFill="1"/>
    <xf numFmtId="166" fontId="23" fillId="6" borderId="0" xfId="5" applyNumberFormat="1" applyFont="1" applyFill="1"/>
    <xf numFmtId="4" fontId="1" fillId="0" borderId="0" xfId="5" applyNumberFormat="1" applyFont="1"/>
    <xf numFmtId="165" fontId="6" fillId="7" borderId="0" xfId="5" applyNumberFormat="1" applyFill="1"/>
    <xf numFmtId="164" fontId="23" fillId="0" borderId="0" xfId="5" applyNumberFormat="1" applyFont="1"/>
    <xf numFmtId="4" fontId="6" fillId="0" borderId="0" xfId="5" applyNumberFormat="1" applyAlignment="1">
      <alignment horizontal="right"/>
    </xf>
    <xf numFmtId="164" fontId="6" fillId="7" borderId="0" xfId="5" applyNumberFormat="1" applyFill="1"/>
    <xf numFmtId="164" fontId="23" fillId="7" borderId="0" xfId="5" applyNumberFormat="1" applyFont="1" applyFill="1"/>
    <xf numFmtId="164" fontId="6" fillId="16" borderId="0" xfId="5" applyNumberFormat="1" applyFill="1"/>
    <xf numFmtId="164" fontId="6" fillId="9" borderId="0" xfId="5" applyNumberFormat="1" applyFill="1" applyAlignment="1">
      <alignment horizontal="center"/>
    </xf>
    <xf numFmtId="165" fontId="6" fillId="7" borderId="0" xfId="5" applyNumberFormat="1" applyFill="1" applyAlignment="1">
      <alignment horizontal="right"/>
    </xf>
    <xf numFmtId="169" fontId="23" fillId="0" borderId="0" xfId="5" applyNumberFormat="1" applyFont="1" applyAlignment="1">
      <alignment horizontal="right"/>
    </xf>
    <xf numFmtId="11" fontId="23" fillId="0" borderId="0" xfId="5" applyNumberFormat="1" applyFont="1" applyAlignment="1">
      <alignment horizontal="right"/>
    </xf>
    <xf numFmtId="164" fontId="6" fillId="7" borderId="0" xfId="5" applyNumberFormat="1" applyFill="1" applyAlignment="1">
      <alignment horizontal="right"/>
    </xf>
    <xf numFmtId="164" fontId="23" fillId="7" borderId="0" xfId="5" applyNumberFormat="1" applyFont="1" applyFill="1" applyAlignment="1">
      <alignment horizontal="right"/>
    </xf>
    <xf numFmtId="169" fontId="6" fillId="16" borderId="0" xfId="5" applyNumberFormat="1" applyFill="1"/>
    <xf numFmtId="169" fontId="6" fillId="9" borderId="0" xfId="5" applyNumberFormat="1" applyFill="1" applyAlignment="1">
      <alignment horizontal="center"/>
    </xf>
    <xf numFmtId="165" fontId="6" fillId="0" borderId="0" xfId="5" applyNumberFormat="1" applyAlignment="1">
      <alignment horizontal="left"/>
    </xf>
    <xf numFmtId="169" fontId="6" fillId="0" borderId="0" xfId="5" applyNumberFormat="1" applyAlignment="1">
      <alignment horizontal="left"/>
    </xf>
    <xf numFmtId="167" fontId="6" fillId="0" borderId="0" xfId="5" applyNumberFormat="1"/>
    <xf numFmtId="169" fontId="6" fillId="7" borderId="0" xfId="5" applyNumberFormat="1" applyFill="1"/>
    <xf numFmtId="169" fontId="23" fillId="7" borderId="0" xfId="5" applyNumberFormat="1" applyFont="1" applyFill="1"/>
    <xf numFmtId="0" fontId="6" fillId="16" borderId="0" xfId="5" applyFill="1"/>
    <xf numFmtId="164" fontId="6" fillId="9" borderId="0" xfId="5" applyNumberFormat="1" applyFill="1" applyAlignment="1">
      <alignment horizontal="left" indent="1"/>
    </xf>
    <xf numFmtId="164" fontId="6" fillId="0" borderId="0" xfId="5" applyNumberFormat="1" applyAlignment="1">
      <alignment horizontal="center"/>
    </xf>
    <xf numFmtId="164" fontId="16" fillId="0" borderId="0" xfId="5" applyNumberFormat="1" applyFont="1"/>
    <xf numFmtId="1" fontId="6" fillId="0" borderId="0" xfId="5" applyNumberFormat="1"/>
    <xf numFmtId="0" fontId="19" fillId="0" borderId="0" xfId="5" applyFont="1" applyAlignment="1">
      <alignment vertical="center"/>
    </xf>
    <xf numFmtId="164" fontId="6" fillId="13" borderId="0" xfId="5" applyNumberFormat="1" applyFill="1" applyAlignment="1">
      <alignment horizontal="center"/>
    </xf>
    <xf numFmtId="164" fontId="6" fillId="0" borderId="0" xfId="5" applyNumberFormat="1" applyAlignment="1">
      <alignment horizontal="left"/>
    </xf>
    <xf numFmtId="169" fontId="5" fillId="0" borderId="0" xfId="5" applyNumberFormat="1" applyFont="1"/>
    <xf numFmtId="168" fontId="10" fillId="0" borderId="0" xfId="5" applyNumberFormat="1" applyFont="1"/>
    <xf numFmtId="0" fontId="11" fillId="0" borderId="0" xfId="5" applyFont="1"/>
    <xf numFmtId="0" fontId="6" fillId="8" borderId="0" xfId="5" applyFill="1"/>
    <xf numFmtId="4" fontId="21" fillId="6" borderId="0" xfId="5" applyNumberFormat="1" applyFont="1" applyFill="1"/>
    <xf numFmtId="4" fontId="24" fillId="6" borderId="0" xfId="5" applyNumberFormat="1" applyFont="1" applyFill="1"/>
    <xf numFmtId="1" fontId="23" fillId="0" borderId="0" xfId="5" applyNumberFormat="1" applyFont="1"/>
    <xf numFmtId="0" fontId="9" fillId="15" borderId="0" xfId="5" applyFont="1" applyFill="1"/>
    <xf numFmtId="166" fontId="23" fillId="0" borderId="0" xfId="5" applyNumberFormat="1" applyFont="1"/>
    <xf numFmtId="0" fontId="5" fillId="14" borderId="0" xfId="5" applyFont="1" applyFill="1"/>
    <xf numFmtId="2" fontId="16" fillId="0" borderId="0" xfId="5" applyNumberFormat="1" applyFont="1"/>
    <xf numFmtId="165" fontId="6" fillId="14" borderId="0" xfId="5" applyNumberFormat="1" applyFill="1"/>
    <xf numFmtId="0" fontId="6" fillId="0" borderId="0" xfId="5" applyAlignment="1">
      <alignment horizontal="left" vertical="center"/>
    </xf>
    <xf numFmtId="168" fontId="1" fillId="0" borderId="0" xfId="5" applyNumberFormat="1" applyFont="1"/>
    <xf numFmtId="166" fontId="22" fillId="0" borderId="0" xfId="5" applyNumberFormat="1" applyFont="1"/>
    <xf numFmtId="166" fontId="5" fillId="0" borderId="0" xfId="5" applyNumberFormat="1" applyFont="1"/>
    <xf numFmtId="0" fontId="6" fillId="9" borderId="0" xfId="5" applyFill="1"/>
    <xf numFmtId="0" fontId="6" fillId="0" borderId="0" xfId="5" applyAlignment="1">
      <alignment horizontal="center"/>
    </xf>
    <xf numFmtId="2" fontId="9" fillId="0" borderId="0" xfId="5" applyNumberFormat="1" applyFont="1"/>
    <xf numFmtId="168" fontId="6" fillId="6" borderId="0" xfId="5" applyNumberFormat="1" applyFill="1"/>
    <xf numFmtId="11" fontId="6" fillId="19" borderId="0" xfId="5" applyNumberFormat="1" applyFill="1"/>
    <xf numFmtId="0" fontId="13" fillId="0" borderId="0" xfId="5" applyFont="1" applyAlignment="1">
      <alignment vertical="top" wrapText="1"/>
    </xf>
    <xf numFmtId="0" fontId="15" fillId="0" borderId="0" xfId="5" applyFont="1" applyAlignment="1">
      <alignment vertical="top" wrapText="1"/>
    </xf>
    <xf numFmtId="0" fontId="6" fillId="13" borderId="0" xfId="5" applyFill="1" applyAlignment="1">
      <alignment horizontal="center"/>
    </xf>
    <xf numFmtId="168" fontId="5" fillId="0" borderId="0" xfId="5" applyNumberFormat="1" applyFont="1"/>
    <xf numFmtId="11" fontId="5" fillId="0" borderId="0" xfId="5" quotePrefix="1" applyNumberFormat="1" applyFont="1"/>
    <xf numFmtId="0" fontId="6" fillId="0" borderId="4" xfId="5" applyBorder="1"/>
    <xf numFmtId="0" fontId="6" fillId="0" borderId="3" xfId="5" applyBorder="1"/>
    <xf numFmtId="166" fontId="11" fillId="0" borderId="0" xfId="5" applyNumberFormat="1" applyFont="1"/>
    <xf numFmtId="168" fontId="6" fillId="0" borderId="0" xfId="5" applyNumberFormat="1" applyAlignment="1">
      <alignment horizontal="right"/>
    </xf>
    <xf numFmtId="169" fontId="6" fillId="0" borderId="0" xfId="5" applyNumberFormat="1" applyAlignment="1">
      <alignment horizontal="right"/>
    </xf>
    <xf numFmtId="166" fontId="6" fillId="0" borderId="15" xfId="5" applyNumberFormat="1" applyBorder="1"/>
    <xf numFmtId="170" fontId="6" fillId="20" borderId="0" xfId="5" applyNumberFormat="1" applyFill="1" applyAlignment="1">
      <alignment horizontal="right"/>
    </xf>
    <xf numFmtId="169" fontId="23" fillId="17" borderId="9" xfId="5" applyNumberFormat="1" applyFont="1" applyFill="1" applyBorder="1" applyAlignment="1">
      <alignment horizontal="right"/>
    </xf>
    <xf numFmtId="169" fontId="6" fillId="17" borderId="9" xfId="5" applyNumberFormat="1" applyFill="1" applyBorder="1" applyAlignment="1">
      <alignment horizontal="right"/>
    </xf>
    <xf numFmtId="4" fontId="6" fillId="4" borderId="9" xfId="5" applyNumberFormat="1" applyFill="1" applyBorder="1" applyAlignment="1">
      <alignment horizontal="right"/>
    </xf>
    <xf numFmtId="166" fontId="6" fillId="4" borderId="9" xfId="5" applyNumberFormat="1" applyFill="1" applyBorder="1" applyAlignment="1">
      <alignment horizontal="right"/>
    </xf>
    <xf numFmtId="4" fontId="23" fillId="10" borderId="9" xfId="5" applyNumberFormat="1" applyFont="1" applyFill="1" applyBorder="1" applyAlignment="1">
      <alignment horizontal="right"/>
    </xf>
    <xf numFmtId="4" fontId="6" fillId="3" borderId="9" xfId="5" applyNumberFormat="1" applyFill="1" applyBorder="1" applyAlignment="1">
      <alignment horizontal="right"/>
    </xf>
    <xf numFmtId="0" fontId="6" fillId="2" borderId="7" xfId="5" applyFill="1" applyBorder="1"/>
    <xf numFmtId="0" fontId="6" fillId="2" borderId="6" xfId="5" applyFill="1" applyBorder="1"/>
    <xf numFmtId="0" fontId="6" fillId="0" borderId="1" xfId="5" applyBorder="1"/>
    <xf numFmtId="0" fontId="6" fillId="14" borderId="0" xfId="5" applyFill="1" applyAlignment="1">
      <alignment horizontal="left" indent="1"/>
    </xf>
    <xf numFmtId="166" fontId="6" fillId="0" borderId="14" xfId="5" applyNumberFormat="1" applyBorder="1"/>
    <xf numFmtId="170" fontId="5" fillId="20" borderId="0" xfId="5" applyNumberFormat="1" applyFont="1" applyFill="1"/>
    <xf numFmtId="169" fontId="22" fillId="17" borderId="7" xfId="5" applyNumberFormat="1" applyFont="1" applyFill="1" applyBorder="1"/>
    <xf numFmtId="169" fontId="5" fillId="17" borderId="7" xfId="5" applyNumberFormat="1" applyFont="1" applyFill="1" applyBorder="1"/>
    <xf numFmtId="4" fontId="5" fillId="4" borderId="7" xfId="5" applyNumberFormat="1" applyFont="1" applyFill="1" applyBorder="1"/>
    <xf numFmtId="166" fontId="5" fillId="4" borderId="7" xfId="5" applyNumberFormat="1" applyFont="1" applyFill="1" applyBorder="1"/>
    <xf numFmtId="4" fontId="22" fillId="10" borderId="7" xfId="5" applyNumberFormat="1" applyFont="1" applyFill="1" applyBorder="1"/>
    <xf numFmtId="4" fontId="5" fillId="3" borderId="7" xfId="5" applyNumberFormat="1" applyFont="1" applyFill="1" applyBorder="1"/>
    <xf numFmtId="0" fontId="6" fillId="2" borderId="1" xfId="5" applyFill="1" applyBorder="1"/>
    <xf numFmtId="169" fontId="5" fillId="0" borderId="13" xfId="5" applyNumberFormat="1" applyFont="1" applyBorder="1"/>
    <xf numFmtId="169" fontId="22" fillId="17" borderId="8" xfId="5" applyNumberFormat="1" applyFont="1" applyFill="1" applyBorder="1"/>
    <xf numFmtId="169" fontId="5" fillId="17" borderId="8" xfId="5" applyNumberFormat="1" applyFont="1" applyFill="1" applyBorder="1"/>
    <xf numFmtId="4" fontId="5" fillId="4" borderId="8" xfId="5" applyNumberFormat="1" applyFont="1" applyFill="1" applyBorder="1"/>
    <xf numFmtId="166" fontId="5" fillId="4" borderId="8" xfId="5" applyNumberFormat="1" applyFont="1" applyFill="1" applyBorder="1"/>
    <xf numFmtId="4" fontId="22" fillId="10" borderId="8" xfId="5" applyNumberFormat="1" applyFont="1" applyFill="1" applyBorder="1"/>
    <xf numFmtId="4" fontId="5" fillId="3" borderId="8" xfId="5" applyNumberFormat="1" applyFont="1" applyFill="1" applyBorder="1"/>
    <xf numFmtId="0" fontId="6" fillId="2" borderId="8" xfId="5" applyFill="1" applyBorder="1"/>
    <xf numFmtId="0" fontId="25" fillId="0" borderId="0" xfId="4" applyAlignment="1">
      <alignment horizontal="center"/>
    </xf>
    <xf numFmtId="0" fontId="25" fillId="0" borderId="0" xfId="4" applyAlignment="1">
      <alignment vertical="center"/>
    </xf>
    <xf numFmtId="0" fontId="25" fillId="25" borderId="16" xfId="4" applyFill="1" applyBorder="1" applyAlignment="1">
      <alignment horizontal="center" vertical="center"/>
    </xf>
    <xf numFmtId="0" fontId="26" fillId="25" borderId="17" xfId="4" applyFont="1" applyFill="1" applyBorder="1" applyAlignment="1">
      <alignment horizontal="center" vertical="center"/>
    </xf>
    <xf numFmtId="0" fontId="26" fillId="25" borderId="18" xfId="4" applyFont="1" applyFill="1" applyBorder="1" applyAlignment="1">
      <alignment horizontal="center" vertical="center"/>
    </xf>
    <xf numFmtId="0" fontId="26" fillId="25" borderId="19" xfId="4" applyFont="1" applyFill="1" applyBorder="1" applyAlignment="1">
      <alignment horizontal="right" vertical="center"/>
    </xf>
    <xf numFmtId="0" fontId="26" fillId="25" borderId="10" xfId="4" applyFont="1" applyFill="1" applyBorder="1" applyAlignment="1">
      <alignment horizontal="right" vertical="center"/>
    </xf>
    <xf numFmtId="0" fontId="25" fillId="0" borderId="20" xfId="4" applyBorder="1" applyAlignment="1">
      <alignment horizontal="center"/>
    </xf>
    <xf numFmtId="0" fontId="25" fillId="0" borderId="8" xfId="4" applyBorder="1" applyAlignment="1">
      <alignment horizontal="center"/>
    </xf>
    <xf numFmtId="0" fontId="25" fillId="0" borderId="21" xfId="4" applyBorder="1" applyAlignment="1">
      <alignment horizontal="center"/>
    </xf>
    <xf numFmtId="0" fontId="25" fillId="26" borderId="20" xfId="4" applyFill="1" applyBorder="1" applyAlignment="1">
      <alignment horizontal="center"/>
    </xf>
    <xf numFmtId="0" fontId="26" fillId="26" borderId="22" xfId="4" applyFont="1" applyFill="1" applyBorder="1"/>
    <xf numFmtId="0" fontId="25" fillId="0" borderId="23" xfId="4" applyBorder="1" applyAlignment="1">
      <alignment horizontal="center"/>
    </xf>
    <xf numFmtId="0" fontId="25" fillId="0" borderId="24" xfId="4" applyBorder="1" applyAlignment="1">
      <alignment horizontal="center"/>
    </xf>
    <xf numFmtId="0" fontId="25" fillId="0" borderId="25" xfId="4" applyBorder="1" applyAlignment="1">
      <alignment horizontal="center"/>
    </xf>
    <xf numFmtId="0" fontId="25" fillId="26" borderId="23" xfId="4" applyFill="1" applyBorder="1" applyAlignment="1">
      <alignment horizontal="center"/>
    </xf>
    <xf numFmtId="0" fontId="26" fillId="26" borderId="26" xfId="4" applyFont="1" applyFill="1" applyBorder="1"/>
    <xf numFmtId="0" fontId="25" fillId="0" borderId="27" xfId="4" applyBorder="1" applyAlignment="1">
      <alignment horizontal="center"/>
    </xf>
    <xf numFmtId="0" fontId="25" fillId="0" borderId="9" xfId="4" applyBorder="1" applyAlignment="1">
      <alignment horizontal="center"/>
    </xf>
    <xf numFmtId="0" fontId="25" fillId="0" borderId="6" xfId="4" applyBorder="1" applyAlignment="1">
      <alignment horizontal="center"/>
    </xf>
    <xf numFmtId="0" fontId="25" fillId="26" borderId="27" xfId="4" applyFill="1" applyBorder="1" applyAlignment="1">
      <alignment horizontal="center"/>
    </xf>
    <xf numFmtId="0" fontId="26" fillId="26" borderId="28" xfId="4" applyFont="1" applyFill="1" applyBorder="1"/>
    <xf numFmtId="0" fontId="25" fillId="0" borderId="0" xfId="4" applyAlignment="1">
      <alignment vertical="center" wrapText="1"/>
    </xf>
    <xf numFmtId="0" fontId="26" fillId="25" borderId="16" xfId="4" applyFont="1" applyFill="1" applyBorder="1" applyAlignment="1">
      <alignment horizontal="center" vertical="center" wrapText="1"/>
    </xf>
    <xf numFmtId="0" fontId="26" fillId="25" borderId="17" xfId="4" applyFont="1" applyFill="1" applyBorder="1" applyAlignment="1">
      <alignment horizontal="center" vertical="center" wrapText="1"/>
    </xf>
    <xf numFmtId="0" fontId="26" fillId="25" borderId="18" xfId="4" applyFont="1" applyFill="1" applyBorder="1" applyAlignment="1">
      <alignment horizontal="center" vertical="center" wrapText="1"/>
    </xf>
    <xf numFmtId="0" fontId="25" fillId="25" borderId="29" xfId="4" applyFill="1" applyBorder="1" applyAlignment="1">
      <alignment horizontal="center" vertical="center" wrapText="1"/>
    </xf>
    <xf numFmtId="0" fontId="26" fillId="25" borderId="30" xfId="4" applyFont="1" applyFill="1" applyBorder="1" applyAlignment="1">
      <alignment vertical="center" wrapText="1"/>
    </xf>
    <xf numFmtId="0" fontId="3" fillId="0" borderId="0" xfId="0" applyFont="1"/>
    <xf numFmtId="0" fontId="41" fillId="0" borderId="0" xfId="0" applyFont="1"/>
    <xf numFmtId="0" fontId="33" fillId="22" borderId="0" xfId="4" applyFont="1" applyFill="1" applyAlignment="1">
      <alignment horizontal="center" vertical="center" wrapText="1"/>
    </xf>
    <xf numFmtId="169" fontId="25" fillId="0" borderId="0" xfId="4" applyNumberFormat="1"/>
    <xf numFmtId="0" fontId="25" fillId="0" borderId="0" xfId="4"/>
    <xf numFmtId="0" fontId="25" fillId="0" borderId="0" xfId="4"/>
    <xf numFmtId="0" fontId="33" fillId="22" borderId="0" xfId="4" applyFont="1" applyFill="1" applyAlignment="1">
      <alignment horizontal="center" vertical="center" wrapText="1"/>
    </xf>
    <xf numFmtId="169" fontId="25" fillId="0" borderId="0" xfId="4" applyNumberFormat="1"/>
    <xf numFmtId="0" fontId="25" fillId="8" borderId="0" xfId="4" applyFill="1"/>
    <xf numFmtId="0" fontId="28" fillId="0" borderId="0" xfId="4" applyFont="1"/>
  </cellXfs>
  <cellStyles count="6">
    <cellStyle name="Hyperlink" xfId="1" builtinId="8"/>
    <cellStyle name="Normal" xfId="0" builtinId="0"/>
    <cellStyle name="Normal 2" xfId="4"/>
    <cellStyle name="Normal 2 2" xfId="5"/>
    <cellStyle name="Standaard 2" xfId="3"/>
    <cellStyle name="Standard_Tabelle3" xfId="2"/>
  </cellStyles>
  <dxfs count="0"/>
  <tableStyles count="0" defaultTableStyle="TableStyleMedium2" defaultPivotStyle="PivotStyleLight16"/>
  <colors>
    <mruColors>
      <color rgb="FF3366FF"/>
      <color rgb="FFB7DEE8"/>
      <color rgb="FFFFCC99"/>
      <color rgb="FFFFFF66"/>
      <color rgb="FFC5D9F1"/>
      <color rgb="FF00FF00"/>
      <color rgb="FF99FF99"/>
      <color rgb="FFFFFF99"/>
      <color rgb="FF33CC3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spPr>
            <a:gradFill>
              <a:gsLst>
                <a:gs pos="0">
                  <a:srgbClr val="0070C0">
                    <a:lumMod val="95000"/>
                    <a:lumOff val="5000"/>
                  </a:srgbClr>
                </a:gs>
                <a:gs pos="100000">
                  <a:srgbClr val="0070C0"/>
                </a:gs>
              </a:gsLst>
              <a:lin ang="0" scaled="0"/>
            </a:gradFill>
            <a:ln>
              <a:noFill/>
            </a:ln>
            <a:effectLst/>
          </c:spPr>
          <c:invertIfNegative val="0"/>
          <c:dPt>
            <c:idx val="8"/>
            <c:invertIfNegative val="0"/>
            <c:bubble3D val="0"/>
            <c:extLst>
              <c:ext xmlns:c16="http://schemas.microsoft.com/office/drawing/2014/chart" uri="{C3380CC4-5D6E-409C-BE32-E72D297353CC}">
                <c16:uniqueId val="{00000000-AD0C-CE42-B861-B78A2832D2F3}"/>
              </c:ext>
            </c:extLst>
          </c:dPt>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model'!$Z$12:$Z$53</c:f>
              <c:numCache>
                <c:formatCode>General</c:formatCode>
                <c:ptCount val="42"/>
                <c:pt idx="0">
                  <c:v>96.599660929655172</c:v>
                </c:pt>
                <c:pt idx="1">
                  <c:v>4.3311104999999994</c:v>
                </c:pt>
                <c:pt idx="2">
                  <c:v>10.685872520689657</c:v>
                </c:pt>
                <c:pt idx="3">
                  <c:v>5.6511000000000005</c:v>
                </c:pt>
                <c:pt idx="4">
                  <c:v>0.48580000000000001</c:v>
                </c:pt>
                <c:pt idx="5">
                  <c:v>12.757499999999999</c:v>
                </c:pt>
                <c:pt idx="6">
                  <c:v>14.228999999999999</c:v>
                </c:pt>
                <c:pt idx="7">
                  <c:v>0.9494999999999999</c:v>
                </c:pt>
                <c:pt idx="8">
                  <c:v>13.8096</c:v>
                </c:pt>
                <c:pt idx="9">
                  <c:v>2.871</c:v>
                </c:pt>
                <c:pt idx="10">
                  <c:v>0</c:v>
                </c:pt>
                <c:pt idx="11">
                  <c:v>0</c:v>
                </c:pt>
                <c:pt idx="12">
                  <c:v>20.991600000000002</c:v>
                </c:pt>
                <c:pt idx="13">
                  <c:v>10.773000000000001</c:v>
                </c:pt>
                <c:pt idx="14">
                  <c:v>0.47250000000000003</c:v>
                </c:pt>
                <c:pt idx="15">
                  <c:v>1.2852000000000001</c:v>
                </c:pt>
                <c:pt idx="16">
                  <c:v>0</c:v>
                </c:pt>
                <c:pt idx="18">
                  <c:v>0</c:v>
                </c:pt>
                <c:pt idx="19">
                  <c:v>1.8273599999999997</c:v>
                </c:pt>
                <c:pt idx="20">
                  <c:v>0.54820799999999992</c:v>
                </c:pt>
                <c:pt idx="21">
                  <c:v>0</c:v>
                </c:pt>
                <c:pt idx="23">
                  <c:v>2781.4751999999999</c:v>
                </c:pt>
                <c:pt idx="24">
                  <c:v>0</c:v>
                </c:pt>
                <c:pt idx="25">
                  <c:v>0</c:v>
                </c:pt>
                <c:pt idx="27">
                  <c:v>0</c:v>
                </c:pt>
                <c:pt idx="40">
                  <c:v>0</c:v>
                </c:pt>
                <c:pt idx="41">
                  <c:v>0</c:v>
                </c:pt>
              </c:numCache>
            </c:numRef>
          </c:val>
          <c:extLst>
            <c:ext xmlns:c16="http://schemas.microsoft.com/office/drawing/2014/chart" uri="{C3380CC4-5D6E-409C-BE32-E72D297353CC}">
              <c16:uniqueId val="{00000001-AD0C-CE42-B861-B78A2832D2F3}"/>
            </c:ext>
          </c:extLst>
        </c:ser>
        <c:ser>
          <c:idx val="1"/>
          <c:order val="1"/>
          <c:spPr>
            <a:solidFill>
              <a:srgbClr val="0070C0">
                <a:alpha val="9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model'!$AA$12:$AA$53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2-AD0C-CE42-B861-B78A2832D2F3}"/>
            </c:ext>
          </c:extLst>
        </c:ser>
        <c:ser>
          <c:idx val="2"/>
          <c:order val="2"/>
          <c:spPr>
            <a:solidFill>
              <a:srgbClr val="0070C0">
                <a:alpha val="8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model'!$AB$12:$AB$53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3-AD0C-CE42-B861-B78A2832D2F3}"/>
            </c:ext>
          </c:extLst>
        </c:ser>
        <c:ser>
          <c:idx val="3"/>
          <c:order val="3"/>
          <c:spPr>
            <a:solidFill>
              <a:srgbClr val="0070C0">
                <a:alpha val="7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model'!$AC$12:$AC$53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4-AD0C-CE42-B861-B78A2832D2F3}"/>
            </c:ext>
          </c:extLst>
        </c:ser>
        <c:ser>
          <c:idx val="4"/>
          <c:order val="4"/>
          <c:spPr>
            <a:solidFill>
              <a:srgbClr val="0070C0">
                <a:alpha val="6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model'!$AD$12:$AD$53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5-AD0C-CE42-B861-B78A2832D2F3}"/>
            </c:ext>
          </c:extLst>
        </c:ser>
        <c:ser>
          <c:idx val="5"/>
          <c:order val="5"/>
          <c:spPr>
            <a:solidFill>
              <a:srgbClr val="0070C0">
                <a:alpha val="5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model'!$AE$12:$AE$53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6-AD0C-CE42-B861-B78A2832D2F3}"/>
            </c:ext>
          </c:extLst>
        </c:ser>
        <c:ser>
          <c:idx val="6"/>
          <c:order val="6"/>
          <c:spPr>
            <a:solidFill>
              <a:srgbClr val="0070C0">
                <a:alpha val="4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model'!$AF$12:$AF$53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7-AD0C-CE42-B861-B78A2832D2F3}"/>
            </c:ext>
          </c:extLst>
        </c:ser>
        <c:ser>
          <c:idx val="7"/>
          <c:order val="7"/>
          <c:spPr>
            <a:solidFill>
              <a:srgbClr val="0070C0">
                <a:alpha val="3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model'!$AG$12:$AG$53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8-AD0C-CE42-B861-B78A2832D2F3}"/>
            </c:ext>
          </c:extLst>
        </c:ser>
        <c:ser>
          <c:idx val="8"/>
          <c:order val="8"/>
          <c:spPr>
            <a:solidFill>
              <a:srgbClr val="0070C0">
                <a:alpha val="2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model'!$AH$12:$AH$53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9-AD0C-CE42-B861-B78A2832D2F3}"/>
            </c:ext>
          </c:extLst>
        </c:ser>
        <c:ser>
          <c:idx val="9"/>
          <c:order val="9"/>
          <c:spPr>
            <a:solidFill>
              <a:srgbClr val="0070C0">
                <a:alpha val="10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model'!$AI$12:$AI$53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A-AD0C-CE42-B861-B78A2832D2F3}"/>
            </c:ext>
          </c:extLst>
        </c:ser>
        <c:ser>
          <c:idx val="10"/>
          <c:order val="10"/>
          <c:spPr>
            <a:solidFill>
              <a:srgbClr val="0070C0">
                <a:alpha val="5000"/>
              </a:srgbClr>
            </a:solidFill>
            <a:ln>
              <a:noFill/>
            </a:ln>
            <a:effectLst/>
          </c:spPr>
          <c:invertIfNegative val="0"/>
          <c:cat>
            <c:strRef>
              <c:f>'LCA model'!$Y$12:$Y$53</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6">
                  <c:v> </c:v>
                </c:pt>
                <c:pt idx="18">
                  <c:v>Ocean freight, 10,000 km</c:v>
                </c:pt>
                <c:pt idx="19">
                  <c:v>Rail, 800 km</c:v>
                </c:pt>
                <c:pt idx="20">
                  <c:v>Truck, 80 km</c:v>
                </c:pt>
                <c:pt idx="21">
                  <c:v>0</c:v>
                </c:pt>
                <c:pt idx="23">
                  <c:v>Electricity Use (NL avg.)</c:v>
                </c:pt>
                <c:pt idx="24">
                  <c:v>0</c:v>
                </c:pt>
                <c:pt idx="25">
                  <c:v>0</c:v>
                </c:pt>
                <c:pt idx="27">
                  <c:v>Steel - landfill</c:v>
                </c:pt>
                <c:pt idx="40">
                  <c:v>0</c:v>
                </c:pt>
                <c:pt idx="41">
                  <c:v>0</c:v>
                </c:pt>
              </c:strCache>
            </c:strRef>
          </c:cat>
          <c:val>
            <c:numRef>
              <c:f>'LCA model'!$AJ$12:$AJ$53</c:f>
              <c:numCache>
                <c:formatCode>General</c:formatCode>
                <c:ptCount val="42"/>
                <c:pt idx="0">
                  <c:v>2.6345362071724137</c:v>
                </c:pt>
                <c:pt idx="1">
                  <c:v>0.57748140000000003</c:v>
                </c:pt>
                <c:pt idx="2">
                  <c:v>0.91593193034482767</c:v>
                </c:pt>
                <c:pt idx="3">
                  <c:v>0.48437999999999998</c:v>
                </c:pt>
                <c:pt idx="4">
                  <c:v>4.1640000000000003E-2</c:v>
                </c:pt>
                <c:pt idx="5">
                  <c:v>0.28349999999999997</c:v>
                </c:pt>
                <c:pt idx="6">
                  <c:v>0.31619999999999998</c:v>
                </c:pt>
                <c:pt idx="7">
                  <c:v>2.1100000000000001E-2</c:v>
                </c:pt>
                <c:pt idx="8">
                  <c:v>0.30687999999999999</c:v>
                </c:pt>
                <c:pt idx="9">
                  <c:v>6.3799999999999996E-2</c:v>
                </c:pt>
                <c:pt idx="10">
                  <c:v>2.2718000000000003</c:v>
                </c:pt>
                <c:pt idx="11">
                  <c:v>3.8359999999999999</c:v>
                </c:pt>
                <c:pt idx="12">
                  <c:v>0.46648000000000006</c:v>
                </c:pt>
                <c:pt idx="13">
                  <c:v>0.92340000000000022</c:v>
                </c:pt>
                <c:pt idx="14">
                  <c:v>4.0500000000000001E-2</c:v>
                </c:pt>
                <c:pt idx="15">
                  <c:v>2.8560000000000002E-2</c:v>
                </c:pt>
                <c:pt idx="16">
                  <c:v>0</c:v>
                </c:pt>
                <c:pt idx="18">
                  <c:v>0</c:v>
                </c:pt>
                <c:pt idx="19">
                  <c:v>4.0607999999999998E-2</c:v>
                </c:pt>
                <c:pt idx="20">
                  <c:v>1.2182399999999999E-2</c:v>
                </c:pt>
                <c:pt idx="21">
                  <c:v>0</c:v>
                </c:pt>
                <c:pt idx="23">
                  <c:v>238.41216</c:v>
                </c:pt>
                <c:pt idx="24">
                  <c:v>0</c:v>
                </c:pt>
                <c:pt idx="25">
                  <c:v>0</c:v>
                </c:pt>
                <c:pt idx="27">
                  <c:v>0</c:v>
                </c:pt>
                <c:pt idx="40">
                  <c:v>0</c:v>
                </c:pt>
                <c:pt idx="41">
                  <c:v>0</c:v>
                </c:pt>
              </c:numCache>
            </c:numRef>
          </c:val>
          <c:extLst>
            <c:ext xmlns:c16="http://schemas.microsoft.com/office/drawing/2014/chart" uri="{C3380CC4-5D6E-409C-BE32-E72D297353CC}">
              <c16:uniqueId val="{0000000B-AD0C-CE42-B861-B78A2832D2F3}"/>
            </c:ext>
          </c:extLst>
        </c:ser>
        <c:dLbls>
          <c:showLegendKey val="0"/>
          <c:showVal val="0"/>
          <c:showCatName val="0"/>
          <c:showSerName val="0"/>
          <c:showPercent val="0"/>
          <c:showBubbleSize val="0"/>
        </c:dLbls>
        <c:gapWidth val="40"/>
        <c:overlap val="100"/>
        <c:axId val="-2078082376"/>
        <c:axId val="-2078085432"/>
      </c:barChart>
      <c:catAx>
        <c:axId val="-2078082376"/>
        <c:scaling>
          <c:orientation val="maxMin"/>
        </c:scaling>
        <c:delete val="0"/>
        <c:axPos val="l"/>
        <c:numFmt formatCode="General" sourceLinked="0"/>
        <c:majorTickMark val="out"/>
        <c:minorTickMark val="none"/>
        <c:tickLblPos val="nextTo"/>
        <c:txPr>
          <a:bodyPr/>
          <a:lstStyle/>
          <a:p>
            <a:pPr>
              <a:defRPr sz="1000" b="1">
                <a:latin typeface="Arial"/>
                <a:cs typeface="Arial"/>
              </a:defRPr>
            </a:pPr>
            <a:endParaRPr lang="en-US"/>
          </a:p>
        </c:txPr>
        <c:crossAx val="-2078085432"/>
        <c:crosses val="autoZero"/>
        <c:auto val="1"/>
        <c:lblAlgn val="ctr"/>
        <c:lblOffset val="100"/>
        <c:noMultiLvlLbl val="0"/>
      </c:catAx>
      <c:valAx>
        <c:axId val="-2078085432"/>
        <c:scaling>
          <c:orientation val="minMax"/>
          <c:max val="200"/>
        </c:scaling>
        <c:delete val="0"/>
        <c:axPos val="t"/>
        <c:majorGridlines>
          <c:spPr>
            <a:ln>
              <a:solidFill>
                <a:sysClr val="window" lastClr="FFFFFF">
                  <a:lumMod val="85000"/>
                </a:sysClr>
              </a:solidFill>
            </a:ln>
          </c:spPr>
        </c:majorGridlines>
        <c:title>
          <c:tx>
            <c:rich>
              <a:bodyPr/>
              <a:lstStyle/>
              <a:p>
                <a:pPr>
                  <a:defRPr b="0">
                    <a:latin typeface="Arial" panose="020B0604020202020204" pitchFamily="34" charset="0"/>
                    <a:cs typeface="Arial" panose="020B0604020202020204" pitchFamily="34" charset="0"/>
                  </a:defRPr>
                </a:pPr>
                <a:r>
                  <a:rPr lang="en-US" b="0">
                    <a:latin typeface="Arial" panose="020B0604020202020204" pitchFamily="34" charset="0"/>
                    <a:cs typeface="Arial" panose="020B0604020202020204" pitchFamily="34" charset="0"/>
                  </a:rPr>
                  <a:t>Impacts by Component</a:t>
                </a:r>
              </a:p>
            </c:rich>
          </c:tx>
          <c:layout>
            <c:manualLayout>
              <c:xMode val="edge"/>
              <c:yMode val="edge"/>
              <c:x val="0.34616454552608644"/>
              <c:y val="9.7116761837305922E-3"/>
            </c:manualLayout>
          </c:layout>
          <c:overlay val="0"/>
        </c:title>
        <c:numFmt formatCode="General" sourceLinked="1"/>
        <c:majorTickMark val="out"/>
        <c:minorTickMark val="none"/>
        <c:tickLblPos val="nextTo"/>
        <c:crossAx val="-207808237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spPr>
            <a:gradFill>
              <a:gsLst>
                <a:gs pos="0">
                  <a:srgbClr val="0070C0">
                    <a:lumMod val="95000"/>
                    <a:lumOff val="5000"/>
                  </a:srgbClr>
                </a:gs>
                <a:gs pos="100000">
                  <a:srgbClr val="0070C0"/>
                </a:gs>
              </a:gsLst>
              <a:lin ang="0" scaled="0"/>
            </a:gradFill>
            <a:ln>
              <a:noFill/>
            </a:ln>
            <a:effectLst/>
          </c:spPr>
          <c:invertIfNegative val="0"/>
          <c:dPt>
            <c:idx val="8"/>
            <c:invertIfNegative val="0"/>
            <c:bubble3D val="0"/>
            <c:extLst>
              <c:ext xmlns:c16="http://schemas.microsoft.com/office/drawing/2014/chart" uri="{C3380CC4-5D6E-409C-BE32-E72D297353CC}">
                <c16:uniqueId val="{00000000-3D30-A24D-AF3F-401EB545E24E}"/>
              </c:ext>
            </c:extLst>
          </c:dPt>
          <c:cat>
            <c:strRef>
              <c:f>'LCA model'!$AL$12:$AL$15</c:f>
              <c:strCache>
                <c:ptCount val="4"/>
                <c:pt idx="0">
                  <c:v>Materials &amp; Mfg.</c:v>
                </c:pt>
                <c:pt idx="1">
                  <c:v>Transport</c:v>
                </c:pt>
                <c:pt idx="2">
                  <c:v>Use</c:v>
                </c:pt>
                <c:pt idx="3">
                  <c:v>End of Life</c:v>
                </c:pt>
              </c:strCache>
            </c:strRef>
          </c:cat>
          <c:val>
            <c:numRef>
              <c:f>'LCA model'!$AM$12:$AM$15</c:f>
              <c:numCache>
                <c:formatCode>General</c:formatCode>
                <c:ptCount val="4"/>
                <c:pt idx="0">
                  <c:v>195.89244395034484</c:v>
                </c:pt>
                <c:pt idx="1">
                  <c:v>2.3755679999999995</c:v>
                </c:pt>
                <c:pt idx="2">
                  <c:v>2781.4751999999999</c:v>
                </c:pt>
                <c:pt idx="3">
                  <c:v>0</c:v>
                </c:pt>
              </c:numCache>
            </c:numRef>
          </c:val>
          <c:extLst>
            <c:ext xmlns:c16="http://schemas.microsoft.com/office/drawing/2014/chart" uri="{C3380CC4-5D6E-409C-BE32-E72D297353CC}">
              <c16:uniqueId val="{00000001-3D30-A24D-AF3F-401EB545E24E}"/>
            </c:ext>
          </c:extLst>
        </c:ser>
        <c:ser>
          <c:idx val="1"/>
          <c:order val="1"/>
          <c:spPr>
            <a:solidFill>
              <a:srgbClr val="0070C0">
                <a:alpha val="9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model'!$AN$12:$AN$15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2-3D30-A24D-AF3F-401EB545E24E}"/>
            </c:ext>
          </c:extLst>
        </c:ser>
        <c:ser>
          <c:idx val="2"/>
          <c:order val="2"/>
          <c:spPr>
            <a:solidFill>
              <a:srgbClr val="0070C0">
                <a:alpha val="8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model'!$AO$12:$AO$15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3-3D30-A24D-AF3F-401EB545E24E}"/>
            </c:ext>
          </c:extLst>
        </c:ser>
        <c:ser>
          <c:idx val="3"/>
          <c:order val="3"/>
          <c:spPr>
            <a:solidFill>
              <a:srgbClr val="0070C0">
                <a:alpha val="7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model'!$AP$12:$AP$15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4-3D30-A24D-AF3F-401EB545E24E}"/>
            </c:ext>
          </c:extLst>
        </c:ser>
        <c:ser>
          <c:idx val="4"/>
          <c:order val="4"/>
          <c:spPr>
            <a:solidFill>
              <a:srgbClr val="0070C0">
                <a:alpha val="6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model'!$AQ$12:$AQ$15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5-3D30-A24D-AF3F-401EB545E24E}"/>
            </c:ext>
          </c:extLst>
        </c:ser>
        <c:ser>
          <c:idx val="5"/>
          <c:order val="5"/>
          <c:spPr>
            <a:solidFill>
              <a:srgbClr val="0070C0">
                <a:alpha val="5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model'!$AR$12:$AR$15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6-3D30-A24D-AF3F-401EB545E24E}"/>
            </c:ext>
          </c:extLst>
        </c:ser>
        <c:ser>
          <c:idx val="6"/>
          <c:order val="6"/>
          <c:spPr>
            <a:solidFill>
              <a:srgbClr val="0070C0">
                <a:alpha val="4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model'!$AS$12:$AS$15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7-3D30-A24D-AF3F-401EB545E24E}"/>
            </c:ext>
          </c:extLst>
        </c:ser>
        <c:ser>
          <c:idx val="7"/>
          <c:order val="7"/>
          <c:spPr>
            <a:solidFill>
              <a:srgbClr val="0070C0">
                <a:alpha val="3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model'!$AT$12:$AT$15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8-3D30-A24D-AF3F-401EB545E24E}"/>
            </c:ext>
          </c:extLst>
        </c:ser>
        <c:ser>
          <c:idx val="8"/>
          <c:order val="8"/>
          <c:spPr>
            <a:solidFill>
              <a:srgbClr val="0070C0">
                <a:alpha val="2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model'!$AU$12:$AU$15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9-3D30-A24D-AF3F-401EB545E24E}"/>
            </c:ext>
          </c:extLst>
        </c:ser>
        <c:ser>
          <c:idx val="9"/>
          <c:order val="9"/>
          <c:spPr>
            <a:solidFill>
              <a:srgbClr val="0070C0">
                <a:alpha val="10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model'!$AV$12:$AV$15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A-3D30-A24D-AF3F-401EB545E24E}"/>
            </c:ext>
          </c:extLst>
        </c:ser>
        <c:ser>
          <c:idx val="10"/>
          <c:order val="10"/>
          <c:spPr>
            <a:solidFill>
              <a:srgbClr val="0070C0">
                <a:alpha val="5000"/>
              </a:srgbClr>
            </a:solidFill>
            <a:ln>
              <a:noFill/>
            </a:ln>
            <a:effectLst/>
          </c:spPr>
          <c:invertIfNegative val="0"/>
          <c:cat>
            <c:strRef>
              <c:f>'LCA model'!$AL$12:$AL$15</c:f>
              <c:strCache>
                <c:ptCount val="4"/>
                <c:pt idx="0">
                  <c:v>Materials &amp; Mfg.</c:v>
                </c:pt>
                <c:pt idx="1">
                  <c:v>Transport</c:v>
                </c:pt>
                <c:pt idx="2">
                  <c:v>Use</c:v>
                </c:pt>
                <c:pt idx="3">
                  <c:v>End of Life</c:v>
                </c:pt>
              </c:strCache>
            </c:strRef>
          </c:cat>
          <c:val>
            <c:numRef>
              <c:f>'LCA model'!$AW$12:$AW$15</c:f>
              <c:numCache>
                <c:formatCode>General</c:formatCode>
                <c:ptCount val="4"/>
                <c:pt idx="0">
                  <c:v>13.212189537517244</c:v>
                </c:pt>
                <c:pt idx="1">
                  <c:v>5.2790400000000001E-2</c:v>
                </c:pt>
                <c:pt idx="2">
                  <c:v>238.41216</c:v>
                </c:pt>
                <c:pt idx="3">
                  <c:v>0</c:v>
                </c:pt>
              </c:numCache>
            </c:numRef>
          </c:val>
          <c:extLst>
            <c:ext xmlns:c16="http://schemas.microsoft.com/office/drawing/2014/chart" uri="{C3380CC4-5D6E-409C-BE32-E72D297353CC}">
              <c16:uniqueId val="{0000000B-3D30-A24D-AF3F-401EB545E24E}"/>
            </c:ext>
          </c:extLst>
        </c:ser>
        <c:dLbls>
          <c:showLegendKey val="0"/>
          <c:showVal val="0"/>
          <c:showCatName val="0"/>
          <c:showSerName val="0"/>
          <c:showPercent val="0"/>
          <c:showBubbleSize val="0"/>
        </c:dLbls>
        <c:gapWidth val="40"/>
        <c:overlap val="100"/>
        <c:axId val="-2078082376"/>
        <c:axId val="-2078085432"/>
      </c:barChart>
      <c:catAx>
        <c:axId val="-2078082376"/>
        <c:scaling>
          <c:orientation val="maxMin"/>
        </c:scaling>
        <c:delete val="0"/>
        <c:axPos val="l"/>
        <c:numFmt formatCode="General" sourceLinked="0"/>
        <c:majorTickMark val="out"/>
        <c:minorTickMark val="none"/>
        <c:tickLblPos val="nextTo"/>
        <c:txPr>
          <a:bodyPr/>
          <a:lstStyle/>
          <a:p>
            <a:pPr>
              <a:defRPr sz="1000" b="1">
                <a:latin typeface="Arial"/>
                <a:cs typeface="Arial"/>
              </a:defRPr>
            </a:pPr>
            <a:endParaRPr lang="en-US"/>
          </a:p>
        </c:txPr>
        <c:crossAx val="-2078085432"/>
        <c:crosses val="autoZero"/>
        <c:auto val="1"/>
        <c:lblAlgn val="ctr"/>
        <c:lblOffset val="100"/>
        <c:noMultiLvlLbl val="0"/>
      </c:catAx>
      <c:valAx>
        <c:axId val="-2078085432"/>
        <c:scaling>
          <c:orientation val="minMax"/>
        </c:scaling>
        <c:delete val="0"/>
        <c:axPos val="t"/>
        <c:majorGridlines>
          <c:spPr>
            <a:ln>
              <a:solidFill>
                <a:sysClr val="window" lastClr="FFFFFF">
                  <a:lumMod val="85000"/>
                </a:sysClr>
              </a:solidFill>
            </a:ln>
          </c:spPr>
        </c:majorGridlines>
        <c:title>
          <c:tx>
            <c:rich>
              <a:bodyPr/>
              <a:lstStyle/>
              <a:p>
                <a:pPr>
                  <a:defRPr b="0">
                    <a:latin typeface="Arial" panose="020B0604020202020204" pitchFamily="34" charset="0"/>
                    <a:cs typeface="Arial" panose="020B0604020202020204" pitchFamily="34" charset="0"/>
                  </a:defRPr>
                </a:pPr>
                <a:r>
                  <a:rPr lang="en-US" b="0">
                    <a:latin typeface="Arial" panose="020B0604020202020204" pitchFamily="34" charset="0"/>
                    <a:cs typeface="Arial" panose="020B0604020202020204" pitchFamily="34" charset="0"/>
                  </a:rPr>
                  <a:t>Impacts by Life Cycle Stage</a:t>
                </a:r>
              </a:p>
            </c:rich>
          </c:tx>
          <c:layout>
            <c:manualLayout>
              <c:xMode val="edge"/>
              <c:yMode val="edge"/>
              <c:x val="0.34919765687914417"/>
              <c:y val="1.224552584591276E-2"/>
            </c:manualLayout>
          </c:layout>
          <c:overlay val="0"/>
        </c:title>
        <c:numFmt formatCode="General" sourceLinked="1"/>
        <c:majorTickMark val="out"/>
        <c:minorTickMark val="none"/>
        <c:tickLblPos val="nextTo"/>
        <c:crossAx val="-2078082376"/>
        <c:crosses val="autoZero"/>
        <c:crossBetween val="between"/>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spPr>
            <a:gradFill>
              <a:gsLst>
                <a:gs pos="0">
                  <a:srgbClr val="0070C0">
                    <a:lumMod val="95000"/>
                    <a:lumOff val="5000"/>
                  </a:srgbClr>
                </a:gs>
                <a:gs pos="100000">
                  <a:srgbClr val="0070C0"/>
                </a:gs>
              </a:gsLst>
              <a:lin ang="0" scaled="0"/>
            </a:gradFill>
            <a:ln>
              <a:noFill/>
            </a:ln>
            <a:effectLst/>
          </c:spPr>
          <c:invertIfNegative val="0"/>
          <c:dPt>
            <c:idx val="8"/>
            <c:invertIfNegative val="0"/>
            <c:bubble3D val="0"/>
            <c:extLst>
              <c:ext xmlns:c16="http://schemas.microsoft.com/office/drawing/2014/chart" uri="{C3380CC4-5D6E-409C-BE32-E72D297353CC}">
                <c16:uniqueId val="{00000000-0DBC-4B4C-8C67-66F120625E2F}"/>
              </c:ext>
            </c:extLst>
          </c:dPt>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model'!$Z$67:$Z$108</c:f>
              <c:numCache>
                <c:formatCode>General</c:formatCode>
                <c:ptCount val="42"/>
                <c:pt idx="0">
                  <c:v>91.932030254482754</c:v>
                </c:pt>
                <c:pt idx="1">
                  <c:v>4.1386166999999991</c:v>
                </c:pt>
                <c:pt idx="2">
                  <c:v>10.685872520689657</c:v>
                </c:pt>
                <c:pt idx="3">
                  <c:v>5.4418000000000006</c:v>
                </c:pt>
                <c:pt idx="4">
                  <c:v>0.48580000000000001</c:v>
                </c:pt>
                <c:pt idx="5">
                  <c:v>12.96</c:v>
                </c:pt>
                <c:pt idx="6">
                  <c:v>14.228999999999999</c:v>
                </c:pt>
                <c:pt idx="7">
                  <c:v>0.9494999999999999</c:v>
                </c:pt>
                <c:pt idx="8">
                  <c:v>14.302800000000001</c:v>
                </c:pt>
                <c:pt idx="9">
                  <c:v>2.871</c:v>
                </c:pt>
                <c:pt idx="10">
                  <c:v>0</c:v>
                </c:pt>
                <c:pt idx="11">
                  <c:v>0</c:v>
                </c:pt>
                <c:pt idx="12">
                  <c:v>19.9773</c:v>
                </c:pt>
                <c:pt idx="13">
                  <c:v>10.773000000000001</c:v>
                </c:pt>
                <c:pt idx="14">
                  <c:v>0.47250000000000003</c:v>
                </c:pt>
                <c:pt idx="15">
                  <c:v>1.2852000000000001</c:v>
                </c:pt>
                <c:pt idx="18">
                  <c:v>0</c:v>
                </c:pt>
                <c:pt idx="19">
                  <c:v>1.8273599999999997</c:v>
                </c:pt>
                <c:pt idx="20">
                  <c:v>0.54820799999999992</c:v>
                </c:pt>
                <c:pt idx="21">
                  <c:v>0</c:v>
                </c:pt>
                <c:pt idx="24">
                  <c:v>2294.8379999999997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1-0DBC-4B4C-8C67-66F120625E2F}"/>
            </c:ext>
          </c:extLst>
        </c:ser>
        <c:ser>
          <c:idx val="1"/>
          <c:order val="1"/>
          <c:spPr>
            <a:solidFill>
              <a:srgbClr val="0070C0">
                <a:alpha val="9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model'!$AA$67:$AA$108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2-0DBC-4B4C-8C67-66F120625E2F}"/>
            </c:ext>
          </c:extLst>
        </c:ser>
        <c:ser>
          <c:idx val="2"/>
          <c:order val="2"/>
          <c:spPr>
            <a:solidFill>
              <a:srgbClr val="0070C0">
                <a:alpha val="8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model'!$AB$67:$AB$108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3-0DBC-4B4C-8C67-66F120625E2F}"/>
            </c:ext>
          </c:extLst>
        </c:ser>
        <c:ser>
          <c:idx val="3"/>
          <c:order val="3"/>
          <c:spPr>
            <a:solidFill>
              <a:srgbClr val="0070C0">
                <a:alpha val="7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model'!$AC$67:$AC$108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4-0DBC-4B4C-8C67-66F120625E2F}"/>
            </c:ext>
          </c:extLst>
        </c:ser>
        <c:ser>
          <c:idx val="4"/>
          <c:order val="4"/>
          <c:spPr>
            <a:solidFill>
              <a:srgbClr val="0070C0">
                <a:alpha val="6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model'!$AD$67:$AD$108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5-0DBC-4B4C-8C67-66F120625E2F}"/>
            </c:ext>
          </c:extLst>
        </c:ser>
        <c:ser>
          <c:idx val="5"/>
          <c:order val="5"/>
          <c:spPr>
            <a:solidFill>
              <a:srgbClr val="0070C0">
                <a:alpha val="5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model'!$AE$67:$AE$108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6-0DBC-4B4C-8C67-66F120625E2F}"/>
            </c:ext>
          </c:extLst>
        </c:ser>
        <c:ser>
          <c:idx val="6"/>
          <c:order val="6"/>
          <c:spPr>
            <a:solidFill>
              <a:srgbClr val="0070C0">
                <a:alpha val="4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model'!$AF$67:$AF$108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7-0DBC-4B4C-8C67-66F120625E2F}"/>
            </c:ext>
          </c:extLst>
        </c:ser>
        <c:ser>
          <c:idx val="7"/>
          <c:order val="7"/>
          <c:spPr>
            <a:solidFill>
              <a:srgbClr val="0070C0">
                <a:alpha val="3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model'!$AG$67:$AG$108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8-0DBC-4B4C-8C67-66F120625E2F}"/>
            </c:ext>
          </c:extLst>
        </c:ser>
        <c:ser>
          <c:idx val="8"/>
          <c:order val="8"/>
          <c:spPr>
            <a:solidFill>
              <a:srgbClr val="0070C0">
                <a:alpha val="2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model'!$AH$67:$AH$108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9-0DBC-4B4C-8C67-66F120625E2F}"/>
            </c:ext>
          </c:extLst>
        </c:ser>
        <c:ser>
          <c:idx val="9"/>
          <c:order val="9"/>
          <c:spPr>
            <a:solidFill>
              <a:srgbClr val="0070C0">
                <a:alpha val="10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model'!$AI$67:$AI$108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A-0DBC-4B4C-8C67-66F120625E2F}"/>
            </c:ext>
          </c:extLst>
        </c:ser>
        <c:ser>
          <c:idx val="10"/>
          <c:order val="10"/>
          <c:spPr>
            <a:solidFill>
              <a:srgbClr val="0070C0">
                <a:alpha val="5000"/>
              </a:srgbClr>
            </a:solidFill>
            <a:ln>
              <a:noFill/>
            </a:ln>
            <a:effectLst/>
          </c:spPr>
          <c:invertIfNegative val="0"/>
          <c:cat>
            <c:strRef>
              <c:f>'LCA model'!$Y$67:$Y$108</c:f>
              <c:strCache>
                <c:ptCount val="42"/>
                <c:pt idx="0">
                  <c:v>Steel, Primary</c:v>
                </c:pt>
                <c:pt idx="1">
                  <c:v>Cast iron</c:v>
                </c:pt>
                <c:pt idx="2">
                  <c:v>Aluminum, primary</c:v>
                </c:pt>
                <c:pt idx="3">
                  <c:v>copper wire</c:v>
                </c:pt>
                <c:pt idx="4">
                  <c:v>Rubber, synthetic</c:v>
                </c:pt>
                <c:pt idx="5">
                  <c:v>Polystyrene, primary</c:v>
                </c:pt>
                <c:pt idx="6">
                  <c:v>ABS</c:v>
                </c:pt>
                <c:pt idx="7">
                  <c:v>PVC</c:v>
                </c:pt>
                <c:pt idx="8">
                  <c:v>Polyurethane foam</c:v>
                </c:pt>
                <c:pt idx="9">
                  <c:v>Glass</c:v>
                </c:pt>
                <c:pt idx="10">
                  <c:v>Refrigerant</c:v>
                </c:pt>
                <c:pt idx="11">
                  <c:v>Other materials</c:v>
                </c:pt>
                <c:pt idx="12">
                  <c:v>Steel mfg -- Cold rolling</c:v>
                </c:pt>
                <c:pt idx="13">
                  <c:v>PS &amp; ABS mfg -- Injection</c:v>
                </c:pt>
                <c:pt idx="14">
                  <c:v>PVC mfg -- Injection molding</c:v>
                </c:pt>
                <c:pt idx="15">
                  <c:v>Aluminum mfg -- Extrusion</c:v>
                </c:pt>
                <c:pt idx="18">
                  <c:v>Ocean freight, 10,000 km</c:v>
                </c:pt>
                <c:pt idx="19">
                  <c:v>Rail, 800 km</c:v>
                </c:pt>
                <c:pt idx="20">
                  <c:v>Truck, 80 km</c:v>
                </c:pt>
                <c:pt idx="21">
                  <c:v>0</c:v>
                </c:pt>
                <c:pt idx="24">
                  <c:v>Electricity Use (NL avg.)</c:v>
                </c:pt>
                <c:pt idx="25">
                  <c:v>0</c:v>
                </c:pt>
                <c:pt idx="26">
                  <c:v>0</c:v>
                </c:pt>
                <c:pt idx="27">
                  <c:v>Steel - landfill</c:v>
                </c:pt>
                <c:pt idx="28">
                  <c:v>Iron - landfill</c:v>
                </c:pt>
                <c:pt idx="29">
                  <c:v>Aluminum - landfill</c:v>
                </c:pt>
                <c:pt idx="30">
                  <c:v>Copper - landfill</c:v>
                </c:pt>
                <c:pt idx="31">
                  <c:v>Rubber - landfill</c:v>
                </c:pt>
                <c:pt idx="32">
                  <c:v>Polystyrene landfil</c:v>
                </c:pt>
                <c:pt idx="33">
                  <c:v>ABS - landfill</c:v>
                </c:pt>
                <c:pt idx="34">
                  <c:v>PVC - landfill</c:v>
                </c:pt>
                <c:pt idx="35">
                  <c:v>Polyurethane foam - landfill</c:v>
                </c:pt>
                <c:pt idx="36">
                  <c:v>Glass - landfill</c:v>
                </c:pt>
                <c:pt idx="37">
                  <c:v>Refrigerant - landfill</c:v>
                </c:pt>
                <c:pt idx="38">
                  <c:v>Other materials - landfill</c:v>
                </c:pt>
                <c:pt idx="39">
                  <c:v>0</c:v>
                </c:pt>
                <c:pt idx="40">
                  <c:v>0</c:v>
                </c:pt>
                <c:pt idx="41">
                  <c:v>0</c:v>
                </c:pt>
              </c:strCache>
            </c:strRef>
          </c:cat>
          <c:val>
            <c:numRef>
              <c:f>'LCA model'!$AJ$67:$AJ$108</c:f>
              <c:numCache>
                <c:formatCode>General</c:formatCode>
                <c:ptCount val="42"/>
                <c:pt idx="0">
                  <c:v>2.5072371887586202</c:v>
                </c:pt>
                <c:pt idx="1">
                  <c:v>0.55181555999999998</c:v>
                </c:pt>
                <c:pt idx="2">
                  <c:v>0.91593193034482767</c:v>
                </c:pt>
                <c:pt idx="3">
                  <c:v>0.46644000000000008</c:v>
                </c:pt>
                <c:pt idx="4">
                  <c:v>4.1640000000000003E-2</c:v>
                </c:pt>
                <c:pt idx="5">
                  <c:v>0.28800000000000003</c:v>
                </c:pt>
                <c:pt idx="6">
                  <c:v>0.31619999999999998</c:v>
                </c:pt>
                <c:pt idx="7">
                  <c:v>2.1100000000000001E-2</c:v>
                </c:pt>
                <c:pt idx="8">
                  <c:v>0.31784000000000001</c:v>
                </c:pt>
                <c:pt idx="9">
                  <c:v>6.3799999999999996E-2</c:v>
                </c:pt>
                <c:pt idx="10">
                  <c:v>2.2718000000000003</c:v>
                </c:pt>
                <c:pt idx="11">
                  <c:v>2.0824000000000003</c:v>
                </c:pt>
                <c:pt idx="12">
                  <c:v>0.44394</c:v>
                </c:pt>
                <c:pt idx="13">
                  <c:v>0.92340000000000022</c:v>
                </c:pt>
                <c:pt idx="14">
                  <c:v>4.0500000000000001E-2</c:v>
                </c:pt>
                <c:pt idx="15">
                  <c:v>2.8560000000000002E-2</c:v>
                </c:pt>
                <c:pt idx="18">
                  <c:v>0</c:v>
                </c:pt>
                <c:pt idx="19">
                  <c:v>4.0607999999999998E-2</c:v>
                </c:pt>
                <c:pt idx="20">
                  <c:v>1.2182399999999999E-2</c:v>
                </c:pt>
                <c:pt idx="21">
                  <c:v>0</c:v>
                </c:pt>
                <c:pt idx="24">
                  <c:v>238.41216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B-0DBC-4B4C-8C67-66F120625E2F}"/>
            </c:ext>
          </c:extLst>
        </c:ser>
        <c:dLbls>
          <c:showLegendKey val="0"/>
          <c:showVal val="0"/>
          <c:showCatName val="0"/>
          <c:showSerName val="0"/>
          <c:showPercent val="0"/>
          <c:showBubbleSize val="0"/>
        </c:dLbls>
        <c:gapWidth val="40"/>
        <c:overlap val="100"/>
        <c:axId val="-2078082376"/>
        <c:axId val="-2078085432"/>
      </c:barChart>
      <c:catAx>
        <c:axId val="-2078082376"/>
        <c:scaling>
          <c:orientation val="maxMin"/>
        </c:scaling>
        <c:delete val="0"/>
        <c:axPos val="l"/>
        <c:numFmt formatCode="General" sourceLinked="0"/>
        <c:majorTickMark val="out"/>
        <c:minorTickMark val="none"/>
        <c:tickLblPos val="nextTo"/>
        <c:txPr>
          <a:bodyPr/>
          <a:lstStyle/>
          <a:p>
            <a:pPr>
              <a:defRPr sz="1000" b="1">
                <a:latin typeface="Arial"/>
                <a:cs typeface="Arial"/>
              </a:defRPr>
            </a:pPr>
            <a:endParaRPr lang="en-US"/>
          </a:p>
        </c:txPr>
        <c:crossAx val="-2078085432"/>
        <c:crosses val="autoZero"/>
        <c:auto val="1"/>
        <c:lblAlgn val="ctr"/>
        <c:lblOffset val="100"/>
        <c:noMultiLvlLbl val="0"/>
      </c:catAx>
      <c:valAx>
        <c:axId val="-2078085432"/>
        <c:scaling>
          <c:orientation val="minMax"/>
          <c:max val="200"/>
        </c:scaling>
        <c:delete val="0"/>
        <c:axPos val="t"/>
        <c:majorGridlines>
          <c:spPr>
            <a:ln>
              <a:solidFill>
                <a:sysClr val="window" lastClr="FFFFFF">
                  <a:lumMod val="85000"/>
                </a:sysClr>
              </a:solidFill>
            </a:ln>
          </c:spPr>
        </c:majorGridlines>
        <c:title>
          <c:tx>
            <c:rich>
              <a:bodyPr/>
              <a:lstStyle/>
              <a:p>
                <a:pPr>
                  <a:defRPr b="0">
                    <a:latin typeface="Arial" panose="020B0604020202020204" pitchFamily="34" charset="0"/>
                    <a:cs typeface="Arial" panose="020B0604020202020204" pitchFamily="34" charset="0"/>
                  </a:defRPr>
                </a:pPr>
                <a:r>
                  <a:rPr lang="en-US" b="0">
                    <a:latin typeface="Arial" panose="020B0604020202020204" pitchFamily="34" charset="0"/>
                    <a:cs typeface="Arial" panose="020B0604020202020204" pitchFamily="34" charset="0"/>
                  </a:rPr>
                  <a:t>Impacts by Component</a:t>
                </a:r>
              </a:p>
            </c:rich>
          </c:tx>
          <c:layout>
            <c:manualLayout>
              <c:xMode val="edge"/>
              <c:yMode val="edge"/>
              <c:x val="0.34616454552608644"/>
              <c:y val="9.7116761837305922E-3"/>
            </c:manualLayout>
          </c:layout>
          <c:overlay val="0"/>
        </c:title>
        <c:numFmt formatCode="General" sourceLinked="1"/>
        <c:majorTickMark val="out"/>
        <c:minorTickMark val="none"/>
        <c:tickLblPos val="nextTo"/>
        <c:crossAx val="-2078082376"/>
        <c:crosses val="autoZero"/>
        <c:crossBetween val="between"/>
      </c:valAx>
    </c:plotArea>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spPr>
            <a:gradFill>
              <a:gsLst>
                <a:gs pos="0">
                  <a:srgbClr val="0070C0">
                    <a:lumMod val="95000"/>
                    <a:lumOff val="5000"/>
                  </a:srgbClr>
                </a:gs>
                <a:gs pos="100000">
                  <a:srgbClr val="0070C0"/>
                </a:gs>
              </a:gsLst>
              <a:lin ang="0" scaled="0"/>
            </a:gradFill>
            <a:ln>
              <a:noFill/>
            </a:ln>
            <a:effectLst/>
          </c:spPr>
          <c:invertIfNegative val="0"/>
          <c:dPt>
            <c:idx val="8"/>
            <c:invertIfNegative val="0"/>
            <c:bubble3D val="0"/>
            <c:extLst>
              <c:ext xmlns:c16="http://schemas.microsoft.com/office/drawing/2014/chart" uri="{C3380CC4-5D6E-409C-BE32-E72D297353CC}">
                <c16:uniqueId val="{00000000-C05D-5740-94BF-08869B4C427B}"/>
              </c:ext>
            </c:extLst>
          </c:dPt>
          <c:cat>
            <c:strRef>
              <c:f>'LCA model'!$AL$67:$AL$71</c:f>
              <c:strCache>
                <c:ptCount val="5"/>
                <c:pt idx="0">
                  <c:v>Materials &amp; Mfg.</c:v>
                </c:pt>
                <c:pt idx="2">
                  <c:v>Transport</c:v>
                </c:pt>
                <c:pt idx="4">
                  <c:v>Use</c:v>
                </c:pt>
              </c:strCache>
            </c:strRef>
          </c:cat>
          <c:val>
            <c:numRef>
              <c:f>'LCA model'!$AM$67:$AM$71</c:f>
              <c:numCache>
                <c:formatCode>General</c:formatCode>
                <c:ptCount val="5"/>
                <c:pt idx="0">
                  <c:v>190.5044194751724</c:v>
                </c:pt>
                <c:pt idx="2">
                  <c:v>2.3755679999999995</c:v>
                </c:pt>
                <c:pt idx="4">
                  <c:v>2294.8379999999997</c:v>
                </c:pt>
              </c:numCache>
            </c:numRef>
          </c:val>
          <c:extLst>
            <c:ext xmlns:c16="http://schemas.microsoft.com/office/drawing/2014/chart" uri="{C3380CC4-5D6E-409C-BE32-E72D297353CC}">
              <c16:uniqueId val="{00000001-C05D-5740-94BF-08869B4C427B}"/>
            </c:ext>
          </c:extLst>
        </c:ser>
        <c:ser>
          <c:idx val="1"/>
          <c:order val="1"/>
          <c:spPr>
            <a:solidFill>
              <a:srgbClr val="0070C0">
                <a:alpha val="90000"/>
              </a:srgbClr>
            </a:solidFill>
            <a:ln>
              <a:noFill/>
            </a:ln>
            <a:effectLst/>
          </c:spPr>
          <c:invertIfNegative val="0"/>
          <c:cat>
            <c:strRef>
              <c:f>'LCA model'!$AL$67:$AL$71</c:f>
              <c:strCache>
                <c:ptCount val="5"/>
                <c:pt idx="0">
                  <c:v>Materials &amp; Mfg.</c:v>
                </c:pt>
                <c:pt idx="2">
                  <c:v>Transport</c:v>
                </c:pt>
                <c:pt idx="4">
                  <c:v>Use</c:v>
                </c:pt>
              </c:strCache>
            </c:strRef>
          </c:cat>
          <c:val>
            <c:numRef>
              <c:f>'LCA model'!$AN$67:$AN$71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2-C05D-5740-94BF-08869B4C427B}"/>
            </c:ext>
          </c:extLst>
        </c:ser>
        <c:ser>
          <c:idx val="2"/>
          <c:order val="2"/>
          <c:spPr>
            <a:solidFill>
              <a:srgbClr val="0070C0">
                <a:alpha val="80000"/>
              </a:srgbClr>
            </a:solidFill>
            <a:ln>
              <a:noFill/>
            </a:ln>
            <a:effectLst/>
          </c:spPr>
          <c:invertIfNegative val="0"/>
          <c:cat>
            <c:strRef>
              <c:f>'LCA model'!$AL$67:$AL$71</c:f>
              <c:strCache>
                <c:ptCount val="5"/>
                <c:pt idx="0">
                  <c:v>Materials &amp; Mfg.</c:v>
                </c:pt>
                <c:pt idx="2">
                  <c:v>Transport</c:v>
                </c:pt>
                <c:pt idx="4">
                  <c:v>Use</c:v>
                </c:pt>
              </c:strCache>
            </c:strRef>
          </c:cat>
          <c:val>
            <c:numRef>
              <c:f>'LCA model'!$AO$67:$AO$71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3-C05D-5740-94BF-08869B4C427B}"/>
            </c:ext>
          </c:extLst>
        </c:ser>
        <c:ser>
          <c:idx val="3"/>
          <c:order val="3"/>
          <c:spPr>
            <a:solidFill>
              <a:srgbClr val="0070C0">
                <a:alpha val="70000"/>
              </a:srgbClr>
            </a:solidFill>
            <a:ln>
              <a:noFill/>
            </a:ln>
            <a:effectLst/>
          </c:spPr>
          <c:invertIfNegative val="0"/>
          <c:cat>
            <c:strRef>
              <c:f>'LCA model'!$AL$67:$AL$71</c:f>
              <c:strCache>
                <c:ptCount val="5"/>
                <c:pt idx="0">
                  <c:v>Materials &amp; Mfg.</c:v>
                </c:pt>
                <c:pt idx="2">
                  <c:v>Transport</c:v>
                </c:pt>
                <c:pt idx="4">
                  <c:v>Use</c:v>
                </c:pt>
              </c:strCache>
            </c:strRef>
          </c:cat>
          <c:val>
            <c:numRef>
              <c:f>'LCA model'!$AP$67:$AP$71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4-C05D-5740-94BF-08869B4C427B}"/>
            </c:ext>
          </c:extLst>
        </c:ser>
        <c:ser>
          <c:idx val="4"/>
          <c:order val="4"/>
          <c:spPr>
            <a:solidFill>
              <a:srgbClr val="0070C0">
                <a:alpha val="60000"/>
              </a:srgbClr>
            </a:solidFill>
            <a:ln>
              <a:noFill/>
            </a:ln>
            <a:effectLst/>
          </c:spPr>
          <c:invertIfNegative val="0"/>
          <c:cat>
            <c:strRef>
              <c:f>'LCA model'!$AL$67:$AL$71</c:f>
              <c:strCache>
                <c:ptCount val="5"/>
                <c:pt idx="0">
                  <c:v>Materials &amp; Mfg.</c:v>
                </c:pt>
                <c:pt idx="2">
                  <c:v>Transport</c:v>
                </c:pt>
                <c:pt idx="4">
                  <c:v>Use</c:v>
                </c:pt>
              </c:strCache>
            </c:strRef>
          </c:cat>
          <c:val>
            <c:numRef>
              <c:f>'LCA model'!$AQ$67:$AQ$71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5-C05D-5740-94BF-08869B4C427B}"/>
            </c:ext>
          </c:extLst>
        </c:ser>
        <c:ser>
          <c:idx val="5"/>
          <c:order val="5"/>
          <c:spPr>
            <a:solidFill>
              <a:srgbClr val="0070C0">
                <a:alpha val="50000"/>
              </a:srgbClr>
            </a:solidFill>
            <a:ln>
              <a:noFill/>
            </a:ln>
            <a:effectLst/>
          </c:spPr>
          <c:invertIfNegative val="0"/>
          <c:cat>
            <c:strRef>
              <c:f>'LCA model'!$AL$67:$AL$71</c:f>
              <c:strCache>
                <c:ptCount val="5"/>
                <c:pt idx="0">
                  <c:v>Materials &amp; Mfg.</c:v>
                </c:pt>
                <c:pt idx="2">
                  <c:v>Transport</c:v>
                </c:pt>
                <c:pt idx="4">
                  <c:v>Use</c:v>
                </c:pt>
              </c:strCache>
            </c:strRef>
          </c:cat>
          <c:val>
            <c:numRef>
              <c:f>'LCA model'!$AR$67:$AR$71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6-C05D-5740-94BF-08869B4C427B}"/>
            </c:ext>
          </c:extLst>
        </c:ser>
        <c:ser>
          <c:idx val="6"/>
          <c:order val="6"/>
          <c:spPr>
            <a:solidFill>
              <a:srgbClr val="0070C0">
                <a:alpha val="40000"/>
              </a:srgbClr>
            </a:solidFill>
            <a:ln>
              <a:noFill/>
            </a:ln>
            <a:effectLst/>
          </c:spPr>
          <c:invertIfNegative val="0"/>
          <c:cat>
            <c:strRef>
              <c:f>'LCA model'!$AL$67:$AL$71</c:f>
              <c:strCache>
                <c:ptCount val="5"/>
                <c:pt idx="0">
                  <c:v>Materials &amp; Mfg.</c:v>
                </c:pt>
                <c:pt idx="2">
                  <c:v>Transport</c:v>
                </c:pt>
                <c:pt idx="4">
                  <c:v>Use</c:v>
                </c:pt>
              </c:strCache>
            </c:strRef>
          </c:cat>
          <c:val>
            <c:numRef>
              <c:f>'LCA model'!$AS$67:$AS$71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7-C05D-5740-94BF-08869B4C427B}"/>
            </c:ext>
          </c:extLst>
        </c:ser>
        <c:ser>
          <c:idx val="7"/>
          <c:order val="7"/>
          <c:spPr>
            <a:solidFill>
              <a:srgbClr val="0070C0">
                <a:alpha val="30000"/>
              </a:srgbClr>
            </a:solidFill>
            <a:ln>
              <a:noFill/>
            </a:ln>
            <a:effectLst/>
          </c:spPr>
          <c:invertIfNegative val="0"/>
          <c:cat>
            <c:strRef>
              <c:f>'LCA model'!$AL$67:$AL$71</c:f>
              <c:strCache>
                <c:ptCount val="5"/>
                <c:pt idx="0">
                  <c:v>Materials &amp; Mfg.</c:v>
                </c:pt>
                <c:pt idx="2">
                  <c:v>Transport</c:v>
                </c:pt>
                <c:pt idx="4">
                  <c:v>Use</c:v>
                </c:pt>
              </c:strCache>
            </c:strRef>
          </c:cat>
          <c:val>
            <c:numRef>
              <c:f>'LCA model'!$AT$67:$AT$71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8-C05D-5740-94BF-08869B4C427B}"/>
            </c:ext>
          </c:extLst>
        </c:ser>
        <c:ser>
          <c:idx val="8"/>
          <c:order val="8"/>
          <c:spPr>
            <a:solidFill>
              <a:srgbClr val="0070C0">
                <a:alpha val="20000"/>
              </a:srgbClr>
            </a:solidFill>
            <a:ln>
              <a:noFill/>
            </a:ln>
            <a:effectLst/>
          </c:spPr>
          <c:invertIfNegative val="0"/>
          <c:cat>
            <c:strRef>
              <c:f>'LCA model'!$AL$67:$AL$71</c:f>
              <c:strCache>
                <c:ptCount val="5"/>
                <c:pt idx="0">
                  <c:v>Materials &amp; Mfg.</c:v>
                </c:pt>
                <c:pt idx="2">
                  <c:v>Transport</c:v>
                </c:pt>
                <c:pt idx="4">
                  <c:v>Use</c:v>
                </c:pt>
              </c:strCache>
            </c:strRef>
          </c:cat>
          <c:val>
            <c:numRef>
              <c:f>'LCA model'!$AU$67:$AU$71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9-C05D-5740-94BF-08869B4C427B}"/>
            </c:ext>
          </c:extLst>
        </c:ser>
        <c:ser>
          <c:idx val="9"/>
          <c:order val="9"/>
          <c:spPr>
            <a:solidFill>
              <a:srgbClr val="0070C0">
                <a:alpha val="10000"/>
              </a:srgbClr>
            </a:solidFill>
            <a:ln>
              <a:noFill/>
            </a:ln>
            <a:effectLst/>
          </c:spPr>
          <c:invertIfNegative val="0"/>
          <c:cat>
            <c:strRef>
              <c:f>'LCA model'!$AL$67:$AL$71</c:f>
              <c:strCache>
                <c:ptCount val="5"/>
                <c:pt idx="0">
                  <c:v>Materials &amp; Mfg.</c:v>
                </c:pt>
                <c:pt idx="2">
                  <c:v>Transport</c:v>
                </c:pt>
                <c:pt idx="4">
                  <c:v>Use</c:v>
                </c:pt>
              </c:strCache>
            </c:strRef>
          </c:cat>
          <c:val>
            <c:numRef>
              <c:f>'LCA model'!$AV$67:$AV$71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A-C05D-5740-94BF-08869B4C427B}"/>
            </c:ext>
          </c:extLst>
        </c:ser>
        <c:ser>
          <c:idx val="10"/>
          <c:order val="10"/>
          <c:spPr>
            <a:solidFill>
              <a:srgbClr val="0070C0">
                <a:alpha val="5000"/>
              </a:srgbClr>
            </a:solidFill>
            <a:ln>
              <a:noFill/>
            </a:ln>
            <a:effectLst/>
          </c:spPr>
          <c:invertIfNegative val="0"/>
          <c:cat>
            <c:strRef>
              <c:f>'LCA model'!$AL$67:$AL$71</c:f>
              <c:strCache>
                <c:ptCount val="5"/>
                <c:pt idx="0">
                  <c:v>Materials &amp; Mfg.</c:v>
                </c:pt>
                <c:pt idx="2">
                  <c:v>Transport</c:v>
                </c:pt>
                <c:pt idx="4">
                  <c:v>Use</c:v>
                </c:pt>
              </c:strCache>
            </c:strRef>
          </c:cat>
          <c:val>
            <c:numRef>
              <c:f>'LCA model'!$AW$67:$AW$71</c:f>
              <c:numCache>
                <c:formatCode>General</c:formatCode>
                <c:ptCount val="5"/>
                <c:pt idx="0">
                  <c:v>11.280604679103449</c:v>
                </c:pt>
                <c:pt idx="2">
                  <c:v>5.2790400000000001E-2</c:v>
                </c:pt>
                <c:pt idx="4">
                  <c:v>196.70039999999997</c:v>
                </c:pt>
              </c:numCache>
            </c:numRef>
          </c:val>
          <c:extLst>
            <c:ext xmlns:c16="http://schemas.microsoft.com/office/drawing/2014/chart" uri="{C3380CC4-5D6E-409C-BE32-E72D297353CC}">
              <c16:uniqueId val="{0000000B-C05D-5740-94BF-08869B4C427B}"/>
            </c:ext>
          </c:extLst>
        </c:ser>
        <c:dLbls>
          <c:showLegendKey val="0"/>
          <c:showVal val="0"/>
          <c:showCatName val="0"/>
          <c:showSerName val="0"/>
          <c:showPercent val="0"/>
          <c:showBubbleSize val="0"/>
        </c:dLbls>
        <c:gapWidth val="40"/>
        <c:overlap val="100"/>
        <c:axId val="-2078082376"/>
        <c:axId val="-2078085432"/>
      </c:barChart>
      <c:catAx>
        <c:axId val="-2078082376"/>
        <c:scaling>
          <c:orientation val="maxMin"/>
        </c:scaling>
        <c:delete val="0"/>
        <c:axPos val="l"/>
        <c:numFmt formatCode="General" sourceLinked="0"/>
        <c:majorTickMark val="out"/>
        <c:minorTickMark val="none"/>
        <c:tickLblPos val="nextTo"/>
        <c:txPr>
          <a:bodyPr/>
          <a:lstStyle/>
          <a:p>
            <a:pPr>
              <a:defRPr sz="1000" b="1">
                <a:latin typeface="Arial"/>
                <a:cs typeface="Arial"/>
              </a:defRPr>
            </a:pPr>
            <a:endParaRPr lang="en-US"/>
          </a:p>
        </c:txPr>
        <c:crossAx val="-2078085432"/>
        <c:crosses val="autoZero"/>
        <c:auto val="1"/>
        <c:lblAlgn val="ctr"/>
        <c:lblOffset val="100"/>
        <c:noMultiLvlLbl val="0"/>
      </c:catAx>
      <c:valAx>
        <c:axId val="-2078085432"/>
        <c:scaling>
          <c:orientation val="minMax"/>
        </c:scaling>
        <c:delete val="0"/>
        <c:axPos val="t"/>
        <c:majorGridlines>
          <c:spPr>
            <a:ln>
              <a:solidFill>
                <a:sysClr val="window" lastClr="FFFFFF">
                  <a:lumMod val="85000"/>
                </a:sysClr>
              </a:solidFill>
            </a:ln>
          </c:spPr>
        </c:majorGridlines>
        <c:title>
          <c:tx>
            <c:rich>
              <a:bodyPr/>
              <a:lstStyle/>
              <a:p>
                <a:pPr>
                  <a:defRPr b="0">
                    <a:latin typeface="Arial" panose="020B0604020202020204" pitchFamily="34" charset="0"/>
                    <a:cs typeface="Arial" panose="020B0604020202020204" pitchFamily="34" charset="0"/>
                  </a:defRPr>
                </a:pPr>
                <a:r>
                  <a:rPr lang="en-US" b="0">
                    <a:latin typeface="Arial" panose="020B0604020202020204" pitchFamily="34" charset="0"/>
                    <a:cs typeface="Arial" panose="020B0604020202020204" pitchFamily="34" charset="0"/>
                  </a:rPr>
                  <a:t>Impacts by Life Cycle Stage</a:t>
                </a:r>
              </a:p>
            </c:rich>
          </c:tx>
          <c:layout>
            <c:manualLayout>
              <c:xMode val="edge"/>
              <c:yMode val="edge"/>
              <c:x val="0.34919765687914417"/>
              <c:y val="1.224552584591276E-2"/>
            </c:manualLayout>
          </c:layout>
          <c:overlay val="0"/>
        </c:title>
        <c:numFmt formatCode="General" sourceLinked="1"/>
        <c:majorTickMark val="out"/>
        <c:minorTickMark val="none"/>
        <c:tickLblPos val="nextTo"/>
        <c:crossAx val="-2078082376"/>
        <c:crosses val="autoZero"/>
        <c:crossBetween val="between"/>
      </c:val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1"/>
    <c:plotArea>
      <c:layout/>
      <c:barChart>
        <c:barDir val="bar"/>
        <c:grouping val="stacked"/>
        <c:varyColors val="0"/>
        <c:ser>
          <c:idx val="0"/>
          <c:order val="0"/>
          <c:spPr>
            <a:gradFill>
              <a:gsLst>
                <a:gs pos="0">
                  <a:srgbClr val="0070C0">
                    <a:lumMod val="95000"/>
                    <a:lumOff val="5000"/>
                  </a:srgbClr>
                </a:gs>
                <a:gs pos="100000">
                  <a:srgbClr val="0070C0"/>
                </a:gs>
              </a:gsLst>
              <a:lin ang="0" scaled="0"/>
            </a:gradFill>
            <a:ln>
              <a:noFill/>
            </a:ln>
            <a:effectLst/>
          </c:spPr>
          <c:invertIfNegative val="0"/>
          <c:dPt>
            <c:idx val="8"/>
            <c:invertIfNegative val="0"/>
            <c:bubble3D val="0"/>
            <c:extLst>
              <c:ext xmlns:c16="http://schemas.microsoft.com/office/drawing/2014/chart" uri="{C3380CC4-5D6E-409C-BE32-E72D297353CC}">
                <c16:uniqueId val="{00000000-18AC-C046-AEF2-C59625E3B76F}"/>
              </c:ext>
            </c:extLst>
          </c:dPt>
          <c:cat>
            <c:strRef>
              <c:f>'LCA model'!$Y$120:$Y$121</c:f>
              <c:strCache>
                <c:ptCount val="2"/>
                <c:pt idx="0">
                  <c:v>Camel Refrigerator</c:v>
                </c:pt>
                <c:pt idx="1">
                  <c:v>Bear Refrigerator</c:v>
                </c:pt>
              </c:strCache>
            </c:strRef>
          </c:cat>
          <c:val>
            <c:numRef>
              <c:f>'LCA model'!$Z$120:$Z$121</c:f>
              <c:numCache>
                <c:formatCode>General</c:formatCode>
                <c:ptCount val="2"/>
                <c:pt idx="0">
                  <c:v>2979.7432119503446</c:v>
                </c:pt>
                <c:pt idx="1">
                  <c:v>2487.7179874751723</c:v>
                </c:pt>
              </c:numCache>
            </c:numRef>
          </c:val>
          <c:extLst>
            <c:ext xmlns:c16="http://schemas.microsoft.com/office/drawing/2014/chart" uri="{C3380CC4-5D6E-409C-BE32-E72D297353CC}">
              <c16:uniqueId val="{00000001-18AC-C046-AEF2-C59625E3B76F}"/>
            </c:ext>
          </c:extLst>
        </c:ser>
        <c:ser>
          <c:idx val="1"/>
          <c:order val="1"/>
          <c:spPr>
            <a:solidFill>
              <a:srgbClr val="0070C0">
                <a:alpha val="90000"/>
              </a:srgbClr>
            </a:solidFill>
            <a:ln>
              <a:noFill/>
            </a:ln>
            <a:effectLst/>
          </c:spPr>
          <c:invertIfNegative val="0"/>
          <c:cat>
            <c:strRef>
              <c:f>'LCA model'!$Y$120:$Y$121</c:f>
              <c:strCache>
                <c:ptCount val="2"/>
                <c:pt idx="0">
                  <c:v>Camel Refrigerator</c:v>
                </c:pt>
                <c:pt idx="1">
                  <c:v>Bear Refrigerator</c:v>
                </c:pt>
              </c:strCache>
            </c:strRef>
          </c:cat>
          <c:val>
            <c:numRef>
              <c:f>'LCA model'!$AA$120:$AA$121</c:f>
              <c:numCache>
                <c:formatCode>General</c:formatCode>
                <c:ptCount val="2"/>
                <c:pt idx="0">
                  <c:v>251.67713993751724</c:v>
                </c:pt>
                <c:pt idx="1">
                  <c:v>249.74555507910344</c:v>
                </c:pt>
              </c:numCache>
            </c:numRef>
          </c:val>
          <c:extLst>
            <c:ext xmlns:c16="http://schemas.microsoft.com/office/drawing/2014/chart" uri="{C3380CC4-5D6E-409C-BE32-E72D297353CC}">
              <c16:uniqueId val="{00000002-18AC-C046-AEF2-C59625E3B76F}"/>
            </c:ext>
          </c:extLst>
        </c:ser>
        <c:ser>
          <c:idx val="2"/>
          <c:order val="2"/>
          <c:spPr>
            <a:solidFill>
              <a:srgbClr val="0070C0">
                <a:alpha val="80000"/>
              </a:srgbClr>
            </a:solidFill>
            <a:ln>
              <a:noFill/>
            </a:ln>
            <a:effectLst/>
          </c:spPr>
          <c:invertIfNegative val="0"/>
          <c:cat>
            <c:strRef>
              <c:f>'LCA model'!$Y$120:$Y$121</c:f>
              <c:strCache>
                <c:ptCount val="2"/>
                <c:pt idx="0">
                  <c:v>Camel Refrigerator</c:v>
                </c:pt>
                <c:pt idx="1">
                  <c:v>Bear Refrigerator</c:v>
                </c:pt>
              </c:strCache>
            </c:strRef>
          </c:cat>
          <c:val>
            <c:numRef>
              <c:f>'LCA model'!$AB$120:$AB$121</c:f>
              <c:numCache>
                <c:formatCode>General</c:formatCode>
                <c:ptCount val="2"/>
                <c:pt idx="0">
                  <c:v>251.67713993751724</c:v>
                </c:pt>
                <c:pt idx="1">
                  <c:v>249.74555507910344</c:v>
                </c:pt>
              </c:numCache>
            </c:numRef>
          </c:val>
          <c:extLst>
            <c:ext xmlns:c16="http://schemas.microsoft.com/office/drawing/2014/chart" uri="{C3380CC4-5D6E-409C-BE32-E72D297353CC}">
              <c16:uniqueId val="{00000003-18AC-C046-AEF2-C59625E3B76F}"/>
            </c:ext>
          </c:extLst>
        </c:ser>
        <c:ser>
          <c:idx val="3"/>
          <c:order val="3"/>
          <c:spPr>
            <a:solidFill>
              <a:srgbClr val="0070C0">
                <a:alpha val="70000"/>
              </a:srgbClr>
            </a:solidFill>
            <a:ln>
              <a:noFill/>
            </a:ln>
            <a:effectLst/>
          </c:spPr>
          <c:invertIfNegative val="0"/>
          <c:cat>
            <c:strRef>
              <c:f>'LCA model'!$Y$120:$Y$121</c:f>
              <c:strCache>
                <c:ptCount val="2"/>
                <c:pt idx="0">
                  <c:v>Camel Refrigerator</c:v>
                </c:pt>
                <c:pt idx="1">
                  <c:v>Bear Refrigerator</c:v>
                </c:pt>
              </c:strCache>
            </c:strRef>
          </c:cat>
          <c:val>
            <c:numRef>
              <c:f>'LCA model'!$AC$120:$AC$121</c:f>
              <c:numCache>
                <c:formatCode>General</c:formatCode>
                <c:ptCount val="2"/>
                <c:pt idx="0">
                  <c:v>251.67713993751724</c:v>
                </c:pt>
                <c:pt idx="1">
                  <c:v>249.74555507910344</c:v>
                </c:pt>
              </c:numCache>
            </c:numRef>
          </c:val>
          <c:extLst>
            <c:ext xmlns:c16="http://schemas.microsoft.com/office/drawing/2014/chart" uri="{C3380CC4-5D6E-409C-BE32-E72D297353CC}">
              <c16:uniqueId val="{00000004-18AC-C046-AEF2-C59625E3B76F}"/>
            </c:ext>
          </c:extLst>
        </c:ser>
        <c:ser>
          <c:idx val="4"/>
          <c:order val="4"/>
          <c:spPr>
            <a:solidFill>
              <a:srgbClr val="0070C0">
                <a:alpha val="60000"/>
              </a:srgbClr>
            </a:solidFill>
            <a:ln>
              <a:noFill/>
            </a:ln>
            <a:effectLst/>
          </c:spPr>
          <c:invertIfNegative val="0"/>
          <c:cat>
            <c:strRef>
              <c:f>'LCA model'!$Y$120:$Y$121</c:f>
              <c:strCache>
                <c:ptCount val="2"/>
                <c:pt idx="0">
                  <c:v>Camel Refrigerator</c:v>
                </c:pt>
                <c:pt idx="1">
                  <c:v>Bear Refrigerator</c:v>
                </c:pt>
              </c:strCache>
            </c:strRef>
          </c:cat>
          <c:val>
            <c:numRef>
              <c:f>'LCA model'!$AD$120:$AD$121</c:f>
              <c:numCache>
                <c:formatCode>General</c:formatCode>
                <c:ptCount val="2"/>
                <c:pt idx="0">
                  <c:v>251.67713993751724</c:v>
                </c:pt>
                <c:pt idx="1">
                  <c:v>249.74555507910344</c:v>
                </c:pt>
              </c:numCache>
            </c:numRef>
          </c:val>
          <c:extLst>
            <c:ext xmlns:c16="http://schemas.microsoft.com/office/drawing/2014/chart" uri="{C3380CC4-5D6E-409C-BE32-E72D297353CC}">
              <c16:uniqueId val="{00000005-18AC-C046-AEF2-C59625E3B76F}"/>
            </c:ext>
          </c:extLst>
        </c:ser>
        <c:ser>
          <c:idx val="5"/>
          <c:order val="5"/>
          <c:spPr>
            <a:solidFill>
              <a:srgbClr val="0070C0">
                <a:alpha val="50000"/>
              </a:srgbClr>
            </a:solidFill>
            <a:ln>
              <a:noFill/>
            </a:ln>
            <a:effectLst/>
          </c:spPr>
          <c:invertIfNegative val="0"/>
          <c:cat>
            <c:strRef>
              <c:f>'LCA model'!$Y$120:$Y$121</c:f>
              <c:strCache>
                <c:ptCount val="2"/>
                <c:pt idx="0">
                  <c:v>Camel Refrigerator</c:v>
                </c:pt>
                <c:pt idx="1">
                  <c:v>Bear Refrigerator</c:v>
                </c:pt>
              </c:strCache>
            </c:strRef>
          </c:cat>
          <c:val>
            <c:numRef>
              <c:f>'LCA model'!$AE$120:$AE$121</c:f>
              <c:numCache>
                <c:formatCode>General</c:formatCode>
                <c:ptCount val="2"/>
                <c:pt idx="0">
                  <c:v>251.67713993751724</c:v>
                </c:pt>
                <c:pt idx="1">
                  <c:v>249.74555507910344</c:v>
                </c:pt>
              </c:numCache>
            </c:numRef>
          </c:val>
          <c:extLst>
            <c:ext xmlns:c16="http://schemas.microsoft.com/office/drawing/2014/chart" uri="{C3380CC4-5D6E-409C-BE32-E72D297353CC}">
              <c16:uniqueId val="{00000006-18AC-C046-AEF2-C59625E3B76F}"/>
            </c:ext>
          </c:extLst>
        </c:ser>
        <c:ser>
          <c:idx val="6"/>
          <c:order val="6"/>
          <c:spPr>
            <a:solidFill>
              <a:srgbClr val="0070C0">
                <a:alpha val="40000"/>
              </a:srgbClr>
            </a:solidFill>
            <a:ln>
              <a:noFill/>
            </a:ln>
            <a:effectLst/>
          </c:spPr>
          <c:invertIfNegative val="0"/>
          <c:cat>
            <c:strRef>
              <c:f>'LCA model'!$Y$120:$Y$121</c:f>
              <c:strCache>
                <c:ptCount val="2"/>
                <c:pt idx="0">
                  <c:v>Camel Refrigerator</c:v>
                </c:pt>
                <c:pt idx="1">
                  <c:v>Bear Refrigerator</c:v>
                </c:pt>
              </c:strCache>
            </c:strRef>
          </c:cat>
          <c:val>
            <c:numRef>
              <c:f>'LCA model'!$AF$120:$AF$121</c:f>
              <c:numCache>
                <c:formatCode>General</c:formatCode>
                <c:ptCount val="2"/>
                <c:pt idx="0">
                  <c:v>251.67713993751724</c:v>
                </c:pt>
                <c:pt idx="1">
                  <c:v>249.74555507910344</c:v>
                </c:pt>
              </c:numCache>
            </c:numRef>
          </c:val>
          <c:extLst>
            <c:ext xmlns:c16="http://schemas.microsoft.com/office/drawing/2014/chart" uri="{C3380CC4-5D6E-409C-BE32-E72D297353CC}">
              <c16:uniqueId val="{00000007-18AC-C046-AEF2-C59625E3B76F}"/>
            </c:ext>
          </c:extLst>
        </c:ser>
        <c:ser>
          <c:idx val="7"/>
          <c:order val="7"/>
          <c:spPr>
            <a:solidFill>
              <a:srgbClr val="0070C0">
                <a:alpha val="30000"/>
              </a:srgbClr>
            </a:solidFill>
            <a:ln>
              <a:noFill/>
            </a:ln>
            <a:effectLst/>
          </c:spPr>
          <c:invertIfNegative val="0"/>
          <c:cat>
            <c:strRef>
              <c:f>'LCA model'!$Y$120:$Y$121</c:f>
              <c:strCache>
                <c:ptCount val="2"/>
                <c:pt idx="0">
                  <c:v>Camel Refrigerator</c:v>
                </c:pt>
                <c:pt idx="1">
                  <c:v>Bear Refrigerator</c:v>
                </c:pt>
              </c:strCache>
            </c:strRef>
          </c:cat>
          <c:val>
            <c:numRef>
              <c:f>'LCA model'!$AG$120:$AG$121</c:f>
              <c:numCache>
                <c:formatCode>General</c:formatCode>
                <c:ptCount val="2"/>
                <c:pt idx="0">
                  <c:v>251.67713993751724</c:v>
                </c:pt>
                <c:pt idx="1">
                  <c:v>249.74555507910344</c:v>
                </c:pt>
              </c:numCache>
            </c:numRef>
          </c:val>
          <c:extLst>
            <c:ext xmlns:c16="http://schemas.microsoft.com/office/drawing/2014/chart" uri="{C3380CC4-5D6E-409C-BE32-E72D297353CC}">
              <c16:uniqueId val="{00000008-18AC-C046-AEF2-C59625E3B76F}"/>
            </c:ext>
          </c:extLst>
        </c:ser>
        <c:ser>
          <c:idx val="8"/>
          <c:order val="8"/>
          <c:spPr>
            <a:solidFill>
              <a:srgbClr val="0070C0">
                <a:alpha val="20000"/>
              </a:srgbClr>
            </a:solidFill>
            <a:ln>
              <a:noFill/>
            </a:ln>
            <a:effectLst/>
          </c:spPr>
          <c:invertIfNegative val="0"/>
          <c:cat>
            <c:strRef>
              <c:f>'LCA model'!$Y$120:$Y$121</c:f>
              <c:strCache>
                <c:ptCount val="2"/>
                <c:pt idx="0">
                  <c:v>Camel Refrigerator</c:v>
                </c:pt>
                <c:pt idx="1">
                  <c:v>Bear Refrigerator</c:v>
                </c:pt>
              </c:strCache>
            </c:strRef>
          </c:cat>
          <c:val>
            <c:numRef>
              <c:f>'LCA model'!$AH$120:$AH$121</c:f>
              <c:numCache>
                <c:formatCode>General</c:formatCode>
                <c:ptCount val="2"/>
                <c:pt idx="0">
                  <c:v>251.67713993751724</c:v>
                </c:pt>
                <c:pt idx="1">
                  <c:v>249.74555507910344</c:v>
                </c:pt>
              </c:numCache>
            </c:numRef>
          </c:val>
          <c:extLst>
            <c:ext xmlns:c16="http://schemas.microsoft.com/office/drawing/2014/chart" uri="{C3380CC4-5D6E-409C-BE32-E72D297353CC}">
              <c16:uniqueId val="{00000009-18AC-C046-AEF2-C59625E3B76F}"/>
            </c:ext>
          </c:extLst>
        </c:ser>
        <c:ser>
          <c:idx val="9"/>
          <c:order val="9"/>
          <c:spPr>
            <a:solidFill>
              <a:srgbClr val="0070C0">
                <a:alpha val="10000"/>
              </a:srgbClr>
            </a:solidFill>
            <a:ln>
              <a:noFill/>
            </a:ln>
            <a:effectLst/>
          </c:spPr>
          <c:invertIfNegative val="0"/>
          <c:cat>
            <c:strRef>
              <c:f>'LCA model'!$Y$120:$Y$121</c:f>
              <c:strCache>
                <c:ptCount val="2"/>
                <c:pt idx="0">
                  <c:v>Camel Refrigerator</c:v>
                </c:pt>
                <c:pt idx="1">
                  <c:v>Bear Refrigerator</c:v>
                </c:pt>
              </c:strCache>
            </c:strRef>
          </c:cat>
          <c:val>
            <c:numRef>
              <c:f>'LCA model'!$AI$120:$AI$121</c:f>
              <c:numCache>
                <c:formatCode>General</c:formatCode>
                <c:ptCount val="2"/>
                <c:pt idx="0">
                  <c:v>251.67713993751724</c:v>
                </c:pt>
                <c:pt idx="1">
                  <c:v>249.74555507910344</c:v>
                </c:pt>
              </c:numCache>
            </c:numRef>
          </c:val>
          <c:extLst>
            <c:ext xmlns:c16="http://schemas.microsoft.com/office/drawing/2014/chart" uri="{C3380CC4-5D6E-409C-BE32-E72D297353CC}">
              <c16:uniqueId val="{0000000A-18AC-C046-AEF2-C59625E3B76F}"/>
            </c:ext>
          </c:extLst>
        </c:ser>
        <c:ser>
          <c:idx val="10"/>
          <c:order val="10"/>
          <c:spPr>
            <a:solidFill>
              <a:srgbClr val="0070C0">
                <a:alpha val="5000"/>
              </a:srgbClr>
            </a:solidFill>
            <a:ln>
              <a:noFill/>
            </a:ln>
            <a:effectLst/>
          </c:spPr>
          <c:invertIfNegative val="0"/>
          <c:cat>
            <c:strRef>
              <c:f>'LCA model'!$Y$120:$Y$121</c:f>
              <c:strCache>
                <c:ptCount val="2"/>
                <c:pt idx="0">
                  <c:v>Camel Refrigerator</c:v>
                </c:pt>
                <c:pt idx="1">
                  <c:v>Bear Refrigerator</c:v>
                </c:pt>
              </c:strCache>
            </c:strRef>
          </c:cat>
          <c:val>
            <c:numRef>
              <c:f>'LCA model'!$AJ$120:$AJ$121</c:f>
              <c:numCache>
                <c:formatCode>General</c:formatCode>
                <c:ptCount val="2"/>
                <c:pt idx="0">
                  <c:v>251.67713993751724</c:v>
                </c:pt>
                <c:pt idx="1">
                  <c:v>249.74555507910344</c:v>
                </c:pt>
              </c:numCache>
            </c:numRef>
          </c:val>
          <c:extLst>
            <c:ext xmlns:c16="http://schemas.microsoft.com/office/drawing/2014/chart" uri="{C3380CC4-5D6E-409C-BE32-E72D297353CC}">
              <c16:uniqueId val="{0000000B-18AC-C046-AEF2-C59625E3B76F}"/>
            </c:ext>
          </c:extLst>
        </c:ser>
        <c:dLbls>
          <c:showLegendKey val="0"/>
          <c:showVal val="0"/>
          <c:showCatName val="0"/>
          <c:showSerName val="0"/>
          <c:showPercent val="0"/>
          <c:showBubbleSize val="0"/>
        </c:dLbls>
        <c:gapWidth val="40"/>
        <c:overlap val="100"/>
        <c:axId val="-2078082376"/>
        <c:axId val="-2078085432"/>
      </c:barChart>
      <c:catAx>
        <c:axId val="-2078082376"/>
        <c:scaling>
          <c:orientation val="maxMin"/>
        </c:scaling>
        <c:delete val="0"/>
        <c:axPos val="l"/>
        <c:numFmt formatCode="General" sourceLinked="0"/>
        <c:majorTickMark val="out"/>
        <c:minorTickMark val="none"/>
        <c:tickLblPos val="nextTo"/>
        <c:txPr>
          <a:bodyPr/>
          <a:lstStyle/>
          <a:p>
            <a:pPr>
              <a:defRPr sz="1000" b="1">
                <a:latin typeface="Arial"/>
                <a:cs typeface="Arial"/>
              </a:defRPr>
            </a:pPr>
            <a:endParaRPr lang="en-US"/>
          </a:p>
        </c:txPr>
        <c:crossAx val="-2078085432"/>
        <c:crosses val="autoZero"/>
        <c:auto val="1"/>
        <c:lblAlgn val="ctr"/>
        <c:lblOffset val="100"/>
        <c:noMultiLvlLbl val="0"/>
      </c:catAx>
      <c:valAx>
        <c:axId val="-2078085432"/>
        <c:scaling>
          <c:orientation val="minMax"/>
        </c:scaling>
        <c:delete val="0"/>
        <c:axPos val="t"/>
        <c:majorGridlines>
          <c:spPr>
            <a:ln>
              <a:solidFill>
                <a:sysClr val="window" lastClr="FFFFFF">
                  <a:lumMod val="85000"/>
                </a:sysClr>
              </a:solidFill>
            </a:ln>
          </c:spPr>
        </c:majorGridlines>
        <c:title>
          <c:tx>
            <c:rich>
              <a:bodyPr/>
              <a:lstStyle/>
              <a:p>
                <a:pPr>
                  <a:defRPr b="0">
                    <a:latin typeface="Arial" panose="020B0604020202020204" pitchFamily="34" charset="0"/>
                    <a:cs typeface="Arial" panose="020B0604020202020204" pitchFamily="34" charset="0"/>
                  </a:defRPr>
                </a:pPr>
                <a:r>
                  <a:rPr lang="en-US" b="0">
                    <a:latin typeface="Arial" panose="020B0604020202020204" pitchFamily="34" charset="0"/>
                    <a:cs typeface="Arial" panose="020B0604020202020204" pitchFamily="34" charset="0"/>
                  </a:rPr>
                  <a:t>Total Impacts</a:t>
                </a:r>
              </a:p>
            </c:rich>
          </c:tx>
          <c:layout>
            <c:manualLayout>
              <c:xMode val="edge"/>
              <c:yMode val="edge"/>
              <c:x val="0.34616454552608644"/>
              <c:y val="9.7116761837305922E-3"/>
            </c:manualLayout>
          </c:layout>
          <c:overlay val="0"/>
        </c:title>
        <c:numFmt formatCode="General" sourceLinked="1"/>
        <c:majorTickMark val="out"/>
        <c:minorTickMark val="none"/>
        <c:tickLblPos val="nextTo"/>
        <c:crossAx val="-2078082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emf"/><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9</xdr:col>
      <xdr:colOff>394322</xdr:colOff>
      <xdr:row>7</xdr:row>
      <xdr:rowOff>141515</xdr:rowOff>
    </xdr:from>
    <xdr:to>
      <xdr:col>15</xdr:col>
      <xdr:colOff>348341</xdr:colOff>
      <xdr:row>56</xdr:row>
      <xdr:rowOff>130629</xdr:rowOff>
    </xdr:to>
    <xdr:graphicFrame macro="">
      <xdr:nvGraphicFramePr>
        <xdr:cNvPr id="2" name="Chart 1">
          <a:extLst>
            <a:ext uri="{FF2B5EF4-FFF2-40B4-BE49-F238E27FC236}">
              <a16:creationId xmlns:a16="http://schemas.microsoft.com/office/drawing/2014/main" id="{A3E8C7CE-7DFE-3C46-9744-6534790C1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151191</xdr:colOff>
      <xdr:row>7</xdr:row>
      <xdr:rowOff>110066</xdr:rowOff>
    </xdr:from>
    <xdr:to>
      <xdr:col>21</xdr:col>
      <xdr:colOff>274427</xdr:colOff>
      <xdr:row>51</xdr:row>
      <xdr:rowOff>5733</xdr:rowOff>
    </xdr:to>
    <xdr:graphicFrame macro="">
      <xdr:nvGraphicFramePr>
        <xdr:cNvPr id="3" name="Chart 2">
          <a:extLst>
            <a:ext uri="{FF2B5EF4-FFF2-40B4-BE49-F238E27FC236}">
              <a16:creationId xmlns:a16="http://schemas.microsoft.com/office/drawing/2014/main" id="{24B4D064-FEF7-9E47-8993-01962B067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88900</xdr:colOff>
      <xdr:row>65</xdr:row>
      <xdr:rowOff>63500</xdr:rowOff>
    </xdr:from>
    <xdr:to>
      <xdr:col>14</xdr:col>
      <xdr:colOff>737069</xdr:colOff>
      <xdr:row>108</xdr:row>
      <xdr:rowOff>160553</xdr:rowOff>
    </xdr:to>
    <xdr:graphicFrame macro="">
      <xdr:nvGraphicFramePr>
        <xdr:cNvPr id="4" name="Chart 3">
          <a:extLst>
            <a:ext uri="{FF2B5EF4-FFF2-40B4-BE49-F238E27FC236}">
              <a16:creationId xmlns:a16="http://schemas.microsoft.com/office/drawing/2014/main" id="{E71F163F-5257-7342-B28F-B99C23BCF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254000</xdr:colOff>
      <xdr:row>65</xdr:row>
      <xdr:rowOff>63500</xdr:rowOff>
    </xdr:from>
    <xdr:to>
      <xdr:col>20</xdr:col>
      <xdr:colOff>377236</xdr:colOff>
      <xdr:row>108</xdr:row>
      <xdr:rowOff>160553</xdr:rowOff>
    </xdr:to>
    <xdr:graphicFrame macro="">
      <xdr:nvGraphicFramePr>
        <xdr:cNvPr id="5" name="Chart 4">
          <a:extLst>
            <a:ext uri="{FF2B5EF4-FFF2-40B4-BE49-F238E27FC236}">
              <a16:creationId xmlns:a16="http://schemas.microsoft.com/office/drawing/2014/main" id="{ACEA3B9D-A788-A943-87E3-B40D3370B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118</xdr:row>
      <xdr:rowOff>0</xdr:rowOff>
    </xdr:from>
    <xdr:to>
      <xdr:col>14</xdr:col>
      <xdr:colOff>648169</xdr:colOff>
      <xdr:row>126</xdr:row>
      <xdr:rowOff>130736</xdr:rowOff>
    </xdr:to>
    <xdr:graphicFrame macro="">
      <xdr:nvGraphicFramePr>
        <xdr:cNvPr id="6" name="Chart 5">
          <a:extLst>
            <a:ext uri="{FF2B5EF4-FFF2-40B4-BE49-F238E27FC236}">
              <a16:creationId xmlns:a16="http://schemas.microsoft.com/office/drawing/2014/main" id="{AB0FD75C-B5E4-9E44-A490-EB22A1643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388620</xdr:colOff>
      <xdr:row>13</xdr:row>
      <xdr:rowOff>60960</xdr:rowOff>
    </xdr:from>
    <xdr:to>
      <xdr:col>6</xdr:col>
      <xdr:colOff>353321</xdr:colOff>
      <xdr:row>23</xdr:row>
      <xdr:rowOff>144780</xdr:rowOff>
    </xdr:to>
    <xdr:pic>
      <xdr:nvPicPr>
        <xdr:cNvPr id="3077" name="Picture 1">
          <a:extLst>
            <a:ext uri="{FF2B5EF4-FFF2-40B4-BE49-F238E27FC236}">
              <a16:creationId xmlns:a16="http://schemas.microsoft.com/office/drawing/2014/main" id="{00000000-0008-0000-0000-000005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 y="2087880"/>
          <a:ext cx="3805181" cy="1760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xdr:row>
      <xdr:rowOff>0</xdr:rowOff>
    </xdr:from>
    <xdr:to>
      <xdr:col>14</xdr:col>
      <xdr:colOff>441960</xdr:colOff>
      <xdr:row>4</xdr:row>
      <xdr:rowOff>15240</xdr:rowOff>
    </xdr:to>
    <xdr:pic>
      <xdr:nvPicPr>
        <xdr:cNvPr id="3" name="Afbeelding 2" descr="By small.jp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08620" y="167640"/>
          <a:ext cx="10515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419100</xdr:colOff>
      <xdr:row>9</xdr:row>
      <xdr:rowOff>21571</xdr:rowOff>
    </xdr:from>
    <xdr:to>
      <xdr:col>15</xdr:col>
      <xdr:colOff>480060</xdr:colOff>
      <xdr:row>25</xdr:row>
      <xdr:rowOff>38098</xdr:rowOff>
    </xdr:to>
    <xdr:pic>
      <xdr:nvPicPr>
        <xdr:cNvPr id="5" name="Afbeelding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89320" y="1377931"/>
          <a:ext cx="3718560" cy="269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388620</xdr:colOff>
      <xdr:row>13</xdr:row>
      <xdr:rowOff>60960</xdr:rowOff>
    </xdr:from>
    <xdr:to>
      <xdr:col>6</xdr:col>
      <xdr:colOff>353321</xdr:colOff>
      <xdr:row>23</xdr:row>
      <xdr:rowOff>144780</xdr:rowOff>
    </xdr:to>
    <xdr:pic>
      <xdr:nvPicPr>
        <xdr:cNvPr id="6" name="Picture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 y="2087880"/>
          <a:ext cx="3805181" cy="1760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xdr:row>
      <xdr:rowOff>0</xdr:rowOff>
    </xdr:from>
    <xdr:to>
      <xdr:col>14</xdr:col>
      <xdr:colOff>441960</xdr:colOff>
      <xdr:row>4</xdr:row>
      <xdr:rowOff>15240</xdr:rowOff>
    </xdr:to>
    <xdr:pic>
      <xdr:nvPicPr>
        <xdr:cNvPr id="7" name="Afbeelding 6" descr="By small.jpg">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92440" y="167640"/>
          <a:ext cx="10515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419100</xdr:colOff>
      <xdr:row>9</xdr:row>
      <xdr:rowOff>21571</xdr:rowOff>
    </xdr:from>
    <xdr:to>
      <xdr:col>15</xdr:col>
      <xdr:colOff>480060</xdr:colOff>
      <xdr:row>25</xdr:row>
      <xdr:rowOff>38098</xdr:rowOff>
    </xdr:to>
    <xdr:pic>
      <xdr:nvPicPr>
        <xdr:cNvPr id="8" name="Afbeelding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73140" y="1377931"/>
          <a:ext cx="3718560" cy="269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99060</xdr:colOff>
      <xdr:row>89</xdr:row>
      <xdr:rowOff>22860</xdr:rowOff>
    </xdr:from>
    <xdr:to>
      <xdr:col>2</xdr:col>
      <xdr:colOff>495300</xdr:colOff>
      <xdr:row>95</xdr:row>
      <xdr:rowOff>160020</xdr:rowOff>
    </xdr:to>
    <xdr:pic>
      <xdr:nvPicPr>
        <xdr:cNvPr id="9" name="Afbeelding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060" y="14119860"/>
          <a:ext cx="1714500" cy="1143000"/>
        </a:xfrm>
        <a:prstGeom prst="rect">
          <a:avLst/>
        </a:prstGeom>
      </xdr:spPr>
    </xdr:pic>
    <xdr:clientData/>
  </xdr:twoCellAnchor>
  <xdr:twoCellAnchor editAs="oneCell">
    <xdr:from>
      <xdr:col>3</xdr:col>
      <xdr:colOff>38100</xdr:colOff>
      <xdr:row>89</xdr:row>
      <xdr:rowOff>0</xdr:rowOff>
    </xdr:from>
    <xdr:to>
      <xdr:col>4</xdr:col>
      <xdr:colOff>647700</xdr:colOff>
      <xdr:row>99</xdr:row>
      <xdr:rowOff>30480</xdr:rowOff>
    </xdr:to>
    <xdr:pic>
      <xdr:nvPicPr>
        <xdr:cNvPr id="10" name="Afbeelding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50720" y="14097000"/>
          <a:ext cx="1219200" cy="1706880"/>
        </a:xfrm>
        <a:prstGeom prst="rect">
          <a:avLst/>
        </a:prstGeom>
      </xdr:spPr>
    </xdr:pic>
    <xdr:clientData/>
  </xdr:twoCellAnchor>
  <xdr:twoCellAnchor editAs="oneCell">
    <xdr:from>
      <xdr:col>5</xdr:col>
      <xdr:colOff>91440</xdr:colOff>
      <xdr:row>89</xdr:row>
      <xdr:rowOff>0</xdr:rowOff>
    </xdr:from>
    <xdr:to>
      <xdr:col>7</xdr:col>
      <xdr:colOff>91440</xdr:colOff>
      <xdr:row>99</xdr:row>
      <xdr:rowOff>30480</xdr:rowOff>
    </xdr:to>
    <xdr:pic>
      <xdr:nvPicPr>
        <xdr:cNvPr id="11" name="Afbeelding 10">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07080" y="14097000"/>
          <a:ext cx="1219200" cy="1706880"/>
        </a:xfrm>
        <a:prstGeom prst="rect">
          <a:avLst/>
        </a:prstGeom>
      </xdr:spPr>
    </xdr:pic>
    <xdr:clientData/>
  </xdr:twoCellAnchor>
  <xdr:twoCellAnchor editAs="oneCell">
    <xdr:from>
      <xdr:col>7</xdr:col>
      <xdr:colOff>251460</xdr:colOff>
      <xdr:row>89</xdr:row>
      <xdr:rowOff>0</xdr:rowOff>
    </xdr:from>
    <xdr:to>
      <xdr:col>9</xdr:col>
      <xdr:colOff>251460</xdr:colOff>
      <xdr:row>99</xdr:row>
      <xdr:rowOff>30480</xdr:rowOff>
    </xdr:to>
    <xdr:pic>
      <xdr:nvPicPr>
        <xdr:cNvPr id="12" name="Afbeelding 11">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86300" y="14097000"/>
          <a:ext cx="1219200" cy="1706880"/>
        </a:xfrm>
        <a:prstGeom prst="rect">
          <a:avLst/>
        </a:prstGeom>
      </xdr:spPr>
    </xdr:pic>
    <xdr:clientData/>
  </xdr:twoCellAnchor>
  <xdr:twoCellAnchor editAs="oneCell">
    <xdr:from>
      <xdr:col>9</xdr:col>
      <xdr:colOff>388620</xdr:colOff>
      <xdr:row>89</xdr:row>
      <xdr:rowOff>15240</xdr:rowOff>
    </xdr:from>
    <xdr:to>
      <xdr:col>11</xdr:col>
      <xdr:colOff>388620</xdr:colOff>
      <xdr:row>99</xdr:row>
      <xdr:rowOff>45720</xdr:rowOff>
    </xdr:to>
    <xdr:pic>
      <xdr:nvPicPr>
        <xdr:cNvPr id="13" name="Afbeelding 1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42660" y="14112240"/>
          <a:ext cx="1219200" cy="1706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idematap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22"/>
  <sheetViews>
    <sheetView showGridLines="0" tabSelected="1" topLeftCell="J70" zoomScaleNormal="100" zoomScalePageLayoutView="200" workbookViewId="0">
      <selection activeCell="Z92" sqref="Z92"/>
    </sheetView>
  </sheetViews>
  <sheetFormatPr defaultColWidth="10.6640625" defaultRowHeight="12.6"/>
  <cols>
    <col min="1" max="1" width="5" style="200" customWidth="1"/>
    <col min="2" max="2" width="42.77734375" style="200" bestFit="1" customWidth="1"/>
    <col min="3" max="3" width="12" style="200" customWidth="1"/>
    <col min="4" max="4" width="7.6640625" style="200" customWidth="1"/>
    <col min="5" max="5" width="15.6640625" style="200" bestFit="1" customWidth="1"/>
    <col min="6" max="6" width="8.109375" style="200" customWidth="1"/>
    <col min="7" max="7" width="10.6640625" style="200" customWidth="1"/>
    <col min="8" max="8" width="14.6640625" style="200" customWidth="1"/>
    <col min="9" max="9" width="9.6640625" style="200" customWidth="1"/>
    <col min="10" max="10" width="11.6640625" style="200" customWidth="1"/>
    <col min="11" max="12" width="6.6640625" style="200" customWidth="1"/>
    <col min="13" max="24" width="10.6640625" style="200"/>
    <col min="25" max="26" width="11.6640625" style="200" customWidth="1"/>
    <col min="27" max="36" width="5.6640625" style="200" customWidth="1"/>
    <col min="37" max="37" width="10.6640625" style="200"/>
    <col min="38" max="39" width="11.6640625" style="200" customWidth="1"/>
    <col min="40" max="49" width="5.6640625" style="200" customWidth="1"/>
    <col min="50" max="16384" width="10.6640625" style="200"/>
  </cols>
  <sheetData>
    <row r="2" spans="1:51">
      <c r="A2" s="199"/>
    </row>
    <row r="3" spans="1:51" ht="12.75" customHeight="1">
      <c r="A3" s="441" t="s">
        <v>5077</v>
      </c>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201"/>
      <c r="AI3" s="201"/>
      <c r="AJ3" s="201"/>
      <c r="AK3" s="201"/>
      <c r="AL3" s="201"/>
      <c r="AM3" s="201"/>
      <c r="AN3" s="201"/>
      <c r="AO3" s="201"/>
      <c r="AP3" s="201"/>
      <c r="AQ3" s="201"/>
      <c r="AR3" s="201"/>
      <c r="AS3" s="201"/>
      <c r="AT3" s="201"/>
      <c r="AU3" s="201"/>
      <c r="AV3" s="201"/>
      <c r="AW3" s="201"/>
      <c r="AX3" s="201"/>
    </row>
    <row r="4" spans="1:51" ht="12.75" customHeight="1">
      <c r="A4" s="201" t="s">
        <v>5076</v>
      </c>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201"/>
      <c r="AU4" s="201"/>
      <c r="AV4" s="201"/>
      <c r="AW4" s="201"/>
      <c r="AX4" s="201"/>
    </row>
    <row r="5" spans="1:51" ht="12.75" customHeight="1">
      <c r="A5" s="201" t="s">
        <v>5078</v>
      </c>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row>
    <row r="6" spans="1:51" ht="12.75" customHeight="1">
      <c r="A6" s="201" t="s">
        <v>4995</v>
      </c>
      <c r="B6" s="201"/>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c r="AR6" s="201"/>
      <c r="AS6" s="201"/>
      <c r="AT6" s="201"/>
      <c r="AU6" s="201"/>
      <c r="AV6" s="201"/>
      <c r="AW6" s="201"/>
      <c r="AX6" s="201"/>
    </row>
    <row r="7" spans="1:51">
      <c r="A7" s="202" t="s">
        <v>5019</v>
      </c>
      <c r="G7" s="203"/>
    </row>
    <row r="8" spans="1:51">
      <c r="A8" s="202"/>
      <c r="G8" s="203"/>
    </row>
    <row r="9" spans="1:51">
      <c r="A9" s="204" t="s">
        <v>4996</v>
      </c>
      <c r="G9" s="203"/>
    </row>
    <row r="10" spans="1:51">
      <c r="A10" s="204" t="s">
        <v>5080</v>
      </c>
      <c r="D10" s="437"/>
      <c r="E10" s="437"/>
      <c r="Y10" s="205" t="s">
        <v>4997</v>
      </c>
      <c r="Z10" s="206"/>
      <c r="AA10" s="206"/>
      <c r="AB10" s="206"/>
      <c r="AC10" s="206"/>
      <c r="AD10" s="206"/>
      <c r="AE10" s="206"/>
      <c r="AF10" s="206"/>
      <c r="AG10" s="206"/>
      <c r="AH10" s="206"/>
      <c r="AI10" s="206"/>
      <c r="AJ10" s="206"/>
      <c r="AK10" s="201"/>
      <c r="AL10" s="205" t="s">
        <v>4998</v>
      </c>
      <c r="AM10" s="206"/>
      <c r="AN10" s="206"/>
      <c r="AO10" s="206"/>
      <c r="AP10" s="206"/>
      <c r="AQ10" s="206"/>
      <c r="AR10" s="206"/>
      <c r="AS10" s="206"/>
      <c r="AT10" s="206"/>
      <c r="AU10" s="206"/>
      <c r="AV10" s="206"/>
      <c r="AW10" s="206"/>
      <c r="AX10" s="201"/>
    </row>
    <row r="11" spans="1:51" s="211" customFormat="1" ht="40.799999999999997">
      <c r="A11" s="207" t="s">
        <v>4999</v>
      </c>
      <c r="B11" s="208"/>
      <c r="C11" s="209" t="s">
        <v>5000</v>
      </c>
      <c r="D11" s="438" t="s">
        <v>5001</v>
      </c>
      <c r="E11" s="438"/>
      <c r="F11" s="209" t="s">
        <v>5002</v>
      </c>
      <c r="G11" s="209" t="s">
        <v>5003</v>
      </c>
      <c r="H11" s="209" t="s">
        <v>5004</v>
      </c>
      <c r="I11" s="210" t="s">
        <v>5005</v>
      </c>
      <c r="Y11" s="212" t="s">
        <v>5006</v>
      </c>
      <c r="Z11" s="213" t="s">
        <v>5007</v>
      </c>
      <c r="AA11" s="212" t="s">
        <v>5008</v>
      </c>
      <c r="AB11" s="212"/>
      <c r="AC11" s="212"/>
      <c r="AD11" s="212"/>
      <c r="AE11" s="212"/>
      <c r="AF11" s="212"/>
      <c r="AG11" s="212"/>
      <c r="AH11" s="212"/>
      <c r="AI11" s="214"/>
      <c r="AJ11" s="214"/>
      <c r="AK11" s="215"/>
      <c r="AL11" s="212" t="s">
        <v>5006</v>
      </c>
      <c r="AM11" s="213" t="s">
        <v>5007</v>
      </c>
      <c r="AN11" s="212" t="s">
        <v>5008</v>
      </c>
      <c r="AO11" s="212"/>
      <c r="AP11" s="212"/>
      <c r="AQ11" s="214"/>
      <c r="AR11" s="214"/>
      <c r="AS11" s="214"/>
      <c r="AT11" s="214"/>
      <c r="AU11" s="214"/>
      <c r="AV11" s="214"/>
      <c r="AW11" s="214"/>
      <c r="AX11" s="201"/>
      <c r="AY11" s="200"/>
    </row>
    <row r="12" spans="1:51">
      <c r="A12" s="216"/>
      <c r="B12" s="200" t="s">
        <v>5044</v>
      </c>
      <c r="C12" s="217">
        <f>'Idemat2021 db (detailed)'!X211</f>
        <v>2.3061416379310344</v>
      </c>
      <c r="D12" s="439">
        <v>47.6</v>
      </c>
      <c r="E12" s="439"/>
      <c r="F12" s="217">
        <v>1</v>
      </c>
      <c r="G12" s="203">
        <v>0.12</v>
      </c>
      <c r="H12" s="218"/>
      <c r="I12" s="219">
        <f>C12*D12*F12</f>
        <v>109.77234196551724</v>
      </c>
      <c r="Y12" s="220" t="str">
        <f t="shared" ref="Y12:Y33" si="0">B12</f>
        <v>Steel, Primary</v>
      </c>
      <c r="Z12" s="221">
        <f t="shared" ref="Z12:Z33" si="1">I12 - (I12*G12)</f>
        <v>96.599660929655172</v>
      </c>
      <c r="AA12" s="221">
        <f t="shared" ref="AA12:AA33" si="2">$I12*$G12*2/10</f>
        <v>2.6345362071724137</v>
      </c>
      <c r="AB12" s="222">
        <f t="shared" ref="AB12:AJ33" si="3">AA12</f>
        <v>2.6345362071724137</v>
      </c>
      <c r="AC12" s="222">
        <f t="shared" si="3"/>
        <v>2.6345362071724137</v>
      </c>
      <c r="AD12" s="222">
        <f t="shared" si="3"/>
        <v>2.6345362071724137</v>
      </c>
      <c r="AE12" s="222">
        <f t="shared" si="3"/>
        <v>2.6345362071724137</v>
      </c>
      <c r="AF12" s="222">
        <f t="shared" si="3"/>
        <v>2.6345362071724137</v>
      </c>
      <c r="AG12" s="222">
        <f t="shared" si="3"/>
        <v>2.6345362071724137</v>
      </c>
      <c r="AH12" s="222">
        <f t="shared" si="3"/>
        <v>2.6345362071724137</v>
      </c>
      <c r="AI12" s="222">
        <f t="shared" si="3"/>
        <v>2.6345362071724137</v>
      </c>
      <c r="AJ12" s="222">
        <f t="shared" si="3"/>
        <v>2.6345362071724137</v>
      </c>
      <c r="AK12" s="201"/>
      <c r="AL12" s="220" t="s">
        <v>5009</v>
      </c>
      <c r="AM12" s="221">
        <f>SUM(Z12:Z28)</f>
        <v>195.89244395034484</v>
      </c>
      <c r="AN12" s="221">
        <f>SUM(AA12:AA28)</f>
        <v>13.212189537517244</v>
      </c>
      <c r="AO12" s="222">
        <f>AN12</f>
        <v>13.212189537517244</v>
      </c>
      <c r="AP12" s="222">
        <f t="shared" ref="AP12:AW12" si="4">AO12</f>
        <v>13.212189537517244</v>
      </c>
      <c r="AQ12" s="222">
        <f t="shared" si="4"/>
        <v>13.212189537517244</v>
      </c>
      <c r="AR12" s="222">
        <f t="shared" si="4"/>
        <v>13.212189537517244</v>
      </c>
      <c r="AS12" s="222">
        <f t="shared" si="4"/>
        <v>13.212189537517244</v>
      </c>
      <c r="AT12" s="222">
        <f t="shared" si="4"/>
        <v>13.212189537517244</v>
      </c>
      <c r="AU12" s="222">
        <f t="shared" si="4"/>
        <v>13.212189537517244</v>
      </c>
      <c r="AV12" s="222">
        <f t="shared" si="4"/>
        <v>13.212189537517244</v>
      </c>
      <c r="AW12" s="222">
        <f t="shared" si="4"/>
        <v>13.212189537517244</v>
      </c>
      <c r="AX12" s="201"/>
    </row>
    <row r="13" spans="1:51">
      <c r="A13" s="216"/>
      <c r="B13" s="200" t="s">
        <v>5045</v>
      </c>
      <c r="C13" s="217">
        <f>'Idemat2021 db (detailed)'!X216</f>
        <v>1.604115</v>
      </c>
      <c r="D13" s="439">
        <v>4.5</v>
      </c>
      <c r="E13" s="439"/>
      <c r="F13" s="217">
        <v>1</v>
      </c>
      <c r="G13" s="203">
        <v>0.4</v>
      </c>
      <c r="H13" s="218"/>
      <c r="I13" s="219">
        <f t="shared" ref="I13:I27" si="5">C13*D13*F13</f>
        <v>7.2185174999999999</v>
      </c>
      <c r="Y13" s="220" t="str">
        <f t="shared" si="0"/>
        <v>Cast iron</v>
      </c>
      <c r="Z13" s="221">
        <f>I13 - (I13*G13)</f>
        <v>4.3311104999999994</v>
      </c>
      <c r="AA13" s="221">
        <f t="shared" si="2"/>
        <v>0.57748140000000003</v>
      </c>
      <c r="AB13" s="222">
        <f t="shared" si="3"/>
        <v>0.57748140000000003</v>
      </c>
      <c r="AC13" s="222">
        <f t="shared" si="3"/>
        <v>0.57748140000000003</v>
      </c>
      <c r="AD13" s="222">
        <f t="shared" si="3"/>
        <v>0.57748140000000003</v>
      </c>
      <c r="AE13" s="222">
        <f t="shared" si="3"/>
        <v>0.57748140000000003</v>
      </c>
      <c r="AF13" s="222">
        <f t="shared" si="3"/>
        <v>0.57748140000000003</v>
      </c>
      <c r="AG13" s="222">
        <f t="shared" si="3"/>
        <v>0.57748140000000003</v>
      </c>
      <c r="AH13" s="222">
        <f t="shared" si="3"/>
        <v>0.57748140000000003</v>
      </c>
      <c r="AI13" s="222">
        <f t="shared" si="3"/>
        <v>0.57748140000000003</v>
      </c>
      <c r="AJ13" s="222">
        <f t="shared" si="3"/>
        <v>0.57748140000000003</v>
      </c>
      <c r="AK13" s="201"/>
      <c r="AL13" s="220" t="s">
        <v>5010</v>
      </c>
      <c r="AM13" s="221">
        <f>SUM(Z30:Z33)</f>
        <v>2.3755679999999995</v>
      </c>
      <c r="AN13" s="221">
        <f>SUM(AA30:AA33)</f>
        <v>5.2790400000000001E-2</v>
      </c>
      <c r="AO13" s="222">
        <f t="shared" ref="AO13:AW15" si="6">AN13</f>
        <v>5.2790400000000001E-2</v>
      </c>
      <c r="AP13" s="222">
        <f t="shared" si="6"/>
        <v>5.2790400000000001E-2</v>
      </c>
      <c r="AQ13" s="222">
        <f t="shared" si="6"/>
        <v>5.2790400000000001E-2</v>
      </c>
      <c r="AR13" s="222">
        <f t="shared" si="6"/>
        <v>5.2790400000000001E-2</v>
      </c>
      <c r="AS13" s="222">
        <f t="shared" si="6"/>
        <v>5.2790400000000001E-2</v>
      </c>
      <c r="AT13" s="222">
        <f t="shared" si="6"/>
        <v>5.2790400000000001E-2</v>
      </c>
      <c r="AU13" s="222">
        <f t="shared" si="6"/>
        <v>5.2790400000000001E-2</v>
      </c>
      <c r="AV13" s="222">
        <f t="shared" si="6"/>
        <v>5.2790400000000001E-2</v>
      </c>
      <c r="AW13" s="222">
        <f t="shared" si="6"/>
        <v>5.2790400000000001E-2</v>
      </c>
      <c r="AX13" s="201"/>
    </row>
    <row r="14" spans="1:51">
      <c r="A14" s="216"/>
      <c r="B14" s="200" t="s">
        <v>5046</v>
      </c>
      <c r="C14" s="217">
        <f>'Idemat2021 db (detailed)'!X344</f>
        <v>7.2693010344827584</v>
      </c>
      <c r="D14" s="439">
        <v>2.1</v>
      </c>
      <c r="E14" s="439"/>
      <c r="F14" s="217">
        <v>1</v>
      </c>
      <c r="G14" s="203">
        <v>0.3</v>
      </c>
      <c r="H14" s="203"/>
      <c r="I14" s="219">
        <f t="shared" si="5"/>
        <v>15.265532172413794</v>
      </c>
      <c r="Y14" s="220" t="str">
        <f t="shared" si="0"/>
        <v>Aluminum, primary</v>
      </c>
      <c r="Z14" s="221">
        <f t="shared" si="1"/>
        <v>10.685872520689657</v>
      </c>
      <c r="AA14" s="221">
        <f t="shared" si="2"/>
        <v>0.91593193034482767</v>
      </c>
      <c r="AB14" s="222">
        <f t="shared" si="3"/>
        <v>0.91593193034482767</v>
      </c>
      <c r="AC14" s="222">
        <f t="shared" si="3"/>
        <v>0.91593193034482767</v>
      </c>
      <c r="AD14" s="222">
        <f t="shared" si="3"/>
        <v>0.91593193034482767</v>
      </c>
      <c r="AE14" s="222">
        <f t="shared" si="3"/>
        <v>0.91593193034482767</v>
      </c>
      <c r="AF14" s="222">
        <f t="shared" si="3"/>
        <v>0.91593193034482767</v>
      </c>
      <c r="AG14" s="222">
        <f t="shared" si="3"/>
        <v>0.91593193034482767</v>
      </c>
      <c r="AH14" s="222">
        <f t="shared" si="3"/>
        <v>0.91593193034482767</v>
      </c>
      <c r="AI14" s="222">
        <f t="shared" si="3"/>
        <v>0.91593193034482767</v>
      </c>
      <c r="AJ14" s="222">
        <f t="shared" si="3"/>
        <v>0.91593193034482767</v>
      </c>
      <c r="AK14" s="201"/>
      <c r="AL14" s="220" t="s">
        <v>5011</v>
      </c>
      <c r="AM14" s="221">
        <f>SUM(Z35:Z37)</f>
        <v>2781.4751999999999</v>
      </c>
      <c r="AN14" s="221">
        <f>SUM(AA35:AA37)</f>
        <v>238.41216</v>
      </c>
      <c r="AO14" s="222">
        <f t="shared" si="6"/>
        <v>238.41216</v>
      </c>
      <c r="AP14" s="222">
        <f t="shared" si="6"/>
        <v>238.41216</v>
      </c>
      <c r="AQ14" s="222">
        <f t="shared" si="6"/>
        <v>238.41216</v>
      </c>
      <c r="AR14" s="222">
        <f t="shared" si="6"/>
        <v>238.41216</v>
      </c>
      <c r="AS14" s="222">
        <f t="shared" si="6"/>
        <v>238.41216</v>
      </c>
      <c r="AT14" s="222">
        <f t="shared" si="6"/>
        <v>238.41216</v>
      </c>
      <c r="AU14" s="222">
        <f t="shared" si="6"/>
        <v>238.41216</v>
      </c>
      <c r="AV14" s="222">
        <f t="shared" si="6"/>
        <v>238.41216</v>
      </c>
      <c r="AW14" s="222">
        <f t="shared" si="6"/>
        <v>238.41216</v>
      </c>
      <c r="AX14" s="201"/>
    </row>
    <row r="15" spans="1:51">
      <c r="A15" s="216"/>
      <c r="B15" s="200" t="s">
        <v>5047</v>
      </c>
      <c r="C15" s="217">
        <v>2.99</v>
      </c>
      <c r="D15" s="439">
        <v>2.7</v>
      </c>
      <c r="E15" s="439"/>
      <c r="F15" s="217">
        <v>1</v>
      </c>
      <c r="G15" s="203">
        <v>0.3</v>
      </c>
      <c r="H15" s="203"/>
      <c r="I15" s="219">
        <f t="shared" si="5"/>
        <v>8.0730000000000004</v>
      </c>
      <c r="Y15" s="220" t="str">
        <f t="shared" si="0"/>
        <v>copper wire</v>
      </c>
      <c r="Z15" s="221">
        <f t="shared" si="1"/>
        <v>5.6511000000000005</v>
      </c>
      <c r="AA15" s="221">
        <f t="shared" si="2"/>
        <v>0.48437999999999998</v>
      </c>
      <c r="AB15" s="222">
        <f t="shared" si="3"/>
        <v>0.48437999999999998</v>
      </c>
      <c r="AC15" s="222">
        <f t="shared" si="3"/>
        <v>0.48437999999999998</v>
      </c>
      <c r="AD15" s="222">
        <f t="shared" si="3"/>
        <v>0.48437999999999998</v>
      </c>
      <c r="AE15" s="222">
        <f t="shared" si="3"/>
        <v>0.48437999999999998</v>
      </c>
      <c r="AF15" s="222">
        <f t="shared" si="3"/>
        <v>0.48437999999999998</v>
      </c>
      <c r="AG15" s="222">
        <f t="shared" si="3"/>
        <v>0.48437999999999998</v>
      </c>
      <c r="AH15" s="222">
        <f t="shared" si="3"/>
        <v>0.48437999999999998</v>
      </c>
      <c r="AI15" s="222">
        <f t="shared" si="3"/>
        <v>0.48437999999999998</v>
      </c>
      <c r="AJ15" s="222">
        <f t="shared" si="3"/>
        <v>0.48437999999999998</v>
      </c>
      <c r="AK15" s="201"/>
      <c r="AL15" s="220" t="s">
        <v>35</v>
      </c>
      <c r="AM15" s="221">
        <f>SUM(Z39:Z53)</f>
        <v>0</v>
      </c>
      <c r="AN15" s="221">
        <f>SUM(AA39:AA53)</f>
        <v>0</v>
      </c>
      <c r="AO15" s="222">
        <f t="shared" si="6"/>
        <v>0</v>
      </c>
      <c r="AP15" s="222">
        <f t="shared" si="6"/>
        <v>0</v>
      </c>
      <c r="AQ15" s="222">
        <f t="shared" si="6"/>
        <v>0</v>
      </c>
      <c r="AR15" s="222">
        <f t="shared" si="6"/>
        <v>0</v>
      </c>
      <c r="AS15" s="222">
        <f t="shared" si="6"/>
        <v>0</v>
      </c>
      <c r="AT15" s="222">
        <f t="shared" si="6"/>
        <v>0</v>
      </c>
      <c r="AU15" s="222">
        <f t="shared" si="6"/>
        <v>0</v>
      </c>
      <c r="AV15" s="222">
        <f t="shared" si="6"/>
        <v>0</v>
      </c>
      <c r="AW15" s="222">
        <f t="shared" si="6"/>
        <v>0</v>
      </c>
      <c r="AX15" s="201"/>
    </row>
    <row r="16" spans="1:51">
      <c r="A16" s="216"/>
      <c r="B16" s="200" t="s">
        <v>5048</v>
      </c>
      <c r="C16" s="217">
        <v>3.47</v>
      </c>
      <c r="D16" s="439">
        <v>0.2</v>
      </c>
      <c r="E16" s="439"/>
      <c r="F16" s="217">
        <v>1</v>
      </c>
      <c r="G16" s="203">
        <v>0.3</v>
      </c>
      <c r="H16" s="203"/>
      <c r="I16" s="219">
        <f t="shared" si="5"/>
        <v>0.69400000000000006</v>
      </c>
      <c r="Y16" s="220" t="str">
        <f t="shared" si="0"/>
        <v>Rubber, synthetic</v>
      </c>
      <c r="Z16" s="221">
        <f t="shared" si="1"/>
        <v>0.48580000000000001</v>
      </c>
      <c r="AA16" s="221">
        <f t="shared" si="2"/>
        <v>4.1640000000000003E-2</v>
      </c>
      <c r="AB16" s="222">
        <f t="shared" si="3"/>
        <v>4.1640000000000003E-2</v>
      </c>
      <c r="AC16" s="222">
        <f t="shared" si="3"/>
        <v>4.1640000000000003E-2</v>
      </c>
      <c r="AD16" s="222">
        <f t="shared" si="3"/>
        <v>4.1640000000000003E-2</v>
      </c>
      <c r="AE16" s="222">
        <f t="shared" si="3"/>
        <v>4.1640000000000003E-2</v>
      </c>
      <c r="AF16" s="222">
        <f t="shared" si="3"/>
        <v>4.1640000000000003E-2</v>
      </c>
      <c r="AG16" s="222">
        <f t="shared" si="3"/>
        <v>4.1640000000000003E-2</v>
      </c>
      <c r="AH16" s="222">
        <f t="shared" si="3"/>
        <v>4.1640000000000003E-2</v>
      </c>
      <c r="AI16" s="222">
        <f t="shared" si="3"/>
        <v>4.1640000000000003E-2</v>
      </c>
      <c r="AJ16" s="222">
        <f t="shared" si="3"/>
        <v>4.1640000000000003E-2</v>
      </c>
      <c r="AK16" s="201"/>
      <c r="AL16" s="201"/>
      <c r="AM16" s="201"/>
      <c r="AN16" s="201"/>
      <c r="AO16" s="201"/>
      <c r="AP16" s="201"/>
      <c r="AQ16" s="201"/>
      <c r="AR16" s="201"/>
      <c r="AS16" s="201"/>
      <c r="AT16" s="201"/>
      <c r="AU16" s="201"/>
      <c r="AV16" s="201"/>
      <c r="AW16" s="201"/>
      <c r="AX16" s="201"/>
    </row>
    <row r="17" spans="1:50" s="436" customFormat="1">
      <c r="A17" s="216"/>
      <c r="B17" s="436" t="s">
        <v>5049</v>
      </c>
      <c r="C17" s="217">
        <v>2.25</v>
      </c>
      <c r="D17" s="439">
        <v>6.3</v>
      </c>
      <c r="E17" s="439"/>
      <c r="F17" s="217">
        <v>1</v>
      </c>
      <c r="G17" s="203">
        <v>0.1</v>
      </c>
      <c r="H17" s="203"/>
      <c r="I17" s="219">
        <f t="shared" si="5"/>
        <v>14.174999999999999</v>
      </c>
      <c r="Y17" s="220" t="str">
        <f t="shared" ref="Y17:Y27" si="7">B17</f>
        <v>Polystyrene, primary</v>
      </c>
      <c r="Z17" s="221">
        <f t="shared" ref="Z17:Z26" si="8">I17 - (I17*G17)</f>
        <v>12.757499999999999</v>
      </c>
      <c r="AA17" s="221">
        <f t="shared" si="2"/>
        <v>0.28349999999999997</v>
      </c>
      <c r="AB17" s="222">
        <f t="shared" ref="AB17:AB27" si="9">AA17</f>
        <v>0.28349999999999997</v>
      </c>
      <c r="AC17" s="222">
        <f t="shared" ref="AC17:AC27" si="10">AB17</f>
        <v>0.28349999999999997</v>
      </c>
      <c r="AD17" s="222">
        <f t="shared" ref="AD17:AD27" si="11">AC17</f>
        <v>0.28349999999999997</v>
      </c>
      <c r="AE17" s="222">
        <f t="shared" ref="AE17:AE27" si="12">AD17</f>
        <v>0.28349999999999997</v>
      </c>
      <c r="AF17" s="222">
        <f t="shared" ref="AF17:AF27" si="13">AE17</f>
        <v>0.28349999999999997</v>
      </c>
      <c r="AG17" s="222">
        <f t="shared" ref="AG17:AG27" si="14">AF17</f>
        <v>0.28349999999999997</v>
      </c>
      <c r="AH17" s="222">
        <f t="shared" ref="AH17:AH27" si="15">AG17</f>
        <v>0.28349999999999997</v>
      </c>
      <c r="AI17" s="222">
        <f t="shared" ref="AI17:AI27" si="16">AH17</f>
        <v>0.28349999999999997</v>
      </c>
      <c r="AJ17" s="222">
        <f t="shared" ref="AJ17:AJ27" si="17">AI17</f>
        <v>0.28349999999999997</v>
      </c>
      <c r="AK17" s="201"/>
      <c r="AL17" s="201"/>
      <c r="AM17" s="201"/>
      <c r="AN17" s="201"/>
      <c r="AO17" s="201"/>
      <c r="AP17" s="201"/>
      <c r="AQ17" s="201"/>
      <c r="AR17" s="201"/>
      <c r="AS17" s="201"/>
      <c r="AT17" s="201"/>
      <c r="AU17" s="201"/>
      <c r="AV17" s="201"/>
      <c r="AW17" s="201"/>
      <c r="AX17" s="201"/>
    </row>
    <row r="18" spans="1:50" s="436" customFormat="1" ht="13.2">
      <c r="A18" s="216"/>
      <c r="B18" t="s">
        <v>5050</v>
      </c>
      <c r="C18" s="217">
        <v>3.1</v>
      </c>
      <c r="D18" s="439">
        <v>5.0999999999999996</v>
      </c>
      <c r="E18" s="439"/>
      <c r="F18" s="217">
        <v>1</v>
      </c>
      <c r="G18" s="203">
        <v>0.1</v>
      </c>
      <c r="H18" s="203"/>
      <c r="I18" s="219">
        <f t="shared" si="5"/>
        <v>15.809999999999999</v>
      </c>
      <c r="Y18" s="220" t="str">
        <f t="shared" si="7"/>
        <v>ABS</v>
      </c>
      <c r="Z18" s="221">
        <f t="shared" si="8"/>
        <v>14.228999999999999</v>
      </c>
      <c r="AA18" s="221">
        <f t="shared" si="2"/>
        <v>0.31619999999999998</v>
      </c>
      <c r="AB18" s="222">
        <f t="shared" si="9"/>
        <v>0.31619999999999998</v>
      </c>
      <c r="AC18" s="222">
        <f t="shared" si="10"/>
        <v>0.31619999999999998</v>
      </c>
      <c r="AD18" s="222">
        <f t="shared" si="11"/>
        <v>0.31619999999999998</v>
      </c>
      <c r="AE18" s="222">
        <f t="shared" si="12"/>
        <v>0.31619999999999998</v>
      </c>
      <c r="AF18" s="222">
        <f t="shared" si="13"/>
        <v>0.31619999999999998</v>
      </c>
      <c r="AG18" s="222">
        <f t="shared" si="14"/>
        <v>0.31619999999999998</v>
      </c>
      <c r="AH18" s="222">
        <f t="shared" si="15"/>
        <v>0.31619999999999998</v>
      </c>
      <c r="AI18" s="222">
        <f t="shared" si="16"/>
        <v>0.31619999999999998</v>
      </c>
      <c r="AJ18" s="222">
        <f t="shared" si="17"/>
        <v>0.31619999999999998</v>
      </c>
      <c r="AK18" s="201"/>
      <c r="AL18" s="201"/>
      <c r="AM18" s="201"/>
      <c r="AN18" s="201"/>
      <c r="AO18" s="201"/>
      <c r="AP18" s="201"/>
      <c r="AQ18" s="201"/>
      <c r="AR18" s="201"/>
      <c r="AS18" s="201"/>
      <c r="AT18" s="201"/>
      <c r="AU18" s="201"/>
      <c r="AV18" s="201"/>
      <c r="AW18" s="201"/>
      <c r="AX18" s="201"/>
    </row>
    <row r="19" spans="1:50" s="436" customFormat="1" ht="13.2">
      <c r="A19" s="216"/>
      <c r="B19" t="s">
        <v>5051</v>
      </c>
      <c r="C19" s="217">
        <v>2.11</v>
      </c>
      <c r="D19" s="439">
        <v>0.5</v>
      </c>
      <c r="E19" s="439"/>
      <c r="F19" s="217">
        <v>1</v>
      </c>
      <c r="G19" s="203">
        <v>0.1</v>
      </c>
      <c r="H19" s="203"/>
      <c r="I19" s="219">
        <f t="shared" si="5"/>
        <v>1.0549999999999999</v>
      </c>
      <c r="Y19" s="220" t="str">
        <f t="shared" si="7"/>
        <v>PVC</v>
      </c>
      <c r="Z19" s="221">
        <f t="shared" si="8"/>
        <v>0.9494999999999999</v>
      </c>
      <c r="AA19" s="221">
        <f t="shared" si="2"/>
        <v>2.1100000000000001E-2</v>
      </c>
      <c r="AB19" s="222">
        <f t="shared" si="9"/>
        <v>2.1100000000000001E-2</v>
      </c>
      <c r="AC19" s="222">
        <f t="shared" si="10"/>
        <v>2.1100000000000001E-2</v>
      </c>
      <c r="AD19" s="222">
        <f t="shared" si="11"/>
        <v>2.1100000000000001E-2</v>
      </c>
      <c r="AE19" s="222">
        <f t="shared" si="12"/>
        <v>2.1100000000000001E-2</v>
      </c>
      <c r="AF19" s="222">
        <f t="shared" si="13"/>
        <v>2.1100000000000001E-2</v>
      </c>
      <c r="AG19" s="222">
        <f t="shared" si="14"/>
        <v>2.1100000000000001E-2</v>
      </c>
      <c r="AH19" s="222">
        <f t="shared" si="15"/>
        <v>2.1100000000000001E-2</v>
      </c>
      <c r="AI19" s="222">
        <f t="shared" si="16"/>
        <v>2.1100000000000001E-2</v>
      </c>
      <c r="AJ19" s="222">
        <f t="shared" si="17"/>
        <v>2.1100000000000001E-2</v>
      </c>
      <c r="AK19" s="201"/>
      <c r="AL19" s="201"/>
      <c r="AM19" s="201"/>
      <c r="AN19" s="201"/>
      <c r="AO19" s="201"/>
      <c r="AP19" s="201"/>
      <c r="AQ19" s="201"/>
      <c r="AR19" s="201"/>
      <c r="AS19" s="201"/>
      <c r="AT19" s="201"/>
      <c r="AU19" s="201"/>
      <c r="AV19" s="201"/>
      <c r="AW19" s="201"/>
      <c r="AX19" s="201"/>
    </row>
    <row r="20" spans="1:50" s="436" customFormat="1" ht="13.2">
      <c r="A20" s="216"/>
      <c r="B20" t="s">
        <v>5052</v>
      </c>
      <c r="C20" s="217">
        <v>2.74</v>
      </c>
      <c r="D20" s="439">
        <v>5.6</v>
      </c>
      <c r="E20" s="439"/>
      <c r="F20" s="217">
        <v>1</v>
      </c>
      <c r="G20" s="203">
        <v>0.1</v>
      </c>
      <c r="H20" s="203"/>
      <c r="I20" s="219">
        <f t="shared" si="5"/>
        <v>15.343999999999999</v>
      </c>
      <c r="Y20" s="220" t="str">
        <f t="shared" si="7"/>
        <v>Polyurethane foam</v>
      </c>
      <c r="Z20" s="221">
        <f t="shared" si="8"/>
        <v>13.8096</v>
      </c>
      <c r="AA20" s="221">
        <f t="shared" si="2"/>
        <v>0.30687999999999999</v>
      </c>
      <c r="AB20" s="222">
        <f t="shared" si="9"/>
        <v>0.30687999999999999</v>
      </c>
      <c r="AC20" s="222">
        <f t="shared" si="10"/>
        <v>0.30687999999999999</v>
      </c>
      <c r="AD20" s="222">
        <f t="shared" si="11"/>
        <v>0.30687999999999999</v>
      </c>
      <c r="AE20" s="222">
        <f t="shared" si="12"/>
        <v>0.30687999999999999</v>
      </c>
      <c r="AF20" s="222">
        <f t="shared" si="13"/>
        <v>0.30687999999999999</v>
      </c>
      <c r="AG20" s="222">
        <f t="shared" si="14"/>
        <v>0.30687999999999999</v>
      </c>
      <c r="AH20" s="222">
        <f t="shared" si="15"/>
        <v>0.30687999999999999</v>
      </c>
      <c r="AI20" s="222">
        <f t="shared" si="16"/>
        <v>0.30687999999999999</v>
      </c>
      <c r="AJ20" s="222">
        <f t="shared" si="17"/>
        <v>0.30687999999999999</v>
      </c>
      <c r="AK20" s="201"/>
      <c r="AL20" s="201"/>
      <c r="AM20" s="201"/>
      <c r="AN20" s="201"/>
      <c r="AO20" s="201"/>
      <c r="AP20" s="201"/>
      <c r="AQ20" s="201"/>
      <c r="AR20" s="201"/>
      <c r="AS20" s="201"/>
      <c r="AT20" s="201"/>
      <c r="AU20" s="201"/>
      <c r="AV20" s="201"/>
      <c r="AW20" s="201"/>
      <c r="AX20" s="201"/>
    </row>
    <row r="21" spans="1:50" s="436" customFormat="1" ht="13.2">
      <c r="A21" s="216"/>
      <c r="B21" t="s">
        <v>5053</v>
      </c>
      <c r="C21" s="217">
        <v>1.1000000000000001</v>
      </c>
      <c r="D21" s="439">
        <v>2.9</v>
      </c>
      <c r="E21" s="439"/>
      <c r="F21" s="217">
        <v>1</v>
      </c>
      <c r="G21" s="203">
        <v>0.1</v>
      </c>
      <c r="H21" s="203"/>
      <c r="I21" s="219">
        <f t="shared" si="5"/>
        <v>3.19</v>
      </c>
      <c r="Y21" s="220" t="str">
        <f t="shared" si="7"/>
        <v>Glass</v>
      </c>
      <c r="Z21" s="221">
        <f t="shared" si="8"/>
        <v>2.871</v>
      </c>
      <c r="AA21" s="221">
        <f t="shared" si="2"/>
        <v>6.3799999999999996E-2</v>
      </c>
      <c r="AB21" s="222">
        <f t="shared" si="9"/>
        <v>6.3799999999999996E-2</v>
      </c>
      <c r="AC21" s="222">
        <f t="shared" si="10"/>
        <v>6.3799999999999996E-2</v>
      </c>
      <c r="AD21" s="222">
        <f t="shared" si="11"/>
        <v>6.3799999999999996E-2</v>
      </c>
      <c r="AE21" s="222">
        <f t="shared" si="12"/>
        <v>6.3799999999999996E-2</v>
      </c>
      <c r="AF21" s="222">
        <f t="shared" si="13"/>
        <v>6.3799999999999996E-2</v>
      </c>
      <c r="AG21" s="222">
        <f t="shared" si="14"/>
        <v>6.3799999999999996E-2</v>
      </c>
      <c r="AH21" s="222">
        <f t="shared" si="15"/>
        <v>6.3799999999999996E-2</v>
      </c>
      <c r="AI21" s="222">
        <f t="shared" si="16"/>
        <v>6.3799999999999996E-2</v>
      </c>
      <c r="AJ21" s="222">
        <f t="shared" si="17"/>
        <v>6.3799999999999996E-2</v>
      </c>
      <c r="AK21" s="201"/>
      <c r="AL21" s="201"/>
      <c r="AM21" s="201"/>
      <c r="AN21" s="201"/>
      <c r="AO21" s="201"/>
      <c r="AP21" s="201"/>
      <c r="AQ21" s="201"/>
      <c r="AR21" s="201"/>
      <c r="AS21" s="201"/>
      <c r="AT21" s="201"/>
      <c r="AU21" s="201"/>
      <c r="AV21" s="201"/>
      <c r="AW21" s="201"/>
      <c r="AX21" s="201"/>
    </row>
    <row r="22" spans="1:50" s="436" customFormat="1" ht="13.2">
      <c r="A22" s="216"/>
      <c r="B22" t="s">
        <v>5054</v>
      </c>
      <c r="C22" s="217">
        <v>113.59</v>
      </c>
      <c r="D22" s="439">
        <v>0.1</v>
      </c>
      <c r="E22" s="439"/>
      <c r="F22" s="217">
        <v>1</v>
      </c>
      <c r="G22" s="203">
        <v>1</v>
      </c>
      <c r="H22" s="203"/>
      <c r="I22" s="219">
        <f t="shared" si="5"/>
        <v>11.359000000000002</v>
      </c>
      <c r="Y22" s="220" t="str">
        <f t="shared" si="7"/>
        <v>Refrigerant</v>
      </c>
      <c r="Z22" s="221">
        <f t="shared" si="8"/>
        <v>0</v>
      </c>
      <c r="AA22" s="221">
        <f t="shared" si="2"/>
        <v>2.2718000000000003</v>
      </c>
      <c r="AB22" s="222">
        <f t="shared" si="9"/>
        <v>2.2718000000000003</v>
      </c>
      <c r="AC22" s="222">
        <f t="shared" si="10"/>
        <v>2.2718000000000003</v>
      </c>
      <c r="AD22" s="222">
        <f t="shared" si="11"/>
        <v>2.2718000000000003</v>
      </c>
      <c r="AE22" s="222">
        <f t="shared" si="12"/>
        <v>2.2718000000000003</v>
      </c>
      <c r="AF22" s="222">
        <f t="shared" si="13"/>
        <v>2.2718000000000003</v>
      </c>
      <c r="AG22" s="222">
        <f t="shared" si="14"/>
        <v>2.2718000000000003</v>
      </c>
      <c r="AH22" s="222">
        <f t="shared" si="15"/>
        <v>2.2718000000000003</v>
      </c>
      <c r="AI22" s="222">
        <f t="shared" si="16"/>
        <v>2.2718000000000003</v>
      </c>
      <c r="AJ22" s="222">
        <f t="shared" si="17"/>
        <v>2.2718000000000003</v>
      </c>
      <c r="AK22" s="201"/>
      <c r="AL22" s="201"/>
      <c r="AM22" s="201"/>
      <c r="AN22" s="201"/>
      <c r="AO22" s="201"/>
      <c r="AP22" s="201"/>
      <c r="AQ22" s="201"/>
      <c r="AR22" s="201"/>
      <c r="AS22" s="201"/>
      <c r="AT22" s="201"/>
      <c r="AU22" s="201"/>
      <c r="AV22" s="201"/>
      <c r="AW22" s="201"/>
      <c r="AX22" s="201"/>
    </row>
    <row r="23" spans="1:50" s="436" customFormat="1" ht="13.2">
      <c r="A23" s="216"/>
      <c r="B23" t="s">
        <v>5055</v>
      </c>
      <c r="C23" s="217">
        <v>2.74</v>
      </c>
      <c r="D23" s="439">
        <v>7</v>
      </c>
      <c r="E23" s="439"/>
      <c r="F23" s="217">
        <v>1</v>
      </c>
      <c r="G23" s="203">
        <v>1</v>
      </c>
      <c r="H23" s="203"/>
      <c r="I23" s="219">
        <f t="shared" si="5"/>
        <v>19.18</v>
      </c>
      <c r="Y23" s="220" t="str">
        <f t="shared" si="7"/>
        <v>Other materials</v>
      </c>
      <c r="Z23" s="221">
        <f t="shared" si="8"/>
        <v>0</v>
      </c>
      <c r="AA23" s="221">
        <f t="shared" si="2"/>
        <v>3.8359999999999999</v>
      </c>
      <c r="AB23" s="222">
        <f t="shared" si="9"/>
        <v>3.8359999999999999</v>
      </c>
      <c r="AC23" s="222">
        <f t="shared" si="10"/>
        <v>3.8359999999999999</v>
      </c>
      <c r="AD23" s="222">
        <f t="shared" si="11"/>
        <v>3.8359999999999999</v>
      </c>
      <c r="AE23" s="222">
        <f t="shared" si="12"/>
        <v>3.8359999999999999</v>
      </c>
      <c r="AF23" s="222">
        <f t="shared" si="13"/>
        <v>3.8359999999999999</v>
      </c>
      <c r="AG23" s="222">
        <f t="shared" si="14"/>
        <v>3.8359999999999999</v>
      </c>
      <c r="AH23" s="222">
        <f t="shared" si="15"/>
        <v>3.8359999999999999</v>
      </c>
      <c r="AI23" s="222">
        <f t="shared" si="16"/>
        <v>3.8359999999999999</v>
      </c>
      <c r="AJ23" s="222">
        <f t="shared" si="17"/>
        <v>3.8359999999999999</v>
      </c>
      <c r="AK23" s="201"/>
      <c r="AL23" s="201"/>
      <c r="AM23" s="201"/>
      <c r="AN23" s="201"/>
      <c r="AO23" s="201"/>
      <c r="AP23" s="201"/>
      <c r="AQ23" s="201"/>
      <c r="AR23" s="201"/>
      <c r="AS23" s="201"/>
      <c r="AT23" s="201"/>
      <c r="AU23" s="201"/>
      <c r="AV23" s="201"/>
      <c r="AW23" s="201"/>
      <c r="AX23" s="201"/>
    </row>
    <row r="24" spans="1:50" s="436" customFormat="1" ht="13.2">
      <c r="A24" s="216"/>
      <c r="B24" t="s">
        <v>5056</v>
      </c>
      <c r="C24" s="217">
        <v>0.49</v>
      </c>
      <c r="D24" s="439">
        <v>47.6</v>
      </c>
      <c r="E24" s="439"/>
      <c r="F24" s="217">
        <v>1</v>
      </c>
      <c r="G24" s="203">
        <v>0.1</v>
      </c>
      <c r="H24" s="203"/>
      <c r="I24" s="219">
        <f t="shared" si="5"/>
        <v>23.324000000000002</v>
      </c>
      <c r="Y24" s="220" t="str">
        <f t="shared" si="7"/>
        <v>Steel mfg -- Cold rolling</v>
      </c>
      <c r="Z24" s="221">
        <f t="shared" si="8"/>
        <v>20.991600000000002</v>
      </c>
      <c r="AA24" s="221">
        <f t="shared" si="2"/>
        <v>0.46648000000000006</v>
      </c>
      <c r="AB24" s="222">
        <f t="shared" si="9"/>
        <v>0.46648000000000006</v>
      </c>
      <c r="AC24" s="222">
        <f t="shared" si="10"/>
        <v>0.46648000000000006</v>
      </c>
      <c r="AD24" s="222">
        <f t="shared" si="11"/>
        <v>0.46648000000000006</v>
      </c>
      <c r="AE24" s="222">
        <f t="shared" si="12"/>
        <v>0.46648000000000006</v>
      </c>
      <c r="AF24" s="222">
        <f t="shared" si="13"/>
        <v>0.46648000000000006</v>
      </c>
      <c r="AG24" s="222">
        <f t="shared" si="14"/>
        <v>0.46648000000000006</v>
      </c>
      <c r="AH24" s="222">
        <f t="shared" si="15"/>
        <v>0.46648000000000006</v>
      </c>
      <c r="AI24" s="222">
        <f t="shared" si="16"/>
        <v>0.46648000000000006</v>
      </c>
      <c r="AJ24" s="222">
        <f t="shared" si="17"/>
        <v>0.46648000000000006</v>
      </c>
      <c r="AK24" s="201"/>
      <c r="AL24" s="201"/>
      <c r="AM24" s="201"/>
      <c r="AN24" s="201"/>
      <c r="AO24" s="201"/>
      <c r="AP24" s="201"/>
      <c r="AQ24" s="201"/>
      <c r="AR24" s="201"/>
      <c r="AS24" s="201"/>
      <c r="AT24" s="201"/>
      <c r="AU24" s="201"/>
      <c r="AV24" s="201"/>
      <c r="AW24" s="201"/>
      <c r="AX24" s="201"/>
    </row>
    <row r="25" spans="1:50" s="436" customFormat="1" ht="13.2">
      <c r="A25" s="216"/>
      <c r="B25" s="29" t="s">
        <v>5079</v>
      </c>
      <c r="C25" s="217">
        <v>1.35</v>
      </c>
      <c r="D25" s="439">
        <v>11.4</v>
      </c>
      <c r="E25" s="439"/>
      <c r="F25" s="217">
        <v>1</v>
      </c>
      <c r="G25" s="203">
        <v>0.3</v>
      </c>
      <c r="H25" s="203"/>
      <c r="I25" s="219">
        <f t="shared" si="5"/>
        <v>15.390000000000002</v>
      </c>
      <c r="Y25" s="220" t="str">
        <f t="shared" si="7"/>
        <v>PS &amp; ABS mfg -- Injection</v>
      </c>
      <c r="Z25" s="221">
        <f t="shared" si="8"/>
        <v>10.773000000000001</v>
      </c>
      <c r="AA25" s="221">
        <f t="shared" si="2"/>
        <v>0.92340000000000022</v>
      </c>
      <c r="AB25" s="222">
        <f t="shared" si="9"/>
        <v>0.92340000000000022</v>
      </c>
      <c r="AC25" s="222">
        <f t="shared" si="10"/>
        <v>0.92340000000000022</v>
      </c>
      <c r="AD25" s="222">
        <f t="shared" si="11"/>
        <v>0.92340000000000022</v>
      </c>
      <c r="AE25" s="222">
        <f t="shared" si="12"/>
        <v>0.92340000000000022</v>
      </c>
      <c r="AF25" s="222">
        <f t="shared" si="13"/>
        <v>0.92340000000000022</v>
      </c>
      <c r="AG25" s="222">
        <f t="shared" si="14"/>
        <v>0.92340000000000022</v>
      </c>
      <c r="AH25" s="222">
        <f t="shared" si="15"/>
        <v>0.92340000000000022</v>
      </c>
      <c r="AI25" s="222">
        <f t="shared" si="16"/>
        <v>0.92340000000000022</v>
      </c>
      <c r="AJ25" s="222">
        <f t="shared" si="17"/>
        <v>0.92340000000000022</v>
      </c>
      <c r="AK25" s="201"/>
      <c r="AL25" s="201"/>
      <c r="AM25" s="201"/>
      <c r="AN25" s="201"/>
      <c r="AO25" s="201"/>
      <c r="AP25" s="201"/>
      <c r="AQ25" s="201"/>
      <c r="AR25" s="201"/>
      <c r="AS25" s="201"/>
      <c r="AT25" s="201"/>
      <c r="AU25" s="201"/>
      <c r="AV25" s="201"/>
      <c r="AW25" s="201"/>
      <c r="AX25" s="201"/>
    </row>
    <row r="26" spans="1:50" s="436" customFormat="1" ht="13.2">
      <c r="A26" s="216"/>
      <c r="B26" t="s">
        <v>5057</v>
      </c>
      <c r="C26" s="217">
        <v>1.35</v>
      </c>
      <c r="D26" s="439">
        <v>0.5</v>
      </c>
      <c r="E26" s="439"/>
      <c r="F26" s="217">
        <v>1</v>
      </c>
      <c r="G26" s="203">
        <v>0.3</v>
      </c>
      <c r="H26" s="203"/>
      <c r="I26" s="219">
        <f t="shared" si="5"/>
        <v>0.67500000000000004</v>
      </c>
      <c r="Y26" s="220" t="str">
        <f t="shared" si="7"/>
        <v>PVC mfg -- Injection molding</v>
      </c>
      <c r="Z26" s="221">
        <f t="shared" si="8"/>
        <v>0.47250000000000003</v>
      </c>
      <c r="AA26" s="221">
        <f t="shared" si="2"/>
        <v>4.0500000000000001E-2</v>
      </c>
      <c r="AB26" s="222">
        <f t="shared" si="9"/>
        <v>4.0500000000000001E-2</v>
      </c>
      <c r="AC26" s="222">
        <f t="shared" si="10"/>
        <v>4.0500000000000001E-2</v>
      </c>
      <c r="AD26" s="222">
        <f t="shared" si="11"/>
        <v>4.0500000000000001E-2</v>
      </c>
      <c r="AE26" s="222">
        <f t="shared" si="12"/>
        <v>4.0500000000000001E-2</v>
      </c>
      <c r="AF26" s="222">
        <f t="shared" si="13"/>
        <v>4.0500000000000001E-2</v>
      </c>
      <c r="AG26" s="222">
        <f t="shared" si="14"/>
        <v>4.0500000000000001E-2</v>
      </c>
      <c r="AH26" s="222">
        <f t="shared" si="15"/>
        <v>4.0500000000000001E-2</v>
      </c>
      <c r="AI26" s="222">
        <f t="shared" si="16"/>
        <v>4.0500000000000001E-2</v>
      </c>
      <c r="AJ26" s="222">
        <f t="shared" si="17"/>
        <v>4.0500000000000001E-2</v>
      </c>
      <c r="AK26" s="201"/>
      <c r="AL26" s="201"/>
      <c r="AM26" s="201"/>
      <c r="AN26" s="201"/>
      <c r="AO26" s="201"/>
      <c r="AP26" s="201"/>
      <c r="AQ26" s="201"/>
      <c r="AR26" s="201"/>
      <c r="AS26" s="201"/>
      <c r="AT26" s="201"/>
      <c r="AU26" s="201"/>
      <c r="AV26" s="201"/>
      <c r="AW26" s="201"/>
      <c r="AX26" s="201"/>
    </row>
    <row r="27" spans="1:50" ht="13.2">
      <c r="A27" s="216"/>
      <c r="B27" t="s">
        <v>5058</v>
      </c>
      <c r="C27" s="217">
        <v>0.68</v>
      </c>
      <c r="D27" s="439">
        <v>2.1</v>
      </c>
      <c r="E27" s="439"/>
      <c r="F27" s="217">
        <v>1</v>
      </c>
      <c r="G27" s="203">
        <v>0.1</v>
      </c>
      <c r="H27" s="203"/>
      <c r="I27" s="219">
        <f t="shared" si="5"/>
        <v>1.4280000000000002</v>
      </c>
      <c r="Y27" s="220" t="str">
        <f t="shared" si="7"/>
        <v>Aluminum mfg -- Extrusion</v>
      </c>
      <c r="Z27" s="221">
        <f>I27 - (I27*G27)</f>
        <v>1.2852000000000001</v>
      </c>
      <c r="AA27" s="221">
        <f t="shared" si="2"/>
        <v>2.8560000000000002E-2</v>
      </c>
      <c r="AB27" s="222">
        <f t="shared" si="9"/>
        <v>2.8560000000000002E-2</v>
      </c>
      <c r="AC27" s="222">
        <f t="shared" si="10"/>
        <v>2.8560000000000002E-2</v>
      </c>
      <c r="AD27" s="222">
        <f t="shared" si="11"/>
        <v>2.8560000000000002E-2</v>
      </c>
      <c r="AE27" s="222">
        <f t="shared" si="12"/>
        <v>2.8560000000000002E-2</v>
      </c>
      <c r="AF27" s="222">
        <f t="shared" si="13"/>
        <v>2.8560000000000002E-2</v>
      </c>
      <c r="AG27" s="222">
        <f t="shared" si="14"/>
        <v>2.8560000000000002E-2</v>
      </c>
      <c r="AH27" s="222">
        <f t="shared" si="15"/>
        <v>2.8560000000000002E-2</v>
      </c>
      <c r="AI27" s="222">
        <f t="shared" si="16"/>
        <v>2.8560000000000002E-2</v>
      </c>
      <c r="AJ27" s="222">
        <f t="shared" si="17"/>
        <v>2.8560000000000002E-2</v>
      </c>
      <c r="AK27" s="201"/>
      <c r="AL27" s="201"/>
      <c r="AM27" s="201"/>
      <c r="AN27" s="201"/>
      <c r="AO27" s="201"/>
      <c r="AP27" s="201"/>
      <c r="AQ27" s="201"/>
      <c r="AR27" s="201"/>
      <c r="AS27" s="201"/>
      <c r="AT27" s="201"/>
      <c r="AU27" s="201"/>
      <c r="AV27" s="201"/>
      <c r="AW27" s="201"/>
      <c r="AX27" s="201"/>
    </row>
    <row r="28" spans="1:50">
      <c r="A28" s="223"/>
      <c r="B28" s="200" t="s">
        <v>42</v>
      </c>
      <c r="D28" s="437"/>
      <c r="E28" s="437"/>
      <c r="I28" s="219"/>
      <c r="Y28" s="220" t="str">
        <f t="shared" si="0"/>
        <v xml:space="preserve"> </v>
      </c>
      <c r="Z28" s="221">
        <f t="shared" si="1"/>
        <v>0</v>
      </c>
      <c r="AA28" s="221">
        <f t="shared" si="2"/>
        <v>0</v>
      </c>
      <c r="AB28" s="222">
        <f t="shared" si="3"/>
        <v>0</v>
      </c>
      <c r="AC28" s="222">
        <f t="shared" si="3"/>
        <v>0</v>
      </c>
      <c r="AD28" s="222">
        <f t="shared" si="3"/>
        <v>0</v>
      </c>
      <c r="AE28" s="222">
        <f t="shared" si="3"/>
        <v>0</v>
      </c>
      <c r="AF28" s="222">
        <f t="shared" si="3"/>
        <v>0</v>
      </c>
      <c r="AG28" s="222">
        <f t="shared" si="3"/>
        <v>0</v>
      </c>
      <c r="AH28" s="222">
        <f t="shared" si="3"/>
        <v>0</v>
      </c>
      <c r="AI28" s="222">
        <f t="shared" si="3"/>
        <v>0</v>
      </c>
      <c r="AJ28" s="222">
        <f t="shared" si="3"/>
        <v>0</v>
      </c>
      <c r="AK28" s="201"/>
      <c r="AL28" s="201"/>
      <c r="AM28" s="201"/>
      <c r="AN28" s="201"/>
      <c r="AO28" s="201"/>
      <c r="AP28" s="201"/>
      <c r="AQ28" s="201"/>
      <c r="AR28" s="201"/>
      <c r="AS28" s="201"/>
      <c r="AT28" s="201"/>
      <c r="AU28" s="201"/>
      <c r="AV28" s="201"/>
      <c r="AW28" s="201"/>
      <c r="AX28" s="201"/>
    </row>
    <row r="29" spans="1:50" ht="40.799999999999997">
      <c r="A29" s="207" t="s">
        <v>5010</v>
      </c>
      <c r="B29" s="224"/>
      <c r="C29" s="209" t="s">
        <v>5012</v>
      </c>
      <c r="D29" s="209" t="s">
        <v>5013</v>
      </c>
      <c r="E29" s="209" t="s">
        <v>5014</v>
      </c>
      <c r="F29" s="209" t="s">
        <v>5002</v>
      </c>
      <c r="G29" s="209" t="s">
        <v>5003</v>
      </c>
      <c r="H29" s="209" t="s">
        <v>5004</v>
      </c>
      <c r="I29" s="210" t="s">
        <v>5005</v>
      </c>
      <c r="Y29" s="225"/>
      <c r="Z29" s="226"/>
      <c r="AA29" s="226"/>
      <c r="AB29" s="227"/>
      <c r="AC29" s="227"/>
      <c r="AD29" s="227"/>
      <c r="AE29" s="227"/>
      <c r="AF29" s="227"/>
      <c r="AG29" s="227"/>
      <c r="AH29" s="227"/>
      <c r="AI29" s="227"/>
      <c r="AJ29" s="227"/>
      <c r="AK29" s="201"/>
      <c r="AL29" s="201"/>
      <c r="AM29" s="201"/>
      <c r="AN29" s="201"/>
      <c r="AO29" s="201"/>
      <c r="AP29" s="201"/>
      <c r="AQ29" s="201"/>
      <c r="AR29" s="201"/>
      <c r="AS29" s="201"/>
      <c r="AT29" s="201"/>
      <c r="AU29" s="201"/>
      <c r="AV29" s="201"/>
      <c r="AW29" s="201"/>
      <c r="AX29" s="201"/>
    </row>
    <row r="30" spans="1:50" ht="13.2">
      <c r="A30" s="216"/>
      <c r="B30" t="s">
        <v>5059</v>
      </c>
      <c r="C30" s="217">
        <v>0</v>
      </c>
      <c r="D30" s="228">
        <v>8.4599999999999995E-2</v>
      </c>
      <c r="E30" s="228">
        <v>10000</v>
      </c>
      <c r="F30" s="217">
        <v>1</v>
      </c>
      <c r="G30" s="203">
        <v>0.5</v>
      </c>
      <c r="H30" s="203"/>
      <c r="I30" s="219">
        <f>C30*D30*E30*F30</f>
        <v>0</v>
      </c>
      <c r="Y30" s="220" t="str">
        <f t="shared" ref="Y30" si="18">B30</f>
        <v>Ocean freight, 10,000 km</v>
      </c>
      <c r="Z30" s="221">
        <f t="shared" ref="Z30" si="19">I30 - (I30*G30)</f>
        <v>0</v>
      </c>
      <c r="AA30" s="221">
        <f t="shared" si="2"/>
        <v>0</v>
      </c>
      <c r="AB30" s="222">
        <f t="shared" ref="AB30" si="20">AA30</f>
        <v>0</v>
      </c>
      <c r="AC30" s="222">
        <f t="shared" ref="AC30" si="21">AB30</f>
        <v>0</v>
      </c>
      <c r="AD30" s="222">
        <f t="shared" ref="AD30" si="22">AC30</f>
        <v>0</v>
      </c>
      <c r="AE30" s="222">
        <f t="shared" ref="AE30" si="23">AD30</f>
        <v>0</v>
      </c>
      <c r="AF30" s="222">
        <f t="shared" ref="AF30" si="24">AE30</f>
        <v>0</v>
      </c>
      <c r="AG30" s="222">
        <f t="shared" ref="AG30" si="25">AF30</f>
        <v>0</v>
      </c>
      <c r="AH30" s="222">
        <f t="shared" ref="AH30" si="26">AG30</f>
        <v>0</v>
      </c>
      <c r="AI30" s="222">
        <f t="shared" ref="AI30" si="27">AH30</f>
        <v>0</v>
      </c>
      <c r="AJ30" s="222">
        <f t="shared" ref="AJ30" si="28">AI30</f>
        <v>0</v>
      </c>
      <c r="AK30" s="201"/>
      <c r="AL30" s="201"/>
      <c r="AM30" s="201"/>
      <c r="AN30" s="201"/>
      <c r="AO30" s="201"/>
      <c r="AP30" s="201"/>
      <c r="AQ30" s="201"/>
      <c r="AR30" s="201"/>
      <c r="AS30" s="201"/>
      <c r="AT30" s="201"/>
      <c r="AU30" s="201"/>
      <c r="AV30" s="201"/>
      <c r="AW30" s="201"/>
      <c r="AX30" s="201"/>
    </row>
    <row r="31" spans="1:50" ht="13.2">
      <c r="A31" s="216"/>
      <c r="B31" t="s">
        <v>5060</v>
      </c>
      <c r="C31" s="217">
        <v>0.03</v>
      </c>
      <c r="D31" s="228">
        <v>8.4599999999999995E-2</v>
      </c>
      <c r="E31" s="228">
        <v>800</v>
      </c>
      <c r="F31" s="217">
        <v>1</v>
      </c>
      <c r="G31" s="203">
        <v>0.1</v>
      </c>
      <c r="H31" s="203"/>
      <c r="I31" s="219">
        <f t="shared" ref="I31:I33" si="29">C31*D31*E31*F31</f>
        <v>2.0303999999999998</v>
      </c>
      <c r="Y31" s="220" t="str">
        <f t="shared" si="0"/>
        <v>Rail, 800 km</v>
      </c>
      <c r="Z31" s="221">
        <f t="shared" si="1"/>
        <v>1.8273599999999997</v>
      </c>
      <c r="AA31" s="221">
        <f t="shared" si="2"/>
        <v>4.0607999999999998E-2</v>
      </c>
      <c r="AB31" s="222">
        <f t="shared" si="3"/>
        <v>4.0607999999999998E-2</v>
      </c>
      <c r="AC31" s="222">
        <f t="shared" si="3"/>
        <v>4.0607999999999998E-2</v>
      </c>
      <c r="AD31" s="222">
        <f t="shared" si="3"/>
        <v>4.0607999999999998E-2</v>
      </c>
      <c r="AE31" s="222">
        <f t="shared" si="3"/>
        <v>4.0607999999999998E-2</v>
      </c>
      <c r="AF31" s="222">
        <f t="shared" si="3"/>
        <v>4.0607999999999998E-2</v>
      </c>
      <c r="AG31" s="222">
        <f t="shared" si="3"/>
        <v>4.0607999999999998E-2</v>
      </c>
      <c r="AH31" s="222">
        <f t="shared" si="3"/>
        <v>4.0607999999999998E-2</v>
      </c>
      <c r="AI31" s="222">
        <f t="shared" si="3"/>
        <v>4.0607999999999998E-2</v>
      </c>
      <c r="AJ31" s="222">
        <f t="shared" si="3"/>
        <v>4.0607999999999998E-2</v>
      </c>
      <c r="AK31" s="201"/>
      <c r="AL31" s="201"/>
      <c r="AM31" s="201"/>
      <c r="AN31" s="201"/>
      <c r="AO31" s="201"/>
      <c r="AP31" s="201"/>
      <c r="AQ31" s="201"/>
      <c r="AR31" s="201"/>
      <c r="AS31" s="201"/>
      <c r="AT31" s="201"/>
      <c r="AU31" s="201"/>
      <c r="AV31" s="201"/>
      <c r="AW31" s="201"/>
      <c r="AX31" s="201"/>
    </row>
    <row r="32" spans="1:50" ht="13.2">
      <c r="A32" s="216"/>
      <c r="B32" t="s">
        <v>5061</v>
      </c>
      <c r="C32" s="217">
        <v>0.09</v>
      </c>
      <c r="D32" s="228">
        <v>8.4599999999999995E-2</v>
      </c>
      <c r="E32" s="228">
        <v>80</v>
      </c>
      <c r="F32" s="217">
        <v>1</v>
      </c>
      <c r="G32" s="203">
        <v>0.1</v>
      </c>
      <c r="H32" s="203"/>
      <c r="I32" s="219">
        <f t="shared" si="29"/>
        <v>0.60911999999999988</v>
      </c>
      <c r="Y32" s="220" t="str">
        <f t="shared" si="0"/>
        <v>Truck, 80 km</v>
      </c>
      <c r="Z32" s="221">
        <f t="shared" si="1"/>
        <v>0.54820799999999992</v>
      </c>
      <c r="AA32" s="221">
        <f t="shared" si="2"/>
        <v>1.2182399999999999E-2</v>
      </c>
      <c r="AB32" s="222">
        <f t="shared" si="3"/>
        <v>1.2182399999999999E-2</v>
      </c>
      <c r="AC32" s="222">
        <f t="shared" si="3"/>
        <v>1.2182399999999999E-2</v>
      </c>
      <c r="AD32" s="222">
        <f t="shared" si="3"/>
        <v>1.2182399999999999E-2</v>
      </c>
      <c r="AE32" s="222">
        <f t="shared" si="3"/>
        <v>1.2182399999999999E-2</v>
      </c>
      <c r="AF32" s="222">
        <f t="shared" si="3"/>
        <v>1.2182399999999999E-2</v>
      </c>
      <c r="AG32" s="222">
        <f t="shared" si="3"/>
        <v>1.2182399999999999E-2</v>
      </c>
      <c r="AH32" s="222">
        <f t="shared" si="3"/>
        <v>1.2182399999999999E-2</v>
      </c>
      <c r="AI32" s="222">
        <f t="shared" si="3"/>
        <v>1.2182399999999999E-2</v>
      </c>
      <c r="AJ32" s="222">
        <f t="shared" si="3"/>
        <v>1.2182399999999999E-2</v>
      </c>
      <c r="AK32" s="201"/>
      <c r="AL32" s="201"/>
      <c r="AM32" s="201"/>
      <c r="AN32" s="201"/>
      <c r="AO32" s="201"/>
      <c r="AP32" s="201"/>
      <c r="AQ32" s="201"/>
      <c r="AR32" s="201"/>
      <c r="AS32" s="201"/>
      <c r="AT32" s="201"/>
      <c r="AU32" s="201"/>
      <c r="AV32" s="201"/>
      <c r="AW32" s="201"/>
      <c r="AX32" s="201"/>
    </row>
    <row r="33" spans="1:50">
      <c r="A33" s="223"/>
      <c r="D33" s="228"/>
      <c r="E33" s="228"/>
      <c r="I33" s="219">
        <f t="shared" si="29"/>
        <v>0</v>
      </c>
      <c r="Y33" s="220">
        <f t="shared" si="0"/>
        <v>0</v>
      </c>
      <c r="Z33" s="221">
        <f t="shared" si="1"/>
        <v>0</v>
      </c>
      <c r="AA33" s="221">
        <f t="shared" si="2"/>
        <v>0</v>
      </c>
      <c r="AB33" s="222">
        <f t="shared" si="3"/>
        <v>0</v>
      </c>
      <c r="AC33" s="222">
        <f t="shared" si="3"/>
        <v>0</v>
      </c>
      <c r="AD33" s="222">
        <f t="shared" si="3"/>
        <v>0</v>
      </c>
      <c r="AE33" s="222">
        <f t="shared" si="3"/>
        <v>0</v>
      </c>
      <c r="AF33" s="222">
        <f t="shared" si="3"/>
        <v>0</v>
      </c>
      <c r="AG33" s="222">
        <f t="shared" si="3"/>
        <v>0</v>
      </c>
      <c r="AH33" s="222">
        <f t="shared" si="3"/>
        <v>0</v>
      </c>
      <c r="AI33" s="222">
        <f t="shared" si="3"/>
        <v>0</v>
      </c>
      <c r="AJ33" s="222">
        <f t="shared" si="3"/>
        <v>0</v>
      </c>
      <c r="AK33" s="201"/>
      <c r="AL33" s="201"/>
      <c r="AM33" s="201"/>
      <c r="AN33" s="201"/>
      <c r="AO33" s="201"/>
      <c r="AP33" s="201"/>
      <c r="AQ33" s="201"/>
      <c r="AR33" s="201"/>
      <c r="AS33" s="201"/>
      <c r="AT33" s="201"/>
      <c r="AU33" s="201"/>
      <c r="AV33" s="201"/>
      <c r="AW33" s="201"/>
      <c r="AX33" s="201"/>
    </row>
    <row r="34" spans="1:50" ht="40.799999999999997">
      <c r="A34" s="229" t="s">
        <v>5011</v>
      </c>
      <c r="B34" s="224"/>
      <c r="C34" s="209" t="s">
        <v>5015</v>
      </c>
      <c r="D34" s="438" t="s">
        <v>5016</v>
      </c>
      <c r="E34" s="438"/>
      <c r="F34" s="209" t="s">
        <v>5002</v>
      </c>
      <c r="G34" s="209" t="s">
        <v>5003</v>
      </c>
      <c r="H34" s="209" t="s">
        <v>5004</v>
      </c>
      <c r="I34" s="210" t="s">
        <v>5005</v>
      </c>
      <c r="Y34" s="225"/>
      <c r="Z34" s="226"/>
      <c r="AA34" s="226"/>
      <c r="AB34" s="227"/>
      <c r="AC34" s="227"/>
      <c r="AD34" s="227"/>
      <c r="AE34" s="227"/>
      <c r="AF34" s="227"/>
      <c r="AG34" s="227"/>
      <c r="AH34" s="227"/>
      <c r="AI34" s="227"/>
      <c r="AJ34" s="227"/>
      <c r="AK34" s="201"/>
      <c r="AL34" s="201"/>
      <c r="AM34" s="201"/>
      <c r="AN34" s="201"/>
      <c r="AO34" s="201"/>
      <c r="AP34" s="201"/>
      <c r="AQ34" s="201"/>
      <c r="AR34" s="201"/>
      <c r="AS34" s="201"/>
      <c r="AT34" s="201"/>
      <c r="AU34" s="201"/>
      <c r="AV34" s="201"/>
      <c r="AW34" s="201"/>
      <c r="AX34" s="201"/>
    </row>
    <row r="35" spans="1:50" ht="13.2">
      <c r="A35" s="230"/>
      <c r="B35" t="s">
        <v>5062</v>
      </c>
      <c r="C35" s="200">
        <v>0.12</v>
      </c>
      <c r="D35" s="437">
        <v>2207.52</v>
      </c>
      <c r="E35" s="437"/>
      <c r="F35" s="200">
        <v>15</v>
      </c>
      <c r="G35" s="203">
        <v>0.3</v>
      </c>
      <c r="H35" s="203"/>
      <c r="I35" s="219">
        <f>C35*D35*F35</f>
        <v>3973.5360000000001</v>
      </c>
      <c r="Y35" s="220" t="str">
        <f>B35</f>
        <v>Electricity Use (NL avg.)</v>
      </c>
      <c r="Z35" s="221">
        <f>I35 - (I35*G35)</f>
        <v>2781.4751999999999</v>
      </c>
      <c r="AA35" s="221">
        <f>$I35*$G35*2/10</f>
        <v>238.41216</v>
      </c>
      <c r="AB35" s="231">
        <f t="shared" ref="AB35:AJ37" si="30">AA35</f>
        <v>238.41216</v>
      </c>
      <c r="AC35" s="231">
        <f t="shared" si="30"/>
        <v>238.41216</v>
      </c>
      <c r="AD35" s="231">
        <f t="shared" si="30"/>
        <v>238.41216</v>
      </c>
      <c r="AE35" s="231">
        <f t="shared" si="30"/>
        <v>238.41216</v>
      </c>
      <c r="AF35" s="231">
        <f t="shared" si="30"/>
        <v>238.41216</v>
      </c>
      <c r="AG35" s="231">
        <f t="shared" si="30"/>
        <v>238.41216</v>
      </c>
      <c r="AH35" s="231">
        <f t="shared" si="30"/>
        <v>238.41216</v>
      </c>
      <c r="AI35" s="231">
        <f t="shared" si="30"/>
        <v>238.41216</v>
      </c>
      <c r="AJ35" s="231">
        <f t="shared" si="30"/>
        <v>238.41216</v>
      </c>
      <c r="AK35" s="201"/>
      <c r="AL35" s="201"/>
      <c r="AM35" s="201"/>
      <c r="AN35" s="201"/>
      <c r="AO35" s="201"/>
      <c r="AP35" s="201"/>
      <c r="AQ35" s="201"/>
      <c r="AR35" s="201"/>
      <c r="AS35" s="201"/>
      <c r="AT35" s="201"/>
      <c r="AU35" s="201"/>
      <c r="AV35" s="201"/>
      <c r="AW35" s="201"/>
      <c r="AX35" s="201"/>
    </row>
    <row r="36" spans="1:50">
      <c r="A36" s="230"/>
      <c r="C36" s="228"/>
      <c r="D36" s="437"/>
      <c r="E36" s="437"/>
      <c r="G36" s="203"/>
      <c r="I36" s="219">
        <f>C36*D36*F36</f>
        <v>0</v>
      </c>
      <c r="Y36" s="220">
        <f>B36</f>
        <v>0</v>
      </c>
      <c r="Z36" s="221">
        <f>I36 - (I36*G36)</f>
        <v>0</v>
      </c>
      <c r="AA36" s="221">
        <f>$I36*$G36*2/10</f>
        <v>0</v>
      </c>
      <c r="AB36" s="231">
        <f t="shared" si="30"/>
        <v>0</v>
      </c>
      <c r="AC36" s="231">
        <f t="shared" si="30"/>
        <v>0</v>
      </c>
      <c r="AD36" s="231">
        <f t="shared" si="30"/>
        <v>0</v>
      </c>
      <c r="AE36" s="231">
        <f t="shared" si="30"/>
        <v>0</v>
      </c>
      <c r="AF36" s="231">
        <f t="shared" si="30"/>
        <v>0</v>
      </c>
      <c r="AG36" s="231">
        <f t="shared" si="30"/>
        <v>0</v>
      </c>
      <c r="AH36" s="231">
        <f t="shared" si="30"/>
        <v>0</v>
      </c>
      <c r="AI36" s="231">
        <f t="shared" si="30"/>
        <v>0</v>
      </c>
      <c r="AJ36" s="231">
        <f t="shared" si="30"/>
        <v>0</v>
      </c>
      <c r="AK36" s="201"/>
      <c r="AL36" s="201"/>
      <c r="AM36" s="201"/>
      <c r="AN36" s="201"/>
      <c r="AO36" s="201"/>
      <c r="AP36" s="201"/>
      <c r="AQ36" s="201"/>
      <c r="AR36" s="201"/>
      <c r="AS36" s="201"/>
      <c r="AT36" s="201"/>
      <c r="AU36" s="201"/>
      <c r="AV36" s="201"/>
      <c r="AW36" s="201"/>
      <c r="AX36" s="201"/>
    </row>
    <row r="37" spans="1:50">
      <c r="A37" s="223"/>
      <c r="D37" s="437"/>
      <c r="E37" s="437"/>
      <c r="I37" s="219">
        <f>C37*D37*F37</f>
        <v>0</v>
      </c>
      <c r="Y37" s="220">
        <f>B37</f>
        <v>0</v>
      </c>
      <c r="Z37" s="221">
        <f>I37 - (I37*G37)</f>
        <v>0</v>
      </c>
      <c r="AA37" s="221">
        <f>$I37*$G37*2/10</f>
        <v>0</v>
      </c>
      <c r="AB37" s="222">
        <f t="shared" si="30"/>
        <v>0</v>
      </c>
      <c r="AC37" s="222">
        <f t="shared" si="30"/>
        <v>0</v>
      </c>
      <c r="AD37" s="222">
        <f t="shared" si="30"/>
        <v>0</v>
      </c>
      <c r="AE37" s="222">
        <f t="shared" si="30"/>
        <v>0</v>
      </c>
      <c r="AF37" s="222">
        <f t="shared" si="30"/>
        <v>0</v>
      </c>
      <c r="AG37" s="222">
        <f t="shared" si="30"/>
        <v>0</v>
      </c>
      <c r="AH37" s="222">
        <f t="shared" si="30"/>
        <v>0</v>
      </c>
      <c r="AI37" s="222">
        <f t="shared" si="30"/>
        <v>0</v>
      </c>
      <c r="AJ37" s="222">
        <f t="shared" si="30"/>
        <v>0</v>
      </c>
      <c r="AK37" s="201"/>
      <c r="AL37" s="201"/>
      <c r="AM37" s="201"/>
      <c r="AN37" s="201"/>
      <c r="AO37" s="201"/>
      <c r="AP37" s="201"/>
      <c r="AQ37" s="201"/>
      <c r="AR37" s="201"/>
      <c r="AS37" s="201"/>
      <c r="AT37" s="201"/>
      <c r="AU37" s="201"/>
      <c r="AV37" s="201"/>
      <c r="AW37" s="201"/>
      <c r="AX37" s="201"/>
    </row>
    <row r="38" spans="1:50" ht="40.799999999999997">
      <c r="A38" s="232" t="s">
        <v>35</v>
      </c>
      <c r="B38" s="233"/>
      <c r="C38" s="209" t="s">
        <v>5017</v>
      </c>
      <c r="D38" s="438" t="s">
        <v>5001</v>
      </c>
      <c r="E38" s="438"/>
      <c r="F38" s="209" t="s">
        <v>5002</v>
      </c>
      <c r="G38" s="209" t="s">
        <v>5003</v>
      </c>
      <c r="H38" s="209" t="s">
        <v>5004</v>
      </c>
      <c r="I38" s="210" t="s">
        <v>5005</v>
      </c>
      <c r="Y38" s="225"/>
      <c r="Z38" s="226"/>
      <c r="AA38" s="226"/>
      <c r="AB38" s="227"/>
      <c r="AC38" s="227"/>
      <c r="AD38" s="227"/>
      <c r="AE38" s="227"/>
      <c r="AF38" s="227"/>
      <c r="AG38" s="227"/>
      <c r="AH38" s="227"/>
      <c r="AI38" s="227"/>
      <c r="AJ38" s="227"/>
      <c r="AK38" s="201"/>
      <c r="AL38" s="201"/>
      <c r="AM38" s="201"/>
      <c r="AN38" s="201"/>
      <c r="AO38" s="201"/>
      <c r="AP38" s="201"/>
      <c r="AQ38" s="201"/>
      <c r="AR38" s="201"/>
      <c r="AS38" s="201"/>
      <c r="AT38" s="201"/>
      <c r="AU38" s="201"/>
      <c r="AV38" s="201"/>
      <c r="AW38" s="201"/>
      <c r="AX38" s="201"/>
    </row>
    <row r="39" spans="1:50" ht="13.2">
      <c r="A39" s="230"/>
      <c r="B39" t="s">
        <v>5063</v>
      </c>
      <c r="C39" s="217">
        <v>0</v>
      </c>
      <c r="D39" s="439">
        <v>47.6</v>
      </c>
      <c r="E39" s="439"/>
      <c r="F39" s="217">
        <v>1</v>
      </c>
      <c r="G39" s="203">
        <v>0.3</v>
      </c>
      <c r="H39" s="218" t="s">
        <v>5075</v>
      </c>
      <c r="I39" s="219">
        <f t="shared" ref="I39:I50" si="31">C39*D39*F39</f>
        <v>0</v>
      </c>
      <c r="Y39" s="220" t="str">
        <f>B39</f>
        <v>Steel - landfill</v>
      </c>
      <c r="Z39" s="221">
        <f>I39 - (I39*G39)</f>
        <v>0</v>
      </c>
      <c r="AA39" s="221">
        <f>$I39*$G39*2/10</f>
        <v>0</v>
      </c>
      <c r="AB39" s="222">
        <f t="shared" ref="AB39:AJ53" si="32">AA39</f>
        <v>0</v>
      </c>
      <c r="AC39" s="222">
        <f t="shared" si="32"/>
        <v>0</v>
      </c>
      <c r="AD39" s="222">
        <f t="shared" si="32"/>
        <v>0</v>
      </c>
      <c r="AE39" s="222">
        <f t="shared" si="32"/>
        <v>0</v>
      </c>
      <c r="AF39" s="222">
        <f t="shared" si="32"/>
        <v>0</v>
      </c>
      <c r="AG39" s="222">
        <f t="shared" si="32"/>
        <v>0</v>
      </c>
      <c r="AH39" s="222">
        <f t="shared" si="32"/>
        <v>0</v>
      </c>
      <c r="AI39" s="222">
        <f t="shared" si="32"/>
        <v>0</v>
      </c>
      <c r="AJ39" s="222">
        <f t="shared" si="32"/>
        <v>0</v>
      </c>
      <c r="AK39" s="201"/>
      <c r="AL39" s="201"/>
      <c r="AM39" s="201"/>
      <c r="AN39" s="201"/>
      <c r="AO39" s="201"/>
      <c r="AP39" s="201"/>
      <c r="AQ39" s="201"/>
      <c r="AR39" s="201"/>
      <c r="AS39" s="201"/>
      <c r="AT39" s="201"/>
      <c r="AU39" s="201"/>
      <c r="AV39" s="201"/>
      <c r="AW39" s="201"/>
      <c r="AX39" s="201"/>
    </row>
    <row r="40" spans="1:50" s="436" customFormat="1" ht="13.2">
      <c r="A40" s="230"/>
      <c r="B40" t="s">
        <v>5064</v>
      </c>
      <c r="C40" s="217">
        <v>0</v>
      </c>
      <c r="D40" s="439">
        <v>4.5</v>
      </c>
      <c r="E40" s="439"/>
      <c r="F40" s="217">
        <v>1</v>
      </c>
      <c r="G40" s="203">
        <v>0.3</v>
      </c>
      <c r="H40" s="218" t="s">
        <v>5075</v>
      </c>
      <c r="I40" s="219">
        <f t="shared" si="31"/>
        <v>0</v>
      </c>
      <c r="Y40" s="220"/>
      <c r="Z40" s="221"/>
      <c r="AA40" s="221"/>
      <c r="AB40" s="222"/>
      <c r="AC40" s="222"/>
      <c r="AD40" s="222"/>
      <c r="AE40" s="222"/>
      <c r="AF40" s="222"/>
      <c r="AG40" s="222"/>
      <c r="AH40" s="222"/>
      <c r="AI40" s="222"/>
      <c r="AJ40" s="222"/>
      <c r="AK40" s="201"/>
      <c r="AL40" s="201"/>
      <c r="AM40" s="201"/>
      <c r="AN40" s="201"/>
      <c r="AO40" s="201"/>
      <c r="AP40" s="201"/>
      <c r="AQ40" s="201"/>
      <c r="AR40" s="201"/>
      <c r="AS40" s="201"/>
      <c r="AT40" s="201"/>
      <c r="AU40" s="201"/>
      <c r="AV40" s="201"/>
      <c r="AW40" s="201"/>
      <c r="AX40" s="201"/>
    </row>
    <row r="41" spans="1:50" s="436" customFormat="1" ht="13.2">
      <c r="A41" s="230"/>
      <c r="B41" t="s">
        <v>5065</v>
      </c>
      <c r="C41" s="217">
        <v>0</v>
      </c>
      <c r="D41" s="439">
        <v>2.1</v>
      </c>
      <c r="E41" s="439"/>
      <c r="F41" s="217">
        <v>1</v>
      </c>
      <c r="G41" s="203">
        <v>0.3</v>
      </c>
      <c r="H41" s="218" t="s">
        <v>5075</v>
      </c>
      <c r="I41" s="219">
        <f t="shared" si="31"/>
        <v>0</v>
      </c>
      <c r="Y41" s="220"/>
      <c r="Z41" s="221"/>
      <c r="AA41" s="221"/>
      <c r="AB41" s="222"/>
      <c r="AC41" s="222"/>
      <c r="AD41" s="222"/>
      <c r="AE41" s="222"/>
      <c r="AF41" s="222"/>
      <c r="AG41" s="222"/>
      <c r="AH41" s="222"/>
      <c r="AI41" s="222"/>
      <c r="AJ41" s="222"/>
      <c r="AK41" s="201"/>
      <c r="AL41" s="201"/>
      <c r="AM41" s="201"/>
      <c r="AN41" s="201"/>
      <c r="AO41" s="201"/>
      <c r="AP41" s="201"/>
      <c r="AQ41" s="201"/>
      <c r="AR41" s="201"/>
      <c r="AS41" s="201"/>
      <c r="AT41" s="201"/>
      <c r="AU41" s="201"/>
      <c r="AV41" s="201"/>
      <c r="AW41" s="201"/>
      <c r="AX41" s="201"/>
    </row>
    <row r="42" spans="1:50" s="436" customFormat="1" ht="13.2">
      <c r="A42" s="230"/>
      <c r="B42" t="s">
        <v>5066</v>
      </c>
      <c r="C42" s="217">
        <v>0</v>
      </c>
      <c r="D42" s="439">
        <v>2.7</v>
      </c>
      <c r="E42" s="439"/>
      <c r="F42" s="217">
        <v>1</v>
      </c>
      <c r="G42" s="203">
        <v>0.3</v>
      </c>
      <c r="H42" s="218" t="s">
        <v>5075</v>
      </c>
      <c r="I42" s="219">
        <f t="shared" si="31"/>
        <v>0</v>
      </c>
      <c r="Y42" s="220"/>
      <c r="Z42" s="221"/>
      <c r="AA42" s="221"/>
      <c r="AB42" s="222"/>
      <c r="AC42" s="222"/>
      <c r="AD42" s="222"/>
      <c r="AE42" s="222"/>
      <c r="AF42" s="222"/>
      <c r="AG42" s="222"/>
      <c r="AH42" s="222"/>
      <c r="AI42" s="222"/>
      <c r="AJ42" s="222"/>
      <c r="AK42" s="201"/>
      <c r="AL42" s="201"/>
      <c r="AM42" s="201"/>
      <c r="AN42" s="201"/>
      <c r="AO42" s="201"/>
      <c r="AP42" s="201"/>
      <c r="AQ42" s="201"/>
      <c r="AR42" s="201"/>
      <c r="AS42" s="201"/>
      <c r="AT42" s="201"/>
      <c r="AU42" s="201"/>
      <c r="AV42" s="201"/>
      <c r="AW42" s="201"/>
      <c r="AX42" s="201"/>
    </row>
    <row r="43" spans="1:50" s="436" customFormat="1" ht="13.2">
      <c r="A43" s="230"/>
      <c r="B43" t="s">
        <v>5067</v>
      </c>
      <c r="C43" s="217">
        <v>0</v>
      </c>
      <c r="D43" s="439">
        <v>0.2</v>
      </c>
      <c r="E43" s="439"/>
      <c r="F43" s="217">
        <v>1</v>
      </c>
      <c r="G43" s="203">
        <v>0.3</v>
      </c>
      <c r="H43" s="218" t="s">
        <v>5075</v>
      </c>
      <c r="I43" s="219">
        <f t="shared" si="31"/>
        <v>0</v>
      </c>
      <c r="Y43" s="220"/>
      <c r="Z43" s="221"/>
      <c r="AA43" s="221"/>
      <c r="AB43" s="222"/>
      <c r="AC43" s="222"/>
      <c r="AD43" s="222"/>
      <c r="AE43" s="222"/>
      <c r="AF43" s="222"/>
      <c r="AG43" s="222"/>
      <c r="AH43" s="222"/>
      <c r="AI43" s="222"/>
      <c r="AJ43" s="222"/>
      <c r="AK43" s="201"/>
      <c r="AL43" s="201"/>
      <c r="AM43" s="201"/>
      <c r="AN43" s="201"/>
      <c r="AO43" s="201"/>
      <c r="AP43" s="201"/>
      <c r="AQ43" s="201"/>
      <c r="AR43" s="201"/>
      <c r="AS43" s="201"/>
      <c r="AT43" s="201"/>
      <c r="AU43" s="201"/>
      <c r="AV43" s="201"/>
      <c r="AW43" s="201"/>
      <c r="AX43" s="201"/>
    </row>
    <row r="44" spans="1:50" s="436" customFormat="1" ht="13.2">
      <c r="A44" s="230"/>
      <c r="B44" t="s">
        <v>5068</v>
      </c>
      <c r="C44" s="217">
        <v>0</v>
      </c>
      <c r="D44" s="439">
        <v>6.3</v>
      </c>
      <c r="E44" s="439"/>
      <c r="F44" s="217">
        <v>1</v>
      </c>
      <c r="G44" s="203">
        <v>0.3</v>
      </c>
      <c r="H44" s="218" t="s">
        <v>5075</v>
      </c>
      <c r="I44" s="219">
        <f t="shared" si="31"/>
        <v>0</v>
      </c>
      <c r="Y44" s="220"/>
      <c r="Z44" s="221"/>
      <c r="AA44" s="221"/>
      <c r="AB44" s="222"/>
      <c r="AC44" s="222"/>
      <c r="AD44" s="222"/>
      <c r="AE44" s="222"/>
      <c r="AF44" s="222"/>
      <c r="AG44" s="222"/>
      <c r="AH44" s="222"/>
      <c r="AI44" s="222"/>
      <c r="AJ44" s="222"/>
      <c r="AK44" s="201"/>
      <c r="AL44" s="201"/>
      <c r="AM44" s="201"/>
      <c r="AN44" s="201"/>
      <c r="AO44" s="201"/>
      <c r="AP44" s="201"/>
      <c r="AQ44" s="201"/>
      <c r="AR44" s="201"/>
      <c r="AS44" s="201"/>
      <c r="AT44" s="201"/>
      <c r="AU44" s="201"/>
      <c r="AV44" s="201"/>
      <c r="AW44" s="201"/>
      <c r="AX44" s="201"/>
    </row>
    <row r="45" spans="1:50" s="436" customFormat="1" ht="13.2">
      <c r="A45" s="230"/>
      <c r="B45" t="s">
        <v>5069</v>
      </c>
      <c r="C45" s="217">
        <v>0</v>
      </c>
      <c r="D45" s="439">
        <v>5.0999999999999996</v>
      </c>
      <c r="E45" s="439"/>
      <c r="F45" s="217">
        <v>1</v>
      </c>
      <c r="G45" s="203">
        <v>0.3</v>
      </c>
      <c r="H45" s="218" t="s">
        <v>5075</v>
      </c>
      <c r="I45" s="219">
        <f t="shared" si="31"/>
        <v>0</v>
      </c>
      <c r="Y45" s="220"/>
      <c r="Z45" s="221"/>
      <c r="AA45" s="221"/>
      <c r="AB45" s="222"/>
      <c r="AC45" s="222"/>
      <c r="AD45" s="222"/>
      <c r="AE45" s="222"/>
      <c r="AF45" s="222"/>
      <c r="AG45" s="222"/>
      <c r="AH45" s="222"/>
      <c r="AI45" s="222"/>
      <c r="AJ45" s="222"/>
      <c r="AK45" s="201"/>
      <c r="AL45" s="201"/>
      <c r="AM45" s="201"/>
      <c r="AN45" s="201"/>
      <c r="AO45" s="201"/>
      <c r="AP45" s="201"/>
      <c r="AQ45" s="201"/>
      <c r="AR45" s="201"/>
      <c r="AS45" s="201"/>
      <c r="AT45" s="201"/>
      <c r="AU45" s="201"/>
      <c r="AV45" s="201"/>
      <c r="AW45" s="201"/>
      <c r="AX45" s="201"/>
    </row>
    <row r="46" spans="1:50" s="436" customFormat="1" ht="13.2">
      <c r="A46" s="230"/>
      <c r="B46" t="s">
        <v>5070</v>
      </c>
      <c r="C46" s="217">
        <v>0</v>
      </c>
      <c r="D46" s="439">
        <v>0.5</v>
      </c>
      <c r="E46" s="439"/>
      <c r="F46" s="217">
        <v>1</v>
      </c>
      <c r="G46" s="203">
        <v>0.3</v>
      </c>
      <c r="H46" s="218" t="s">
        <v>5075</v>
      </c>
      <c r="I46" s="219">
        <f t="shared" si="31"/>
        <v>0</v>
      </c>
      <c r="Y46" s="220"/>
      <c r="Z46" s="221"/>
      <c r="AA46" s="221"/>
      <c r="AB46" s="222"/>
      <c r="AC46" s="222"/>
      <c r="AD46" s="222"/>
      <c r="AE46" s="222"/>
      <c r="AF46" s="222"/>
      <c r="AG46" s="222"/>
      <c r="AH46" s="222"/>
      <c r="AI46" s="222"/>
      <c r="AJ46" s="222"/>
      <c r="AK46" s="201"/>
      <c r="AL46" s="201"/>
      <c r="AM46" s="201"/>
      <c r="AN46" s="201"/>
      <c r="AO46" s="201"/>
      <c r="AP46" s="201"/>
      <c r="AQ46" s="201"/>
      <c r="AR46" s="201"/>
      <c r="AS46" s="201"/>
      <c r="AT46" s="201"/>
      <c r="AU46" s="201"/>
      <c r="AV46" s="201"/>
      <c r="AW46" s="201"/>
      <c r="AX46" s="201"/>
    </row>
    <row r="47" spans="1:50" s="436" customFormat="1" ht="13.2">
      <c r="A47" s="230"/>
      <c r="B47" t="s">
        <v>5071</v>
      </c>
      <c r="C47" s="217">
        <v>0</v>
      </c>
      <c r="D47" s="439">
        <v>5.6</v>
      </c>
      <c r="E47" s="439"/>
      <c r="F47" s="217">
        <v>1</v>
      </c>
      <c r="G47" s="203">
        <v>0.3</v>
      </c>
      <c r="H47" s="218" t="s">
        <v>5075</v>
      </c>
      <c r="I47" s="219">
        <f t="shared" si="31"/>
        <v>0</v>
      </c>
      <c r="Y47" s="220"/>
      <c r="Z47" s="221"/>
      <c r="AA47" s="221"/>
      <c r="AB47" s="222"/>
      <c r="AC47" s="222"/>
      <c r="AD47" s="222"/>
      <c r="AE47" s="222"/>
      <c r="AF47" s="222"/>
      <c r="AG47" s="222"/>
      <c r="AH47" s="222"/>
      <c r="AI47" s="222"/>
      <c r="AJ47" s="222"/>
      <c r="AK47" s="201"/>
      <c r="AL47" s="201"/>
      <c r="AM47" s="201"/>
      <c r="AN47" s="201"/>
      <c r="AO47" s="201"/>
      <c r="AP47" s="201"/>
      <c r="AQ47" s="201"/>
      <c r="AR47" s="201"/>
      <c r="AS47" s="201"/>
      <c r="AT47" s="201"/>
      <c r="AU47" s="201"/>
      <c r="AV47" s="201"/>
      <c r="AW47" s="201"/>
      <c r="AX47" s="201"/>
    </row>
    <row r="48" spans="1:50" s="436" customFormat="1" ht="13.2">
      <c r="A48" s="230"/>
      <c r="B48" t="s">
        <v>5072</v>
      </c>
      <c r="C48" s="217">
        <v>0</v>
      </c>
      <c r="D48" s="439">
        <v>2.9</v>
      </c>
      <c r="E48" s="439"/>
      <c r="F48" s="217">
        <v>1</v>
      </c>
      <c r="G48" s="203">
        <v>0.3</v>
      </c>
      <c r="H48" s="218" t="s">
        <v>5075</v>
      </c>
      <c r="I48" s="219">
        <f t="shared" si="31"/>
        <v>0</v>
      </c>
      <c r="Y48" s="220"/>
      <c r="Z48" s="221"/>
      <c r="AA48" s="221"/>
      <c r="AB48" s="222"/>
      <c r="AC48" s="222"/>
      <c r="AD48" s="222"/>
      <c r="AE48" s="222"/>
      <c r="AF48" s="222"/>
      <c r="AG48" s="222"/>
      <c r="AH48" s="222"/>
      <c r="AI48" s="222"/>
      <c r="AJ48" s="222"/>
      <c r="AK48" s="201"/>
      <c r="AL48" s="201"/>
      <c r="AM48" s="201"/>
      <c r="AN48" s="201"/>
      <c r="AO48" s="201"/>
      <c r="AP48" s="201"/>
      <c r="AQ48" s="201"/>
      <c r="AR48" s="201"/>
      <c r="AS48" s="201"/>
      <c r="AT48" s="201"/>
      <c r="AU48" s="201"/>
      <c r="AV48" s="201"/>
      <c r="AW48" s="201"/>
      <c r="AX48" s="201"/>
    </row>
    <row r="49" spans="1:50" s="436" customFormat="1" ht="13.2">
      <c r="A49" s="230"/>
      <c r="B49" t="s">
        <v>5073</v>
      </c>
      <c r="C49" s="217">
        <v>0</v>
      </c>
      <c r="D49" s="439">
        <v>0.1</v>
      </c>
      <c r="E49" s="439"/>
      <c r="F49" s="217">
        <v>1</v>
      </c>
      <c r="G49" s="203">
        <v>0.3</v>
      </c>
      <c r="H49" s="218" t="s">
        <v>5075</v>
      </c>
      <c r="I49" s="219">
        <f t="shared" si="31"/>
        <v>0</v>
      </c>
      <c r="Y49" s="220"/>
      <c r="Z49" s="221"/>
      <c r="AA49" s="221"/>
      <c r="AB49" s="222"/>
      <c r="AC49" s="222"/>
      <c r="AD49" s="222"/>
      <c r="AE49" s="222"/>
      <c r="AF49" s="222"/>
      <c r="AG49" s="222"/>
      <c r="AH49" s="222"/>
      <c r="AI49" s="222"/>
      <c r="AJ49" s="222"/>
      <c r="AK49" s="201"/>
      <c r="AL49" s="201"/>
      <c r="AM49" s="201"/>
      <c r="AN49" s="201"/>
      <c r="AO49" s="201"/>
      <c r="AP49" s="201"/>
      <c r="AQ49" s="201"/>
      <c r="AR49" s="201"/>
      <c r="AS49" s="201"/>
      <c r="AT49" s="201"/>
      <c r="AU49" s="201"/>
      <c r="AV49" s="201"/>
      <c r="AW49" s="201"/>
      <c r="AX49" s="201"/>
    </row>
    <row r="50" spans="1:50" s="436" customFormat="1" ht="13.2">
      <c r="A50" s="230"/>
      <c r="B50" t="s">
        <v>5074</v>
      </c>
      <c r="C50" s="217">
        <v>0</v>
      </c>
      <c r="D50" s="439">
        <v>7</v>
      </c>
      <c r="E50" s="439"/>
      <c r="F50" s="217">
        <v>1</v>
      </c>
      <c r="G50" s="203">
        <v>0.3</v>
      </c>
      <c r="H50" s="218" t="s">
        <v>5075</v>
      </c>
      <c r="I50" s="219">
        <f t="shared" si="31"/>
        <v>0</v>
      </c>
      <c r="Y50" s="220"/>
      <c r="Z50" s="221"/>
      <c r="AA50" s="221"/>
      <c r="AB50" s="222"/>
      <c r="AC50" s="222"/>
      <c r="AD50" s="222"/>
      <c r="AE50" s="222"/>
      <c r="AF50" s="222"/>
      <c r="AG50" s="222"/>
      <c r="AH50" s="222"/>
      <c r="AI50" s="222"/>
      <c r="AJ50" s="222"/>
      <c r="AK50" s="201"/>
      <c r="AL50" s="201"/>
      <c r="AM50" s="201"/>
      <c r="AN50" s="201"/>
      <c r="AO50" s="201"/>
      <c r="AP50" s="201"/>
      <c r="AQ50" s="201"/>
      <c r="AR50" s="201"/>
      <c r="AS50" s="201"/>
      <c r="AT50" s="201"/>
      <c r="AU50" s="201"/>
      <c r="AV50" s="201"/>
      <c r="AW50" s="201"/>
      <c r="AX50" s="201"/>
    </row>
    <row r="51" spans="1:50" s="436" customFormat="1">
      <c r="A51" s="230"/>
      <c r="C51" s="217"/>
      <c r="D51" s="435"/>
      <c r="E51" s="435"/>
      <c r="F51" s="217"/>
      <c r="G51" s="203"/>
      <c r="H51" s="218"/>
      <c r="I51" s="219"/>
      <c r="Y51" s="220"/>
      <c r="Z51" s="221"/>
      <c r="AA51" s="221"/>
      <c r="AB51" s="222"/>
      <c r="AC51" s="222"/>
      <c r="AD51" s="222"/>
      <c r="AE51" s="222"/>
      <c r="AF51" s="222"/>
      <c r="AG51" s="222"/>
      <c r="AH51" s="222"/>
      <c r="AI51" s="222"/>
      <c r="AJ51" s="222"/>
      <c r="AK51" s="201"/>
      <c r="AL51" s="201"/>
      <c r="AM51" s="201"/>
      <c r="AN51" s="201"/>
      <c r="AO51" s="201"/>
      <c r="AP51" s="201"/>
      <c r="AQ51" s="201"/>
      <c r="AR51" s="201"/>
      <c r="AS51" s="201"/>
      <c r="AT51" s="201"/>
      <c r="AU51" s="201"/>
      <c r="AV51" s="201"/>
      <c r="AW51" s="201"/>
      <c r="AX51" s="201"/>
    </row>
    <row r="52" spans="1:50">
      <c r="A52" s="230"/>
      <c r="C52" s="217"/>
      <c r="D52" s="439"/>
      <c r="E52" s="439"/>
      <c r="F52" s="217"/>
      <c r="G52" s="203"/>
      <c r="H52" s="203"/>
      <c r="I52" s="219"/>
      <c r="Y52" s="220">
        <f>B52</f>
        <v>0</v>
      </c>
      <c r="Z52" s="221">
        <f>I52 - (I52*G52)</f>
        <v>0</v>
      </c>
      <c r="AA52" s="221">
        <f>$I52*$G52*2/10</f>
        <v>0</v>
      </c>
      <c r="AB52" s="222">
        <f t="shared" si="32"/>
        <v>0</v>
      </c>
      <c r="AC52" s="222">
        <f t="shared" si="32"/>
        <v>0</v>
      </c>
      <c r="AD52" s="222">
        <f t="shared" si="32"/>
        <v>0</v>
      </c>
      <c r="AE52" s="222">
        <f t="shared" si="32"/>
        <v>0</v>
      </c>
      <c r="AF52" s="222">
        <f t="shared" si="32"/>
        <v>0</v>
      </c>
      <c r="AG52" s="222">
        <f t="shared" si="32"/>
        <v>0</v>
      </c>
      <c r="AH52" s="222">
        <f t="shared" si="32"/>
        <v>0</v>
      </c>
      <c r="AI52" s="222">
        <f t="shared" si="32"/>
        <v>0</v>
      </c>
      <c r="AJ52" s="222">
        <f t="shared" si="32"/>
        <v>0</v>
      </c>
      <c r="AK52" s="201"/>
      <c r="AL52" s="201"/>
      <c r="AM52" s="201"/>
      <c r="AN52" s="201"/>
      <c r="AO52" s="201"/>
      <c r="AP52" s="201"/>
      <c r="AQ52" s="201"/>
      <c r="AR52" s="201"/>
      <c r="AS52" s="201"/>
      <c r="AT52" s="201"/>
      <c r="AU52" s="201"/>
      <c r="AV52" s="201"/>
      <c r="AW52" s="201"/>
      <c r="AX52" s="201"/>
    </row>
    <row r="53" spans="1:50">
      <c r="A53" s="230"/>
      <c r="C53" s="217"/>
      <c r="D53" s="437"/>
      <c r="E53" s="437"/>
      <c r="F53" s="217"/>
      <c r="G53" s="203"/>
      <c r="H53" s="203"/>
      <c r="I53" s="219"/>
      <c r="Y53" s="220">
        <f>B53</f>
        <v>0</v>
      </c>
      <c r="Z53" s="221">
        <f>I53 - (I53*G53)</f>
        <v>0</v>
      </c>
      <c r="AA53" s="221">
        <f>$I53*$G53*2</f>
        <v>0</v>
      </c>
      <c r="AB53" s="222">
        <f t="shared" si="32"/>
        <v>0</v>
      </c>
      <c r="AC53" s="222">
        <f t="shared" si="32"/>
        <v>0</v>
      </c>
      <c r="AD53" s="222">
        <f t="shared" si="32"/>
        <v>0</v>
      </c>
      <c r="AE53" s="222">
        <f t="shared" si="32"/>
        <v>0</v>
      </c>
      <c r="AF53" s="222">
        <f t="shared" si="32"/>
        <v>0</v>
      </c>
      <c r="AG53" s="222">
        <f t="shared" si="32"/>
        <v>0</v>
      </c>
      <c r="AH53" s="222">
        <f t="shared" si="32"/>
        <v>0</v>
      </c>
      <c r="AI53" s="222">
        <f t="shared" si="32"/>
        <v>0</v>
      </c>
      <c r="AJ53" s="222">
        <f t="shared" si="32"/>
        <v>0</v>
      </c>
      <c r="AK53" s="201"/>
      <c r="AL53" s="201"/>
      <c r="AM53" s="201"/>
      <c r="AN53" s="201"/>
      <c r="AO53" s="201"/>
      <c r="AP53" s="201"/>
      <c r="AQ53" s="201"/>
      <c r="AR53" s="201"/>
      <c r="AS53" s="201"/>
      <c r="AT53" s="201"/>
      <c r="AU53" s="201"/>
      <c r="AV53" s="201"/>
      <c r="AW53" s="201"/>
      <c r="AX53" s="201"/>
    </row>
    <row r="54" spans="1:50">
      <c r="D54" s="437"/>
      <c r="E54" s="437"/>
      <c r="AL54" s="201"/>
      <c r="AM54" s="201"/>
      <c r="AN54" s="201"/>
      <c r="AO54" s="201"/>
      <c r="AP54" s="201"/>
      <c r="AQ54" s="201"/>
      <c r="AR54" s="201"/>
      <c r="AS54" s="201"/>
      <c r="AT54" s="201"/>
      <c r="AU54" s="201"/>
      <c r="AV54" s="201"/>
      <c r="AW54" s="201"/>
      <c r="AX54" s="201"/>
    </row>
    <row r="55" spans="1:50">
      <c r="D55" s="437"/>
      <c r="E55" s="437"/>
      <c r="AL55" s="201"/>
      <c r="AM55" s="201"/>
      <c r="AN55" s="201"/>
      <c r="AO55" s="201"/>
      <c r="AP55" s="201"/>
      <c r="AQ55" s="201"/>
      <c r="AR55" s="201"/>
      <c r="AS55" s="201"/>
      <c r="AT55" s="201"/>
      <c r="AU55" s="201"/>
      <c r="AV55" s="201"/>
      <c r="AW55" s="201"/>
      <c r="AX55" s="201"/>
    </row>
    <row r="56" spans="1:50">
      <c r="D56" s="437"/>
      <c r="E56" s="437"/>
      <c r="AL56" s="201"/>
      <c r="AM56" s="201"/>
      <c r="AN56" s="201"/>
      <c r="AO56" s="201"/>
      <c r="AP56" s="201"/>
      <c r="AQ56" s="201"/>
      <c r="AR56" s="201"/>
      <c r="AS56" s="201"/>
      <c r="AT56" s="201"/>
      <c r="AU56" s="201"/>
      <c r="AV56" s="201"/>
      <c r="AW56" s="201"/>
      <c r="AX56" s="201"/>
    </row>
    <row r="57" spans="1:50">
      <c r="D57" s="437"/>
      <c r="E57" s="437"/>
      <c r="AL57" s="201"/>
      <c r="AM57" s="201"/>
      <c r="AN57" s="201"/>
      <c r="AO57" s="201"/>
      <c r="AP57" s="201"/>
      <c r="AQ57" s="201"/>
      <c r="AR57" s="201"/>
      <c r="AS57" s="201"/>
      <c r="AT57" s="201"/>
      <c r="AU57" s="201"/>
      <c r="AV57" s="201"/>
      <c r="AW57" s="201"/>
      <c r="AX57" s="201"/>
    </row>
    <row r="58" spans="1:50">
      <c r="D58" s="437"/>
      <c r="E58" s="437"/>
      <c r="AL58" s="201"/>
      <c r="AM58" s="201"/>
      <c r="AN58" s="201"/>
      <c r="AO58" s="201"/>
      <c r="AP58" s="201"/>
      <c r="AQ58" s="201"/>
      <c r="AR58" s="201"/>
      <c r="AS58" s="201"/>
      <c r="AT58" s="201"/>
      <c r="AU58" s="201"/>
      <c r="AV58" s="201"/>
      <c r="AW58" s="201"/>
      <c r="AX58" s="201"/>
    </row>
    <row r="59" spans="1:50">
      <c r="D59" s="437"/>
      <c r="E59" s="437"/>
      <c r="AL59" s="201"/>
      <c r="AM59" s="201"/>
      <c r="AN59" s="201"/>
      <c r="AO59" s="201"/>
      <c r="AP59" s="201"/>
      <c r="AQ59" s="201"/>
      <c r="AR59" s="201"/>
      <c r="AS59" s="201"/>
      <c r="AT59" s="201"/>
      <c r="AU59" s="201"/>
      <c r="AV59" s="201"/>
      <c r="AW59" s="201"/>
      <c r="AX59" s="201"/>
    </row>
    <row r="60" spans="1:50">
      <c r="D60" s="437"/>
      <c r="E60" s="437"/>
      <c r="AL60" s="201"/>
      <c r="AM60" s="201"/>
      <c r="AN60" s="201"/>
      <c r="AO60" s="201"/>
      <c r="AP60" s="201"/>
      <c r="AQ60" s="201"/>
      <c r="AR60" s="201"/>
      <c r="AS60" s="201"/>
      <c r="AT60" s="201"/>
      <c r="AU60" s="201"/>
      <c r="AV60" s="201"/>
      <c r="AW60" s="201"/>
      <c r="AX60" s="201"/>
    </row>
    <row r="61" spans="1:50">
      <c r="D61" s="437"/>
      <c r="E61" s="437"/>
      <c r="AL61" s="201"/>
      <c r="AM61" s="201"/>
      <c r="AN61" s="201"/>
      <c r="AO61" s="201"/>
      <c r="AP61" s="201"/>
      <c r="AQ61" s="201"/>
      <c r="AR61" s="201"/>
      <c r="AS61" s="201"/>
      <c r="AT61" s="201"/>
      <c r="AU61" s="201"/>
      <c r="AV61" s="201"/>
      <c r="AW61" s="201"/>
      <c r="AX61" s="201"/>
    </row>
    <row r="62" spans="1:50" s="234" customFormat="1">
      <c r="D62" s="440"/>
      <c r="E62" s="440"/>
      <c r="AL62" s="235"/>
      <c r="AM62" s="235"/>
      <c r="AN62" s="235"/>
      <c r="AO62" s="235"/>
      <c r="AP62" s="235"/>
      <c r="AQ62" s="235"/>
      <c r="AR62" s="235"/>
      <c r="AS62" s="235"/>
      <c r="AT62" s="235"/>
      <c r="AU62" s="235"/>
      <c r="AV62" s="235"/>
      <c r="AW62" s="235"/>
      <c r="AX62" s="235"/>
    </row>
    <row r="63" spans="1:50">
      <c r="D63" s="437"/>
      <c r="E63" s="437"/>
      <c r="AL63" s="201"/>
      <c r="AM63" s="201"/>
      <c r="AN63" s="201"/>
      <c r="AO63" s="201"/>
      <c r="AP63" s="201"/>
      <c r="AQ63" s="201"/>
      <c r="AR63" s="201"/>
      <c r="AS63" s="201"/>
      <c r="AT63" s="201"/>
      <c r="AU63" s="201"/>
      <c r="AV63" s="201"/>
      <c r="AW63" s="201"/>
      <c r="AX63" s="201"/>
    </row>
    <row r="64" spans="1:50">
      <c r="A64" s="204" t="s">
        <v>4996</v>
      </c>
      <c r="D64" s="437"/>
      <c r="E64" s="437"/>
      <c r="AL64" s="201"/>
      <c r="AM64" s="201"/>
      <c r="AN64" s="201"/>
      <c r="AO64" s="201"/>
      <c r="AP64" s="201"/>
      <c r="AQ64" s="201"/>
      <c r="AR64" s="201"/>
      <c r="AS64" s="201"/>
      <c r="AT64" s="201"/>
      <c r="AU64" s="201"/>
      <c r="AV64" s="201"/>
      <c r="AW64" s="201"/>
      <c r="AX64" s="201"/>
    </row>
    <row r="65" spans="1:51">
      <c r="A65" s="204" t="s">
        <v>5081</v>
      </c>
      <c r="D65" s="437"/>
      <c r="E65" s="437"/>
      <c r="Y65" s="205" t="s">
        <v>4997</v>
      </c>
      <c r="Z65" s="206"/>
      <c r="AA65" s="206"/>
      <c r="AB65" s="206"/>
      <c r="AC65" s="206"/>
      <c r="AD65" s="206"/>
      <c r="AE65" s="206"/>
      <c r="AF65" s="206"/>
      <c r="AG65" s="206"/>
      <c r="AH65" s="206"/>
      <c r="AI65" s="206"/>
      <c r="AJ65" s="206"/>
      <c r="AK65" s="201"/>
      <c r="AL65" s="205" t="s">
        <v>4998</v>
      </c>
      <c r="AM65" s="206"/>
      <c r="AN65" s="206"/>
      <c r="AO65" s="206"/>
      <c r="AP65" s="206"/>
      <c r="AQ65" s="206"/>
      <c r="AR65" s="206"/>
      <c r="AS65" s="206"/>
      <c r="AT65" s="206"/>
      <c r="AU65" s="206"/>
      <c r="AV65" s="206"/>
      <c r="AW65" s="206"/>
      <c r="AX65" s="201"/>
    </row>
    <row r="66" spans="1:51" s="211" customFormat="1" ht="45">
      <c r="A66" s="207" t="s">
        <v>4999</v>
      </c>
      <c r="B66" s="208"/>
      <c r="C66" s="209" t="s">
        <v>5000</v>
      </c>
      <c r="D66" s="438" t="s">
        <v>5001</v>
      </c>
      <c r="E66" s="438"/>
      <c r="F66" s="209" t="s">
        <v>5002</v>
      </c>
      <c r="G66" s="209" t="s">
        <v>5003</v>
      </c>
      <c r="H66" s="209" t="s">
        <v>5004</v>
      </c>
      <c r="I66" s="210" t="s">
        <v>5005</v>
      </c>
      <c r="X66" s="200"/>
      <c r="Y66" s="212" t="s">
        <v>5006</v>
      </c>
      <c r="Z66" s="213" t="s">
        <v>5007</v>
      </c>
      <c r="AA66" s="212" t="s">
        <v>5008</v>
      </c>
      <c r="AB66" s="212"/>
      <c r="AC66" s="212"/>
      <c r="AD66" s="212"/>
      <c r="AE66" s="212"/>
      <c r="AF66" s="212"/>
      <c r="AG66" s="212"/>
      <c r="AH66" s="212"/>
      <c r="AI66" s="214"/>
      <c r="AJ66" s="214"/>
      <c r="AK66" s="215"/>
      <c r="AL66" s="212" t="s">
        <v>5006</v>
      </c>
      <c r="AM66" s="213" t="s">
        <v>5007</v>
      </c>
      <c r="AN66" s="212" t="s">
        <v>5008</v>
      </c>
      <c r="AO66" s="212"/>
      <c r="AP66" s="212"/>
      <c r="AQ66" s="214"/>
      <c r="AR66" s="214"/>
      <c r="AS66" s="214"/>
      <c r="AT66" s="214"/>
      <c r="AU66" s="214"/>
      <c r="AV66" s="214"/>
      <c r="AW66" s="214"/>
      <c r="AX66" s="201"/>
      <c r="AY66" s="200"/>
    </row>
    <row r="67" spans="1:51">
      <c r="A67" s="216"/>
      <c r="B67" s="436" t="s">
        <v>5044</v>
      </c>
      <c r="C67" s="217">
        <v>2.3061416379310344</v>
      </c>
      <c r="D67" s="439">
        <v>45.3</v>
      </c>
      <c r="E67" s="439"/>
      <c r="F67" s="217">
        <v>1</v>
      </c>
      <c r="G67" s="203">
        <v>0.12</v>
      </c>
      <c r="H67" s="218"/>
      <c r="I67" s="219">
        <f>C67*D67*F67</f>
        <v>104.46821619827585</v>
      </c>
      <c r="Y67" s="220" t="str">
        <f t="shared" ref="Y67" si="33">B67</f>
        <v>Steel, Primary</v>
      </c>
      <c r="Z67" s="221">
        <f t="shared" ref="Z67" si="34">I67 - (I67*G67)</f>
        <v>91.932030254482754</v>
      </c>
      <c r="AA67" s="221">
        <f t="shared" ref="AA67:AA82" si="35">$I67*$G67*2/10</f>
        <v>2.5072371887586202</v>
      </c>
      <c r="AB67" s="222">
        <f t="shared" ref="AB67:AJ67" si="36">AA67</f>
        <v>2.5072371887586202</v>
      </c>
      <c r="AC67" s="222">
        <f t="shared" si="36"/>
        <v>2.5072371887586202</v>
      </c>
      <c r="AD67" s="222">
        <f t="shared" si="36"/>
        <v>2.5072371887586202</v>
      </c>
      <c r="AE67" s="222">
        <f t="shared" si="36"/>
        <v>2.5072371887586202</v>
      </c>
      <c r="AF67" s="222">
        <f t="shared" si="36"/>
        <v>2.5072371887586202</v>
      </c>
      <c r="AG67" s="222">
        <f t="shared" si="36"/>
        <v>2.5072371887586202</v>
      </c>
      <c r="AH67" s="222">
        <f t="shared" si="36"/>
        <v>2.5072371887586202</v>
      </c>
      <c r="AI67" s="222">
        <f t="shared" si="36"/>
        <v>2.5072371887586202</v>
      </c>
      <c r="AJ67" s="222">
        <f t="shared" si="36"/>
        <v>2.5072371887586202</v>
      </c>
      <c r="AK67" s="201"/>
      <c r="AL67" s="220" t="s">
        <v>5009</v>
      </c>
      <c r="AM67" s="221">
        <f>SUM(Z67:Z83)</f>
        <v>190.5044194751724</v>
      </c>
      <c r="AN67" s="221">
        <f>SUM(AA67:AA83)</f>
        <v>11.280604679103449</v>
      </c>
      <c r="AO67" s="222">
        <f>AN67</f>
        <v>11.280604679103449</v>
      </c>
      <c r="AP67" s="222">
        <f t="shared" ref="AP67:AW67" si="37">AO67</f>
        <v>11.280604679103449</v>
      </c>
      <c r="AQ67" s="222">
        <f t="shared" si="37"/>
        <v>11.280604679103449</v>
      </c>
      <c r="AR67" s="222">
        <f t="shared" si="37"/>
        <v>11.280604679103449</v>
      </c>
      <c r="AS67" s="222">
        <f t="shared" si="37"/>
        <v>11.280604679103449</v>
      </c>
      <c r="AT67" s="222">
        <f t="shared" si="37"/>
        <v>11.280604679103449</v>
      </c>
      <c r="AU67" s="222">
        <f t="shared" si="37"/>
        <v>11.280604679103449</v>
      </c>
      <c r="AV67" s="222">
        <f t="shared" si="37"/>
        <v>11.280604679103449</v>
      </c>
      <c r="AW67" s="222">
        <f t="shared" si="37"/>
        <v>11.280604679103449</v>
      </c>
      <c r="AX67" s="201"/>
    </row>
    <row r="68" spans="1:51" s="436" customFormat="1">
      <c r="A68" s="216"/>
      <c r="B68" s="436" t="s">
        <v>5045</v>
      </c>
      <c r="C68" s="217">
        <v>1.604115</v>
      </c>
      <c r="D68" s="439">
        <v>4.3</v>
      </c>
      <c r="E68" s="439"/>
      <c r="F68" s="217">
        <v>1</v>
      </c>
      <c r="G68" s="203">
        <v>0.4</v>
      </c>
      <c r="H68" s="218"/>
      <c r="I68" s="219">
        <f t="shared" ref="I68:I82" si="38">C68*D68*F68</f>
        <v>6.8976944999999992</v>
      </c>
      <c r="Y68" s="220" t="str">
        <f t="shared" ref="Y68:Y82" si="39">B68</f>
        <v>Cast iron</v>
      </c>
      <c r="Z68" s="221">
        <f t="shared" ref="Z68:Z82" si="40">I68 - (I68*G68)</f>
        <v>4.1386166999999991</v>
      </c>
      <c r="AA68" s="221">
        <f t="shared" si="35"/>
        <v>0.55181555999999998</v>
      </c>
      <c r="AB68" s="222">
        <f t="shared" ref="AB68:AB82" si="41">AA68</f>
        <v>0.55181555999999998</v>
      </c>
      <c r="AC68" s="222">
        <f t="shared" ref="AC68:AC82" si="42">AB68</f>
        <v>0.55181555999999998</v>
      </c>
      <c r="AD68" s="222">
        <f t="shared" ref="AD68:AD82" si="43">AC68</f>
        <v>0.55181555999999998</v>
      </c>
      <c r="AE68" s="222">
        <f t="shared" ref="AE68:AE82" si="44">AD68</f>
        <v>0.55181555999999998</v>
      </c>
      <c r="AF68" s="222">
        <f t="shared" ref="AF68:AF82" si="45">AE68</f>
        <v>0.55181555999999998</v>
      </c>
      <c r="AG68" s="222">
        <f t="shared" ref="AG68:AG82" si="46">AF68</f>
        <v>0.55181555999999998</v>
      </c>
      <c r="AH68" s="222">
        <f t="shared" ref="AH68:AH82" si="47">AG68</f>
        <v>0.55181555999999998</v>
      </c>
      <c r="AI68" s="222">
        <f t="shared" ref="AI68:AI82" si="48">AH68</f>
        <v>0.55181555999999998</v>
      </c>
      <c r="AJ68" s="222">
        <f t="shared" ref="AJ68:AJ82" si="49">AI68</f>
        <v>0.55181555999999998</v>
      </c>
      <c r="AK68" s="201"/>
      <c r="AL68" s="220"/>
      <c r="AM68" s="221"/>
      <c r="AN68" s="221"/>
      <c r="AO68" s="222"/>
      <c r="AP68" s="222"/>
      <c r="AQ68" s="222"/>
      <c r="AR68" s="222"/>
      <c r="AS68" s="222"/>
      <c r="AT68" s="222"/>
      <c r="AU68" s="222"/>
      <c r="AV68" s="222"/>
      <c r="AW68" s="222"/>
      <c r="AX68" s="201"/>
    </row>
    <row r="69" spans="1:51" s="436" customFormat="1">
      <c r="A69" s="216"/>
      <c r="B69" s="436" t="s">
        <v>5046</v>
      </c>
      <c r="C69" s="217">
        <v>7.2693010344827584</v>
      </c>
      <c r="D69" s="439">
        <v>2.1</v>
      </c>
      <c r="E69" s="439"/>
      <c r="F69" s="217">
        <v>1</v>
      </c>
      <c r="G69" s="203">
        <v>0.3</v>
      </c>
      <c r="H69" s="218"/>
      <c r="I69" s="219">
        <f t="shared" si="38"/>
        <v>15.265532172413794</v>
      </c>
      <c r="Y69" s="220" t="str">
        <f t="shared" si="39"/>
        <v>Aluminum, primary</v>
      </c>
      <c r="Z69" s="221">
        <f t="shared" si="40"/>
        <v>10.685872520689657</v>
      </c>
      <c r="AA69" s="221">
        <f t="shared" si="35"/>
        <v>0.91593193034482767</v>
      </c>
      <c r="AB69" s="222">
        <f t="shared" si="41"/>
        <v>0.91593193034482767</v>
      </c>
      <c r="AC69" s="222">
        <f t="shared" si="42"/>
        <v>0.91593193034482767</v>
      </c>
      <c r="AD69" s="222">
        <f t="shared" si="43"/>
        <v>0.91593193034482767</v>
      </c>
      <c r="AE69" s="222">
        <f t="shared" si="44"/>
        <v>0.91593193034482767</v>
      </c>
      <c r="AF69" s="222">
        <f t="shared" si="45"/>
        <v>0.91593193034482767</v>
      </c>
      <c r="AG69" s="222">
        <f t="shared" si="46"/>
        <v>0.91593193034482767</v>
      </c>
      <c r="AH69" s="222">
        <f t="shared" si="47"/>
        <v>0.91593193034482767</v>
      </c>
      <c r="AI69" s="222">
        <f t="shared" si="48"/>
        <v>0.91593193034482767</v>
      </c>
      <c r="AJ69" s="222">
        <f t="shared" si="49"/>
        <v>0.91593193034482767</v>
      </c>
      <c r="AK69" s="201"/>
      <c r="AL69" s="220" t="s">
        <v>5010</v>
      </c>
      <c r="AM69" s="221">
        <f>SUM(Z85:Z88)</f>
        <v>2.3755679999999995</v>
      </c>
      <c r="AN69" s="221">
        <f>SUM(AA85:AA88)</f>
        <v>5.2790400000000001E-2</v>
      </c>
      <c r="AO69" s="222">
        <f t="shared" ref="AO69:AW69" si="50">AN69</f>
        <v>5.2790400000000001E-2</v>
      </c>
      <c r="AP69" s="222">
        <f t="shared" si="50"/>
        <v>5.2790400000000001E-2</v>
      </c>
      <c r="AQ69" s="222">
        <f t="shared" si="50"/>
        <v>5.2790400000000001E-2</v>
      </c>
      <c r="AR69" s="222">
        <f t="shared" si="50"/>
        <v>5.2790400000000001E-2</v>
      </c>
      <c r="AS69" s="222">
        <f t="shared" si="50"/>
        <v>5.2790400000000001E-2</v>
      </c>
      <c r="AT69" s="222">
        <f t="shared" si="50"/>
        <v>5.2790400000000001E-2</v>
      </c>
      <c r="AU69" s="222">
        <f t="shared" si="50"/>
        <v>5.2790400000000001E-2</v>
      </c>
      <c r="AV69" s="222">
        <f t="shared" si="50"/>
        <v>5.2790400000000001E-2</v>
      </c>
      <c r="AW69" s="222">
        <f t="shared" si="50"/>
        <v>5.2790400000000001E-2</v>
      </c>
      <c r="AX69" s="201"/>
    </row>
    <row r="70" spans="1:51" s="436" customFormat="1">
      <c r="A70" s="216"/>
      <c r="B70" s="436" t="s">
        <v>5047</v>
      </c>
      <c r="C70" s="217">
        <v>2.99</v>
      </c>
      <c r="D70" s="439">
        <v>2.6</v>
      </c>
      <c r="E70" s="439"/>
      <c r="F70" s="217">
        <v>1</v>
      </c>
      <c r="G70" s="203">
        <v>0.3</v>
      </c>
      <c r="H70" s="218"/>
      <c r="I70" s="219">
        <f t="shared" si="38"/>
        <v>7.7740000000000009</v>
      </c>
      <c r="Y70" s="220" t="str">
        <f t="shared" si="39"/>
        <v>copper wire</v>
      </c>
      <c r="Z70" s="221">
        <f t="shared" si="40"/>
        <v>5.4418000000000006</v>
      </c>
      <c r="AA70" s="221">
        <f t="shared" si="35"/>
        <v>0.46644000000000008</v>
      </c>
      <c r="AB70" s="222">
        <f t="shared" si="41"/>
        <v>0.46644000000000008</v>
      </c>
      <c r="AC70" s="222">
        <f t="shared" si="42"/>
        <v>0.46644000000000008</v>
      </c>
      <c r="AD70" s="222">
        <f t="shared" si="43"/>
        <v>0.46644000000000008</v>
      </c>
      <c r="AE70" s="222">
        <f t="shared" si="44"/>
        <v>0.46644000000000008</v>
      </c>
      <c r="AF70" s="222">
        <f t="shared" si="45"/>
        <v>0.46644000000000008</v>
      </c>
      <c r="AG70" s="222">
        <f t="shared" si="46"/>
        <v>0.46644000000000008</v>
      </c>
      <c r="AH70" s="222">
        <f t="shared" si="47"/>
        <v>0.46644000000000008</v>
      </c>
      <c r="AI70" s="222">
        <f t="shared" si="48"/>
        <v>0.46644000000000008</v>
      </c>
      <c r="AJ70" s="222">
        <f t="shared" si="49"/>
        <v>0.46644000000000008</v>
      </c>
      <c r="AK70" s="201"/>
      <c r="AL70" s="220"/>
      <c r="AM70" s="221"/>
      <c r="AN70" s="221"/>
      <c r="AO70" s="222"/>
      <c r="AP70" s="222"/>
      <c r="AQ70" s="222"/>
      <c r="AR70" s="222"/>
      <c r="AS70" s="222"/>
      <c r="AT70" s="222"/>
      <c r="AU70" s="222"/>
      <c r="AV70" s="222"/>
      <c r="AW70" s="222"/>
      <c r="AX70" s="201"/>
    </row>
    <row r="71" spans="1:51" s="436" customFormat="1">
      <c r="A71" s="216"/>
      <c r="B71" s="436" t="s">
        <v>5048</v>
      </c>
      <c r="C71" s="217">
        <v>3.47</v>
      </c>
      <c r="D71" s="439">
        <v>0.2</v>
      </c>
      <c r="E71" s="439"/>
      <c r="F71" s="217">
        <v>1</v>
      </c>
      <c r="G71" s="203">
        <v>0.3</v>
      </c>
      <c r="H71" s="218"/>
      <c r="I71" s="219">
        <f t="shared" si="38"/>
        <v>0.69400000000000006</v>
      </c>
      <c r="Y71" s="220" t="str">
        <f t="shared" si="39"/>
        <v>Rubber, synthetic</v>
      </c>
      <c r="Z71" s="221">
        <f t="shared" si="40"/>
        <v>0.48580000000000001</v>
      </c>
      <c r="AA71" s="221">
        <f t="shared" si="35"/>
        <v>4.1640000000000003E-2</v>
      </c>
      <c r="AB71" s="222">
        <f t="shared" si="41"/>
        <v>4.1640000000000003E-2</v>
      </c>
      <c r="AC71" s="222">
        <f t="shared" si="42"/>
        <v>4.1640000000000003E-2</v>
      </c>
      <c r="AD71" s="222">
        <f t="shared" si="43"/>
        <v>4.1640000000000003E-2</v>
      </c>
      <c r="AE71" s="222">
        <f t="shared" si="44"/>
        <v>4.1640000000000003E-2</v>
      </c>
      <c r="AF71" s="222">
        <f t="shared" si="45"/>
        <v>4.1640000000000003E-2</v>
      </c>
      <c r="AG71" s="222">
        <f t="shared" si="46"/>
        <v>4.1640000000000003E-2</v>
      </c>
      <c r="AH71" s="222">
        <f t="shared" si="47"/>
        <v>4.1640000000000003E-2</v>
      </c>
      <c r="AI71" s="222">
        <f t="shared" si="48"/>
        <v>4.1640000000000003E-2</v>
      </c>
      <c r="AJ71" s="222">
        <f t="shared" si="49"/>
        <v>4.1640000000000003E-2</v>
      </c>
      <c r="AK71" s="201"/>
      <c r="AL71" s="220" t="s">
        <v>5011</v>
      </c>
      <c r="AM71" s="221">
        <f>I90 - (I90*G90)</f>
        <v>2294.8379999999997</v>
      </c>
      <c r="AN71" s="221">
        <f>$I90*$G90*2/10</f>
        <v>196.70039999999997</v>
      </c>
      <c r="AO71" s="231">
        <f>AN71</f>
        <v>196.70039999999997</v>
      </c>
      <c r="AP71" s="231">
        <f>AO71</f>
        <v>196.70039999999997</v>
      </c>
      <c r="AQ71" s="231">
        <f>AP71</f>
        <v>196.70039999999997</v>
      </c>
      <c r="AR71" s="231">
        <f>AQ71</f>
        <v>196.70039999999997</v>
      </c>
      <c r="AS71" s="231">
        <f>AR71</f>
        <v>196.70039999999997</v>
      </c>
      <c r="AT71" s="231">
        <f>AS71</f>
        <v>196.70039999999997</v>
      </c>
      <c r="AU71" s="231">
        <f>AT71</f>
        <v>196.70039999999997</v>
      </c>
      <c r="AV71" s="231">
        <f>AU71</f>
        <v>196.70039999999997</v>
      </c>
      <c r="AW71" s="231">
        <f>AV71</f>
        <v>196.70039999999997</v>
      </c>
      <c r="AX71" s="201"/>
    </row>
    <row r="72" spans="1:51" s="436" customFormat="1">
      <c r="A72" s="216"/>
      <c r="B72" s="436" t="s">
        <v>5049</v>
      </c>
      <c r="C72" s="217">
        <v>2.25</v>
      </c>
      <c r="D72" s="439">
        <v>6.4</v>
      </c>
      <c r="E72" s="439"/>
      <c r="F72" s="217">
        <v>1</v>
      </c>
      <c r="G72" s="203">
        <v>0.1</v>
      </c>
      <c r="H72" s="218"/>
      <c r="I72" s="219">
        <f t="shared" si="38"/>
        <v>14.4</v>
      </c>
      <c r="Y72" s="220" t="str">
        <f t="shared" si="39"/>
        <v>Polystyrene, primary</v>
      </c>
      <c r="Z72" s="221">
        <f t="shared" si="40"/>
        <v>12.96</v>
      </c>
      <c r="AA72" s="221">
        <f t="shared" si="35"/>
        <v>0.28800000000000003</v>
      </c>
      <c r="AB72" s="222">
        <f t="shared" si="41"/>
        <v>0.28800000000000003</v>
      </c>
      <c r="AC72" s="222">
        <f t="shared" si="42"/>
        <v>0.28800000000000003</v>
      </c>
      <c r="AD72" s="222">
        <f t="shared" si="43"/>
        <v>0.28800000000000003</v>
      </c>
      <c r="AE72" s="222">
        <f t="shared" si="44"/>
        <v>0.28800000000000003</v>
      </c>
      <c r="AF72" s="222">
        <f t="shared" si="45"/>
        <v>0.28800000000000003</v>
      </c>
      <c r="AG72" s="222">
        <f t="shared" si="46"/>
        <v>0.28800000000000003</v>
      </c>
      <c r="AH72" s="222">
        <f t="shared" si="47"/>
        <v>0.28800000000000003</v>
      </c>
      <c r="AI72" s="222">
        <f t="shared" si="48"/>
        <v>0.28800000000000003</v>
      </c>
      <c r="AJ72" s="222">
        <f t="shared" si="49"/>
        <v>0.28800000000000003</v>
      </c>
      <c r="AK72" s="201"/>
      <c r="AL72" s="200"/>
      <c r="AM72" s="200"/>
      <c r="AN72" s="200"/>
      <c r="AO72" s="200"/>
      <c r="AP72" s="200"/>
      <c r="AQ72" s="200"/>
      <c r="AR72" s="200"/>
      <c r="AS72" s="200"/>
      <c r="AT72" s="200"/>
      <c r="AU72" s="200"/>
      <c r="AV72" s="200"/>
      <c r="AW72" s="200"/>
      <c r="AX72" s="201"/>
    </row>
    <row r="73" spans="1:51" s="436" customFormat="1" ht="13.2">
      <c r="A73" s="216"/>
      <c r="B73" t="s">
        <v>5050</v>
      </c>
      <c r="C73" s="217">
        <v>3.1</v>
      </c>
      <c r="D73" s="439">
        <v>5.0999999999999996</v>
      </c>
      <c r="E73" s="439"/>
      <c r="F73" s="217">
        <v>1</v>
      </c>
      <c r="G73" s="203">
        <v>0.1</v>
      </c>
      <c r="H73" s="218"/>
      <c r="I73" s="219">
        <f t="shared" si="38"/>
        <v>15.809999999999999</v>
      </c>
      <c r="Y73" s="220" t="str">
        <f t="shared" si="39"/>
        <v>ABS</v>
      </c>
      <c r="Z73" s="221">
        <f t="shared" si="40"/>
        <v>14.228999999999999</v>
      </c>
      <c r="AA73" s="221">
        <f t="shared" si="35"/>
        <v>0.31619999999999998</v>
      </c>
      <c r="AB73" s="222">
        <f t="shared" si="41"/>
        <v>0.31619999999999998</v>
      </c>
      <c r="AC73" s="222">
        <f t="shared" si="42"/>
        <v>0.31619999999999998</v>
      </c>
      <c r="AD73" s="222">
        <f t="shared" si="43"/>
        <v>0.31619999999999998</v>
      </c>
      <c r="AE73" s="222">
        <f t="shared" si="44"/>
        <v>0.31619999999999998</v>
      </c>
      <c r="AF73" s="222">
        <f t="shared" si="45"/>
        <v>0.31619999999999998</v>
      </c>
      <c r="AG73" s="222">
        <f t="shared" si="46"/>
        <v>0.31619999999999998</v>
      </c>
      <c r="AH73" s="222">
        <f t="shared" si="47"/>
        <v>0.31619999999999998</v>
      </c>
      <c r="AI73" s="222">
        <f t="shared" si="48"/>
        <v>0.31619999999999998</v>
      </c>
      <c r="AJ73" s="222">
        <f t="shared" si="49"/>
        <v>0.31619999999999998</v>
      </c>
      <c r="AK73" s="201"/>
      <c r="AL73" s="201"/>
      <c r="AM73" s="201"/>
      <c r="AN73" s="201"/>
      <c r="AO73" s="201"/>
      <c r="AP73" s="201"/>
      <c r="AQ73" s="201"/>
      <c r="AR73" s="201"/>
      <c r="AS73" s="201"/>
      <c r="AT73" s="201"/>
      <c r="AU73" s="201"/>
      <c r="AV73" s="201"/>
      <c r="AW73" s="201"/>
      <c r="AX73" s="201"/>
    </row>
    <row r="74" spans="1:51" s="436" customFormat="1" ht="13.2">
      <c r="A74" s="216"/>
      <c r="B74" t="s">
        <v>5051</v>
      </c>
      <c r="C74" s="217">
        <v>2.11</v>
      </c>
      <c r="D74" s="439">
        <v>0.5</v>
      </c>
      <c r="E74" s="439"/>
      <c r="F74" s="217">
        <v>1</v>
      </c>
      <c r="G74" s="203">
        <v>0.1</v>
      </c>
      <c r="H74" s="218"/>
      <c r="I74" s="219">
        <f t="shared" si="38"/>
        <v>1.0549999999999999</v>
      </c>
      <c r="Y74" s="220" t="str">
        <f t="shared" si="39"/>
        <v>PVC</v>
      </c>
      <c r="Z74" s="221">
        <f t="shared" si="40"/>
        <v>0.9494999999999999</v>
      </c>
      <c r="AA74" s="221">
        <f t="shared" si="35"/>
        <v>2.1100000000000001E-2</v>
      </c>
      <c r="AB74" s="222">
        <f t="shared" si="41"/>
        <v>2.1100000000000001E-2</v>
      </c>
      <c r="AC74" s="222">
        <f t="shared" si="42"/>
        <v>2.1100000000000001E-2</v>
      </c>
      <c r="AD74" s="222">
        <f t="shared" si="43"/>
        <v>2.1100000000000001E-2</v>
      </c>
      <c r="AE74" s="222">
        <f t="shared" si="44"/>
        <v>2.1100000000000001E-2</v>
      </c>
      <c r="AF74" s="222">
        <f t="shared" si="45"/>
        <v>2.1100000000000001E-2</v>
      </c>
      <c r="AG74" s="222">
        <f t="shared" si="46"/>
        <v>2.1100000000000001E-2</v>
      </c>
      <c r="AH74" s="222">
        <f t="shared" si="47"/>
        <v>2.1100000000000001E-2</v>
      </c>
      <c r="AI74" s="222">
        <f t="shared" si="48"/>
        <v>2.1100000000000001E-2</v>
      </c>
      <c r="AJ74" s="222">
        <f t="shared" si="49"/>
        <v>2.1100000000000001E-2</v>
      </c>
      <c r="AK74" s="201"/>
      <c r="AL74" s="201"/>
      <c r="AM74" s="201"/>
      <c r="AN74" s="201"/>
      <c r="AO74" s="201"/>
      <c r="AP74" s="201"/>
      <c r="AQ74" s="201"/>
      <c r="AR74" s="201"/>
      <c r="AS74" s="201"/>
      <c r="AT74" s="201"/>
      <c r="AU74" s="201"/>
      <c r="AV74" s="201"/>
      <c r="AW74" s="201"/>
      <c r="AX74" s="201"/>
    </row>
    <row r="75" spans="1:51" s="436" customFormat="1" ht="13.2">
      <c r="A75" s="216"/>
      <c r="B75" t="s">
        <v>5052</v>
      </c>
      <c r="C75" s="217">
        <v>2.74</v>
      </c>
      <c r="D75" s="439">
        <v>5.8</v>
      </c>
      <c r="E75" s="439"/>
      <c r="F75" s="217">
        <v>1</v>
      </c>
      <c r="G75" s="203">
        <v>0.1</v>
      </c>
      <c r="H75" s="218"/>
      <c r="I75" s="219">
        <f t="shared" si="38"/>
        <v>15.892000000000001</v>
      </c>
      <c r="Y75" s="220" t="str">
        <f t="shared" si="39"/>
        <v>Polyurethane foam</v>
      </c>
      <c r="Z75" s="221">
        <f t="shared" si="40"/>
        <v>14.302800000000001</v>
      </c>
      <c r="AA75" s="221">
        <f t="shared" si="35"/>
        <v>0.31784000000000001</v>
      </c>
      <c r="AB75" s="222">
        <f t="shared" si="41"/>
        <v>0.31784000000000001</v>
      </c>
      <c r="AC75" s="222">
        <f t="shared" si="42"/>
        <v>0.31784000000000001</v>
      </c>
      <c r="AD75" s="222">
        <f t="shared" si="43"/>
        <v>0.31784000000000001</v>
      </c>
      <c r="AE75" s="222">
        <f t="shared" si="44"/>
        <v>0.31784000000000001</v>
      </c>
      <c r="AF75" s="222">
        <f t="shared" si="45"/>
        <v>0.31784000000000001</v>
      </c>
      <c r="AG75" s="222">
        <f t="shared" si="46"/>
        <v>0.31784000000000001</v>
      </c>
      <c r="AH75" s="222">
        <f t="shared" si="47"/>
        <v>0.31784000000000001</v>
      </c>
      <c r="AI75" s="222">
        <f t="shared" si="48"/>
        <v>0.31784000000000001</v>
      </c>
      <c r="AJ75" s="222">
        <f t="shared" si="49"/>
        <v>0.31784000000000001</v>
      </c>
      <c r="AK75" s="201"/>
      <c r="AL75" s="201"/>
      <c r="AM75" s="201"/>
      <c r="AN75" s="201"/>
      <c r="AO75" s="201"/>
      <c r="AP75" s="201"/>
      <c r="AQ75" s="201"/>
      <c r="AR75" s="201"/>
      <c r="AS75" s="201"/>
      <c r="AT75" s="201"/>
      <c r="AU75" s="201"/>
      <c r="AV75" s="201"/>
      <c r="AW75" s="201"/>
      <c r="AX75" s="201"/>
    </row>
    <row r="76" spans="1:51" s="436" customFormat="1" ht="13.2">
      <c r="A76" s="216"/>
      <c r="B76" t="s">
        <v>5053</v>
      </c>
      <c r="C76" s="217">
        <v>1.1000000000000001</v>
      </c>
      <c r="D76" s="439">
        <v>2.9</v>
      </c>
      <c r="E76" s="439"/>
      <c r="F76" s="217">
        <v>1</v>
      </c>
      <c r="G76" s="203">
        <v>0.1</v>
      </c>
      <c r="H76" s="218"/>
      <c r="I76" s="219">
        <f t="shared" si="38"/>
        <v>3.19</v>
      </c>
      <c r="Y76" s="220" t="str">
        <f t="shared" si="39"/>
        <v>Glass</v>
      </c>
      <c r="Z76" s="221">
        <f t="shared" si="40"/>
        <v>2.871</v>
      </c>
      <c r="AA76" s="221">
        <f t="shared" si="35"/>
        <v>6.3799999999999996E-2</v>
      </c>
      <c r="AB76" s="222">
        <f t="shared" si="41"/>
        <v>6.3799999999999996E-2</v>
      </c>
      <c r="AC76" s="222">
        <f t="shared" si="42"/>
        <v>6.3799999999999996E-2</v>
      </c>
      <c r="AD76" s="222">
        <f t="shared" si="43"/>
        <v>6.3799999999999996E-2</v>
      </c>
      <c r="AE76" s="222">
        <f t="shared" si="44"/>
        <v>6.3799999999999996E-2</v>
      </c>
      <c r="AF76" s="222">
        <f t="shared" si="45"/>
        <v>6.3799999999999996E-2</v>
      </c>
      <c r="AG76" s="222">
        <f t="shared" si="46"/>
        <v>6.3799999999999996E-2</v>
      </c>
      <c r="AH76" s="222">
        <f t="shared" si="47"/>
        <v>6.3799999999999996E-2</v>
      </c>
      <c r="AI76" s="222">
        <f t="shared" si="48"/>
        <v>6.3799999999999996E-2</v>
      </c>
      <c r="AJ76" s="222">
        <f t="shared" si="49"/>
        <v>6.3799999999999996E-2</v>
      </c>
      <c r="AK76" s="201"/>
      <c r="AL76" s="201"/>
      <c r="AM76" s="201"/>
      <c r="AN76" s="201"/>
      <c r="AO76" s="201"/>
      <c r="AP76" s="201"/>
      <c r="AQ76" s="201"/>
      <c r="AR76" s="201"/>
      <c r="AS76" s="201"/>
      <c r="AT76" s="201"/>
      <c r="AU76" s="201"/>
      <c r="AV76" s="201"/>
      <c r="AW76" s="201"/>
      <c r="AX76" s="201"/>
    </row>
    <row r="77" spans="1:51" s="436" customFormat="1" ht="13.2">
      <c r="A77" s="216"/>
      <c r="B77" t="s">
        <v>5054</v>
      </c>
      <c r="C77" s="217">
        <v>113.59</v>
      </c>
      <c r="D77" s="439">
        <v>0.1</v>
      </c>
      <c r="E77" s="439"/>
      <c r="F77" s="217">
        <v>1</v>
      </c>
      <c r="G77" s="203">
        <v>1</v>
      </c>
      <c r="H77" s="218"/>
      <c r="I77" s="219">
        <f t="shared" si="38"/>
        <v>11.359000000000002</v>
      </c>
      <c r="Y77" s="220" t="str">
        <f t="shared" si="39"/>
        <v>Refrigerant</v>
      </c>
      <c r="Z77" s="221">
        <f t="shared" si="40"/>
        <v>0</v>
      </c>
      <c r="AA77" s="221">
        <f t="shared" si="35"/>
        <v>2.2718000000000003</v>
      </c>
      <c r="AB77" s="222">
        <f t="shared" si="41"/>
        <v>2.2718000000000003</v>
      </c>
      <c r="AC77" s="222">
        <f t="shared" si="42"/>
        <v>2.2718000000000003</v>
      </c>
      <c r="AD77" s="222">
        <f t="shared" si="43"/>
        <v>2.2718000000000003</v>
      </c>
      <c r="AE77" s="222">
        <f t="shared" si="44"/>
        <v>2.2718000000000003</v>
      </c>
      <c r="AF77" s="222">
        <f t="shared" si="45"/>
        <v>2.2718000000000003</v>
      </c>
      <c r="AG77" s="222">
        <f t="shared" si="46"/>
        <v>2.2718000000000003</v>
      </c>
      <c r="AH77" s="222">
        <f t="shared" si="47"/>
        <v>2.2718000000000003</v>
      </c>
      <c r="AI77" s="222">
        <f t="shared" si="48"/>
        <v>2.2718000000000003</v>
      </c>
      <c r="AJ77" s="222">
        <f t="shared" si="49"/>
        <v>2.2718000000000003</v>
      </c>
      <c r="AK77" s="201"/>
      <c r="AL77" s="201"/>
      <c r="AM77" s="201"/>
      <c r="AN77" s="201"/>
      <c r="AO77" s="201"/>
      <c r="AP77" s="201"/>
      <c r="AQ77" s="201"/>
      <c r="AR77" s="201"/>
      <c r="AS77" s="201"/>
      <c r="AT77" s="201"/>
      <c r="AU77" s="201"/>
      <c r="AV77" s="201"/>
      <c r="AW77" s="201"/>
      <c r="AX77" s="201"/>
    </row>
    <row r="78" spans="1:51" s="436" customFormat="1" ht="13.2">
      <c r="A78" s="216"/>
      <c r="B78" t="s">
        <v>5055</v>
      </c>
      <c r="C78" s="217">
        <v>2.74</v>
      </c>
      <c r="D78" s="439">
        <v>3.8</v>
      </c>
      <c r="E78" s="439"/>
      <c r="F78" s="217">
        <v>1</v>
      </c>
      <c r="G78" s="203">
        <v>1</v>
      </c>
      <c r="H78" s="218"/>
      <c r="I78" s="219">
        <f t="shared" si="38"/>
        <v>10.412000000000001</v>
      </c>
      <c r="Y78" s="220" t="str">
        <f t="shared" si="39"/>
        <v>Other materials</v>
      </c>
      <c r="Z78" s="221">
        <f t="shared" si="40"/>
        <v>0</v>
      </c>
      <c r="AA78" s="221">
        <f t="shared" si="35"/>
        <v>2.0824000000000003</v>
      </c>
      <c r="AB78" s="222">
        <f t="shared" si="41"/>
        <v>2.0824000000000003</v>
      </c>
      <c r="AC78" s="222">
        <f t="shared" si="42"/>
        <v>2.0824000000000003</v>
      </c>
      <c r="AD78" s="222">
        <f t="shared" si="43"/>
        <v>2.0824000000000003</v>
      </c>
      <c r="AE78" s="222">
        <f t="shared" si="44"/>
        <v>2.0824000000000003</v>
      </c>
      <c r="AF78" s="222">
        <f t="shared" si="45"/>
        <v>2.0824000000000003</v>
      </c>
      <c r="AG78" s="222">
        <f t="shared" si="46"/>
        <v>2.0824000000000003</v>
      </c>
      <c r="AH78" s="222">
        <f t="shared" si="47"/>
        <v>2.0824000000000003</v>
      </c>
      <c r="AI78" s="222">
        <f t="shared" si="48"/>
        <v>2.0824000000000003</v>
      </c>
      <c r="AJ78" s="222">
        <f t="shared" si="49"/>
        <v>2.0824000000000003</v>
      </c>
      <c r="AK78" s="201"/>
      <c r="AL78" s="201"/>
      <c r="AM78" s="201"/>
      <c r="AN78" s="201"/>
      <c r="AO78" s="201"/>
      <c r="AP78" s="201"/>
      <c r="AQ78" s="201"/>
      <c r="AR78" s="201"/>
      <c r="AS78" s="201"/>
      <c r="AT78" s="201"/>
      <c r="AU78" s="201"/>
      <c r="AV78" s="201"/>
      <c r="AW78" s="201"/>
      <c r="AX78" s="201"/>
    </row>
    <row r="79" spans="1:51" s="436" customFormat="1" ht="13.2">
      <c r="A79" s="216"/>
      <c r="B79" t="s">
        <v>5056</v>
      </c>
      <c r="C79" s="217">
        <v>0.49</v>
      </c>
      <c r="D79" s="439">
        <v>45.3</v>
      </c>
      <c r="E79" s="439"/>
      <c r="F79" s="217">
        <v>1</v>
      </c>
      <c r="G79" s="203">
        <v>0.1</v>
      </c>
      <c r="H79" s="218"/>
      <c r="I79" s="219">
        <f t="shared" si="38"/>
        <v>22.196999999999999</v>
      </c>
      <c r="Y79" s="220" t="str">
        <f t="shared" si="39"/>
        <v>Steel mfg -- Cold rolling</v>
      </c>
      <c r="Z79" s="221">
        <f t="shared" si="40"/>
        <v>19.9773</v>
      </c>
      <c r="AA79" s="221">
        <f t="shared" si="35"/>
        <v>0.44394</v>
      </c>
      <c r="AB79" s="222">
        <f t="shared" si="41"/>
        <v>0.44394</v>
      </c>
      <c r="AC79" s="222">
        <f t="shared" si="42"/>
        <v>0.44394</v>
      </c>
      <c r="AD79" s="222">
        <f t="shared" si="43"/>
        <v>0.44394</v>
      </c>
      <c r="AE79" s="222">
        <f t="shared" si="44"/>
        <v>0.44394</v>
      </c>
      <c r="AF79" s="222">
        <f t="shared" si="45"/>
        <v>0.44394</v>
      </c>
      <c r="AG79" s="222">
        <f t="shared" si="46"/>
        <v>0.44394</v>
      </c>
      <c r="AH79" s="222">
        <f t="shared" si="47"/>
        <v>0.44394</v>
      </c>
      <c r="AI79" s="222">
        <f t="shared" si="48"/>
        <v>0.44394</v>
      </c>
      <c r="AJ79" s="222">
        <f t="shared" si="49"/>
        <v>0.44394</v>
      </c>
      <c r="AK79" s="201"/>
      <c r="AL79" s="201"/>
      <c r="AM79" s="201"/>
      <c r="AN79" s="201"/>
      <c r="AO79" s="201"/>
      <c r="AP79" s="201"/>
      <c r="AQ79" s="201"/>
      <c r="AR79" s="201"/>
      <c r="AS79" s="201"/>
      <c r="AT79" s="201"/>
      <c r="AU79" s="201"/>
      <c r="AV79" s="201"/>
      <c r="AW79" s="201"/>
      <c r="AX79" s="201"/>
    </row>
    <row r="80" spans="1:51" s="436" customFormat="1" ht="13.2">
      <c r="A80" s="216"/>
      <c r="B80" s="29" t="s">
        <v>5079</v>
      </c>
      <c r="C80" s="217">
        <v>1.35</v>
      </c>
      <c r="D80" s="439">
        <v>11.4</v>
      </c>
      <c r="E80" s="439"/>
      <c r="F80" s="217">
        <v>1</v>
      </c>
      <c r="G80" s="203">
        <v>0.3</v>
      </c>
      <c r="H80" s="218"/>
      <c r="I80" s="219">
        <f t="shared" si="38"/>
        <v>15.390000000000002</v>
      </c>
      <c r="Y80" s="220" t="str">
        <f t="shared" si="39"/>
        <v>PS &amp; ABS mfg -- Injection</v>
      </c>
      <c r="Z80" s="221">
        <f t="shared" si="40"/>
        <v>10.773000000000001</v>
      </c>
      <c r="AA80" s="221">
        <f t="shared" si="35"/>
        <v>0.92340000000000022</v>
      </c>
      <c r="AB80" s="222">
        <f t="shared" si="41"/>
        <v>0.92340000000000022</v>
      </c>
      <c r="AC80" s="222">
        <f t="shared" si="42"/>
        <v>0.92340000000000022</v>
      </c>
      <c r="AD80" s="222">
        <f t="shared" si="43"/>
        <v>0.92340000000000022</v>
      </c>
      <c r="AE80" s="222">
        <f t="shared" si="44"/>
        <v>0.92340000000000022</v>
      </c>
      <c r="AF80" s="222">
        <f t="shared" si="45"/>
        <v>0.92340000000000022</v>
      </c>
      <c r="AG80" s="222">
        <f t="shared" si="46"/>
        <v>0.92340000000000022</v>
      </c>
      <c r="AH80" s="222">
        <f t="shared" si="47"/>
        <v>0.92340000000000022</v>
      </c>
      <c r="AI80" s="222">
        <f t="shared" si="48"/>
        <v>0.92340000000000022</v>
      </c>
      <c r="AJ80" s="222">
        <f t="shared" si="49"/>
        <v>0.92340000000000022</v>
      </c>
      <c r="AK80" s="201"/>
      <c r="AL80" s="201"/>
      <c r="AM80" s="201"/>
      <c r="AN80" s="201"/>
      <c r="AO80" s="201"/>
      <c r="AP80" s="201"/>
      <c r="AQ80" s="201"/>
      <c r="AR80" s="201"/>
      <c r="AS80" s="201"/>
      <c r="AT80" s="201"/>
      <c r="AU80" s="201"/>
      <c r="AV80" s="201"/>
      <c r="AW80" s="201"/>
      <c r="AX80" s="201"/>
    </row>
    <row r="81" spans="1:50" s="436" customFormat="1" ht="13.2">
      <c r="A81" s="216"/>
      <c r="B81" t="s">
        <v>5057</v>
      </c>
      <c r="C81" s="217">
        <v>1.35</v>
      </c>
      <c r="D81" s="439">
        <v>0.5</v>
      </c>
      <c r="E81" s="439"/>
      <c r="F81" s="217">
        <v>1</v>
      </c>
      <c r="G81" s="203">
        <v>0.3</v>
      </c>
      <c r="H81" s="218"/>
      <c r="I81" s="219">
        <f t="shared" si="38"/>
        <v>0.67500000000000004</v>
      </c>
      <c r="Y81" s="220" t="str">
        <f t="shared" si="39"/>
        <v>PVC mfg -- Injection molding</v>
      </c>
      <c r="Z81" s="221">
        <f t="shared" si="40"/>
        <v>0.47250000000000003</v>
      </c>
      <c r="AA81" s="221">
        <f t="shared" si="35"/>
        <v>4.0500000000000001E-2</v>
      </c>
      <c r="AB81" s="222">
        <f t="shared" si="41"/>
        <v>4.0500000000000001E-2</v>
      </c>
      <c r="AC81" s="222">
        <f t="shared" si="42"/>
        <v>4.0500000000000001E-2</v>
      </c>
      <c r="AD81" s="222">
        <f t="shared" si="43"/>
        <v>4.0500000000000001E-2</v>
      </c>
      <c r="AE81" s="222">
        <f t="shared" si="44"/>
        <v>4.0500000000000001E-2</v>
      </c>
      <c r="AF81" s="222">
        <f t="shared" si="45"/>
        <v>4.0500000000000001E-2</v>
      </c>
      <c r="AG81" s="222">
        <f t="shared" si="46"/>
        <v>4.0500000000000001E-2</v>
      </c>
      <c r="AH81" s="222">
        <f t="shared" si="47"/>
        <v>4.0500000000000001E-2</v>
      </c>
      <c r="AI81" s="222">
        <f t="shared" si="48"/>
        <v>4.0500000000000001E-2</v>
      </c>
      <c r="AJ81" s="222">
        <f t="shared" si="49"/>
        <v>4.0500000000000001E-2</v>
      </c>
      <c r="AK81" s="201"/>
      <c r="AL81" s="201"/>
      <c r="AM81" s="201"/>
      <c r="AN81" s="201"/>
      <c r="AO81" s="201"/>
      <c r="AP81" s="201"/>
      <c r="AQ81" s="201"/>
      <c r="AR81" s="201"/>
      <c r="AS81" s="201"/>
      <c r="AT81" s="201"/>
      <c r="AU81" s="201"/>
      <c r="AV81" s="201"/>
      <c r="AW81" s="201"/>
      <c r="AX81" s="201"/>
    </row>
    <row r="82" spans="1:50" ht="13.2">
      <c r="A82" s="216"/>
      <c r="B82" t="s">
        <v>5058</v>
      </c>
      <c r="C82" s="217">
        <v>0.68</v>
      </c>
      <c r="D82" s="439">
        <v>2.1</v>
      </c>
      <c r="E82" s="439"/>
      <c r="F82" s="217">
        <v>1</v>
      </c>
      <c r="G82" s="203">
        <v>0.1</v>
      </c>
      <c r="H82" s="203"/>
      <c r="I82" s="219">
        <f t="shared" si="38"/>
        <v>1.4280000000000002</v>
      </c>
      <c r="Y82" s="220" t="str">
        <f t="shared" si="39"/>
        <v>Aluminum mfg -- Extrusion</v>
      </c>
      <c r="Z82" s="221">
        <f t="shared" si="40"/>
        <v>1.2852000000000001</v>
      </c>
      <c r="AA82" s="221">
        <f t="shared" si="35"/>
        <v>2.8560000000000002E-2</v>
      </c>
      <c r="AB82" s="222">
        <f t="shared" si="41"/>
        <v>2.8560000000000002E-2</v>
      </c>
      <c r="AC82" s="222">
        <f t="shared" si="42"/>
        <v>2.8560000000000002E-2</v>
      </c>
      <c r="AD82" s="222">
        <f t="shared" si="43"/>
        <v>2.8560000000000002E-2</v>
      </c>
      <c r="AE82" s="222">
        <f t="shared" si="44"/>
        <v>2.8560000000000002E-2</v>
      </c>
      <c r="AF82" s="222">
        <f t="shared" si="45"/>
        <v>2.8560000000000002E-2</v>
      </c>
      <c r="AG82" s="222">
        <f t="shared" si="46"/>
        <v>2.8560000000000002E-2</v>
      </c>
      <c r="AH82" s="222">
        <f t="shared" si="47"/>
        <v>2.8560000000000002E-2</v>
      </c>
      <c r="AI82" s="222">
        <f t="shared" si="48"/>
        <v>2.8560000000000002E-2</v>
      </c>
      <c r="AJ82" s="222">
        <f t="shared" si="49"/>
        <v>2.8560000000000002E-2</v>
      </c>
      <c r="AK82" s="201"/>
      <c r="AL82" s="201"/>
      <c r="AM82" s="201"/>
      <c r="AN82" s="201"/>
      <c r="AO82" s="201"/>
      <c r="AP82" s="201"/>
      <c r="AQ82" s="201"/>
      <c r="AR82" s="201"/>
      <c r="AS82" s="201"/>
      <c r="AT82" s="201"/>
      <c r="AU82" s="201"/>
      <c r="AV82" s="201"/>
      <c r="AW82" s="201"/>
      <c r="AX82" s="201"/>
    </row>
    <row r="83" spans="1:50">
      <c r="A83" s="223"/>
      <c r="B83" s="436"/>
      <c r="C83" s="436"/>
      <c r="D83" s="437"/>
      <c r="E83" s="437"/>
      <c r="F83" s="436"/>
      <c r="G83" s="436"/>
      <c r="I83" s="219">
        <f t="shared" ref="I83" si="51">C83*D83*F83</f>
        <v>0</v>
      </c>
      <c r="Y83" s="220"/>
      <c r="Z83" s="221"/>
      <c r="AA83" s="221"/>
      <c r="AB83" s="222"/>
      <c r="AC83" s="222"/>
      <c r="AD83" s="222"/>
      <c r="AE83" s="222"/>
      <c r="AF83" s="222"/>
      <c r="AG83" s="222"/>
      <c r="AH83" s="222"/>
      <c r="AI83" s="222"/>
      <c r="AJ83" s="222"/>
      <c r="AK83" s="201"/>
      <c r="AL83" s="201"/>
      <c r="AM83" s="201"/>
      <c r="AN83" s="201"/>
      <c r="AO83" s="201"/>
      <c r="AP83" s="201"/>
      <c r="AQ83" s="201"/>
      <c r="AR83" s="201"/>
      <c r="AS83" s="201"/>
      <c r="AT83" s="201"/>
      <c r="AU83" s="201"/>
      <c r="AV83" s="201"/>
      <c r="AW83" s="201"/>
      <c r="AX83" s="201"/>
    </row>
    <row r="84" spans="1:50" ht="40.799999999999997">
      <c r="A84" s="207" t="s">
        <v>5010</v>
      </c>
      <c r="B84" s="224"/>
      <c r="C84" s="434" t="s">
        <v>5012</v>
      </c>
      <c r="D84" s="434" t="s">
        <v>5013</v>
      </c>
      <c r="E84" s="434" t="s">
        <v>5014</v>
      </c>
      <c r="F84" s="434" t="s">
        <v>5002</v>
      </c>
      <c r="G84" s="434" t="s">
        <v>5003</v>
      </c>
      <c r="H84" s="209" t="s">
        <v>5004</v>
      </c>
      <c r="I84" s="210" t="s">
        <v>5005</v>
      </c>
      <c r="Y84" s="225"/>
      <c r="Z84" s="226"/>
      <c r="AA84" s="226"/>
      <c r="AB84" s="227"/>
      <c r="AC84" s="227"/>
      <c r="AD84" s="227"/>
      <c r="AE84" s="227"/>
      <c r="AF84" s="227"/>
      <c r="AG84" s="227"/>
      <c r="AH84" s="227"/>
      <c r="AI84" s="227"/>
      <c r="AJ84" s="227"/>
      <c r="AK84" s="201"/>
      <c r="AL84" s="201"/>
      <c r="AM84" s="201"/>
      <c r="AN84" s="201"/>
      <c r="AO84" s="201"/>
      <c r="AP84" s="201"/>
      <c r="AQ84" s="201"/>
      <c r="AR84" s="201"/>
      <c r="AS84" s="201"/>
      <c r="AT84" s="201"/>
      <c r="AU84" s="201"/>
      <c r="AV84" s="201"/>
      <c r="AW84" s="201"/>
      <c r="AX84" s="201"/>
    </row>
    <row r="85" spans="1:50" ht="13.2">
      <c r="A85" s="216"/>
      <c r="B85" t="s">
        <v>5059</v>
      </c>
      <c r="C85" s="217">
        <v>0</v>
      </c>
      <c r="D85" s="435">
        <v>8.4599999999999995E-2</v>
      </c>
      <c r="E85" s="435">
        <v>10000</v>
      </c>
      <c r="F85" s="217">
        <v>1</v>
      </c>
      <c r="G85" s="203">
        <v>0.5</v>
      </c>
      <c r="H85" s="203"/>
      <c r="I85" s="219">
        <f t="shared" ref="I85:I88" si="52">C85*D85*E85*F85</f>
        <v>0</v>
      </c>
      <c r="Y85" s="220" t="str">
        <f t="shared" ref="Y85:Y88" si="53">B85</f>
        <v>Ocean freight, 10,000 km</v>
      </c>
      <c r="Z85" s="221">
        <f t="shared" ref="Z85:Z88" si="54">I85 - (I85*G85)</f>
        <v>0</v>
      </c>
      <c r="AA85" s="221">
        <f t="shared" ref="AA85:AA88" si="55">$I85*$G85*2/10</f>
        <v>0</v>
      </c>
      <c r="AB85" s="222">
        <f t="shared" ref="AB85:AJ88" si="56">AA85</f>
        <v>0</v>
      </c>
      <c r="AC85" s="222">
        <f t="shared" si="56"/>
        <v>0</v>
      </c>
      <c r="AD85" s="222">
        <f t="shared" si="56"/>
        <v>0</v>
      </c>
      <c r="AE85" s="222">
        <f t="shared" si="56"/>
        <v>0</v>
      </c>
      <c r="AF85" s="222">
        <f t="shared" si="56"/>
        <v>0</v>
      </c>
      <c r="AG85" s="222">
        <f t="shared" si="56"/>
        <v>0</v>
      </c>
      <c r="AH85" s="222">
        <f t="shared" si="56"/>
        <v>0</v>
      </c>
      <c r="AI85" s="222">
        <f t="shared" si="56"/>
        <v>0</v>
      </c>
      <c r="AJ85" s="222">
        <f t="shared" si="56"/>
        <v>0</v>
      </c>
      <c r="AK85" s="201"/>
      <c r="AL85" s="201"/>
      <c r="AM85" s="201"/>
      <c r="AN85" s="201"/>
      <c r="AO85" s="201"/>
      <c r="AP85" s="201"/>
      <c r="AQ85" s="201"/>
      <c r="AR85" s="201"/>
      <c r="AS85" s="201"/>
      <c r="AT85" s="201"/>
      <c r="AU85" s="201"/>
      <c r="AV85" s="201"/>
      <c r="AW85" s="201"/>
      <c r="AX85" s="201"/>
    </row>
    <row r="86" spans="1:50" ht="13.2">
      <c r="A86" s="216"/>
      <c r="B86" t="s">
        <v>5060</v>
      </c>
      <c r="C86" s="217">
        <v>0.03</v>
      </c>
      <c r="D86" s="435">
        <v>8.4599999999999995E-2</v>
      </c>
      <c r="E86" s="435">
        <v>800</v>
      </c>
      <c r="F86" s="217">
        <v>1</v>
      </c>
      <c r="G86" s="203">
        <v>0.1</v>
      </c>
      <c r="H86" s="203"/>
      <c r="I86" s="219">
        <f t="shared" si="52"/>
        <v>2.0303999999999998</v>
      </c>
      <c r="Y86" s="220" t="str">
        <f t="shared" si="53"/>
        <v>Rail, 800 km</v>
      </c>
      <c r="Z86" s="221">
        <f t="shared" si="54"/>
        <v>1.8273599999999997</v>
      </c>
      <c r="AA86" s="221">
        <f t="shared" si="55"/>
        <v>4.0607999999999998E-2</v>
      </c>
      <c r="AB86" s="222">
        <f t="shared" si="56"/>
        <v>4.0607999999999998E-2</v>
      </c>
      <c r="AC86" s="222">
        <f t="shared" si="56"/>
        <v>4.0607999999999998E-2</v>
      </c>
      <c r="AD86" s="222">
        <f t="shared" si="56"/>
        <v>4.0607999999999998E-2</v>
      </c>
      <c r="AE86" s="222">
        <f t="shared" si="56"/>
        <v>4.0607999999999998E-2</v>
      </c>
      <c r="AF86" s="222">
        <f t="shared" si="56"/>
        <v>4.0607999999999998E-2</v>
      </c>
      <c r="AG86" s="222">
        <f t="shared" si="56"/>
        <v>4.0607999999999998E-2</v>
      </c>
      <c r="AH86" s="222">
        <f t="shared" si="56"/>
        <v>4.0607999999999998E-2</v>
      </c>
      <c r="AI86" s="222">
        <f t="shared" si="56"/>
        <v>4.0607999999999998E-2</v>
      </c>
      <c r="AJ86" s="222">
        <f t="shared" si="56"/>
        <v>4.0607999999999998E-2</v>
      </c>
      <c r="AK86" s="201"/>
      <c r="AL86" s="201"/>
      <c r="AM86" s="201"/>
      <c r="AN86" s="201"/>
      <c r="AO86" s="201"/>
      <c r="AP86" s="201"/>
      <c r="AQ86" s="201"/>
      <c r="AR86" s="201"/>
      <c r="AS86" s="201"/>
      <c r="AT86" s="201"/>
      <c r="AU86" s="201"/>
      <c r="AV86" s="201"/>
      <c r="AW86" s="201"/>
      <c r="AX86" s="201"/>
    </row>
    <row r="87" spans="1:50" ht="13.2">
      <c r="A87" s="216"/>
      <c r="B87" t="s">
        <v>5061</v>
      </c>
      <c r="C87" s="217">
        <v>0.09</v>
      </c>
      <c r="D87" s="435">
        <v>8.4599999999999995E-2</v>
      </c>
      <c r="E87" s="435">
        <v>80</v>
      </c>
      <c r="F87" s="217">
        <v>1</v>
      </c>
      <c r="G87" s="203">
        <v>0.1</v>
      </c>
      <c r="H87" s="203"/>
      <c r="I87" s="219">
        <f t="shared" si="52"/>
        <v>0.60911999999999988</v>
      </c>
      <c r="Y87" s="220" t="str">
        <f t="shared" si="53"/>
        <v>Truck, 80 km</v>
      </c>
      <c r="Z87" s="221">
        <f t="shared" si="54"/>
        <v>0.54820799999999992</v>
      </c>
      <c r="AA87" s="221">
        <f t="shared" si="55"/>
        <v>1.2182399999999999E-2</v>
      </c>
      <c r="AB87" s="222">
        <f t="shared" si="56"/>
        <v>1.2182399999999999E-2</v>
      </c>
      <c r="AC87" s="222">
        <f t="shared" si="56"/>
        <v>1.2182399999999999E-2</v>
      </c>
      <c r="AD87" s="222">
        <f t="shared" si="56"/>
        <v>1.2182399999999999E-2</v>
      </c>
      <c r="AE87" s="222">
        <f t="shared" si="56"/>
        <v>1.2182399999999999E-2</v>
      </c>
      <c r="AF87" s="222">
        <f t="shared" si="56"/>
        <v>1.2182399999999999E-2</v>
      </c>
      <c r="AG87" s="222">
        <f t="shared" si="56"/>
        <v>1.2182399999999999E-2</v>
      </c>
      <c r="AH87" s="222">
        <f t="shared" si="56"/>
        <v>1.2182399999999999E-2</v>
      </c>
      <c r="AI87" s="222">
        <f t="shared" si="56"/>
        <v>1.2182399999999999E-2</v>
      </c>
      <c r="AJ87" s="222">
        <f t="shared" si="56"/>
        <v>1.2182399999999999E-2</v>
      </c>
      <c r="AK87" s="201"/>
      <c r="AL87" s="201"/>
      <c r="AM87" s="201"/>
      <c r="AN87" s="201"/>
      <c r="AO87" s="201"/>
      <c r="AP87" s="201"/>
      <c r="AQ87" s="201"/>
      <c r="AR87" s="201"/>
      <c r="AS87" s="201"/>
      <c r="AT87" s="201"/>
      <c r="AU87" s="201"/>
      <c r="AV87" s="201"/>
      <c r="AW87" s="201"/>
      <c r="AX87" s="201"/>
    </row>
    <row r="88" spans="1:50">
      <c r="A88" s="223"/>
      <c r="B88" s="436"/>
      <c r="C88" s="436"/>
      <c r="D88" s="435"/>
      <c r="E88" s="435"/>
      <c r="F88" s="436"/>
      <c r="G88" s="436"/>
      <c r="I88" s="219">
        <f t="shared" si="52"/>
        <v>0</v>
      </c>
      <c r="Y88" s="220">
        <f t="shared" si="53"/>
        <v>0</v>
      </c>
      <c r="Z88" s="221">
        <f t="shared" si="54"/>
        <v>0</v>
      </c>
      <c r="AA88" s="221">
        <f t="shared" si="55"/>
        <v>0</v>
      </c>
      <c r="AB88" s="222">
        <f t="shared" si="56"/>
        <v>0</v>
      </c>
      <c r="AC88" s="222">
        <f t="shared" si="56"/>
        <v>0</v>
      </c>
      <c r="AD88" s="222">
        <f t="shared" si="56"/>
        <v>0</v>
      </c>
      <c r="AE88" s="222">
        <f t="shared" si="56"/>
        <v>0</v>
      </c>
      <c r="AF88" s="222">
        <f t="shared" si="56"/>
        <v>0</v>
      </c>
      <c r="AG88" s="222">
        <f t="shared" si="56"/>
        <v>0</v>
      </c>
      <c r="AH88" s="222">
        <f t="shared" si="56"/>
        <v>0</v>
      </c>
      <c r="AI88" s="222">
        <f t="shared" si="56"/>
        <v>0</v>
      </c>
      <c r="AJ88" s="222">
        <f t="shared" si="56"/>
        <v>0</v>
      </c>
      <c r="AK88" s="201"/>
      <c r="AL88" s="201"/>
      <c r="AM88" s="201"/>
      <c r="AN88" s="201"/>
      <c r="AO88" s="201"/>
      <c r="AP88" s="201"/>
      <c r="AQ88" s="201"/>
      <c r="AR88" s="201"/>
      <c r="AS88" s="201"/>
      <c r="AT88" s="201"/>
      <c r="AU88" s="201"/>
      <c r="AV88" s="201"/>
      <c r="AW88" s="201"/>
      <c r="AX88" s="201"/>
    </row>
    <row r="89" spans="1:50" ht="40.799999999999997" customHeight="1">
      <c r="A89" s="229" t="s">
        <v>5011</v>
      </c>
      <c r="B89" s="224"/>
      <c r="C89" s="434" t="s">
        <v>5015</v>
      </c>
      <c r="D89" s="438" t="s">
        <v>5016</v>
      </c>
      <c r="E89" s="438"/>
      <c r="F89" s="434" t="s">
        <v>5002</v>
      </c>
      <c r="G89" s="434" t="s">
        <v>5003</v>
      </c>
      <c r="H89" s="209" t="s">
        <v>5004</v>
      </c>
      <c r="I89" s="210" t="s">
        <v>5005</v>
      </c>
      <c r="Y89" s="225"/>
      <c r="Z89" s="226"/>
      <c r="AA89" s="226"/>
      <c r="AB89" s="227"/>
      <c r="AC89" s="227"/>
      <c r="AD89" s="227"/>
      <c r="AE89" s="227"/>
      <c r="AF89" s="227"/>
      <c r="AG89" s="227"/>
      <c r="AH89" s="227"/>
      <c r="AI89" s="227"/>
      <c r="AJ89" s="227"/>
      <c r="AK89" s="201"/>
      <c r="AL89" s="201"/>
      <c r="AM89" s="201"/>
      <c r="AN89" s="201"/>
      <c r="AO89" s="201"/>
      <c r="AP89" s="201"/>
      <c r="AQ89" s="201"/>
      <c r="AR89" s="201"/>
      <c r="AS89" s="201"/>
      <c r="AT89" s="201"/>
      <c r="AU89" s="201"/>
      <c r="AV89" s="201"/>
      <c r="AW89" s="201"/>
      <c r="AX89" s="201"/>
    </row>
    <row r="90" spans="1:50" ht="13.2">
      <c r="A90" s="230"/>
      <c r="B90" t="s">
        <v>5062</v>
      </c>
      <c r="C90" s="436">
        <v>0.12</v>
      </c>
      <c r="D90" s="437">
        <v>1821.3</v>
      </c>
      <c r="E90" s="437"/>
      <c r="F90" s="436">
        <v>15</v>
      </c>
      <c r="G90" s="203">
        <v>0.3</v>
      </c>
      <c r="H90" s="203"/>
      <c r="I90" s="219">
        <f>C90*D90*F90</f>
        <v>3278.3399999999997</v>
      </c>
      <c r="AK90" s="201"/>
      <c r="AL90" s="201"/>
      <c r="AM90" s="201"/>
      <c r="AN90" s="201"/>
      <c r="AO90" s="201"/>
      <c r="AP90" s="201"/>
      <c r="AQ90" s="201"/>
      <c r="AR90" s="201"/>
      <c r="AS90" s="201"/>
      <c r="AT90" s="201"/>
      <c r="AU90" s="201"/>
      <c r="AV90" s="201"/>
      <c r="AW90" s="201"/>
      <c r="AX90" s="201"/>
    </row>
    <row r="91" spans="1:50">
      <c r="A91" s="230"/>
      <c r="B91" s="436"/>
      <c r="C91" s="435"/>
      <c r="D91" s="437"/>
      <c r="E91" s="437"/>
      <c r="F91" s="436"/>
      <c r="G91" s="203"/>
      <c r="I91" s="219">
        <f>C91*D91*F91</f>
        <v>0</v>
      </c>
      <c r="Y91" s="220" t="s">
        <v>5062</v>
      </c>
      <c r="Z91" s="221">
        <f>I90 - (I90*G90)</f>
        <v>2294.8379999999997</v>
      </c>
      <c r="AA91" s="221">
        <v>238.41216</v>
      </c>
      <c r="AB91" s="231">
        <v>238.41216</v>
      </c>
      <c r="AC91" s="231">
        <v>238.41216</v>
      </c>
      <c r="AD91" s="231">
        <v>238.41216</v>
      </c>
      <c r="AE91" s="231">
        <v>238.41216</v>
      </c>
      <c r="AF91" s="231">
        <v>238.41216</v>
      </c>
      <c r="AG91" s="231">
        <v>238.41216</v>
      </c>
      <c r="AH91" s="231">
        <v>238.41216</v>
      </c>
      <c r="AI91" s="231">
        <v>238.41216</v>
      </c>
      <c r="AJ91" s="231">
        <v>238.41216</v>
      </c>
      <c r="AK91" s="201"/>
      <c r="AL91" s="201"/>
      <c r="AM91" s="201"/>
      <c r="AN91" s="201"/>
      <c r="AO91" s="201"/>
      <c r="AP91" s="201"/>
      <c r="AQ91" s="201"/>
      <c r="AR91" s="201"/>
      <c r="AS91" s="201"/>
      <c r="AT91" s="201"/>
      <c r="AU91" s="201"/>
      <c r="AV91" s="201"/>
      <c r="AW91" s="201"/>
      <c r="AX91" s="201"/>
    </row>
    <row r="92" spans="1:50">
      <c r="A92" s="223"/>
      <c r="B92" s="436"/>
      <c r="C92" s="436"/>
      <c r="D92" s="437"/>
      <c r="E92" s="437"/>
      <c r="F92" s="436"/>
      <c r="G92" s="436"/>
      <c r="I92" s="219">
        <f>C92*D92*F92</f>
        <v>0</v>
      </c>
      <c r="Y92" s="220">
        <v>0</v>
      </c>
      <c r="Z92" s="221">
        <v>0</v>
      </c>
      <c r="AA92" s="221">
        <v>0</v>
      </c>
      <c r="AB92" s="222">
        <v>0</v>
      </c>
      <c r="AC92" s="222">
        <v>0</v>
      </c>
      <c r="AD92" s="222">
        <v>0</v>
      </c>
      <c r="AE92" s="222">
        <v>0</v>
      </c>
      <c r="AF92" s="222">
        <v>0</v>
      </c>
      <c r="AG92" s="222">
        <v>0</v>
      </c>
      <c r="AH92" s="222">
        <v>0</v>
      </c>
      <c r="AI92" s="222">
        <v>0</v>
      </c>
      <c r="AJ92" s="222">
        <v>0</v>
      </c>
      <c r="AK92" s="201"/>
      <c r="AL92" s="201"/>
      <c r="AM92" s="201"/>
      <c r="AN92" s="201"/>
      <c r="AO92" s="201"/>
      <c r="AP92" s="201"/>
      <c r="AQ92" s="201"/>
      <c r="AR92" s="201"/>
      <c r="AS92" s="201"/>
      <c r="AT92" s="201"/>
      <c r="AU92" s="201"/>
      <c r="AV92" s="201"/>
      <c r="AW92" s="201"/>
      <c r="AX92" s="201"/>
    </row>
    <row r="93" spans="1:50" ht="40.799999999999997">
      <c r="A93" s="232" t="s">
        <v>35</v>
      </c>
      <c r="B93" s="233"/>
      <c r="C93" s="209" t="s">
        <v>5017</v>
      </c>
      <c r="D93" s="438" t="s">
        <v>5001</v>
      </c>
      <c r="E93" s="438"/>
      <c r="F93" s="209" t="s">
        <v>5002</v>
      </c>
      <c r="G93" s="209" t="s">
        <v>5003</v>
      </c>
      <c r="H93" s="209" t="s">
        <v>5004</v>
      </c>
      <c r="I93" s="210" t="s">
        <v>5005</v>
      </c>
      <c r="Y93" s="225">
        <v>0</v>
      </c>
      <c r="Z93" s="226">
        <v>0</v>
      </c>
      <c r="AA93" s="226">
        <v>0</v>
      </c>
      <c r="AB93" s="227">
        <v>0</v>
      </c>
      <c r="AC93" s="227">
        <v>0</v>
      </c>
      <c r="AD93" s="227">
        <v>0</v>
      </c>
      <c r="AE93" s="227">
        <v>0</v>
      </c>
      <c r="AF93" s="227">
        <v>0</v>
      </c>
      <c r="AG93" s="227">
        <v>0</v>
      </c>
      <c r="AH93" s="227">
        <v>0</v>
      </c>
      <c r="AI93" s="227">
        <v>0</v>
      </c>
      <c r="AJ93" s="227">
        <v>0</v>
      </c>
      <c r="AK93" s="201"/>
      <c r="AL93" s="201"/>
      <c r="AM93" s="201"/>
      <c r="AN93" s="201"/>
      <c r="AO93" s="201"/>
      <c r="AP93" s="201"/>
      <c r="AQ93" s="201"/>
      <c r="AR93" s="201"/>
      <c r="AS93" s="201"/>
      <c r="AT93" s="201"/>
      <c r="AU93" s="201"/>
      <c r="AV93" s="201"/>
      <c r="AW93" s="201"/>
      <c r="AX93" s="201"/>
    </row>
    <row r="94" spans="1:50" ht="13.2">
      <c r="A94" s="230"/>
      <c r="B94" t="s">
        <v>5063</v>
      </c>
      <c r="C94" s="217">
        <v>0</v>
      </c>
      <c r="D94" s="439">
        <v>37.6</v>
      </c>
      <c r="E94" s="439"/>
      <c r="F94" s="217">
        <v>1</v>
      </c>
      <c r="G94" s="203">
        <v>0.3</v>
      </c>
      <c r="H94" s="218" t="s">
        <v>5075</v>
      </c>
      <c r="I94" s="219">
        <f>C94*D94*F94</f>
        <v>0</v>
      </c>
      <c r="Y94" s="220" t="str">
        <f>B94</f>
        <v>Steel - landfill</v>
      </c>
      <c r="Z94" s="221">
        <f>I94 - (I94*G94)</f>
        <v>0</v>
      </c>
      <c r="AA94" s="221">
        <f>$I94*$G94*2/10</f>
        <v>0</v>
      </c>
      <c r="AB94" s="222">
        <f t="shared" ref="AB94:AJ94" si="57">AA94</f>
        <v>0</v>
      </c>
      <c r="AC94" s="222">
        <f t="shared" si="57"/>
        <v>0</v>
      </c>
      <c r="AD94" s="222">
        <f t="shared" si="57"/>
        <v>0</v>
      </c>
      <c r="AE94" s="222">
        <f t="shared" si="57"/>
        <v>0</v>
      </c>
      <c r="AF94" s="222">
        <f t="shared" si="57"/>
        <v>0</v>
      </c>
      <c r="AG94" s="222">
        <f t="shared" si="57"/>
        <v>0</v>
      </c>
      <c r="AH94" s="222">
        <f t="shared" si="57"/>
        <v>0</v>
      </c>
      <c r="AI94" s="222">
        <f t="shared" si="57"/>
        <v>0</v>
      </c>
      <c r="AJ94" s="222">
        <f t="shared" si="57"/>
        <v>0</v>
      </c>
      <c r="AK94" s="201"/>
      <c r="AL94" s="201"/>
      <c r="AM94" s="201"/>
      <c r="AN94" s="201"/>
      <c r="AO94" s="201"/>
      <c r="AP94" s="201"/>
      <c r="AQ94" s="201"/>
      <c r="AR94" s="201"/>
      <c r="AS94" s="201"/>
      <c r="AT94" s="201"/>
      <c r="AU94" s="201"/>
      <c r="AV94" s="201"/>
      <c r="AW94" s="201"/>
      <c r="AX94" s="201"/>
    </row>
    <row r="95" spans="1:50" s="436" customFormat="1" ht="13.2">
      <c r="A95" s="230"/>
      <c r="B95" t="s">
        <v>5064</v>
      </c>
      <c r="C95" s="217">
        <v>0</v>
      </c>
      <c r="D95" s="439">
        <v>3.2</v>
      </c>
      <c r="E95" s="439"/>
      <c r="F95" s="217">
        <v>1</v>
      </c>
      <c r="G95" s="203">
        <v>0.3</v>
      </c>
      <c r="H95" s="218" t="s">
        <v>5075</v>
      </c>
      <c r="I95" s="219">
        <f t="shared" ref="I95:I105" si="58">C95*D95*F95</f>
        <v>0</v>
      </c>
      <c r="Y95" s="220" t="str">
        <f t="shared" ref="Y95:Y108" si="59">B95</f>
        <v>Iron - landfill</v>
      </c>
      <c r="Z95" s="221">
        <f t="shared" ref="Z95:Z108" si="60">I95 - (I95*G95)</f>
        <v>0</v>
      </c>
      <c r="AA95" s="221">
        <f t="shared" ref="AA95:AA108" si="61">$I95*$G95*2/10</f>
        <v>0</v>
      </c>
      <c r="AB95" s="222">
        <f t="shared" ref="AB95:AB108" si="62">AA95</f>
        <v>0</v>
      </c>
      <c r="AC95" s="222">
        <f t="shared" ref="AC95:AC108" si="63">AB95</f>
        <v>0</v>
      </c>
      <c r="AD95" s="222">
        <f t="shared" ref="AD95:AD108" si="64">AC95</f>
        <v>0</v>
      </c>
      <c r="AE95" s="222">
        <f t="shared" ref="AE95:AE108" si="65">AD95</f>
        <v>0</v>
      </c>
      <c r="AF95" s="222">
        <f t="shared" ref="AF95:AF108" si="66">AE95</f>
        <v>0</v>
      </c>
      <c r="AG95" s="222">
        <f t="shared" ref="AG95:AG108" si="67">AF95</f>
        <v>0</v>
      </c>
      <c r="AH95" s="222">
        <f t="shared" ref="AH95:AH108" si="68">AG95</f>
        <v>0</v>
      </c>
      <c r="AI95" s="222">
        <f t="shared" ref="AI95:AI108" si="69">AH95</f>
        <v>0</v>
      </c>
      <c r="AJ95" s="222">
        <f t="shared" ref="AJ95:AJ108" si="70">AI95</f>
        <v>0</v>
      </c>
      <c r="AK95" s="201"/>
      <c r="AL95" s="201"/>
      <c r="AM95" s="201"/>
      <c r="AN95" s="201"/>
      <c r="AO95" s="201"/>
      <c r="AP95" s="201"/>
      <c r="AQ95" s="201"/>
      <c r="AR95" s="201"/>
      <c r="AS95" s="201"/>
      <c r="AT95" s="201"/>
      <c r="AU95" s="201"/>
      <c r="AV95" s="201"/>
      <c r="AW95" s="201"/>
      <c r="AX95" s="201"/>
    </row>
    <row r="96" spans="1:50" s="436" customFormat="1" ht="13.2">
      <c r="A96" s="230"/>
      <c r="B96" t="s">
        <v>5065</v>
      </c>
      <c r="C96" s="217">
        <v>0</v>
      </c>
      <c r="D96" s="439">
        <v>2.1</v>
      </c>
      <c r="E96" s="439"/>
      <c r="F96" s="217">
        <v>1</v>
      </c>
      <c r="G96" s="203">
        <v>0.3</v>
      </c>
      <c r="H96" s="218" t="s">
        <v>5075</v>
      </c>
      <c r="I96" s="219">
        <f t="shared" si="58"/>
        <v>0</v>
      </c>
      <c r="Y96" s="220" t="str">
        <f t="shared" si="59"/>
        <v>Aluminum - landfill</v>
      </c>
      <c r="Z96" s="221">
        <f t="shared" si="60"/>
        <v>0</v>
      </c>
      <c r="AA96" s="221">
        <f t="shared" si="61"/>
        <v>0</v>
      </c>
      <c r="AB96" s="222">
        <f t="shared" si="62"/>
        <v>0</v>
      </c>
      <c r="AC96" s="222">
        <f t="shared" si="63"/>
        <v>0</v>
      </c>
      <c r="AD96" s="222">
        <f t="shared" si="64"/>
        <v>0</v>
      </c>
      <c r="AE96" s="222">
        <f t="shared" si="65"/>
        <v>0</v>
      </c>
      <c r="AF96" s="222">
        <f t="shared" si="66"/>
        <v>0</v>
      </c>
      <c r="AG96" s="222">
        <f t="shared" si="67"/>
        <v>0</v>
      </c>
      <c r="AH96" s="222">
        <f t="shared" si="68"/>
        <v>0</v>
      </c>
      <c r="AI96" s="222">
        <f t="shared" si="69"/>
        <v>0</v>
      </c>
      <c r="AJ96" s="222">
        <f t="shared" si="70"/>
        <v>0</v>
      </c>
      <c r="AK96" s="201"/>
      <c r="AL96" s="201"/>
      <c r="AM96" s="201"/>
      <c r="AN96" s="201"/>
      <c r="AO96" s="201"/>
      <c r="AP96" s="201"/>
      <c r="AQ96" s="201"/>
      <c r="AR96" s="201"/>
      <c r="AS96" s="201"/>
      <c r="AT96" s="201"/>
      <c r="AU96" s="201"/>
      <c r="AV96" s="201"/>
      <c r="AW96" s="201"/>
      <c r="AX96" s="201"/>
    </row>
    <row r="97" spans="1:50" s="436" customFormat="1" ht="13.2">
      <c r="A97" s="230"/>
      <c r="B97" t="s">
        <v>5066</v>
      </c>
      <c r="C97" s="217">
        <v>0</v>
      </c>
      <c r="D97" s="439">
        <v>2.7</v>
      </c>
      <c r="E97" s="439"/>
      <c r="F97" s="217">
        <v>1</v>
      </c>
      <c r="G97" s="203">
        <v>0.3</v>
      </c>
      <c r="H97" s="218" t="s">
        <v>5075</v>
      </c>
      <c r="I97" s="219">
        <f t="shared" si="58"/>
        <v>0</v>
      </c>
      <c r="Y97" s="220" t="str">
        <f t="shared" si="59"/>
        <v>Copper - landfill</v>
      </c>
      <c r="Z97" s="221">
        <f t="shared" si="60"/>
        <v>0</v>
      </c>
      <c r="AA97" s="221">
        <f t="shared" si="61"/>
        <v>0</v>
      </c>
      <c r="AB97" s="222">
        <f t="shared" si="62"/>
        <v>0</v>
      </c>
      <c r="AC97" s="222">
        <f t="shared" si="63"/>
        <v>0</v>
      </c>
      <c r="AD97" s="222">
        <f t="shared" si="64"/>
        <v>0</v>
      </c>
      <c r="AE97" s="222">
        <f t="shared" si="65"/>
        <v>0</v>
      </c>
      <c r="AF97" s="222">
        <f t="shared" si="66"/>
        <v>0</v>
      </c>
      <c r="AG97" s="222">
        <f t="shared" si="67"/>
        <v>0</v>
      </c>
      <c r="AH97" s="222">
        <f t="shared" si="68"/>
        <v>0</v>
      </c>
      <c r="AI97" s="222">
        <f t="shared" si="69"/>
        <v>0</v>
      </c>
      <c r="AJ97" s="222">
        <f t="shared" si="70"/>
        <v>0</v>
      </c>
      <c r="AK97" s="201"/>
      <c r="AL97" s="201"/>
      <c r="AM97" s="201"/>
      <c r="AN97" s="201"/>
      <c r="AO97" s="201"/>
      <c r="AP97" s="201"/>
      <c r="AQ97" s="201"/>
      <c r="AR97" s="201"/>
      <c r="AS97" s="201"/>
      <c r="AT97" s="201"/>
      <c r="AU97" s="201"/>
      <c r="AV97" s="201"/>
      <c r="AW97" s="201"/>
      <c r="AX97" s="201"/>
    </row>
    <row r="98" spans="1:50" s="436" customFormat="1" ht="13.2">
      <c r="A98" s="230"/>
      <c r="B98" t="s">
        <v>5067</v>
      </c>
      <c r="C98" s="217">
        <v>0</v>
      </c>
      <c r="D98" s="439">
        <v>0.2</v>
      </c>
      <c r="E98" s="439"/>
      <c r="F98" s="217">
        <v>1</v>
      </c>
      <c r="G98" s="203">
        <v>0.3</v>
      </c>
      <c r="H98" s="218" t="s">
        <v>5075</v>
      </c>
      <c r="I98" s="219">
        <f t="shared" si="58"/>
        <v>0</v>
      </c>
      <c r="Y98" s="220" t="str">
        <f t="shared" si="59"/>
        <v>Rubber - landfill</v>
      </c>
      <c r="Z98" s="221">
        <f t="shared" si="60"/>
        <v>0</v>
      </c>
      <c r="AA98" s="221">
        <f t="shared" si="61"/>
        <v>0</v>
      </c>
      <c r="AB98" s="222">
        <f t="shared" si="62"/>
        <v>0</v>
      </c>
      <c r="AC98" s="222">
        <f t="shared" si="63"/>
        <v>0</v>
      </c>
      <c r="AD98" s="222">
        <f t="shared" si="64"/>
        <v>0</v>
      </c>
      <c r="AE98" s="222">
        <f t="shared" si="65"/>
        <v>0</v>
      </c>
      <c r="AF98" s="222">
        <f t="shared" si="66"/>
        <v>0</v>
      </c>
      <c r="AG98" s="222">
        <f t="shared" si="67"/>
        <v>0</v>
      </c>
      <c r="AH98" s="222">
        <f t="shared" si="68"/>
        <v>0</v>
      </c>
      <c r="AI98" s="222">
        <f t="shared" si="69"/>
        <v>0</v>
      </c>
      <c r="AJ98" s="222">
        <f t="shared" si="70"/>
        <v>0</v>
      </c>
      <c r="AK98" s="201"/>
      <c r="AL98" s="201"/>
      <c r="AM98" s="201"/>
      <c r="AN98" s="201"/>
      <c r="AO98" s="201"/>
      <c r="AP98" s="201"/>
      <c r="AQ98" s="201"/>
      <c r="AR98" s="201"/>
      <c r="AS98" s="201"/>
      <c r="AT98" s="201"/>
      <c r="AU98" s="201"/>
      <c r="AV98" s="201"/>
      <c r="AW98" s="201"/>
      <c r="AX98" s="201"/>
    </row>
    <row r="99" spans="1:50" s="436" customFormat="1" ht="13.2">
      <c r="A99" s="230"/>
      <c r="B99" t="s">
        <v>5068</v>
      </c>
      <c r="C99" s="217">
        <v>0</v>
      </c>
      <c r="D99" s="439">
        <v>6.3</v>
      </c>
      <c r="E99" s="439"/>
      <c r="F99" s="217">
        <v>1</v>
      </c>
      <c r="G99" s="203">
        <v>0.3</v>
      </c>
      <c r="H99" s="218" t="s">
        <v>5075</v>
      </c>
      <c r="I99" s="219">
        <f t="shared" si="58"/>
        <v>0</v>
      </c>
      <c r="Y99" s="220" t="str">
        <f t="shared" si="59"/>
        <v>Polystyrene landfil</v>
      </c>
      <c r="Z99" s="221">
        <f t="shared" si="60"/>
        <v>0</v>
      </c>
      <c r="AA99" s="221">
        <f t="shared" si="61"/>
        <v>0</v>
      </c>
      <c r="AB99" s="222">
        <f t="shared" si="62"/>
        <v>0</v>
      </c>
      <c r="AC99" s="222">
        <f t="shared" si="63"/>
        <v>0</v>
      </c>
      <c r="AD99" s="222">
        <f t="shared" si="64"/>
        <v>0</v>
      </c>
      <c r="AE99" s="222">
        <f t="shared" si="65"/>
        <v>0</v>
      </c>
      <c r="AF99" s="222">
        <f t="shared" si="66"/>
        <v>0</v>
      </c>
      <c r="AG99" s="222">
        <f t="shared" si="67"/>
        <v>0</v>
      </c>
      <c r="AH99" s="222">
        <f t="shared" si="68"/>
        <v>0</v>
      </c>
      <c r="AI99" s="222">
        <f t="shared" si="69"/>
        <v>0</v>
      </c>
      <c r="AJ99" s="222">
        <f t="shared" si="70"/>
        <v>0</v>
      </c>
      <c r="AK99" s="201"/>
      <c r="AL99" s="201"/>
      <c r="AM99" s="201"/>
      <c r="AN99" s="201"/>
      <c r="AO99" s="201"/>
      <c r="AP99" s="201"/>
      <c r="AQ99" s="201"/>
      <c r="AR99" s="201"/>
      <c r="AS99" s="201"/>
      <c r="AT99" s="201"/>
      <c r="AU99" s="201"/>
      <c r="AV99" s="201"/>
      <c r="AW99" s="201"/>
      <c r="AX99" s="201"/>
    </row>
    <row r="100" spans="1:50" s="436" customFormat="1" ht="13.2">
      <c r="A100" s="230"/>
      <c r="B100" t="s">
        <v>5069</v>
      </c>
      <c r="C100" s="217">
        <v>0</v>
      </c>
      <c r="D100" s="439">
        <v>5.0999999999999996</v>
      </c>
      <c r="E100" s="439"/>
      <c r="F100" s="217">
        <v>1</v>
      </c>
      <c r="G100" s="203">
        <v>0.3</v>
      </c>
      <c r="H100" s="218" t="s">
        <v>5075</v>
      </c>
      <c r="I100" s="219">
        <f t="shared" si="58"/>
        <v>0</v>
      </c>
      <c r="Y100" s="220" t="str">
        <f t="shared" si="59"/>
        <v>ABS - landfill</v>
      </c>
      <c r="Z100" s="221">
        <f t="shared" si="60"/>
        <v>0</v>
      </c>
      <c r="AA100" s="221">
        <f t="shared" si="61"/>
        <v>0</v>
      </c>
      <c r="AB100" s="222">
        <f t="shared" si="62"/>
        <v>0</v>
      </c>
      <c r="AC100" s="222">
        <f t="shared" si="63"/>
        <v>0</v>
      </c>
      <c r="AD100" s="222">
        <f t="shared" si="64"/>
        <v>0</v>
      </c>
      <c r="AE100" s="222">
        <f t="shared" si="65"/>
        <v>0</v>
      </c>
      <c r="AF100" s="222">
        <f t="shared" si="66"/>
        <v>0</v>
      </c>
      <c r="AG100" s="222">
        <f t="shared" si="67"/>
        <v>0</v>
      </c>
      <c r="AH100" s="222">
        <f t="shared" si="68"/>
        <v>0</v>
      </c>
      <c r="AI100" s="222">
        <f t="shared" si="69"/>
        <v>0</v>
      </c>
      <c r="AJ100" s="222">
        <f t="shared" si="70"/>
        <v>0</v>
      </c>
      <c r="AK100" s="201"/>
      <c r="AL100" s="201"/>
      <c r="AM100" s="201"/>
      <c r="AN100" s="201"/>
      <c r="AO100" s="201"/>
      <c r="AP100" s="201"/>
      <c r="AQ100" s="201"/>
      <c r="AR100" s="201"/>
      <c r="AS100" s="201"/>
      <c r="AT100" s="201"/>
      <c r="AU100" s="201"/>
      <c r="AV100" s="201"/>
      <c r="AW100" s="201"/>
      <c r="AX100" s="201"/>
    </row>
    <row r="101" spans="1:50" s="436" customFormat="1" ht="13.2">
      <c r="A101" s="230"/>
      <c r="B101" t="s">
        <v>5070</v>
      </c>
      <c r="C101" s="217">
        <v>0</v>
      </c>
      <c r="D101" s="439">
        <v>0.5</v>
      </c>
      <c r="E101" s="439"/>
      <c r="F101" s="217">
        <v>1</v>
      </c>
      <c r="G101" s="203">
        <v>0.3</v>
      </c>
      <c r="H101" s="218" t="s">
        <v>5075</v>
      </c>
      <c r="I101" s="219">
        <f t="shared" si="58"/>
        <v>0</v>
      </c>
      <c r="Y101" s="220" t="str">
        <f t="shared" si="59"/>
        <v>PVC - landfill</v>
      </c>
      <c r="Z101" s="221">
        <f t="shared" si="60"/>
        <v>0</v>
      </c>
      <c r="AA101" s="221">
        <f t="shared" si="61"/>
        <v>0</v>
      </c>
      <c r="AB101" s="222">
        <f t="shared" si="62"/>
        <v>0</v>
      </c>
      <c r="AC101" s="222">
        <f t="shared" si="63"/>
        <v>0</v>
      </c>
      <c r="AD101" s="222">
        <f t="shared" si="64"/>
        <v>0</v>
      </c>
      <c r="AE101" s="222">
        <f t="shared" si="65"/>
        <v>0</v>
      </c>
      <c r="AF101" s="222">
        <f t="shared" si="66"/>
        <v>0</v>
      </c>
      <c r="AG101" s="222">
        <f t="shared" si="67"/>
        <v>0</v>
      </c>
      <c r="AH101" s="222">
        <f t="shared" si="68"/>
        <v>0</v>
      </c>
      <c r="AI101" s="222">
        <f t="shared" si="69"/>
        <v>0</v>
      </c>
      <c r="AJ101" s="222">
        <f t="shared" si="70"/>
        <v>0</v>
      </c>
      <c r="AK101" s="201"/>
      <c r="AL101" s="201"/>
      <c r="AM101" s="201"/>
      <c r="AN101" s="201"/>
      <c r="AO101" s="201"/>
      <c r="AP101" s="201"/>
      <c r="AQ101" s="201"/>
      <c r="AR101" s="201"/>
      <c r="AS101" s="201"/>
      <c r="AT101" s="201"/>
      <c r="AU101" s="201"/>
      <c r="AV101" s="201"/>
      <c r="AW101" s="201"/>
      <c r="AX101" s="201"/>
    </row>
    <row r="102" spans="1:50" s="436" customFormat="1" ht="13.2">
      <c r="A102" s="230"/>
      <c r="B102" t="s">
        <v>5071</v>
      </c>
      <c r="C102" s="217">
        <v>0</v>
      </c>
      <c r="D102" s="439">
        <v>5.6</v>
      </c>
      <c r="E102" s="439"/>
      <c r="F102" s="217">
        <v>1</v>
      </c>
      <c r="G102" s="203">
        <v>0.3</v>
      </c>
      <c r="H102" s="218" t="s">
        <v>5075</v>
      </c>
      <c r="I102" s="219">
        <f t="shared" si="58"/>
        <v>0</v>
      </c>
      <c r="Y102" s="220" t="str">
        <f t="shared" si="59"/>
        <v>Polyurethane foam - landfill</v>
      </c>
      <c r="Z102" s="221">
        <f t="shared" si="60"/>
        <v>0</v>
      </c>
      <c r="AA102" s="221">
        <f t="shared" si="61"/>
        <v>0</v>
      </c>
      <c r="AB102" s="222">
        <f t="shared" si="62"/>
        <v>0</v>
      </c>
      <c r="AC102" s="222">
        <f t="shared" si="63"/>
        <v>0</v>
      </c>
      <c r="AD102" s="222">
        <f t="shared" si="64"/>
        <v>0</v>
      </c>
      <c r="AE102" s="222">
        <f t="shared" si="65"/>
        <v>0</v>
      </c>
      <c r="AF102" s="222">
        <f t="shared" si="66"/>
        <v>0</v>
      </c>
      <c r="AG102" s="222">
        <f t="shared" si="67"/>
        <v>0</v>
      </c>
      <c r="AH102" s="222">
        <f t="shared" si="68"/>
        <v>0</v>
      </c>
      <c r="AI102" s="222">
        <f t="shared" si="69"/>
        <v>0</v>
      </c>
      <c r="AJ102" s="222">
        <f t="shared" si="70"/>
        <v>0</v>
      </c>
      <c r="AK102" s="201"/>
      <c r="AL102" s="201"/>
      <c r="AM102" s="201"/>
      <c r="AN102" s="201"/>
      <c r="AO102" s="201"/>
      <c r="AP102" s="201"/>
      <c r="AQ102" s="201"/>
      <c r="AR102" s="201"/>
      <c r="AS102" s="201"/>
      <c r="AT102" s="201"/>
      <c r="AU102" s="201"/>
      <c r="AV102" s="201"/>
      <c r="AW102" s="201"/>
      <c r="AX102" s="201"/>
    </row>
    <row r="103" spans="1:50" s="436" customFormat="1" ht="13.2">
      <c r="A103" s="230"/>
      <c r="B103" t="s">
        <v>5072</v>
      </c>
      <c r="C103" s="217">
        <v>0</v>
      </c>
      <c r="D103" s="439">
        <v>2.9</v>
      </c>
      <c r="E103" s="439"/>
      <c r="F103" s="217">
        <v>1</v>
      </c>
      <c r="G103" s="203">
        <v>0.3</v>
      </c>
      <c r="H103" s="218" t="s">
        <v>5075</v>
      </c>
      <c r="I103" s="219">
        <f t="shared" si="58"/>
        <v>0</v>
      </c>
      <c r="Y103" s="220" t="str">
        <f t="shared" si="59"/>
        <v>Glass - landfill</v>
      </c>
      <c r="Z103" s="221">
        <f t="shared" si="60"/>
        <v>0</v>
      </c>
      <c r="AA103" s="221">
        <f t="shared" si="61"/>
        <v>0</v>
      </c>
      <c r="AB103" s="222">
        <f t="shared" si="62"/>
        <v>0</v>
      </c>
      <c r="AC103" s="222">
        <f t="shared" si="63"/>
        <v>0</v>
      </c>
      <c r="AD103" s="222">
        <f t="shared" si="64"/>
        <v>0</v>
      </c>
      <c r="AE103" s="222">
        <f t="shared" si="65"/>
        <v>0</v>
      </c>
      <c r="AF103" s="222">
        <f t="shared" si="66"/>
        <v>0</v>
      </c>
      <c r="AG103" s="222">
        <f t="shared" si="67"/>
        <v>0</v>
      </c>
      <c r="AH103" s="222">
        <f t="shared" si="68"/>
        <v>0</v>
      </c>
      <c r="AI103" s="222">
        <f t="shared" si="69"/>
        <v>0</v>
      </c>
      <c r="AJ103" s="222">
        <f t="shared" si="70"/>
        <v>0</v>
      </c>
      <c r="AK103" s="201"/>
      <c r="AL103" s="200"/>
      <c r="AM103" s="200"/>
      <c r="AN103" s="200"/>
      <c r="AO103" s="200"/>
      <c r="AP103" s="200"/>
      <c r="AQ103" s="200"/>
      <c r="AR103" s="200"/>
      <c r="AS103" s="200"/>
      <c r="AT103" s="200"/>
      <c r="AU103" s="200"/>
      <c r="AV103" s="200"/>
      <c r="AW103" s="200"/>
      <c r="AX103" s="201"/>
    </row>
    <row r="104" spans="1:50" s="436" customFormat="1" ht="13.2">
      <c r="A104" s="230"/>
      <c r="B104" t="s">
        <v>5073</v>
      </c>
      <c r="C104" s="217">
        <v>0</v>
      </c>
      <c r="D104" s="439">
        <v>0.1</v>
      </c>
      <c r="E104" s="439"/>
      <c r="F104" s="217">
        <v>1</v>
      </c>
      <c r="G104" s="203">
        <v>0.3</v>
      </c>
      <c r="H104" s="218" t="s">
        <v>5075</v>
      </c>
      <c r="I104" s="219">
        <f t="shared" si="58"/>
        <v>0</v>
      </c>
      <c r="Y104" s="220" t="str">
        <f t="shared" si="59"/>
        <v>Refrigerant - landfill</v>
      </c>
      <c r="Z104" s="221">
        <f t="shared" si="60"/>
        <v>0</v>
      </c>
      <c r="AA104" s="221">
        <f t="shared" si="61"/>
        <v>0</v>
      </c>
      <c r="AB104" s="222">
        <f t="shared" si="62"/>
        <v>0</v>
      </c>
      <c r="AC104" s="222">
        <f t="shared" si="63"/>
        <v>0</v>
      </c>
      <c r="AD104" s="222">
        <f t="shared" si="64"/>
        <v>0</v>
      </c>
      <c r="AE104" s="222">
        <f t="shared" si="65"/>
        <v>0</v>
      </c>
      <c r="AF104" s="222">
        <f t="shared" si="66"/>
        <v>0</v>
      </c>
      <c r="AG104" s="222">
        <f t="shared" si="67"/>
        <v>0</v>
      </c>
      <c r="AH104" s="222">
        <f t="shared" si="68"/>
        <v>0</v>
      </c>
      <c r="AI104" s="222">
        <f t="shared" si="69"/>
        <v>0</v>
      </c>
      <c r="AJ104" s="222">
        <f t="shared" si="70"/>
        <v>0</v>
      </c>
      <c r="AK104" s="201"/>
      <c r="AL104" s="200"/>
      <c r="AM104" s="200"/>
      <c r="AN104" s="200"/>
      <c r="AO104" s="200"/>
      <c r="AP104" s="200"/>
      <c r="AQ104" s="200"/>
      <c r="AR104" s="200"/>
      <c r="AS104" s="200"/>
      <c r="AT104" s="200"/>
      <c r="AU104" s="200"/>
      <c r="AV104" s="200"/>
      <c r="AW104" s="200"/>
      <c r="AX104" s="201"/>
    </row>
    <row r="105" spans="1:50" s="436" customFormat="1" ht="13.2">
      <c r="A105" s="230"/>
      <c r="B105" t="s">
        <v>5074</v>
      </c>
      <c r="C105" s="217">
        <v>0</v>
      </c>
      <c r="D105" s="439">
        <v>7</v>
      </c>
      <c r="E105" s="439"/>
      <c r="F105" s="217">
        <v>1</v>
      </c>
      <c r="G105" s="203">
        <v>0.3</v>
      </c>
      <c r="H105" s="218" t="s">
        <v>5075</v>
      </c>
      <c r="I105" s="219">
        <f t="shared" si="58"/>
        <v>0</v>
      </c>
      <c r="Y105" s="220" t="str">
        <f t="shared" si="59"/>
        <v>Other materials - landfill</v>
      </c>
      <c r="Z105" s="221">
        <f t="shared" si="60"/>
        <v>0</v>
      </c>
      <c r="AA105" s="221">
        <f t="shared" si="61"/>
        <v>0</v>
      </c>
      <c r="AB105" s="222">
        <f t="shared" si="62"/>
        <v>0</v>
      </c>
      <c r="AC105" s="222">
        <f t="shared" si="63"/>
        <v>0</v>
      </c>
      <c r="AD105" s="222">
        <f t="shared" si="64"/>
        <v>0</v>
      </c>
      <c r="AE105" s="222">
        <f t="shared" si="65"/>
        <v>0</v>
      </c>
      <c r="AF105" s="222">
        <f t="shared" si="66"/>
        <v>0</v>
      </c>
      <c r="AG105" s="222">
        <f t="shared" si="67"/>
        <v>0</v>
      </c>
      <c r="AH105" s="222">
        <f t="shared" si="68"/>
        <v>0</v>
      </c>
      <c r="AI105" s="222">
        <f t="shared" si="69"/>
        <v>0</v>
      </c>
      <c r="AJ105" s="222">
        <f t="shared" si="70"/>
        <v>0</v>
      </c>
      <c r="AK105" s="201"/>
      <c r="AL105" s="235"/>
      <c r="AM105" s="235"/>
      <c r="AN105" s="235"/>
      <c r="AO105" s="235"/>
      <c r="AP105" s="235"/>
      <c r="AQ105" s="235"/>
      <c r="AR105" s="235"/>
      <c r="AS105" s="235"/>
      <c r="AT105" s="235"/>
      <c r="AU105" s="235"/>
      <c r="AV105" s="235"/>
      <c r="AW105" s="235"/>
      <c r="AX105" s="201"/>
    </row>
    <row r="106" spans="1:50" s="436" customFormat="1">
      <c r="A106" s="230"/>
      <c r="C106" s="217"/>
      <c r="D106" s="435"/>
      <c r="E106" s="435"/>
      <c r="F106" s="217"/>
      <c r="G106" s="203"/>
      <c r="H106" s="218"/>
      <c r="I106" s="219"/>
      <c r="Y106" s="220">
        <f t="shared" si="59"/>
        <v>0</v>
      </c>
      <c r="Z106" s="221">
        <f t="shared" si="60"/>
        <v>0</v>
      </c>
      <c r="AA106" s="221">
        <f t="shared" si="61"/>
        <v>0</v>
      </c>
      <c r="AB106" s="222">
        <f t="shared" si="62"/>
        <v>0</v>
      </c>
      <c r="AC106" s="222">
        <f t="shared" si="63"/>
        <v>0</v>
      </c>
      <c r="AD106" s="222">
        <f t="shared" si="64"/>
        <v>0</v>
      </c>
      <c r="AE106" s="222">
        <f t="shared" si="65"/>
        <v>0</v>
      </c>
      <c r="AF106" s="222">
        <f t="shared" si="66"/>
        <v>0</v>
      </c>
      <c r="AG106" s="222">
        <f t="shared" si="67"/>
        <v>0</v>
      </c>
      <c r="AH106" s="222">
        <f t="shared" si="68"/>
        <v>0</v>
      </c>
      <c r="AI106" s="222">
        <f t="shared" si="69"/>
        <v>0</v>
      </c>
      <c r="AJ106" s="222">
        <f t="shared" si="70"/>
        <v>0</v>
      </c>
      <c r="AK106" s="201"/>
      <c r="AL106" s="200"/>
      <c r="AM106" s="200"/>
      <c r="AN106" s="200"/>
      <c r="AO106" s="200"/>
      <c r="AP106" s="200"/>
      <c r="AQ106" s="200"/>
      <c r="AR106" s="200"/>
      <c r="AS106" s="200"/>
      <c r="AT106" s="200"/>
      <c r="AU106" s="200"/>
      <c r="AV106" s="200"/>
      <c r="AW106" s="200"/>
      <c r="AX106" s="201"/>
    </row>
    <row r="107" spans="1:50">
      <c r="A107" s="230"/>
      <c r="C107" s="217"/>
      <c r="D107" s="439"/>
      <c r="E107" s="439"/>
      <c r="F107" s="217"/>
      <c r="G107" s="203"/>
      <c r="H107" s="203"/>
      <c r="I107" s="219">
        <f t="shared" ref="I107:I108" si="71">C107*D107*F107</f>
        <v>0</v>
      </c>
      <c r="Y107" s="220">
        <f t="shared" si="59"/>
        <v>0</v>
      </c>
      <c r="Z107" s="221">
        <f t="shared" si="60"/>
        <v>0</v>
      </c>
      <c r="AA107" s="221">
        <f t="shared" si="61"/>
        <v>0</v>
      </c>
      <c r="AB107" s="222">
        <f t="shared" si="62"/>
        <v>0</v>
      </c>
      <c r="AC107" s="222">
        <f t="shared" si="63"/>
        <v>0</v>
      </c>
      <c r="AD107" s="222">
        <f t="shared" si="64"/>
        <v>0</v>
      </c>
      <c r="AE107" s="222">
        <f t="shared" si="65"/>
        <v>0</v>
      </c>
      <c r="AF107" s="222">
        <f t="shared" si="66"/>
        <v>0</v>
      </c>
      <c r="AG107" s="222">
        <f t="shared" si="67"/>
        <v>0</v>
      </c>
      <c r="AH107" s="222">
        <f t="shared" si="68"/>
        <v>0</v>
      </c>
      <c r="AI107" s="222">
        <f t="shared" si="69"/>
        <v>0</v>
      </c>
      <c r="AJ107" s="222">
        <f t="shared" si="70"/>
        <v>0</v>
      </c>
      <c r="AK107" s="201"/>
      <c r="AX107" s="201"/>
    </row>
    <row r="108" spans="1:50">
      <c r="A108" s="230"/>
      <c r="C108" s="217"/>
      <c r="D108" s="439"/>
      <c r="E108" s="439"/>
      <c r="F108" s="217"/>
      <c r="G108" s="203"/>
      <c r="H108" s="203"/>
      <c r="I108" s="219">
        <f t="shared" si="71"/>
        <v>0</v>
      </c>
      <c r="Y108" s="220">
        <f t="shared" si="59"/>
        <v>0</v>
      </c>
      <c r="Z108" s="221">
        <f t="shared" si="60"/>
        <v>0</v>
      </c>
      <c r="AA108" s="221">
        <f t="shared" si="61"/>
        <v>0</v>
      </c>
      <c r="AB108" s="222">
        <f t="shared" si="62"/>
        <v>0</v>
      </c>
      <c r="AC108" s="222">
        <f t="shared" si="63"/>
        <v>0</v>
      </c>
      <c r="AD108" s="222">
        <f t="shared" si="64"/>
        <v>0</v>
      </c>
      <c r="AE108" s="222">
        <f t="shared" si="65"/>
        <v>0</v>
      </c>
      <c r="AF108" s="222">
        <f t="shared" si="66"/>
        <v>0</v>
      </c>
      <c r="AG108" s="222">
        <f t="shared" si="67"/>
        <v>0</v>
      </c>
      <c r="AH108" s="222">
        <f t="shared" si="68"/>
        <v>0</v>
      </c>
      <c r="AI108" s="222">
        <f t="shared" si="69"/>
        <v>0</v>
      </c>
      <c r="AJ108" s="222">
        <f t="shared" si="70"/>
        <v>0</v>
      </c>
      <c r="AK108" s="201"/>
      <c r="AX108" s="201"/>
    </row>
    <row r="109" spans="1:50">
      <c r="D109" s="439"/>
      <c r="E109" s="439"/>
      <c r="AX109" s="201"/>
    </row>
    <row r="110" spans="1:50">
      <c r="D110" s="439"/>
      <c r="E110" s="439"/>
      <c r="AX110" s="201"/>
    </row>
    <row r="111" spans="1:50">
      <c r="D111" s="439"/>
      <c r="E111" s="439"/>
      <c r="AX111" s="201"/>
    </row>
    <row r="112" spans="1:50">
      <c r="D112" s="439"/>
      <c r="E112" s="439"/>
      <c r="AX112" s="201"/>
    </row>
    <row r="113" spans="1:50">
      <c r="D113" s="439"/>
      <c r="E113" s="439"/>
    </row>
    <row r="114" spans="1:50">
      <c r="D114" s="439"/>
      <c r="E114" s="439"/>
    </row>
    <row r="115" spans="1:50" s="234" customFormat="1">
      <c r="D115" s="440"/>
      <c r="E115" s="440"/>
      <c r="AL115" s="200"/>
      <c r="AM115" s="200"/>
      <c r="AN115" s="200"/>
      <c r="AO115" s="200"/>
      <c r="AP115" s="200"/>
      <c r="AQ115" s="200"/>
      <c r="AR115" s="200"/>
      <c r="AS115" s="200"/>
      <c r="AT115" s="200"/>
      <c r="AU115" s="200"/>
      <c r="AV115" s="200"/>
      <c r="AW115" s="200"/>
      <c r="AX115" s="235"/>
    </row>
    <row r="117" spans="1:50">
      <c r="D117" s="439"/>
      <c r="E117" s="439"/>
    </row>
    <row r="118" spans="1:50">
      <c r="D118" s="439"/>
      <c r="E118" s="439"/>
      <c r="Y118" s="205" t="s">
        <v>4997</v>
      </c>
      <c r="Z118" s="206"/>
      <c r="AA118" s="206"/>
      <c r="AB118" s="206"/>
      <c r="AC118" s="206"/>
      <c r="AD118" s="206"/>
      <c r="AE118" s="206"/>
      <c r="AF118" s="206"/>
      <c r="AG118" s="206"/>
      <c r="AH118" s="206"/>
      <c r="AI118" s="206"/>
      <c r="AJ118" s="206"/>
    </row>
    <row r="119" spans="1:50" ht="30">
      <c r="A119" s="232" t="s">
        <v>5018</v>
      </c>
      <c r="B119" s="233"/>
      <c r="C119" s="209"/>
      <c r="D119" s="438"/>
      <c r="E119" s="438"/>
      <c r="F119" s="209"/>
      <c r="G119" s="209"/>
      <c r="H119" s="209"/>
      <c r="Y119" s="212" t="s">
        <v>5006</v>
      </c>
      <c r="Z119" s="213" t="s">
        <v>5007</v>
      </c>
      <c r="AA119" s="212" t="s">
        <v>5008</v>
      </c>
      <c r="AB119" s="212"/>
      <c r="AC119" s="212"/>
      <c r="AD119" s="212"/>
      <c r="AE119" s="212"/>
      <c r="AF119" s="212"/>
      <c r="AG119" s="212"/>
      <c r="AH119" s="212"/>
      <c r="AI119" s="214"/>
      <c r="AJ119" s="214"/>
    </row>
    <row r="120" spans="1:50">
      <c r="H120" s="236" t="str">
        <f>A10</f>
        <v>Camel Refrigerator</v>
      </c>
      <c r="Y120" s="220" t="str">
        <f>H120</f>
        <v>Camel Refrigerator</v>
      </c>
      <c r="Z120" s="221">
        <f>SUM(Z12:Z53)</f>
        <v>2979.7432119503446</v>
      </c>
      <c r="AA120" s="221">
        <f>SUM(AA12:AA53)</f>
        <v>251.67713993751724</v>
      </c>
      <c r="AB120" s="222">
        <f>AA120</f>
        <v>251.67713993751724</v>
      </c>
      <c r="AC120" s="222">
        <f t="shared" ref="AC120:AJ121" si="72">AB120</f>
        <v>251.67713993751724</v>
      </c>
      <c r="AD120" s="222">
        <f t="shared" si="72"/>
        <v>251.67713993751724</v>
      </c>
      <c r="AE120" s="222">
        <f t="shared" si="72"/>
        <v>251.67713993751724</v>
      </c>
      <c r="AF120" s="222">
        <f t="shared" si="72"/>
        <v>251.67713993751724</v>
      </c>
      <c r="AG120" s="222">
        <f t="shared" si="72"/>
        <v>251.67713993751724</v>
      </c>
      <c r="AH120" s="222">
        <f t="shared" si="72"/>
        <v>251.67713993751724</v>
      </c>
      <c r="AI120" s="222">
        <f t="shared" si="72"/>
        <v>251.67713993751724</v>
      </c>
      <c r="AJ120" s="222">
        <f t="shared" si="72"/>
        <v>251.67713993751724</v>
      </c>
    </row>
    <row r="121" spans="1:50">
      <c r="H121" s="236" t="str">
        <f>A65</f>
        <v>Bear Refrigerator</v>
      </c>
      <c r="Y121" s="220" t="str">
        <f>H121</f>
        <v>Bear Refrigerator</v>
      </c>
      <c r="Z121" s="221">
        <f>SUM(Z67:Z108)</f>
        <v>2487.7179874751723</v>
      </c>
      <c r="AA121" s="221">
        <f>SUM(AA67:AA108)</f>
        <v>249.74555507910344</v>
      </c>
      <c r="AB121" s="222">
        <f>AA121</f>
        <v>249.74555507910344</v>
      </c>
      <c r="AC121" s="222">
        <f t="shared" si="72"/>
        <v>249.74555507910344</v>
      </c>
      <c r="AD121" s="222">
        <f t="shared" si="72"/>
        <v>249.74555507910344</v>
      </c>
      <c r="AE121" s="222">
        <f t="shared" si="72"/>
        <v>249.74555507910344</v>
      </c>
      <c r="AF121" s="222">
        <f t="shared" si="72"/>
        <v>249.74555507910344</v>
      </c>
      <c r="AG121" s="222">
        <f t="shared" si="72"/>
        <v>249.74555507910344</v>
      </c>
      <c r="AH121" s="222">
        <f t="shared" si="72"/>
        <v>249.74555507910344</v>
      </c>
      <c r="AI121" s="222">
        <f t="shared" si="72"/>
        <v>249.74555507910344</v>
      </c>
      <c r="AJ121" s="222">
        <f t="shared" si="72"/>
        <v>249.74555507910344</v>
      </c>
    </row>
    <row r="122" spans="1:50">
      <c r="F122" s="236"/>
    </row>
  </sheetData>
  <mergeCells count="97">
    <mergeCell ref="D101:E101"/>
    <mergeCell ref="D102:E102"/>
    <mergeCell ref="D103:E103"/>
    <mergeCell ref="D104:E104"/>
    <mergeCell ref="D105:E105"/>
    <mergeCell ref="D96:E96"/>
    <mergeCell ref="D97:E97"/>
    <mergeCell ref="D98:E98"/>
    <mergeCell ref="D99:E99"/>
    <mergeCell ref="D100:E100"/>
    <mergeCell ref="D77:E77"/>
    <mergeCell ref="D78:E78"/>
    <mergeCell ref="D79:E79"/>
    <mergeCell ref="D80:E80"/>
    <mergeCell ref="D81:E81"/>
    <mergeCell ref="D72:E72"/>
    <mergeCell ref="D73:E73"/>
    <mergeCell ref="D74:E74"/>
    <mergeCell ref="D75:E75"/>
    <mergeCell ref="D76:E76"/>
    <mergeCell ref="D48:E48"/>
    <mergeCell ref="D49:E49"/>
    <mergeCell ref="D50:E50"/>
    <mergeCell ref="D26:E26"/>
    <mergeCell ref="D40:E40"/>
    <mergeCell ref="D41:E41"/>
    <mergeCell ref="D42:E42"/>
    <mergeCell ref="D43:E43"/>
    <mergeCell ref="D21:E21"/>
    <mergeCell ref="D22:E22"/>
    <mergeCell ref="D23:E23"/>
    <mergeCell ref="D24:E24"/>
    <mergeCell ref="D25:E25"/>
    <mergeCell ref="D119:E119"/>
    <mergeCell ref="D112:E112"/>
    <mergeCell ref="D113:E113"/>
    <mergeCell ref="D114:E114"/>
    <mergeCell ref="D115:E115"/>
    <mergeCell ref="D117:E117"/>
    <mergeCell ref="D118:E118"/>
    <mergeCell ref="D111:E111"/>
    <mergeCell ref="D83:E83"/>
    <mergeCell ref="D89:E89"/>
    <mergeCell ref="D90:E90"/>
    <mergeCell ref="D91:E91"/>
    <mergeCell ref="D92:E92"/>
    <mergeCell ref="D93:E93"/>
    <mergeCell ref="D94:E94"/>
    <mergeCell ref="D107:E107"/>
    <mergeCell ref="D108:E108"/>
    <mergeCell ref="D109:E109"/>
    <mergeCell ref="D110:E110"/>
    <mergeCell ref="D95:E95"/>
    <mergeCell ref="D61:E61"/>
    <mergeCell ref="D62:E62"/>
    <mergeCell ref="D63:E63"/>
    <mergeCell ref="D64:E64"/>
    <mergeCell ref="D65:E65"/>
    <mergeCell ref="D66:E66"/>
    <mergeCell ref="D67:E67"/>
    <mergeCell ref="D82:E82"/>
    <mergeCell ref="D68:E68"/>
    <mergeCell ref="D69:E69"/>
    <mergeCell ref="D70:E70"/>
    <mergeCell ref="D71:E71"/>
    <mergeCell ref="D60:E60"/>
    <mergeCell ref="D37:E37"/>
    <mergeCell ref="D38:E38"/>
    <mergeCell ref="D39:E39"/>
    <mergeCell ref="D52:E52"/>
    <mergeCell ref="D53:E53"/>
    <mergeCell ref="D54:E54"/>
    <mergeCell ref="D55:E55"/>
    <mergeCell ref="D56:E56"/>
    <mergeCell ref="D57:E57"/>
    <mergeCell ref="D58:E58"/>
    <mergeCell ref="D59:E59"/>
    <mergeCell ref="D44:E44"/>
    <mergeCell ref="D45:E45"/>
    <mergeCell ref="D46:E46"/>
    <mergeCell ref="D47:E47"/>
    <mergeCell ref="D36:E36"/>
    <mergeCell ref="D10:E10"/>
    <mergeCell ref="D11:E11"/>
    <mergeCell ref="D12:E12"/>
    <mergeCell ref="D13:E13"/>
    <mergeCell ref="D14:E14"/>
    <mergeCell ref="D15:E15"/>
    <mergeCell ref="D16:E16"/>
    <mergeCell ref="D27:E27"/>
    <mergeCell ref="D28:E28"/>
    <mergeCell ref="D34:E34"/>
    <mergeCell ref="D35:E35"/>
    <mergeCell ref="D17:E17"/>
    <mergeCell ref="D18:E18"/>
    <mergeCell ref="D19:E19"/>
    <mergeCell ref="D20:E20"/>
  </mergeCells>
  <pageMargins left="0.75" right="0.75" top="1" bottom="1" header="0.5" footer="0.5"/>
  <pageSetup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328"/>
  <sheetViews>
    <sheetView zoomScaleNormal="100" workbookViewId="0">
      <pane xSplit="6" ySplit="3" topLeftCell="G339" activePane="bottomRight" state="frozenSplit"/>
      <selection pane="topRight" activeCell="E1" sqref="E1"/>
      <selection pane="bottomLeft" activeCell="A6" sqref="A6"/>
      <selection pane="bottomRight" activeCell="F353" sqref="F353"/>
    </sheetView>
  </sheetViews>
  <sheetFormatPr defaultColWidth="8.77734375" defaultRowHeight="13.2"/>
  <cols>
    <col min="1" max="1" width="2.44140625" customWidth="1"/>
    <col min="2" max="2" width="3.109375" customWidth="1"/>
    <col min="3" max="3" width="15.6640625" style="56" customWidth="1"/>
    <col min="4" max="4" width="2.44140625" customWidth="1"/>
    <col min="5" max="5" width="5.77734375" customWidth="1"/>
    <col min="6" max="6" width="57.44140625" style="29" customWidth="1"/>
    <col min="7" max="7" width="12.77734375" style="67" hidden="1" customWidth="1"/>
    <col min="8" max="8" width="14.44140625" style="5" hidden="1" customWidth="1"/>
    <col min="9" max="10" width="13.6640625" style="5" hidden="1" customWidth="1"/>
    <col min="11" max="21" width="14.109375" style="5" hidden="1" customWidth="1"/>
    <col min="22" max="22" width="14.44140625" style="5" hidden="1" customWidth="1"/>
    <col min="23" max="23" width="2.33203125" style="5" customWidth="1"/>
    <col min="24" max="24" width="13.77734375" style="105" customWidth="1"/>
    <col min="25" max="25" width="12.77734375" style="5" customWidth="1"/>
    <col min="26" max="26" width="14.6640625" style="67" customWidth="1"/>
    <col min="27" max="51" width="12.77734375" style="5" customWidth="1"/>
    <col min="52" max="52" width="2.77734375" style="36" customWidth="1"/>
    <col min="53" max="53" width="99.77734375" style="36" customWidth="1"/>
    <col min="54" max="54" width="14.33203125" style="36" customWidth="1"/>
    <col min="55" max="55" width="12.77734375" style="36" customWidth="1"/>
    <col min="56" max="56" width="17" style="35" customWidth="1"/>
    <col min="57" max="57" width="44.6640625" style="35" customWidth="1"/>
    <col min="58" max="58" width="9.44140625" style="28" bestFit="1" customWidth="1"/>
    <col min="59" max="59" width="30.77734375" style="28" customWidth="1"/>
    <col min="60" max="67" width="9.44140625" style="28" bestFit="1" customWidth="1"/>
    <col min="68" max="68" width="11.109375" style="28" bestFit="1" customWidth="1"/>
    <col min="69" max="69" width="10.109375" style="28" bestFit="1" customWidth="1"/>
  </cols>
  <sheetData>
    <row r="1" spans="3:69">
      <c r="D1" s="4"/>
      <c r="E1" s="30"/>
      <c r="F1" s="40" t="s">
        <v>43</v>
      </c>
      <c r="G1" s="60" t="s">
        <v>34</v>
      </c>
      <c r="H1" s="76" t="s">
        <v>1071</v>
      </c>
      <c r="I1" s="76" t="s">
        <v>1071</v>
      </c>
      <c r="J1" s="76" t="s">
        <v>1071</v>
      </c>
      <c r="K1" s="76" t="s">
        <v>1071</v>
      </c>
      <c r="L1" s="129" t="s">
        <v>1071</v>
      </c>
      <c r="M1" s="129" t="s">
        <v>1071</v>
      </c>
      <c r="N1" s="129" t="s">
        <v>1071</v>
      </c>
      <c r="O1" s="129" t="s">
        <v>1071</v>
      </c>
      <c r="P1" s="129" t="s">
        <v>1071</v>
      </c>
      <c r="Q1" s="129" t="s">
        <v>1071</v>
      </c>
      <c r="R1" s="129" t="s">
        <v>1071</v>
      </c>
      <c r="S1" s="129" t="s">
        <v>1071</v>
      </c>
      <c r="T1" s="129" t="s">
        <v>1071</v>
      </c>
      <c r="U1" s="129" t="s">
        <v>1071</v>
      </c>
      <c r="V1" s="157" t="s">
        <v>1071</v>
      </c>
      <c r="W1" s="154"/>
      <c r="X1" s="115" t="s">
        <v>28</v>
      </c>
      <c r="Y1" s="116" t="s">
        <v>5022</v>
      </c>
      <c r="Z1" s="141" t="s">
        <v>2650</v>
      </c>
      <c r="AA1" s="141" t="s">
        <v>1269</v>
      </c>
      <c r="AB1" s="141" t="s">
        <v>1269</v>
      </c>
      <c r="AC1" s="141" t="s">
        <v>1269</v>
      </c>
      <c r="AD1" s="142" t="s">
        <v>1276</v>
      </c>
      <c r="AE1" s="142" t="s">
        <v>1276</v>
      </c>
      <c r="AF1" s="142" t="s">
        <v>1276</v>
      </c>
      <c r="AG1" s="142" t="s">
        <v>1281</v>
      </c>
      <c r="AH1" s="142" t="s">
        <v>1283</v>
      </c>
      <c r="AI1" s="142" t="s">
        <v>1284</v>
      </c>
      <c r="AJ1" s="142" t="s">
        <v>1285</v>
      </c>
      <c r="AK1" s="142" t="s">
        <v>1284</v>
      </c>
      <c r="AL1" s="142" t="s">
        <v>1252</v>
      </c>
      <c r="AM1" s="142" t="s">
        <v>1288</v>
      </c>
      <c r="AN1" s="167" t="s">
        <v>1482</v>
      </c>
      <c r="AO1" s="142" t="s">
        <v>1290</v>
      </c>
      <c r="AP1" s="142" t="s">
        <v>1291</v>
      </c>
      <c r="AQ1" s="142" t="s">
        <v>1292</v>
      </c>
      <c r="AR1" s="142" t="s">
        <v>1293</v>
      </c>
      <c r="AS1" s="142" t="s">
        <v>1293</v>
      </c>
      <c r="AT1" s="142" t="s">
        <v>1296</v>
      </c>
      <c r="AU1" s="142" t="s">
        <v>1299</v>
      </c>
      <c r="AV1" s="142" t="s">
        <v>1300</v>
      </c>
      <c r="AW1" s="142" t="s">
        <v>1301</v>
      </c>
      <c r="AX1" s="142" t="s">
        <v>1303</v>
      </c>
      <c r="AY1" s="142" t="s">
        <v>1303</v>
      </c>
      <c r="BA1" s="120" t="s">
        <v>1164</v>
      </c>
      <c r="BE1" s="94"/>
    </row>
    <row r="2" spans="3:69">
      <c r="D2" s="4"/>
      <c r="E2" s="30"/>
      <c r="F2" s="7"/>
      <c r="G2" s="62" t="s">
        <v>29</v>
      </c>
      <c r="H2" s="77" t="s">
        <v>31</v>
      </c>
      <c r="I2" s="77" t="s">
        <v>1072</v>
      </c>
      <c r="J2" s="77" t="s">
        <v>1073</v>
      </c>
      <c r="K2" s="77" t="s">
        <v>106</v>
      </c>
      <c r="L2" s="133" t="s">
        <v>1240</v>
      </c>
      <c r="M2" s="133" t="s">
        <v>1241</v>
      </c>
      <c r="N2" s="133" t="s">
        <v>1242</v>
      </c>
      <c r="O2" s="133" t="s">
        <v>1243</v>
      </c>
      <c r="P2" s="132" t="s">
        <v>1236</v>
      </c>
      <c r="Q2" s="133" t="s">
        <v>1238</v>
      </c>
      <c r="R2" s="132" t="s">
        <v>1604</v>
      </c>
      <c r="S2" s="133" t="s">
        <v>1621</v>
      </c>
      <c r="T2" s="132" t="s">
        <v>98</v>
      </c>
      <c r="U2" s="132" t="s">
        <v>99</v>
      </c>
      <c r="V2" s="130" t="s">
        <v>1607</v>
      </c>
      <c r="W2" s="158"/>
      <c r="X2" s="34" t="s">
        <v>36</v>
      </c>
      <c r="Y2" s="117" t="s">
        <v>5023</v>
      </c>
      <c r="Z2" s="143" t="s">
        <v>2652</v>
      </c>
      <c r="AA2" s="143" t="s">
        <v>31</v>
      </c>
      <c r="AB2" s="143" t="s">
        <v>1274</v>
      </c>
      <c r="AC2" s="143" t="s">
        <v>1270</v>
      </c>
      <c r="AD2" s="144" t="s">
        <v>1278</v>
      </c>
      <c r="AE2" s="144" t="s">
        <v>1277</v>
      </c>
      <c r="AF2" s="144" t="s">
        <v>1279</v>
      </c>
      <c r="AG2" s="144" t="s">
        <v>1282</v>
      </c>
      <c r="AH2" s="144" t="s">
        <v>1253</v>
      </c>
      <c r="AI2" s="144" t="s">
        <v>1278</v>
      </c>
      <c r="AJ2" s="144" t="s">
        <v>1286</v>
      </c>
      <c r="AK2" s="144" t="s">
        <v>1277</v>
      </c>
      <c r="AL2" s="144" t="s">
        <v>1287</v>
      </c>
      <c r="AM2" s="144" t="s">
        <v>1289</v>
      </c>
      <c r="AN2" s="144" t="s">
        <v>1289</v>
      </c>
      <c r="AO2" s="144" t="s">
        <v>51</v>
      </c>
      <c r="AP2" s="144" t="s">
        <v>51</v>
      </c>
      <c r="AQ2" s="144" t="s">
        <v>51</v>
      </c>
      <c r="AR2" s="144" t="s">
        <v>1294</v>
      </c>
      <c r="AS2" s="144" t="s">
        <v>1295</v>
      </c>
      <c r="AT2" s="144" t="s">
        <v>27</v>
      </c>
      <c r="AU2" s="144" t="s">
        <v>1297</v>
      </c>
      <c r="AV2" s="144" t="s">
        <v>102</v>
      </c>
      <c r="AW2" s="144" t="s">
        <v>1302</v>
      </c>
      <c r="AX2" s="144" t="s">
        <v>1304</v>
      </c>
      <c r="AY2" s="144" t="s">
        <v>1305</v>
      </c>
      <c r="BA2" s="121" t="s">
        <v>1170</v>
      </c>
      <c r="BC2" s="38"/>
      <c r="BE2" s="94"/>
    </row>
    <row r="3" spans="3:69" ht="13.8" thickBot="1">
      <c r="D3" s="4"/>
      <c r="E3" s="31" t="s">
        <v>0</v>
      </c>
      <c r="F3" s="7"/>
      <c r="G3" s="237" t="s">
        <v>47</v>
      </c>
      <c r="H3" s="78" t="s">
        <v>47</v>
      </c>
      <c r="I3" s="78" t="s">
        <v>1076</v>
      </c>
      <c r="J3" s="78" t="s">
        <v>1615</v>
      </c>
      <c r="K3" s="78" t="s">
        <v>1075</v>
      </c>
      <c r="L3" s="128" t="s">
        <v>1076</v>
      </c>
      <c r="M3" s="128" t="s">
        <v>1076</v>
      </c>
      <c r="N3" s="131" t="s">
        <v>1237</v>
      </c>
      <c r="O3" s="128" t="s">
        <v>1076</v>
      </c>
      <c r="P3" s="128" t="s">
        <v>1076</v>
      </c>
      <c r="Q3" s="128" t="s">
        <v>1239</v>
      </c>
      <c r="R3" s="128" t="s">
        <v>1076</v>
      </c>
      <c r="S3" s="131" t="s">
        <v>1620</v>
      </c>
      <c r="T3" s="128" t="s">
        <v>1076</v>
      </c>
      <c r="U3" s="128" t="s">
        <v>1076</v>
      </c>
      <c r="V3" s="131" t="s">
        <v>1608</v>
      </c>
      <c r="W3" s="155"/>
      <c r="X3" s="251" t="s">
        <v>1163</v>
      </c>
      <c r="Y3" s="118" t="s">
        <v>44</v>
      </c>
      <c r="Z3" s="254" t="s">
        <v>2651</v>
      </c>
      <c r="AA3" s="162" t="s">
        <v>1271</v>
      </c>
      <c r="AB3" s="162" t="s">
        <v>1272</v>
      </c>
      <c r="AC3" s="162" t="s">
        <v>1273</v>
      </c>
      <c r="AD3" s="145" t="s">
        <v>1275</v>
      </c>
      <c r="AE3" s="145" t="s">
        <v>1280</v>
      </c>
      <c r="AF3" s="145" t="s">
        <v>1280</v>
      </c>
      <c r="AG3" s="145" t="s">
        <v>1275</v>
      </c>
      <c r="AH3" s="145" t="s">
        <v>1275</v>
      </c>
      <c r="AI3" s="145" t="s">
        <v>1275</v>
      </c>
      <c r="AJ3" s="145" t="s">
        <v>1275</v>
      </c>
      <c r="AK3" s="145" t="s">
        <v>1280</v>
      </c>
      <c r="AL3" s="145" t="s">
        <v>1280</v>
      </c>
      <c r="AM3" s="145" t="s">
        <v>1280</v>
      </c>
      <c r="AN3" s="145" t="s">
        <v>1280</v>
      </c>
      <c r="AO3" s="145" t="s">
        <v>1280</v>
      </c>
      <c r="AP3" s="145" t="s">
        <v>1280</v>
      </c>
      <c r="AQ3" s="145" t="s">
        <v>1280</v>
      </c>
      <c r="AR3" s="145" t="s">
        <v>1275</v>
      </c>
      <c r="AS3" s="145" t="s">
        <v>1275</v>
      </c>
      <c r="AT3" s="145" t="s">
        <v>1280</v>
      </c>
      <c r="AU3" s="145" t="s">
        <v>1298</v>
      </c>
      <c r="AV3" s="145" t="s">
        <v>1298</v>
      </c>
      <c r="AW3" s="145" t="s">
        <v>1275</v>
      </c>
      <c r="AX3" s="145" t="s">
        <v>1280</v>
      </c>
      <c r="AY3" s="145" t="s">
        <v>1280</v>
      </c>
      <c r="AZ3" s="52"/>
      <c r="BA3" s="122" t="s">
        <v>1592</v>
      </c>
      <c r="BB3" s="33"/>
      <c r="BC3" s="104"/>
      <c r="BE3" s="98"/>
      <c r="BF3" s="80"/>
      <c r="BH3" s="33"/>
    </row>
    <row r="4" spans="3:69">
      <c r="D4" s="1"/>
      <c r="E4" s="1"/>
      <c r="F4" s="79"/>
      <c r="K4" s="42"/>
      <c r="P4" s="42"/>
      <c r="S4" s="42"/>
      <c r="T4" s="42"/>
      <c r="AD4"/>
      <c r="AE4"/>
      <c r="AF4"/>
      <c r="AG4"/>
      <c r="AH4"/>
      <c r="AI4"/>
      <c r="AJ4"/>
      <c r="AK4"/>
      <c r="AL4"/>
      <c r="AM4"/>
      <c r="AN4" s="29"/>
      <c r="AO4"/>
      <c r="AP4"/>
      <c r="AQ4"/>
      <c r="AR4"/>
      <c r="AS4"/>
      <c r="AT4"/>
      <c r="AU4"/>
      <c r="AV4"/>
      <c r="AW4"/>
      <c r="AX4"/>
      <c r="AY4"/>
      <c r="BA4" s="37" t="s">
        <v>1171</v>
      </c>
      <c r="BF4" s="82"/>
      <c r="BG4" s="82"/>
      <c r="BH4" s="33"/>
      <c r="BI4" s="33"/>
    </row>
    <row r="5" spans="3:69">
      <c r="C5" s="57" t="s">
        <v>113</v>
      </c>
      <c r="D5" s="1" t="s">
        <v>112</v>
      </c>
      <c r="E5" s="1"/>
      <c r="F5" s="41"/>
      <c r="H5" s="67"/>
      <c r="I5" s="67"/>
      <c r="J5" s="67"/>
      <c r="K5" s="67"/>
      <c r="L5" s="67"/>
      <c r="M5" s="67"/>
      <c r="N5" s="67"/>
      <c r="O5" s="67"/>
      <c r="P5" s="67"/>
      <c r="Q5" s="67"/>
      <c r="R5" s="67"/>
      <c r="S5" s="67"/>
      <c r="T5" s="67"/>
      <c r="U5" s="67"/>
      <c r="V5" s="67"/>
      <c r="W5" s="67"/>
      <c r="Y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BE5" s="94"/>
      <c r="BF5" s="82"/>
      <c r="BG5" s="82"/>
      <c r="BH5"/>
      <c r="BI5"/>
      <c r="BJ5"/>
      <c r="BK5" s="5"/>
      <c r="BL5"/>
      <c r="BM5"/>
      <c r="BN5"/>
      <c r="BO5"/>
      <c r="BP5"/>
      <c r="BQ5"/>
    </row>
    <row r="6" spans="3:69">
      <c r="C6" s="71" t="s">
        <v>186</v>
      </c>
      <c r="E6" s="29" t="s">
        <v>30</v>
      </c>
      <c r="F6" s="119" t="s">
        <v>1642</v>
      </c>
      <c r="G6" s="238">
        <f>H6+I6+J6+K6</f>
        <v>0.55694403791900005</v>
      </c>
      <c r="H6" s="43">
        <f t="shared" ref="H6:H8" si="0">N6+O6+P6</f>
        <v>4.1344965130000001E-2</v>
      </c>
      <c r="I6" s="43">
        <f t="shared" ref="I6:I8" si="1">L6+M6+Q6</f>
        <v>4.9808682600000001E-2</v>
      </c>
      <c r="J6" s="50">
        <f t="shared" ref="J6:J7" si="2">R6+IF(S6="x",0,S6)+IF(T6="x",0,T6)+IF(U6="x",0,U6)+V6</f>
        <v>4.0353970188999992E-2</v>
      </c>
      <c r="K6" s="190">
        <v>0.42543641999999998</v>
      </c>
      <c r="L6" s="190">
        <v>2.6013753000000001E-2</v>
      </c>
      <c r="M6" s="190">
        <v>1.79209E-2</v>
      </c>
      <c r="N6" s="190">
        <v>3.7350432000000003E-2</v>
      </c>
      <c r="O6" s="190">
        <v>3.7452788000000002E-3</v>
      </c>
      <c r="P6" s="190">
        <v>2.4925433000000001E-4</v>
      </c>
      <c r="Q6" s="190">
        <v>5.8740296000000004E-3</v>
      </c>
      <c r="R6" s="190">
        <v>4.5576543000000001E-3</v>
      </c>
      <c r="S6" s="190">
        <v>3.2907344999999998E-2</v>
      </c>
      <c r="T6" s="190">
        <v>2.8197061E-3</v>
      </c>
      <c r="U6" s="190">
        <v>6.9264788999999998E-5</v>
      </c>
      <c r="V6" s="190">
        <v>0</v>
      </c>
      <c r="W6" s="3"/>
      <c r="X6" s="252">
        <f>K6/0.116</f>
        <v>3.6675553448275857</v>
      </c>
      <c r="Y6" s="35">
        <v>48.321362000000001</v>
      </c>
      <c r="Z6" s="67">
        <f t="shared" ref="Z6:Z8" si="3">AA6*42.1*400+AB6*1396*400+AC6*0.0000357*200</f>
        <v>8.1417349399855773E-2</v>
      </c>
      <c r="AA6" s="5">
        <f>AD6+AG6+AH6+AI6+AJ6+AR6+AS6+AW6</f>
        <v>4.3221532811E-6</v>
      </c>
      <c r="AB6" s="5">
        <f t="shared" ref="AB6:AB8" si="4">AE6+AF6+AK6+AL6+AM6+AN6+AO6+AP6+AQ6+AT6+AX6+AY6</f>
        <v>1.2096351681539E-8</v>
      </c>
      <c r="AC6" s="36">
        <f>AU6+AV6</f>
        <v>0.26298114385999999</v>
      </c>
      <c r="AD6" s="42">
        <v>3.4224956999999999E-6</v>
      </c>
      <c r="AE6" s="42">
        <v>1.0325653E-8</v>
      </c>
      <c r="AF6" s="42">
        <v>2.8210643999999998E-13</v>
      </c>
      <c r="AG6" s="42">
        <v>1.4528064E-10</v>
      </c>
      <c r="AH6" s="42">
        <v>2.7761786E-10</v>
      </c>
      <c r="AI6" s="42">
        <v>3.1706235999999999E-9</v>
      </c>
      <c r="AJ6" s="42">
        <v>8.0034615E-7</v>
      </c>
      <c r="AK6" s="42">
        <v>5.0625878999999995E-10</v>
      </c>
      <c r="AL6" s="42">
        <v>8.4344796999999997E-10</v>
      </c>
      <c r="AM6" s="42">
        <v>6.1604378999999995E-13</v>
      </c>
      <c r="AN6" s="42">
        <v>6.6056709999999997E-15</v>
      </c>
      <c r="AO6" s="42">
        <v>2.5082133000000002E-12</v>
      </c>
      <c r="AP6" s="42">
        <v>3.5112919E-12</v>
      </c>
      <c r="AQ6" s="42">
        <v>6.9898875000000002E-13</v>
      </c>
      <c r="AR6" s="42">
        <v>1.009313E-9</v>
      </c>
      <c r="AS6" s="42">
        <v>3.7541068E-8</v>
      </c>
      <c r="AT6" s="42">
        <v>6.5712747999999995E-11</v>
      </c>
      <c r="AU6" s="42">
        <v>1.1904386E-4</v>
      </c>
      <c r="AV6" s="42">
        <v>0.26286209999999999</v>
      </c>
      <c r="AW6" s="42">
        <v>5.7167528000000001E-8</v>
      </c>
      <c r="AX6" s="42">
        <v>3.4764036999999999E-10</v>
      </c>
      <c r="AY6" s="42">
        <v>1.5553687999999999E-14</v>
      </c>
      <c r="AZ6" s="28"/>
      <c r="BA6" s="38" t="s">
        <v>1172</v>
      </c>
      <c r="BB6" s="28"/>
      <c r="BC6" s="28"/>
      <c r="BE6"/>
      <c r="BF6" s="82"/>
      <c r="BG6" s="82"/>
      <c r="BH6"/>
      <c r="BI6"/>
      <c r="BJ6"/>
      <c r="BK6" s="5"/>
      <c r="BL6"/>
      <c r="BM6"/>
      <c r="BN6"/>
      <c r="BO6"/>
      <c r="BP6"/>
      <c r="BQ6"/>
    </row>
    <row r="7" spans="3:69">
      <c r="C7" s="71" t="s">
        <v>187</v>
      </c>
      <c r="E7" s="29" t="s">
        <v>30</v>
      </c>
      <c r="F7" s="119" t="s">
        <v>1643</v>
      </c>
      <c r="G7" s="238">
        <f>H7+I7+J7+K7</f>
        <v>8.7571048252890016</v>
      </c>
      <c r="H7" s="43">
        <f t="shared" si="0"/>
        <v>8.2385450108000011</v>
      </c>
      <c r="I7" s="43">
        <f t="shared" si="1"/>
        <v>5.2769424300000006E-2</v>
      </c>
      <c r="J7" s="50">
        <f t="shared" si="2"/>
        <v>4.0353970188999992E-2</v>
      </c>
      <c r="K7" s="190">
        <v>0.42543641999999998</v>
      </c>
      <c r="L7" s="190">
        <v>2.6013753000000001E-2</v>
      </c>
      <c r="M7" s="190">
        <v>1.79209E-2</v>
      </c>
      <c r="N7" s="190">
        <v>3.7350432000000003E-2</v>
      </c>
      <c r="O7" s="190">
        <v>3.7452788000000002E-3</v>
      </c>
      <c r="P7" s="190">
        <v>8.1974493000000006</v>
      </c>
      <c r="Q7" s="190">
        <v>8.8347713000000005E-3</v>
      </c>
      <c r="R7" s="190">
        <v>4.5576543000000001E-3</v>
      </c>
      <c r="S7" s="190">
        <v>3.2907344999999998E-2</v>
      </c>
      <c r="T7" s="190">
        <v>2.8197061E-3</v>
      </c>
      <c r="U7" s="190">
        <v>6.9264788999999998E-5</v>
      </c>
      <c r="V7" s="190">
        <v>0</v>
      </c>
      <c r="W7" s="3"/>
      <c r="X7" s="252">
        <f t="shared" ref="X7:X8" si="5">K7/0.116</f>
        <v>3.6675553448275857</v>
      </c>
      <c r="Y7" s="35">
        <v>48.321362000000001</v>
      </c>
      <c r="Z7" s="67">
        <f t="shared" si="3"/>
        <v>0.45600526249365114</v>
      </c>
      <c r="AA7" s="5">
        <f t="shared" ref="AA7:AA8" si="6">AD7+AG7+AH7+AI7+AJ7+AR7+AS7+AW7</f>
        <v>2.6563941177099997E-5</v>
      </c>
      <c r="AB7" s="5">
        <f t="shared" si="4"/>
        <v>1.2161188581888999E-8</v>
      </c>
      <c r="AC7" s="36">
        <f t="shared" ref="AC7:AC8" si="7">AU7+AV7</f>
        <v>0.26298114385999999</v>
      </c>
      <c r="AD7" s="42">
        <v>3.4224956999999999E-6</v>
      </c>
      <c r="AE7" s="42">
        <v>1.0325653E-8</v>
      </c>
      <c r="AF7" s="42">
        <v>2.8210643999999998E-13</v>
      </c>
      <c r="AG7" s="42">
        <v>1.4528064E-10</v>
      </c>
      <c r="AH7" s="42">
        <v>2.7761786E-10</v>
      </c>
      <c r="AI7" s="42">
        <v>3.1706235999999999E-9</v>
      </c>
      <c r="AJ7" s="42">
        <v>8.0034615E-7</v>
      </c>
      <c r="AK7" s="42">
        <v>5.0625878999999995E-10</v>
      </c>
      <c r="AL7" s="42">
        <v>8.4344796999999997E-10</v>
      </c>
      <c r="AM7" s="42">
        <v>6.1604378999999995E-13</v>
      </c>
      <c r="AN7" s="42">
        <v>6.6056709999999997E-15</v>
      </c>
      <c r="AO7" s="42">
        <v>2.5082133000000002E-12</v>
      </c>
      <c r="AP7" s="42">
        <v>5.6251292000000002E-11</v>
      </c>
      <c r="AQ7" s="42">
        <v>1.2795889000000001E-11</v>
      </c>
      <c r="AR7" s="42">
        <v>2.2231008999999999E-5</v>
      </c>
      <c r="AS7" s="42">
        <v>4.9329276999999997E-8</v>
      </c>
      <c r="AT7" s="42">
        <v>6.5712747999999995E-11</v>
      </c>
      <c r="AU7" s="29">
        <v>1.1904386E-4</v>
      </c>
      <c r="AV7" s="42">
        <v>0.26286209999999999</v>
      </c>
      <c r="AW7" s="42">
        <v>5.7167528000000001E-8</v>
      </c>
      <c r="AX7" s="42">
        <v>3.4764036999999999E-10</v>
      </c>
      <c r="AY7" s="42">
        <v>1.5553687999999999E-14</v>
      </c>
      <c r="AZ7" s="28"/>
      <c r="BA7" s="38" t="s">
        <v>1172</v>
      </c>
      <c r="BB7" s="28"/>
      <c r="BC7" s="28"/>
      <c r="BE7"/>
      <c r="BF7" s="82"/>
      <c r="BG7" s="82"/>
      <c r="BH7"/>
      <c r="BI7"/>
      <c r="BJ7"/>
      <c r="BK7" s="5"/>
      <c r="BL7"/>
      <c r="BM7"/>
      <c r="BN7"/>
      <c r="BO7"/>
      <c r="BP7"/>
      <c r="BQ7"/>
    </row>
    <row r="8" spans="3:69">
      <c r="C8" s="71" t="s">
        <v>1109</v>
      </c>
      <c r="E8" s="29" t="s">
        <v>52</v>
      </c>
      <c r="F8" s="119" t="s">
        <v>1644</v>
      </c>
      <c r="G8" s="238">
        <f>H8+I8+J8+K8</f>
        <v>6.3723988980738193</v>
      </c>
      <c r="H8" s="43">
        <f t="shared" si="0"/>
        <v>0.15330987204799998</v>
      </c>
      <c r="I8" s="43">
        <f t="shared" si="1"/>
        <v>3.3692251860000004</v>
      </c>
      <c r="J8" s="50">
        <f>R8+IF(S8="x",0,S8)+IF(T8="x",0,T8)+IF(U8="x",0,U8)+V8</f>
        <v>0.3227524400258186</v>
      </c>
      <c r="K8" s="190">
        <v>2.5271113999999999</v>
      </c>
      <c r="L8" s="190">
        <v>0.16694369000000001</v>
      </c>
      <c r="M8" s="190">
        <v>3.1772865000000001</v>
      </c>
      <c r="N8" s="190">
        <v>0.15223771999999999</v>
      </c>
      <c r="O8" s="190">
        <v>5.9301648E-5</v>
      </c>
      <c r="P8" s="190">
        <v>1.0128504E-3</v>
      </c>
      <c r="Q8" s="190">
        <v>2.4994995999999998E-2</v>
      </c>
      <c r="R8" s="190">
        <v>3.8036890000000001E-5</v>
      </c>
      <c r="S8" s="190">
        <v>4.1591178999999999E-2</v>
      </c>
      <c r="T8" s="190">
        <v>1.6782339E-5</v>
      </c>
      <c r="U8" s="190">
        <v>0.28110644000000001</v>
      </c>
      <c r="V8" s="190">
        <v>1.7968186E-9</v>
      </c>
      <c r="W8" s="3"/>
      <c r="X8" s="252">
        <f t="shared" si="5"/>
        <v>21.785443103448273</v>
      </c>
      <c r="Y8" s="35">
        <v>52.560085000000001</v>
      </c>
      <c r="Z8" s="67">
        <f t="shared" si="3"/>
        <v>1.1710672423661492</v>
      </c>
      <c r="AA8" s="5">
        <f t="shared" si="6"/>
        <v>5.5367114719964167E-5</v>
      </c>
      <c r="AB8" s="5">
        <f t="shared" si="4"/>
        <v>4.2134884090593199E-7</v>
      </c>
      <c r="AC8" s="36">
        <f t="shared" si="7"/>
        <v>0.476727972</v>
      </c>
      <c r="AD8" s="42">
        <v>2.3912757000000002E-5</v>
      </c>
      <c r="AE8" s="42">
        <v>7.2040435000000005E-8</v>
      </c>
      <c r="AF8" s="42">
        <v>1.9679529E-12</v>
      </c>
      <c r="AG8" s="42">
        <v>1.0702151E-7</v>
      </c>
      <c r="AH8" s="42">
        <v>7.0086417000000005E-13</v>
      </c>
      <c r="AI8" s="42">
        <v>1.9959934E-8</v>
      </c>
      <c r="AJ8" s="42">
        <v>3.0516676E-5</v>
      </c>
      <c r="AK8" s="42">
        <v>2.8410766E-9</v>
      </c>
      <c r="AL8" s="42">
        <v>7.5957440999999995E-8</v>
      </c>
      <c r="AM8" s="42">
        <v>6.8972072999999995E-14</v>
      </c>
      <c r="AN8" s="42">
        <v>2.2285069E-14</v>
      </c>
      <c r="AO8" s="42">
        <v>2.7745914999999999E-11</v>
      </c>
      <c r="AP8" s="42">
        <v>1.4789814000000001E-11</v>
      </c>
      <c r="AQ8" s="42">
        <v>1.6536621E-12</v>
      </c>
      <c r="AR8" s="42">
        <v>6.2157351E-9</v>
      </c>
      <c r="AS8" s="42">
        <v>1.0795962000000001E-7</v>
      </c>
      <c r="AT8" s="42">
        <v>2.6622782999999999E-7</v>
      </c>
      <c r="AU8" s="29">
        <v>5.3819262E-2</v>
      </c>
      <c r="AV8" s="29">
        <v>0.42290871000000002</v>
      </c>
      <c r="AW8" s="42">
        <v>6.9652422E-7</v>
      </c>
      <c r="AX8" s="42">
        <v>4.2356202000000004E-9</v>
      </c>
      <c r="AY8" s="42">
        <v>1.8950479000000001E-13</v>
      </c>
      <c r="AZ8" s="28"/>
      <c r="BA8" s="38" t="s">
        <v>1173</v>
      </c>
      <c r="BB8" s="28"/>
      <c r="BC8" s="28"/>
      <c r="BE8"/>
      <c r="BF8" s="82"/>
      <c r="BG8" s="82"/>
      <c r="BH8"/>
      <c r="BI8"/>
      <c r="BJ8"/>
      <c r="BK8" s="5"/>
      <c r="BL8"/>
      <c r="BM8"/>
      <c r="BN8"/>
      <c r="BO8"/>
      <c r="BP8"/>
      <c r="BQ8"/>
    </row>
    <row r="9" spans="3:69">
      <c r="C9" s="57" t="s">
        <v>114</v>
      </c>
      <c r="D9" s="1" t="s">
        <v>2</v>
      </c>
      <c r="E9" s="1"/>
      <c r="F9" s="67"/>
      <c r="H9" s="67"/>
      <c r="I9" s="67"/>
      <c r="J9" s="67"/>
      <c r="K9" s="67"/>
      <c r="L9" s="67"/>
      <c r="M9" s="67"/>
      <c r="N9" s="67"/>
      <c r="O9" s="67"/>
      <c r="P9" s="67"/>
      <c r="Q9" s="67"/>
      <c r="R9" s="67"/>
      <c r="S9" s="67"/>
      <c r="T9" s="67"/>
      <c r="U9" s="67"/>
      <c r="V9" s="67"/>
      <c r="W9" s="67"/>
      <c r="Y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BE9" s="29"/>
      <c r="BF9" s="82"/>
      <c r="BG9" s="82"/>
      <c r="BH9"/>
      <c r="BI9"/>
      <c r="BJ9"/>
      <c r="BK9"/>
      <c r="BL9"/>
      <c r="BM9"/>
      <c r="BN9"/>
      <c r="BO9"/>
      <c r="BP9"/>
      <c r="BQ9"/>
    </row>
    <row r="10" spans="3:69">
      <c r="C10" s="71" t="s">
        <v>188</v>
      </c>
      <c r="E10" s="29" t="s">
        <v>52</v>
      </c>
      <c r="F10" s="119" t="s">
        <v>1645</v>
      </c>
      <c r="G10" s="238">
        <f t="shared" ref="G10:G12" si="8">H10+I10+J10+K10</f>
        <v>0.80459909052772904</v>
      </c>
      <c r="H10" s="43">
        <f t="shared" ref="H10:H12" si="9">N10+O10+P10</f>
        <v>5.4470486770000007E-2</v>
      </c>
      <c r="I10" s="43">
        <f t="shared" ref="I10:I12" si="10">L10+M10+Q10</f>
        <v>7.8702939599999994E-2</v>
      </c>
      <c r="J10" s="50">
        <f t="shared" ref="J10:J12" si="11">R10+IF(S10="x",0,S10)+IF(T10="x",0,T10)+IF(U10="x",0,U10)+V10</f>
        <v>0.51440931415772906</v>
      </c>
      <c r="K10" s="190">
        <v>0.15701635</v>
      </c>
      <c r="L10" s="190">
        <v>2.1135000000000001E-2</v>
      </c>
      <c r="M10" s="190">
        <v>5.0518124999999997E-2</v>
      </c>
      <c r="N10" s="190">
        <v>4.9557323E-2</v>
      </c>
      <c r="O10" s="190">
        <v>1.581107E-5</v>
      </c>
      <c r="P10" s="190">
        <v>4.8973526999999996E-3</v>
      </c>
      <c r="Q10" s="190">
        <v>7.0498145999999999E-3</v>
      </c>
      <c r="R10" s="190">
        <v>1.0303124E-5</v>
      </c>
      <c r="S10" s="190">
        <v>1.4350784E-2</v>
      </c>
      <c r="T10" s="190">
        <v>4.6565302999999996E-6</v>
      </c>
      <c r="U10" s="190">
        <v>0.50004356999999999</v>
      </c>
      <c r="V10" s="190">
        <v>5.0342908999999997E-10</v>
      </c>
      <c r="W10" s="3"/>
      <c r="X10" s="252">
        <f t="shared" ref="X10:X12" si="12">K10/0.116</f>
        <v>1.353589224137931</v>
      </c>
      <c r="Y10" s="35">
        <v>9.6228379000000004</v>
      </c>
      <c r="Z10" s="67">
        <f t="shared" ref="Z10:Z12" si="13">AA10*42.1*400+AB10*1396*400+AC10*0.0000357*200</f>
        <v>5.0140366062236486E-2</v>
      </c>
      <c r="AA10" s="5">
        <f t="shared" ref="AA10:AA12" si="14">AD10+AG10+AH10+AI10+AJ10+AR10+AS10+AW10</f>
        <v>2.7239423215508996E-6</v>
      </c>
      <c r="AB10" s="5">
        <f t="shared" ref="AB10:AB12" si="15">AE10+AF10+AK10+AL10+AM10+AN10+AO10+AP10+AQ10+AT10+AX10+AY10</f>
        <v>6.7018530887216799E-9</v>
      </c>
      <c r="AC10" s="36">
        <f t="shared" ref="AC10:AC12" si="16">AU10+AV10</f>
        <v>7.3790280472990008E-2</v>
      </c>
      <c r="AD10" s="42">
        <v>1.4030174E-6</v>
      </c>
      <c r="AE10" s="42">
        <v>4.2295574E-9</v>
      </c>
      <c r="AF10" s="42">
        <v>1.1553155E-13</v>
      </c>
      <c r="AG10" s="42">
        <v>5.6486586999999998E-11</v>
      </c>
      <c r="AH10" s="42">
        <v>1.822339E-13</v>
      </c>
      <c r="AI10" s="42">
        <v>7.3630296999999999E-9</v>
      </c>
      <c r="AJ10" s="42">
        <v>1.2390351E-6</v>
      </c>
      <c r="AK10" s="42">
        <v>1.0565527000000001E-9</v>
      </c>
      <c r="AL10" s="42">
        <v>1.4077026E-9</v>
      </c>
      <c r="AM10" s="42">
        <v>1.8503473999999999E-14</v>
      </c>
      <c r="AN10" s="42">
        <v>5.6022932E-14</v>
      </c>
      <c r="AO10" s="42">
        <v>2.9785783999999999E-13</v>
      </c>
      <c r="AP10" s="42">
        <v>1.5119529999999999E-12</v>
      </c>
      <c r="AQ10" s="42">
        <v>3.1297891E-13</v>
      </c>
      <c r="AR10" s="42">
        <v>4.5966932999999999E-8</v>
      </c>
      <c r="AS10" s="42">
        <v>2.8118680999999999E-8</v>
      </c>
      <c r="AT10" s="42">
        <v>3.3892046E-12</v>
      </c>
      <c r="AU10" s="42">
        <v>8.5647299000000004E-7</v>
      </c>
      <c r="AV10" s="42">
        <v>7.3789424000000006E-2</v>
      </c>
      <c r="AW10" s="42">
        <v>3.8450903000000002E-10</v>
      </c>
      <c r="AX10" s="42">
        <v>2.3382318000000001E-12</v>
      </c>
      <c r="AY10" s="42">
        <v>1.0461568E-16</v>
      </c>
      <c r="AZ10"/>
      <c r="BA10" s="33" t="s">
        <v>1173</v>
      </c>
      <c r="BB10" s="28"/>
      <c r="BC10" s="28"/>
      <c r="BE10"/>
      <c r="BF10" s="82"/>
      <c r="BG10" s="82"/>
      <c r="BH10"/>
      <c r="BI10"/>
      <c r="BJ10"/>
      <c r="BK10"/>
      <c r="BL10"/>
      <c r="BM10"/>
      <c r="BN10"/>
      <c r="BO10"/>
      <c r="BP10"/>
      <c r="BQ10"/>
    </row>
    <row r="11" spans="3:69">
      <c r="C11" s="71" t="s">
        <v>189</v>
      </c>
      <c r="E11" s="29" t="s">
        <v>52</v>
      </c>
      <c r="F11" s="119" t="s">
        <v>1646</v>
      </c>
      <c r="G11" s="238">
        <f t="shared" si="8"/>
        <v>0.48033907485549998</v>
      </c>
      <c r="H11" s="43">
        <f t="shared" si="9"/>
        <v>0</v>
      </c>
      <c r="I11" s="43">
        <f t="shared" si="10"/>
        <v>0.30569596485549999</v>
      </c>
      <c r="J11" s="50">
        <f t="shared" si="11"/>
        <v>0</v>
      </c>
      <c r="K11" s="190">
        <v>0.17464310999999999</v>
      </c>
      <c r="L11" s="190">
        <v>0.30569098</v>
      </c>
      <c r="M11" s="190">
        <v>4.9848555000000003E-6</v>
      </c>
      <c r="N11" s="190">
        <v>0</v>
      </c>
      <c r="O11" s="190">
        <v>0</v>
      </c>
      <c r="P11" s="190">
        <v>0</v>
      </c>
      <c r="Q11" s="190">
        <v>0</v>
      </c>
      <c r="R11" s="190">
        <v>0</v>
      </c>
      <c r="S11" s="190">
        <v>0</v>
      </c>
      <c r="T11" s="190">
        <v>0</v>
      </c>
      <c r="U11" s="190">
        <v>0</v>
      </c>
      <c r="V11" s="190">
        <v>0</v>
      </c>
      <c r="W11" s="3"/>
      <c r="X11" s="252">
        <f t="shared" si="12"/>
        <v>1.5055440517241379</v>
      </c>
      <c r="Y11" s="35">
        <v>21.863503000000001</v>
      </c>
      <c r="Z11" s="67">
        <f t="shared" si="13"/>
        <v>0.13856108636462455</v>
      </c>
      <c r="AA11" s="5">
        <f t="shared" si="14"/>
        <v>7.7555171000000003E-6</v>
      </c>
      <c r="AB11" s="5">
        <f t="shared" si="15"/>
        <v>1.1622320819169998E-8</v>
      </c>
      <c r="AC11" s="36">
        <f t="shared" si="16"/>
        <v>0.20564067999999999</v>
      </c>
      <c r="AD11" s="42">
        <v>1.3971448E-6</v>
      </c>
      <c r="AE11" s="42">
        <v>4.2155231999999997E-9</v>
      </c>
      <c r="AF11" s="42">
        <v>1.1517411999999999E-13</v>
      </c>
      <c r="AG11" s="42">
        <v>0</v>
      </c>
      <c r="AH11" s="29">
        <v>0</v>
      </c>
      <c r="AI11" s="42">
        <v>0</v>
      </c>
      <c r="AJ11" s="42">
        <v>6.3583722999999999E-6</v>
      </c>
      <c r="AK11" s="42">
        <v>0</v>
      </c>
      <c r="AL11" s="42">
        <v>7.4064557E-9</v>
      </c>
      <c r="AM11" s="42">
        <v>2.2674504999999999E-13</v>
      </c>
      <c r="AN11" s="29">
        <v>0</v>
      </c>
      <c r="AO11" s="29">
        <v>0</v>
      </c>
      <c r="AP11" s="29">
        <v>0</v>
      </c>
      <c r="AQ11" s="42">
        <v>0</v>
      </c>
      <c r="AR11" s="29">
        <v>0</v>
      </c>
      <c r="AS11" s="29">
        <v>0</v>
      </c>
      <c r="AT11" s="29">
        <v>0</v>
      </c>
      <c r="AU11" s="29">
        <v>0</v>
      </c>
      <c r="AV11" s="29">
        <v>0.20564067999999999</v>
      </c>
      <c r="AW11" s="29">
        <v>0</v>
      </c>
      <c r="AX11" s="29">
        <v>0</v>
      </c>
      <c r="AY11" s="29">
        <v>0</v>
      </c>
      <c r="AZ11"/>
      <c r="BA11" s="33" t="s">
        <v>1174</v>
      </c>
      <c r="BB11" s="28"/>
      <c r="BC11" s="28"/>
      <c r="BE11"/>
      <c r="BF11" s="82"/>
      <c r="BG11" s="82"/>
      <c r="BH11"/>
      <c r="BI11"/>
      <c r="BJ11"/>
      <c r="BK11"/>
      <c r="BL11"/>
      <c r="BM11"/>
      <c r="BN11"/>
      <c r="BO11"/>
      <c r="BP11"/>
      <c r="BQ11"/>
    </row>
    <row r="12" spans="3:69">
      <c r="C12" s="71" t="s">
        <v>190</v>
      </c>
      <c r="E12" s="29" t="s">
        <v>52</v>
      </c>
      <c r="F12" s="119" t="s">
        <v>1647</v>
      </c>
      <c r="G12" s="238">
        <f t="shared" si="8"/>
        <v>0.16521421882285936</v>
      </c>
      <c r="H12" s="43">
        <f t="shared" si="9"/>
        <v>1.5007278739000001E-2</v>
      </c>
      <c r="I12" s="43">
        <f t="shared" si="10"/>
        <v>3.8171023700000001E-2</v>
      </c>
      <c r="J12" s="50">
        <f t="shared" si="11"/>
        <v>4.6745837383859366E-2</v>
      </c>
      <c r="K12" s="190">
        <v>6.5290079000000001E-2</v>
      </c>
      <c r="L12" s="190">
        <v>1.6613373000000001E-2</v>
      </c>
      <c r="M12" s="190">
        <v>1.9095271E-2</v>
      </c>
      <c r="N12" s="190">
        <v>1.4681682999999999E-2</v>
      </c>
      <c r="O12" s="190">
        <v>1.0599369000000001E-5</v>
      </c>
      <c r="P12" s="190">
        <v>3.1499636999999999E-4</v>
      </c>
      <c r="Q12" s="190">
        <v>2.4623797E-3</v>
      </c>
      <c r="R12" s="190">
        <v>7.6998826999999993E-6</v>
      </c>
      <c r="S12" s="190">
        <v>6.5077607999999999E-3</v>
      </c>
      <c r="T12" s="190">
        <v>4.0182435999999997E-6</v>
      </c>
      <c r="U12" s="190">
        <v>4.0226357999999997E-2</v>
      </c>
      <c r="V12" s="190">
        <v>4.5755937000000001E-10</v>
      </c>
      <c r="W12" s="3"/>
      <c r="X12" s="252">
        <f t="shared" si="12"/>
        <v>0.56284550862068961</v>
      </c>
      <c r="Y12" s="35">
        <v>5.4520844000000004</v>
      </c>
      <c r="Z12" s="67">
        <f t="shared" si="13"/>
        <v>4.3378427561707629E-2</v>
      </c>
      <c r="AA12" s="5">
        <f t="shared" si="14"/>
        <v>1.1872883025839339E-6</v>
      </c>
      <c r="AB12" s="5">
        <f t="shared" si="15"/>
        <v>4.1422675899365295E-8</v>
      </c>
      <c r="AC12" s="36">
        <f t="shared" si="16"/>
        <v>3.5584078990000004E-2</v>
      </c>
      <c r="AD12" s="42">
        <v>5.3727081999999995E-7</v>
      </c>
      <c r="AE12" s="42">
        <v>1.6202897999999999E-9</v>
      </c>
      <c r="AF12" s="42">
        <v>4.4272689999999999E-14</v>
      </c>
      <c r="AG12" s="42">
        <v>2.2902618000000001E-9</v>
      </c>
      <c r="AH12" s="42">
        <v>9.9173933999999994E-14</v>
      </c>
      <c r="AI12" s="42">
        <v>1.9493552000000001E-9</v>
      </c>
      <c r="AJ12" s="42">
        <v>5.1056626999999997E-7</v>
      </c>
      <c r="AK12" s="42">
        <v>2.8531466999999999E-10</v>
      </c>
      <c r="AL12" s="42">
        <v>6.1056681000000005E-10</v>
      </c>
      <c r="AM12" s="42">
        <v>1.2957080999999999E-14</v>
      </c>
      <c r="AN12" s="42">
        <v>1.7101013000000001E-15</v>
      </c>
      <c r="AO12" s="42">
        <v>4.5527338000000003E-12</v>
      </c>
      <c r="AP12" s="42">
        <v>2.2998775999999999E-12</v>
      </c>
      <c r="AQ12" s="42">
        <v>2.2968514999999998E-13</v>
      </c>
      <c r="AR12" s="42">
        <v>8.2724441000000003E-10</v>
      </c>
      <c r="AS12" s="42">
        <v>1.3376092E-8</v>
      </c>
      <c r="AT12" s="42">
        <v>3.816347E-8</v>
      </c>
      <c r="AU12" s="42">
        <v>8.7320599E-4</v>
      </c>
      <c r="AV12" s="42">
        <v>3.4710873000000003E-2</v>
      </c>
      <c r="AW12" s="42">
        <v>1.2100815999999999E-7</v>
      </c>
      <c r="AX12" s="42">
        <v>7.3586045999999996E-10</v>
      </c>
      <c r="AY12" s="42">
        <v>3.2922943E-14</v>
      </c>
      <c r="AZ12"/>
      <c r="BA12" s="33" t="s">
        <v>1173</v>
      </c>
      <c r="BB12" s="28"/>
      <c r="BC12" s="28"/>
      <c r="BE12"/>
      <c r="BF12" s="82"/>
      <c r="BG12" s="82"/>
      <c r="BH12"/>
      <c r="BI12"/>
      <c r="BJ12"/>
      <c r="BK12"/>
      <c r="BL12"/>
      <c r="BM12"/>
      <c r="BN12"/>
      <c r="BO12"/>
      <c r="BP12"/>
      <c r="BQ12"/>
    </row>
    <row r="13" spans="3:69">
      <c r="C13" s="57" t="s">
        <v>115</v>
      </c>
      <c r="D13" s="1" t="s">
        <v>104</v>
      </c>
      <c r="E13" s="29"/>
      <c r="F13" s="67"/>
      <c r="H13" s="67"/>
      <c r="I13" s="67"/>
      <c r="J13" s="67"/>
      <c r="K13" s="67"/>
      <c r="L13" s="67"/>
      <c r="M13" s="67"/>
      <c r="N13" s="67"/>
      <c r="O13" s="67"/>
      <c r="P13" s="67"/>
      <c r="Q13" s="67"/>
      <c r="R13" s="67"/>
      <c r="S13" s="67"/>
      <c r="T13" s="67"/>
      <c r="U13" s="67"/>
      <c r="V13" s="67"/>
      <c r="W13" s="67"/>
      <c r="Y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BE13" s="38"/>
      <c r="BF13" s="82"/>
      <c r="BG13" s="82"/>
      <c r="BH13"/>
      <c r="BI13"/>
      <c r="BJ13"/>
      <c r="BK13"/>
      <c r="BL13"/>
      <c r="BM13"/>
      <c r="BN13"/>
      <c r="BO13"/>
      <c r="BP13"/>
      <c r="BQ13"/>
    </row>
    <row r="14" spans="3:69" ht="13.8">
      <c r="C14" s="71" t="s">
        <v>191</v>
      </c>
      <c r="E14" s="29" t="s">
        <v>52</v>
      </c>
      <c r="F14" s="43" t="s">
        <v>1648</v>
      </c>
      <c r="G14" s="238">
        <f t="shared" ref="G14:G27" si="17">H14+I14+J14+K14</f>
        <v>1.4841593003320002</v>
      </c>
      <c r="H14" s="43">
        <f t="shared" ref="H14:H27" si="18">N14+O14+P14</f>
        <v>-2.0698957809999998E-2</v>
      </c>
      <c r="I14" s="43">
        <f t="shared" ref="I14:I27" si="19">L14+M14+Q14</f>
        <v>0.14204301350000001</v>
      </c>
      <c r="J14" s="50">
        <f t="shared" ref="J14:J27" si="20">R14+IF(S14="x",0,S14)+IF(T14="x",0,T14)+IF(U14="x",0,U14)+V14</f>
        <v>0.98512619464200002</v>
      </c>
      <c r="K14" s="190">
        <v>0.37768905000000003</v>
      </c>
      <c r="L14" s="190">
        <v>0.16226003</v>
      </c>
      <c r="M14" s="190">
        <v>-1.9929338000000001E-2</v>
      </c>
      <c r="N14" s="190">
        <v>-1.6454838999999999E-2</v>
      </c>
      <c r="O14" s="190">
        <v>-3.9243409999999996E-3</v>
      </c>
      <c r="P14" s="190">
        <v>-3.1977781E-4</v>
      </c>
      <c r="Q14" s="190">
        <v>-2.8767849999999999E-4</v>
      </c>
      <c r="R14" s="190">
        <v>7.4711642000000006E-5</v>
      </c>
      <c r="S14" s="190">
        <v>2.6215015000000002E-3</v>
      </c>
      <c r="T14" s="190">
        <v>-4.8893951999999996E-4</v>
      </c>
      <c r="U14" s="190">
        <v>-1.4428980000000001E-5</v>
      </c>
      <c r="V14" s="190">
        <v>0.98293335000000004</v>
      </c>
      <c r="W14" s="25"/>
      <c r="X14" s="252">
        <f t="shared" ref="X14:X27" si="21">K14/0.116</f>
        <v>3.2559400862068966</v>
      </c>
      <c r="Y14" s="35">
        <v>9.1436130999999996</v>
      </c>
      <c r="Z14" s="67">
        <f t="shared" ref="Z14:Z27" si="22">AA14*42.1*400+AB14*1396*400+AC14*0.0000357*200</f>
        <v>0.14894709372952666</v>
      </c>
      <c r="AA14" s="5">
        <f t="shared" ref="AA14:AA27" si="23">AD14+AG14+AH14+AI14+AJ14+AR14+AS14+AW14</f>
        <v>7.9987362831093991E-6</v>
      </c>
      <c r="AB14" s="5">
        <f t="shared" ref="AB14:AB27" si="24">AE14+AF14+AK14+AL14+AM14+AN14+AO14+AP14+AQ14+AT14+AX14+AY14</f>
        <v>2.3978825634857401E-8</v>
      </c>
      <c r="AC14" s="36">
        <f t="shared" ref="AC14:AC27" si="25">AU14+AV14</f>
        <v>0.120251889</v>
      </c>
      <c r="AD14" s="42">
        <v>2.9997245000000002E-6</v>
      </c>
      <c r="AE14" s="42">
        <v>9.0518697000000004E-9</v>
      </c>
      <c r="AF14" s="42">
        <v>2.4731568000000002E-13</v>
      </c>
      <c r="AG14" s="42">
        <v>-2.1781632E-10</v>
      </c>
      <c r="AH14" s="42">
        <v>-4.9187706000000004E-12</v>
      </c>
      <c r="AI14" s="42">
        <v>-2.7921437000000002E-9</v>
      </c>
      <c r="AJ14" s="42">
        <v>3.0857321999999999E-6</v>
      </c>
      <c r="AK14" s="42">
        <v>-3.9396598000000002E-10</v>
      </c>
      <c r="AL14" s="42">
        <v>3.6921469000000002E-9</v>
      </c>
      <c r="AM14" s="42">
        <v>1.8585284E-13</v>
      </c>
      <c r="AN14" s="42">
        <v>-3.3701095999999999E-15</v>
      </c>
      <c r="AO14" s="42">
        <v>-6.8771915999999998E-12</v>
      </c>
      <c r="AP14" s="42">
        <v>-6.5320282999999999E-14</v>
      </c>
      <c r="AQ14" s="42">
        <v>-1.3061687E-13</v>
      </c>
      <c r="AR14" s="42">
        <v>-3.7122427E-9</v>
      </c>
      <c r="AS14" s="42">
        <v>-6.2467953999999998E-9</v>
      </c>
      <c r="AT14" s="42">
        <v>-1.3561616999999999E-11</v>
      </c>
      <c r="AU14" s="42">
        <v>-1.6241050999999999E-2</v>
      </c>
      <c r="AV14" s="42">
        <v>0.13649294000000001</v>
      </c>
      <c r="AW14" s="42">
        <v>1.9262535E-6</v>
      </c>
      <c r="AX14" s="42">
        <v>1.1639072999999999E-8</v>
      </c>
      <c r="AY14" s="42">
        <v>9.9069622000000005E-12</v>
      </c>
      <c r="AZ14" s="28"/>
      <c r="BA14" s="28" t="s">
        <v>1175</v>
      </c>
      <c r="BB14" s="28"/>
      <c r="BC14" s="28"/>
      <c r="BE14" s="3"/>
      <c r="BF14" s="83"/>
      <c r="BG14" s="83"/>
      <c r="BH14"/>
      <c r="BI14"/>
      <c r="BJ14"/>
      <c r="BK14"/>
      <c r="BL14"/>
      <c r="BM14"/>
      <c r="BN14"/>
      <c r="BO14"/>
      <c r="BP14"/>
      <c r="BQ14"/>
    </row>
    <row r="15" spans="3:69" ht="13.2" customHeight="1">
      <c r="C15" s="71" t="s">
        <v>192</v>
      </c>
      <c r="E15" s="29" t="s">
        <v>52</v>
      </c>
      <c r="F15" s="43" t="s">
        <v>1649</v>
      </c>
      <c r="G15" s="238">
        <f t="shared" si="17"/>
        <v>1.5996985033620001</v>
      </c>
      <c r="H15" s="43">
        <f t="shared" si="18"/>
        <v>-1.1789208339999999E-2</v>
      </c>
      <c r="I15" s="43">
        <f t="shared" si="19"/>
        <v>0.14278208138500001</v>
      </c>
      <c r="J15" s="50">
        <f t="shared" si="20"/>
        <v>0.73354364031699992</v>
      </c>
      <c r="K15" s="190">
        <v>0.73516199000000004</v>
      </c>
      <c r="L15" s="190">
        <v>0.15815344000000001</v>
      </c>
      <c r="M15" s="190">
        <v>-1.5392263E-2</v>
      </c>
      <c r="N15" s="190">
        <v>-8.4855447000000001E-3</v>
      </c>
      <c r="O15" s="190">
        <v>-3.0769488000000002E-3</v>
      </c>
      <c r="P15" s="190">
        <v>-2.2671483999999999E-4</v>
      </c>
      <c r="Q15" s="190">
        <v>2.0904385000000002E-5</v>
      </c>
      <c r="R15" s="190">
        <v>3.0442533999999998E-4</v>
      </c>
      <c r="S15" s="190">
        <v>7.7843740000000002E-3</v>
      </c>
      <c r="T15" s="190">
        <v>-3.2130346E-4</v>
      </c>
      <c r="U15" s="190">
        <v>1.6124436999999999E-5</v>
      </c>
      <c r="V15" s="190">
        <v>0.72576001999999995</v>
      </c>
      <c r="W15" s="25"/>
      <c r="X15" s="252">
        <f t="shared" si="21"/>
        <v>6.3376033620689656</v>
      </c>
      <c r="Y15" s="35">
        <v>55.674390000000002</v>
      </c>
      <c r="Z15" s="67">
        <f t="shared" si="22"/>
        <v>0.20321821228359083</v>
      </c>
      <c r="AA15" s="5">
        <f t="shared" si="23"/>
        <v>1.08105250905567E-5</v>
      </c>
      <c r="AB15" s="5">
        <f t="shared" si="24"/>
        <v>3.1125269811382501E-8</v>
      </c>
      <c r="AC15" s="36">
        <f t="shared" si="25"/>
        <v>0.53061892099999997</v>
      </c>
      <c r="AD15" s="42">
        <v>5.8647439000000004E-6</v>
      </c>
      <c r="AE15" s="42">
        <v>1.7696091000000001E-8</v>
      </c>
      <c r="AF15" s="42">
        <v>4.8348677999999999E-13</v>
      </c>
      <c r="AG15" s="42">
        <v>-1.6620608E-10</v>
      </c>
      <c r="AH15" s="42">
        <v>8.3106367000000007E-12</v>
      </c>
      <c r="AI15" s="42">
        <v>-2.0373353000000001E-9</v>
      </c>
      <c r="AJ15" s="42">
        <v>3.0640972E-6</v>
      </c>
      <c r="AK15" s="42">
        <v>-2.7604040999999998E-10</v>
      </c>
      <c r="AL15" s="42">
        <v>3.6474805000000001E-9</v>
      </c>
      <c r="AM15" s="42">
        <v>2.2161857000000001E-13</v>
      </c>
      <c r="AN15" s="42">
        <v>-1.8063385E-15</v>
      </c>
      <c r="AO15" s="42">
        <v>-5.7434041999999999E-12</v>
      </c>
      <c r="AP15" s="42">
        <v>-5.1214079000000001E-14</v>
      </c>
      <c r="AQ15" s="42">
        <v>-1.0771075000000001E-13</v>
      </c>
      <c r="AR15" s="42">
        <v>-2.9389692E-9</v>
      </c>
      <c r="AS15" s="42">
        <v>-4.3100094999999999E-9</v>
      </c>
      <c r="AT15" s="42">
        <v>1.5425158999999999E-11</v>
      </c>
      <c r="AU15" s="42">
        <v>-2.5134149000000001E-2</v>
      </c>
      <c r="AV15" s="42">
        <v>0.55575306999999996</v>
      </c>
      <c r="AW15" s="42">
        <v>1.8911282E-6</v>
      </c>
      <c r="AX15" s="42">
        <v>1.0041942E-8</v>
      </c>
      <c r="AY15" s="42">
        <v>5.5705924000000002E-12</v>
      </c>
      <c r="AZ15" s="28"/>
      <c r="BA15" s="28" t="s">
        <v>1175</v>
      </c>
      <c r="BB15" s="28"/>
      <c r="BC15" s="28"/>
      <c r="BE15" s="3"/>
      <c r="BF15" s="82"/>
      <c r="BG15" s="82"/>
      <c r="BH15"/>
      <c r="BI15"/>
      <c r="BJ15"/>
      <c r="BK15"/>
      <c r="BL15"/>
      <c r="BM15"/>
      <c r="BN15"/>
      <c r="BO15"/>
      <c r="BP15"/>
      <c r="BQ15"/>
    </row>
    <row r="16" spans="3:69">
      <c r="C16" s="71" t="s">
        <v>193</v>
      </c>
      <c r="E16" s="29" t="s">
        <v>52</v>
      </c>
      <c r="F16" s="43" t="s">
        <v>1650</v>
      </c>
      <c r="G16" s="238">
        <f t="shared" si="17"/>
        <v>2.0612685400799999</v>
      </c>
      <c r="H16" s="43">
        <f t="shared" si="18"/>
        <v>9.390842830000001E-3</v>
      </c>
      <c r="I16" s="43">
        <f t="shared" si="19"/>
        <v>0.2230506924</v>
      </c>
      <c r="J16" s="50">
        <f t="shared" si="20"/>
        <v>1.02412517485</v>
      </c>
      <c r="K16" s="190">
        <v>0.80470182999999995</v>
      </c>
      <c r="L16" s="190">
        <v>0.21604227000000001</v>
      </c>
      <c r="M16" s="190">
        <v>5.3691349000000001E-3</v>
      </c>
      <c r="N16" s="190">
        <v>7.8377709000000007E-3</v>
      </c>
      <c r="O16" s="190">
        <v>1.3454418E-3</v>
      </c>
      <c r="P16" s="190">
        <v>2.0763013000000001E-4</v>
      </c>
      <c r="Q16" s="190">
        <v>1.6392875000000001E-3</v>
      </c>
      <c r="R16" s="190">
        <v>1.5272304E-3</v>
      </c>
      <c r="S16" s="190">
        <v>3.9125149999999997E-2</v>
      </c>
      <c r="T16" s="190">
        <v>3.7672181999999998E-4</v>
      </c>
      <c r="U16" s="190">
        <v>1.6272262999999999E-4</v>
      </c>
      <c r="V16" s="190">
        <v>0.98293335000000004</v>
      </c>
      <c r="W16" s="25"/>
      <c r="X16" s="252">
        <f t="shared" si="21"/>
        <v>6.9370847413793095</v>
      </c>
      <c r="Y16" s="35">
        <v>66.429533000000006</v>
      </c>
      <c r="Z16" s="67">
        <f t="shared" si="22"/>
        <v>0.24305512142980115</v>
      </c>
      <c r="AA16" s="5">
        <f t="shared" si="23"/>
        <v>1.2965474465458999E-5</v>
      </c>
      <c r="AB16" s="5">
        <f t="shared" si="24"/>
        <v>3.67938380227967E-8</v>
      </c>
      <c r="AC16" s="36">
        <f t="shared" si="25"/>
        <v>0.584152980328</v>
      </c>
      <c r="AD16" s="42">
        <v>6.4404272999999997E-6</v>
      </c>
      <c r="AE16" s="42">
        <v>1.9432200999999999E-8</v>
      </c>
      <c r="AF16" s="42">
        <v>5.3091481000000004E-13</v>
      </c>
      <c r="AG16" s="42">
        <v>5.6139355000000002E-11</v>
      </c>
      <c r="AH16" s="42">
        <v>8.0810744000000006E-11</v>
      </c>
      <c r="AI16" s="42">
        <v>7.9832447000000005E-10</v>
      </c>
      <c r="AJ16" s="42">
        <v>4.5694367000000004E-6</v>
      </c>
      <c r="AK16" s="42">
        <v>1.2300366000000001E-10</v>
      </c>
      <c r="AL16" s="42">
        <v>5.3004728999999997E-9</v>
      </c>
      <c r="AM16" s="42">
        <v>4.1732839999999999E-13</v>
      </c>
      <c r="AN16" s="42">
        <v>6.2802887000000004E-15</v>
      </c>
      <c r="AO16" s="42">
        <v>1.2989706E-12</v>
      </c>
      <c r="AP16" s="42">
        <v>1.9422933E-14</v>
      </c>
      <c r="AQ16" s="42">
        <v>2.3201064999999999E-14</v>
      </c>
      <c r="AR16" s="42">
        <v>4.0110238999999999E-10</v>
      </c>
      <c r="AS16" s="42">
        <v>6.2527885000000002E-9</v>
      </c>
      <c r="AT16" s="42">
        <v>1.5450645999999999E-10</v>
      </c>
      <c r="AU16" s="42">
        <v>4.7220328000000002E-5</v>
      </c>
      <c r="AV16" s="42">
        <v>0.58410576000000003</v>
      </c>
      <c r="AW16" s="42">
        <v>1.9480213E-6</v>
      </c>
      <c r="AX16" s="42">
        <v>1.1771445E-8</v>
      </c>
      <c r="AY16" s="42">
        <v>9.9128847000000008E-12</v>
      </c>
      <c r="AZ16" s="28"/>
      <c r="BA16" s="28" t="s">
        <v>1175</v>
      </c>
      <c r="BB16" s="28"/>
      <c r="BC16" s="28"/>
      <c r="BE16" s="3"/>
      <c r="BF16" s="82"/>
      <c r="BG16" s="82"/>
      <c r="BH16"/>
      <c r="BI16"/>
      <c r="BJ16"/>
      <c r="BK16"/>
      <c r="BL16"/>
      <c r="BM16"/>
      <c r="BN16"/>
      <c r="BO16"/>
      <c r="BP16"/>
      <c r="BQ16"/>
    </row>
    <row r="17" spans="3:69">
      <c r="C17" s="71" t="s">
        <v>194</v>
      </c>
      <c r="E17" s="29" t="s">
        <v>52</v>
      </c>
      <c r="F17" s="43" t="s">
        <v>1651</v>
      </c>
      <c r="G17" s="238">
        <f t="shared" si="17"/>
        <v>4.7837351900799998</v>
      </c>
      <c r="H17" s="43">
        <f t="shared" si="18"/>
        <v>9.390842830000001E-3</v>
      </c>
      <c r="I17" s="43">
        <f t="shared" si="19"/>
        <v>0.2230506924</v>
      </c>
      <c r="J17" s="50">
        <f t="shared" si="20"/>
        <v>3.7465918248499999</v>
      </c>
      <c r="K17" s="190">
        <v>0.80470182999999995</v>
      </c>
      <c r="L17" s="190">
        <v>0.21604227000000001</v>
      </c>
      <c r="M17" s="190">
        <v>5.3691349000000001E-3</v>
      </c>
      <c r="N17" s="190">
        <v>7.8377709000000007E-3</v>
      </c>
      <c r="O17" s="190">
        <v>1.3454418E-3</v>
      </c>
      <c r="P17" s="190">
        <v>2.0763013000000001E-4</v>
      </c>
      <c r="Q17" s="190">
        <v>1.6392875000000001E-3</v>
      </c>
      <c r="R17" s="190">
        <v>1.5272304E-3</v>
      </c>
      <c r="S17" s="190">
        <v>3.9125149999999997E-2</v>
      </c>
      <c r="T17" s="190">
        <v>3.7672181999999998E-4</v>
      </c>
      <c r="U17" s="190">
        <v>1.6272262999999999E-4</v>
      </c>
      <c r="V17" s="190">
        <v>3.7054</v>
      </c>
      <c r="W17" s="25"/>
      <c r="X17" s="252">
        <f t="shared" si="21"/>
        <v>6.9370847413793095</v>
      </c>
      <c r="Y17" s="35">
        <v>73.127020000000002</v>
      </c>
      <c r="Z17" s="67">
        <f t="shared" si="22"/>
        <v>0.3505811546482831</v>
      </c>
      <c r="AA17" s="5">
        <f t="shared" si="23"/>
        <v>1.8284107783448999E-5</v>
      </c>
      <c r="AB17" s="5">
        <f t="shared" si="24"/>
        <v>6.8957606188144693E-8</v>
      </c>
      <c r="AC17" s="36">
        <f t="shared" si="25"/>
        <v>0.584152980328</v>
      </c>
      <c r="AD17" s="42">
        <v>6.4404272999999997E-6</v>
      </c>
      <c r="AE17" s="42">
        <v>1.9432200999999999E-8</v>
      </c>
      <c r="AF17" s="42">
        <v>5.3091481000000004E-13</v>
      </c>
      <c r="AG17" s="42">
        <v>5.6139355000000002E-11</v>
      </c>
      <c r="AH17" s="42">
        <v>8.0810744000000006E-11</v>
      </c>
      <c r="AI17" s="42">
        <v>7.9832447000000005E-10</v>
      </c>
      <c r="AJ17" s="42">
        <v>4.5694367000000004E-6</v>
      </c>
      <c r="AK17" s="42">
        <v>1.2300366000000001E-10</v>
      </c>
      <c r="AL17" s="42">
        <v>5.3004728999999997E-9</v>
      </c>
      <c r="AM17" s="42">
        <v>4.1732839999999999E-13</v>
      </c>
      <c r="AN17" s="42">
        <v>6.2802887000000004E-15</v>
      </c>
      <c r="AO17" s="42">
        <v>1.2989704000000001E-12</v>
      </c>
      <c r="AP17" s="42">
        <v>1.9422830999999999E-14</v>
      </c>
      <c r="AQ17" s="42">
        <v>2.3200414999999999E-14</v>
      </c>
      <c r="AR17" s="42">
        <v>4.0102138000000002E-10</v>
      </c>
      <c r="AS17" s="42">
        <v>6.2527874999999999E-9</v>
      </c>
      <c r="AT17" s="42">
        <v>1.5450645999999999E-10</v>
      </c>
      <c r="AU17" s="42">
        <v>4.7220328000000002E-5</v>
      </c>
      <c r="AV17" s="42">
        <v>0.58410576000000003</v>
      </c>
      <c r="AW17" s="42">
        <v>7.2666546999999998E-6</v>
      </c>
      <c r="AX17" s="42">
        <v>4.3907778000000001E-8</v>
      </c>
      <c r="AY17" s="42">
        <v>3.7348050999999998E-11</v>
      </c>
      <c r="AZ17" s="28"/>
      <c r="BA17" s="28" t="s">
        <v>1175</v>
      </c>
      <c r="BB17" s="28"/>
      <c r="BC17" s="28"/>
      <c r="BE17" s="3"/>
      <c r="BF17" s="82"/>
      <c r="BG17" s="82"/>
      <c r="BH17"/>
      <c r="BI17"/>
      <c r="BJ17"/>
      <c r="BK17"/>
      <c r="BL17"/>
      <c r="BM17"/>
      <c r="BN17"/>
      <c r="BO17"/>
      <c r="BP17"/>
      <c r="BQ17"/>
    </row>
    <row r="18" spans="3:69">
      <c r="C18" s="71" t="s">
        <v>195</v>
      </c>
      <c r="E18" s="29" t="s">
        <v>52</v>
      </c>
      <c r="F18" s="43" t="s">
        <v>1652</v>
      </c>
      <c r="G18" s="238">
        <f t="shared" si="17"/>
        <v>3.4751918360800005</v>
      </c>
      <c r="H18" s="43">
        <f t="shared" si="18"/>
        <v>1.009704283E-2</v>
      </c>
      <c r="I18" s="43">
        <f t="shared" si="19"/>
        <v>0.2202567624</v>
      </c>
      <c r="J18" s="50">
        <f t="shared" si="20"/>
        <v>2.3872432908500003</v>
      </c>
      <c r="K18" s="190">
        <v>0.85759474000000002</v>
      </c>
      <c r="L18" s="190">
        <v>0.21324834000000001</v>
      </c>
      <c r="M18" s="190">
        <v>5.3691349000000001E-3</v>
      </c>
      <c r="N18" s="190">
        <v>8.5439708999999996E-3</v>
      </c>
      <c r="O18" s="190">
        <v>1.3454418E-3</v>
      </c>
      <c r="P18" s="190">
        <v>2.0763013000000001E-4</v>
      </c>
      <c r="Q18" s="190">
        <v>1.6392875000000001E-3</v>
      </c>
      <c r="R18" s="190">
        <v>1.5272304E-3</v>
      </c>
      <c r="S18" s="190">
        <v>3.7995215999999998E-2</v>
      </c>
      <c r="T18" s="190">
        <v>3.7672181999999998E-4</v>
      </c>
      <c r="U18" s="190">
        <v>1.6272262999999999E-4</v>
      </c>
      <c r="V18" s="190">
        <v>2.3471814000000002</v>
      </c>
      <c r="W18" s="25"/>
      <c r="X18" s="252">
        <f t="shared" si="21"/>
        <v>7.3930581034482756</v>
      </c>
      <c r="Y18" s="35">
        <v>66.429533000000006</v>
      </c>
      <c r="Z18" s="67">
        <f t="shared" si="22"/>
        <v>0.30593320231002014</v>
      </c>
      <c r="AA18" s="5">
        <f t="shared" si="23"/>
        <v>1.6088481554328998E-5</v>
      </c>
      <c r="AB18" s="5">
        <f t="shared" si="24"/>
        <v>5.4408400524315699E-8</v>
      </c>
      <c r="AC18" s="36">
        <f t="shared" si="25"/>
        <v>0.64727200032800003</v>
      </c>
      <c r="AD18" s="42">
        <v>6.8635705999999999E-6</v>
      </c>
      <c r="AE18" s="42">
        <v>2.0708926E-8</v>
      </c>
      <c r="AF18" s="42">
        <v>5.6579676999999999E-13</v>
      </c>
      <c r="AG18" s="42">
        <v>5.6139355000000002E-11</v>
      </c>
      <c r="AH18" s="42">
        <v>8.0810744000000006E-11</v>
      </c>
      <c r="AI18" s="42">
        <v>8.1997246999999995E-10</v>
      </c>
      <c r="AJ18" s="42">
        <v>4.5113229E-6</v>
      </c>
      <c r="AK18" s="42">
        <v>1.2794046000000001E-10</v>
      </c>
      <c r="AL18" s="42">
        <v>5.2327798999999998E-9</v>
      </c>
      <c r="AM18" s="42">
        <v>4.1732839999999999E-13</v>
      </c>
      <c r="AN18" s="42">
        <v>6.2802887000000004E-15</v>
      </c>
      <c r="AO18" s="42">
        <v>1.2989704000000001E-12</v>
      </c>
      <c r="AP18" s="42">
        <v>1.942286E-14</v>
      </c>
      <c r="AQ18" s="42">
        <v>2.3200597000000001E-14</v>
      </c>
      <c r="AR18" s="42">
        <v>4.0104405999999998E-10</v>
      </c>
      <c r="AS18" s="42">
        <v>6.2527877E-9</v>
      </c>
      <c r="AT18" s="42">
        <v>1.5450645999999999E-10</v>
      </c>
      <c r="AU18" s="42">
        <v>4.7220328000000002E-5</v>
      </c>
      <c r="AV18" s="42">
        <v>0.64722478000000006</v>
      </c>
      <c r="AW18" s="42">
        <v>4.7059772999999997E-6</v>
      </c>
      <c r="AX18" s="42">
        <v>2.8158605000000001E-8</v>
      </c>
      <c r="AY18" s="42">
        <v>2.3311705E-11</v>
      </c>
      <c r="AZ18" s="28"/>
      <c r="BA18" s="28" t="s">
        <v>1175</v>
      </c>
      <c r="BB18" s="28"/>
      <c r="BC18" s="28"/>
      <c r="BE18" s="3"/>
      <c r="BF18" s="82"/>
      <c r="BG18" s="82"/>
      <c r="BH18"/>
      <c r="BI18"/>
      <c r="BJ18"/>
      <c r="BK18"/>
      <c r="BL18"/>
      <c r="BM18"/>
      <c r="BN18"/>
      <c r="BO18"/>
      <c r="BP18"/>
      <c r="BQ18"/>
    </row>
    <row r="19" spans="3:69">
      <c r="C19" s="71" t="s">
        <v>196</v>
      </c>
      <c r="E19" s="29" t="s">
        <v>52</v>
      </c>
      <c r="F19" s="43" t="s">
        <v>1653</v>
      </c>
      <c r="G19" s="238">
        <f t="shared" si="17"/>
        <v>2.0524714511799997</v>
      </c>
      <c r="H19" s="43">
        <f t="shared" si="18"/>
        <v>1.292184293E-2</v>
      </c>
      <c r="I19" s="43">
        <f t="shared" si="19"/>
        <v>0.20908103240000001</v>
      </c>
      <c r="J19" s="50">
        <f t="shared" si="20"/>
        <v>0.76130217584999993</v>
      </c>
      <c r="K19" s="190">
        <v>1.0691664000000001</v>
      </c>
      <c r="L19" s="190">
        <v>0.20207261000000001</v>
      </c>
      <c r="M19" s="190">
        <v>5.3691349000000001E-3</v>
      </c>
      <c r="N19" s="190">
        <v>1.1368771E-2</v>
      </c>
      <c r="O19" s="190">
        <v>1.3454418E-3</v>
      </c>
      <c r="P19" s="190">
        <v>2.0763013000000001E-4</v>
      </c>
      <c r="Q19" s="190">
        <v>1.6392875000000001E-3</v>
      </c>
      <c r="R19" s="190">
        <v>1.5272304E-3</v>
      </c>
      <c r="S19" s="190">
        <v>3.3475481000000001E-2</v>
      </c>
      <c r="T19" s="190">
        <v>3.7672181999999998E-4</v>
      </c>
      <c r="U19" s="190">
        <v>1.6272262999999999E-4</v>
      </c>
      <c r="V19" s="190">
        <v>0.72576001999999995</v>
      </c>
      <c r="W19" s="25"/>
      <c r="X19" s="252">
        <f t="shared" si="21"/>
        <v>9.2169517241379317</v>
      </c>
      <c r="Y19" s="35">
        <v>99.916967</v>
      </c>
      <c r="Z19" s="67">
        <f t="shared" si="22"/>
        <v>0.27787783870624294</v>
      </c>
      <c r="AA19" s="5">
        <f t="shared" si="23"/>
        <v>1.4752063223448998E-5</v>
      </c>
      <c r="AB19" s="5">
        <f t="shared" si="24"/>
        <v>4.1240853998244701E-8</v>
      </c>
      <c r="AC19" s="36">
        <f t="shared" si="25"/>
        <v>0.89974806032799992</v>
      </c>
      <c r="AD19" s="42">
        <v>8.5561435999999999E-6</v>
      </c>
      <c r="AE19" s="42">
        <v>2.5815827999999999E-8</v>
      </c>
      <c r="AF19" s="42">
        <v>7.0532460999999998E-13</v>
      </c>
      <c r="AG19" s="42">
        <v>5.6139355000000002E-11</v>
      </c>
      <c r="AH19" s="42">
        <v>8.0810744000000006E-11</v>
      </c>
      <c r="AI19" s="42">
        <v>9.0656446999999998E-10</v>
      </c>
      <c r="AJ19" s="42">
        <v>4.2788676E-6</v>
      </c>
      <c r="AK19" s="42">
        <v>1.4768766E-10</v>
      </c>
      <c r="AL19" s="42">
        <v>4.9620078E-9</v>
      </c>
      <c r="AM19" s="42">
        <v>4.1732839999999999E-13</v>
      </c>
      <c r="AN19" s="42">
        <v>6.2802887000000004E-15</v>
      </c>
      <c r="AO19" s="42">
        <v>1.2989704000000001E-12</v>
      </c>
      <c r="AP19" s="42">
        <v>1.9422830999999999E-14</v>
      </c>
      <c r="AQ19" s="42">
        <v>2.3200414999999999E-14</v>
      </c>
      <c r="AR19" s="42">
        <v>4.0102138000000002E-10</v>
      </c>
      <c r="AS19" s="42">
        <v>6.2527874999999999E-9</v>
      </c>
      <c r="AT19" s="42">
        <v>1.5450645999999999E-10</v>
      </c>
      <c r="AU19" s="42">
        <v>4.7220328000000002E-5</v>
      </c>
      <c r="AV19" s="42">
        <v>0.89970083999999995</v>
      </c>
      <c r="AW19" s="42">
        <v>1.9093546999999999E-6</v>
      </c>
      <c r="AX19" s="42">
        <v>1.0152778E-8</v>
      </c>
      <c r="AY19" s="42">
        <v>5.5755512999999999E-12</v>
      </c>
      <c r="AZ19" s="28"/>
      <c r="BA19" s="28" t="s">
        <v>1175</v>
      </c>
      <c r="BB19" s="28"/>
      <c r="BC19" s="28"/>
      <c r="BE19" s="3"/>
      <c r="BF19" s="82"/>
      <c r="BG19" s="82"/>
      <c r="BH19"/>
      <c r="BI19"/>
      <c r="BJ19"/>
      <c r="BK19"/>
      <c r="BL19"/>
      <c r="BM19"/>
      <c r="BN19"/>
      <c r="BO19"/>
      <c r="BP19"/>
      <c r="BQ19"/>
    </row>
    <row r="20" spans="3:69">
      <c r="C20" s="71" t="s">
        <v>197</v>
      </c>
      <c r="E20" s="29" t="s">
        <v>52</v>
      </c>
      <c r="F20" s="43" t="s">
        <v>1654</v>
      </c>
      <c r="G20" s="238">
        <f t="shared" si="17"/>
        <v>0.18124492164099998</v>
      </c>
      <c r="H20" s="43">
        <f t="shared" si="18"/>
        <v>3.6227373040000001E-3</v>
      </c>
      <c r="I20" s="43">
        <f t="shared" si="19"/>
        <v>5.34268191E-3</v>
      </c>
      <c r="J20" s="50">
        <f t="shared" si="20"/>
        <v>5.9687752426999995E-2</v>
      </c>
      <c r="K20" s="190">
        <v>0.11259175</v>
      </c>
      <c r="L20" s="190">
        <v>3.1401990999999998E-3</v>
      </c>
      <c r="M20" s="190">
        <v>2.0966575000000002E-3</v>
      </c>
      <c r="N20" s="190">
        <v>3.2045347E-3</v>
      </c>
      <c r="O20" s="190">
        <v>3.2579469000000003E-4</v>
      </c>
      <c r="P20" s="190">
        <v>9.2407914000000005E-5</v>
      </c>
      <c r="Q20" s="190">
        <v>1.0582531000000001E-4</v>
      </c>
      <c r="R20" s="190">
        <v>1.6102906000000001E-4</v>
      </c>
      <c r="S20" s="190">
        <v>1.4214272E-2</v>
      </c>
      <c r="T20" s="190">
        <v>1.0558798E-4</v>
      </c>
      <c r="U20" s="190">
        <v>8.2888386999999995E-5</v>
      </c>
      <c r="V20" s="190">
        <v>4.5123974999999997E-2</v>
      </c>
      <c r="W20" s="25"/>
      <c r="X20" s="252">
        <f t="shared" si="21"/>
        <v>0.97061853448275859</v>
      </c>
      <c r="Y20" s="35">
        <v>3.9780103000000002</v>
      </c>
      <c r="Z20" s="67">
        <f t="shared" si="22"/>
        <v>4.5217550677692203E-2</v>
      </c>
      <c r="AA20" s="5">
        <f t="shared" si="23"/>
        <v>2.5073298047772999E-6</v>
      </c>
      <c r="AB20" s="5">
        <f t="shared" si="24"/>
        <v>4.9287914332204001E-9</v>
      </c>
      <c r="AC20" s="36">
        <f t="shared" si="25"/>
        <v>3.3876698730000002E-2</v>
      </c>
      <c r="AD20" s="42">
        <v>1.0537103000000001E-6</v>
      </c>
      <c r="AE20" s="42">
        <v>3.1754833000000001E-9</v>
      </c>
      <c r="AF20" s="42">
        <v>8.6732450000000001E-14</v>
      </c>
      <c r="AG20" s="42">
        <v>2.0557988E-11</v>
      </c>
      <c r="AH20" s="42">
        <v>3.6097992999999998E-12</v>
      </c>
      <c r="AI20" s="42">
        <v>2.6509319000000001E-10</v>
      </c>
      <c r="AJ20" s="42">
        <v>9.0974565000000003E-8</v>
      </c>
      <c r="AK20" s="42">
        <v>3.8241544000000001E-11</v>
      </c>
      <c r="AL20" s="42">
        <v>1.0219302E-10</v>
      </c>
      <c r="AM20" s="42">
        <v>1.8195892999999999E-13</v>
      </c>
      <c r="AN20" s="42">
        <v>2.7576769E-15</v>
      </c>
      <c r="AO20" s="42">
        <v>5.8065078000000004E-13</v>
      </c>
      <c r="AP20" s="42">
        <v>7.5850014999999997E-15</v>
      </c>
      <c r="AQ20" s="42">
        <v>1.4350181999999999E-14</v>
      </c>
      <c r="AR20" s="42">
        <v>2.2662590000000001E-10</v>
      </c>
      <c r="AS20" s="42">
        <v>3.1350528999999999E-9</v>
      </c>
      <c r="AT20" s="42">
        <v>7.8688004E-11</v>
      </c>
      <c r="AU20" s="42">
        <v>7.6000272999999998E-4</v>
      </c>
      <c r="AV20" s="42">
        <v>3.3116696000000001E-2</v>
      </c>
      <c r="AW20" s="42">
        <v>1.3589940000000001E-6</v>
      </c>
      <c r="AX20" s="42">
        <v>1.5315815000000001E-9</v>
      </c>
      <c r="AY20" s="42">
        <v>1.7300302E-12</v>
      </c>
      <c r="AZ20" s="28"/>
      <c r="BA20" s="28" t="s">
        <v>1176</v>
      </c>
      <c r="BB20" s="28"/>
      <c r="BC20" s="28"/>
      <c r="BE20" s="3"/>
      <c r="BF20" s="82"/>
      <c r="BG20" s="82"/>
      <c r="BH20"/>
      <c r="BI20"/>
      <c r="BJ20"/>
      <c r="BK20"/>
      <c r="BL20"/>
      <c r="BM20"/>
      <c r="BN20"/>
      <c r="BO20"/>
      <c r="BP20"/>
      <c r="BQ20"/>
    </row>
    <row r="21" spans="3:69">
      <c r="C21" s="71" t="s">
        <v>198</v>
      </c>
      <c r="E21" s="29" t="s">
        <v>52</v>
      </c>
      <c r="F21" s="43" t="s">
        <v>1655</v>
      </c>
      <c r="G21" s="238">
        <f t="shared" si="17"/>
        <v>0.14224166624100001</v>
      </c>
      <c r="H21" s="43">
        <f t="shared" si="18"/>
        <v>3.6227373040000001E-3</v>
      </c>
      <c r="I21" s="43">
        <f t="shared" si="19"/>
        <v>5.34268191E-3</v>
      </c>
      <c r="J21" s="50">
        <f t="shared" si="20"/>
        <v>2.0684497026999999E-2</v>
      </c>
      <c r="K21" s="190">
        <v>0.11259175</v>
      </c>
      <c r="L21" s="190">
        <v>3.1401990999999998E-3</v>
      </c>
      <c r="M21" s="190">
        <v>2.0966575000000002E-3</v>
      </c>
      <c r="N21" s="190">
        <v>3.2045347E-3</v>
      </c>
      <c r="O21" s="190">
        <v>3.2579469000000003E-4</v>
      </c>
      <c r="P21" s="190">
        <v>9.2407914000000005E-5</v>
      </c>
      <c r="Q21" s="190">
        <v>1.0582531000000001E-4</v>
      </c>
      <c r="R21" s="190">
        <v>1.6102906000000001E-4</v>
      </c>
      <c r="S21" s="190">
        <v>1.4214272E-2</v>
      </c>
      <c r="T21" s="190">
        <v>1.0558798E-4</v>
      </c>
      <c r="U21" s="190">
        <v>8.2888386999999995E-5</v>
      </c>
      <c r="V21" s="190">
        <v>6.1207196000000004E-3</v>
      </c>
      <c r="W21" s="25"/>
      <c r="X21" s="252">
        <f t="shared" si="21"/>
        <v>0.97061853448275859</v>
      </c>
      <c r="Y21" s="35">
        <v>3.9780103000000002</v>
      </c>
      <c r="Z21" s="67">
        <f t="shared" si="22"/>
        <v>2.478852413110531E-2</v>
      </c>
      <c r="AA21" s="5">
        <f t="shared" si="23"/>
        <v>1.3372320947772999E-6</v>
      </c>
      <c r="AB21" s="5">
        <f t="shared" si="24"/>
        <v>3.6311891585304E-9</v>
      </c>
      <c r="AC21" s="36">
        <f t="shared" si="25"/>
        <v>3.3876698730000002E-2</v>
      </c>
      <c r="AD21" s="42">
        <v>1.0537103000000001E-6</v>
      </c>
      <c r="AE21" s="42">
        <v>3.1754833000000001E-9</v>
      </c>
      <c r="AF21" s="42">
        <v>8.6732450000000001E-14</v>
      </c>
      <c r="AG21" s="42">
        <v>2.0557988E-11</v>
      </c>
      <c r="AH21" s="42">
        <v>3.6097992999999998E-12</v>
      </c>
      <c r="AI21" s="42">
        <v>2.6509319000000001E-10</v>
      </c>
      <c r="AJ21" s="42">
        <v>9.0974565000000003E-8</v>
      </c>
      <c r="AK21" s="42">
        <v>3.8241544000000001E-11</v>
      </c>
      <c r="AL21" s="42">
        <v>1.0219302E-10</v>
      </c>
      <c r="AM21" s="42">
        <v>1.8195892999999999E-13</v>
      </c>
      <c r="AN21" s="42">
        <v>2.7576769E-15</v>
      </c>
      <c r="AO21" s="42">
        <v>5.8065078000000004E-13</v>
      </c>
      <c r="AP21" s="42">
        <v>7.5850014999999997E-15</v>
      </c>
      <c r="AQ21" s="42">
        <v>1.4350181999999999E-14</v>
      </c>
      <c r="AR21" s="42">
        <v>2.2662590000000001E-10</v>
      </c>
      <c r="AS21" s="42">
        <v>3.1350528999999999E-9</v>
      </c>
      <c r="AT21" s="42">
        <v>7.8688004E-11</v>
      </c>
      <c r="AU21" s="42">
        <v>7.6000272999999998E-4</v>
      </c>
      <c r="AV21" s="42">
        <v>3.3116696000000001E-2</v>
      </c>
      <c r="AW21" s="42">
        <v>1.8889628999999999E-7</v>
      </c>
      <c r="AX21" s="42">
        <v>2.3547335E-10</v>
      </c>
      <c r="AY21" s="42">
        <v>2.3590551000000001E-13</v>
      </c>
      <c r="AZ21" s="28"/>
      <c r="BA21" s="28" t="s">
        <v>1176</v>
      </c>
      <c r="BB21" s="28"/>
      <c r="BC21" s="28"/>
      <c r="BE21" s="3"/>
      <c r="BF21" s="82"/>
      <c r="BG21" s="82"/>
      <c r="BH21"/>
      <c r="BI21"/>
      <c r="BJ21"/>
      <c r="BK21"/>
      <c r="BL21"/>
      <c r="BM21"/>
      <c r="BN21"/>
      <c r="BO21"/>
      <c r="BP21"/>
      <c r="BQ21"/>
    </row>
    <row r="22" spans="3:69">
      <c r="C22" s="71" t="s">
        <v>199</v>
      </c>
      <c r="E22" s="29" t="s">
        <v>52</v>
      </c>
      <c r="F22" s="43" t="s">
        <v>1656</v>
      </c>
      <c r="G22" s="238">
        <f t="shared" si="17"/>
        <v>0.57486475664100001</v>
      </c>
      <c r="H22" s="43">
        <f t="shared" si="18"/>
        <v>3.6227373040000001E-3</v>
      </c>
      <c r="I22" s="43">
        <f t="shared" si="19"/>
        <v>5.34268191E-3</v>
      </c>
      <c r="J22" s="50">
        <f t="shared" si="20"/>
        <v>0.453307587427</v>
      </c>
      <c r="K22" s="190">
        <v>0.11259175</v>
      </c>
      <c r="L22" s="190">
        <v>3.1401990999999998E-3</v>
      </c>
      <c r="M22" s="190">
        <v>2.0966575000000002E-3</v>
      </c>
      <c r="N22" s="190">
        <v>3.2045347E-3</v>
      </c>
      <c r="O22" s="190">
        <v>3.2579469000000003E-4</v>
      </c>
      <c r="P22" s="190">
        <v>9.2407914000000005E-5</v>
      </c>
      <c r="Q22" s="190">
        <v>1.0582531000000001E-4</v>
      </c>
      <c r="R22" s="190">
        <v>1.6102906000000001E-4</v>
      </c>
      <c r="S22" s="190">
        <v>1.4214272E-2</v>
      </c>
      <c r="T22" s="190">
        <v>1.0558798E-4</v>
      </c>
      <c r="U22" s="190">
        <v>8.2888386999999995E-5</v>
      </c>
      <c r="V22" s="190">
        <v>0.43874381000000001</v>
      </c>
      <c r="W22" s="25"/>
      <c r="X22" s="252">
        <f t="shared" si="21"/>
        <v>0.97061853448275859</v>
      </c>
      <c r="Y22" s="35">
        <v>3.9780103000000002</v>
      </c>
      <c r="Z22" s="67">
        <f t="shared" si="22"/>
        <v>2.4427849526040199E-2</v>
      </c>
      <c r="AA22" s="5">
        <f t="shared" si="23"/>
        <v>1.1883214967772999E-6</v>
      </c>
      <c r="AB22" s="5">
        <f t="shared" si="24"/>
        <v>7.4760671407203993E-9</v>
      </c>
      <c r="AC22" s="36">
        <f t="shared" si="25"/>
        <v>3.3876698730000002E-2</v>
      </c>
      <c r="AD22" s="42">
        <v>1.0537103000000001E-6</v>
      </c>
      <c r="AE22" s="42">
        <v>3.1754833000000001E-9</v>
      </c>
      <c r="AF22" s="42">
        <v>8.6732450000000001E-14</v>
      </c>
      <c r="AG22" s="42">
        <v>2.0557988E-11</v>
      </c>
      <c r="AH22" s="42">
        <v>3.6097992999999998E-12</v>
      </c>
      <c r="AI22" s="42">
        <v>2.6509319000000001E-10</v>
      </c>
      <c r="AJ22" s="42">
        <v>9.0974565000000003E-8</v>
      </c>
      <c r="AK22" s="42">
        <v>3.8241544000000001E-11</v>
      </c>
      <c r="AL22" s="42">
        <v>1.0219302E-10</v>
      </c>
      <c r="AM22" s="42">
        <v>1.8195892999999999E-13</v>
      </c>
      <c r="AN22" s="42">
        <v>2.7576769E-15</v>
      </c>
      <c r="AO22" s="42">
        <v>5.8065078000000004E-13</v>
      </c>
      <c r="AP22" s="42">
        <v>7.5850014999999997E-15</v>
      </c>
      <c r="AQ22" s="42">
        <v>1.4350181999999999E-14</v>
      </c>
      <c r="AR22" s="42">
        <v>2.2662590000000001E-10</v>
      </c>
      <c r="AS22" s="42">
        <v>3.1350528999999999E-9</v>
      </c>
      <c r="AT22" s="42">
        <v>7.8688004E-11</v>
      </c>
      <c r="AU22" s="42">
        <v>7.6000272999999998E-4</v>
      </c>
      <c r="AV22" s="42">
        <v>3.3116696000000001E-2</v>
      </c>
      <c r="AW22" s="42">
        <v>3.9985691999999999E-8</v>
      </c>
      <c r="AX22" s="42">
        <v>4.0793500999999996E-9</v>
      </c>
      <c r="AY22" s="42">
        <v>1.2371377E-12</v>
      </c>
      <c r="AZ22" s="28"/>
      <c r="BA22" s="28" t="s">
        <v>1176</v>
      </c>
      <c r="BB22" s="28"/>
      <c r="BE22" s="3"/>
      <c r="BF22" s="82"/>
      <c r="BG22" s="82"/>
      <c r="BH22"/>
      <c r="BI22"/>
      <c r="BJ22"/>
      <c r="BK22"/>
      <c r="BL22"/>
      <c r="BM22"/>
      <c r="BN22"/>
      <c r="BO22"/>
      <c r="BP22"/>
      <c r="BQ22"/>
    </row>
    <row r="23" spans="3:69">
      <c r="C23" s="71" t="s">
        <v>200</v>
      </c>
      <c r="E23" s="29" t="s">
        <v>52</v>
      </c>
      <c r="F23" s="43" t="s">
        <v>1657</v>
      </c>
      <c r="G23" s="238">
        <f t="shared" si="17"/>
        <v>0.19563310164100001</v>
      </c>
      <c r="H23" s="43">
        <f t="shared" si="18"/>
        <v>3.6227373040000001E-3</v>
      </c>
      <c r="I23" s="43">
        <f t="shared" si="19"/>
        <v>5.34268191E-3</v>
      </c>
      <c r="J23" s="50">
        <f t="shared" si="20"/>
        <v>7.4075932427000002E-2</v>
      </c>
      <c r="K23" s="190">
        <v>0.11259175</v>
      </c>
      <c r="L23" s="190">
        <v>3.1401990999999998E-3</v>
      </c>
      <c r="M23" s="190">
        <v>2.0966575000000002E-3</v>
      </c>
      <c r="N23" s="190">
        <v>3.2045347E-3</v>
      </c>
      <c r="O23" s="190">
        <v>3.2579469000000003E-4</v>
      </c>
      <c r="P23" s="190">
        <v>9.2407914000000005E-5</v>
      </c>
      <c r="Q23" s="190">
        <v>1.0582531000000001E-4</v>
      </c>
      <c r="R23" s="190">
        <v>1.6102906000000001E-4</v>
      </c>
      <c r="S23" s="190">
        <v>1.4214272E-2</v>
      </c>
      <c r="T23" s="190">
        <v>1.0558798E-4</v>
      </c>
      <c r="U23" s="190">
        <v>8.2888386999999995E-5</v>
      </c>
      <c r="V23" s="190">
        <v>5.9512154999999997E-2</v>
      </c>
      <c r="W23" s="25"/>
      <c r="X23" s="252">
        <f t="shared" si="21"/>
        <v>0.97061853448275859</v>
      </c>
      <c r="Y23" s="35">
        <v>3.9780103000000002</v>
      </c>
      <c r="Z23" s="67">
        <f t="shared" si="22"/>
        <v>2.1968564689308502E-2</v>
      </c>
      <c r="AA23" s="5">
        <f t="shared" si="23"/>
        <v>1.1583189923772999E-6</v>
      </c>
      <c r="AB23" s="5">
        <f t="shared" si="24"/>
        <v>3.9767070715303995E-9</v>
      </c>
      <c r="AC23" s="36">
        <f t="shared" si="25"/>
        <v>3.3876698730000002E-2</v>
      </c>
      <c r="AD23" s="42">
        <v>1.0537103000000001E-6</v>
      </c>
      <c r="AE23" s="42">
        <v>3.1754833000000001E-9</v>
      </c>
      <c r="AF23" s="42">
        <v>8.6732450000000001E-14</v>
      </c>
      <c r="AG23" s="42">
        <v>2.0557988E-11</v>
      </c>
      <c r="AH23" s="42">
        <v>3.6097992999999998E-12</v>
      </c>
      <c r="AI23" s="42">
        <v>2.6509319000000001E-10</v>
      </c>
      <c r="AJ23" s="42">
        <v>9.0974565000000003E-8</v>
      </c>
      <c r="AK23" s="42">
        <v>3.8241544000000001E-11</v>
      </c>
      <c r="AL23" s="42">
        <v>1.0219302E-10</v>
      </c>
      <c r="AM23" s="42">
        <v>1.8195892999999999E-13</v>
      </c>
      <c r="AN23" s="42">
        <v>2.7576769E-15</v>
      </c>
      <c r="AO23" s="42">
        <v>5.8065078000000004E-13</v>
      </c>
      <c r="AP23" s="42">
        <v>7.5850014999999997E-15</v>
      </c>
      <c r="AQ23" s="42">
        <v>1.4350181999999999E-14</v>
      </c>
      <c r="AR23" s="42">
        <v>2.2662590000000001E-10</v>
      </c>
      <c r="AS23" s="42">
        <v>3.1350528999999999E-9</v>
      </c>
      <c r="AT23" s="42">
        <v>7.8688004E-11</v>
      </c>
      <c r="AU23" s="42">
        <v>7.6000272999999998E-4</v>
      </c>
      <c r="AV23" s="42">
        <v>3.3116696000000001E-2</v>
      </c>
      <c r="AW23" s="42">
        <v>9.9831875999999994E-9</v>
      </c>
      <c r="AX23" s="42">
        <v>5.8105811999999996E-10</v>
      </c>
      <c r="AY23" s="42">
        <v>1.6904851E-13</v>
      </c>
      <c r="AZ23" s="28"/>
      <c r="BA23" s="28" t="s">
        <v>1176</v>
      </c>
      <c r="BB23" s="28"/>
      <c r="BC23" s="94"/>
      <c r="BE23" s="3"/>
      <c r="BF23" s="82"/>
      <c r="BG23" s="82"/>
      <c r="BH23"/>
      <c r="BI23"/>
      <c r="BJ23"/>
      <c r="BK23"/>
      <c r="BL23"/>
      <c r="BM23"/>
      <c r="BN23"/>
      <c r="BO23"/>
      <c r="BP23"/>
      <c r="BQ23"/>
    </row>
    <row r="24" spans="3:69">
      <c r="C24" s="71" t="s">
        <v>1136</v>
      </c>
      <c r="E24" s="29" t="s">
        <v>52</v>
      </c>
      <c r="F24" s="43" t="s">
        <v>1658</v>
      </c>
      <c r="G24" s="238">
        <f t="shared" si="17"/>
        <v>0.22457546954099999</v>
      </c>
      <c r="H24" s="43">
        <f t="shared" si="18"/>
        <v>3.6227373040000001E-3</v>
      </c>
      <c r="I24" s="43">
        <f t="shared" si="19"/>
        <v>5.3426818100000004E-3</v>
      </c>
      <c r="J24" s="50">
        <f t="shared" si="20"/>
        <v>0.103018300427</v>
      </c>
      <c r="K24" s="190">
        <v>0.11259175</v>
      </c>
      <c r="L24" s="190">
        <v>3.1401990000000002E-3</v>
      </c>
      <c r="M24" s="190">
        <v>2.0966575000000002E-3</v>
      </c>
      <c r="N24" s="190">
        <v>3.2045347E-3</v>
      </c>
      <c r="O24" s="190">
        <v>3.2579469000000003E-4</v>
      </c>
      <c r="P24" s="190">
        <v>9.2407914000000005E-5</v>
      </c>
      <c r="Q24" s="190">
        <v>1.0582531000000001E-4</v>
      </c>
      <c r="R24" s="190">
        <v>1.6102906000000001E-4</v>
      </c>
      <c r="S24" s="190">
        <v>1.4214272E-2</v>
      </c>
      <c r="T24" s="190">
        <v>1.0558798E-4</v>
      </c>
      <c r="U24" s="190">
        <v>8.2888386999999995E-5</v>
      </c>
      <c r="V24" s="190">
        <v>8.8454522999999993E-2</v>
      </c>
      <c r="W24" s="25"/>
      <c r="X24" s="252">
        <f t="shared" si="21"/>
        <v>0.97061853448275859</v>
      </c>
      <c r="Y24" s="35">
        <v>3.9780103000000002</v>
      </c>
      <c r="Z24" s="67">
        <f t="shared" si="22"/>
        <v>2.4988271335969255E-2</v>
      </c>
      <c r="AA24" s="5">
        <f t="shared" si="23"/>
        <v>1.3244164037772998E-6</v>
      </c>
      <c r="AB24" s="5">
        <f t="shared" si="24"/>
        <v>4.3753930290604008E-9</v>
      </c>
      <c r="AC24" s="36">
        <f t="shared" si="25"/>
        <v>3.3876698730000002E-2</v>
      </c>
      <c r="AD24" s="42">
        <v>1.0537103000000001E-6</v>
      </c>
      <c r="AE24" s="42">
        <v>3.1754833000000001E-9</v>
      </c>
      <c r="AF24" s="42">
        <v>8.6732450000000001E-14</v>
      </c>
      <c r="AG24" s="42">
        <v>2.0557988E-11</v>
      </c>
      <c r="AH24" s="42">
        <v>3.6097992999999998E-12</v>
      </c>
      <c r="AI24" s="42">
        <v>2.6509319000000001E-10</v>
      </c>
      <c r="AJ24" s="42">
        <v>9.0974563999999999E-8</v>
      </c>
      <c r="AK24" s="42">
        <v>3.8241544000000001E-11</v>
      </c>
      <c r="AL24" s="42">
        <v>1.0219302E-10</v>
      </c>
      <c r="AM24" s="42">
        <v>1.8195892999999999E-13</v>
      </c>
      <c r="AN24" s="42">
        <v>2.7576769E-15</v>
      </c>
      <c r="AO24" s="42">
        <v>5.8065078000000004E-13</v>
      </c>
      <c r="AP24" s="42">
        <v>7.5850014999999997E-15</v>
      </c>
      <c r="AQ24" s="42">
        <v>1.4350181999999999E-14</v>
      </c>
      <c r="AR24" s="42">
        <v>2.2662590000000001E-10</v>
      </c>
      <c r="AS24" s="42">
        <v>3.1350528999999999E-9</v>
      </c>
      <c r="AT24" s="42">
        <v>7.8688003000000006E-11</v>
      </c>
      <c r="AU24" s="42">
        <v>7.6000272999999998E-4</v>
      </c>
      <c r="AV24" s="42">
        <v>3.3116696000000001E-2</v>
      </c>
      <c r="AW24" s="42">
        <v>1.7608060000000001E-7</v>
      </c>
      <c r="AX24" s="42">
        <v>9.7946826000000003E-10</v>
      </c>
      <c r="AY24" s="42">
        <v>4.4486703999999998E-13</v>
      </c>
      <c r="AZ24" s="28"/>
      <c r="BA24" s="28" t="s">
        <v>1176</v>
      </c>
      <c r="BB24" s="28"/>
      <c r="BC24" s="28"/>
      <c r="BE24" s="3"/>
      <c r="BF24" s="82"/>
      <c r="BG24" s="82"/>
      <c r="BH24"/>
      <c r="BI24"/>
      <c r="BJ24"/>
      <c r="BK24"/>
      <c r="BL24"/>
      <c r="BM24"/>
      <c r="BN24"/>
      <c r="BO24"/>
      <c r="BP24"/>
      <c r="BQ24"/>
    </row>
    <row r="25" spans="3:69">
      <c r="C25" s="97" t="s">
        <v>1137</v>
      </c>
      <c r="E25" s="29" t="s">
        <v>52</v>
      </c>
      <c r="F25" s="43" t="s">
        <v>1659</v>
      </c>
      <c r="G25" s="238">
        <f t="shared" si="17"/>
        <v>0.29674163759000005</v>
      </c>
      <c r="H25" s="43">
        <f t="shared" si="18"/>
        <v>3.80371024E-3</v>
      </c>
      <c r="I25" s="43">
        <f t="shared" si="19"/>
        <v>9.1869132099999997E-3</v>
      </c>
      <c r="J25" s="50">
        <f t="shared" si="20"/>
        <v>0.24063706814000002</v>
      </c>
      <c r="K25" s="190">
        <v>4.3113946E-2</v>
      </c>
      <c r="L25" s="190">
        <v>5.1487599E-3</v>
      </c>
      <c r="M25" s="190">
        <v>3.4071801000000001E-3</v>
      </c>
      <c r="N25" s="190">
        <v>2.9467892000000001E-3</v>
      </c>
      <c r="O25" s="190">
        <v>7.1994069999999999E-4</v>
      </c>
      <c r="P25" s="190">
        <v>1.3698034E-4</v>
      </c>
      <c r="Q25" s="190">
        <v>6.3097320999999998E-4</v>
      </c>
      <c r="R25" s="190">
        <v>5.9314051000000005E-4</v>
      </c>
      <c r="S25" s="190">
        <v>1.9616798000000001E-2</v>
      </c>
      <c r="T25" s="190">
        <v>1.905074E-4</v>
      </c>
      <c r="U25" s="190">
        <v>1.1277223E-4</v>
      </c>
      <c r="V25" s="190">
        <v>0.22012385000000001</v>
      </c>
      <c r="W25" s="25"/>
      <c r="X25" s="252">
        <f t="shared" si="21"/>
        <v>0.37167194827586203</v>
      </c>
      <c r="Y25" s="35">
        <v>6.0685386000000001</v>
      </c>
      <c r="Z25" s="67">
        <f t="shared" si="22"/>
        <v>1.1248125427792738E-2</v>
      </c>
      <c r="AA25" s="5">
        <f t="shared" si="23"/>
        <v>5.3457939910900007E-7</v>
      </c>
      <c r="AB25" s="5">
        <f t="shared" si="24"/>
        <v>3.4869950545150005E-9</v>
      </c>
      <c r="AC25" s="36">
        <f t="shared" si="25"/>
        <v>4.18305754E-2</v>
      </c>
      <c r="AD25" s="42">
        <v>3.4720771999999998E-7</v>
      </c>
      <c r="AE25" s="42">
        <v>1.0475081000000001E-9</v>
      </c>
      <c r="AF25" s="42">
        <v>2.8618843000000002E-14</v>
      </c>
      <c r="AG25" s="42">
        <v>3.7257326999999997E-11</v>
      </c>
      <c r="AH25" s="42">
        <v>2.9929101999999999E-11</v>
      </c>
      <c r="AI25" s="42">
        <v>4.4100524E-10</v>
      </c>
      <c r="AJ25" s="42">
        <v>1.5325870000000001E-7</v>
      </c>
      <c r="AK25" s="42">
        <v>6.3431946000000006E-11</v>
      </c>
      <c r="AL25" s="42">
        <v>1.6675068999999999E-10</v>
      </c>
      <c r="AM25" s="42">
        <v>2.2164352E-13</v>
      </c>
      <c r="AN25" s="42">
        <v>4.0615790000000002E-15</v>
      </c>
      <c r="AO25" s="42">
        <v>9.0218211999999997E-13</v>
      </c>
      <c r="AP25" s="42">
        <v>1.2805739E-14</v>
      </c>
      <c r="AQ25" s="42">
        <v>1.9801534E-14</v>
      </c>
      <c r="AR25" s="42">
        <v>3.4833494000000001E-10</v>
      </c>
      <c r="AS25" s="42">
        <v>4.3515844999999998E-9</v>
      </c>
      <c r="AT25" s="42">
        <v>1.0704771E-10</v>
      </c>
      <c r="AU25" s="42">
        <v>1.1372664E-3</v>
      </c>
      <c r="AV25" s="42">
        <v>4.0693308999999997E-2</v>
      </c>
      <c r="AW25" s="42">
        <v>2.8904868000000001E-8</v>
      </c>
      <c r="AX25" s="42">
        <v>2.1004444E-9</v>
      </c>
      <c r="AY25" s="42">
        <v>6.2309518000000003E-13</v>
      </c>
      <c r="AZ25" s="28"/>
      <c r="BA25" s="36" t="s">
        <v>1177</v>
      </c>
      <c r="BB25" s="84"/>
      <c r="BD25" s="84"/>
      <c r="BE25" s="3"/>
      <c r="BF25" s="82"/>
      <c r="BG25" s="82"/>
      <c r="BH25"/>
      <c r="BI25"/>
      <c r="BJ25"/>
      <c r="BK25"/>
      <c r="BL25"/>
      <c r="BM25"/>
      <c r="BN25"/>
      <c r="BO25"/>
      <c r="BP25"/>
      <c r="BQ25"/>
    </row>
    <row r="26" spans="3:69">
      <c r="C26" s="97" t="s">
        <v>1157</v>
      </c>
      <c r="E26" s="29" t="s">
        <v>52</v>
      </c>
      <c r="F26" s="43" t="s">
        <v>1660</v>
      </c>
      <c r="G26" s="238">
        <f t="shared" si="17"/>
        <v>0.26469829759000002</v>
      </c>
      <c r="H26" s="43">
        <f t="shared" si="18"/>
        <v>3.80371024E-3</v>
      </c>
      <c r="I26" s="43">
        <f t="shared" si="19"/>
        <v>9.1869132099999997E-3</v>
      </c>
      <c r="J26" s="50">
        <f t="shared" si="20"/>
        <v>0.20859372814000002</v>
      </c>
      <c r="K26" s="190">
        <v>4.3113946E-2</v>
      </c>
      <c r="L26" s="190">
        <v>5.1487599E-3</v>
      </c>
      <c r="M26" s="190">
        <v>3.4071801000000001E-3</v>
      </c>
      <c r="N26" s="190">
        <v>2.9467892000000001E-3</v>
      </c>
      <c r="O26" s="190">
        <v>7.1994069999999999E-4</v>
      </c>
      <c r="P26" s="190">
        <v>1.3698034E-4</v>
      </c>
      <c r="Q26" s="190">
        <v>6.3097320999999998E-4</v>
      </c>
      <c r="R26" s="190">
        <v>5.9314051000000005E-4</v>
      </c>
      <c r="S26" s="190">
        <v>1.9616798000000001E-2</v>
      </c>
      <c r="T26" s="190">
        <v>1.905074E-4</v>
      </c>
      <c r="U26" s="190">
        <v>1.1277223E-4</v>
      </c>
      <c r="V26" s="190">
        <v>0.18808051000000001</v>
      </c>
      <c r="W26" s="25"/>
      <c r="X26" s="252">
        <f t="shared" si="21"/>
        <v>0.37167194827586203</v>
      </c>
      <c r="Y26" s="35">
        <v>6.0685386000000001</v>
      </c>
      <c r="Z26" s="67">
        <f t="shared" si="22"/>
        <v>2.2678546357887297E-2</v>
      </c>
      <c r="AA26" s="5">
        <f t="shared" si="23"/>
        <v>1.248588691109E-6</v>
      </c>
      <c r="AB26" s="5">
        <f t="shared" si="24"/>
        <v>2.4241448625640006E-9</v>
      </c>
      <c r="AC26" s="36">
        <f t="shared" si="25"/>
        <v>4.18305754E-2</v>
      </c>
      <c r="AD26" s="42">
        <v>3.4720771999999998E-7</v>
      </c>
      <c r="AE26" s="42">
        <v>1.0475081000000001E-9</v>
      </c>
      <c r="AF26" s="42">
        <v>2.8618843000000002E-14</v>
      </c>
      <c r="AG26" s="42">
        <v>3.7257326999999997E-11</v>
      </c>
      <c r="AH26" s="42">
        <v>2.9929101999999999E-11</v>
      </c>
      <c r="AI26" s="42">
        <v>4.4100524E-10</v>
      </c>
      <c r="AJ26" s="42">
        <v>1.5325870000000001E-7</v>
      </c>
      <c r="AK26" s="42">
        <v>6.3431946000000006E-11</v>
      </c>
      <c r="AL26" s="42">
        <v>1.6675068999999999E-10</v>
      </c>
      <c r="AM26" s="42">
        <v>2.2164352E-13</v>
      </c>
      <c r="AN26" s="42">
        <v>4.0615790000000002E-15</v>
      </c>
      <c r="AO26" s="42">
        <v>9.0218211999999997E-13</v>
      </c>
      <c r="AP26" s="42">
        <v>1.2805739E-14</v>
      </c>
      <c r="AQ26" s="42">
        <v>1.9801534E-14</v>
      </c>
      <c r="AR26" s="42">
        <v>3.4833494000000001E-10</v>
      </c>
      <c r="AS26" s="42">
        <v>4.3515844999999998E-9</v>
      </c>
      <c r="AT26" s="42">
        <v>1.0704771E-10</v>
      </c>
      <c r="AU26" s="42">
        <v>1.1372664E-3</v>
      </c>
      <c r="AV26" s="42">
        <v>4.0693308999999997E-2</v>
      </c>
      <c r="AW26" s="42">
        <v>7.4291416000000003E-7</v>
      </c>
      <c r="AX26" s="42">
        <v>1.0381379E-9</v>
      </c>
      <c r="AY26" s="42">
        <v>7.9403229E-14</v>
      </c>
      <c r="AZ26" s="28"/>
      <c r="BA26" s="28" t="s">
        <v>1177</v>
      </c>
      <c r="BB26" s="84"/>
      <c r="BC26"/>
      <c r="BD26" s="84"/>
      <c r="BE26"/>
      <c r="BF26" s="82"/>
      <c r="BG26" s="82"/>
      <c r="BH26"/>
      <c r="BI26"/>
      <c r="BJ26"/>
      <c r="BK26"/>
      <c r="BL26"/>
      <c r="BM26"/>
      <c r="BN26"/>
      <c r="BO26"/>
      <c r="BP26"/>
      <c r="BQ26"/>
    </row>
    <row r="27" spans="3:69">
      <c r="C27" s="97" t="s">
        <v>1158</v>
      </c>
      <c r="E27" s="29" t="s">
        <v>52</v>
      </c>
      <c r="F27" s="43" t="s">
        <v>1661</v>
      </c>
      <c r="G27" s="238">
        <f t="shared" si="17"/>
        <v>0.1543097548451399</v>
      </c>
      <c r="H27" s="43">
        <f t="shared" si="18"/>
        <v>4.6120366800000007E-3</v>
      </c>
      <c r="I27" s="43">
        <f t="shared" si="19"/>
        <v>1.092829341E-2</v>
      </c>
      <c r="J27" s="50">
        <f t="shared" si="20"/>
        <v>0.1051242217551399</v>
      </c>
      <c r="K27" s="190">
        <v>3.3645202999999999E-2</v>
      </c>
      <c r="L27" s="190">
        <v>5.2613521999999996E-3</v>
      </c>
      <c r="M27" s="190">
        <v>5.3590985000000002E-3</v>
      </c>
      <c r="N27" s="190">
        <v>3.5945279E-3</v>
      </c>
      <c r="O27" s="190">
        <v>4.0282574999999998E-4</v>
      </c>
      <c r="P27" s="190">
        <v>6.1468302999999997E-4</v>
      </c>
      <c r="Q27" s="190">
        <v>3.0784270999999999E-4</v>
      </c>
      <c r="R27" s="190">
        <v>2.2538035E-4</v>
      </c>
      <c r="S27" s="190">
        <v>0.10393374</v>
      </c>
      <c r="T27" s="190">
        <v>2.3804695E-4</v>
      </c>
      <c r="U27" s="190">
        <v>7.2704525000000003E-4</v>
      </c>
      <c r="V27" s="190">
        <v>9.2051399000000003E-9</v>
      </c>
      <c r="W27" s="25"/>
      <c r="X27" s="252">
        <f t="shared" si="21"/>
        <v>0.29004485344827585</v>
      </c>
      <c r="Y27" s="35">
        <v>14.240717999999999</v>
      </c>
      <c r="Z27" s="67">
        <f t="shared" si="22"/>
        <v>9.7686143823021085E-3</v>
      </c>
      <c r="AA27" s="5">
        <f t="shared" si="23"/>
        <v>4.6675839409630005E-7</v>
      </c>
      <c r="AB27" s="5">
        <f t="shared" si="24"/>
        <v>1.8290794567107001E-9</v>
      </c>
      <c r="AC27" s="36">
        <f t="shared" si="25"/>
        <v>0.124236002394</v>
      </c>
      <c r="AD27" s="42">
        <v>2.7331629E-7</v>
      </c>
      <c r="AE27" s="42">
        <v>8.2447350000000003E-10</v>
      </c>
      <c r="AF27" s="42">
        <v>2.25249E-14</v>
      </c>
      <c r="AG27" s="42">
        <v>9.9354734000000004E-11</v>
      </c>
      <c r="AH27" s="42">
        <v>5.8641823000000003E-12</v>
      </c>
      <c r="AI27" s="42">
        <v>4.6832203000000004E-10</v>
      </c>
      <c r="AJ27" s="42">
        <v>1.6075799999999999E-7</v>
      </c>
      <c r="AK27" s="42">
        <v>6.8780390999999994E-11</v>
      </c>
      <c r="AL27" s="42">
        <v>1.9783066999999999E-10</v>
      </c>
      <c r="AM27" s="42">
        <v>6.1821723000000002E-13</v>
      </c>
      <c r="AN27" s="42">
        <v>2.1940618000000001E-14</v>
      </c>
      <c r="AO27" s="42">
        <v>8.9649135000000002E-13</v>
      </c>
      <c r="AP27" s="42">
        <v>3.6339817000000001E-14</v>
      </c>
      <c r="AQ27" s="42">
        <v>7.0514854999999998E-14</v>
      </c>
      <c r="AR27" s="42">
        <v>3.8313525000000002E-10</v>
      </c>
      <c r="AS27" s="42">
        <v>2.4079038999999999E-8</v>
      </c>
      <c r="AT27" s="42">
        <v>6.8981629000000002E-10</v>
      </c>
      <c r="AU27" s="42">
        <v>2.1322394000000001E-5</v>
      </c>
      <c r="AV27" s="42">
        <v>0.12421467999999999</v>
      </c>
      <c r="AW27" s="42">
        <v>7.6483889E-9</v>
      </c>
      <c r="AX27" s="42">
        <v>4.6510495999999998E-11</v>
      </c>
      <c r="AY27" s="42">
        <v>2.0809407000000001E-15</v>
      </c>
      <c r="AZ27" s="28"/>
      <c r="BA27" s="38" t="s">
        <v>1172</v>
      </c>
      <c r="BB27" s="84"/>
      <c r="BC27" s="28"/>
      <c r="BE27"/>
      <c r="BF27" s="82"/>
      <c r="BG27" s="82"/>
      <c r="BH27"/>
      <c r="BI27"/>
      <c r="BJ27"/>
      <c r="BK27"/>
      <c r="BL27"/>
      <c r="BM27"/>
      <c r="BN27"/>
      <c r="BO27"/>
      <c r="BP27"/>
      <c r="BQ27"/>
    </row>
    <row r="28" spans="3:69">
      <c r="C28" s="84"/>
      <c r="E28" s="29"/>
      <c r="F28" s="25"/>
      <c r="G28" s="105"/>
      <c r="H28" s="25"/>
      <c r="I28" s="25"/>
      <c r="J28" s="25"/>
      <c r="K28" s="25"/>
      <c r="L28" s="25"/>
      <c r="M28" s="25"/>
      <c r="N28" s="25"/>
      <c r="O28" s="25"/>
      <c r="P28" s="25"/>
      <c r="Q28" s="25"/>
      <c r="R28" s="25"/>
      <c r="S28" s="25"/>
      <c r="T28" s="25"/>
      <c r="U28" s="25"/>
      <c r="V28" s="25"/>
      <c r="W28" s="25"/>
      <c r="Y28" s="25"/>
      <c r="Z28" s="10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8"/>
      <c r="BA28" s="28"/>
      <c r="BB28" s="28"/>
      <c r="BC28" s="28"/>
      <c r="BE28"/>
      <c r="BF28" s="82"/>
      <c r="BG28" s="82"/>
      <c r="BH28"/>
      <c r="BI28"/>
      <c r="BJ28"/>
      <c r="BK28"/>
      <c r="BL28"/>
      <c r="BM28"/>
      <c r="BN28"/>
      <c r="BO28"/>
      <c r="BP28"/>
      <c r="BQ28"/>
    </row>
    <row r="29" spans="3:69">
      <c r="C29" s="57" t="s">
        <v>62</v>
      </c>
      <c r="D29" s="1" t="s">
        <v>3</v>
      </c>
      <c r="E29" s="1"/>
      <c r="F29" s="5"/>
      <c r="BE29" s="29"/>
      <c r="BF29" s="82"/>
      <c r="BG29" s="82"/>
      <c r="BH29"/>
      <c r="BI29"/>
      <c r="BJ29"/>
      <c r="BK29"/>
      <c r="BL29"/>
      <c r="BM29"/>
      <c r="BN29"/>
      <c r="BO29"/>
      <c r="BP29"/>
      <c r="BQ29"/>
    </row>
    <row r="30" spans="3:69">
      <c r="C30" s="71" t="s">
        <v>201</v>
      </c>
      <c r="D30" s="1"/>
      <c r="E30" s="29" t="s">
        <v>52</v>
      </c>
      <c r="F30" s="43" t="s">
        <v>1662</v>
      </c>
      <c r="G30" s="238">
        <f t="shared" ref="G30:G42" si="26">H30+I30+J30+K30</f>
        <v>1.2266617474738362</v>
      </c>
      <c r="H30" s="43">
        <f t="shared" ref="H30:H42" si="27">N30+O30+P30</f>
        <v>5.4987913799999996E-2</v>
      </c>
      <c r="I30" s="43">
        <f t="shared" ref="I30:I42" si="28">L30+M30+Q30</f>
        <v>0.22109311500000001</v>
      </c>
      <c r="J30" s="50">
        <f t="shared" ref="J30:J42" si="29">R30+IF(S30="x",0,S30)+IF(T30="x",0,T30)+IF(U30="x",0,U30)+V30</f>
        <v>0.53870389867383617</v>
      </c>
      <c r="K30" s="190">
        <v>0.41187681999999998</v>
      </c>
      <c r="L30" s="190">
        <v>0.16308956999999999</v>
      </c>
      <c r="M30" s="190">
        <v>4.0146582E-2</v>
      </c>
      <c r="N30" s="190">
        <v>3.5763984999999998E-2</v>
      </c>
      <c r="O30" s="190">
        <v>1.2106443999999999E-2</v>
      </c>
      <c r="P30" s="190">
        <v>7.1174847999999997E-3</v>
      </c>
      <c r="Q30" s="190">
        <v>1.7856963E-2</v>
      </c>
      <c r="R30" s="190">
        <v>0.42626393000000001</v>
      </c>
      <c r="S30" s="190">
        <v>0.10987603</v>
      </c>
      <c r="T30" s="190">
        <v>2.3207301E-3</v>
      </c>
      <c r="U30" s="190">
        <v>2.4320828000000001E-4</v>
      </c>
      <c r="V30" s="190">
        <v>2.9383620000000002E-10</v>
      </c>
      <c r="W30" s="25"/>
      <c r="X30" s="252">
        <f t="shared" ref="X30:X42" si="30">K30/0.116</f>
        <v>3.5506622413793099</v>
      </c>
      <c r="Y30" s="46">
        <v>69.198836999999997</v>
      </c>
      <c r="Z30" s="67">
        <f t="shared" ref="Z30:Z42" si="31">AA30*42.1*400+AB30*1396*400+AC30*0.0000357*200</f>
        <v>0.13884912661027896</v>
      </c>
      <c r="AA30" s="5">
        <f t="shared" ref="AA30:AA42" si="32">AD30+AG30+AH30+AI30+AJ30+AR30+AS30+AW30</f>
        <v>7.5920752142800001E-6</v>
      </c>
      <c r="AB30" s="5">
        <f t="shared" ref="AB30:AB42" si="33">AE30+AF30+AK30+AL30+AM30+AN30+AO30+AP30+AQ30+AT30+AX30+AY30</f>
        <v>1.6644571563043996E-8</v>
      </c>
      <c r="AC30" s="36">
        <f t="shared" ref="AC30:AC42" si="34">AU30+AV30</f>
        <v>0.23869065</v>
      </c>
      <c r="AD30" s="42">
        <v>3.3220902999999999E-6</v>
      </c>
      <c r="AE30" s="42">
        <v>1.0022335E-8</v>
      </c>
      <c r="AF30" s="42">
        <v>2.7381821E-13</v>
      </c>
      <c r="AG30" s="42">
        <v>4.3726358000000002E-10</v>
      </c>
      <c r="AH30" s="42">
        <v>9.0640730000000004E-10</v>
      </c>
      <c r="AI30" s="42">
        <v>5.6753303999999998E-9</v>
      </c>
      <c r="AJ30" s="42">
        <v>4.0399682000000001E-6</v>
      </c>
      <c r="AK30" s="42">
        <v>8.0935165999999995E-10</v>
      </c>
      <c r="AL30" s="42">
        <v>4.4307246E-9</v>
      </c>
      <c r="AM30" s="42">
        <v>2.3909262E-13</v>
      </c>
      <c r="AN30" s="42">
        <v>2.0418003999999999E-14</v>
      </c>
      <c r="AO30" s="42">
        <v>1.0912484999999999E-11</v>
      </c>
      <c r="AP30" s="42">
        <v>1.6170886999999999E-13</v>
      </c>
      <c r="AQ30" s="42">
        <v>2.2656659000000001E-13</v>
      </c>
      <c r="AR30" s="42">
        <v>2.0113432999999999E-8</v>
      </c>
      <c r="AS30" s="42">
        <v>1.549368E-8</v>
      </c>
      <c r="AT30" s="42">
        <v>2.3073783E-10</v>
      </c>
      <c r="AU30" s="42">
        <v>1.8402390000000001E-2</v>
      </c>
      <c r="AV30" s="42">
        <v>0.22028826000000001</v>
      </c>
      <c r="AW30" s="42">
        <v>1.8739059999999999E-7</v>
      </c>
      <c r="AX30" s="42">
        <v>1.1395374E-9</v>
      </c>
      <c r="AY30" s="42">
        <v>5.0983750000000001E-14</v>
      </c>
      <c r="AZ30" s="28"/>
      <c r="BA30" s="38" t="s">
        <v>1172</v>
      </c>
      <c r="BB30" s="28"/>
      <c r="BC30" s="28"/>
      <c r="BE30"/>
      <c r="BF30" s="82"/>
      <c r="BG30" s="82"/>
      <c r="BH30"/>
      <c r="BI30"/>
      <c r="BJ30"/>
      <c r="BK30"/>
      <c r="BL30"/>
      <c r="BM30"/>
      <c r="BN30"/>
      <c r="BO30"/>
      <c r="BP30"/>
      <c r="BQ30"/>
    </row>
    <row r="31" spans="3:69">
      <c r="C31" s="71" t="s">
        <v>202</v>
      </c>
      <c r="D31" s="1"/>
      <c r="E31" s="29" t="s">
        <v>52</v>
      </c>
      <c r="F31" s="43" t="s">
        <v>1663</v>
      </c>
      <c r="G31" s="238">
        <f t="shared" si="26"/>
        <v>1.5281098242760454</v>
      </c>
      <c r="H31" s="43">
        <f t="shared" si="27"/>
        <v>6.8501011100000009E-2</v>
      </c>
      <c r="I31" s="43">
        <f t="shared" si="28"/>
        <v>0.27542602500000002</v>
      </c>
      <c r="J31" s="50">
        <f t="shared" si="29"/>
        <v>0.67108860817604543</v>
      </c>
      <c r="K31" s="190">
        <v>0.51309417999999996</v>
      </c>
      <c r="L31" s="190">
        <v>0.2031683</v>
      </c>
      <c r="M31" s="190">
        <v>5.0012472000000002E-2</v>
      </c>
      <c r="N31" s="190">
        <v>4.4552866000000003E-2</v>
      </c>
      <c r="O31" s="190">
        <v>1.5081562E-2</v>
      </c>
      <c r="P31" s="190">
        <v>8.8665831000000004E-3</v>
      </c>
      <c r="Q31" s="190">
        <v>2.2245253E-2</v>
      </c>
      <c r="R31" s="190">
        <v>0.53101688000000002</v>
      </c>
      <c r="S31" s="190">
        <v>0.13687771000000001</v>
      </c>
      <c r="T31" s="190">
        <v>2.8910418999999999E-3</v>
      </c>
      <c r="U31" s="190">
        <v>3.0297590999999997E-4</v>
      </c>
      <c r="V31" s="190">
        <v>3.6604546999999998E-10</v>
      </c>
      <c r="W31" s="25"/>
      <c r="X31" s="252">
        <f t="shared" si="30"/>
        <v>4.4232256896551716</v>
      </c>
      <c r="Y31" s="46">
        <v>86.204222999999999</v>
      </c>
      <c r="Z31" s="67">
        <f t="shared" si="31"/>
        <v>0.1729708384391751</v>
      </c>
      <c r="AA31" s="5">
        <f t="shared" si="32"/>
        <v>9.4578024606599983E-6</v>
      </c>
      <c r="AB31" s="5">
        <f t="shared" si="33"/>
        <v>2.0734920480338002E-8</v>
      </c>
      <c r="AC31" s="36">
        <f t="shared" si="34"/>
        <v>0.29734809600000001</v>
      </c>
      <c r="AD31" s="42">
        <v>4.1384828999999997E-6</v>
      </c>
      <c r="AE31" s="42">
        <v>1.2485291000000001E-8</v>
      </c>
      <c r="AF31" s="42">
        <v>3.4110813000000002E-13</v>
      </c>
      <c r="AG31" s="42">
        <v>5.4471965999999999E-10</v>
      </c>
      <c r="AH31" s="42">
        <v>1.1291539E-9</v>
      </c>
      <c r="AI31" s="42">
        <v>7.0700241E-9</v>
      </c>
      <c r="AJ31" s="42">
        <v>5.0327769999999999E-6</v>
      </c>
      <c r="AK31" s="42">
        <v>1.0082472E-9</v>
      </c>
      <c r="AL31" s="42">
        <v>5.5195605999999997E-9</v>
      </c>
      <c r="AM31" s="42">
        <v>2.9784883999999999E-13</v>
      </c>
      <c r="AN31" s="42">
        <v>2.5435659999999999E-14</v>
      </c>
      <c r="AO31" s="42">
        <v>1.3594192E-11</v>
      </c>
      <c r="AP31" s="42">
        <v>2.0144829000000001E-13</v>
      </c>
      <c r="AQ31" s="42">
        <v>2.8224457999999998E-13</v>
      </c>
      <c r="AR31" s="42">
        <v>2.5056243000000001E-8</v>
      </c>
      <c r="AS31" s="42">
        <v>1.9301199999999999E-8</v>
      </c>
      <c r="AT31" s="42">
        <v>2.8744088999999998E-10</v>
      </c>
      <c r="AU31" s="42">
        <v>2.2924716000000001E-2</v>
      </c>
      <c r="AV31" s="42">
        <v>0.27442337999999999</v>
      </c>
      <c r="AW31" s="42">
        <v>2.3344122000000001E-7</v>
      </c>
      <c r="AX31" s="42">
        <v>1.419575E-9</v>
      </c>
      <c r="AY31" s="42">
        <v>6.3512838000000006E-14</v>
      </c>
      <c r="AZ31" s="28"/>
      <c r="BA31" s="38" t="s">
        <v>1172</v>
      </c>
      <c r="BB31" s="28"/>
      <c r="BC31" s="28"/>
      <c r="BE31"/>
      <c r="BF31" s="82"/>
      <c r="BG31" s="82"/>
      <c r="BH31"/>
      <c r="BI31"/>
      <c r="BJ31"/>
      <c r="BK31"/>
      <c r="BL31"/>
      <c r="BM31"/>
      <c r="BN31"/>
      <c r="BO31"/>
      <c r="BP31"/>
      <c r="BQ31"/>
    </row>
    <row r="32" spans="3:69">
      <c r="C32" s="71" t="s">
        <v>203</v>
      </c>
      <c r="D32" s="1"/>
      <c r="E32" s="29" t="s">
        <v>52</v>
      </c>
      <c r="F32" s="43" t="s">
        <v>1664</v>
      </c>
      <c r="G32" s="238">
        <f t="shared" si="26"/>
        <v>1.7273892744449999</v>
      </c>
      <c r="H32" s="43">
        <f t="shared" si="27"/>
        <v>7.7439378099999998E-2</v>
      </c>
      <c r="I32" s="43">
        <f t="shared" si="28"/>
        <v>0.1080815396</v>
      </c>
      <c r="J32" s="50">
        <f t="shared" si="29"/>
        <v>1.7878756745000002E-2</v>
      </c>
      <c r="K32" s="190">
        <v>1.5239895999999999</v>
      </c>
      <c r="L32" s="190">
        <v>3.9829456999999999E-2</v>
      </c>
      <c r="M32" s="190">
        <v>6.5291602000000004E-2</v>
      </c>
      <c r="N32" s="190">
        <v>6.8022363000000002E-2</v>
      </c>
      <c r="O32" s="190">
        <v>8.3767795000000006E-3</v>
      </c>
      <c r="P32" s="190">
        <v>1.0402356E-3</v>
      </c>
      <c r="Q32" s="190">
        <v>2.9604805999999999E-3</v>
      </c>
      <c r="R32" s="190">
        <v>2.1162821000000002E-3</v>
      </c>
      <c r="S32" s="190">
        <v>1.2761962E-2</v>
      </c>
      <c r="T32" s="190">
        <v>2.9334672E-3</v>
      </c>
      <c r="U32" s="190">
        <v>6.7045445000000003E-5</v>
      </c>
      <c r="V32" s="190">
        <v>0</v>
      </c>
      <c r="W32" s="25"/>
      <c r="X32" s="252">
        <f t="shared" si="30"/>
        <v>13.137841379310343</v>
      </c>
      <c r="Y32" s="46">
        <v>215.38155</v>
      </c>
      <c r="Z32" s="67">
        <f t="shared" si="31"/>
        <v>0.27100375913385144</v>
      </c>
      <c r="AA32" s="5">
        <f t="shared" si="32"/>
        <v>1.4053410922239999E-5</v>
      </c>
      <c r="AB32" s="5">
        <f t="shared" si="33"/>
        <v>4.0541932129934905E-8</v>
      </c>
      <c r="AC32" s="36">
        <f t="shared" si="34"/>
        <v>1.63945438403</v>
      </c>
      <c r="AD32" s="42">
        <v>1.2302458E-5</v>
      </c>
      <c r="AE32" s="42">
        <v>3.7114570999999997E-8</v>
      </c>
      <c r="AF32" s="42">
        <v>1.0139929000000001E-12</v>
      </c>
      <c r="AG32" s="42">
        <v>8.2594162000000002E-10</v>
      </c>
      <c r="AH32" s="42">
        <v>1.0729381999999999E-10</v>
      </c>
      <c r="AI32" s="42">
        <v>9.5511295000000005E-9</v>
      </c>
      <c r="AJ32" s="42">
        <v>1.6862379000000001E-6</v>
      </c>
      <c r="AK32" s="42">
        <v>1.3828359000000001E-9</v>
      </c>
      <c r="AL32" s="42">
        <v>1.7551129E-9</v>
      </c>
      <c r="AM32" s="42">
        <v>5.9672185999999997E-14</v>
      </c>
      <c r="AN32" s="42">
        <v>6.1758564E-15</v>
      </c>
      <c r="AO32" s="42">
        <v>2.5523596E-12</v>
      </c>
      <c r="AP32" s="42">
        <v>1.4746219999999999E-13</v>
      </c>
      <c r="AQ32" s="42">
        <v>1.1145204000000001E-13</v>
      </c>
      <c r="AR32" s="42">
        <v>1.2823298000000001E-8</v>
      </c>
      <c r="AS32" s="42">
        <v>4.9164673000000001E-9</v>
      </c>
      <c r="AT32" s="42">
        <v>6.3607217000000003E-11</v>
      </c>
      <c r="AU32" s="42">
        <v>1.1398403E-4</v>
      </c>
      <c r="AV32" s="42">
        <v>1.6393404</v>
      </c>
      <c r="AW32" s="42">
        <v>3.6490891999999998E-8</v>
      </c>
      <c r="AX32" s="42">
        <v>2.2190406999999999E-10</v>
      </c>
      <c r="AY32" s="42">
        <v>9.9281524999999998E-15</v>
      </c>
      <c r="AZ32" s="28"/>
      <c r="BA32" s="33" t="s">
        <v>1178</v>
      </c>
      <c r="BB32" s="28"/>
      <c r="BC32" s="28"/>
      <c r="BE32"/>
      <c r="BF32" s="82"/>
      <c r="BG32" s="82"/>
      <c r="BH32"/>
      <c r="BI32"/>
      <c r="BJ32"/>
      <c r="BK32"/>
      <c r="BL32"/>
      <c r="BM32"/>
      <c r="BN32"/>
      <c r="BO32"/>
      <c r="BP32"/>
      <c r="BQ32"/>
    </row>
    <row r="33" spans="3:69">
      <c r="C33" s="71" t="s">
        <v>204</v>
      </c>
      <c r="D33" s="1"/>
      <c r="E33" s="29" t="s">
        <v>52</v>
      </c>
      <c r="F33" s="43" t="s">
        <v>1665</v>
      </c>
      <c r="G33" s="238">
        <f t="shared" si="26"/>
        <v>885.11571300916</v>
      </c>
      <c r="H33" s="43">
        <f t="shared" si="27"/>
        <v>1.127947343</v>
      </c>
      <c r="I33" s="43">
        <f t="shared" si="28"/>
        <v>4.2654708483999997</v>
      </c>
      <c r="J33" s="50">
        <f t="shared" si="29"/>
        <v>870.40898921775999</v>
      </c>
      <c r="K33" s="190">
        <v>9.3133055999999996</v>
      </c>
      <c r="L33" s="190">
        <v>3.3193739</v>
      </c>
      <c r="M33" s="190">
        <v>0.93762683999999996</v>
      </c>
      <c r="N33" s="190">
        <v>0.86130028999999997</v>
      </c>
      <c r="O33" s="190">
        <v>0.25170840999999999</v>
      </c>
      <c r="P33" s="190">
        <v>1.4938643E-2</v>
      </c>
      <c r="Q33" s="190">
        <v>8.4701084000000006E-3</v>
      </c>
      <c r="R33" s="190">
        <v>870.37459000000001</v>
      </c>
      <c r="S33" s="190">
        <v>2.0088894999999999E-2</v>
      </c>
      <c r="T33" s="190">
        <v>1.4086504E-2</v>
      </c>
      <c r="U33" s="190">
        <v>2.2381876E-4</v>
      </c>
      <c r="V33" s="190">
        <v>0</v>
      </c>
      <c r="W33" s="25"/>
      <c r="X33" s="252">
        <f t="shared" si="30"/>
        <v>80.287117241379306</v>
      </c>
      <c r="Y33" s="46">
        <v>996.06187</v>
      </c>
      <c r="Z33" s="67">
        <f t="shared" si="31"/>
        <v>3.466603189505252</v>
      </c>
      <c r="AA33" s="5">
        <f t="shared" si="32"/>
        <v>1.5936130021457001E-4</v>
      </c>
      <c r="AB33" s="5">
        <f t="shared" si="33"/>
        <v>3.3815571009651306E-7</v>
      </c>
      <c r="AC33" s="36">
        <f t="shared" si="34"/>
        <v>83.211869100000001</v>
      </c>
      <c r="AD33" s="42">
        <v>7.4791955999999998E-5</v>
      </c>
      <c r="AE33" s="42">
        <v>2.2565234E-7</v>
      </c>
      <c r="AF33" s="42">
        <v>6.1650861000000001E-12</v>
      </c>
      <c r="AG33" s="42">
        <v>7.0936578999999998E-9</v>
      </c>
      <c r="AH33" s="42">
        <v>1.7018667000000001E-10</v>
      </c>
      <c r="AI33" s="42">
        <v>1.3410755999999999E-7</v>
      </c>
      <c r="AJ33" s="42">
        <v>8.3648869000000007E-5</v>
      </c>
      <c r="AK33" s="42">
        <v>1.9209072E-8</v>
      </c>
      <c r="AL33" s="42">
        <v>9.1636796999999993E-8</v>
      </c>
      <c r="AM33" s="42">
        <v>9.7183641000000006E-12</v>
      </c>
      <c r="AN33" s="42">
        <v>2.3939434999999999E-13</v>
      </c>
      <c r="AO33" s="42">
        <v>6.0543802E-10</v>
      </c>
      <c r="AP33" s="42">
        <v>3.7392947999999999E-12</v>
      </c>
      <c r="AQ33" s="42">
        <v>9.8984304999999997E-12</v>
      </c>
      <c r="AR33" s="42">
        <v>1.4168315E-7</v>
      </c>
      <c r="AS33" s="42">
        <v>5.0423293E-7</v>
      </c>
      <c r="AT33" s="42">
        <v>2.1234087000000001E-10</v>
      </c>
      <c r="AU33" s="42">
        <v>73.400436999999997</v>
      </c>
      <c r="AV33" s="42">
        <v>9.8114320999999993</v>
      </c>
      <c r="AW33" s="42">
        <v>1.3318772999999999E-7</v>
      </c>
      <c r="AX33" s="42">
        <v>8.099254E-10</v>
      </c>
      <c r="AY33" s="42">
        <v>3.6236663E-14</v>
      </c>
      <c r="AZ33" s="28"/>
      <c r="BA33" s="33" t="s">
        <v>1178</v>
      </c>
      <c r="BB33" s="28"/>
      <c r="BC33" s="28"/>
      <c r="BE33"/>
      <c r="BF33" s="82"/>
      <c r="BG33" s="82"/>
      <c r="BH33"/>
      <c r="BI33"/>
      <c r="BJ33"/>
      <c r="BK33"/>
      <c r="BL33"/>
      <c r="BM33"/>
      <c r="BN33"/>
      <c r="BO33"/>
      <c r="BP33"/>
      <c r="BQ33"/>
    </row>
    <row r="34" spans="3:69">
      <c r="C34" s="71" t="s">
        <v>205</v>
      </c>
      <c r="D34" s="1"/>
      <c r="E34" s="29" t="s">
        <v>52</v>
      </c>
      <c r="F34" s="43" t="s">
        <v>1666</v>
      </c>
      <c r="G34" s="238">
        <f t="shared" si="26"/>
        <v>1.6459106584680001</v>
      </c>
      <c r="H34" s="43">
        <f t="shared" si="27"/>
        <v>1.6458740000000001</v>
      </c>
      <c r="I34" s="43">
        <f t="shared" si="28"/>
        <v>3.6658468000000001E-5</v>
      </c>
      <c r="J34" s="50">
        <f t="shared" si="29"/>
        <v>0</v>
      </c>
      <c r="K34" s="190">
        <v>0</v>
      </c>
      <c r="L34" s="190">
        <v>0</v>
      </c>
      <c r="M34" s="190">
        <v>0</v>
      </c>
      <c r="N34" s="190">
        <v>1.6458740000000001</v>
      </c>
      <c r="O34" s="190">
        <v>0</v>
      </c>
      <c r="P34" s="190">
        <v>0</v>
      </c>
      <c r="Q34" s="190">
        <v>3.6658468000000001E-5</v>
      </c>
      <c r="R34" s="190">
        <v>0</v>
      </c>
      <c r="S34" s="190">
        <v>0</v>
      </c>
      <c r="T34" s="190">
        <v>0</v>
      </c>
      <c r="U34" s="190">
        <v>0</v>
      </c>
      <c r="V34" s="190">
        <v>0</v>
      </c>
      <c r="W34" s="25"/>
      <c r="X34" s="252">
        <f t="shared" si="30"/>
        <v>0</v>
      </c>
      <c r="Y34" s="46">
        <v>0</v>
      </c>
      <c r="Z34" s="67">
        <f t="shared" si="31"/>
        <v>4.1938672158656001E-3</v>
      </c>
      <c r="AA34" s="5">
        <f t="shared" si="32"/>
        <v>2.9935999999999998E-8</v>
      </c>
      <c r="AB34" s="5">
        <f t="shared" si="33"/>
        <v>6.6077094840000005E-9</v>
      </c>
      <c r="AC34" s="36">
        <f t="shared" si="34"/>
        <v>0</v>
      </c>
      <c r="AD34" s="29">
        <v>0</v>
      </c>
      <c r="AE34" s="29">
        <v>0</v>
      </c>
      <c r="AF34" s="42">
        <v>0</v>
      </c>
      <c r="AG34" s="29">
        <v>0</v>
      </c>
      <c r="AH34" s="42">
        <v>0</v>
      </c>
      <c r="AI34" s="42">
        <v>2.8512000000000001E-8</v>
      </c>
      <c r="AJ34" s="29">
        <v>0</v>
      </c>
      <c r="AK34" s="42">
        <v>6.5240000000000002E-9</v>
      </c>
      <c r="AL34" s="42">
        <v>0</v>
      </c>
      <c r="AM34" s="42">
        <v>0</v>
      </c>
      <c r="AN34" s="42">
        <v>0</v>
      </c>
      <c r="AO34" s="42">
        <v>8.0779600000000006E-11</v>
      </c>
      <c r="AP34" s="42">
        <v>1.7998679999999999E-12</v>
      </c>
      <c r="AQ34" s="42">
        <v>1.130016E-12</v>
      </c>
      <c r="AR34" s="29">
        <v>0</v>
      </c>
      <c r="AS34" s="42">
        <v>1.424E-9</v>
      </c>
      <c r="AT34" s="29">
        <v>0</v>
      </c>
      <c r="AU34" s="29">
        <v>0</v>
      </c>
      <c r="AV34" s="29">
        <v>0</v>
      </c>
      <c r="AW34" s="42">
        <v>0</v>
      </c>
      <c r="AX34" s="42">
        <v>0</v>
      </c>
      <c r="AY34" s="42">
        <v>0</v>
      </c>
      <c r="AZ34" s="28"/>
      <c r="BA34" s="38" t="s">
        <v>1172</v>
      </c>
      <c r="BB34" s="28"/>
      <c r="BC34" s="28"/>
      <c r="BE34"/>
      <c r="BF34" s="82"/>
      <c r="BG34" s="82"/>
      <c r="BH34"/>
      <c r="BI34"/>
      <c r="BJ34"/>
      <c r="BK34"/>
      <c r="BL34"/>
      <c r="BM34"/>
      <c r="BN34"/>
      <c r="BO34"/>
      <c r="BP34"/>
      <c r="BQ34"/>
    </row>
    <row r="35" spans="3:69">
      <c r="C35" s="71" t="s">
        <v>206</v>
      </c>
      <c r="D35" s="16">
        <v>1</v>
      </c>
      <c r="E35" s="29" t="s">
        <v>52</v>
      </c>
      <c r="F35" s="43" t="s">
        <v>1667</v>
      </c>
      <c r="G35" s="238">
        <f t="shared" si="26"/>
        <v>6.0408469993482303E-2</v>
      </c>
      <c r="H35" s="43">
        <f t="shared" si="27"/>
        <v>5.5590677139999998E-3</v>
      </c>
      <c r="I35" s="43">
        <f t="shared" si="28"/>
        <v>1.0213552674000001E-2</v>
      </c>
      <c r="J35" s="50">
        <f t="shared" si="29"/>
        <v>5.031807605482299E-3</v>
      </c>
      <c r="K35" s="190">
        <v>3.9604041999999999E-2</v>
      </c>
      <c r="L35" s="190">
        <v>3.9590125000000002E-3</v>
      </c>
      <c r="M35" s="190">
        <v>6.2126880999999997E-3</v>
      </c>
      <c r="N35" s="190">
        <v>5.4951067000000003E-3</v>
      </c>
      <c r="O35" s="190">
        <v>4.9658499999999999E-5</v>
      </c>
      <c r="P35" s="190">
        <v>1.4302514000000001E-5</v>
      </c>
      <c r="Q35" s="190">
        <v>4.1852074000000001E-5</v>
      </c>
      <c r="R35" s="190">
        <v>6.5229768000000003E-5</v>
      </c>
      <c r="S35" s="190">
        <v>3.4146434999999999E-3</v>
      </c>
      <c r="T35" s="190">
        <v>1.5406691E-3</v>
      </c>
      <c r="U35" s="190">
        <v>1.1263558E-5</v>
      </c>
      <c r="V35" s="190">
        <v>1.6794823E-9</v>
      </c>
      <c r="W35" s="25"/>
      <c r="X35" s="252">
        <f t="shared" si="30"/>
        <v>0.34141415517241375</v>
      </c>
      <c r="Y35" s="46">
        <v>7.0005153</v>
      </c>
      <c r="Z35" s="67">
        <f t="shared" si="31"/>
        <v>9.110594205505888E-3</v>
      </c>
      <c r="AA35" s="5">
        <f t="shared" si="32"/>
        <v>4.7683675163291011E-7</v>
      </c>
      <c r="AB35" s="5">
        <f t="shared" si="33"/>
        <v>1.2798418076230001E-9</v>
      </c>
      <c r="AC35" s="36">
        <f t="shared" si="34"/>
        <v>5.1260454150000002E-2</v>
      </c>
      <c r="AD35" s="42">
        <v>3.1965415999999998E-7</v>
      </c>
      <c r="AE35" s="42">
        <v>9.6434969999999999E-10</v>
      </c>
      <c r="AF35" s="42">
        <v>2.6346571000000001E-14</v>
      </c>
      <c r="AG35" s="42">
        <v>5.4864670999999997E-12</v>
      </c>
      <c r="AH35" s="42">
        <v>3.0470280999999999E-13</v>
      </c>
      <c r="AI35" s="42">
        <v>8.8650370000000003E-10</v>
      </c>
      <c r="AJ35" s="42">
        <v>1.5193102000000001E-7</v>
      </c>
      <c r="AK35" s="42">
        <v>1.2626258E-10</v>
      </c>
      <c r="AL35" s="42">
        <v>1.7242627999999999E-10</v>
      </c>
      <c r="AM35" s="42">
        <v>1.5870152E-13</v>
      </c>
      <c r="AN35" s="42">
        <v>5.1273009000000003E-16</v>
      </c>
      <c r="AO35" s="42">
        <v>7.9963557999999998E-14</v>
      </c>
      <c r="AP35" s="42">
        <v>2.2703414999999999E-13</v>
      </c>
      <c r="AQ35" s="42">
        <v>5.2323138000000001E-14</v>
      </c>
      <c r="AR35" s="42">
        <v>2.1607652999999999E-11</v>
      </c>
      <c r="AS35" s="42">
        <v>3.4230186E-9</v>
      </c>
      <c r="AT35" s="42">
        <v>1.0696049E-11</v>
      </c>
      <c r="AU35" s="42">
        <v>8.9780114999999999E-4</v>
      </c>
      <c r="AV35" s="42">
        <v>5.0362653E-2</v>
      </c>
      <c r="AW35" s="42">
        <v>9.1465051000000004E-10</v>
      </c>
      <c r="AX35" s="42">
        <v>5.5620680999999997E-12</v>
      </c>
      <c r="AY35" s="42">
        <v>2.4885591000000001E-16</v>
      </c>
      <c r="AZ35" s="28"/>
      <c r="BA35" s="38" t="s">
        <v>1172</v>
      </c>
      <c r="BB35" s="28"/>
      <c r="BC35" s="28"/>
      <c r="BE35"/>
      <c r="BF35" s="82"/>
      <c r="BG35" s="82"/>
      <c r="BH35"/>
      <c r="BI35"/>
      <c r="BJ35"/>
      <c r="BK35"/>
      <c r="BL35"/>
      <c r="BM35"/>
      <c r="BN35"/>
      <c r="BO35"/>
      <c r="BP35"/>
      <c r="BQ35"/>
    </row>
    <row r="36" spans="3:69">
      <c r="C36" s="71" t="s">
        <v>207</v>
      </c>
      <c r="D36" s="1"/>
      <c r="E36" s="29" t="s">
        <v>52</v>
      </c>
      <c r="F36" s="43" t="s">
        <v>1668</v>
      </c>
      <c r="G36" s="238">
        <f t="shared" si="26"/>
        <v>68.710395430000005</v>
      </c>
      <c r="H36" s="43">
        <f t="shared" si="27"/>
        <v>4.3692617299999998</v>
      </c>
      <c r="I36" s="43">
        <f t="shared" si="28"/>
        <v>33.363726</v>
      </c>
      <c r="J36" s="50">
        <f t="shared" si="29"/>
        <v>5.1084496999999995</v>
      </c>
      <c r="K36" s="190">
        <v>25.868957999999999</v>
      </c>
      <c r="L36" s="190">
        <v>17.651986999999998</v>
      </c>
      <c r="M36" s="190">
        <v>4.7749350000000002</v>
      </c>
      <c r="N36" s="190">
        <v>4.2206564000000002</v>
      </c>
      <c r="O36" s="190">
        <v>3.6960000000000001E-3</v>
      </c>
      <c r="P36" s="190">
        <v>0.14490933</v>
      </c>
      <c r="Q36" s="190">
        <v>10.936804</v>
      </c>
      <c r="R36" s="190">
        <v>4.0753450999999998</v>
      </c>
      <c r="S36" s="190">
        <v>1.0331045999999999</v>
      </c>
      <c r="T36" s="190">
        <v>0</v>
      </c>
      <c r="U36" s="190">
        <v>0</v>
      </c>
      <c r="V36" s="190">
        <v>0</v>
      </c>
      <c r="W36" s="25"/>
      <c r="X36" s="252">
        <f t="shared" si="30"/>
        <v>223.00825862068965</v>
      </c>
      <c r="Y36" s="46">
        <v>3269.1307999999999</v>
      </c>
      <c r="Z36" s="67">
        <f t="shared" si="31"/>
        <v>12.500361188412645</v>
      </c>
      <c r="AA36" s="5">
        <f t="shared" si="32"/>
        <v>6.8715890903399998E-4</v>
      </c>
      <c r="AB36" s="5">
        <f t="shared" si="33"/>
        <v>1.41379839471004E-6</v>
      </c>
      <c r="AC36" s="36">
        <f t="shared" si="34"/>
        <v>19.487414099999999</v>
      </c>
      <c r="AD36" s="42">
        <v>2.0892814E-4</v>
      </c>
      <c r="AE36" s="42">
        <v>6.3029499999999999E-7</v>
      </c>
      <c r="AF36" s="42">
        <v>1.7220244999999999E-11</v>
      </c>
      <c r="AG36" s="42">
        <v>7.8408034000000001E-8</v>
      </c>
      <c r="AH36" s="42">
        <v>0</v>
      </c>
      <c r="AI36" s="42">
        <v>6.8236635999999997E-7</v>
      </c>
      <c r="AJ36" s="42">
        <v>4.4116039999999999E-4</v>
      </c>
      <c r="AK36" s="42">
        <v>9.7274956000000002E-8</v>
      </c>
      <c r="AL36" s="42">
        <v>5.0958724999999998E-7</v>
      </c>
      <c r="AM36" s="42">
        <v>9.6136389000000004E-10</v>
      </c>
      <c r="AN36" s="42">
        <v>1.8665104000000001E-13</v>
      </c>
      <c r="AO36" s="42">
        <v>1.200587E-9</v>
      </c>
      <c r="AP36" s="42">
        <v>2.4695116000000001E-10</v>
      </c>
      <c r="AQ36" s="42">
        <v>5.7088164E-11</v>
      </c>
      <c r="AR36" s="42">
        <v>5.3933174000000001E-7</v>
      </c>
      <c r="AS36" s="42">
        <v>7.1322629E-6</v>
      </c>
      <c r="AT36" s="42">
        <v>0</v>
      </c>
      <c r="AU36" s="42">
        <v>0.39027810000000002</v>
      </c>
      <c r="AV36" s="42">
        <v>19.097135999999999</v>
      </c>
      <c r="AW36" s="42">
        <v>2.8637999999999999E-5</v>
      </c>
      <c r="AX36" s="42">
        <v>1.7415000000000001E-7</v>
      </c>
      <c r="AY36" s="42">
        <v>7.7915999999999992E-12</v>
      </c>
      <c r="AZ36" s="28"/>
      <c r="BA36" s="38" t="s">
        <v>1172</v>
      </c>
      <c r="BB36" s="28"/>
      <c r="BC36" s="28"/>
      <c r="BE36"/>
      <c r="BF36" s="82"/>
      <c r="BG36" s="82"/>
      <c r="BH36"/>
      <c r="BI36"/>
      <c r="BJ36"/>
      <c r="BK36"/>
      <c r="BL36"/>
      <c r="BM36"/>
      <c r="BN36"/>
      <c r="BO36"/>
      <c r="BP36"/>
      <c r="BQ36"/>
    </row>
    <row r="37" spans="3:69" ht="13.8">
      <c r="C37" s="71" t="s">
        <v>208</v>
      </c>
      <c r="D37" s="1"/>
      <c r="E37" s="29" t="s">
        <v>52</v>
      </c>
      <c r="F37" s="43" t="s">
        <v>1669</v>
      </c>
      <c r="G37" s="238">
        <f t="shared" si="26"/>
        <v>0.79288239387600001</v>
      </c>
      <c r="H37" s="43">
        <f t="shared" si="27"/>
        <v>3.5545155389999999E-2</v>
      </c>
      <c r="I37" s="43">
        <f t="shared" si="28"/>
        <v>4.9610097999999998E-2</v>
      </c>
      <c r="J37" s="50">
        <f t="shared" si="29"/>
        <v>8.2064604859999994E-3</v>
      </c>
      <c r="K37" s="190">
        <v>0.69952068000000001</v>
      </c>
      <c r="L37" s="190">
        <v>1.8281967999999999E-2</v>
      </c>
      <c r="M37" s="190">
        <v>2.9969250999999999E-2</v>
      </c>
      <c r="N37" s="190">
        <v>3.1222686999999999E-2</v>
      </c>
      <c r="O37" s="190">
        <v>3.8449937999999999E-3</v>
      </c>
      <c r="P37" s="190">
        <v>4.7747459E-4</v>
      </c>
      <c r="Q37" s="190">
        <v>1.3588789999999999E-3</v>
      </c>
      <c r="R37" s="190">
        <v>9.7138661000000003E-4</v>
      </c>
      <c r="S37" s="190">
        <v>5.8578199000000001E-3</v>
      </c>
      <c r="T37" s="190">
        <v>1.3464797000000001E-3</v>
      </c>
      <c r="U37" s="190">
        <v>3.0774276000000002E-5</v>
      </c>
      <c r="V37" s="190">
        <v>0</v>
      </c>
      <c r="W37" s="25"/>
      <c r="X37" s="252">
        <f>K37/0.116</f>
        <v>6.0303506896551724</v>
      </c>
      <c r="Y37" s="46">
        <v>98.861469999999997</v>
      </c>
      <c r="Z37" s="67">
        <f t="shared" si="31"/>
        <v>0.12439240973303352</v>
      </c>
      <c r="AA37" s="5">
        <f t="shared" si="32"/>
        <v>6.4506029569610002E-6</v>
      </c>
      <c r="AB37" s="5">
        <f t="shared" si="33"/>
        <v>1.8608999050926004E-8</v>
      </c>
      <c r="AC37" s="36">
        <f t="shared" si="34"/>
        <v>0.75251972938</v>
      </c>
      <c r="AD37" s="42">
        <v>5.6469046999999998E-6</v>
      </c>
      <c r="AE37" s="42">
        <v>1.7035819E-8</v>
      </c>
      <c r="AF37" s="42">
        <v>4.6542904000000004E-13</v>
      </c>
      <c r="AG37" s="42">
        <v>3.7911232999999998E-10</v>
      </c>
      <c r="AH37" s="42">
        <v>4.9248531000000003E-11</v>
      </c>
      <c r="AI37" s="42">
        <v>4.3840277000000003E-9</v>
      </c>
      <c r="AJ37" s="42">
        <v>7.7399366E-7</v>
      </c>
      <c r="AK37" s="42">
        <v>6.3473025999999996E-10</v>
      </c>
      <c r="AL37" s="42">
        <v>8.0560772999999999E-10</v>
      </c>
      <c r="AM37" s="42">
        <v>2.7389903999999999E-14</v>
      </c>
      <c r="AN37" s="42">
        <v>2.8347564000000002E-15</v>
      </c>
      <c r="AO37" s="42">
        <v>1.1715489E-12</v>
      </c>
      <c r="AP37" s="42">
        <v>6.7686064000000002E-14</v>
      </c>
      <c r="AQ37" s="42">
        <v>5.1157178000000003E-14</v>
      </c>
      <c r="AR37" s="42">
        <v>5.8859734000000004E-9</v>
      </c>
      <c r="AS37" s="42">
        <v>2.2566890000000001E-9</v>
      </c>
      <c r="AT37" s="42">
        <v>2.9196108000000002E-11</v>
      </c>
      <c r="AU37" s="42">
        <v>5.2319379999999998E-5</v>
      </c>
      <c r="AV37" s="42">
        <v>0.75246740999999995</v>
      </c>
      <c r="AW37" s="42">
        <v>1.6749545999999999E-8</v>
      </c>
      <c r="AX37" s="42">
        <v>1.0185535E-10</v>
      </c>
      <c r="AY37" s="42">
        <v>4.5570835999999996E-15</v>
      </c>
      <c r="AZ37" s="28"/>
      <c r="BA37" s="38" t="s">
        <v>1172</v>
      </c>
      <c r="BB37" s="28"/>
      <c r="BC37" s="28"/>
      <c r="BE37"/>
      <c r="BF37" s="83"/>
      <c r="BG37" s="83"/>
      <c r="BH37"/>
      <c r="BI37"/>
      <c r="BJ37"/>
      <c r="BK37"/>
      <c r="BL37"/>
      <c r="BM37"/>
      <c r="BN37"/>
      <c r="BO37"/>
      <c r="BP37"/>
      <c r="BQ37"/>
    </row>
    <row r="38" spans="3:69">
      <c r="C38" s="71" t="s">
        <v>209</v>
      </c>
      <c r="D38" s="1"/>
      <c r="E38" s="29" t="s">
        <v>52</v>
      </c>
      <c r="F38" s="43" t="s">
        <v>1670</v>
      </c>
      <c r="G38" s="238">
        <f>H38+I38+J38+K38</f>
        <v>1.7788929873270001</v>
      </c>
      <c r="H38" s="43">
        <f>N38+O38+P38</f>
        <v>3.3573097219999994E-2</v>
      </c>
      <c r="I38" s="43">
        <f>L38+M38+Q38</f>
        <v>4.6857710899999995E-2</v>
      </c>
      <c r="J38" s="50">
        <f>R38+IF(S38="x",0,S38)+IF(T38="x",0,T38)+IF(U38="x",0,U38)+V38</f>
        <v>1.0377511692070001</v>
      </c>
      <c r="K38" s="190">
        <v>0.66071100999999999</v>
      </c>
      <c r="L38" s="190">
        <v>1.7267678000000002E-2</v>
      </c>
      <c r="M38" s="190">
        <v>2.8306544999999999E-2</v>
      </c>
      <c r="N38" s="190">
        <v>2.9490440999999999E-2</v>
      </c>
      <c r="O38" s="190">
        <v>3.6316720999999999E-3</v>
      </c>
      <c r="P38" s="190">
        <v>4.5098411999999999E-4</v>
      </c>
      <c r="Q38" s="190">
        <v>1.2834878999999999E-3</v>
      </c>
      <c r="R38" s="190">
        <v>1.0309174999999999</v>
      </c>
      <c r="S38" s="190">
        <v>5.5328258000000002E-3</v>
      </c>
      <c r="T38" s="190">
        <v>1.2717765E-3</v>
      </c>
      <c r="U38" s="190">
        <v>2.9066907E-5</v>
      </c>
      <c r="V38" s="190">
        <v>0</v>
      </c>
      <c r="W38" s="25"/>
      <c r="X38" s="252">
        <f>K38/0.116</f>
        <v>5.6957845689655171</v>
      </c>
      <c r="Y38" s="46">
        <v>93.376598000000001</v>
      </c>
      <c r="Z38" s="67">
        <f t="shared" si="31"/>
        <v>0.11819793174401667</v>
      </c>
      <c r="AA38" s="5">
        <f t="shared" si="32"/>
        <v>6.092721074744E-6</v>
      </c>
      <c r="AB38" s="5">
        <f t="shared" si="33"/>
        <v>1.7576564408574001E-8</v>
      </c>
      <c r="AC38" s="36">
        <f t="shared" si="34"/>
        <v>0.80976964699999998</v>
      </c>
      <c r="AD38" s="42">
        <v>5.3336123000000002E-6</v>
      </c>
      <c r="AE38" s="42">
        <v>1.6090665000000001E-8</v>
      </c>
      <c r="AF38" s="42">
        <v>4.3960686000000002E-13</v>
      </c>
      <c r="AG38" s="42">
        <v>3.5807903999999998E-10</v>
      </c>
      <c r="AH38" s="42">
        <v>4.6516203999999998E-11</v>
      </c>
      <c r="AI38" s="42">
        <v>4.1408001999999997E-9</v>
      </c>
      <c r="AJ38" s="42">
        <v>7.3105220000000001E-7</v>
      </c>
      <c r="AK38" s="42">
        <v>5.9951518000000005E-10</v>
      </c>
      <c r="AL38" s="42">
        <v>7.6091230000000002E-10</v>
      </c>
      <c r="AM38" s="42">
        <v>2.5870302E-14</v>
      </c>
      <c r="AN38" s="42">
        <v>2.6774831000000001E-15</v>
      </c>
      <c r="AO38" s="42">
        <v>1.1065509000000001E-12</v>
      </c>
      <c r="AP38" s="42">
        <v>6.3930816000000003E-14</v>
      </c>
      <c r="AQ38" s="42">
        <v>4.8318958000000001E-14</v>
      </c>
      <c r="AR38" s="42">
        <v>5.5594173000000002E-9</v>
      </c>
      <c r="AS38" s="42">
        <v>2.1314869999999999E-9</v>
      </c>
      <c r="AT38" s="42">
        <v>2.7576296000000001E-11</v>
      </c>
      <c r="AU38" s="42">
        <v>9.9049417000000001E-2</v>
      </c>
      <c r="AV38" s="42">
        <v>0.71072022999999995</v>
      </c>
      <c r="AW38" s="42">
        <v>1.5820275E-8</v>
      </c>
      <c r="AX38" s="42">
        <v>9.6204372999999999E-11</v>
      </c>
      <c r="AY38" s="42">
        <v>4.3042549000000004E-15</v>
      </c>
      <c r="AZ38" s="28"/>
      <c r="BA38" s="33" t="s">
        <v>1178</v>
      </c>
      <c r="BB38" s="28"/>
      <c r="BC38"/>
      <c r="BD38"/>
      <c r="BE38"/>
      <c r="BF38"/>
      <c r="BG38"/>
      <c r="BH38"/>
      <c r="BI38"/>
      <c r="BJ38"/>
      <c r="BK38"/>
      <c r="BL38"/>
      <c r="BM38"/>
      <c r="BN38"/>
      <c r="BO38"/>
      <c r="BP38"/>
      <c r="BQ38"/>
    </row>
    <row r="39" spans="3:69">
      <c r="C39" s="71" t="s">
        <v>210</v>
      </c>
      <c r="D39" s="1"/>
      <c r="E39" s="29" t="s">
        <v>52</v>
      </c>
      <c r="F39" s="43" t="s">
        <v>1671</v>
      </c>
      <c r="G39" s="238">
        <f>H39+I39+J39+K39</f>
        <v>1.9887533437630001</v>
      </c>
      <c r="H39" s="43">
        <f>N39+O39+P39</f>
        <v>5.8680770739999999E-2</v>
      </c>
      <c r="I39" s="43">
        <f>L39+M39+Q39</f>
        <v>8.1900297499999997E-2</v>
      </c>
      <c r="J39" s="50">
        <f>R39+IF(S39="x",0,S39)+IF(T39="x",0,T39)+IF(U39="x",0,U39)+V39</f>
        <v>0.69334787552300003</v>
      </c>
      <c r="K39" s="190">
        <v>1.1548244000000001</v>
      </c>
      <c r="L39" s="190">
        <v>3.0181328E-2</v>
      </c>
      <c r="M39" s="190">
        <v>4.9475624000000003E-2</v>
      </c>
      <c r="N39" s="190">
        <v>5.1544896E-2</v>
      </c>
      <c r="O39" s="190">
        <v>6.3476217000000001E-3</v>
      </c>
      <c r="P39" s="190">
        <v>7.8825303999999999E-4</v>
      </c>
      <c r="Q39" s="190">
        <v>2.2433455000000001E-3</v>
      </c>
      <c r="R39" s="190">
        <v>0.68140363999999998</v>
      </c>
      <c r="S39" s="190">
        <v>9.6705552E-3</v>
      </c>
      <c r="T39" s="190">
        <v>2.2228756999999998E-3</v>
      </c>
      <c r="U39" s="190">
        <v>5.0804623000000001E-5</v>
      </c>
      <c r="V39" s="190">
        <v>0</v>
      </c>
      <c r="W39" s="25"/>
      <c r="X39" s="252">
        <f>K39/0.116</f>
        <v>9.95538275862069</v>
      </c>
      <c r="Y39" s="46">
        <v>163.20838000000001</v>
      </c>
      <c r="Z39" s="67">
        <f t="shared" si="31"/>
        <v>0.20582341493074044</v>
      </c>
      <c r="AA39" s="5">
        <f t="shared" si="32"/>
        <v>1.0649168612002999E-5</v>
      </c>
      <c r="AB39" s="5">
        <f t="shared" si="33"/>
        <v>3.0721215736729809E-8</v>
      </c>
      <c r="AC39" s="36">
        <f t="shared" si="34"/>
        <v>1.307659473</v>
      </c>
      <c r="AD39" s="42">
        <v>9.3223595999999999E-6</v>
      </c>
      <c r="AE39" s="42">
        <v>2.8124085000000002E-8</v>
      </c>
      <c r="AF39" s="42">
        <v>7.6836727999999997E-13</v>
      </c>
      <c r="AG39" s="42">
        <v>6.2586881E-10</v>
      </c>
      <c r="AH39" s="42">
        <v>8.1303392999999994E-11</v>
      </c>
      <c r="AI39" s="42">
        <v>7.2375018E-9</v>
      </c>
      <c r="AJ39" s="42">
        <v>1.2777702999999999E-6</v>
      </c>
      <c r="AK39" s="42">
        <v>1.0478631999999999E-9</v>
      </c>
      <c r="AL39" s="42">
        <v>1.3299613E-9</v>
      </c>
      <c r="AM39" s="42">
        <v>4.5217432999999997E-14</v>
      </c>
      <c r="AN39" s="42">
        <v>4.6798414999999997E-15</v>
      </c>
      <c r="AO39" s="42">
        <v>1.9340861000000001E-12</v>
      </c>
      <c r="AP39" s="42">
        <v>1.1174154E-13</v>
      </c>
      <c r="AQ39" s="42">
        <v>8.4454339000000004E-14</v>
      </c>
      <c r="AR39" s="42">
        <v>9.7170331999999993E-9</v>
      </c>
      <c r="AS39" s="42">
        <v>3.7255218000000003E-9</v>
      </c>
      <c r="AT39" s="42">
        <v>4.8199257000000003E-11</v>
      </c>
      <c r="AU39" s="42">
        <v>6.5426372999999996E-2</v>
      </c>
      <c r="AV39" s="42">
        <v>1.2422331</v>
      </c>
      <c r="AW39" s="42">
        <v>2.7651482999999999E-8</v>
      </c>
      <c r="AX39" s="42">
        <v>1.6815091E-10</v>
      </c>
      <c r="AY39" s="42">
        <v>7.5231962999999995E-15</v>
      </c>
      <c r="AZ39" s="28"/>
      <c r="BA39" s="33" t="s">
        <v>1178</v>
      </c>
      <c r="BB39" s="28"/>
      <c r="BC39" s="28"/>
      <c r="BE39"/>
      <c r="BF39" s="82"/>
      <c r="BG39" s="82"/>
      <c r="BH39"/>
      <c r="BI39"/>
      <c r="BJ39"/>
      <c r="BK39"/>
      <c r="BL39"/>
      <c r="BM39"/>
      <c r="BN39"/>
      <c r="BO39"/>
      <c r="BP39"/>
      <c r="BQ39"/>
    </row>
    <row r="40" spans="3:69">
      <c r="C40" s="71" t="s">
        <v>211</v>
      </c>
      <c r="D40" s="16">
        <v>1</v>
      </c>
      <c r="E40" s="29" t="s">
        <v>52</v>
      </c>
      <c r="F40" s="43" t="s">
        <v>1672</v>
      </c>
      <c r="G40" s="238">
        <f t="shared" si="26"/>
        <v>5.7570185054486897E-2</v>
      </c>
      <c r="H40" s="43">
        <f t="shared" si="27"/>
        <v>5.530804492E-3</v>
      </c>
      <c r="I40" s="43">
        <f t="shared" si="28"/>
        <v>9.8908693880000002E-3</v>
      </c>
      <c r="J40" s="50">
        <f t="shared" si="29"/>
        <v>3.7470041744869001E-3</v>
      </c>
      <c r="K40" s="190">
        <v>3.8401507000000001E-2</v>
      </c>
      <c r="L40" s="190">
        <v>3.657979E-3</v>
      </c>
      <c r="M40" s="190">
        <v>6.1920558000000004E-3</v>
      </c>
      <c r="N40" s="190">
        <v>5.4687911000000002E-3</v>
      </c>
      <c r="O40" s="190">
        <v>4.8293162999999999E-5</v>
      </c>
      <c r="P40" s="190">
        <v>1.3720229000000001E-5</v>
      </c>
      <c r="Q40" s="190">
        <v>4.0834587999999997E-5</v>
      </c>
      <c r="R40" s="190">
        <v>6.4548992999999996E-5</v>
      </c>
      <c r="S40" s="190">
        <v>2.1307958999999999E-3</v>
      </c>
      <c r="T40" s="190">
        <v>1.5405022000000001E-3</v>
      </c>
      <c r="U40" s="190">
        <v>1.1155414E-5</v>
      </c>
      <c r="V40" s="190">
        <v>1.6674869E-9</v>
      </c>
      <c r="W40" s="25"/>
      <c r="X40" s="252">
        <f t="shared" si="30"/>
        <v>0.33104747413793101</v>
      </c>
      <c r="Y40" s="46">
        <v>6.8629321000000001</v>
      </c>
      <c r="Z40" s="67">
        <f t="shared" si="31"/>
        <v>8.8041298131466481E-3</v>
      </c>
      <c r="AA40" s="5">
        <f t="shared" si="32"/>
        <v>4.6063903265506993E-7</v>
      </c>
      <c r="AB40" s="5">
        <f t="shared" si="33"/>
        <v>1.2424831482572899E-9</v>
      </c>
      <c r="AC40" s="36">
        <f t="shared" si="34"/>
        <v>4.9463013059999998E-2</v>
      </c>
      <c r="AD40" s="42">
        <v>3.1000227000000003E-7</v>
      </c>
      <c r="AE40" s="42">
        <v>9.352290299999999E-10</v>
      </c>
      <c r="AF40" s="42">
        <v>2.5550961999999999E-14</v>
      </c>
      <c r="AG40" s="42">
        <v>5.3309333000000001E-12</v>
      </c>
      <c r="AH40" s="42">
        <v>2.8298176999999999E-13</v>
      </c>
      <c r="AI40" s="42">
        <v>8.8347146999999998E-10</v>
      </c>
      <c r="AJ40" s="42">
        <v>1.4543363999999999E-7</v>
      </c>
      <c r="AK40" s="42">
        <v>1.2580844000000001E-10</v>
      </c>
      <c r="AL40" s="42">
        <v>1.6489056999999999E-10</v>
      </c>
      <c r="AM40" s="42">
        <v>1.5725107999999999E-13</v>
      </c>
      <c r="AN40" s="42">
        <v>4.9035854000000001E-16</v>
      </c>
      <c r="AO40" s="42">
        <v>7.4727297999999995E-14</v>
      </c>
      <c r="AP40" s="42">
        <v>2.2674761000000001E-13</v>
      </c>
      <c r="AQ40" s="42">
        <v>5.1576018999999997E-14</v>
      </c>
      <c r="AR40" s="42">
        <v>1.956639E-11</v>
      </c>
      <c r="AS40" s="42">
        <v>3.4023368999999999E-9</v>
      </c>
      <c r="AT40" s="42">
        <v>1.0593379E-11</v>
      </c>
      <c r="AU40" s="42">
        <v>3.6374006000000001E-4</v>
      </c>
      <c r="AV40" s="42">
        <v>4.9099272999999999E-2</v>
      </c>
      <c r="AW40" s="42">
        <v>8.9213398000000005E-10</v>
      </c>
      <c r="AX40" s="42">
        <v>5.4251432000000003E-12</v>
      </c>
      <c r="AY40" s="42">
        <v>2.4272975E-16</v>
      </c>
      <c r="AZ40" s="28"/>
      <c r="BA40" s="38" t="s">
        <v>1172</v>
      </c>
      <c r="BB40" s="28"/>
      <c r="BC40" s="28"/>
      <c r="BE40"/>
      <c r="BF40" s="82"/>
      <c r="BG40" s="82"/>
      <c r="BH40"/>
      <c r="BI40"/>
      <c r="BJ40"/>
      <c r="BK40"/>
      <c r="BL40"/>
      <c r="BM40"/>
      <c r="BN40"/>
      <c r="BO40"/>
      <c r="BP40"/>
      <c r="BQ40"/>
    </row>
    <row r="41" spans="3:69">
      <c r="C41" s="71" t="s">
        <v>212</v>
      </c>
      <c r="D41" s="29"/>
      <c r="E41" s="29" t="s">
        <v>52</v>
      </c>
      <c r="F41" s="43" t="s">
        <v>1673</v>
      </c>
      <c r="G41" s="238">
        <f t="shared" si="26"/>
        <v>29.461455933219998</v>
      </c>
      <c r="H41" s="43">
        <f t="shared" si="27"/>
        <v>6.0704522799999994E-2</v>
      </c>
      <c r="I41" s="43">
        <f t="shared" si="28"/>
        <v>0.17869139900000003</v>
      </c>
      <c r="J41" s="50">
        <f t="shared" si="29"/>
        <v>28.706000551419997</v>
      </c>
      <c r="K41" s="190">
        <v>0.51605946000000003</v>
      </c>
      <c r="L41" s="190">
        <v>0.10513759</v>
      </c>
      <c r="M41" s="190">
        <v>4.7039492000000002E-2</v>
      </c>
      <c r="N41" s="190">
        <v>4.1876063999999998E-2</v>
      </c>
      <c r="O41" s="190">
        <v>1.7719525999999999E-2</v>
      </c>
      <c r="P41" s="190">
        <v>1.1089328E-3</v>
      </c>
      <c r="Q41" s="190">
        <v>2.6514316999999999E-2</v>
      </c>
      <c r="R41" s="190">
        <v>28.493862</v>
      </c>
      <c r="S41" s="190">
        <v>0.20840499000000001</v>
      </c>
      <c r="T41" s="190">
        <v>3.3955709E-3</v>
      </c>
      <c r="U41" s="190">
        <v>3.3799052000000002E-4</v>
      </c>
      <c r="V41" s="190">
        <v>0</v>
      </c>
      <c r="W41" s="25"/>
      <c r="X41" s="252">
        <f t="shared" si="30"/>
        <v>4.4487884482758622</v>
      </c>
      <c r="Y41" s="46">
        <v>85.925172000000003</v>
      </c>
      <c r="Z41" s="67">
        <f t="shared" si="31"/>
        <v>0.15000881508474156</v>
      </c>
      <c r="AA41" s="5">
        <f t="shared" si="32"/>
        <v>7.4794724922399999E-6</v>
      </c>
      <c r="AB41" s="5">
        <f t="shared" si="33"/>
        <v>1.8631920466010001E-8</v>
      </c>
      <c r="AC41" s="36">
        <f t="shared" si="34"/>
        <v>1.9118254800000001</v>
      </c>
      <c r="AD41" s="42">
        <v>4.1596600999999999E-6</v>
      </c>
      <c r="AE41" s="42">
        <v>1.2549296E-8</v>
      </c>
      <c r="AF41" s="42">
        <v>3.4285794999999999E-13</v>
      </c>
      <c r="AG41" s="42">
        <v>6.2301374000000002E-10</v>
      </c>
      <c r="AH41" s="42">
        <v>1.3505719E-9</v>
      </c>
      <c r="AI41" s="42">
        <v>6.6294740999999999E-9</v>
      </c>
      <c r="AJ41" s="42">
        <v>3.0082185E-6</v>
      </c>
      <c r="AK41" s="42">
        <v>9.4547436000000003E-10</v>
      </c>
      <c r="AL41" s="42">
        <v>3.1081462999999999E-9</v>
      </c>
      <c r="AM41" s="42">
        <v>1.6074415999999999E-13</v>
      </c>
      <c r="AN41" s="42">
        <v>2.928264E-14</v>
      </c>
      <c r="AO41" s="42">
        <v>1.1615285E-11</v>
      </c>
      <c r="AP41" s="42">
        <v>1.8351934999999999E-13</v>
      </c>
      <c r="AQ41" s="42">
        <v>1.1596454999999999E-13</v>
      </c>
      <c r="AR41" s="42">
        <v>4.0875714999999998E-9</v>
      </c>
      <c r="AS41" s="42">
        <v>2.0034651000000002E-8</v>
      </c>
      <c r="AT41" s="42">
        <v>3.2065768000000001E-10</v>
      </c>
      <c r="AU41" s="42">
        <v>1.6924427</v>
      </c>
      <c r="AV41" s="42">
        <v>0.21938278</v>
      </c>
      <c r="AW41" s="42">
        <v>2.7886861E-7</v>
      </c>
      <c r="AX41" s="42">
        <v>1.6958226E-9</v>
      </c>
      <c r="AY41" s="42">
        <v>7.5872360000000001E-14</v>
      </c>
      <c r="AZ41" s="28"/>
      <c r="BA41" s="33" t="s">
        <v>1178</v>
      </c>
      <c r="BB41" s="28"/>
      <c r="BC41" s="28"/>
      <c r="BE41"/>
      <c r="BF41" s="82"/>
      <c r="BG41" s="82"/>
      <c r="BH41"/>
      <c r="BI41"/>
      <c r="BJ41"/>
      <c r="BK41"/>
      <c r="BL41"/>
      <c r="BM41"/>
      <c r="BN41"/>
      <c r="BO41"/>
      <c r="BP41"/>
      <c r="BQ41"/>
    </row>
    <row r="42" spans="3:69">
      <c r="C42" s="71" t="s">
        <v>213</v>
      </c>
      <c r="D42" s="29"/>
      <c r="E42" s="29" t="s">
        <v>52</v>
      </c>
      <c r="F42" s="43" t="s">
        <v>1674</v>
      </c>
      <c r="G42" s="238">
        <f t="shared" si="26"/>
        <v>1.3894567530040001</v>
      </c>
      <c r="H42" s="43">
        <f t="shared" si="27"/>
        <v>4.30485985E-2</v>
      </c>
      <c r="I42" s="43">
        <f t="shared" si="28"/>
        <v>6.0082595000000003E-2</v>
      </c>
      <c r="J42" s="50">
        <f t="shared" si="29"/>
        <v>0.43913880950400003</v>
      </c>
      <c r="K42" s="190">
        <v>0.84718674999999999</v>
      </c>
      <c r="L42" s="190">
        <v>2.214122E-2</v>
      </c>
      <c r="M42" s="190">
        <v>3.6295642000000003E-2</v>
      </c>
      <c r="N42" s="190">
        <v>3.7813673999999999E-2</v>
      </c>
      <c r="O42" s="190">
        <v>4.6566569000000002E-3</v>
      </c>
      <c r="P42" s="190">
        <v>5.7826760000000003E-4</v>
      </c>
      <c r="Q42" s="190">
        <v>1.6457329999999999E-3</v>
      </c>
      <c r="R42" s="190">
        <v>0.43037644000000003</v>
      </c>
      <c r="S42" s="190">
        <v>7.0943826999999996E-3</v>
      </c>
      <c r="T42" s="190">
        <v>1.6307162E-3</v>
      </c>
      <c r="U42" s="190">
        <v>3.7270603999999999E-5</v>
      </c>
      <c r="V42" s="190">
        <v>0</v>
      </c>
      <c r="W42" s="25"/>
      <c r="X42" s="252">
        <f t="shared" si="30"/>
        <v>7.3033340517241374</v>
      </c>
      <c r="Y42" s="46">
        <v>119.73074</v>
      </c>
      <c r="Z42" s="67">
        <f t="shared" si="31"/>
        <v>0.15065115870661386</v>
      </c>
      <c r="AA42" s="5">
        <f t="shared" si="32"/>
        <v>7.8122999104630014E-6</v>
      </c>
      <c r="AB42" s="5">
        <f t="shared" si="33"/>
        <v>2.2537285173197499E-8</v>
      </c>
      <c r="AC42" s="36">
        <f t="shared" si="34"/>
        <v>0.91137369379599997</v>
      </c>
      <c r="AD42" s="42">
        <v>6.8389441000000002E-6</v>
      </c>
      <c r="AE42" s="42">
        <v>2.0632013E-8</v>
      </c>
      <c r="AF42" s="42">
        <v>5.6367928000000001E-13</v>
      </c>
      <c r="AG42" s="42">
        <v>4.5914146000000002E-10</v>
      </c>
      <c r="AH42" s="42">
        <v>5.9644702999999995E-11</v>
      </c>
      <c r="AI42" s="42">
        <v>5.3094788000000002E-9</v>
      </c>
      <c r="AJ42" s="42">
        <v>9.3738068999999996E-7</v>
      </c>
      <c r="AK42" s="42">
        <v>7.6871933000000002E-10</v>
      </c>
      <c r="AL42" s="42">
        <v>9.756683500000001E-10</v>
      </c>
      <c r="AM42" s="42">
        <v>3.3171805000000002E-14</v>
      </c>
      <c r="AN42" s="42">
        <v>3.4331623999999999E-15</v>
      </c>
      <c r="AO42" s="42">
        <v>1.4188582999999999E-12</v>
      </c>
      <c r="AP42" s="42">
        <v>8.1974327E-14</v>
      </c>
      <c r="AQ42" s="42">
        <v>6.1956256999999994E-14</v>
      </c>
      <c r="AR42" s="42">
        <v>7.1284793E-9</v>
      </c>
      <c r="AS42" s="42">
        <v>2.7330671999999999E-9</v>
      </c>
      <c r="AT42" s="42">
        <v>3.5359290999999999E-11</v>
      </c>
      <c r="AU42" s="42">
        <v>6.3363796E-5</v>
      </c>
      <c r="AV42" s="42">
        <v>0.91131032999999995</v>
      </c>
      <c r="AW42" s="42">
        <v>2.0285308999999999E-8</v>
      </c>
      <c r="AX42" s="42">
        <v>1.2335661E-10</v>
      </c>
      <c r="AY42" s="42">
        <v>5.5190660999999999E-15</v>
      </c>
      <c r="AZ42" s="28"/>
      <c r="BA42" s="33" t="s">
        <v>1178</v>
      </c>
      <c r="BB42" s="28"/>
      <c r="BC42" s="28"/>
      <c r="BE42"/>
      <c r="BF42" s="82"/>
      <c r="BG42" s="82"/>
      <c r="BH42"/>
      <c r="BI42"/>
      <c r="BJ42"/>
      <c r="BK42"/>
      <c r="BL42"/>
      <c r="BM42"/>
      <c r="BN42"/>
      <c r="BO42"/>
      <c r="BP42"/>
      <c r="BQ42"/>
    </row>
    <row r="43" spans="3:69">
      <c r="C43" s="84"/>
      <c r="D43" s="29"/>
      <c r="E43" s="29"/>
      <c r="F43" s="5"/>
      <c r="AZ43" s="28"/>
      <c r="BA43" s="28"/>
      <c r="BB43" s="28"/>
      <c r="BC43" s="28"/>
      <c r="BE43"/>
      <c r="BF43" s="82"/>
      <c r="BG43" s="82"/>
      <c r="BH43"/>
      <c r="BI43"/>
      <c r="BJ43"/>
      <c r="BK43"/>
      <c r="BL43"/>
      <c r="BM43"/>
      <c r="BN43"/>
      <c r="BO43"/>
      <c r="BP43"/>
      <c r="BQ43"/>
    </row>
    <row r="44" spans="3:69">
      <c r="C44" s="57" t="s">
        <v>63</v>
      </c>
      <c r="D44" s="1" t="s">
        <v>4</v>
      </c>
      <c r="E44" s="1"/>
      <c r="F44" s="67"/>
      <c r="H44" s="67"/>
      <c r="I44" s="67"/>
      <c r="J44" s="67"/>
      <c r="K44" s="67"/>
      <c r="L44" s="67"/>
      <c r="M44" s="67"/>
      <c r="N44" s="67"/>
      <c r="O44" s="67"/>
      <c r="P44" s="67"/>
      <c r="Q44" s="67"/>
      <c r="R44" s="67"/>
      <c r="S44" s="67"/>
      <c r="T44" s="67"/>
      <c r="U44" s="67"/>
      <c r="V44" s="67"/>
      <c r="W44" s="67"/>
      <c r="Y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BE44" s="29"/>
      <c r="BF44" s="82"/>
      <c r="BG44" s="82"/>
      <c r="BH44"/>
      <c r="BI44"/>
      <c r="BJ44"/>
      <c r="BK44"/>
      <c r="BL44"/>
      <c r="BM44"/>
      <c r="BN44"/>
      <c r="BO44"/>
      <c r="BP44"/>
      <c r="BQ44"/>
    </row>
    <row r="45" spans="3:69">
      <c r="C45" s="71" t="s">
        <v>214</v>
      </c>
      <c r="E45" s="29" t="s">
        <v>52</v>
      </c>
      <c r="F45" s="43" t="s">
        <v>1675</v>
      </c>
      <c r="G45" s="238">
        <f t="shared" ref="G45:G47" si="35">H45+I45+J45+K45</f>
        <v>8.338529087865465E-2</v>
      </c>
      <c r="H45" s="43">
        <f t="shared" ref="H45:H47" si="36">N45+O45+P45</f>
        <v>4.6685614159999999E-4</v>
      </c>
      <c r="I45" s="43">
        <f t="shared" ref="I45:I47" si="37">L45+M45+Q45</f>
        <v>2.2142163751200004E-3</v>
      </c>
      <c r="J45" s="50">
        <f t="shared" ref="J45:J47" si="38">R45+IF(S45="x",0,S45)+IF(T45="x",0,T45)+IF(U45="x",0,U45)+V45</f>
        <v>5.9493699361934646E-2</v>
      </c>
      <c r="K45" s="190">
        <v>2.1210519000000001E-2</v>
      </c>
      <c r="L45" s="190">
        <v>2.2058121000000002E-3</v>
      </c>
      <c r="M45" s="190">
        <v>8.1619477000000004E-6</v>
      </c>
      <c r="N45" s="190">
        <v>4.0754254000000001E-4</v>
      </c>
      <c r="O45" s="190">
        <v>5.8866509999999997E-5</v>
      </c>
      <c r="P45" s="190">
        <v>4.470916E-7</v>
      </c>
      <c r="Q45" s="190">
        <v>2.4232741999999998E-7</v>
      </c>
      <c r="R45" s="190">
        <v>8.6250899E-7</v>
      </c>
      <c r="S45" s="190">
        <v>5.9491833000000001E-2</v>
      </c>
      <c r="T45" s="190">
        <v>5.5507718000000001E-7</v>
      </c>
      <c r="U45" s="190">
        <v>4.4870865000000003E-7</v>
      </c>
      <c r="V45" s="190">
        <v>6.7114649999999997E-11</v>
      </c>
      <c r="W45" s="25"/>
      <c r="X45" s="252">
        <f t="shared" ref="X45:X47" si="39">K45/0.116</f>
        <v>0.18284930172413794</v>
      </c>
      <c r="Y45" s="35">
        <v>10.04392</v>
      </c>
      <c r="Z45" s="67">
        <f t="shared" ref="Z45:Z47" si="40">AA45*42.1*400+AB45*1396*400+AC45*0.0000357*200</f>
        <v>4.1938025531509321E-3</v>
      </c>
      <c r="AA45" s="5">
        <f t="shared" ref="AA45:AA47" si="41">AD45+AG45+AH45+AI45+AJ45+AR45+AS45+AW45</f>
        <v>2.1572178158988701E-7</v>
      </c>
      <c r="AB45" s="5">
        <f t="shared" ref="AB45:AB47" si="42">AE45+AF45+AK45+AL45+AM45+AN45+AO45+AP45+AQ45+AT45+AX45+AY45</f>
        <v>5.6967777593378657E-10</v>
      </c>
      <c r="AC45" s="36">
        <f t="shared" ref="AC45:AC47" si="43">AU45+AV45</f>
        <v>3.4025165419581005E-2</v>
      </c>
      <c r="AD45" s="42">
        <v>1.6968722000000001E-7</v>
      </c>
      <c r="AE45" s="42">
        <v>5.1198717999999996E-10</v>
      </c>
      <c r="AF45" s="42">
        <v>1.3988220000000001E-14</v>
      </c>
      <c r="AG45" s="42">
        <v>6.1058274999999996E-14</v>
      </c>
      <c r="AH45" s="42">
        <v>3.8902820000000002E-15</v>
      </c>
      <c r="AI45" s="42">
        <v>1.5600433000000001E-11</v>
      </c>
      <c r="AJ45" s="42">
        <v>4.5966873999999997E-8</v>
      </c>
      <c r="AK45" s="42">
        <v>3.4833424999999998E-12</v>
      </c>
      <c r="AL45" s="42">
        <v>5.3547475000000002E-11</v>
      </c>
      <c r="AM45" s="42">
        <v>1.2814968E-15</v>
      </c>
      <c r="AN45" s="42">
        <v>1.4311969E-17</v>
      </c>
      <c r="AO45" s="42">
        <v>1.9311617000000001E-15</v>
      </c>
      <c r="AP45" s="42">
        <v>2.7053703E-17</v>
      </c>
      <c r="AQ45" s="42">
        <v>5.1428726000000001E-17</v>
      </c>
      <c r="AR45" s="42">
        <v>5.0332332999999996E-13</v>
      </c>
      <c r="AS45" s="42">
        <v>1.5937553000000001E-11</v>
      </c>
      <c r="AT45" s="42">
        <v>4.2610194999999999E-13</v>
      </c>
      <c r="AU45" s="42">
        <v>6.6419580999999997E-8</v>
      </c>
      <c r="AV45" s="42">
        <v>3.4025099000000003E-2</v>
      </c>
      <c r="AW45" s="42">
        <v>3.5581332000000001E-11</v>
      </c>
      <c r="AX45" s="42">
        <v>2.1637313E-13</v>
      </c>
      <c r="AY45" s="42">
        <v>9.6808884000000004E-18</v>
      </c>
      <c r="AZ45" s="28"/>
      <c r="BA45" s="38" t="s">
        <v>1179</v>
      </c>
      <c r="BB45" s="28"/>
      <c r="BC45" s="28"/>
      <c r="BE45" s="3"/>
      <c r="BF45" s="82"/>
      <c r="BG45" s="82"/>
      <c r="BH45"/>
      <c r="BI45"/>
      <c r="BJ45"/>
      <c r="BK45"/>
      <c r="BL45"/>
      <c r="BM45"/>
      <c r="BN45"/>
      <c r="BO45"/>
      <c r="BP45"/>
      <c r="BQ45"/>
    </row>
    <row r="46" spans="3:69">
      <c r="C46" s="71" t="s">
        <v>215</v>
      </c>
      <c r="E46" s="29" t="s">
        <v>52</v>
      </c>
      <c r="F46" s="43" t="s">
        <v>1676</v>
      </c>
      <c r="G46" s="238">
        <f t="shared" si="35"/>
        <v>0.14147257700748442</v>
      </c>
      <c r="H46" s="43">
        <f t="shared" si="36"/>
        <v>6.2655269300000002E-3</v>
      </c>
      <c r="I46" s="43">
        <f t="shared" si="37"/>
        <v>7.5045010640000007E-2</v>
      </c>
      <c r="J46" s="50">
        <f t="shared" si="38"/>
        <v>3.6223644374844097E-3</v>
      </c>
      <c r="K46" s="190">
        <v>5.6539674999999998E-2</v>
      </c>
      <c r="L46" s="190">
        <v>7.0330260000000006E-2</v>
      </c>
      <c r="M46" s="190">
        <v>4.2168611000000002E-3</v>
      </c>
      <c r="N46" s="190">
        <v>5.5269786000000003E-3</v>
      </c>
      <c r="O46" s="190">
        <v>6.1778823000000003E-4</v>
      </c>
      <c r="P46" s="190">
        <v>1.207601E-4</v>
      </c>
      <c r="Q46" s="190">
        <v>4.9788953999999996E-4</v>
      </c>
      <c r="R46" s="190">
        <v>2.4680893000000002E-4</v>
      </c>
      <c r="S46" s="190">
        <v>3.3050126000000002E-3</v>
      </c>
      <c r="T46" s="190">
        <v>6.5782552000000005E-5</v>
      </c>
      <c r="U46" s="190">
        <v>4.7601472999999996E-6</v>
      </c>
      <c r="V46" s="190">
        <v>2.0818441E-10</v>
      </c>
      <c r="W46" s="25"/>
      <c r="X46" s="252">
        <f t="shared" si="39"/>
        <v>0.48741099137931032</v>
      </c>
      <c r="Y46" s="35">
        <v>20.213072</v>
      </c>
      <c r="Z46" s="67">
        <f t="shared" si="40"/>
        <v>1.4993449378909481E-2</v>
      </c>
      <c r="AA46" s="5">
        <f t="shared" si="41"/>
        <v>7.5529797473699993E-7</v>
      </c>
      <c r="AB46" s="5">
        <f t="shared" si="42"/>
        <v>1.8310716807879698E-9</v>
      </c>
      <c r="AC46" s="36">
        <f t="shared" si="43"/>
        <v>0.17531667475999999</v>
      </c>
      <c r="AD46" s="42">
        <v>4.5793106999999999E-7</v>
      </c>
      <c r="AE46" s="42">
        <v>1.381439E-9</v>
      </c>
      <c r="AF46" s="42">
        <v>3.7741386000000002E-14</v>
      </c>
      <c r="AG46" s="42">
        <v>5.2774207000000001E-11</v>
      </c>
      <c r="AH46" s="42">
        <v>5.2800989999999998E-11</v>
      </c>
      <c r="AI46" s="42">
        <v>6.4017939000000003E-10</v>
      </c>
      <c r="AJ46" s="42">
        <v>2.9051526999999998E-7</v>
      </c>
      <c r="AK46" s="42">
        <v>9.5857967000000002E-11</v>
      </c>
      <c r="AL46" s="42">
        <v>3.2764589999999999E-10</v>
      </c>
      <c r="AM46" s="42">
        <v>6.1881982000000004E-13</v>
      </c>
      <c r="AN46" s="42">
        <v>9.3897368E-15</v>
      </c>
      <c r="AO46" s="42">
        <v>4.2857094000000004E-12</v>
      </c>
      <c r="AP46" s="42">
        <v>4.4197795000000003E-14</v>
      </c>
      <c r="AQ46" s="42">
        <v>1.2146841999999999E-13</v>
      </c>
      <c r="AR46" s="42">
        <v>6.6132264999999996E-10</v>
      </c>
      <c r="AS46" s="42">
        <v>2.7322999000000001E-9</v>
      </c>
      <c r="AT46" s="42">
        <v>4.5172902999999998E-12</v>
      </c>
      <c r="AU46" s="42">
        <v>1.341476E-5</v>
      </c>
      <c r="AV46" s="29">
        <v>0.17530325999999999</v>
      </c>
      <c r="AW46" s="42">
        <v>2.7122576E-9</v>
      </c>
      <c r="AX46" s="42">
        <v>1.6493458999999999E-11</v>
      </c>
      <c r="AY46" s="42">
        <v>7.3793017000000001E-16</v>
      </c>
      <c r="AZ46" s="28"/>
      <c r="BA46" s="33" t="s">
        <v>1180</v>
      </c>
      <c r="BB46" s="28"/>
      <c r="BC46" s="28"/>
      <c r="BE46" s="3"/>
      <c r="BF46" s="82"/>
      <c r="BG46" s="82"/>
      <c r="BH46"/>
      <c r="BI46"/>
      <c r="BJ46"/>
      <c r="BK46"/>
      <c r="BL46"/>
      <c r="BM46"/>
      <c r="BN46"/>
      <c r="BO46"/>
      <c r="BP46"/>
      <c r="BQ46"/>
    </row>
    <row r="47" spans="3:69" ht="13.8">
      <c r="C47" s="71" t="s">
        <v>216</v>
      </c>
      <c r="E47" s="29" t="s">
        <v>52</v>
      </c>
      <c r="F47" s="43" t="s">
        <v>1677</v>
      </c>
      <c r="G47" s="238">
        <f t="shared" si="35"/>
        <v>6.2684011350278235E-2</v>
      </c>
      <c r="H47" s="43">
        <f t="shared" si="36"/>
        <v>2.670662951E-3</v>
      </c>
      <c r="I47" s="43">
        <f t="shared" si="37"/>
        <v>4.6607830699999998E-2</v>
      </c>
      <c r="J47" s="50">
        <f t="shared" si="38"/>
        <v>1.21228269927824E-3</v>
      </c>
      <c r="K47" s="190">
        <v>1.2193235E-2</v>
      </c>
      <c r="L47" s="190">
        <v>4.4878437E-2</v>
      </c>
      <c r="M47" s="190">
        <v>1.5750914E-3</v>
      </c>
      <c r="N47" s="190">
        <v>2.4163661000000001E-3</v>
      </c>
      <c r="O47" s="190">
        <v>1.9591842000000001E-4</v>
      </c>
      <c r="P47" s="190">
        <v>5.8378431000000001E-5</v>
      </c>
      <c r="Q47" s="190">
        <v>1.5430230000000001E-4</v>
      </c>
      <c r="R47" s="190">
        <v>2.7859935E-5</v>
      </c>
      <c r="S47" s="190">
        <v>1.2001703000000001E-3</v>
      </c>
      <c r="T47" s="190">
        <v>-1.6249280999999998E-5</v>
      </c>
      <c r="U47" s="190">
        <v>5.0160921000000005E-7</v>
      </c>
      <c r="V47" s="190">
        <v>1.3606823999999999E-10</v>
      </c>
      <c r="W47" s="25"/>
      <c r="X47" s="252">
        <f t="shared" si="39"/>
        <v>0.1051140948275862</v>
      </c>
      <c r="Y47" s="35">
        <v>9.6491319999999998</v>
      </c>
      <c r="Z47" s="67">
        <f t="shared" si="40"/>
        <v>5.1739684225922452E-3</v>
      </c>
      <c r="AA47" s="5">
        <f t="shared" si="41"/>
        <v>2.5220931179800001E-7</v>
      </c>
      <c r="AB47" s="5">
        <f t="shared" si="42"/>
        <v>5.1443566671405291E-10</v>
      </c>
      <c r="AC47" s="36">
        <f t="shared" si="43"/>
        <v>8.9566209470700001E-2</v>
      </c>
      <c r="AD47" s="42">
        <v>9.9449066999999998E-8</v>
      </c>
      <c r="AE47" s="42">
        <v>2.9997727000000002E-10</v>
      </c>
      <c r="AF47" s="42">
        <v>8.1953013999999994E-15</v>
      </c>
      <c r="AG47" s="42">
        <v>1.9418072000000001E-11</v>
      </c>
      <c r="AH47" s="42">
        <v>2.6430065999999999E-11</v>
      </c>
      <c r="AI47" s="42">
        <v>2.468658E-10</v>
      </c>
      <c r="AJ47" s="42">
        <v>1.5073031000000001E-7</v>
      </c>
      <c r="AK47" s="42">
        <v>3.7883762000000003E-11</v>
      </c>
      <c r="AL47" s="42">
        <v>1.7351028000000001E-10</v>
      </c>
      <c r="AM47" s="42">
        <v>4.0281023E-13</v>
      </c>
      <c r="AN47" s="42">
        <v>5.9056274000000002E-15</v>
      </c>
      <c r="AO47" s="42">
        <v>2.7078077999999999E-12</v>
      </c>
      <c r="AP47" s="42">
        <v>2.5847442000000001E-14</v>
      </c>
      <c r="AQ47" s="42">
        <v>7.7203131E-14</v>
      </c>
      <c r="AR47" s="42">
        <v>2.2512050999999999E-10</v>
      </c>
      <c r="AS47" s="42">
        <v>1.6173598E-9</v>
      </c>
      <c r="AT47" s="42">
        <v>4.7670472000000004E-13</v>
      </c>
      <c r="AU47" s="42">
        <v>4.9674707000000003E-6</v>
      </c>
      <c r="AV47" s="42">
        <v>8.9561241999999999E-2</v>
      </c>
      <c r="AW47" s="42">
        <v>-1.0525945E-10</v>
      </c>
      <c r="AX47" s="42">
        <v>-6.4009089999999997E-13</v>
      </c>
      <c r="AY47" s="42">
        <v>-2.8637747000000003E-17</v>
      </c>
      <c r="AZ47" s="28"/>
      <c r="BA47" s="33" t="s">
        <v>1180</v>
      </c>
      <c r="BB47" s="28"/>
      <c r="BC47" s="28"/>
      <c r="BE47" s="3"/>
      <c r="BF47" s="83"/>
      <c r="BG47" s="83"/>
      <c r="BH47"/>
      <c r="BI47"/>
      <c r="BJ47"/>
      <c r="BK47"/>
      <c r="BL47"/>
      <c r="BM47"/>
      <c r="BN47"/>
      <c r="BO47"/>
      <c r="BP47"/>
      <c r="BQ47"/>
    </row>
    <row r="48" spans="3:69">
      <c r="C48" s="57" t="s">
        <v>116</v>
      </c>
      <c r="D48" s="1" t="s">
        <v>1077</v>
      </c>
      <c r="E48" s="29"/>
      <c r="F48" s="67"/>
      <c r="H48" s="67"/>
      <c r="I48" s="67"/>
      <c r="J48" s="67"/>
      <c r="K48" s="67"/>
      <c r="L48" s="67"/>
      <c r="M48" s="67"/>
      <c r="N48" s="67"/>
      <c r="O48" s="67"/>
      <c r="P48" s="67"/>
      <c r="Q48" s="67"/>
      <c r="R48" s="67"/>
      <c r="S48" s="67"/>
      <c r="T48" s="67"/>
      <c r="U48" s="67"/>
      <c r="V48" s="67"/>
      <c r="W48" s="67"/>
      <c r="Y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BE48" s="38"/>
      <c r="BF48" s="82"/>
      <c r="BG48" s="82"/>
      <c r="BH48"/>
      <c r="BI48"/>
      <c r="BJ48"/>
      <c r="BK48"/>
      <c r="BL48"/>
      <c r="BM48"/>
      <c r="BN48"/>
      <c r="BO48"/>
      <c r="BP48"/>
      <c r="BQ48"/>
    </row>
    <row r="49" spans="2:69">
      <c r="C49" s="71" t="s">
        <v>217</v>
      </c>
      <c r="E49" s="29" t="s">
        <v>52</v>
      </c>
      <c r="F49" s="43" t="s">
        <v>1678</v>
      </c>
      <c r="G49" s="238">
        <f>H49+I49+J49+K49</f>
        <v>0.25907268463480554</v>
      </c>
      <c r="H49" s="43">
        <f t="shared" ref="H49" si="44">N49+O49+P49</f>
        <v>1.1718413590000001E-2</v>
      </c>
      <c r="I49" s="43">
        <f t="shared" ref="I49" si="45">L49+M49+Q49</f>
        <v>1.6882938029999999E-2</v>
      </c>
      <c r="J49" s="50">
        <f t="shared" ref="J49" si="46">R49+IF(S49="x",0,S49)+IF(T49="x",0,T49)+IF(U49="x",0,U49)+V49</f>
        <v>3.689433014805542E-3</v>
      </c>
      <c r="K49" s="190">
        <v>0.22678190000000001</v>
      </c>
      <c r="L49" s="190">
        <v>6.4418471999999997E-3</v>
      </c>
      <c r="M49" s="190">
        <v>9.8573926000000006E-3</v>
      </c>
      <c r="N49" s="190">
        <v>1.0229047E-2</v>
      </c>
      <c r="O49" s="190">
        <v>1.3302021E-3</v>
      </c>
      <c r="P49" s="190">
        <v>1.5916448999999999E-4</v>
      </c>
      <c r="Q49" s="190">
        <v>5.8369822999999996E-4</v>
      </c>
      <c r="R49" s="190">
        <v>4.3041835000000002E-4</v>
      </c>
      <c r="S49" s="190">
        <v>2.7969996999999999E-3</v>
      </c>
      <c r="T49" s="190">
        <v>4.5013112E-4</v>
      </c>
      <c r="U49" s="190">
        <v>1.1883824E-5</v>
      </c>
      <c r="V49" s="190">
        <v>2.0805541999999999E-11</v>
      </c>
      <c r="W49" s="25"/>
      <c r="X49" s="252">
        <f>K49/0.116</f>
        <v>1.9550163793103448</v>
      </c>
      <c r="Y49" s="35">
        <v>32.123292999999997</v>
      </c>
      <c r="Z49" s="67">
        <f t="shared" ref="Z49" si="47">AA49*42.1*400+AB49*1396*400+AC49*0.0000357*200</f>
        <v>4.0587414522750886E-2</v>
      </c>
      <c r="AA49" s="5">
        <f>AD49+AG49+AH49+AI49+AJ49+AR49+AS49+AW49</f>
        <v>2.1065684892040005E-6</v>
      </c>
      <c r="AB49" s="5">
        <f>AE49+AF49+AK49+AL49+AM49+AN49+AO49+AP49+AQ49+AT49+AX49+AY49</f>
        <v>6.0607311650482004E-9</v>
      </c>
      <c r="AC49" s="36">
        <f>AU49+AV49</f>
        <v>0.24208527758999998</v>
      </c>
      <c r="AD49" s="42">
        <v>1.8306690000000001E-6</v>
      </c>
      <c r="AE49" s="42">
        <v>5.5228404999999997E-9</v>
      </c>
      <c r="AF49" s="42">
        <v>1.5088742000000001E-13</v>
      </c>
      <c r="AG49" s="42">
        <v>1.2484023999999999E-10</v>
      </c>
      <c r="AH49" s="42">
        <v>2.3338764000000001E-11</v>
      </c>
      <c r="AI49" s="42">
        <v>1.4404973999999999E-9</v>
      </c>
      <c r="AJ49" s="42">
        <v>2.6462873000000001E-7</v>
      </c>
      <c r="AK49" s="42">
        <v>2.0847805000000001E-10</v>
      </c>
      <c r="AL49" s="42">
        <v>2.7531666E-10</v>
      </c>
      <c r="AM49" s="42">
        <v>1.0064548E-14</v>
      </c>
      <c r="AN49" s="42">
        <v>1.0759108E-15</v>
      </c>
      <c r="AO49" s="42">
        <v>4.4068765000000002E-13</v>
      </c>
      <c r="AP49" s="42">
        <v>2.2699301E-14</v>
      </c>
      <c r="AQ49" s="42">
        <v>1.7038184000000001E-14</v>
      </c>
      <c r="AR49" s="42">
        <v>1.9067579999999999E-9</v>
      </c>
      <c r="AS49" s="42">
        <v>8.3953639999999997E-10</v>
      </c>
      <c r="AT49" s="42">
        <v>1.1274523E-11</v>
      </c>
      <c r="AU49" s="42">
        <v>1.9247590000000001E-5</v>
      </c>
      <c r="AV49" s="42">
        <v>0.24206602999999999</v>
      </c>
      <c r="AW49" s="42">
        <v>6.9357884000000004E-9</v>
      </c>
      <c r="AX49" s="42">
        <v>4.2177091999999998E-11</v>
      </c>
      <c r="AY49" s="42">
        <v>1.8870343999999998E-15</v>
      </c>
      <c r="AZ49" s="28"/>
      <c r="BA49" s="38" t="s">
        <v>1181</v>
      </c>
      <c r="BB49" s="28"/>
      <c r="BC49" s="28"/>
      <c r="BE49"/>
      <c r="BF49" s="82"/>
      <c r="BG49" s="82"/>
      <c r="BH49"/>
      <c r="BI49"/>
      <c r="BJ49"/>
      <c r="BK49"/>
      <c r="BL49"/>
      <c r="BM49"/>
      <c r="BN49"/>
      <c r="BO49"/>
      <c r="BP49"/>
      <c r="BQ49"/>
    </row>
    <row r="50" spans="2:69">
      <c r="C50" s="57" t="s">
        <v>117</v>
      </c>
      <c r="D50" s="1" t="s">
        <v>105</v>
      </c>
      <c r="F50" s="67"/>
      <c r="H50" s="67"/>
      <c r="I50" s="67"/>
      <c r="J50" s="67"/>
      <c r="K50" s="67"/>
      <c r="L50" s="67"/>
      <c r="M50" s="67"/>
      <c r="N50" s="67"/>
      <c r="O50" s="67"/>
      <c r="P50" s="67"/>
      <c r="Q50" s="67"/>
      <c r="R50" s="67"/>
      <c r="S50" s="67"/>
      <c r="T50" s="67"/>
      <c r="U50" s="67"/>
      <c r="V50" s="67"/>
      <c r="W50" s="67"/>
      <c r="Y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c r="BA50"/>
      <c r="BB50"/>
      <c r="BC50"/>
      <c r="BD50" s="28"/>
      <c r="BE50"/>
      <c r="BF50" s="82"/>
      <c r="BG50" s="82"/>
      <c r="BH50"/>
      <c r="BI50"/>
      <c r="BJ50"/>
      <c r="BK50"/>
      <c r="BL50"/>
      <c r="BM50"/>
      <c r="BN50"/>
      <c r="BO50"/>
      <c r="BP50"/>
      <c r="BQ50"/>
    </row>
    <row r="51" spans="2:69">
      <c r="C51" s="71" t="s">
        <v>218</v>
      </c>
      <c r="E51" s="29" t="s">
        <v>52</v>
      </c>
      <c r="F51" s="43" t="s">
        <v>1679</v>
      </c>
      <c r="G51" s="238">
        <f t="shared" ref="G51:G53" si="48">H51+I51+J51+K51</f>
        <v>0.64300948429387217</v>
      </c>
      <c r="H51" s="43">
        <f t="shared" ref="H51:H53" si="49">N51+O51+P51</f>
        <v>3.5266660589999999E-2</v>
      </c>
      <c r="I51" s="43">
        <f t="shared" ref="I51:I53" si="50">L51+M51+Q51</f>
        <v>9.2925041200000003E-2</v>
      </c>
      <c r="J51" s="50">
        <f t="shared" ref="J51:J53" si="51">R51+IF(S51="x",0,S51)+IF(T51="x",0,T51)+IF(U51="x",0,U51)+V51</f>
        <v>2.9129062503872188E-2</v>
      </c>
      <c r="K51" s="190">
        <v>0.48568872000000002</v>
      </c>
      <c r="L51" s="190">
        <v>6.1510235000000003E-2</v>
      </c>
      <c r="M51" s="190">
        <v>2.9618520999999998E-2</v>
      </c>
      <c r="N51" s="190">
        <v>2.8573181999999999E-2</v>
      </c>
      <c r="O51" s="190">
        <v>6.1168526999999997E-3</v>
      </c>
      <c r="P51" s="190">
        <v>5.7662589000000001E-4</v>
      </c>
      <c r="Q51" s="190">
        <v>1.7962852E-3</v>
      </c>
      <c r="R51" s="190">
        <v>1.3363203000000001E-3</v>
      </c>
      <c r="S51" s="190">
        <v>2.6672622999999999E-2</v>
      </c>
      <c r="T51" s="190">
        <v>9.6559613000000001E-4</v>
      </c>
      <c r="U51" s="190">
        <v>1.5452291E-4</v>
      </c>
      <c r="V51" s="190">
        <v>1.6387219000000001E-10</v>
      </c>
      <c r="W51" s="25"/>
      <c r="X51" s="252">
        <f t="shared" ref="X51:X53" si="52">K51/0.116</f>
        <v>4.1869717241379307</v>
      </c>
      <c r="Y51" s="35">
        <v>64.190639000000004</v>
      </c>
      <c r="Z51" s="67">
        <f t="shared" ref="Z51:Z53" si="53">AA51*42.1*400+AB51*1396*400+AC51*0.0000357*200</f>
        <v>0.1071618479924131</v>
      </c>
      <c r="AA51" s="5">
        <f t="shared" ref="AA51:AA53" si="54">AD51+AG51+AH51+AI51+AJ51+AR51+AS51+AW51</f>
        <v>5.6642476837429997E-6</v>
      </c>
      <c r="AB51" s="5">
        <f t="shared" ref="AB51:AB53" si="55">AE51+AF51+AK51+AL51+AM51+AN51+AO51+AP51+AQ51+AT51+AX51+AY51</f>
        <v>1.4547462821928703E-8</v>
      </c>
      <c r="AC51" s="36">
        <f t="shared" ref="AC51:AC53" si="56">AU51+AV51</f>
        <v>0.51157055439999999</v>
      </c>
      <c r="AD51" s="42">
        <v>3.9141178999999996E-6</v>
      </c>
      <c r="AE51" s="42">
        <v>1.180856E-8</v>
      </c>
      <c r="AF51" s="42">
        <v>3.2261932000000001E-13</v>
      </c>
      <c r="AG51" s="42">
        <v>3.1295749000000001E-10</v>
      </c>
      <c r="AH51" s="42">
        <v>7.7183853000000006E-11</v>
      </c>
      <c r="AI51" s="42">
        <v>4.2252158999999999E-9</v>
      </c>
      <c r="AJ51" s="42">
        <v>1.7066901E-6</v>
      </c>
      <c r="AK51" s="42">
        <v>6.0835048999999998E-10</v>
      </c>
      <c r="AL51" s="42">
        <v>1.8473599000000001E-9</v>
      </c>
      <c r="AM51" s="42">
        <v>2.4550666E-13</v>
      </c>
      <c r="AN51" s="42">
        <v>9.6217476000000002E-15</v>
      </c>
      <c r="AO51" s="42">
        <v>9.9295732000000007E-12</v>
      </c>
      <c r="AP51" s="42">
        <v>9.7840659000000004E-14</v>
      </c>
      <c r="AQ51" s="42">
        <v>1.8363203E-13</v>
      </c>
      <c r="AR51" s="42">
        <v>4.9003514999999996E-9</v>
      </c>
      <c r="AS51" s="42">
        <v>1.3237133999999999E-8</v>
      </c>
      <c r="AT51" s="42">
        <v>1.4659965000000001E-10</v>
      </c>
      <c r="AU51" s="42">
        <v>4.4061444E-3</v>
      </c>
      <c r="AV51" s="42">
        <v>0.50716441000000001</v>
      </c>
      <c r="AW51" s="42">
        <v>2.0686841000000001E-8</v>
      </c>
      <c r="AX51" s="42">
        <v>1.2579836E-10</v>
      </c>
      <c r="AY51" s="42">
        <v>5.6283120999999998E-15</v>
      </c>
      <c r="AZ51" s="28"/>
      <c r="BA51" s="33" t="s">
        <v>1174</v>
      </c>
      <c r="BB51" s="28"/>
      <c r="BC51" s="28"/>
      <c r="BE51"/>
      <c r="BF51" s="82"/>
      <c r="BG51" s="82"/>
      <c r="BH51"/>
      <c r="BI51"/>
      <c r="BJ51"/>
      <c r="BK51"/>
      <c r="BL51"/>
      <c r="BM51"/>
      <c r="BN51"/>
      <c r="BO51"/>
      <c r="BP51"/>
      <c r="BQ51"/>
    </row>
    <row r="52" spans="2:69">
      <c r="C52" s="71" t="s">
        <v>219</v>
      </c>
      <c r="E52" s="29" t="s">
        <v>52</v>
      </c>
      <c r="F52" s="43" t="s">
        <v>1680</v>
      </c>
      <c r="G52" s="238">
        <f t="shared" si="48"/>
        <v>0.21504172876063815</v>
      </c>
      <c r="H52" s="43">
        <f t="shared" si="49"/>
        <v>1.199356006E-2</v>
      </c>
      <c r="I52" s="43">
        <f t="shared" si="50"/>
        <v>3.6607375800000001E-2</v>
      </c>
      <c r="J52" s="50">
        <f t="shared" si="51"/>
        <v>2.7285162900638132E-2</v>
      </c>
      <c r="K52" s="190">
        <v>0.13915563</v>
      </c>
      <c r="L52" s="190">
        <v>2.5052042E-2</v>
      </c>
      <c r="M52" s="190">
        <v>1.0070617E-2</v>
      </c>
      <c r="N52" s="190">
        <v>9.2035937000000002E-3</v>
      </c>
      <c r="O52" s="190">
        <v>2.5227288E-3</v>
      </c>
      <c r="P52" s="190">
        <v>2.6723756000000002E-4</v>
      </c>
      <c r="Q52" s="190">
        <v>1.4847167999999999E-3</v>
      </c>
      <c r="R52" s="190">
        <v>1.1521557E-3</v>
      </c>
      <c r="S52" s="190">
        <v>2.5631263000000001E-2</v>
      </c>
      <c r="T52" s="190">
        <v>3.5981860000000002E-4</v>
      </c>
      <c r="U52" s="190">
        <v>1.4192544E-4</v>
      </c>
      <c r="V52" s="190">
        <v>1.6063812999999999E-10</v>
      </c>
      <c r="W52" s="25"/>
      <c r="X52" s="252">
        <f t="shared" si="52"/>
        <v>1.1996175</v>
      </c>
      <c r="Y52" s="35">
        <v>18.313939999999999</v>
      </c>
      <c r="Z52" s="67">
        <f t="shared" si="53"/>
        <v>3.4619675945731912E-2</v>
      </c>
      <c r="AA52" s="5">
        <f t="shared" si="54"/>
        <v>1.8198443896929999E-6</v>
      </c>
      <c r="AB52" s="5">
        <f t="shared" si="55"/>
        <v>4.5450616344588001E-9</v>
      </c>
      <c r="AC52" s="36">
        <f t="shared" si="56"/>
        <v>0.201055183</v>
      </c>
      <c r="AD52" s="42">
        <v>1.1202622E-6</v>
      </c>
      <c r="AE52" s="42">
        <v>3.3797859999999999E-9</v>
      </c>
      <c r="AF52" s="42">
        <v>9.2338901999999997E-14</v>
      </c>
      <c r="AG52" s="42">
        <v>1.0981826000000001E-10</v>
      </c>
      <c r="AH52" s="42">
        <v>7.1342432999999998E-11</v>
      </c>
      <c r="AI52" s="42">
        <v>1.3921818E-9</v>
      </c>
      <c r="AJ52" s="42">
        <v>6.7267904000000002E-7</v>
      </c>
      <c r="AK52" s="42">
        <v>1.9993212000000001E-10</v>
      </c>
      <c r="AL52" s="42">
        <v>7.2859930000000003E-10</v>
      </c>
      <c r="AM52" s="42">
        <v>1.4548891E-13</v>
      </c>
      <c r="AN52" s="42">
        <v>6.5760094000000002E-15</v>
      </c>
      <c r="AO52" s="42">
        <v>4.021364E-12</v>
      </c>
      <c r="AP52" s="42">
        <v>3.9474478000000003E-14</v>
      </c>
      <c r="AQ52" s="42">
        <v>7.3891427999999997E-14</v>
      </c>
      <c r="AR52" s="42">
        <v>1.3996926E-9</v>
      </c>
      <c r="AS52" s="42">
        <v>7.8618316000000004E-9</v>
      </c>
      <c r="AT52" s="42">
        <v>1.3464818E-10</v>
      </c>
      <c r="AU52" s="42">
        <v>6.8351823000000006E-2</v>
      </c>
      <c r="AV52" s="42">
        <v>0.13270335999999999</v>
      </c>
      <c r="AW52" s="42">
        <v>1.6068283E-8</v>
      </c>
      <c r="AX52" s="42">
        <v>9.7712528999999997E-11</v>
      </c>
      <c r="AY52" s="42">
        <v>4.3717314000000003E-15</v>
      </c>
      <c r="AZ52" s="28"/>
      <c r="BA52" s="33" t="s">
        <v>1174</v>
      </c>
      <c r="BB52" s="28"/>
      <c r="BC52" s="28"/>
      <c r="BE52"/>
      <c r="BF52" s="82"/>
      <c r="BG52" s="82"/>
      <c r="BH52"/>
      <c r="BI52"/>
      <c r="BJ52"/>
      <c r="BK52"/>
      <c r="BL52"/>
      <c r="BM52"/>
      <c r="BN52"/>
      <c r="BO52"/>
      <c r="BP52"/>
      <c r="BQ52"/>
    </row>
    <row r="53" spans="2:69">
      <c r="C53" s="71" t="s">
        <v>220</v>
      </c>
      <c r="E53" s="29" t="s">
        <v>52</v>
      </c>
      <c r="F53" s="43" t="s">
        <v>1681</v>
      </c>
      <c r="G53" s="238">
        <f t="shared" si="48"/>
        <v>0.11896443663893265</v>
      </c>
      <c r="H53" s="43">
        <f t="shared" si="49"/>
        <v>5.8186715299999997E-3</v>
      </c>
      <c r="I53" s="43">
        <f t="shared" si="50"/>
        <v>1.352706744E-2</v>
      </c>
      <c r="J53" s="50">
        <f t="shared" si="51"/>
        <v>1.0637589668932645E-2</v>
      </c>
      <c r="K53" s="190">
        <v>8.8981108000000003E-2</v>
      </c>
      <c r="L53" s="190">
        <v>8.0547242000000002E-3</v>
      </c>
      <c r="M53" s="190">
        <v>4.9192337999999997E-3</v>
      </c>
      <c r="N53" s="190">
        <v>4.7313336999999997E-3</v>
      </c>
      <c r="O53" s="190">
        <v>9.6746642E-4</v>
      </c>
      <c r="P53" s="190">
        <v>1.1987141000000001E-4</v>
      </c>
      <c r="Q53" s="190">
        <v>5.5310943999999996E-4</v>
      </c>
      <c r="R53" s="190">
        <v>4.2257157E-4</v>
      </c>
      <c r="S53" s="190">
        <v>9.9571026E-3</v>
      </c>
      <c r="T53" s="190">
        <v>2.0041943000000001E-4</v>
      </c>
      <c r="U53" s="190">
        <v>5.7496003999999997E-5</v>
      </c>
      <c r="V53" s="190">
        <v>6.4932644000000003E-11</v>
      </c>
      <c r="W53" s="25"/>
      <c r="X53" s="252">
        <f t="shared" si="52"/>
        <v>0.76707851724137932</v>
      </c>
      <c r="Y53" s="35">
        <v>12.228809</v>
      </c>
      <c r="Z53" s="67">
        <f t="shared" si="53"/>
        <v>1.8356734721389625E-2</v>
      </c>
      <c r="AA53" s="5">
        <f t="shared" si="54"/>
        <v>9.6505759666700012E-7</v>
      </c>
      <c r="AB53" s="5">
        <f t="shared" si="55"/>
        <v>2.6116584778965995E-9</v>
      </c>
      <c r="AC53" s="36">
        <f t="shared" si="56"/>
        <v>9.0590294042000002E-2</v>
      </c>
      <c r="AD53" s="42">
        <v>7.1740572E-7</v>
      </c>
      <c r="AE53" s="42">
        <v>2.1643380999999998E-9</v>
      </c>
      <c r="AF53" s="42">
        <v>5.9131364000000003E-14</v>
      </c>
      <c r="AG53" s="42">
        <v>5.8871649999999995E-11</v>
      </c>
      <c r="AH53" s="42">
        <v>2.5435257E-11</v>
      </c>
      <c r="AI53" s="42">
        <v>6.9051942999999995E-10</v>
      </c>
      <c r="AJ53" s="42">
        <v>2.3715915E-7</v>
      </c>
      <c r="AK53" s="42">
        <v>9.9550963000000001E-11</v>
      </c>
      <c r="AL53" s="42">
        <v>2.5473247E-10</v>
      </c>
      <c r="AM53" s="42">
        <v>5.1830910999999999E-14</v>
      </c>
      <c r="AN53" s="42">
        <v>2.5005293000000002E-15</v>
      </c>
      <c r="AO53" s="42">
        <v>1.1506942E-12</v>
      </c>
      <c r="AP53" s="42">
        <v>1.6194971999999999E-14</v>
      </c>
      <c r="AQ53" s="42">
        <v>2.4402341E-14</v>
      </c>
      <c r="AR53" s="42">
        <v>7.9088282999999995E-10</v>
      </c>
      <c r="AS53" s="42">
        <v>2.8125380000000001E-9</v>
      </c>
      <c r="AT53" s="42">
        <v>5.4547882E-11</v>
      </c>
      <c r="AU53" s="42">
        <v>1.2838042E-5</v>
      </c>
      <c r="AV53" s="42">
        <v>9.0577456000000001E-2</v>
      </c>
      <c r="AW53" s="42">
        <v>6.1144795E-9</v>
      </c>
      <c r="AX53" s="42">
        <v>3.7182645000000003E-11</v>
      </c>
      <c r="AY53" s="42">
        <v>1.6635793E-15</v>
      </c>
      <c r="AZ53" s="28"/>
      <c r="BA53" s="33" t="s">
        <v>1174</v>
      </c>
      <c r="BB53" s="28"/>
      <c r="BC53" s="28"/>
      <c r="BE53"/>
      <c r="BF53" s="82"/>
      <c r="BG53" s="82"/>
      <c r="BH53"/>
      <c r="BI53"/>
      <c r="BJ53"/>
      <c r="BK53"/>
      <c r="BL53"/>
      <c r="BM53"/>
      <c r="BN53"/>
      <c r="BO53"/>
      <c r="BP53"/>
      <c r="BQ53"/>
    </row>
    <row r="54" spans="2:69">
      <c r="C54" s="57" t="s">
        <v>64</v>
      </c>
      <c r="E54" s="1" t="s">
        <v>5</v>
      </c>
      <c r="F54" s="67"/>
      <c r="H54" s="67"/>
      <c r="I54" s="67"/>
      <c r="J54" s="67"/>
      <c r="K54" s="67"/>
      <c r="L54" s="67"/>
      <c r="M54" s="67"/>
      <c r="N54" s="67"/>
      <c r="O54" s="67"/>
      <c r="P54" s="67"/>
      <c r="Q54" s="67"/>
      <c r="R54" s="67"/>
      <c r="S54" s="67"/>
      <c r="T54" s="67"/>
      <c r="U54" s="67"/>
      <c r="V54" s="67"/>
      <c r="W54" s="67"/>
      <c r="Y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BE54" s="38"/>
      <c r="BF54"/>
      <c r="BG54"/>
      <c r="BH54"/>
      <c r="BI54"/>
      <c r="BJ54"/>
      <c r="BK54"/>
      <c r="BL54"/>
      <c r="BM54"/>
      <c r="BN54"/>
      <c r="BO54"/>
      <c r="BP54"/>
      <c r="BQ54"/>
    </row>
    <row r="55" spans="2:69">
      <c r="C55" s="71" t="s">
        <v>221</v>
      </c>
      <c r="E55" s="29" t="s">
        <v>52</v>
      </c>
      <c r="F55" s="43" t="s">
        <v>1682</v>
      </c>
      <c r="G55" s="238">
        <f t="shared" ref="G55:G59" si="57">H55+I55+J55+K55</f>
        <v>0.29384461241611082</v>
      </c>
      <c r="H55" s="43">
        <f t="shared" ref="H55:H59" si="58">N55+O55+P55</f>
        <v>1.8942622709999999E-2</v>
      </c>
      <c r="I55" s="43">
        <f t="shared" ref="I55:I59" si="59">L55+M55+Q55</f>
        <v>5.5693907899999999E-2</v>
      </c>
      <c r="J55" s="50">
        <f t="shared" ref="J55:J59" si="60">R55+IF(S55="x",0,S55)+IF(T55="x",0,T55)+IF(U55="x",0,U55)+V55</f>
        <v>5.8164931806110834E-2</v>
      </c>
      <c r="K55" s="190">
        <v>0.16104315</v>
      </c>
      <c r="L55" s="190">
        <v>3.2748974E-2</v>
      </c>
      <c r="M55" s="190">
        <v>1.4691137E-2</v>
      </c>
      <c r="N55" s="190">
        <v>1.3073824E-2</v>
      </c>
      <c r="O55" s="190">
        <v>5.5208834E-3</v>
      </c>
      <c r="P55" s="190">
        <v>3.4791531000000003E-4</v>
      </c>
      <c r="Q55" s="190">
        <v>8.2537969000000006E-3</v>
      </c>
      <c r="R55" s="190">
        <v>6.6229903000000001E-3</v>
      </c>
      <c r="S55" s="190">
        <v>5.0373687E-2</v>
      </c>
      <c r="T55" s="190">
        <v>1.0602762E-3</v>
      </c>
      <c r="U55" s="190">
        <v>1.0797788999999999E-4</v>
      </c>
      <c r="V55" s="190">
        <v>4.1611083E-10</v>
      </c>
      <c r="W55" s="25"/>
      <c r="X55" s="252">
        <f t="shared" ref="X55:X59" si="61">K55/0.116</f>
        <v>1.3883030172413793</v>
      </c>
      <c r="Y55" s="35">
        <v>26.801432999999999</v>
      </c>
      <c r="Z55" s="67">
        <f t="shared" ref="Z55:Z93" si="62">AA55*42.1*400+AB55*1396*400+AC55*0.0000357*200</f>
        <v>4.3022635094239828E-2</v>
      </c>
      <c r="AA55" s="5">
        <f t="shared" ref="AA55:AA58" si="63">AD55+AG55+AH55+AI55+AJ55+AR55+AS55+AW55</f>
        <v>2.3327292431599999E-6</v>
      </c>
      <c r="AB55" s="5">
        <f t="shared" ref="AB55:AB59" si="64">AE55+AF55+AK55+AL55+AM55+AN55+AO55+AP55+AQ55+AT55+AX55+AY55</f>
        <v>5.8154445779953998E-9</v>
      </c>
      <c r="AC55" s="36">
        <f t="shared" ref="AC55:AC58" si="65">AU55+AV55</f>
        <v>6.8925824519999998E-2</v>
      </c>
      <c r="AD55" s="42">
        <v>1.2980699999999999E-6</v>
      </c>
      <c r="AE55" s="42">
        <v>3.9161532000000002E-9</v>
      </c>
      <c r="AF55" s="42">
        <v>1.0699279999999999E-13</v>
      </c>
      <c r="AG55" s="42">
        <v>1.9428485E-10</v>
      </c>
      <c r="AH55" s="42">
        <v>4.2037501E-10</v>
      </c>
      <c r="AI55" s="42">
        <v>2.0693249E-9</v>
      </c>
      <c r="AJ55" s="42">
        <v>9.3735009999999995E-7</v>
      </c>
      <c r="AK55" s="42">
        <v>2.9513040000000002E-10</v>
      </c>
      <c r="AL55" s="42">
        <v>9.6865128999999991E-10</v>
      </c>
      <c r="AM55" s="42">
        <v>5.7975163999999996E-14</v>
      </c>
      <c r="AN55" s="42">
        <v>9.2026393999999993E-15</v>
      </c>
      <c r="AO55" s="42">
        <v>3.6271051999999999E-12</v>
      </c>
      <c r="AP55" s="42">
        <v>5.7286146999999994E-14</v>
      </c>
      <c r="AQ55" s="42">
        <v>3.6411572000000001E-14</v>
      </c>
      <c r="AR55" s="42">
        <v>1.2753330999999999E-9</v>
      </c>
      <c r="AS55" s="42">
        <v>6.3343812999999998E-9</v>
      </c>
      <c r="AT55" s="42">
        <v>1.0244307E-10</v>
      </c>
      <c r="AU55" s="42">
        <v>1.3818852000000001E-4</v>
      </c>
      <c r="AV55" s="42">
        <v>6.8787635999999999E-2</v>
      </c>
      <c r="AW55" s="42">
        <v>8.7015443999999998E-8</v>
      </c>
      <c r="AX55" s="42">
        <v>5.2914797000000003E-10</v>
      </c>
      <c r="AY55" s="42">
        <v>2.3674473000000001E-14</v>
      </c>
      <c r="AZ55" s="28"/>
      <c r="BA55" s="38" t="s">
        <v>1182</v>
      </c>
      <c r="BB55" s="28"/>
      <c r="BC55" s="28"/>
      <c r="BE55"/>
      <c r="BF55"/>
      <c r="BG55"/>
      <c r="BH55"/>
      <c r="BI55"/>
      <c r="BJ55"/>
      <c r="BK55"/>
      <c r="BL55"/>
      <c r="BM55"/>
      <c r="BN55"/>
      <c r="BO55"/>
      <c r="BP55"/>
      <c r="BQ55"/>
    </row>
    <row r="56" spans="2:69">
      <c r="C56" s="71" t="s">
        <v>1159</v>
      </c>
      <c r="E56" s="29" t="s">
        <v>52</v>
      </c>
      <c r="F56" s="43" t="s">
        <v>1683</v>
      </c>
      <c r="G56" s="238">
        <f t="shared" si="57"/>
        <v>7.4040363499110834E-2</v>
      </c>
      <c r="H56" s="43">
        <f t="shared" si="58"/>
        <v>4.7607394510000003E-3</v>
      </c>
      <c r="I56" s="43">
        <f t="shared" si="59"/>
        <v>1.39477525E-2</v>
      </c>
      <c r="J56" s="50">
        <f t="shared" si="60"/>
        <v>1.485131554811083E-2</v>
      </c>
      <c r="K56" s="190">
        <v>4.0480556000000001E-2</v>
      </c>
      <c r="L56" s="190">
        <v>8.1865705000000004E-3</v>
      </c>
      <c r="M56" s="190">
        <v>3.7017E-3</v>
      </c>
      <c r="N56" s="190">
        <v>3.2906738999999999E-3</v>
      </c>
      <c r="O56" s="190">
        <v>1.3812207999999999E-3</v>
      </c>
      <c r="P56" s="190">
        <v>8.8844750999999999E-5</v>
      </c>
      <c r="Q56" s="190">
        <v>2.0594820000000001E-3</v>
      </c>
      <c r="R56" s="190">
        <v>1.6556733E-3</v>
      </c>
      <c r="S56" s="190">
        <v>1.2899628E-2</v>
      </c>
      <c r="T56" s="190">
        <v>2.6699779999999999E-4</v>
      </c>
      <c r="U56" s="190">
        <v>2.9016031999999999E-5</v>
      </c>
      <c r="V56" s="190">
        <v>4.1611083E-10</v>
      </c>
      <c r="W56" s="25"/>
      <c r="X56" s="252">
        <f t="shared" si="61"/>
        <v>0.34897031034482756</v>
      </c>
      <c r="Y56" s="35">
        <v>6.7274637999999998</v>
      </c>
      <c r="Z56" s="67">
        <f t="shared" si="62"/>
        <v>1.0799702105654023E-2</v>
      </c>
      <c r="AA56" s="5">
        <f t="shared" si="63"/>
        <v>5.8536355605899985E-7</v>
      </c>
      <c r="AB56" s="5">
        <f t="shared" si="64"/>
        <v>1.4626270727773004E-9</v>
      </c>
      <c r="AC56" s="36">
        <f t="shared" si="65"/>
        <v>1.7569868932999999E-2</v>
      </c>
      <c r="AD56" s="42">
        <v>3.2628390999999998E-7</v>
      </c>
      <c r="AE56" s="42">
        <v>9.843676599999999E-10</v>
      </c>
      <c r="AF56" s="42">
        <v>2.6893802E-14</v>
      </c>
      <c r="AG56" s="42">
        <v>4.8735439000000002E-11</v>
      </c>
      <c r="AH56" s="42">
        <v>1.0485237E-10</v>
      </c>
      <c r="AI56" s="42">
        <v>5.2053705000000004E-10</v>
      </c>
      <c r="AJ56" s="42">
        <v>2.3456554000000001E-7</v>
      </c>
      <c r="AK56" s="42">
        <v>7.4247244999999995E-11</v>
      </c>
      <c r="AL56" s="42">
        <v>2.4252143000000002E-10</v>
      </c>
      <c r="AM56" s="42">
        <v>2.0421868000000001E-14</v>
      </c>
      <c r="AN56" s="42">
        <v>2.3615846E-15</v>
      </c>
      <c r="AO56" s="42">
        <v>9.1352463000000002E-13</v>
      </c>
      <c r="AP56" s="42">
        <v>1.4412078E-14</v>
      </c>
      <c r="AQ56" s="42">
        <v>9.3197570999999995E-15</v>
      </c>
      <c r="AR56" s="42">
        <v>3.2038840000000002E-10</v>
      </c>
      <c r="AS56" s="42">
        <v>1.6538558E-9</v>
      </c>
      <c r="AT56" s="42">
        <v>2.7530534999999999E-11</v>
      </c>
      <c r="AU56" s="42">
        <v>3.4770933E-5</v>
      </c>
      <c r="AV56" s="42">
        <v>1.7535097999999999E-2</v>
      </c>
      <c r="AW56" s="42">
        <v>2.1865737000000001E-8</v>
      </c>
      <c r="AX56" s="42">
        <v>1.3296732000000001E-10</v>
      </c>
      <c r="AY56" s="42">
        <v>5.9490576000000001E-15</v>
      </c>
      <c r="AZ56" s="28"/>
      <c r="BA56" s="38" t="s">
        <v>1182</v>
      </c>
      <c r="BB56" s="28"/>
      <c r="BC56" s="28"/>
      <c r="BE56"/>
      <c r="BF56"/>
      <c r="BG56"/>
      <c r="BH56"/>
      <c r="BI56"/>
      <c r="BJ56"/>
      <c r="BK56"/>
      <c r="BL56"/>
      <c r="BM56"/>
      <c r="BN56"/>
      <c r="BO56"/>
      <c r="BP56"/>
      <c r="BQ56"/>
    </row>
    <row r="57" spans="2:69">
      <c r="C57" s="71" t="s">
        <v>1160</v>
      </c>
      <c r="E57" s="29" t="s">
        <v>52</v>
      </c>
      <c r="F57" s="43" t="s">
        <v>1684</v>
      </c>
      <c r="G57" s="238">
        <f t="shared" si="57"/>
        <v>1.2969552150968107</v>
      </c>
      <c r="H57" s="43">
        <f t="shared" si="58"/>
        <v>1.9574723552899999E-2</v>
      </c>
      <c r="I57" s="43">
        <f t="shared" si="59"/>
        <v>0.14213804299999999</v>
      </c>
      <c r="J57" s="50">
        <f t="shared" si="60"/>
        <v>7.6322485439108299E-3</v>
      </c>
      <c r="K57" s="190">
        <v>1.1276101999999999</v>
      </c>
      <c r="L57" s="190">
        <v>0.11397670999999999</v>
      </c>
      <c r="M57" s="190">
        <v>1.0760297E-2</v>
      </c>
      <c r="N57" s="190">
        <v>1.9214577E-2</v>
      </c>
      <c r="O57" s="190">
        <v>5.8723629000000004E-6</v>
      </c>
      <c r="P57" s="190">
        <v>3.5427419000000002E-4</v>
      </c>
      <c r="Q57" s="190">
        <v>1.7401036000000002E-2</v>
      </c>
      <c r="R57" s="190">
        <v>5.3475557000000001E-6</v>
      </c>
      <c r="S57" s="190">
        <v>7.6206770999999998E-3</v>
      </c>
      <c r="T57" s="190">
        <v>3.4414784999999999E-6</v>
      </c>
      <c r="U57" s="190">
        <v>2.7819935999999999E-6</v>
      </c>
      <c r="V57" s="190">
        <v>4.1611083E-10</v>
      </c>
      <c r="W57" s="25"/>
      <c r="X57" s="252">
        <f t="shared" si="61"/>
        <v>9.7207775862068946</v>
      </c>
      <c r="Y57" s="35">
        <v>175.65493000000001</v>
      </c>
      <c r="Z57" s="67">
        <f t="shared" si="62"/>
        <v>0.21460043455999608</v>
      </c>
      <c r="AA57" s="5">
        <f t="shared" si="63"/>
        <v>1.1679237892422745E-5</v>
      </c>
      <c r="AB57" s="5">
        <f t="shared" si="64"/>
        <v>3.0667697553608611E-8</v>
      </c>
      <c r="AC57" s="36">
        <f t="shared" si="65"/>
        <v>0.11165632180139999</v>
      </c>
      <c r="AD57" s="42">
        <v>9.0965726E-6</v>
      </c>
      <c r="AE57" s="42">
        <v>2.7446011E-8</v>
      </c>
      <c r="AF57" s="42">
        <v>7.4979214000000002E-13</v>
      </c>
      <c r="AG57" s="42">
        <v>1.1838103E-11</v>
      </c>
      <c r="AH57" s="42">
        <v>2.4119748E-14</v>
      </c>
      <c r="AI57" s="42">
        <v>1.6422298E-9</v>
      </c>
      <c r="AJ57" s="42">
        <v>2.5002995999999998E-6</v>
      </c>
      <c r="AK57" s="42">
        <v>2.4205397000000001E-10</v>
      </c>
      <c r="AL57" s="42">
        <v>2.9049531000000001E-9</v>
      </c>
      <c r="AM57" s="42">
        <v>7.9452802999999996E-15</v>
      </c>
      <c r="AN57" s="42">
        <v>8.8823967999999999E-15</v>
      </c>
      <c r="AO57" s="42">
        <v>3.9724258E-13</v>
      </c>
      <c r="AP57" s="42">
        <v>3.9375866E-12</v>
      </c>
      <c r="AQ57" s="42">
        <v>7.9173028999999999E-13</v>
      </c>
      <c r="AR57" s="42">
        <v>2.7430734E-9</v>
      </c>
      <c r="AS57" s="42">
        <v>6.7091923000000001E-8</v>
      </c>
      <c r="AT57" s="42">
        <v>2.6418320999999999E-12</v>
      </c>
      <c r="AU57" s="42">
        <v>4.1180140000000002E-7</v>
      </c>
      <c r="AV57" s="42">
        <v>0.11165591</v>
      </c>
      <c r="AW57" s="42">
        <v>1.0876604E-8</v>
      </c>
      <c r="AX57" s="42">
        <v>6.6141513000000005E-11</v>
      </c>
      <c r="AY57" s="42">
        <v>2.9592215000000001E-15</v>
      </c>
      <c r="AZ57" s="28"/>
      <c r="BA57" s="33" t="s">
        <v>1173</v>
      </c>
      <c r="BB57" s="28"/>
      <c r="BC57" s="28"/>
      <c r="BE57"/>
      <c r="BF57"/>
      <c r="BG57"/>
      <c r="BH57"/>
      <c r="BI57"/>
      <c r="BJ57"/>
      <c r="BK57"/>
      <c r="BL57"/>
      <c r="BM57"/>
      <c r="BN57"/>
      <c r="BO57"/>
      <c r="BP57"/>
      <c r="BQ57"/>
    </row>
    <row r="58" spans="2:69">
      <c r="C58" s="71" t="s">
        <v>1161</v>
      </c>
      <c r="E58" s="29" t="s">
        <v>52</v>
      </c>
      <c r="F58" s="43" t="s">
        <v>1685</v>
      </c>
      <c r="G58" s="238">
        <f t="shared" si="57"/>
        <v>4.1985577836110829E-2</v>
      </c>
      <c r="H58" s="43">
        <f t="shared" si="58"/>
        <v>2.6925482190000003E-3</v>
      </c>
      <c r="I58" s="43">
        <f t="shared" si="59"/>
        <v>7.8597717000000004E-3</v>
      </c>
      <c r="J58" s="50">
        <f t="shared" si="60"/>
        <v>8.5347469171108293E-3</v>
      </c>
      <c r="K58" s="190">
        <v>2.2898511E-2</v>
      </c>
      <c r="L58" s="190">
        <v>4.6045534000000001E-3</v>
      </c>
      <c r="M58" s="190">
        <v>2.0990738000000002E-3</v>
      </c>
      <c r="N58" s="190">
        <v>1.8639646000000001E-3</v>
      </c>
      <c r="O58" s="190">
        <v>7.7751999000000001E-4</v>
      </c>
      <c r="P58" s="190">
        <v>5.1063629000000003E-5</v>
      </c>
      <c r="Q58" s="190">
        <v>1.1561445E-3</v>
      </c>
      <c r="R58" s="190">
        <v>9.3127287999999998E-4</v>
      </c>
      <c r="S58" s="190">
        <v>7.4346615000000001E-3</v>
      </c>
      <c r="T58" s="190">
        <v>1.5131136E-4</v>
      </c>
      <c r="U58" s="190">
        <v>1.7500761E-5</v>
      </c>
      <c r="V58" s="190">
        <v>4.1611083E-10</v>
      </c>
      <c r="W58" s="25"/>
      <c r="X58" s="252">
        <f t="shared" si="61"/>
        <v>0.19740095689655171</v>
      </c>
      <c r="Y58" s="35">
        <v>3.8000099000000001</v>
      </c>
      <c r="Z58" s="67">
        <f t="shared" si="62"/>
        <v>6.1005243811480172E-3</v>
      </c>
      <c r="AA58" s="5">
        <f t="shared" si="63"/>
        <v>3.3053939313100001E-7</v>
      </c>
      <c r="AB58" s="5">
        <f t="shared" si="64"/>
        <v>8.2784120569430015E-10</v>
      </c>
      <c r="AC58" s="36">
        <f t="shared" si="65"/>
        <v>1.0080458202000001E-2</v>
      </c>
      <c r="AD58" s="42">
        <v>1.8456510999999999E-7</v>
      </c>
      <c r="AE58" s="42">
        <v>5.5681561000000003E-10</v>
      </c>
      <c r="AF58" s="42">
        <v>1.5212698999999999E-14</v>
      </c>
      <c r="AG58" s="42">
        <v>2.7509482999999999E-11</v>
      </c>
      <c r="AH58" s="42">
        <v>5.8838647999999996E-11</v>
      </c>
      <c r="AI58" s="42">
        <v>2.9467215999999998E-10</v>
      </c>
      <c r="AJ58" s="42">
        <v>1.3207612000000001E-7</v>
      </c>
      <c r="AK58" s="42">
        <v>4.2035118999999998E-11</v>
      </c>
      <c r="AL58" s="42">
        <v>1.366275E-10</v>
      </c>
      <c r="AM58" s="42">
        <v>1.4945346E-14</v>
      </c>
      <c r="AN58" s="42">
        <v>1.3639307999999999E-15</v>
      </c>
      <c r="AO58" s="42">
        <v>5.1779414000000005E-13</v>
      </c>
      <c r="AP58" s="42">
        <v>8.1596097999999993E-15</v>
      </c>
      <c r="AQ58" s="42">
        <v>5.3688674999999997E-15</v>
      </c>
      <c r="AR58" s="42">
        <v>1.8112563999999999E-10</v>
      </c>
      <c r="AS58" s="42">
        <v>9.7127919999999993E-10</v>
      </c>
      <c r="AT58" s="42">
        <v>1.6605791000000001E-11</v>
      </c>
      <c r="AU58" s="42">
        <v>1.9689202E-5</v>
      </c>
      <c r="AV58" s="42">
        <v>1.0060769000000001E-2</v>
      </c>
      <c r="AW58" s="42">
        <v>1.2364737999999999E-8</v>
      </c>
      <c r="AX58" s="42">
        <v>7.5190977000000003E-11</v>
      </c>
      <c r="AY58" s="42">
        <v>3.3641012000000002E-15</v>
      </c>
      <c r="AZ58" s="28"/>
      <c r="BA58" s="38" t="s">
        <v>1182</v>
      </c>
      <c r="BB58" s="28"/>
      <c r="BC58" s="28"/>
      <c r="BE58"/>
      <c r="BF58"/>
      <c r="BG58"/>
      <c r="BH58"/>
      <c r="BI58"/>
      <c r="BJ58"/>
      <c r="BK58"/>
      <c r="BL58"/>
      <c r="BM58"/>
      <c r="BN58"/>
      <c r="BO58"/>
      <c r="BP58"/>
      <c r="BQ58"/>
    </row>
    <row r="59" spans="2:69">
      <c r="C59" s="71" t="s">
        <v>1445</v>
      </c>
      <c r="E59" s="29" t="s">
        <v>52</v>
      </c>
      <c r="F59" s="43" t="s">
        <v>1686</v>
      </c>
      <c r="G59" s="238">
        <f t="shared" si="57"/>
        <v>6.1266653462110826E-2</v>
      </c>
      <c r="H59" s="43">
        <f t="shared" si="58"/>
        <v>3.936573116E-3</v>
      </c>
      <c r="I59" s="43">
        <f t="shared" si="59"/>
        <v>1.1521715100000001E-2</v>
      </c>
      <c r="J59" s="50">
        <f t="shared" si="60"/>
        <v>1.2334187246110828E-2</v>
      </c>
      <c r="K59" s="190">
        <v>3.3474178E-2</v>
      </c>
      <c r="L59" s="190">
        <v>6.7591502000000003E-3</v>
      </c>
      <c r="M59" s="190">
        <v>3.0630595000000001E-3</v>
      </c>
      <c r="N59" s="190">
        <v>2.7221356999999999E-3</v>
      </c>
      <c r="O59" s="190">
        <v>1.1406483000000001E-3</v>
      </c>
      <c r="P59" s="190">
        <v>7.3789116000000005E-5</v>
      </c>
      <c r="Q59" s="190">
        <v>1.6995053999999999E-3</v>
      </c>
      <c r="R59" s="190">
        <v>1.3670023999999999E-3</v>
      </c>
      <c r="S59" s="190">
        <v>1.072186E-2</v>
      </c>
      <c r="T59" s="190">
        <v>2.2089719000000001E-4</v>
      </c>
      <c r="U59" s="190">
        <v>2.4427240000000002E-5</v>
      </c>
      <c r="V59" s="190">
        <v>4.1611083E-10</v>
      </c>
      <c r="W59" s="25"/>
      <c r="X59" s="252">
        <f t="shared" si="61"/>
        <v>0.28857050000000001</v>
      </c>
      <c r="Y59" s="35">
        <v>5.5608843999999999</v>
      </c>
      <c r="Z59" s="67">
        <f t="shared" si="62"/>
        <v>8.92709742215822E-3</v>
      </c>
      <c r="AA59" s="5">
        <f t="shared" ref="AA59" si="66">AD59+AG59+AH59+AI59+AJ59+AR59+AS59+AW59</f>
        <v>4.8381708309799997E-7</v>
      </c>
      <c r="AB59" s="5">
        <f t="shared" si="64"/>
        <v>1.2096673047619998E-9</v>
      </c>
      <c r="AC59" s="36">
        <f t="shared" ref="AC59" si="67">AU59+AV59</f>
        <v>1.458536692E-2</v>
      </c>
      <c r="AD59" s="42">
        <v>2.6980949999999999E-7</v>
      </c>
      <c r="AE59" s="42">
        <v>8.1398977999999995E-10</v>
      </c>
      <c r="AF59" s="42">
        <v>2.2238925999999999E-14</v>
      </c>
      <c r="AG59" s="42">
        <v>4.0276975000000001E-11</v>
      </c>
      <c r="AH59" s="42">
        <v>8.6516073000000003E-11</v>
      </c>
      <c r="AI59" s="42">
        <v>4.3053074E-10</v>
      </c>
      <c r="AJ59" s="42">
        <v>1.9372388999999999E-7</v>
      </c>
      <c r="AK59" s="42">
        <v>6.1410834000000001E-11</v>
      </c>
      <c r="AL59" s="42">
        <v>2.0032309999999999E-10</v>
      </c>
      <c r="AM59" s="42">
        <v>1.8239494999999999E-14</v>
      </c>
      <c r="AN59" s="42">
        <v>1.9640233000000001E-15</v>
      </c>
      <c r="AO59" s="42">
        <v>7.5582751999999996E-13</v>
      </c>
      <c r="AP59" s="42">
        <v>1.1920492999999999E-14</v>
      </c>
      <c r="AQ59" s="42">
        <v>7.7453424999999993E-15</v>
      </c>
      <c r="AR59" s="42">
        <v>2.6489270999999998E-10</v>
      </c>
      <c r="AS59" s="42">
        <v>1.3818516E-9</v>
      </c>
      <c r="AT59" s="42">
        <v>2.3177066E-11</v>
      </c>
      <c r="AU59" s="42">
        <v>2.8760919999999999E-5</v>
      </c>
      <c r="AV59" s="42">
        <v>1.4556606E-2</v>
      </c>
      <c r="AW59" s="42">
        <v>1.8079625E-8</v>
      </c>
      <c r="AX59" s="42">
        <v>1.0994367E-10</v>
      </c>
      <c r="AY59" s="42">
        <v>4.9189622000000002E-15</v>
      </c>
      <c r="AZ59" s="28"/>
      <c r="BA59" s="38" t="s">
        <v>1182</v>
      </c>
      <c r="BB59" s="28"/>
      <c r="BC59" s="28"/>
      <c r="BE59"/>
      <c r="BF59"/>
      <c r="BG59"/>
      <c r="BH59"/>
      <c r="BI59"/>
      <c r="BJ59"/>
      <c r="BK59"/>
      <c r="BL59"/>
      <c r="BM59"/>
      <c r="BN59"/>
      <c r="BO59"/>
      <c r="BP59"/>
      <c r="BQ59"/>
    </row>
    <row r="60" spans="2:69">
      <c r="C60" s="57" t="s">
        <v>118</v>
      </c>
      <c r="E60" s="1" t="s">
        <v>6</v>
      </c>
      <c r="F60" s="67"/>
      <c r="H60" s="67"/>
      <c r="I60" s="67"/>
      <c r="J60" s="67"/>
      <c r="K60" s="67"/>
      <c r="L60" s="67"/>
      <c r="M60" s="67"/>
      <c r="N60" s="67"/>
      <c r="O60" s="67"/>
      <c r="P60" s="67"/>
      <c r="Q60" s="67"/>
      <c r="R60" s="67"/>
      <c r="S60" s="67"/>
      <c r="T60" s="67"/>
      <c r="U60" s="67"/>
      <c r="V60" s="67"/>
      <c r="W60" s="67"/>
      <c r="Y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BC60" s="37"/>
      <c r="BE60" s="1"/>
      <c r="BF60"/>
      <c r="BG60"/>
      <c r="BH60"/>
      <c r="BI60"/>
      <c r="BJ60"/>
      <c r="BK60"/>
      <c r="BL60"/>
      <c r="BM60"/>
      <c r="BN60"/>
      <c r="BO60"/>
      <c r="BP60"/>
      <c r="BQ60"/>
    </row>
    <row r="61" spans="2:69">
      <c r="B61" s="168"/>
      <c r="C61" s="71" t="s">
        <v>222</v>
      </c>
      <c r="E61" s="29" t="s">
        <v>52</v>
      </c>
      <c r="F61" s="50" t="s">
        <v>1687</v>
      </c>
      <c r="G61" s="238">
        <f t="shared" ref="G61" si="68">H61+I61+J61+K61</f>
        <v>2.9489624657000002</v>
      </c>
      <c r="H61" s="134">
        <f t="shared" ref="H61" si="69">N61+O61+P61</f>
        <v>0.18058424309999999</v>
      </c>
      <c r="I61" s="134">
        <f t="shared" ref="I61" si="70">L61+M61+Q61</f>
        <v>0.53157243799999998</v>
      </c>
      <c r="J61" s="138">
        <f t="shared" ref="J61" si="71">R61+IF(S61="x",0,S61)+IF(T61="x",0,T61)+IF(U61="x",0,U61)+V61</f>
        <v>0.70162838459999999</v>
      </c>
      <c r="K61" s="190">
        <v>1.5351774</v>
      </c>
      <c r="L61" s="190">
        <v>0.31276405000000002</v>
      </c>
      <c r="M61" s="190">
        <v>0.13993341000000001</v>
      </c>
      <c r="N61" s="190">
        <v>0.12457321</v>
      </c>
      <c r="O61" s="190">
        <v>5.2712172000000002E-2</v>
      </c>
      <c r="P61" s="190">
        <v>3.2988611000000002E-3</v>
      </c>
      <c r="Q61" s="190">
        <v>7.8874977999999998E-2</v>
      </c>
      <c r="R61" s="190">
        <v>0.21334784000000001</v>
      </c>
      <c r="S61" s="190">
        <v>0.47717391999999997</v>
      </c>
      <c r="T61" s="190">
        <v>1.0101168000000001E-2</v>
      </c>
      <c r="U61" s="190">
        <v>1.0054566E-3</v>
      </c>
      <c r="V61" s="190">
        <v>0</v>
      </c>
      <c r="W61" s="67"/>
      <c r="X61" s="252">
        <f t="shared" ref="X61" si="72">K61/0.116</f>
        <v>13.234287931034482</v>
      </c>
      <c r="Y61" s="46">
        <v>255.61080999999999</v>
      </c>
      <c r="Z61" s="67">
        <f t="shared" si="62"/>
        <v>0.41047154771556699</v>
      </c>
      <c r="AA61" s="5">
        <f t="shared" ref="AA61" si="73">AD61+AG61+AH61+AI61+AJ61+AR61+AS61+AW61</f>
        <v>2.2249988411399999E-5</v>
      </c>
      <c r="AB61" s="5">
        <f t="shared" ref="AB61" si="74">AE61+AF61+AK61+AL61+AM61+AN61+AO61+AP61+AQ61+AT61+AX61+AY61</f>
        <v>5.5426369404854999E-8</v>
      </c>
      <c r="AC61" s="36">
        <f t="shared" ref="AC61" si="75">AU61+AV61</f>
        <v>0.67670282800000003</v>
      </c>
      <c r="AD61" s="42">
        <v>1.2374187E-5</v>
      </c>
      <c r="AE61" s="42">
        <v>3.7331734999999998E-8</v>
      </c>
      <c r="AF61" s="42">
        <v>1.0199363000000001E-12</v>
      </c>
      <c r="AG61" s="42">
        <v>1.8533457000000001E-9</v>
      </c>
      <c r="AH61" s="42">
        <v>4.0176906999999998E-9</v>
      </c>
      <c r="AI61" s="42">
        <v>1.9721406999999999E-8</v>
      </c>
      <c r="AJ61" s="42">
        <v>8.9488696999999998E-6</v>
      </c>
      <c r="AK61" s="42">
        <v>2.8126038E-9</v>
      </c>
      <c r="AL61" s="42">
        <v>9.2461357000000008E-9</v>
      </c>
      <c r="AM61" s="42">
        <v>4.7818287999999997E-13</v>
      </c>
      <c r="AN61" s="42">
        <v>8.7110205000000002E-14</v>
      </c>
      <c r="AO61" s="42">
        <v>3.4553232999999998E-11</v>
      </c>
      <c r="AP61" s="42">
        <v>5.4593466000000002E-13</v>
      </c>
      <c r="AQ61" s="42">
        <v>3.4497217999999998E-13</v>
      </c>
      <c r="AR61" s="42">
        <v>1.2159737E-8</v>
      </c>
      <c r="AS61" s="42">
        <v>5.9599220999999998E-8</v>
      </c>
      <c r="AT61" s="42">
        <v>9.5389473000000008E-10</v>
      </c>
      <c r="AU61" s="29">
        <v>2.4081378000000001E-2</v>
      </c>
      <c r="AV61" s="29">
        <v>0.65262145000000005</v>
      </c>
      <c r="AW61" s="42">
        <v>8.2958031000000001E-7</v>
      </c>
      <c r="AX61" s="42">
        <v>5.0447450999999997E-9</v>
      </c>
      <c r="AY61" s="42">
        <v>2.2570563E-13</v>
      </c>
      <c r="BA61" s="38" t="s">
        <v>1515</v>
      </c>
      <c r="BC61" s="37"/>
      <c r="BE61" s="1"/>
      <c r="BF61"/>
      <c r="BG61"/>
      <c r="BH61"/>
      <c r="BI61"/>
      <c r="BJ61"/>
      <c r="BK61"/>
      <c r="BL61"/>
      <c r="BM61"/>
      <c r="BN61"/>
      <c r="BO61"/>
      <c r="BP61"/>
      <c r="BQ61"/>
    </row>
    <row r="62" spans="2:69">
      <c r="B62" s="168"/>
      <c r="C62" s="71" t="s">
        <v>223</v>
      </c>
      <c r="E62" s="29" t="s">
        <v>52</v>
      </c>
      <c r="F62" s="50" t="s">
        <v>1688</v>
      </c>
      <c r="G62" s="238">
        <f t="shared" ref="G62" si="76">H62+I62+J62+K62</f>
        <v>19.219623912100001</v>
      </c>
      <c r="H62" s="134">
        <f t="shared" ref="H62" si="77">N62+O62+P62</f>
        <v>5.7657232199999998E-2</v>
      </c>
      <c r="I62" s="134">
        <f t="shared" ref="I62" si="78">L62+M62+Q62</f>
        <v>0.56996313590000003</v>
      </c>
      <c r="J62" s="138">
        <f t="shared" ref="J62" si="79">R62+IF(S62="x",0,S62)+IF(T62="x",0,T62)+IF(U62="x",0,U62)+V62</f>
        <v>18.009840144000002</v>
      </c>
      <c r="K62" s="190">
        <v>0.5821634</v>
      </c>
      <c r="L62" s="190">
        <v>0.49481249999999999</v>
      </c>
      <c r="M62" s="190">
        <v>7.3736122000000001E-2</v>
      </c>
      <c r="N62" s="190">
        <v>7.2286792000000001E-3</v>
      </c>
      <c r="O62" s="190">
        <v>0</v>
      </c>
      <c r="P62" s="190">
        <v>5.0428553000000001E-2</v>
      </c>
      <c r="Q62" s="190">
        <v>1.4145138999999999E-3</v>
      </c>
      <c r="R62" s="190">
        <v>17.914000000000001</v>
      </c>
      <c r="S62" s="190">
        <v>9.5840144000000002E-2</v>
      </c>
      <c r="T62" s="190">
        <v>0</v>
      </c>
      <c r="U62" s="190">
        <v>0</v>
      </c>
      <c r="V62" s="190">
        <v>0</v>
      </c>
      <c r="W62" s="67"/>
      <c r="X62" s="252">
        <f t="shared" ref="X62" si="80">K62/0.116</f>
        <v>5.0186500000000001</v>
      </c>
      <c r="Y62" s="46">
        <v>69.964427000000001</v>
      </c>
      <c r="Z62" s="67">
        <f t="shared" si="62"/>
        <v>0.27562668657071077</v>
      </c>
      <c r="AA62" s="5">
        <f t="shared" ref="AA62" si="81">AD62+AG62+AH62+AI62+AJ62+AR62+AS62+AW62</f>
        <v>1.5016331507699999E-5</v>
      </c>
      <c r="AB62" s="5">
        <f t="shared" ref="AB62" si="82">AE62+AF62+AK62+AL62+AM62+AN62+AO62+AP62+AQ62+AT62+AX62+AY62</f>
        <v>2.6136419067770002E-8</v>
      </c>
      <c r="AC62" s="36">
        <f t="shared" ref="AC62" si="83">AU62+AV62</f>
        <v>1.1424492399999999</v>
      </c>
      <c r="AD62" s="42">
        <v>4.6573072000000001E-6</v>
      </c>
      <c r="AE62" s="42">
        <v>1.405222E-8</v>
      </c>
      <c r="AF62" s="42">
        <v>3.8392672999999998E-13</v>
      </c>
      <c r="AG62" s="42">
        <v>0</v>
      </c>
      <c r="AH62" s="42">
        <v>0</v>
      </c>
      <c r="AI62" s="42">
        <v>2.63835E-10</v>
      </c>
      <c r="AJ62" s="42">
        <v>1.0292099999999999E-5</v>
      </c>
      <c r="AK62" s="42">
        <v>6.0282299999999994E-11</v>
      </c>
      <c r="AL62" s="42">
        <v>1.1988600000000001E-8</v>
      </c>
      <c r="AM62" s="42">
        <v>1.6791775000000001E-11</v>
      </c>
      <c r="AN62" s="42">
        <v>1.6302E-14</v>
      </c>
      <c r="AO62" s="42">
        <v>1.4539356E-11</v>
      </c>
      <c r="AP62" s="42">
        <v>2.8839356999999999E-12</v>
      </c>
      <c r="AQ62" s="42">
        <v>7.0147234E-13</v>
      </c>
      <c r="AR62" s="42">
        <v>9.6771227000000006E-9</v>
      </c>
      <c r="AS62" s="42">
        <v>5.6983350000000001E-8</v>
      </c>
      <c r="AT62" s="29">
        <v>0</v>
      </c>
      <c r="AU62" s="29">
        <v>0.64219999999999999</v>
      </c>
      <c r="AV62" s="29">
        <v>0.50024924000000004</v>
      </c>
      <c r="AW62" s="29">
        <v>0</v>
      </c>
      <c r="AX62" s="42">
        <v>0</v>
      </c>
      <c r="AY62" s="29">
        <v>0</v>
      </c>
      <c r="BA62" s="38" t="s">
        <v>1515</v>
      </c>
      <c r="BC62" s="37"/>
      <c r="BE62" s="1"/>
      <c r="BF62"/>
      <c r="BG62"/>
      <c r="BH62"/>
      <c r="BI62"/>
      <c r="BJ62"/>
      <c r="BK62"/>
      <c r="BL62"/>
      <c r="BM62"/>
      <c r="BN62"/>
      <c r="BO62"/>
      <c r="BP62"/>
      <c r="BQ62"/>
    </row>
    <row r="63" spans="2:69">
      <c r="B63" s="168"/>
      <c r="C63" s="71" t="s">
        <v>224</v>
      </c>
      <c r="E63" s="29" t="s">
        <v>52</v>
      </c>
      <c r="F63" s="50" t="s">
        <v>1689</v>
      </c>
      <c r="G63" s="238">
        <f t="shared" ref="G63" si="84">H63+I63+J63+K63</f>
        <v>1.8729059763599998</v>
      </c>
      <c r="H63" s="134">
        <f t="shared" ref="H63" si="85">N63+O63+P63</f>
        <v>0.115178378</v>
      </c>
      <c r="I63" s="134">
        <f t="shared" ref="I63" si="86">L63+M63+Q63</f>
        <v>0.77510853499999988</v>
      </c>
      <c r="J63" s="138">
        <f t="shared" ref="J63" si="87">R63+IF(S63="x",0,S63)+IF(T63="x",0,T63)+IF(U63="x",0,U63)+V63</f>
        <v>0.12877067336</v>
      </c>
      <c r="K63" s="190">
        <v>0.85384839000000001</v>
      </c>
      <c r="L63" s="190">
        <v>0.65018423999999997</v>
      </c>
      <c r="M63" s="190">
        <v>0.10473512</v>
      </c>
      <c r="N63" s="190">
        <v>9.1174885999999997E-2</v>
      </c>
      <c r="O63" s="190">
        <v>1.225558E-2</v>
      </c>
      <c r="P63" s="190">
        <v>1.1747911999999999E-2</v>
      </c>
      <c r="Q63" s="190">
        <v>2.0189175E-2</v>
      </c>
      <c r="R63" s="190">
        <v>1.4705873E-2</v>
      </c>
      <c r="S63" s="190">
        <v>0.11148251000000001</v>
      </c>
      <c r="T63" s="190">
        <v>2.3485216999999999E-3</v>
      </c>
      <c r="U63" s="190">
        <v>2.3376865999999999E-4</v>
      </c>
      <c r="V63" s="190">
        <v>0</v>
      </c>
      <c r="W63" s="67"/>
      <c r="X63" s="252">
        <f t="shared" ref="X63" si="88">K63/0.116</f>
        <v>7.3607619827586204</v>
      </c>
      <c r="Y63" s="46">
        <v>120.20923999999999</v>
      </c>
      <c r="Z63" s="67">
        <f t="shared" si="62"/>
        <v>0.39611886533101609</v>
      </c>
      <c r="AA63" s="5">
        <f t="shared" ref="AA63" si="89">AD63+AG63+AH63+AI63+AJ63+AR63+AS63+AW63</f>
        <v>2.2039054131659997E-5</v>
      </c>
      <c r="AB63" s="5">
        <f t="shared" ref="AB63" si="90">AE63+AF63+AK63+AL63+AM63+AN63+AO63+AP63+AQ63+AT63+AX63+AY63</f>
        <v>4.1282533946209011E-8</v>
      </c>
      <c r="AC63" s="36">
        <f t="shared" ref="AC63" si="91">AU63+AV63</f>
        <v>0.27017182048999999</v>
      </c>
      <c r="AD63" s="42">
        <v>6.8606545999999999E-6</v>
      </c>
      <c r="AE63" s="42">
        <v>2.0698933000000001E-8</v>
      </c>
      <c r="AF63" s="42">
        <v>5.6551696000000004E-13</v>
      </c>
      <c r="AG63" s="42">
        <v>4.3904855999999999E-10</v>
      </c>
      <c r="AH63" s="42">
        <v>9.3411309999999995E-10</v>
      </c>
      <c r="AI63" s="42">
        <v>1.4931281E-8</v>
      </c>
      <c r="AJ63" s="42">
        <v>1.488272E-5</v>
      </c>
      <c r="AK63" s="42">
        <v>2.1225480000000001E-9</v>
      </c>
      <c r="AL63" s="42">
        <v>1.7013030000000001E-8</v>
      </c>
      <c r="AM63" s="42">
        <v>1.1117752E-13</v>
      </c>
      <c r="AN63" s="42">
        <v>2.0967969000000001E-14</v>
      </c>
      <c r="AO63" s="42">
        <v>5.1848272999999999E-11</v>
      </c>
      <c r="AP63" s="42">
        <v>4.4866069999999998E-13</v>
      </c>
      <c r="AQ63" s="42">
        <v>2.9214350000000001E-13</v>
      </c>
      <c r="AR63" s="42">
        <v>1.9219707999999999E-8</v>
      </c>
      <c r="AS63" s="42">
        <v>6.7277961000000006E-8</v>
      </c>
      <c r="AT63" s="42">
        <v>2.2178052999999999E-10</v>
      </c>
      <c r="AU63" s="29">
        <v>3.0617049000000003E-4</v>
      </c>
      <c r="AV63" s="29">
        <v>0.26986565000000001</v>
      </c>
      <c r="AW63" s="42">
        <v>1.9287742E-7</v>
      </c>
      <c r="AX63" s="42">
        <v>1.1729031999999999E-9</v>
      </c>
      <c r="AY63" s="42">
        <v>5.2476560000000002E-14</v>
      </c>
      <c r="BA63" s="38" t="s">
        <v>1528</v>
      </c>
      <c r="BB63" s="28"/>
      <c r="BC63" s="28"/>
      <c r="BE63"/>
      <c r="BF63"/>
      <c r="BG63"/>
      <c r="BH63"/>
      <c r="BI63"/>
      <c r="BJ63"/>
      <c r="BK63"/>
      <c r="BL63"/>
      <c r="BM63"/>
      <c r="BN63"/>
      <c r="BO63"/>
      <c r="BP63"/>
      <c r="BQ63"/>
    </row>
    <row r="64" spans="2:69">
      <c r="B64" s="168"/>
      <c r="C64" s="71" t="s">
        <v>225</v>
      </c>
      <c r="E64" s="29" t="s">
        <v>52</v>
      </c>
      <c r="F64" s="50" t="s">
        <v>1690</v>
      </c>
      <c r="G64" s="238">
        <f t="shared" ref="G64:G70" si="92">H64+I64+J64+K64</f>
        <v>6.9554052500000005E-2</v>
      </c>
      <c r="H64" s="43">
        <f t="shared" ref="H64:H70" si="93">N64+O64+P64</f>
        <v>1.1301874999999999E-3</v>
      </c>
      <c r="I64" s="43">
        <f t="shared" ref="I64:I70" si="94">L64+M64+Q64</f>
        <v>6.4749999999999999E-3</v>
      </c>
      <c r="J64" s="50">
        <f t="shared" ref="J64:J70" si="95">R64+IF(S64="x",0,S64)+IF(T64="x",0,T64)+IF(U64="x",0,U64)+V64</f>
        <v>0</v>
      </c>
      <c r="K64" s="190">
        <v>6.1948864999999999E-2</v>
      </c>
      <c r="L64" s="190">
        <v>6.4749999999999999E-3</v>
      </c>
      <c r="M64" s="190">
        <v>0</v>
      </c>
      <c r="N64" s="190">
        <v>1.1301874999999999E-3</v>
      </c>
      <c r="O64" s="190">
        <v>0</v>
      </c>
      <c r="P64" s="190">
        <v>0</v>
      </c>
      <c r="Q64" s="190">
        <v>0</v>
      </c>
      <c r="R64" s="190">
        <v>0</v>
      </c>
      <c r="S64" s="190">
        <v>0</v>
      </c>
      <c r="T64" s="190">
        <v>0</v>
      </c>
      <c r="U64" s="190">
        <v>0</v>
      </c>
      <c r="V64" s="190">
        <v>0</v>
      </c>
      <c r="W64" s="25"/>
      <c r="X64" s="252">
        <f>K64/0.116</f>
        <v>0.53404193965517233</v>
      </c>
      <c r="Y64" s="46">
        <v>7.7547480000000002</v>
      </c>
      <c r="Z64" s="67">
        <f t="shared" si="62"/>
        <v>1.2063300076794271E-2</v>
      </c>
      <c r="AA64" s="5">
        <f t="shared" ref="AA64:AA70" si="96">AD64+AG64+AH64+AI64+AJ64+AR64+AS64+AW64</f>
        <v>6.3032282731000001E-7</v>
      </c>
      <c r="AB64" s="5">
        <f t="shared" ref="AB64:AB70" si="97">AE64+AF64+AK64+AL64+AM64+AN64+AO64+AP64+AQ64+AT64+AX64+AY64</f>
        <v>1.661680854681E-9</v>
      </c>
      <c r="AC64" s="36">
        <f t="shared" ref="AC64:AC70" si="98">AU64+AV64</f>
        <v>7.2938526000000004E-2</v>
      </c>
      <c r="AD64" s="42">
        <v>4.9559672999999996E-7</v>
      </c>
      <c r="AE64" s="42">
        <v>1.495335E-9</v>
      </c>
      <c r="AF64" s="42">
        <v>4.0854681E-14</v>
      </c>
      <c r="AG64" s="42">
        <v>4.7789999999999997E-12</v>
      </c>
      <c r="AH64" s="29">
        <v>0</v>
      </c>
      <c r="AI64" s="42">
        <v>4.125E-11</v>
      </c>
      <c r="AJ64" s="42">
        <v>1.3468000000000001E-7</v>
      </c>
      <c r="AK64" s="42">
        <v>9.4250000000000007E-12</v>
      </c>
      <c r="AL64" s="42">
        <v>1.5688000000000001E-10</v>
      </c>
      <c r="AM64" s="29">
        <v>0</v>
      </c>
      <c r="AN64" s="29">
        <v>0</v>
      </c>
      <c r="AO64" s="29">
        <v>0</v>
      </c>
      <c r="AP64" s="29">
        <v>0</v>
      </c>
      <c r="AQ64" s="29">
        <v>0</v>
      </c>
      <c r="AR64" s="29">
        <v>0</v>
      </c>
      <c r="AS64" s="42">
        <v>6.8310000000000001E-14</v>
      </c>
      <c r="AT64" s="29">
        <v>0</v>
      </c>
      <c r="AU64" s="29">
        <v>0</v>
      </c>
      <c r="AV64" s="29">
        <v>7.2938526000000004E-2</v>
      </c>
      <c r="AW64" s="29">
        <v>0</v>
      </c>
      <c r="AX64" s="42">
        <v>0</v>
      </c>
      <c r="AY64" s="42">
        <v>0</v>
      </c>
      <c r="AZ64" s="28"/>
      <c r="BA64" s="123" t="s">
        <v>1183</v>
      </c>
      <c r="BB64" s="28"/>
      <c r="BC64" s="28"/>
      <c r="BE64"/>
      <c r="BF64"/>
      <c r="BG64"/>
      <c r="BH64"/>
      <c r="BI64"/>
      <c r="BJ64"/>
      <c r="BK64"/>
      <c r="BL64"/>
      <c r="BM64"/>
      <c r="BN64"/>
      <c r="BO64"/>
      <c r="BP64"/>
      <c r="BQ64"/>
    </row>
    <row r="65" spans="1:69">
      <c r="B65" s="168"/>
      <c r="C65" s="71" t="s">
        <v>226</v>
      </c>
      <c r="E65" s="29" t="s">
        <v>52</v>
      </c>
      <c r="F65" s="50" t="s">
        <v>1691</v>
      </c>
      <c r="G65" s="238">
        <f t="shared" ref="G65" si="99">H65+I65+J65+K65</f>
        <v>0.269694028443</v>
      </c>
      <c r="H65" s="43">
        <f t="shared" ref="H65" si="100">N65+O65+P65</f>
        <v>1.7400796860000001E-2</v>
      </c>
      <c r="I65" s="43">
        <f t="shared" ref="I65" si="101">L65+M65+Q65</f>
        <v>5.1221435400000001E-2</v>
      </c>
      <c r="J65" s="50">
        <f t="shared" ref="J65" si="102">R65+IF(S65="x",0,S65)+IF(T65="x",0,T65)+IF(U65="x",0,U65)+V65</f>
        <v>5.3144666182999997E-2</v>
      </c>
      <c r="K65" s="190">
        <v>0.14792712999999999</v>
      </c>
      <c r="L65" s="190">
        <v>3.0137423E-2</v>
      </c>
      <c r="M65" s="190">
        <v>1.3483751E-2</v>
      </c>
      <c r="N65" s="190">
        <v>1.2003667000000001E-2</v>
      </c>
      <c r="O65" s="190">
        <v>5.0792570999999998E-3</v>
      </c>
      <c r="P65" s="190">
        <v>3.1787276000000002E-4</v>
      </c>
      <c r="Q65" s="190">
        <v>7.6002613999999998E-3</v>
      </c>
      <c r="R65" s="190">
        <v>6.0947672999999997E-3</v>
      </c>
      <c r="S65" s="190">
        <v>4.5979683E-2</v>
      </c>
      <c r="T65" s="190">
        <v>9.7333176000000002E-4</v>
      </c>
      <c r="U65" s="190">
        <v>9.6884122999999999E-5</v>
      </c>
      <c r="V65" s="190">
        <v>0</v>
      </c>
      <c r="W65" s="25"/>
      <c r="X65" s="252">
        <f t="shared" ref="X65" si="103">K65/0.116</f>
        <v>1.2752338793103446</v>
      </c>
      <c r="Y65" s="46">
        <v>24.630231999999999</v>
      </c>
      <c r="Z65" s="67">
        <f t="shared" si="62"/>
        <v>3.9536691640640068E-2</v>
      </c>
      <c r="AA65" s="5">
        <f t="shared" ref="AA65" si="104">AD65+AG65+AH65+AI65+AJ65+AR65+AS65+AW65</f>
        <v>2.1439717647799998E-6</v>
      </c>
      <c r="AB65" s="5">
        <f t="shared" ref="AB65" si="105">AE65+AF65+AK65+AL65+AM65+AN65+AO65+AP65+AQ65+AT65+AX65+AY65</f>
        <v>5.3407925238762008E-9</v>
      </c>
      <c r="AC65" s="36">
        <f t="shared" ref="AC65" si="106">AU65+AV65</f>
        <v>6.3012405660000007E-2</v>
      </c>
      <c r="AD65" s="42">
        <v>1.1923560000000001E-6</v>
      </c>
      <c r="AE65" s="42">
        <v>3.5972237000000001E-9</v>
      </c>
      <c r="AF65" s="42">
        <v>9.827936E-14</v>
      </c>
      <c r="AG65" s="42">
        <v>1.785853E-10</v>
      </c>
      <c r="AH65" s="42">
        <v>3.8713798000000002E-10</v>
      </c>
      <c r="AI65" s="42">
        <v>1.9003219000000001E-9</v>
      </c>
      <c r="AJ65" s="42">
        <v>8.6229817000000002E-7</v>
      </c>
      <c r="AK65" s="42">
        <v>2.7101782000000002E-10</v>
      </c>
      <c r="AL65" s="42">
        <v>8.9094223000000004E-10</v>
      </c>
      <c r="AM65" s="42">
        <v>4.6076905E-14</v>
      </c>
      <c r="AN65" s="42">
        <v>8.3937941999999995E-15</v>
      </c>
      <c r="AO65" s="42">
        <v>3.3294919000000001E-12</v>
      </c>
      <c r="AP65" s="42">
        <v>5.2605354E-14</v>
      </c>
      <c r="AQ65" s="42">
        <v>3.3240943999999999E-14</v>
      </c>
      <c r="AR65" s="42">
        <v>1.1716919999999999E-9</v>
      </c>
      <c r="AS65" s="42">
        <v>5.7428816E-9</v>
      </c>
      <c r="AT65" s="42">
        <v>9.1915707000000001E-11</v>
      </c>
      <c r="AU65" s="29">
        <v>1.2689065999999999E-4</v>
      </c>
      <c r="AV65" s="29">
        <v>6.2885515000000003E-2</v>
      </c>
      <c r="AW65" s="42">
        <v>7.9936976000000002E-8</v>
      </c>
      <c r="AX65" s="42">
        <v>4.8610323000000002E-10</v>
      </c>
      <c r="AY65" s="42">
        <v>2.1748619000000001E-14</v>
      </c>
      <c r="AZ65" s="28"/>
      <c r="BA65" s="38" t="s">
        <v>1181</v>
      </c>
      <c r="BB65" s="28"/>
      <c r="BC65" s="28"/>
      <c r="BE65"/>
      <c r="BF65"/>
      <c r="BG65"/>
      <c r="BH65"/>
      <c r="BI65"/>
      <c r="BJ65"/>
      <c r="BK65"/>
      <c r="BL65"/>
      <c r="BM65"/>
      <c r="BN65"/>
      <c r="BO65"/>
      <c r="BP65"/>
      <c r="BQ65"/>
    </row>
    <row r="66" spans="1:69">
      <c r="B66" s="168"/>
      <c r="C66" s="71" t="s">
        <v>227</v>
      </c>
      <c r="D66" s="16">
        <v>1</v>
      </c>
      <c r="E66" s="29" t="s">
        <v>52</v>
      </c>
      <c r="F66" s="50" t="s">
        <v>1692</v>
      </c>
      <c r="G66" s="238">
        <f t="shared" si="92"/>
        <v>0.11178258345371518</v>
      </c>
      <c r="H66" s="43">
        <f t="shared" si="93"/>
        <v>8.1068368199999994E-3</v>
      </c>
      <c r="I66" s="43">
        <f t="shared" si="94"/>
        <v>2.9933374769999996E-2</v>
      </c>
      <c r="J66" s="50">
        <f t="shared" si="95"/>
        <v>4.9464878637151795E-3</v>
      </c>
      <c r="K66" s="190">
        <v>6.8795884000000002E-2</v>
      </c>
      <c r="L66" s="190">
        <v>2.2809581999999998E-2</v>
      </c>
      <c r="M66" s="190">
        <v>6.7283053999999997E-3</v>
      </c>
      <c r="N66" s="190">
        <v>6.1329897E-3</v>
      </c>
      <c r="O66" s="190">
        <v>1.8500624999999999E-3</v>
      </c>
      <c r="P66" s="190">
        <v>1.2378462000000001E-4</v>
      </c>
      <c r="Q66" s="190">
        <v>3.9548737000000002E-4</v>
      </c>
      <c r="R66" s="190">
        <v>3.0041232999999999E-4</v>
      </c>
      <c r="S66" s="190">
        <v>4.4865735000000004E-3</v>
      </c>
      <c r="T66" s="190">
        <v>1.3729285999999999E-4</v>
      </c>
      <c r="U66" s="190">
        <v>2.2209151999999999E-5</v>
      </c>
      <c r="V66" s="190">
        <v>2.1715178999999999E-11</v>
      </c>
      <c r="W66" s="25"/>
      <c r="X66" s="252">
        <f>K66/0.116</f>
        <v>0.59306796551724139</v>
      </c>
      <c r="Y66" s="46">
        <v>7.7891075000000001</v>
      </c>
      <c r="Z66" s="67">
        <f t="shared" si="62"/>
        <v>2.118241634732632E-2</v>
      </c>
      <c r="AA66" s="5">
        <f t="shared" si="96"/>
        <v>1.142891398909E-6</v>
      </c>
      <c r="AB66" s="5">
        <f t="shared" si="97"/>
        <v>2.4897696033143999E-9</v>
      </c>
      <c r="AC66" s="36">
        <f t="shared" si="98"/>
        <v>7.64478772E-2</v>
      </c>
      <c r="AD66" s="42">
        <v>5.5267627999999995E-7</v>
      </c>
      <c r="AE66" s="42">
        <v>1.6674525E-9</v>
      </c>
      <c r="AF66" s="42">
        <v>4.5556710000000003E-14</v>
      </c>
      <c r="AG66" s="42">
        <v>5.5676107999999998E-11</v>
      </c>
      <c r="AH66" s="42">
        <v>1.8253380999999998E-11</v>
      </c>
      <c r="AI66" s="42">
        <v>9.543568199999999E-10</v>
      </c>
      <c r="AJ66" s="42">
        <v>5.7972413000000001E-7</v>
      </c>
      <c r="AK66" s="42">
        <v>1.3668342E-10</v>
      </c>
      <c r="AL66" s="42">
        <v>6.3321968000000003E-10</v>
      </c>
      <c r="AM66" s="42">
        <v>7.5888731999999994E-14</v>
      </c>
      <c r="AN66" s="42">
        <v>2.4059304999999999E-15</v>
      </c>
      <c r="AO66" s="42">
        <v>4.0605064E-12</v>
      </c>
      <c r="AP66" s="42">
        <v>2.7181914E-14</v>
      </c>
      <c r="AQ66" s="42">
        <v>6.6756758000000001E-14</v>
      </c>
      <c r="AR66" s="42">
        <v>9.699145E-10</v>
      </c>
      <c r="AS66" s="42">
        <v>4.0422400000000003E-9</v>
      </c>
      <c r="AT66" s="42">
        <v>2.1070352000000001E-11</v>
      </c>
      <c r="AU66" s="29">
        <v>7.9307071999999996E-3</v>
      </c>
      <c r="AV66" s="29">
        <v>6.8517170000000002E-2</v>
      </c>
      <c r="AW66" s="42">
        <v>4.4505481000000003E-9</v>
      </c>
      <c r="AX66" s="42">
        <v>2.7064143999999999E-11</v>
      </c>
      <c r="AY66" s="42">
        <v>1.2108698999999999E-15</v>
      </c>
      <c r="AZ66" s="28"/>
      <c r="BA66" s="33" t="s">
        <v>1180</v>
      </c>
      <c r="BB66" s="28"/>
      <c r="BC66" s="28"/>
      <c r="BE66"/>
      <c r="BF66"/>
      <c r="BG66"/>
      <c r="BH66"/>
      <c r="BI66"/>
      <c r="BJ66"/>
      <c r="BK66"/>
      <c r="BL66"/>
      <c r="BM66"/>
      <c r="BN66"/>
      <c r="BO66"/>
      <c r="BP66"/>
      <c r="BQ66"/>
    </row>
    <row r="67" spans="1:69">
      <c r="B67" s="168"/>
      <c r="C67" s="71" t="s">
        <v>228</v>
      </c>
      <c r="D67" s="29"/>
      <c r="E67" s="29" t="s">
        <v>52</v>
      </c>
      <c r="F67" s="50" t="s">
        <v>1693</v>
      </c>
      <c r="G67" s="238">
        <f t="shared" ref="G67" si="107">H67+I67+J67+K67</f>
        <v>0.49737048806900003</v>
      </c>
      <c r="H67" s="43">
        <f t="shared" ref="H67" si="108">N67+O67+P67</f>
        <v>1.2545143800000002E-2</v>
      </c>
      <c r="I67" s="43">
        <f t="shared" ref="I67" si="109">L67+M67+Q67</f>
        <v>7.1670304900000009E-2</v>
      </c>
      <c r="J67" s="50">
        <f t="shared" ref="J67" si="110">R67+IF(S67="x",0,S67)+IF(T67="x",0,T67)+IF(U67="x",0,U67)+V67</f>
        <v>0.28514175936899999</v>
      </c>
      <c r="K67" s="190">
        <v>0.12801328000000001</v>
      </c>
      <c r="L67" s="190">
        <v>7.9442623000000004E-2</v>
      </c>
      <c r="M67" s="190">
        <v>-5.0244773E-3</v>
      </c>
      <c r="N67" s="190">
        <v>-2.2276473999999998E-3</v>
      </c>
      <c r="O67" s="190">
        <v>-1.9404667999999999E-3</v>
      </c>
      <c r="P67" s="190">
        <v>1.6713258000000002E-2</v>
      </c>
      <c r="Q67" s="190">
        <v>-2.7478407999999999E-3</v>
      </c>
      <c r="R67" s="190">
        <v>0.24715156999999999</v>
      </c>
      <c r="S67" s="190">
        <v>3.8399052000000003E-2</v>
      </c>
      <c r="T67" s="190">
        <v>-3.7184925999999999E-4</v>
      </c>
      <c r="U67" s="190">
        <v>-3.7013371000000001E-5</v>
      </c>
      <c r="V67" s="190">
        <v>0</v>
      </c>
      <c r="W67" s="25"/>
      <c r="X67" s="252">
        <f t="shared" ref="X67" si="111">K67/0.116</f>
        <v>1.1035627586206898</v>
      </c>
      <c r="Y67" s="46">
        <v>21.829457000000001</v>
      </c>
      <c r="Z67" s="67">
        <f t="shared" si="62"/>
        <v>4.6711632826341137E-2</v>
      </c>
      <c r="AA67" s="5">
        <f t="shared" ref="AA67" si="112">AD67+AG67+AH67+AI67+AJ67+AR67+AS67+AW67</f>
        <v>2.555900655042E-6</v>
      </c>
      <c r="AB67" s="5">
        <f t="shared" ref="AB67" si="113">AE67+AF67+AK67+AL67+AM67+AN67+AO67+AP67+AQ67+AT67+AX67+AY67</f>
        <v>4.6431810691508992E-9</v>
      </c>
      <c r="AC67" s="36">
        <f t="shared" ref="AC67" si="114">AU67+AV67</f>
        <v>0.15091225300000002</v>
      </c>
      <c r="AD67" s="42">
        <v>1.0206913E-6</v>
      </c>
      <c r="AE67" s="42">
        <v>3.0798254999999999E-9</v>
      </c>
      <c r="AF67" s="42">
        <v>8.4145971E-14</v>
      </c>
      <c r="AG67" s="42">
        <v>-6.8226287999999996E-11</v>
      </c>
      <c r="AH67" s="42">
        <v>-1.4790123999999999E-10</v>
      </c>
      <c r="AI67" s="42">
        <v>-6.3992367999999995E-10</v>
      </c>
      <c r="AJ67" s="42">
        <v>1.5624597E-6</v>
      </c>
      <c r="AK67" s="42">
        <v>-8.3873150999999994E-11</v>
      </c>
      <c r="AL67" s="42">
        <v>1.8633666000000001E-9</v>
      </c>
      <c r="AM67" s="42">
        <v>3.3072641000000002E-13</v>
      </c>
      <c r="AN67" s="42">
        <v>-2.8404624E-15</v>
      </c>
      <c r="AO67" s="42">
        <v>4.0547319000000003E-12</v>
      </c>
      <c r="AP67" s="42">
        <v>1.7054017000000001E-13</v>
      </c>
      <c r="AQ67" s="42">
        <v>5.8054951000000001E-14</v>
      </c>
      <c r="AR67" s="42">
        <v>3.2998183000000002E-9</v>
      </c>
      <c r="AS67" s="42">
        <v>8.4481295000000001E-10</v>
      </c>
      <c r="AT67" s="42">
        <v>-3.5115250000000002E-11</v>
      </c>
      <c r="AU67" s="29">
        <v>1.0485123000000001E-2</v>
      </c>
      <c r="AV67" s="29">
        <v>0.14042713000000001</v>
      </c>
      <c r="AW67" s="42">
        <v>-3.0538924999999999E-8</v>
      </c>
      <c r="AX67" s="42">
        <v>-1.8570967999999999E-10</v>
      </c>
      <c r="AY67" s="42">
        <v>-8.3087887000000001E-15</v>
      </c>
      <c r="AZ67" s="28"/>
      <c r="BA67" s="38" t="s">
        <v>1591</v>
      </c>
      <c r="BB67" s="84"/>
      <c r="BC67" s="58"/>
      <c r="BE67"/>
      <c r="BF67"/>
      <c r="BG67"/>
      <c r="BH67"/>
      <c r="BI67"/>
      <c r="BJ67"/>
      <c r="BK67"/>
      <c r="BL67"/>
      <c r="BM67"/>
      <c r="BN67"/>
      <c r="BO67"/>
      <c r="BP67"/>
      <c r="BQ67"/>
    </row>
    <row r="68" spans="1:69">
      <c r="B68" s="168"/>
      <c r="C68" s="71" t="s">
        <v>229</v>
      </c>
      <c r="E68" s="29" t="s">
        <v>52</v>
      </c>
      <c r="F68" s="50" t="s">
        <v>2862</v>
      </c>
      <c r="G68" s="238">
        <f t="shared" si="92"/>
        <v>18.634117423489371</v>
      </c>
      <c r="H68" s="43">
        <f t="shared" si="93"/>
        <v>9.0675426003400006E-2</v>
      </c>
      <c r="I68" s="43">
        <f t="shared" si="94"/>
        <v>1.490473287858</v>
      </c>
      <c r="J68" s="50">
        <f t="shared" si="95"/>
        <v>11.821838309627971</v>
      </c>
      <c r="K68" s="190">
        <v>5.2311303999999996</v>
      </c>
      <c r="L68" s="190">
        <v>1.4902738</v>
      </c>
      <c r="M68" s="190">
        <v>1.9011241999999999E-4</v>
      </c>
      <c r="N68" s="190">
        <v>9.0657479999999999E-2</v>
      </c>
      <c r="O68" s="190">
        <v>1.2580641999999999E-5</v>
      </c>
      <c r="P68" s="190">
        <v>5.3653614000000001E-6</v>
      </c>
      <c r="Q68" s="190">
        <v>9.3754380000000007E-6</v>
      </c>
      <c r="R68" s="190">
        <v>11.810006</v>
      </c>
      <c r="S68" s="190">
        <v>1.1829775000000001E-2</v>
      </c>
      <c r="T68" s="190">
        <v>1.5380402000000001E-6</v>
      </c>
      <c r="U68" s="190">
        <v>9.9647723999999993E-7</v>
      </c>
      <c r="V68" s="190">
        <v>1.1052944E-10</v>
      </c>
      <c r="W68" s="25"/>
      <c r="X68" s="252">
        <f>K68/0.116</f>
        <v>45.095951724137926</v>
      </c>
      <c r="Y68" s="46">
        <v>1.2677343999999999</v>
      </c>
      <c r="Z68" s="67">
        <f t="shared" si="62"/>
        <v>0.54871997087678226</v>
      </c>
      <c r="AA68" s="5">
        <f t="shared" si="96"/>
        <v>3.1089649686613501E-5</v>
      </c>
      <c r="AB68" s="5">
        <f t="shared" si="97"/>
        <v>3.6385437247799034E-8</v>
      </c>
      <c r="AC68" s="36">
        <f t="shared" si="98"/>
        <v>0.679641736</v>
      </c>
      <c r="AD68" s="42">
        <v>8.9334261999999995E-8</v>
      </c>
      <c r="AE68" s="42">
        <v>2.6953015999999999E-10</v>
      </c>
      <c r="AF68" s="42">
        <v>7.3638659999999994E-15</v>
      </c>
      <c r="AG68" s="42">
        <v>1.433137E-12</v>
      </c>
      <c r="AH68" s="42">
        <v>2.0014449999999999E-13</v>
      </c>
      <c r="AI68" s="42">
        <v>2.7939936000000001E-11</v>
      </c>
      <c r="AJ68" s="42">
        <v>3.0999869000000003E-5</v>
      </c>
      <c r="AK68" s="42">
        <v>4.1846135000000003E-12</v>
      </c>
      <c r="AL68" s="42">
        <v>3.6109436000000003E-8</v>
      </c>
      <c r="AM68" s="42">
        <v>1.3364802999999999E-14</v>
      </c>
      <c r="AN68" s="42">
        <v>2.0613841E-16</v>
      </c>
      <c r="AO68" s="42">
        <v>4.8248543E-14</v>
      </c>
      <c r="AP68" s="42">
        <v>2.6402300999999999E-15</v>
      </c>
      <c r="AQ68" s="42">
        <v>6.8841902000000003E-15</v>
      </c>
      <c r="AR68" s="42">
        <v>1.8808836000000001E-11</v>
      </c>
      <c r="AS68" s="42">
        <v>1.9056817000000001E-10</v>
      </c>
      <c r="AT68" s="42">
        <v>9.4604117999999999E-13</v>
      </c>
      <c r="AU68" s="29">
        <v>0.66800055999999997</v>
      </c>
      <c r="AV68" s="29">
        <v>1.1641176E-2</v>
      </c>
      <c r="AW68" s="42">
        <v>2.0747439E-10</v>
      </c>
      <c r="AX68" s="42">
        <v>1.2616689E-12</v>
      </c>
      <c r="AY68" s="42">
        <v>5.6448320000000004E-17</v>
      </c>
      <c r="AZ68" s="28"/>
      <c r="BA68" s="36" t="s">
        <v>2865</v>
      </c>
      <c r="BB68" s="84"/>
      <c r="BC68" s="28"/>
      <c r="BE68"/>
      <c r="BF68"/>
      <c r="BG68"/>
      <c r="BH68"/>
      <c r="BI68"/>
      <c r="BJ68"/>
      <c r="BK68"/>
      <c r="BL68"/>
      <c r="BM68"/>
      <c r="BN68"/>
      <c r="BO68"/>
      <c r="BP68"/>
      <c r="BQ68"/>
    </row>
    <row r="69" spans="1:69">
      <c r="B69" s="168"/>
      <c r="C69" s="71" t="s">
        <v>1514</v>
      </c>
      <c r="E69" s="29" t="s">
        <v>52</v>
      </c>
      <c r="F69" s="50" t="s">
        <v>2863</v>
      </c>
      <c r="G69" s="238">
        <f t="shared" si="92"/>
        <v>35.004437623489373</v>
      </c>
      <c r="H69" s="43">
        <f t="shared" si="93"/>
        <v>0.81399542600340002</v>
      </c>
      <c r="I69" s="43">
        <f t="shared" si="94"/>
        <v>19.515473487858003</v>
      </c>
      <c r="J69" s="50">
        <f t="shared" si="95"/>
        <v>11.821838309627971</v>
      </c>
      <c r="K69" s="190">
        <v>2.8531304</v>
      </c>
      <c r="L69" s="190">
        <v>19.515274000000002</v>
      </c>
      <c r="M69" s="190">
        <v>1.9011241999999999E-4</v>
      </c>
      <c r="N69" s="190">
        <v>0.81397748000000003</v>
      </c>
      <c r="O69" s="190">
        <v>1.2580641999999999E-5</v>
      </c>
      <c r="P69" s="190">
        <v>5.3653614000000001E-6</v>
      </c>
      <c r="Q69" s="190">
        <v>9.3754380000000007E-6</v>
      </c>
      <c r="R69" s="190">
        <v>11.810006</v>
      </c>
      <c r="S69" s="190">
        <v>1.1829775000000001E-2</v>
      </c>
      <c r="T69" s="190">
        <v>1.5380402000000001E-6</v>
      </c>
      <c r="U69" s="190">
        <v>9.9647723999999993E-7</v>
      </c>
      <c r="V69" s="190">
        <v>1.1052944E-10</v>
      </c>
      <c r="W69" s="25"/>
      <c r="X69" s="252">
        <f>K69/0.116</f>
        <v>24.59595172413793</v>
      </c>
      <c r="Y69" s="46">
        <v>1.2677343999999999</v>
      </c>
      <c r="Z69" s="67">
        <f t="shared" si="62"/>
        <v>7.1062372379503822</v>
      </c>
      <c r="AA69" s="5">
        <f t="shared" si="96"/>
        <v>4.0600965068661351E-4</v>
      </c>
      <c r="AB69" s="5">
        <f t="shared" si="97"/>
        <v>4.7310544124779902E-7</v>
      </c>
      <c r="AC69" s="36">
        <f t="shared" si="98"/>
        <v>0.679641736</v>
      </c>
      <c r="AD69" s="42">
        <v>8.9334261999999995E-8</v>
      </c>
      <c r="AE69" s="42">
        <v>2.6953015999999999E-10</v>
      </c>
      <c r="AF69" s="42">
        <v>7.3638659999999994E-15</v>
      </c>
      <c r="AG69" s="42">
        <v>1.433137E-12</v>
      </c>
      <c r="AH69" s="42">
        <v>2.0014449999999999E-13</v>
      </c>
      <c r="AI69" s="42">
        <v>2.7939936000000001E-11</v>
      </c>
      <c r="AJ69" s="42">
        <v>4.0591987000000002E-4</v>
      </c>
      <c r="AK69" s="42">
        <v>4.1846135000000003E-12</v>
      </c>
      <c r="AL69" s="42">
        <v>4.7282944000000001E-7</v>
      </c>
      <c r="AM69" s="42">
        <v>1.3364802999999999E-14</v>
      </c>
      <c r="AN69" s="42">
        <v>2.0613841E-16</v>
      </c>
      <c r="AO69" s="42">
        <v>4.8248543E-14</v>
      </c>
      <c r="AP69" s="42">
        <v>2.6402300999999999E-15</v>
      </c>
      <c r="AQ69" s="42">
        <v>6.8841902000000003E-15</v>
      </c>
      <c r="AR69" s="42">
        <v>1.8808836000000001E-11</v>
      </c>
      <c r="AS69" s="42">
        <v>1.9056817000000001E-10</v>
      </c>
      <c r="AT69" s="42">
        <v>9.4604117999999999E-13</v>
      </c>
      <c r="AU69" s="29">
        <v>0.66800055999999997</v>
      </c>
      <c r="AV69" s="29">
        <v>1.1641176E-2</v>
      </c>
      <c r="AW69" s="42">
        <v>2.0747439E-10</v>
      </c>
      <c r="AX69" s="42">
        <v>1.2616689E-12</v>
      </c>
      <c r="AY69" s="42">
        <v>5.6448320000000004E-17</v>
      </c>
      <c r="AZ69" s="28"/>
      <c r="BA69" s="36" t="s">
        <v>2865</v>
      </c>
      <c r="BB69" s="84"/>
      <c r="BC69" s="84"/>
      <c r="BE69"/>
      <c r="BF69"/>
      <c r="BG69"/>
      <c r="BH69"/>
      <c r="BI69"/>
      <c r="BJ69"/>
      <c r="BK69"/>
      <c r="BL69"/>
      <c r="BM69"/>
      <c r="BN69"/>
      <c r="BO69"/>
      <c r="BP69"/>
      <c r="BQ69"/>
    </row>
    <row r="70" spans="1:69">
      <c r="B70" s="168"/>
      <c r="C70" s="71" t="s">
        <v>1521</v>
      </c>
      <c r="E70" s="29" t="s">
        <v>52</v>
      </c>
      <c r="F70" s="50" t="s">
        <v>1694</v>
      </c>
      <c r="G70" s="238">
        <f t="shared" si="92"/>
        <v>0.47198021957780056</v>
      </c>
      <c r="H70" s="43">
        <f t="shared" si="93"/>
        <v>2.1112065749999999E-2</v>
      </c>
      <c r="I70" s="43">
        <f t="shared" si="94"/>
        <v>4.3899490750000006E-2</v>
      </c>
      <c r="J70" s="50">
        <f t="shared" si="95"/>
        <v>5.0747430778005703E-3</v>
      </c>
      <c r="K70" s="190">
        <v>0.40189392000000002</v>
      </c>
      <c r="L70" s="190">
        <v>2.5502311999999999E-2</v>
      </c>
      <c r="M70" s="190">
        <v>1.7572500000000001E-2</v>
      </c>
      <c r="N70" s="190">
        <v>1.8568452999999999E-2</v>
      </c>
      <c r="O70" s="190">
        <v>2.2524416999999998E-3</v>
      </c>
      <c r="P70" s="190">
        <v>2.9117105000000002E-4</v>
      </c>
      <c r="Q70" s="190">
        <v>8.2467874999999995E-4</v>
      </c>
      <c r="R70" s="190">
        <v>5.6176670000000002E-4</v>
      </c>
      <c r="S70" s="190">
        <v>3.7350872999999999E-3</v>
      </c>
      <c r="T70" s="190">
        <v>7.6022008000000004E-4</v>
      </c>
      <c r="U70" s="190">
        <v>1.7668951999999998E-5</v>
      </c>
      <c r="V70" s="190">
        <v>4.5800569999999999E-11</v>
      </c>
      <c r="W70" s="25"/>
      <c r="X70" s="252">
        <f>K70/0.116</f>
        <v>3.4646027586206896</v>
      </c>
      <c r="Y70" s="46">
        <v>59.466665999999996</v>
      </c>
      <c r="Z70" s="67">
        <f t="shared" si="62"/>
        <v>7.2478589708288563E-2</v>
      </c>
      <c r="AA70" s="5">
        <f t="shared" si="96"/>
        <v>3.7530958326269999E-6</v>
      </c>
      <c r="AB70" s="5">
        <f t="shared" si="97"/>
        <v>1.0755358813454097E-8</v>
      </c>
      <c r="AC70" s="36">
        <f t="shared" si="98"/>
        <v>0.45807612400800002</v>
      </c>
      <c r="AD70" s="42">
        <v>3.2446454000000002E-6</v>
      </c>
      <c r="AE70" s="42">
        <v>9.7885670000000001E-9</v>
      </c>
      <c r="AF70" s="42">
        <v>2.6742958E-13</v>
      </c>
      <c r="AG70" s="42">
        <v>2.2212228E-10</v>
      </c>
      <c r="AH70" s="42">
        <v>3.6902047000000002E-11</v>
      </c>
      <c r="AI70" s="42">
        <v>2.5761178000000001E-9</v>
      </c>
      <c r="AJ70" s="42">
        <v>4.9087533000000001E-7</v>
      </c>
      <c r="AK70" s="42">
        <v>3.7369761000000002E-10</v>
      </c>
      <c r="AL70" s="42">
        <v>5.1652073000000004E-10</v>
      </c>
      <c r="AM70" s="42">
        <v>1.5116147000000001E-13</v>
      </c>
      <c r="AN70" s="42">
        <v>3.5998477999999999E-15</v>
      </c>
      <c r="AO70" s="42">
        <v>1.5776615E-12</v>
      </c>
      <c r="AP70" s="42">
        <v>4.7190629999999999E-14</v>
      </c>
      <c r="AQ70" s="42">
        <v>5.5077633000000001E-14</v>
      </c>
      <c r="AR70" s="42">
        <v>3.4228953E-9</v>
      </c>
      <c r="AS70" s="42">
        <v>1.8276929E-9</v>
      </c>
      <c r="AT70" s="42">
        <v>1.6763128000000002E-11</v>
      </c>
      <c r="AU70" s="42">
        <v>3.1424007999999998E-5</v>
      </c>
      <c r="AV70" s="29">
        <v>0.45804470000000003</v>
      </c>
      <c r="AW70" s="42">
        <v>9.4893722999999994E-9</v>
      </c>
      <c r="AX70" s="42">
        <v>5.7705642999999999E-11</v>
      </c>
      <c r="AY70" s="42">
        <v>2.5817932999999999E-15</v>
      </c>
      <c r="AZ70" s="28"/>
      <c r="BA70" s="33" t="s">
        <v>1589</v>
      </c>
      <c r="BB70" s="28"/>
      <c r="BC70" s="58"/>
      <c r="BE70"/>
      <c r="BF70"/>
      <c r="BG70"/>
      <c r="BH70"/>
      <c r="BI70"/>
      <c r="BJ70"/>
      <c r="BK70"/>
      <c r="BL70"/>
      <c r="BM70"/>
      <c r="BN70"/>
      <c r="BO70"/>
      <c r="BP70"/>
      <c r="BQ70"/>
    </row>
    <row r="71" spans="1:69">
      <c r="B71" s="168"/>
      <c r="C71" s="71" t="s">
        <v>1524</v>
      </c>
      <c r="E71" s="29" t="s">
        <v>52</v>
      </c>
      <c r="F71" s="50" t="s">
        <v>1695</v>
      </c>
      <c r="G71" s="238">
        <f t="shared" ref="G71" si="115">H71+I71+J71+K71</f>
        <v>0.17166601221130001</v>
      </c>
      <c r="H71" s="43">
        <f t="shared" ref="H71" si="116">N71+O71+P71</f>
        <v>7.6958388300000001E-3</v>
      </c>
      <c r="I71" s="43">
        <f t="shared" ref="I71" si="117">L71+M71+Q71</f>
        <v>1.074102255E-2</v>
      </c>
      <c r="J71" s="50">
        <f t="shared" ref="J71" si="118">R71+IF(S71="x",0,S71)+IF(T71="x",0,T71)+IF(U71="x",0,U71)+V71</f>
        <v>1.7767708313000002E-3</v>
      </c>
      <c r="K71" s="190">
        <v>0.15145238</v>
      </c>
      <c r="L71" s="190">
        <v>3.9582068999999996E-3</v>
      </c>
      <c r="M71" s="190">
        <v>6.4886064000000002E-3</v>
      </c>
      <c r="N71" s="190">
        <v>6.7599864000000001E-3</v>
      </c>
      <c r="O71" s="190">
        <v>8.3247498000000003E-4</v>
      </c>
      <c r="P71" s="190">
        <v>1.0337745E-4</v>
      </c>
      <c r="Q71" s="190">
        <v>2.9420925000000001E-4</v>
      </c>
      <c r="R71" s="190">
        <v>2.1031374E-4</v>
      </c>
      <c r="S71" s="190">
        <v>1.2682695E-3</v>
      </c>
      <c r="T71" s="190">
        <v>2.9152468999999999E-4</v>
      </c>
      <c r="U71" s="190">
        <v>6.6629013000000002E-6</v>
      </c>
      <c r="V71" s="190">
        <v>0</v>
      </c>
      <c r="W71" s="25"/>
      <c r="X71" s="252">
        <f t="shared" ref="X71:X76" si="119">K71/0.116</f>
        <v>1.3056239655172412</v>
      </c>
      <c r="Y71" s="46">
        <v>21.404378000000001</v>
      </c>
      <c r="Z71" s="67">
        <f t="shared" si="62"/>
        <v>2.6932050245745905E-2</v>
      </c>
      <c r="AA71" s="5">
        <f t="shared" ref="AA71" si="120">AD71+AG71+AH71+AI71+AJ71+AR71+AS71+AW71</f>
        <v>1.3966122464849999E-6</v>
      </c>
      <c r="AB71" s="5">
        <f t="shared" ref="AB71" si="121">AE71+AF71+AK71+AL71+AM71+AN71+AO71+AP71+AQ71+AT71+AX71+AY71</f>
        <v>4.0290119133804907E-9</v>
      </c>
      <c r="AC71" s="36">
        <f t="shared" ref="AC71" si="122">AU71+AV71</f>
        <v>0.162927137606</v>
      </c>
      <c r="AD71" s="42">
        <v>1.2226045E-6</v>
      </c>
      <c r="AE71" s="42">
        <v>3.6884046E-9</v>
      </c>
      <c r="AF71" s="42">
        <v>1.0076948E-13</v>
      </c>
      <c r="AG71" s="42">
        <v>8.2081155000000004E-11</v>
      </c>
      <c r="AH71" s="42">
        <v>1.066274E-11</v>
      </c>
      <c r="AI71" s="42">
        <v>9.4918057000000008E-10</v>
      </c>
      <c r="AJ71" s="42">
        <v>1.6757644E-7</v>
      </c>
      <c r="AK71" s="42">
        <v>1.3742467999999999E-10</v>
      </c>
      <c r="AL71" s="42">
        <v>1.7442116E-10</v>
      </c>
      <c r="AM71" s="42">
        <v>5.9301551000000002E-15</v>
      </c>
      <c r="AN71" s="42">
        <v>6.1374970000000002E-16</v>
      </c>
      <c r="AO71" s="42">
        <v>2.5365064000000002E-13</v>
      </c>
      <c r="AP71" s="42">
        <v>1.4654627999999999E-14</v>
      </c>
      <c r="AQ71" s="42">
        <v>1.1075979E-14</v>
      </c>
      <c r="AR71" s="42">
        <v>1.2743650000000001E-9</v>
      </c>
      <c r="AS71" s="42">
        <v>4.8859301999999998E-10</v>
      </c>
      <c r="AT71" s="42">
        <v>6.3212141000000002E-12</v>
      </c>
      <c r="AU71" s="42">
        <v>1.1327606E-5</v>
      </c>
      <c r="AV71" s="29">
        <v>0.16291580999999999</v>
      </c>
      <c r="AW71" s="42">
        <v>3.626424E-9</v>
      </c>
      <c r="AX71" s="42">
        <v>2.2052577999999999E-11</v>
      </c>
      <c r="AY71" s="42">
        <v>9.8664869000000001E-16</v>
      </c>
      <c r="AZ71" s="28"/>
      <c r="BA71" s="38" t="s">
        <v>1590</v>
      </c>
      <c r="BB71" s="28"/>
      <c r="BC71" s="58"/>
      <c r="BE71"/>
      <c r="BF71"/>
      <c r="BG71"/>
      <c r="BH71"/>
      <c r="BI71"/>
      <c r="BJ71"/>
      <c r="BK71"/>
      <c r="BL71"/>
      <c r="BM71"/>
      <c r="BN71"/>
      <c r="BO71"/>
      <c r="BP71"/>
      <c r="BQ71"/>
    </row>
    <row r="72" spans="1:69">
      <c r="B72" s="168"/>
      <c r="C72" s="71" t="s">
        <v>1584</v>
      </c>
      <c r="E72" s="29" t="s">
        <v>52</v>
      </c>
      <c r="F72" s="50" t="s">
        <v>1696</v>
      </c>
      <c r="G72" s="238">
        <f t="shared" ref="G72:G74" si="123">H72+I72+J72+K72</f>
        <v>0.47236583041283797</v>
      </c>
      <c r="H72" s="43">
        <f t="shared" ref="H72:H74" si="124">N72+O72+P72</f>
        <v>2.1129313830000003E-2</v>
      </c>
      <c r="I72" s="43">
        <f t="shared" ref="I72:I74" si="125">L72+M72+Q72</f>
        <v>4.3935357510000002E-2</v>
      </c>
      <c r="J72" s="50">
        <f t="shared" ref="J72:J74" si="126">R72+IF(S72="x",0,S72)+IF(T72="x",0,T72)+IF(U72="x",0,U72)+V72</f>
        <v>5.0788890728379887E-3</v>
      </c>
      <c r="K72" s="190">
        <v>0.40222226999999999</v>
      </c>
      <c r="L72" s="190">
        <v>2.5523147999999999E-2</v>
      </c>
      <c r="M72" s="190">
        <v>1.7586857000000001E-2</v>
      </c>
      <c r="N72" s="190">
        <v>1.8583623000000001E-2</v>
      </c>
      <c r="O72" s="190">
        <v>2.2542819000000002E-3</v>
      </c>
      <c r="P72" s="190">
        <v>2.9140893000000002E-4</v>
      </c>
      <c r="Q72" s="190">
        <v>8.2535251000000003E-4</v>
      </c>
      <c r="R72" s="190">
        <v>5.6222566000000004E-4</v>
      </c>
      <c r="S72" s="190">
        <v>3.7381388000000001E-3</v>
      </c>
      <c r="T72" s="190">
        <v>7.6084117999999999E-4</v>
      </c>
      <c r="U72" s="190">
        <v>1.7683386999999999E-5</v>
      </c>
      <c r="V72" s="190">
        <v>4.5837989000000003E-11</v>
      </c>
      <c r="W72" s="25"/>
      <c r="X72" s="252">
        <f t="shared" si="119"/>
        <v>3.4674333620689652</v>
      </c>
      <c r="Y72" s="46">
        <v>59.515250000000002</v>
      </c>
      <c r="Z72" s="67">
        <f t="shared" si="62"/>
        <v>7.2537803308482085E-2</v>
      </c>
      <c r="AA72" s="5">
        <f t="shared" ref="AA72:AA74" si="127">AD72+AG72+AH72+AI72+AJ72+AR72+AS72+AW72</f>
        <v>3.756162031346E-6</v>
      </c>
      <c r="AB72" s="5">
        <f t="shared" ref="AB72:AB74" si="128">AE72+AF72+AK72+AL72+AM72+AN72+AO72+AP72+AQ72+AT72+AX72+AY72</f>
        <v>1.0764145883046397E-8</v>
      </c>
      <c r="AC72" s="36">
        <f t="shared" ref="AC72:AC74" si="129">AU72+AV72</f>
        <v>0.458450369681</v>
      </c>
      <c r="AD72" s="42">
        <v>3.2472962E-6</v>
      </c>
      <c r="AE72" s="42">
        <v>9.7965642E-9</v>
      </c>
      <c r="AF72" s="42">
        <v>2.6764806999999998E-13</v>
      </c>
      <c r="AG72" s="42">
        <v>2.2230375E-10</v>
      </c>
      <c r="AH72" s="42">
        <v>3.6932196000000003E-11</v>
      </c>
      <c r="AI72" s="42">
        <v>2.5782225000000002E-9</v>
      </c>
      <c r="AJ72" s="42">
        <v>4.9127637E-7</v>
      </c>
      <c r="AK72" s="42">
        <v>3.7400291999999998E-10</v>
      </c>
      <c r="AL72" s="42">
        <v>5.1694273000000004E-10</v>
      </c>
      <c r="AM72" s="42">
        <v>1.5128496999999999E-13</v>
      </c>
      <c r="AN72" s="42">
        <v>3.6027887999999997E-15</v>
      </c>
      <c r="AO72" s="42">
        <v>1.5789504999999999E-12</v>
      </c>
      <c r="AP72" s="42">
        <v>4.7229184E-14</v>
      </c>
      <c r="AQ72" s="42">
        <v>5.5122631000000002E-14</v>
      </c>
      <c r="AR72" s="42">
        <v>3.4256917000000001E-9</v>
      </c>
      <c r="AS72" s="42">
        <v>1.8291861E-9</v>
      </c>
      <c r="AT72" s="42">
        <v>1.6776823000000001E-11</v>
      </c>
      <c r="AU72" s="42">
        <v>3.1449680999999999E-5</v>
      </c>
      <c r="AV72" s="29">
        <v>0.45841892000000001</v>
      </c>
      <c r="AW72" s="42">
        <v>9.4971251000000008E-9</v>
      </c>
      <c r="AX72" s="42">
        <v>5.7752788000000001E-11</v>
      </c>
      <c r="AY72" s="42">
        <v>2.5839026E-15</v>
      </c>
      <c r="AZ72" s="28"/>
      <c r="BA72" s="38" t="s">
        <v>1589</v>
      </c>
      <c r="BB72" s="28"/>
      <c r="BC72" s="58"/>
      <c r="BE72"/>
      <c r="BF72"/>
      <c r="BG72"/>
      <c r="BH72"/>
      <c r="BI72"/>
      <c r="BJ72"/>
      <c r="BK72"/>
      <c r="BL72"/>
      <c r="BM72"/>
      <c r="BN72"/>
      <c r="BO72"/>
      <c r="BP72"/>
      <c r="BQ72"/>
    </row>
    <row r="73" spans="1:69">
      <c r="B73" s="168"/>
      <c r="C73" s="71" t="s">
        <v>1585</v>
      </c>
      <c r="E73" s="29" t="s">
        <v>52</v>
      </c>
      <c r="F73" s="50" t="s">
        <v>1697</v>
      </c>
      <c r="G73" s="238">
        <f t="shared" si="123"/>
        <v>0.10611178872751083</v>
      </c>
      <c r="H73" s="43">
        <f t="shared" si="124"/>
        <v>9.6086638599999982E-3</v>
      </c>
      <c r="I73" s="43">
        <f t="shared" si="125"/>
        <v>2.6806478280000001E-2</v>
      </c>
      <c r="J73" s="50">
        <f t="shared" si="126"/>
        <v>4.0400915875108299E-3</v>
      </c>
      <c r="K73" s="190">
        <v>6.5656555000000005E-2</v>
      </c>
      <c r="L73" s="190">
        <v>2.0247331E-2</v>
      </c>
      <c r="M73" s="190">
        <v>6.0321667999999997E-3</v>
      </c>
      <c r="N73" s="190">
        <v>8.6557041999999994E-3</v>
      </c>
      <c r="O73" s="190">
        <v>7.5506884000000002E-4</v>
      </c>
      <c r="P73" s="190">
        <v>1.9789081999999999E-4</v>
      </c>
      <c r="Q73" s="190">
        <v>5.2698047999999995E-4</v>
      </c>
      <c r="R73" s="190">
        <v>1.2459221E-4</v>
      </c>
      <c r="S73" s="190">
        <v>3.9078037999999999E-3</v>
      </c>
      <c r="T73" s="190">
        <v>4.9131677999999999E-6</v>
      </c>
      <c r="U73" s="190">
        <v>2.7819935999999999E-6</v>
      </c>
      <c r="V73" s="190">
        <v>4.1611083E-10</v>
      </c>
      <c r="W73" s="25"/>
      <c r="X73" s="252">
        <f t="shared" si="119"/>
        <v>0.56600478448275859</v>
      </c>
      <c r="Y73" s="46">
        <v>33.518819999999998</v>
      </c>
      <c r="Z73" s="67">
        <f t="shared" si="62"/>
        <v>2.0867145529176928E-2</v>
      </c>
      <c r="AA73" s="5">
        <f t="shared" si="127"/>
        <v>1.0328801722639998E-6</v>
      </c>
      <c r="AB73" s="5">
        <f t="shared" si="128"/>
        <v>2.3278674445518421E-9</v>
      </c>
      <c r="AC73" s="36">
        <f t="shared" si="129"/>
        <v>0.30442048280299999</v>
      </c>
      <c r="AD73" s="42">
        <v>5.3313026E-7</v>
      </c>
      <c r="AE73" s="42">
        <v>1.6082325999999999E-9</v>
      </c>
      <c r="AF73" s="42">
        <v>4.3937100999999998E-14</v>
      </c>
      <c r="AG73" s="42">
        <v>7.4757010000000002E-11</v>
      </c>
      <c r="AH73" s="42">
        <v>8.2823114000000006E-11</v>
      </c>
      <c r="AI73" s="42">
        <v>9.3273122E-10</v>
      </c>
      <c r="AJ73" s="42">
        <v>4.9233751999999998E-7</v>
      </c>
      <c r="AK73" s="42">
        <v>1.4159335000000001E-10</v>
      </c>
      <c r="AL73" s="42">
        <v>5.632831E-10</v>
      </c>
      <c r="AM73" s="42">
        <v>1.2329463E-12</v>
      </c>
      <c r="AN73" s="42">
        <v>1.8174982999999999E-14</v>
      </c>
      <c r="AO73" s="42">
        <v>8.3282688999999994E-12</v>
      </c>
      <c r="AP73" s="42">
        <v>8.1789107000000001E-14</v>
      </c>
      <c r="AQ73" s="42">
        <v>2.3816982999999998E-13</v>
      </c>
      <c r="AR73" s="42">
        <v>9.2714178000000004E-10</v>
      </c>
      <c r="AS73" s="42">
        <v>5.0375721000000003E-9</v>
      </c>
      <c r="AT73" s="42">
        <v>2.6418320999999999E-12</v>
      </c>
      <c r="AU73" s="42">
        <v>1.7312803E-5</v>
      </c>
      <c r="AV73" s="29">
        <v>0.30440317</v>
      </c>
      <c r="AW73" s="42">
        <v>3.5736704000000003E-10</v>
      </c>
      <c r="AX73" s="42">
        <v>2.1731790000000001E-12</v>
      </c>
      <c r="AY73" s="42">
        <v>9.7230842000000003E-17</v>
      </c>
      <c r="AZ73" s="28"/>
      <c r="BA73" s="38" t="s">
        <v>1512</v>
      </c>
      <c r="BB73" s="28"/>
      <c r="BC73" s="58"/>
      <c r="BE73"/>
      <c r="BF73"/>
      <c r="BG73"/>
      <c r="BH73"/>
      <c r="BI73"/>
      <c r="BJ73"/>
      <c r="BK73"/>
      <c r="BL73"/>
      <c r="BM73"/>
      <c r="BN73"/>
      <c r="BO73"/>
      <c r="BP73"/>
      <c r="BQ73"/>
    </row>
    <row r="74" spans="1:69">
      <c r="B74" s="168"/>
      <c r="C74" s="71" t="s">
        <v>1586</v>
      </c>
      <c r="E74" s="29" t="s">
        <v>52</v>
      </c>
      <c r="F74" s="50" t="s">
        <v>1698</v>
      </c>
      <c r="G74" s="238">
        <f t="shared" si="123"/>
        <v>8.5239714414200005</v>
      </c>
      <c r="H74" s="43">
        <f t="shared" si="124"/>
        <v>3.6387725510000003E-2</v>
      </c>
      <c r="I74" s="43">
        <f t="shared" si="125"/>
        <v>0.107111847</v>
      </c>
      <c r="J74" s="50">
        <f t="shared" si="126"/>
        <v>8.0711336289099993</v>
      </c>
      <c r="K74" s="190">
        <v>0.30933823999999999</v>
      </c>
      <c r="L74" s="190">
        <v>6.3021956000000004E-2</v>
      </c>
      <c r="M74" s="190">
        <v>2.8196583000000001E-2</v>
      </c>
      <c r="N74" s="190">
        <v>2.5101502000000001E-2</v>
      </c>
      <c r="O74" s="190">
        <v>1.0621502999999999E-2</v>
      </c>
      <c r="P74" s="190">
        <v>6.6472050999999996E-4</v>
      </c>
      <c r="Q74" s="190">
        <v>1.5893307999999998E-2</v>
      </c>
      <c r="R74" s="190">
        <v>7.9727451</v>
      </c>
      <c r="S74" s="190">
        <v>9.6150544000000004E-2</v>
      </c>
      <c r="T74" s="190">
        <v>2.0353853999999999E-3</v>
      </c>
      <c r="U74" s="190">
        <v>2.0259951E-4</v>
      </c>
      <c r="V74" s="190">
        <v>0</v>
      </c>
      <c r="W74" s="25"/>
      <c r="X74" s="252">
        <f t="shared" si="119"/>
        <v>2.6667089655172411</v>
      </c>
      <c r="Y74" s="46">
        <v>51.505578999999997</v>
      </c>
      <c r="Z74" s="67">
        <f t="shared" si="62"/>
        <v>8.3526923085507562E-2</v>
      </c>
      <c r="AA74" s="5">
        <f t="shared" si="127"/>
        <v>4.4833725372399999E-6</v>
      </c>
      <c r="AB74" s="5">
        <f t="shared" si="128"/>
        <v>1.1168413267525001E-8</v>
      </c>
      <c r="AC74" s="36">
        <f t="shared" si="129"/>
        <v>0.25076857000000002</v>
      </c>
      <c r="AD74" s="42">
        <v>2.4933986000000001E-6</v>
      </c>
      <c r="AE74" s="42">
        <v>7.5223445000000001E-9</v>
      </c>
      <c r="AF74" s="42">
        <v>2.0551716E-13</v>
      </c>
      <c r="AG74" s="42">
        <v>3.7344916000000002E-10</v>
      </c>
      <c r="AH74" s="42">
        <v>8.0956468000000001E-10</v>
      </c>
      <c r="AI74" s="42">
        <v>3.9738634E-9</v>
      </c>
      <c r="AJ74" s="42">
        <v>1.8031972E-6</v>
      </c>
      <c r="AK74" s="42">
        <v>5.6673967999999997E-10</v>
      </c>
      <c r="AL74" s="42">
        <v>1.8630963E-9</v>
      </c>
      <c r="AM74" s="42">
        <v>9.6353850000000002E-14</v>
      </c>
      <c r="AN74" s="42">
        <v>1.7552706E-14</v>
      </c>
      <c r="AO74" s="42">
        <v>6.9624764E-12</v>
      </c>
      <c r="AP74" s="42">
        <v>1.1000583E-13</v>
      </c>
      <c r="AQ74" s="42">
        <v>6.9511893999999998E-14</v>
      </c>
      <c r="AR74" s="42">
        <v>2.4501870000000001E-9</v>
      </c>
      <c r="AS74" s="42">
        <v>1.2009243E-8</v>
      </c>
      <c r="AT74" s="42">
        <v>1.9220979E-10</v>
      </c>
      <c r="AU74" s="29">
        <v>0.11926535000000001</v>
      </c>
      <c r="AV74" s="29">
        <v>0.13150322</v>
      </c>
      <c r="AW74" s="42">
        <v>1.6716042999999999E-7</v>
      </c>
      <c r="AX74" s="42">
        <v>1.0165160999999999E-9</v>
      </c>
      <c r="AY74" s="42">
        <v>4.5479684999999999E-14</v>
      </c>
      <c r="AZ74" s="28"/>
      <c r="BA74" s="33" t="s">
        <v>1511</v>
      </c>
      <c r="BB74" s="28"/>
      <c r="BC74" s="58"/>
      <c r="BE74"/>
      <c r="BF74"/>
      <c r="BG74"/>
      <c r="BH74"/>
      <c r="BI74"/>
      <c r="BJ74"/>
      <c r="BK74"/>
      <c r="BL74"/>
      <c r="BM74"/>
      <c r="BN74"/>
      <c r="BO74"/>
      <c r="BP74"/>
      <c r="BQ74"/>
    </row>
    <row r="75" spans="1:69">
      <c r="B75" s="168"/>
      <c r="C75" s="71" t="s">
        <v>2860</v>
      </c>
      <c r="E75" s="29" t="s">
        <v>52</v>
      </c>
      <c r="F75" s="50" t="s">
        <v>1699</v>
      </c>
      <c r="G75" s="238">
        <f t="shared" ref="G75:G76" si="130">H75+I75+J75+K75</f>
        <v>0.333050492167</v>
      </c>
      <c r="H75" s="43">
        <f t="shared" ref="H75:H76" si="131">N75+O75+P75</f>
        <v>5.8314537700000002E-2</v>
      </c>
      <c r="I75" s="43">
        <f t="shared" ref="I75:I76" si="132">L75+M75+Q75</f>
        <v>6.0479011999999999E-2</v>
      </c>
      <c r="J75" s="50">
        <f t="shared" ref="J75:J76" si="133">R75+IF(S75="x",0,S75)+IF(T75="x",0,T75)+IF(U75="x",0,U75)+V75</f>
        <v>3.5414802466999996E-2</v>
      </c>
      <c r="K75" s="190">
        <v>0.17884214000000001</v>
      </c>
      <c r="L75" s="190">
        <v>1.6124142000000001E-2</v>
      </c>
      <c r="M75" s="190">
        <v>4.0188583999999999E-2</v>
      </c>
      <c r="N75" s="190">
        <v>1.3498039E-2</v>
      </c>
      <c r="O75" s="190">
        <v>3.7758527E-2</v>
      </c>
      <c r="P75" s="190">
        <v>7.0579717000000004E-3</v>
      </c>
      <c r="Q75" s="190">
        <v>4.1662859999999999E-3</v>
      </c>
      <c r="R75" s="190">
        <v>2.7409307000000001E-2</v>
      </c>
      <c r="S75" s="190">
        <v>7.9457720999999999E-3</v>
      </c>
      <c r="T75" s="190">
        <v>0</v>
      </c>
      <c r="U75" s="190">
        <v>5.9723367000000001E-5</v>
      </c>
      <c r="V75" s="190">
        <v>0</v>
      </c>
      <c r="W75" s="25"/>
      <c r="X75" s="252">
        <f t="shared" si="119"/>
        <v>1.5417425862068965</v>
      </c>
      <c r="Y75" s="46">
        <v>30.541045</v>
      </c>
      <c r="Z75" s="67">
        <f t="shared" ref="Z75:Z76" si="134">AA75*42.1*400+AB75*1396*400+AC75*0.0000357*200</f>
        <v>0.1342729567499942</v>
      </c>
      <c r="AA75" s="5">
        <f t="shared" ref="AA75:AA76" si="135">AD75+AG75+AH75+AI75+AJ75+AR75+AS75+AW75</f>
        <v>6.8295549847400002E-6</v>
      </c>
      <c r="AB75" s="5">
        <f t="shared" ref="AB75:AB76" si="136">AE75+AF75+AK75+AL75+AM75+AN75+AO75+AP75+AQ75+AT75+AX75+AY75</f>
        <v>3.1540147151380002E-8</v>
      </c>
      <c r="AC75" s="36">
        <f t="shared" ref="AC75:AC76" si="137">AU75+AV75</f>
        <v>0.23126507529999998</v>
      </c>
      <c r="AD75" s="42">
        <v>1.4501711000000001E-6</v>
      </c>
      <c r="AE75" s="42">
        <v>4.3763002000000003E-9</v>
      </c>
      <c r="AF75" s="42">
        <v>1.1953248E-13</v>
      </c>
      <c r="AG75" s="42">
        <v>2.7745584000000002E-10</v>
      </c>
      <c r="AH75" s="42">
        <v>7.1452099999999994E-11</v>
      </c>
      <c r="AI75" s="42">
        <v>1.7468988000000001E-9</v>
      </c>
      <c r="AJ75" s="42">
        <v>1.1199833000000001E-6</v>
      </c>
      <c r="AK75" s="42">
        <v>2.5583433999999998E-10</v>
      </c>
      <c r="AL75" s="42">
        <v>1.2028038E-9</v>
      </c>
      <c r="AM75" s="42">
        <v>3.6008448000000003E-11</v>
      </c>
      <c r="AN75" s="42">
        <v>1.0023443E-13</v>
      </c>
      <c r="AO75" s="42">
        <v>6.3205532999999994E-11</v>
      </c>
      <c r="AP75" s="42">
        <v>4.0490562999999998E-13</v>
      </c>
      <c r="AQ75" s="42">
        <v>6.5052563999999998E-13</v>
      </c>
      <c r="AR75" s="42">
        <v>2.7699185999999998E-8</v>
      </c>
      <c r="AS75" s="42">
        <v>3.3378392000000002E-8</v>
      </c>
      <c r="AT75" s="42">
        <v>8.5979955999999997E-11</v>
      </c>
      <c r="AU75" s="29">
        <v>1.7052953E-3</v>
      </c>
      <c r="AV75" s="29">
        <v>0.22955977999999999</v>
      </c>
      <c r="AW75" s="42">
        <v>4.1962272000000001E-6</v>
      </c>
      <c r="AX75" s="42">
        <v>2.5517598000000001E-8</v>
      </c>
      <c r="AY75" s="42">
        <v>1.1416762000000001E-12</v>
      </c>
      <c r="AZ75" s="28"/>
      <c r="BA75" s="38" t="s">
        <v>1512</v>
      </c>
      <c r="BB75" s="28"/>
      <c r="BC75" s="58"/>
      <c r="BE75"/>
      <c r="BF75"/>
      <c r="BG75"/>
      <c r="BH75"/>
      <c r="BI75"/>
      <c r="BJ75"/>
      <c r="BK75"/>
      <c r="BL75"/>
      <c r="BM75"/>
      <c r="BN75"/>
      <c r="BO75"/>
      <c r="BP75"/>
      <c r="BQ75"/>
    </row>
    <row r="76" spans="1:69">
      <c r="B76" s="168"/>
      <c r="C76" s="71" t="s">
        <v>2861</v>
      </c>
      <c r="E76" s="29" t="s">
        <v>52</v>
      </c>
      <c r="F76" s="50" t="s">
        <v>1700</v>
      </c>
      <c r="G76" s="238">
        <f t="shared" si="130"/>
        <v>1.4155094780022308</v>
      </c>
      <c r="H76" s="43">
        <f t="shared" si="131"/>
        <v>8.6459041E-2</v>
      </c>
      <c r="I76" s="43">
        <f t="shared" si="132"/>
        <v>0.152376234</v>
      </c>
      <c r="J76" s="50">
        <f t="shared" si="133"/>
        <v>0.86977513300223064</v>
      </c>
      <c r="K76" s="190">
        <v>0.30689907</v>
      </c>
      <c r="L76" s="190">
        <v>6.0181812000000001E-2</v>
      </c>
      <c r="M76" s="190">
        <v>6.9087911000000002E-2</v>
      </c>
      <c r="N76" s="190">
        <v>5.9132099E-2</v>
      </c>
      <c r="O76" s="190">
        <v>1.5326843999999999E-2</v>
      </c>
      <c r="P76" s="190">
        <v>1.2000098000000001E-2</v>
      </c>
      <c r="Q76" s="190">
        <v>2.3106511E-2</v>
      </c>
      <c r="R76" s="190">
        <v>0.78837000999999995</v>
      </c>
      <c r="S76" s="190">
        <v>6.6783085000000006E-2</v>
      </c>
      <c r="T76" s="190">
        <v>1.4567857E-2</v>
      </c>
      <c r="U76" s="190">
        <v>5.4179698E-5</v>
      </c>
      <c r="V76" s="190">
        <v>1.3042307E-9</v>
      </c>
      <c r="W76" s="25"/>
      <c r="X76" s="252">
        <f t="shared" si="119"/>
        <v>2.6456816379310344</v>
      </c>
      <c r="Y76" s="46">
        <v>38.280723000000002</v>
      </c>
      <c r="Z76" s="67">
        <f t="shared" si="134"/>
        <v>0.11849923769601883</v>
      </c>
      <c r="AA76" s="5">
        <f t="shared" si="135"/>
        <v>6.4475001323100002E-6</v>
      </c>
      <c r="AB76" s="5">
        <f t="shared" si="136"/>
        <v>1.5734666335777999E-8</v>
      </c>
      <c r="AC76" s="36">
        <f t="shared" si="137"/>
        <v>0.159257393</v>
      </c>
      <c r="AD76" s="42">
        <v>2.4710865000000001E-6</v>
      </c>
      <c r="AE76" s="42">
        <v>7.4551608999999996E-9</v>
      </c>
      <c r="AF76" s="42">
        <v>2.0368252E-13</v>
      </c>
      <c r="AG76" s="42">
        <v>5.3344971E-10</v>
      </c>
      <c r="AH76" s="42">
        <v>1.0863609E-9</v>
      </c>
      <c r="AI76" s="42">
        <v>9.6852816999999992E-9</v>
      </c>
      <c r="AJ76" s="42">
        <v>2.2288101999999999E-6</v>
      </c>
      <c r="AK76" s="42">
        <v>1.3762666E-9</v>
      </c>
      <c r="AL76" s="42">
        <v>2.2881991000000001E-9</v>
      </c>
      <c r="AM76" s="42">
        <v>4.9510578000000003E-13</v>
      </c>
      <c r="AN76" s="42">
        <v>9.2113657999999996E-14</v>
      </c>
      <c r="AO76" s="42">
        <v>1.2455691E-9</v>
      </c>
      <c r="AP76" s="42">
        <v>1.3857021999999999E-11</v>
      </c>
      <c r="AQ76" s="42">
        <v>8.3180903999999996E-12</v>
      </c>
      <c r="AR76" s="42">
        <v>3.9631630000000002E-8</v>
      </c>
      <c r="AS76" s="42">
        <v>1.1548308000000001E-6</v>
      </c>
      <c r="AT76" s="42">
        <v>5.1409102999999999E-11</v>
      </c>
      <c r="AU76" s="29">
        <v>2.1803712999999999E-2</v>
      </c>
      <c r="AV76" s="29">
        <v>0.13745367999999999</v>
      </c>
      <c r="AW76" s="42">
        <v>5.4183590999999997E-7</v>
      </c>
      <c r="AX76" s="42">
        <v>3.2949480999999999E-9</v>
      </c>
      <c r="AY76" s="42">
        <v>1.4741842E-13</v>
      </c>
      <c r="AZ76" s="28"/>
      <c r="BA76" s="38" t="s">
        <v>1588</v>
      </c>
      <c r="BB76" s="28"/>
      <c r="BC76" s="58"/>
      <c r="BE76"/>
      <c r="BF76"/>
      <c r="BG76"/>
      <c r="BH76"/>
      <c r="BI76"/>
      <c r="BJ76"/>
      <c r="BK76"/>
      <c r="BL76"/>
      <c r="BM76"/>
      <c r="BN76"/>
      <c r="BO76"/>
      <c r="BP76"/>
      <c r="BQ76"/>
    </row>
    <row r="77" spans="1:69">
      <c r="B77" s="168"/>
      <c r="C77" s="57" t="s">
        <v>119</v>
      </c>
      <c r="D77" s="1" t="s">
        <v>1078</v>
      </c>
      <c r="E77" s="1"/>
      <c r="F77" s="25"/>
      <c r="G77" s="105"/>
      <c r="H77" s="25"/>
      <c r="I77" s="25"/>
      <c r="J77" s="25"/>
      <c r="K77" s="25"/>
      <c r="L77" s="25"/>
      <c r="M77" s="25"/>
      <c r="N77" s="25"/>
      <c r="O77" s="25"/>
      <c r="P77" s="25"/>
      <c r="Q77" s="25"/>
      <c r="R77" s="25"/>
      <c r="S77" s="25"/>
      <c r="T77" s="25"/>
      <c r="U77" s="25"/>
      <c r="V77" s="25"/>
      <c r="W77" s="25"/>
      <c r="Y77" s="25"/>
      <c r="Z77" s="10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BC77" s="58"/>
      <c r="BE77" s="29"/>
      <c r="BF77"/>
      <c r="BG77"/>
      <c r="BH77"/>
      <c r="BI77"/>
      <c r="BJ77"/>
      <c r="BK77"/>
      <c r="BL77"/>
      <c r="BM77"/>
      <c r="BN77"/>
      <c r="BO77"/>
      <c r="BP77"/>
      <c r="BQ77"/>
    </row>
    <row r="78" spans="1:69">
      <c r="A78" s="48"/>
      <c r="C78" s="71" t="s">
        <v>230</v>
      </c>
      <c r="E78" s="29" t="s">
        <v>52</v>
      </c>
      <c r="F78" s="43" t="s">
        <v>1701</v>
      </c>
      <c r="G78" s="238">
        <f t="shared" ref="G78:G87" si="138">H78+I78+J78+K78</f>
        <v>0.68658769520371776</v>
      </c>
      <c r="H78" s="43">
        <f t="shared" ref="H78:H87" si="139">N78+O78+P78</f>
        <v>1.2399495359999999E-2</v>
      </c>
      <c r="I78" s="43">
        <f t="shared" ref="I78:I87" si="140">L78+M78+Q78</f>
        <v>2.3212155299999999E-2</v>
      </c>
      <c r="J78" s="50">
        <f t="shared" ref="J78:J87" si="141">R78+IF(S78="x",0,S78)+IF(T78="x",0,T78)+IF(U78="x",0,U78)+V78</f>
        <v>0.46680095454371778</v>
      </c>
      <c r="K78" s="190">
        <v>0.18417509000000001</v>
      </c>
      <c r="L78" s="190">
        <v>1.1610120999999999E-2</v>
      </c>
      <c r="M78" s="190">
        <v>9.8825198999999992E-3</v>
      </c>
      <c r="N78" s="190">
        <v>1.0547186E-2</v>
      </c>
      <c r="O78" s="190">
        <v>1.6143672999999999E-3</v>
      </c>
      <c r="P78" s="190">
        <v>2.3794206E-4</v>
      </c>
      <c r="Q78" s="190">
        <v>1.7195144E-3</v>
      </c>
      <c r="R78" s="190">
        <v>1.3105364999999999E-3</v>
      </c>
      <c r="S78" s="190">
        <v>0.46476399000000002</v>
      </c>
      <c r="T78" s="190">
        <v>5.9055388000000002E-4</v>
      </c>
      <c r="U78" s="190">
        <v>1.3587389E-4</v>
      </c>
      <c r="V78" s="190">
        <v>2.7371771E-10</v>
      </c>
      <c r="W78" s="25"/>
      <c r="X78" s="252">
        <f>K78/0.116</f>
        <v>1.5877162931034483</v>
      </c>
      <c r="Y78" s="35">
        <v>52.260755000000003</v>
      </c>
      <c r="Z78" s="67">
        <f t="shared" si="62"/>
        <v>3.7688386616337791E-2</v>
      </c>
      <c r="AA78" s="5">
        <f t="shared" ref="AA78:AA87" si="142">AD78+AG78+AH78+AI78+AJ78+AR78+AS78+AW78</f>
        <v>1.8950878179980001E-6</v>
      </c>
      <c r="AB78" s="5">
        <f t="shared" ref="AB78:AB87" si="143">AE78+AF78+AK78+AL78+AM78+AN78+AO78+AP78+AQ78+AT78+AX78+AY78</f>
        <v>5.3388379674896996E-9</v>
      </c>
      <c r="AC78" s="36">
        <f t="shared" ref="AC78:AC87" si="144">AU78+AV78</f>
        <v>0.39130261067300004</v>
      </c>
      <c r="AD78" s="42">
        <v>1.4925563E-6</v>
      </c>
      <c r="AE78" s="42">
        <v>4.5025530999999997E-9</v>
      </c>
      <c r="AF78" s="42">
        <v>1.2301087000000001E-13</v>
      </c>
      <c r="AG78" s="42">
        <v>1.2220026999999999E-10</v>
      </c>
      <c r="AH78" s="42">
        <v>7.3003427999999995E-11</v>
      </c>
      <c r="AI78" s="42">
        <v>1.4016441E-9</v>
      </c>
      <c r="AJ78" s="42">
        <v>3.7457915E-7</v>
      </c>
      <c r="AK78" s="42">
        <v>2.0427959E-10</v>
      </c>
      <c r="AL78" s="42">
        <v>4.0047701000000002E-10</v>
      </c>
      <c r="AM78" s="42">
        <v>4.6545210999999999E-13</v>
      </c>
      <c r="AN78" s="42">
        <v>5.6881043000000003E-15</v>
      </c>
      <c r="AO78" s="42">
        <v>9.7673917000000002E-13</v>
      </c>
      <c r="AP78" s="42">
        <v>3.1614066000000001E-13</v>
      </c>
      <c r="AQ78" s="42">
        <v>9.0523930999999995E-14</v>
      </c>
      <c r="AR78" s="42">
        <v>1.291602E-9</v>
      </c>
      <c r="AS78" s="42">
        <v>8.5144671999999994E-9</v>
      </c>
      <c r="AT78" s="42">
        <v>1.2890765E-10</v>
      </c>
      <c r="AU78" s="42">
        <v>5.0250673000000003E-5</v>
      </c>
      <c r="AV78" s="29">
        <v>0.39125236000000002</v>
      </c>
      <c r="AW78" s="42">
        <v>1.6549451E-8</v>
      </c>
      <c r="AX78" s="42">
        <v>1.0063856E-10</v>
      </c>
      <c r="AY78" s="42">
        <v>4.5026444000000001E-15</v>
      </c>
      <c r="BA78" s="28" t="s">
        <v>1185</v>
      </c>
      <c r="BB78" s="28"/>
      <c r="BC78" s="28"/>
      <c r="BE78"/>
      <c r="BF78"/>
      <c r="BG78"/>
      <c r="BH78"/>
      <c r="BI78"/>
      <c r="BJ78"/>
      <c r="BK78"/>
      <c r="BL78"/>
      <c r="BM78"/>
      <c r="BN78"/>
      <c r="BO78"/>
      <c r="BP78"/>
      <c r="BQ78"/>
    </row>
    <row r="79" spans="1:69">
      <c r="A79" s="48"/>
      <c r="C79" s="71" t="s">
        <v>231</v>
      </c>
      <c r="E79" s="29" t="s">
        <v>52</v>
      </c>
      <c r="F79" s="43" t="s">
        <v>1702</v>
      </c>
      <c r="G79" s="238">
        <f t="shared" si="138"/>
        <v>0.53528725098234375</v>
      </c>
      <c r="H79" s="43">
        <f t="shared" si="139"/>
        <v>7.587668144E-3</v>
      </c>
      <c r="I79" s="43">
        <f t="shared" si="140"/>
        <v>1.7046186799999998E-2</v>
      </c>
      <c r="J79" s="50">
        <f t="shared" si="141"/>
        <v>0.45069712003834378</v>
      </c>
      <c r="K79" s="190">
        <v>5.9956276000000003E-2</v>
      </c>
      <c r="L79" s="190">
        <v>1.0064169E-2</v>
      </c>
      <c r="M79" s="190">
        <v>5.2403170000000004E-3</v>
      </c>
      <c r="N79" s="190">
        <v>6.4427152E-3</v>
      </c>
      <c r="O79" s="190">
        <v>1.0724303E-3</v>
      </c>
      <c r="P79" s="190">
        <v>7.2522643999999996E-5</v>
      </c>
      <c r="Q79" s="190">
        <v>1.7417007999999999E-3</v>
      </c>
      <c r="R79" s="190">
        <v>1.3496834000000001E-3</v>
      </c>
      <c r="S79" s="190">
        <v>0.44888230000000001</v>
      </c>
      <c r="T79" s="190">
        <v>4.4570406999999999E-4</v>
      </c>
      <c r="U79" s="190">
        <v>1.9432389E-5</v>
      </c>
      <c r="V79" s="190">
        <v>1.7934376999999999E-10</v>
      </c>
      <c r="W79" s="25"/>
      <c r="X79" s="252">
        <f t="shared" ref="X79:X87" si="145">K79/0.116</f>
        <v>0.51686444827586209</v>
      </c>
      <c r="Y79" s="35">
        <v>35.373027999999998</v>
      </c>
      <c r="Z79" s="67">
        <f t="shared" si="62"/>
        <v>1.6257620972810027E-2</v>
      </c>
      <c r="AA79" s="5">
        <f t="shared" si="142"/>
        <v>8.0080892598700006E-7</v>
      </c>
      <c r="AB79" s="5">
        <f t="shared" si="143"/>
        <v>2.0231558464786998E-9</v>
      </c>
      <c r="AC79" s="36">
        <f t="shared" si="144"/>
        <v>0.23000958466599999</v>
      </c>
      <c r="AD79" s="42">
        <v>4.9410922000000005E-7</v>
      </c>
      <c r="AE79" s="42">
        <v>1.4902084999999999E-9</v>
      </c>
      <c r="AF79" s="42">
        <v>4.0710454999999998E-14</v>
      </c>
      <c r="AG79" s="42">
        <v>5.1378177000000002E-11</v>
      </c>
      <c r="AH79" s="42">
        <v>7.3712399999999999E-11</v>
      </c>
      <c r="AI79" s="42">
        <v>7.7853316999999995E-10</v>
      </c>
      <c r="AJ79" s="42">
        <v>2.8391617999999998E-7</v>
      </c>
      <c r="AK79" s="42">
        <v>1.1480669E-10</v>
      </c>
      <c r="AL79" s="42">
        <v>3.0547149999999999E-10</v>
      </c>
      <c r="AM79" s="42">
        <v>5.9519827E-13</v>
      </c>
      <c r="AN79" s="42">
        <v>2.2226812999999998E-15</v>
      </c>
      <c r="AO79" s="42">
        <v>8.4272243999999998E-13</v>
      </c>
      <c r="AP79" s="42">
        <v>4.6341353999999999E-13</v>
      </c>
      <c r="AQ79" s="42">
        <v>1.0873811E-13</v>
      </c>
      <c r="AR79" s="42">
        <v>2.5105254000000002E-10</v>
      </c>
      <c r="AS79" s="42">
        <v>6.4711677000000002E-9</v>
      </c>
      <c r="AT79" s="42">
        <v>1.8436935999999998E-11</v>
      </c>
      <c r="AU79" s="42">
        <v>5.2384666E-5</v>
      </c>
      <c r="AV79" s="29">
        <v>0.2299572</v>
      </c>
      <c r="AW79" s="42">
        <v>1.5157682E-8</v>
      </c>
      <c r="AX79" s="42">
        <v>9.2175091000000002E-11</v>
      </c>
      <c r="AY79" s="42">
        <v>4.1239824E-15</v>
      </c>
      <c r="BA79" s="28" t="s">
        <v>1185</v>
      </c>
      <c r="BB79" s="28"/>
      <c r="BC79" s="28"/>
      <c r="BE79"/>
      <c r="BF79"/>
      <c r="BG79"/>
      <c r="BH79"/>
      <c r="BI79"/>
      <c r="BJ79"/>
      <c r="BK79"/>
      <c r="BL79"/>
      <c r="BM79"/>
      <c r="BN79"/>
      <c r="BO79"/>
      <c r="BP79"/>
      <c r="BQ79"/>
    </row>
    <row r="80" spans="1:69">
      <c r="A80" s="48"/>
      <c r="C80" s="71" t="s">
        <v>232</v>
      </c>
      <c r="E80" s="29" t="s">
        <v>52</v>
      </c>
      <c r="F80" s="43" t="s">
        <v>1703</v>
      </c>
      <c r="G80" s="238">
        <f t="shared" si="138"/>
        <v>0.95556624092149356</v>
      </c>
      <c r="H80" s="43">
        <f t="shared" si="139"/>
        <v>2.0953853910000004E-2</v>
      </c>
      <c r="I80" s="43">
        <f t="shared" si="140"/>
        <v>3.4173878900000003E-2</v>
      </c>
      <c r="J80" s="50">
        <f t="shared" si="141"/>
        <v>0.49542997811149359</v>
      </c>
      <c r="K80" s="190">
        <v>0.40500852999999998</v>
      </c>
      <c r="L80" s="190">
        <v>1.4358482000000001E-2</v>
      </c>
      <c r="M80" s="190">
        <v>1.8135325000000001E-2</v>
      </c>
      <c r="N80" s="190">
        <v>1.7844022000000001E-2</v>
      </c>
      <c r="O80" s="190">
        <v>2.5778109000000001E-3</v>
      </c>
      <c r="P80" s="190">
        <v>5.3202100999999999E-4</v>
      </c>
      <c r="Q80" s="190">
        <v>1.6800719000000001E-3</v>
      </c>
      <c r="R80" s="190">
        <v>1.2409420000000001E-3</v>
      </c>
      <c r="S80" s="190">
        <v>0.49299809</v>
      </c>
      <c r="T80" s="190">
        <v>8.4806466000000001E-4</v>
      </c>
      <c r="U80" s="190">
        <v>3.4288101000000003E-4</v>
      </c>
      <c r="V80" s="190">
        <v>4.4149359000000001E-10</v>
      </c>
      <c r="W80" s="25"/>
      <c r="X80" s="252">
        <f t="shared" si="145"/>
        <v>3.4914528448275859</v>
      </c>
      <c r="Y80" s="35">
        <v>82.283381000000006</v>
      </c>
      <c r="Z80" s="67">
        <f t="shared" si="62"/>
        <v>7.578752696557968E-2</v>
      </c>
      <c r="AA80" s="5">
        <f t="shared" si="142"/>
        <v>3.8404725917319992E-6</v>
      </c>
      <c r="AB80" s="5">
        <f t="shared" si="143"/>
        <v>1.12333840861333E-8</v>
      </c>
      <c r="AC80" s="36">
        <f t="shared" si="144"/>
        <v>0.67804577690699996</v>
      </c>
      <c r="AD80" s="42">
        <v>3.2675733999999999E-6</v>
      </c>
      <c r="AE80" s="42">
        <v>9.8578324999999992E-9</v>
      </c>
      <c r="AF80" s="42">
        <v>2.6932272000000002E-13</v>
      </c>
      <c r="AG80" s="42">
        <v>2.4810620000000001E-10</v>
      </c>
      <c r="AH80" s="42">
        <v>7.1743031999999995E-11</v>
      </c>
      <c r="AI80" s="42">
        <v>2.5093968999999999E-9</v>
      </c>
      <c r="AJ80" s="42">
        <v>5.3575777000000004E-7</v>
      </c>
      <c r="AK80" s="42">
        <v>3.6334254E-10</v>
      </c>
      <c r="AL80" s="42">
        <v>5.6937570000000003E-10</v>
      </c>
      <c r="AM80" s="42">
        <v>2.3479227000000001E-13</v>
      </c>
      <c r="AN80" s="42">
        <v>1.1848856000000001E-14</v>
      </c>
      <c r="AO80" s="42">
        <v>1.2149911000000001E-12</v>
      </c>
      <c r="AP80" s="42">
        <v>5.4322204000000003E-14</v>
      </c>
      <c r="AQ80" s="42">
        <v>5.8143162000000004E-14</v>
      </c>
      <c r="AR80" s="42">
        <v>3.1414676E-9</v>
      </c>
      <c r="AS80" s="42">
        <v>1.2146998999999999E-8</v>
      </c>
      <c r="AT80" s="42">
        <v>3.2530002999999998E-10</v>
      </c>
      <c r="AU80" s="42">
        <v>4.6456906999999998E-5</v>
      </c>
      <c r="AV80" s="29">
        <v>0.67799931999999996</v>
      </c>
      <c r="AW80" s="42">
        <v>1.9023708999999999E-8</v>
      </c>
      <c r="AX80" s="42">
        <v>1.1568472000000001E-10</v>
      </c>
      <c r="AY80" s="42">
        <v>5.1758213000000003E-15</v>
      </c>
      <c r="BA80" s="38" t="s">
        <v>1181</v>
      </c>
      <c r="BB80" s="28"/>
      <c r="BC80" s="28"/>
      <c r="BE80"/>
      <c r="BF80"/>
      <c r="BG80"/>
      <c r="BH80"/>
      <c r="BI80"/>
      <c r="BJ80"/>
      <c r="BK80"/>
      <c r="BL80"/>
      <c r="BM80"/>
      <c r="BN80"/>
      <c r="BO80"/>
      <c r="BP80"/>
      <c r="BQ80"/>
    </row>
    <row r="81" spans="1:69">
      <c r="A81" s="48"/>
      <c r="C81" s="71" t="s">
        <v>233</v>
      </c>
      <c r="E81" s="29" t="s">
        <v>52</v>
      </c>
      <c r="F81" s="43" t="s">
        <v>1704</v>
      </c>
      <c r="G81" s="238">
        <f t="shared" si="138"/>
        <v>1.0517574988</v>
      </c>
      <c r="H81" s="43">
        <f t="shared" si="139"/>
        <v>4.5445903699999998E-2</v>
      </c>
      <c r="I81" s="43">
        <f t="shared" si="140"/>
        <v>9.4822475099999998E-2</v>
      </c>
      <c r="J81" s="50">
        <f t="shared" si="141"/>
        <v>0.64324501000000001</v>
      </c>
      <c r="K81" s="190">
        <v>0.26824410999999998</v>
      </c>
      <c r="L81" s="190">
        <v>4.1926499999999998E-2</v>
      </c>
      <c r="M81" s="190">
        <v>4.6039818000000003E-2</v>
      </c>
      <c r="N81" s="190">
        <v>4.0817524000000001E-2</v>
      </c>
      <c r="O81" s="190">
        <v>4.3969044000000002E-3</v>
      </c>
      <c r="P81" s="190">
        <v>2.314753E-4</v>
      </c>
      <c r="Q81" s="190">
        <v>6.8561571000000003E-3</v>
      </c>
      <c r="R81" s="190">
        <v>0</v>
      </c>
      <c r="S81" s="190">
        <v>0.64324501000000001</v>
      </c>
      <c r="T81" s="190">
        <v>0</v>
      </c>
      <c r="U81" s="190">
        <v>0</v>
      </c>
      <c r="V81" s="190">
        <v>0</v>
      </c>
      <c r="W81" s="25"/>
      <c r="X81" s="252">
        <f t="shared" si="145"/>
        <v>2.3124492241379309</v>
      </c>
      <c r="Y81" s="35">
        <v>85.491540000000001</v>
      </c>
      <c r="Z81" s="67">
        <f t="shared" si="62"/>
        <v>7.2332317170016314E-2</v>
      </c>
      <c r="AA81" s="5">
        <f t="shared" si="142"/>
        <v>3.8246531195599996E-6</v>
      </c>
      <c r="AB81" s="5">
        <f t="shared" si="143"/>
        <v>9.2718815766939982E-9</v>
      </c>
      <c r="AC81" s="36">
        <f t="shared" si="144"/>
        <v>0.38483752999999998</v>
      </c>
      <c r="AD81" s="42">
        <v>2.2357712999999999E-6</v>
      </c>
      <c r="AE81" s="42">
        <v>6.7495538000000001E-9</v>
      </c>
      <c r="AF81" s="42">
        <v>1.8424560999999999E-13</v>
      </c>
      <c r="AG81" s="42">
        <v>1.4103736000000001E-10</v>
      </c>
      <c r="AH81" s="42">
        <v>0</v>
      </c>
      <c r="AI81" s="42">
        <v>5.6468452000000003E-9</v>
      </c>
      <c r="AJ81" s="42">
        <v>1.5797765999999999E-6</v>
      </c>
      <c r="AK81" s="42">
        <v>8.1482851999999999E-10</v>
      </c>
      <c r="AL81" s="42">
        <v>1.8503614E-9</v>
      </c>
      <c r="AM81" s="29">
        <v>0</v>
      </c>
      <c r="AN81" s="42">
        <v>1.5751512000000001E-14</v>
      </c>
      <c r="AO81" s="42">
        <v>8.9532544E-13</v>
      </c>
      <c r="AP81" s="42">
        <v>1.2720679000000001E-12</v>
      </c>
      <c r="AQ81" s="42">
        <v>2.6647554000000001E-13</v>
      </c>
      <c r="AR81" s="42">
        <v>1.7476670000000001E-9</v>
      </c>
      <c r="AS81" s="42">
        <v>2.5494609999999999E-8</v>
      </c>
      <c r="AT81" s="29">
        <v>0</v>
      </c>
      <c r="AU81" s="29">
        <v>0</v>
      </c>
      <c r="AV81" s="29">
        <v>0.38483752999999998</v>
      </c>
      <c r="AW81" s="42">
        <v>-2.3924940000000002E-8</v>
      </c>
      <c r="AX81" s="42">
        <v>-1.454895E-10</v>
      </c>
      <c r="AY81" s="42">
        <v>-6.5093079999999996E-15</v>
      </c>
      <c r="BA81" s="33" t="s">
        <v>1173</v>
      </c>
      <c r="BB81" s="28"/>
      <c r="BC81" s="28"/>
      <c r="BE81"/>
      <c r="BF81"/>
      <c r="BG81"/>
      <c r="BH81"/>
      <c r="BI81"/>
      <c r="BJ81"/>
      <c r="BK81"/>
      <c r="BL81"/>
      <c r="BM81"/>
      <c r="BN81"/>
      <c r="BO81"/>
      <c r="BP81"/>
      <c r="BQ81"/>
    </row>
    <row r="82" spans="1:69">
      <c r="A82" s="48"/>
      <c r="C82" s="71" t="s">
        <v>234</v>
      </c>
      <c r="E82" s="29" t="s">
        <v>52</v>
      </c>
      <c r="F82" s="43" t="s">
        <v>1705</v>
      </c>
      <c r="G82" s="238">
        <f t="shared" si="138"/>
        <v>0.22223573361269999</v>
      </c>
      <c r="H82" s="43">
        <f t="shared" si="139"/>
        <v>1.8679959099999997E-2</v>
      </c>
      <c r="I82" s="43">
        <f t="shared" si="140"/>
        <v>3.6551019560000002E-2</v>
      </c>
      <c r="J82" s="50">
        <f t="shared" si="141"/>
        <v>4.9992549526999995E-3</v>
      </c>
      <c r="K82" s="190">
        <v>0.1620055</v>
      </c>
      <c r="L82" s="190">
        <v>2.1789940000000001E-2</v>
      </c>
      <c r="M82" s="190">
        <v>1.3835437000000001E-2</v>
      </c>
      <c r="N82" s="190">
        <v>1.6959413999999999E-2</v>
      </c>
      <c r="O82" s="190">
        <v>1.3867115000000001E-3</v>
      </c>
      <c r="P82" s="190">
        <v>3.338336E-4</v>
      </c>
      <c r="Q82" s="190">
        <v>9.2564256E-4</v>
      </c>
      <c r="R82" s="190">
        <v>3.3931945999999999E-4</v>
      </c>
      <c r="S82" s="190">
        <v>4.6580950999999997E-3</v>
      </c>
      <c r="T82" s="190">
        <v>1.8403927E-6</v>
      </c>
      <c r="U82" s="190">
        <v>0</v>
      </c>
      <c r="V82" s="190">
        <v>0</v>
      </c>
      <c r="W82" s="25"/>
      <c r="X82" s="252">
        <f t="shared" si="145"/>
        <v>1.3965991379310343</v>
      </c>
      <c r="Y82" s="35">
        <v>66.072316000000001</v>
      </c>
      <c r="Z82" s="67">
        <f t="shared" si="62"/>
        <v>3.9516736277125313E-2</v>
      </c>
      <c r="AA82" s="5">
        <f t="shared" si="142"/>
        <v>1.9482708673599999E-6</v>
      </c>
      <c r="AB82" s="5">
        <f t="shared" si="143"/>
        <v>4.972665426418751E-9</v>
      </c>
      <c r="AC82" s="36">
        <f t="shared" si="144"/>
        <v>0.55057682026199994</v>
      </c>
      <c r="AD82" s="42">
        <v>1.3181013E-6</v>
      </c>
      <c r="AE82" s="42">
        <v>3.9760539000000001E-9</v>
      </c>
      <c r="AF82" s="42">
        <v>1.0862523E-13</v>
      </c>
      <c r="AG82" s="42">
        <v>1.1779146E-10</v>
      </c>
      <c r="AH82" s="42">
        <v>1.1077919999999999E-10</v>
      </c>
      <c r="AI82" s="42">
        <v>2.0838220000000002E-9</v>
      </c>
      <c r="AJ82" s="42">
        <v>6.2214550999999996E-7</v>
      </c>
      <c r="AK82" s="42">
        <v>3.0879305000000002E-10</v>
      </c>
      <c r="AL82" s="42">
        <v>6.9221548999999998E-10</v>
      </c>
      <c r="AM82" s="42">
        <v>1.7838331999999999E-12</v>
      </c>
      <c r="AN82" s="42">
        <v>1.8284421000000001E-14</v>
      </c>
      <c r="AO82" s="42">
        <v>4.5987920000000004E-12</v>
      </c>
      <c r="AP82" s="42">
        <v>1.2905528E-13</v>
      </c>
      <c r="AQ82" s="42">
        <v>2.6762597999999998E-13</v>
      </c>
      <c r="AR82" s="42">
        <v>2.1621823E-9</v>
      </c>
      <c r="AS82" s="42">
        <v>5.4081526000000002E-9</v>
      </c>
      <c r="AT82" s="29">
        <v>0</v>
      </c>
      <c r="AU82" s="42">
        <v>4.8140262E-5</v>
      </c>
      <c r="AV82" s="29">
        <v>0.55052867999999999</v>
      </c>
      <c r="AW82" s="42">
        <v>-1.8586702E-9</v>
      </c>
      <c r="AX82" s="42">
        <v>-1.1302724E-11</v>
      </c>
      <c r="AY82" s="42">
        <v>-5.0569225000000003E-16</v>
      </c>
      <c r="BA82" s="33" t="s">
        <v>1184</v>
      </c>
      <c r="BB82" s="28"/>
      <c r="BC82" s="28"/>
      <c r="BE82"/>
      <c r="BF82"/>
      <c r="BG82"/>
      <c r="BH82"/>
      <c r="BI82"/>
      <c r="BJ82"/>
      <c r="BK82"/>
      <c r="BL82"/>
      <c r="BM82"/>
      <c r="BN82"/>
      <c r="BO82"/>
      <c r="BP82"/>
      <c r="BQ82"/>
    </row>
    <row r="83" spans="1:69">
      <c r="A83" s="48"/>
      <c r="C83" s="71" t="s">
        <v>235</v>
      </c>
      <c r="E83" s="29" t="s">
        <v>52</v>
      </c>
      <c r="F83" s="43" t="s">
        <v>1706</v>
      </c>
      <c r="G83" s="238">
        <f t="shared" si="138"/>
        <v>0.197088900688</v>
      </c>
      <c r="H83" s="43">
        <f t="shared" si="139"/>
        <v>9.5473954499999993E-3</v>
      </c>
      <c r="I83" s="43">
        <f t="shared" si="140"/>
        <v>1.6935852600000002E-2</v>
      </c>
      <c r="J83" s="50">
        <f t="shared" si="141"/>
        <v>8.7896726380000002E-3</v>
      </c>
      <c r="K83" s="190">
        <v>0.16181598</v>
      </c>
      <c r="L83" s="190">
        <v>7.7506878999999999E-3</v>
      </c>
      <c r="M83" s="190">
        <v>7.8905416999999999E-3</v>
      </c>
      <c r="N83" s="190">
        <v>7.9465578999999998E-3</v>
      </c>
      <c r="O83" s="190">
        <v>1.4613109E-3</v>
      </c>
      <c r="P83" s="190">
        <v>1.3952665000000001E-4</v>
      </c>
      <c r="Q83" s="190">
        <v>1.294623E-3</v>
      </c>
      <c r="R83" s="190">
        <v>1.0141620999999999E-3</v>
      </c>
      <c r="S83" s="190">
        <v>7.3524990999999998E-3</v>
      </c>
      <c r="T83" s="190">
        <v>4.0377782E-4</v>
      </c>
      <c r="U83" s="190">
        <v>1.9233618000000001E-5</v>
      </c>
      <c r="V83" s="190">
        <v>0</v>
      </c>
      <c r="W83" s="25"/>
      <c r="X83" s="252">
        <f t="shared" si="145"/>
        <v>1.3949653448275861</v>
      </c>
      <c r="Y83" s="35">
        <v>23.368244000000001</v>
      </c>
      <c r="Z83" s="67">
        <f t="shared" si="62"/>
        <v>3.0548622406702568E-2</v>
      </c>
      <c r="AA83" s="5">
        <f t="shared" si="142"/>
        <v>1.5967196979209998E-6</v>
      </c>
      <c r="AB83" s="5">
        <f t="shared" si="143"/>
        <v>4.4931226255813987E-9</v>
      </c>
      <c r="AC83" s="36">
        <f t="shared" si="144"/>
        <v>0.16119089910199999</v>
      </c>
      <c r="AD83" s="42">
        <v>1.3060249999999999E-6</v>
      </c>
      <c r="AE83" s="42">
        <v>3.9400809000000002E-9</v>
      </c>
      <c r="AF83" s="42">
        <v>1.0764556E-13</v>
      </c>
      <c r="AG83" s="42">
        <v>1.0089013E-10</v>
      </c>
      <c r="AH83" s="42">
        <v>6.1891490999999994E-11</v>
      </c>
      <c r="AI83" s="42">
        <v>1.1445916E-9</v>
      </c>
      <c r="AJ83" s="42">
        <v>2.7269247999999999E-7</v>
      </c>
      <c r="AK83" s="42">
        <v>1.6516510999999999E-10</v>
      </c>
      <c r="AL83" s="42">
        <v>2.8294909000000002E-10</v>
      </c>
      <c r="AM83" s="42">
        <v>1.1736049E-14</v>
      </c>
      <c r="AN83" s="42">
        <v>1.7005638000000001E-15</v>
      </c>
      <c r="AO83" s="42">
        <v>6.8411007E-13</v>
      </c>
      <c r="AP83" s="42">
        <v>2.0790369999999999E-14</v>
      </c>
      <c r="AQ83" s="42">
        <v>1.4839620999999999E-14</v>
      </c>
      <c r="AR83" s="42">
        <v>1.3517805E-9</v>
      </c>
      <c r="AS83" s="42">
        <v>1.2278792000000001E-9</v>
      </c>
      <c r="AT83" s="42">
        <v>1.8247279000000001E-11</v>
      </c>
      <c r="AU83" s="42">
        <v>2.7629102000000002E-5</v>
      </c>
      <c r="AV83" s="29">
        <v>0.16116327</v>
      </c>
      <c r="AW83" s="42">
        <v>1.4115185E-8</v>
      </c>
      <c r="AX83" s="42">
        <v>8.5835583999999995E-11</v>
      </c>
      <c r="AY83" s="42">
        <v>3.8403475999999998E-15</v>
      </c>
      <c r="BA83" s="33" t="s">
        <v>1184</v>
      </c>
      <c r="BB83" s="28"/>
      <c r="BC83" s="28"/>
      <c r="BE83"/>
      <c r="BF83"/>
      <c r="BG83"/>
      <c r="BH83"/>
      <c r="BI83"/>
      <c r="BJ83"/>
      <c r="BK83"/>
      <c r="BL83"/>
      <c r="BM83"/>
      <c r="BN83"/>
      <c r="BO83"/>
      <c r="BP83"/>
      <c r="BQ83"/>
    </row>
    <row r="84" spans="1:69">
      <c r="A84" s="48"/>
      <c r="C84" s="71" t="s">
        <v>236</v>
      </c>
      <c r="E84" s="29" t="s">
        <v>52</v>
      </c>
      <c r="F84" s="43" t="s">
        <v>1707</v>
      </c>
      <c r="G84" s="238">
        <f t="shared" si="138"/>
        <v>0.19101629481589999</v>
      </c>
      <c r="H84" s="43">
        <f t="shared" si="139"/>
        <v>1.77044191214E-2</v>
      </c>
      <c r="I84" s="43">
        <f t="shared" si="140"/>
        <v>3.7529789654000001E-2</v>
      </c>
      <c r="J84" s="50">
        <f t="shared" si="141"/>
        <v>4.0186660404999998E-3</v>
      </c>
      <c r="K84" s="190">
        <v>0.13176341999999999</v>
      </c>
      <c r="L84" s="190">
        <v>2.2352049999999998E-2</v>
      </c>
      <c r="M84" s="190">
        <v>1.516725E-2</v>
      </c>
      <c r="N84" s="190">
        <v>1.3627045000000001E-2</v>
      </c>
      <c r="O84" s="190">
        <v>4.0717128000000002E-3</v>
      </c>
      <c r="P84" s="190">
        <v>5.6613214E-6</v>
      </c>
      <c r="Q84" s="190">
        <v>1.0489654E-5</v>
      </c>
      <c r="R84" s="190">
        <v>2.9963504999999998E-6</v>
      </c>
      <c r="S84" s="190">
        <v>3.4426054000000002E-3</v>
      </c>
      <c r="T84" s="190">
        <v>5.7306429000000001E-4</v>
      </c>
      <c r="U84" s="190">
        <v>0</v>
      </c>
      <c r="V84" s="190">
        <v>0</v>
      </c>
      <c r="W84" s="25"/>
      <c r="X84" s="252">
        <f t="shared" si="145"/>
        <v>1.1358915517241379</v>
      </c>
      <c r="Y84" s="35">
        <v>90.992812000000001</v>
      </c>
      <c r="Z84" s="67">
        <f t="shared" si="62"/>
        <v>3.7274500988293081E-2</v>
      </c>
      <c r="AA84" s="5">
        <f t="shared" si="142"/>
        <v>1.7182858721203819E-6</v>
      </c>
      <c r="AB84" s="5">
        <f t="shared" si="143"/>
        <v>4.335770050219199E-9</v>
      </c>
      <c r="AC84" s="36">
        <f t="shared" si="144"/>
        <v>0.82877771789124</v>
      </c>
      <c r="AD84" s="42">
        <v>1.07578E-6</v>
      </c>
      <c r="AE84" s="42">
        <v>3.2449357E-9</v>
      </c>
      <c r="AF84" s="42">
        <v>8.8649703000000003E-14</v>
      </c>
      <c r="AG84" s="42">
        <v>4.9670381999999999E-14</v>
      </c>
      <c r="AH84" s="42">
        <v>0</v>
      </c>
      <c r="AI84" s="42">
        <v>2.1680723999999999E-9</v>
      </c>
      <c r="AJ84" s="42">
        <v>6.2972781999999999E-7</v>
      </c>
      <c r="AK84" s="42">
        <v>3.0741504999999998E-10</v>
      </c>
      <c r="AL84" s="42">
        <v>7.2327271E-10</v>
      </c>
      <c r="AM84" s="42">
        <v>1.1637342E-13</v>
      </c>
      <c r="AN84" s="42">
        <v>1.5063005999999999E-15</v>
      </c>
      <c r="AO84" s="42">
        <v>1.1246708E-14</v>
      </c>
      <c r="AP84" s="42">
        <v>2.3091554999999999E-15</v>
      </c>
      <c r="AQ84" s="42">
        <v>6.1111693000000004E-15</v>
      </c>
      <c r="AR84" s="42">
        <v>7.2867559000000001E-10</v>
      </c>
      <c r="AS84" s="42">
        <v>2.8119460000000001E-11</v>
      </c>
      <c r="AT84" s="29">
        <v>0</v>
      </c>
      <c r="AU84" s="42">
        <v>7.2789124000000004E-7</v>
      </c>
      <c r="AV84" s="29">
        <v>0.82877699000000005</v>
      </c>
      <c r="AW84" s="42">
        <v>9.8531350000000006E-9</v>
      </c>
      <c r="AX84" s="42">
        <v>5.9917713000000003E-11</v>
      </c>
      <c r="AY84" s="42">
        <v>2.6807628000000001E-15</v>
      </c>
      <c r="BA84" s="38" t="s">
        <v>1179</v>
      </c>
      <c r="BB84" s="28"/>
      <c r="BC84" s="28"/>
      <c r="BE84"/>
      <c r="BF84"/>
      <c r="BG84"/>
      <c r="BH84"/>
      <c r="BI84"/>
      <c r="BJ84"/>
      <c r="BK84"/>
      <c r="BL84"/>
      <c r="BM84"/>
      <c r="BN84"/>
      <c r="BO84"/>
      <c r="BP84"/>
      <c r="BQ84"/>
    </row>
    <row r="85" spans="1:69">
      <c r="A85" s="48"/>
      <c r="C85" s="71" t="s">
        <v>237</v>
      </c>
      <c r="D85" t="s">
        <v>27</v>
      </c>
      <c r="E85" s="29" t="s">
        <v>52</v>
      </c>
      <c r="F85" s="43" t="s">
        <v>1708</v>
      </c>
      <c r="G85" s="238">
        <f t="shared" si="138"/>
        <v>1.1187086492940002</v>
      </c>
      <c r="H85" s="43">
        <f t="shared" si="139"/>
        <v>3.1066743389999998E-2</v>
      </c>
      <c r="I85" s="43">
        <f t="shared" si="140"/>
        <v>9.3966672760000008E-2</v>
      </c>
      <c r="J85" s="50">
        <f t="shared" si="141"/>
        <v>0.72563948314399995</v>
      </c>
      <c r="K85" s="190">
        <v>0.26803575000000002</v>
      </c>
      <c r="L85" s="190">
        <v>6.0154053999999998E-2</v>
      </c>
      <c r="M85" s="190">
        <v>3.3708257999999998E-2</v>
      </c>
      <c r="N85" s="190">
        <v>2.6076433999999999E-2</v>
      </c>
      <c r="O85" s="190">
        <v>4.6794400999999996E-3</v>
      </c>
      <c r="P85" s="190">
        <v>3.1086929E-4</v>
      </c>
      <c r="Q85" s="190">
        <v>1.0436076E-4</v>
      </c>
      <c r="R85" s="190">
        <v>4.7568743999999998E-5</v>
      </c>
      <c r="S85" s="190">
        <v>0.72407560999999998</v>
      </c>
      <c r="T85" s="190">
        <v>1.5163043999999999E-3</v>
      </c>
      <c r="U85" s="190">
        <v>0</v>
      </c>
      <c r="V85" s="190">
        <v>0</v>
      </c>
      <c r="W85" s="25"/>
      <c r="X85" s="252">
        <f t="shared" si="145"/>
        <v>2.3106530172413793</v>
      </c>
      <c r="Y85" s="35">
        <v>74.268539000000004</v>
      </c>
      <c r="Z85" s="67">
        <f t="shared" si="62"/>
        <v>7.4256207230181517E-2</v>
      </c>
      <c r="AA85" s="5">
        <f t="shared" si="142"/>
        <v>3.8508340146084792E-6</v>
      </c>
      <c r="AB85" s="5">
        <f t="shared" si="143"/>
        <v>9.633622849510301E-9</v>
      </c>
      <c r="AC85" s="36">
        <f t="shared" si="144"/>
        <v>0.564250339637</v>
      </c>
      <c r="AD85" s="42">
        <v>2.2006602E-6</v>
      </c>
      <c r="AE85" s="42">
        <v>6.637446E-9</v>
      </c>
      <c r="AF85" s="42">
        <v>1.8132740000000001E-13</v>
      </c>
      <c r="AG85" s="42">
        <v>5.8228478999999998E-14</v>
      </c>
      <c r="AH85" s="42">
        <v>0</v>
      </c>
      <c r="AI85" s="42">
        <v>4.2015469999999997E-9</v>
      </c>
      <c r="AJ85" s="42">
        <v>1.5691316E-6</v>
      </c>
      <c r="AK85" s="42">
        <v>5.9741167E-10</v>
      </c>
      <c r="AL85" s="42">
        <v>1.8079961E-9</v>
      </c>
      <c r="AM85" s="42">
        <v>2.0397712999999999E-10</v>
      </c>
      <c r="AN85" s="42">
        <v>1.0625813E-15</v>
      </c>
      <c r="AO85" s="42">
        <v>4.1149035000000002E-12</v>
      </c>
      <c r="AP85" s="42">
        <v>2.2436722E-14</v>
      </c>
      <c r="AQ85" s="42">
        <v>2.4109061E-14</v>
      </c>
      <c r="AR85" s="42">
        <v>1.3683799000000001E-8</v>
      </c>
      <c r="AS85" s="42">
        <v>2.6815737999999999E-10</v>
      </c>
      <c r="AT85" s="29">
        <v>0</v>
      </c>
      <c r="AU85" s="42">
        <v>2.4779637E-5</v>
      </c>
      <c r="AV85" s="29">
        <v>0.56422556000000001</v>
      </c>
      <c r="AW85" s="42">
        <v>6.2888653E-8</v>
      </c>
      <c r="AX85" s="42">
        <v>3.82431E-10</v>
      </c>
      <c r="AY85" s="42">
        <v>1.7110245999999999E-14</v>
      </c>
      <c r="BA85" s="38" t="s">
        <v>1179</v>
      </c>
      <c r="BB85" s="28"/>
      <c r="BC85" s="28"/>
      <c r="BE85"/>
      <c r="BF85"/>
      <c r="BG85"/>
      <c r="BH85"/>
      <c r="BI85"/>
      <c r="BJ85"/>
      <c r="BK85"/>
      <c r="BL85"/>
      <c r="BM85"/>
      <c r="BN85"/>
      <c r="BO85"/>
      <c r="BP85"/>
      <c r="BQ85"/>
    </row>
    <row r="86" spans="1:69">
      <c r="A86" s="48"/>
      <c r="C86" s="71" t="s">
        <v>238</v>
      </c>
      <c r="E86" s="29" t="s">
        <v>52</v>
      </c>
      <c r="F86" s="43" t="s">
        <v>1709</v>
      </c>
      <c r="G86" s="238">
        <f t="shared" si="138"/>
        <v>1.0171256886901001</v>
      </c>
      <c r="H86" s="43">
        <f t="shared" si="139"/>
        <v>1.8885183409999999E-2</v>
      </c>
      <c r="I86" s="43">
        <f t="shared" si="140"/>
        <v>3.5822612699999999E-2</v>
      </c>
      <c r="J86" s="50">
        <f t="shared" si="141"/>
        <v>0.80576851258010007</v>
      </c>
      <c r="K86" s="190">
        <v>0.15664938</v>
      </c>
      <c r="L86" s="190">
        <v>2.1356177E-2</v>
      </c>
      <c r="M86" s="190">
        <v>1.3430622E-2</v>
      </c>
      <c r="N86" s="190">
        <v>1.7127562999999998E-2</v>
      </c>
      <c r="O86" s="190">
        <v>1.3994922000000001E-3</v>
      </c>
      <c r="P86" s="190">
        <v>3.5812821000000001E-4</v>
      </c>
      <c r="Q86" s="190">
        <v>1.0358137E-3</v>
      </c>
      <c r="R86" s="190">
        <v>3.7589606E-4</v>
      </c>
      <c r="S86" s="190">
        <v>0.80539044000000004</v>
      </c>
      <c r="T86" s="190">
        <v>2.1765200999999999E-6</v>
      </c>
      <c r="U86" s="190">
        <v>0</v>
      </c>
      <c r="V86" s="190">
        <v>0</v>
      </c>
      <c r="W86" s="25"/>
      <c r="X86" s="252">
        <f t="shared" si="145"/>
        <v>1.3504256896551723</v>
      </c>
      <c r="Y86" s="35">
        <v>70.371207999999996</v>
      </c>
      <c r="Z86" s="67">
        <f t="shared" si="62"/>
        <v>3.8783149843696962E-2</v>
      </c>
      <c r="AA86" s="5">
        <f t="shared" si="142"/>
        <v>1.8980162157E-6</v>
      </c>
      <c r="AB86" s="5">
        <f t="shared" si="143"/>
        <v>4.8475163634822701E-9</v>
      </c>
      <c r="AC86" s="36">
        <f t="shared" si="144"/>
        <v>0.57614896833899998</v>
      </c>
      <c r="AD86" s="42">
        <v>1.2778176999999999E-6</v>
      </c>
      <c r="AE86" s="42">
        <v>3.8543965E-9</v>
      </c>
      <c r="AF86" s="42">
        <v>1.0530057E-13</v>
      </c>
      <c r="AG86" s="42">
        <v>1.1368303000000001E-10</v>
      </c>
      <c r="AH86" s="42">
        <v>1.2797477E-10</v>
      </c>
      <c r="AI86" s="42">
        <v>2.0407259000000002E-9</v>
      </c>
      <c r="AJ86" s="42">
        <v>6.0950496999999997E-7</v>
      </c>
      <c r="AK86" s="42">
        <v>3.0390244000000002E-10</v>
      </c>
      <c r="AL86" s="42">
        <v>6.7651667000000001E-10</v>
      </c>
      <c r="AM86" s="42">
        <v>1.7986735000000001E-12</v>
      </c>
      <c r="AN86" s="42">
        <v>2.0513113E-14</v>
      </c>
      <c r="AO86" s="42">
        <v>3.721063E-12</v>
      </c>
      <c r="AP86" s="42">
        <v>1.4387153000000001E-13</v>
      </c>
      <c r="AQ86" s="42">
        <v>2.5581850999999999E-13</v>
      </c>
      <c r="AR86" s="42">
        <v>2.0517750000000002E-9</v>
      </c>
      <c r="AS86" s="42">
        <v>5.2649738000000002E-9</v>
      </c>
      <c r="AT86" s="29">
        <v>0</v>
      </c>
      <c r="AU86" s="42">
        <v>5.3268339E-5</v>
      </c>
      <c r="AV86" s="29">
        <v>0.57609569999999999</v>
      </c>
      <c r="AW86" s="42">
        <v>1.0944131999999999E-9</v>
      </c>
      <c r="AX86" s="42">
        <v>6.6552155000000002E-12</v>
      </c>
      <c r="AY86" s="42">
        <v>2.9775927000000001E-16</v>
      </c>
      <c r="BA86" s="33" t="s">
        <v>1184</v>
      </c>
      <c r="BB86" s="28"/>
      <c r="BC86" s="28"/>
      <c r="BE86"/>
      <c r="BF86"/>
      <c r="BG86"/>
      <c r="BH86"/>
      <c r="BI86"/>
      <c r="BJ86"/>
      <c r="BK86"/>
      <c r="BL86"/>
      <c r="BM86"/>
      <c r="BN86"/>
      <c r="BO86"/>
      <c r="BP86"/>
      <c r="BQ86"/>
    </row>
    <row r="87" spans="1:69">
      <c r="A87" s="48"/>
      <c r="C87" s="71" t="s">
        <v>239</v>
      </c>
      <c r="E87" s="29" t="s">
        <v>52</v>
      </c>
      <c r="F87" s="43" t="s">
        <v>1710</v>
      </c>
      <c r="G87" s="238">
        <f t="shared" si="138"/>
        <v>1.43735198928</v>
      </c>
      <c r="H87" s="43">
        <f t="shared" si="139"/>
        <v>3.2398056519999996E-2</v>
      </c>
      <c r="I87" s="43">
        <f t="shared" si="140"/>
        <v>8.4079350859999999E-2</v>
      </c>
      <c r="J87" s="50">
        <f t="shared" si="141"/>
        <v>0.9427120819</v>
      </c>
      <c r="K87" s="190">
        <v>0.37816250000000001</v>
      </c>
      <c r="L87" s="190">
        <v>5.6508811999999999E-2</v>
      </c>
      <c r="M87" s="190">
        <v>2.7297905000000001E-2</v>
      </c>
      <c r="N87" s="190">
        <v>2.5799873000000001E-2</v>
      </c>
      <c r="O87" s="190">
        <v>5.9806916E-3</v>
      </c>
      <c r="P87" s="190">
        <v>6.1749191999999997E-4</v>
      </c>
      <c r="Q87" s="190">
        <v>2.7263386000000002E-4</v>
      </c>
      <c r="R87" s="190">
        <v>1.4006679000000001E-3</v>
      </c>
      <c r="S87" s="190">
        <v>0.87186368999999997</v>
      </c>
      <c r="T87" s="190">
        <v>6.9447724000000002E-2</v>
      </c>
      <c r="U87" s="190">
        <v>0</v>
      </c>
      <c r="V87" s="190">
        <v>0</v>
      </c>
      <c r="W87" s="25"/>
      <c r="X87" s="252">
        <f t="shared" si="145"/>
        <v>3.260021551724138</v>
      </c>
      <c r="Y87" s="35">
        <v>92.704218999999995</v>
      </c>
      <c r="Z87" s="67">
        <f t="shared" si="62"/>
        <v>9.5456186555047534E-2</v>
      </c>
      <c r="AA87" s="5">
        <f t="shared" si="142"/>
        <v>4.910587428568901E-6</v>
      </c>
      <c r="AB87" s="5">
        <f t="shared" si="143"/>
        <v>1.3526144371303898E-8</v>
      </c>
      <c r="AC87" s="36">
        <f t="shared" si="144"/>
        <v>0.72953714860100005</v>
      </c>
      <c r="AD87" s="42">
        <v>3.1232147E-6</v>
      </c>
      <c r="AE87" s="42">
        <v>9.4191904999999994E-9</v>
      </c>
      <c r="AF87" s="42">
        <v>2.5731604000000001E-13</v>
      </c>
      <c r="AG87" s="42">
        <v>3.1641689E-12</v>
      </c>
      <c r="AH87" s="42">
        <v>0</v>
      </c>
      <c r="AI87" s="42">
        <v>3.9058537000000001E-9</v>
      </c>
      <c r="AJ87" s="42">
        <v>1.4710361000000001E-6</v>
      </c>
      <c r="AK87" s="42">
        <v>5.5524320999999997E-10</v>
      </c>
      <c r="AL87" s="42">
        <v>1.6951170999999999E-9</v>
      </c>
      <c r="AM87" s="42">
        <v>5.4217326000000005E-13</v>
      </c>
      <c r="AN87" s="42">
        <v>5.0196918999999998E-15</v>
      </c>
      <c r="AO87" s="42">
        <v>1.4379718E-11</v>
      </c>
      <c r="AP87" s="42">
        <v>4.8241621000000003E-14</v>
      </c>
      <c r="AQ87" s="42">
        <v>7.9616078000000005E-14</v>
      </c>
      <c r="AR87" s="42">
        <v>7.5286375999999994E-9</v>
      </c>
      <c r="AS87" s="42">
        <v>2.1240030999999999E-9</v>
      </c>
      <c r="AT87" s="29">
        <v>0</v>
      </c>
      <c r="AU87" s="42">
        <v>7.8088600999999999E-5</v>
      </c>
      <c r="AV87" s="29">
        <v>0.72945906000000005</v>
      </c>
      <c r="AW87" s="42">
        <v>3.0277496999999998E-7</v>
      </c>
      <c r="AX87" s="42">
        <v>1.8411990999999999E-9</v>
      </c>
      <c r="AY87" s="42">
        <v>8.2376612999999996E-14</v>
      </c>
      <c r="BA87" s="33" t="s">
        <v>1173</v>
      </c>
      <c r="BB87" s="28"/>
      <c r="BC87" s="28"/>
      <c r="BE87"/>
      <c r="BF87"/>
      <c r="BG87"/>
      <c r="BH87"/>
      <c r="BI87"/>
      <c r="BJ87"/>
      <c r="BK87"/>
      <c r="BL87"/>
      <c r="BM87"/>
      <c r="BN87"/>
      <c r="BO87"/>
      <c r="BP87"/>
      <c r="BQ87"/>
    </row>
    <row r="88" spans="1:69">
      <c r="C88" s="57" t="s">
        <v>65</v>
      </c>
      <c r="D88" s="1" t="s">
        <v>7</v>
      </c>
      <c r="E88" s="1"/>
      <c r="F88" s="25"/>
      <c r="G88" s="105"/>
      <c r="H88" s="25"/>
      <c r="I88" s="25"/>
      <c r="J88" s="25"/>
      <c r="K88" s="25"/>
      <c r="L88" s="25"/>
      <c r="M88" s="25"/>
      <c r="N88" s="25"/>
      <c r="O88" s="25"/>
      <c r="P88" s="25"/>
      <c r="Q88" s="25"/>
      <c r="R88" s="25"/>
      <c r="S88" s="25"/>
      <c r="T88" s="25"/>
      <c r="U88" s="25"/>
      <c r="V88" s="25"/>
      <c r="W88" s="25"/>
      <c r="Y88" s="25"/>
      <c r="Z88" s="10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BE88" s="29"/>
      <c r="BF88"/>
      <c r="BG88"/>
      <c r="BH88"/>
      <c r="BI88"/>
      <c r="BJ88"/>
      <c r="BK88"/>
      <c r="BL88"/>
      <c r="BM88"/>
      <c r="BN88"/>
      <c r="BO88"/>
      <c r="BP88"/>
      <c r="BQ88"/>
    </row>
    <row r="89" spans="1:69">
      <c r="C89" s="71" t="s">
        <v>240</v>
      </c>
      <c r="E89" s="29" t="s">
        <v>52</v>
      </c>
      <c r="F89" s="43" t="s">
        <v>1711</v>
      </c>
      <c r="G89" s="238">
        <f>H89+I89+J89+K89</f>
        <v>0.33253162644647</v>
      </c>
      <c r="H89" s="43">
        <f>N89+O89+P89</f>
        <v>2.9143492959000001E-2</v>
      </c>
      <c r="I89" s="43">
        <f>L89+M89+Q89</f>
        <v>7.3637786069999989E-2</v>
      </c>
      <c r="J89" s="50">
        <f>R89+IF(S89="x",0,S89)+IF(T89="x",0,T89)+IF(U89="x",0,U89)+V89</f>
        <v>8.2512741747000002E-4</v>
      </c>
      <c r="K89" s="190">
        <v>0.22892522000000001</v>
      </c>
      <c r="L89" s="190">
        <v>4.6309059999999999E-2</v>
      </c>
      <c r="M89" s="190">
        <v>2.6883595E-2</v>
      </c>
      <c r="N89" s="190">
        <v>2.6604623000000001E-2</v>
      </c>
      <c r="O89" s="190">
        <v>2.4989854000000001E-3</v>
      </c>
      <c r="P89" s="190">
        <v>3.9884559000000002E-5</v>
      </c>
      <c r="Q89" s="190">
        <v>4.4513107000000002E-4</v>
      </c>
      <c r="R89" s="190">
        <v>7.0125530999999997E-4</v>
      </c>
      <c r="S89" s="190">
        <v>1.2377484E-4</v>
      </c>
      <c r="T89" s="190">
        <v>9.7267470000000004E-8</v>
      </c>
      <c r="U89" s="190">
        <v>0</v>
      </c>
      <c r="V89" s="190">
        <v>0</v>
      </c>
      <c r="W89" s="25"/>
      <c r="X89" s="252">
        <f>K89/0.116</f>
        <v>1.9734932758620689</v>
      </c>
      <c r="Y89" s="35">
        <v>107.49415999999999</v>
      </c>
      <c r="Z89" s="67">
        <f t="shared" si="62"/>
        <v>6.2632264846012614E-2</v>
      </c>
      <c r="AA89" s="5">
        <f>AD89+AG89+AH89+AI89+AJ89+AR89+AS89+AW89</f>
        <v>3.1406188355767997E-6</v>
      </c>
      <c r="AB89" s="5">
        <f>AE89+AF89+AK89+AL89+AM89+AN89+AO89+AP89+AQ89+AT89+AX89+AY89</f>
        <v>7.6972090309333883E-9</v>
      </c>
      <c r="AC89" s="36">
        <f>AU89+AV89</f>
        <v>0.762762203365</v>
      </c>
      <c r="AD89" s="42">
        <v>1.8755493999999999E-6</v>
      </c>
      <c r="AE89" s="42">
        <v>5.6570410999999997E-9</v>
      </c>
      <c r="AF89" s="42">
        <v>1.545453E-13</v>
      </c>
      <c r="AG89" s="42">
        <v>6.1619985000000001E-11</v>
      </c>
      <c r="AH89" s="42">
        <v>2.9526168000000002E-12</v>
      </c>
      <c r="AI89" s="42">
        <v>3.8942322999999996E-9</v>
      </c>
      <c r="AJ89" s="42">
        <v>1.2586772999999999E-6</v>
      </c>
      <c r="AK89" s="42">
        <v>5.6024072999999996E-10</v>
      </c>
      <c r="AL89" s="42">
        <v>1.4406770999999999E-9</v>
      </c>
      <c r="AM89" s="42">
        <v>2.0408581E-12</v>
      </c>
      <c r="AN89" s="42">
        <v>2.1166101999999999E-15</v>
      </c>
      <c r="AO89" s="42">
        <v>4.1609217E-13</v>
      </c>
      <c r="AP89" s="42">
        <v>9.9540079999999996E-14</v>
      </c>
      <c r="AQ89" s="42">
        <v>4.6127122000000002E-14</v>
      </c>
      <c r="AR89" s="42">
        <v>1.0192792E-10</v>
      </c>
      <c r="AS89" s="42">
        <v>2.2660848E-9</v>
      </c>
      <c r="AT89" s="42">
        <v>3.6093599999999999E-11</v>
      </c>
      <c r="AU89" s="42">
        <v>9.9143365000000001E-5</v>
      </c>
      <c r="AV89" s="29">
        <v>0.76266305999999995</v>
      </c>
      <c r="AW89" s="42">
        <v>6.5317955000000002E-11</v>
      </c>
      <c r="AX89" s="42">
        <v>3.9720378000000002E-13</v>
      </c>
      <c r="AY89" s="42">
        <v>1.7771191E-17</v>
      </c>
      <c r="AZ89" s="28"/>
      <c r="BA89" s="38" t="s">
        <v>1172</v>
      </c>
      <c r="BB89" s="28"/>
      <c r="BC89" s="28"/>
      <c r="BE89"/>
      <c r="BF89"/>
      <c r="BG89"/>
      <c r="BH89"/>
      <c r="BI89"/>
      <c r="BJ89"/>
      <c r="BK89"/>
      <c r="BL89"/>
      <c r="BM89"/>
      <c r="BN89"/>
      <c r="BO89"/>
      <c r="BP89"/>
      <c r="BQ89"/>
    </row>
    <row r="90" spans="1:69">
      <c r="C90" s="71" t="s">
        <v>241</v>
      </c>
      <c r="E90" s="29" t="s">
        <v>52</v>
      </c>
      <c r="F90" s="43" t="s">
        <v>1712</v>
      </c>
      <c r="G90" s="238">
        <f t="shared" ref="G90:G91" si="146">H90+I90+J90+K90</f>
        <v>2.8608640530583003</v>
      </c>
      <c r="H90" s="43">
        <f t="shared" ref="H90:H91" si="147">N90+O90+P90</f>
        <v>0.10670169</v>
      </c>
      <c r="I90" s="43">
        <f t="shared" ref="I90:I91" si="148">L90+M90+Q90</f>
        <v>0.36332652800000004</v>
      </c>
      <c r="J90" s="50">
        <f t="shared" ref="J90:J91" si="149">R90+IF(S90="x",0,S90)+IF(T90="x",0,T90)+IF(U90="x",0,U90)+V90</f>
        <v>1.9965348650583001</v>
      </c>
      <c r="K90" s="190">
        <v>0.39430096999999997</v>
      </c>
      <c r="L90" s="190">
        <v>0.1187222</v>
      </c>
      <c r="M90" s="190">
        <v>0.15267379</v>
      </c>
      <c r="N90" s="190">
        <v>5.5355691999999998E-2</v>
      </c>
      <c r="O90" s="190">
        <v>2.3296435000000001E-2</v>
      </c>
      <c r="P90" s="190">
        <v>2.8049563E-2</v>
      </c>
      <c r="Q90" s="190">
        <v>9.1930538000000006E-2</v>
      </c>
      <c r="R90" s="190">
        <v>1.6447209</v>
      </c>
      <c r="S90" s="190">
        <v>0.32398884</v>
      </c>
      <c r="T90" s="190">
        <v>4.0150582999999998E-6</v>
      </c>
      <c r="U90" s="190">
        <v>1.1930197E-2</v>
      </c>
      <c r="V90" s="190">
        <v>1.5890913E-2</v>
      </c>
      <c r="W90" s="25"/>
      <c r="X90" s="252">
        <f t="shared" ref="X90:X91" si="150">K90/0.116</f>
        <v>3.3991462931034477</v>
      </c>
      <c r="Y90" s="35">
        <v>60.262723000000001</v>
      </c>
      <c r="Z90" s="67">
        <f t="shared" si="62"/>
        <v>0.14005392970935907</v>
      </c>
      <c r="AA90" s="5">
        <f t="shared" ref="AA90:AA91" si="151">AD90+AG90+AH90+AI90+AJ90+AR90+AS90+AW90</f>
        <v>7.2485898902799993E-6</v>
      </c>
      <c r="AB90" s="5">
        <f t="shared" ref="AB90:AB91" si="152">AE90+AF90+AK90+AL90+AM90+AN90+AO90+AP90+AQ90+AT90+AX90+AY90</f>
        <v>2.7947332364834999E-8</v>
      </c>
      <c r="AC90" s="36">
        <f t="shared" ref="AC90:AC91" si="153">AU90+AV90</f>
        <v>0.33359741799999998</v>
      </c>
      <c r="AD90" s="42">
        <v>3.2084575999999998E-6</v>
      </c>
      <c r="AE90" s="42">
        <v>9.6816520000000002E-9</v>
      </c>
      <c r="AF90" s="42">
        <v>2.6444976999999998E-13</v>
      </c>
      <c r="AG90" s="42">
        <v>2.5685109000000001E-9</v>
      </c>
      <c r="AH90" s="42">
        <v>2.0012127999999999E-10</v>
      </c>
      <c r="AI90" s="42">
        <v>6.7850980999999999E-9</v>
      </c>
      <c r="AJ90" s="42">
        <v>3.6602749999999999E-6</v>
      </c>
      <c r="AK90" s="42">
        <v>9.9648046000000004E-10</v>
      </c>
      <c r="AL90" s="42">
        <v>3.4899963999999998E-9</v>
      </c>
      <c r="AM90" s="42">
        <v>2.1747665E-10</v>
      </c>
      <c r="AN90" s="42">
        <v>2.5261872000000002E-12</v>
      </c>
      <c r="AO90" s="42">
        <v>9.2648826000000005E-11</v>
      </c>
      <c r="AP90" s="42">
        <v>3.2112200999999997E-11</v>
      </c>
      <c r="AQ90" s="42">
        <v>5.6385562000000004E-12</v>
      </c>
      <c r="AR90" s="42">
        <v>7.1158839999999997E-8</v>
      </c>
      <c r="AS90" s="42">
        <v>1.2615192E-7</v>
      </c>
      <c r="AT90" s="42">
        <v>1.2362982E-8</v>
      </c>
      <c r="AU90" s="29">
        <v>2.9376808000000001E-2</v>
      </c>
      <c r="AV90" s="29">
        <v>0.30422061</v>
      </c>
      <c r="AW90" s="42">
        <v>1.7299280000000001E-7</v>
      </c>
      <c r="AX90" s="42">
        <v>1.0654823E-9</v>
      </c>
      <c r="AY90" s="42">
        <v>7.2334665000000005E-14</v>
      </c>
      <c r="AZ90" s="28"/>
      <c r="BA90" s="38" t="s">
        <v>1181</v>
      </c>
      <c r="BB90" s="28"/>
      <c r="BC90" s="28"/>
      <c r="BE90"/>
      <c r="BF90"/>
      <c r="BG90"/>
      <c r="BH90"/>
      <c r="BI90"/>
      <c r="BJ90"/>
      <c r="BK90"/>
      <c r="BL90"/>
      <c r="BM90"/>
      <c r="BN90"/>
      <c r="BO90"/>
      <c r="BP90"/>
      <c r="BQ90"/>
    </row>
    <row r="91" spans="1:69">
      <c r="C91" s="71" t="s">
        <v>242</v>
      </c>
      <c r="E91" s="29" t="s">
        <v>52</v>
      </c>
      <c r="F91" s="43" t="s">
        <v>1713</v>
      </c>
      <c r="G91" s="238">
        <f t="shared" si="146"/>
        <v>0.87704793980000006</v>
      </c>
      <c r="H91" s="43">
        <f t="shared" si="147"/>
        <v>1.6445481000000001E-2</v>
      </c>
      <c r="I91" s="43">
        <f t="shared" si="148"/>
        <v>2.9161866000000002E-2</v>
      </c>
      <c r="J91" s="50">
        <f t="shared" si="149"/>
        <v>0.80012059280000003</v>
      </c>
      <c r="K91" s="190">
        <v>3.1320000000000001E-2</v>
      </c>
      <c r="L91" s="190">
        <v>9.6249999999999999E-3</v>
      </c>
      <c r="M91" s="190">
        <v>1.9536866E-2</v>
      </c>
      <c r="N91" s="190">
        <v>1.6445481000000001E-2</v>
      </c>
      <c r="O91" s="190">
        <v>0</v>
      </c>
      <c r="P91" s="190">
        <v>0</v>
      </c>
      <c r="Q91" s="190">
        <v>0</v>
      </c>
      <c r="R91" s="190">
        <v>9.7200000000000004E-5</v>
      </c>
      <c r="S91" s="190">
        <v>0.8</v>
      </c>
      <c r="T91" s="190">
        <v>2.3392800000000001E-5</v>
      </c>
      <c r="U91" s="190">
        <v>0</v>
      </c>
      <c r="V91" s="190">
        <v>0</v>
      </c>
      <c r="W91" s="25"/>
      <c r="X91" s="252">
        <f t="shared" si="150"/>
        <v>0.27</v>
      </c>
      <c r="Y91" s="35">
        <v>52.793759000000001</v>
      </c>
      <c r="Z91" s="67">
        <f t="shared" si="62"/>
        <v>1.5584377114326049E-2</v>
      </c>
      <c r="AA91" s="5">
        <f t="shared" si="151"/>
        <v>6.661198E-7</v>
      </c>
      <c r="AB91" s="5">
        <f t="shared" si="152"/>
        <v>1.6202383482199996E-9</v>
      </c>
      <c r="AC91" s="36">
        <f t="shared" si="153"/>
        <v>0.48489896200000004</v>
      </c>
      <c r="AD91" s="42">
        <v>2.5055999999999999E-7</v>
      </c>
      <c r="AE91" s="42">
        <v>7.5599999999999997E-10</v>
      </c>
      <c r="AF91" s="42">
        <v>2.0655000000000001E-14</v>
      </c>
      <c r="AG91" s="42">
        <v>0</v>
      </c>
      <c r="AH91" s="42">
        <v>0</v>
      </c>
      <c r="AI91" s="42">
        <v>2.7937E-9</v>
      </c>
      <c r="AJ91" s="42">
        <v>4.1264400000000003E-7</v>
      </c>
      <c r="AK91" s="42">
        <v>3.9602999999999998E-10</v>
      </c>
      <c r="AL91" s="42">
        <v>4.67441E-10</v>
      </c>
      <c r="AM91" s="29">
        <v>0</v>
      </c>
      <c r="AN91" s="42">
        <v>4.1599999999999998E-15</v>
      </c>
      <c r="AO91" s="42">
        <v>0</v>
      </c>
      <c r="AP91" s="42">
        <v>0</v>
      </c>
      <c r="AQ91" s="29">
        <v>0</v>
      </c>
      <c r="AR91" s="29">
        <v>0</v>
      </c>
      <c r="AS91" s="29">
        <v>0</v>
      </c>
      <c r="AT91" s="29">
        <v>0</v>
      </c>
      <c r="AU91" s="42">
        <v>1.232E-6</v>
      </c>
      <c r="AV91" s="29">
        <v>0.48489773000000003</v>
      </c>
      <c r="AW91" s="42">
        <v>1.221E-10</v>
      </c>
      <c r="AX91" s="42">
        <v>7.4250000000000002E-13</v>
      </c>
      <c r="AY91" s="42">
        <v>3.322E-17</v>
      </c>
      <c r="AZ91" s="28"/>
      <c r="BA91" s="38" t="s">
        <v>1181</v>
      </c>
      <c r="BB91" s="28"/>
      <c r="BC91" s="28"/>
      <c r="BE91"/>
      <c r="BF91"/>
      <c r="BG91"/>
      <c r="BH91"/>
      <c r="BI91"/>
      <c r="BJ91"/>
      <c r="BK91"/>
      <c r="BL91"/>
      <c r="BM91"/>
      <c r="BN91"/>
      <c r="BO91"/>
      <c r="BP91"/>
      <c r="BQ91"/>
    </row>
    <row r="92" spans="1:69">
      <c r="C92" s="57" t="s">
        <v>120</v>
      </c>
      <c r="D92" s="1" t="s">
        <v>8</v>
      </c>
      <c r="E92" s="29"/>
      <c r="F92" s="67"/>
      <c r="H92" s="67"/>
      <c r="I92" s="67"/>
      <c r="J92" s="67"/>
      <c r="K92" s="67"/>
      <c r="L92" s="67"/>
      <c r="M92" s="67"/>
      <c r="N92" s="67"/>
      <c r="O92" s="67"/>
      <c r="P92" s="67"/>
      <c r="Q92" s="67"/>
      <c r="R92" s="67"/>
      <c r="S92" s="67"/>
      <c r="T92" s="67"/>
      <c r="U92" s="67"/>
      <c r="V92" s="67"/>
      <c r="W92" s="67"/>
      <c r="Y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BA92" s="38"/>
      <c r="BE92" s="38"/>
      <c r="BF92"/>
      <c r="BG92"/>
      <c r="BH92"/>
      <c r="BI92"/>
      <c r="BJ92"/>
      <c r="BK92"/>
      <c r="BL92"/>
      <c r="BM92"/>
      <c r="BN92"/>
      <c r="BO92"/>
      <c r="BP92"/>
      <c r="BQ92"/>
    </row>
    <row r="93" spans="1:69">
      <c r="C93" s="71" t="s">
        <v>243</v>
      </c>
      <c r="E93" s="29" t="s">
        <v>52</v>
      </c>
      <c r="F93" s="43" t="s">
        <v>1714</v>
      </c>
      <c r="G93" s="238">
        <f>H93+I93+J93+K93</f>
        <v>2.5779652799999999</v>
      </c>
      <c r="H93" s="43">
        <f t="shared" ref="H93" si="154">N93+O93+P93</f>
        <v>0</v>
      </c>
      <c r="I93" s="43">
        <f t="shared" ref="I93" si="155">L93+M93+Q93</f>
        <v>0.32900000000000001</v>
      </c>
      <c r="J93" s="50">
        <f t="shared" ref="J93" si="156">R93+IF(S93="x",0,S93)+IF(T93="x",0,T93)+IF(U93="x",0,U93)+V93</f>
        <v>0.81056528000000005</v>
      </c>
      <c r="K93" s="190">
        <v>1.4383999999999999</v>
      </c>
      <c r="L93" s="190">
        <v>0.32900000000000001</v>
      </c>
      <c r="M93" s="190">
        <v>0</v>
      </c>
      <c r="N93" s="190">
        <v>0</v>
      </c>
      <c r="O93" s="190">
        <v>0</v>
      </c>
      <c r="P93" s="190">
        <v>0</v>
      </c>
      <c r="Q93" s="190">
        <v>0</v>
      </c>
      <c r="R93" s="190">
        <v>0</v>
      </c>
      <c r="S93" s="190">
        <v>0.81056528000000005</v>
      </c>
      <c r="T93" s="190">
        <v>0</v>
      </c>
      <c r="U93" s="190">
        <v>0</v>
      </c>
      <c r="V93" s="190">
        <v>0</v>
      </c>
      <c r="W93" s="25"/>
      <c r="X93" s="252">
        <f>K93/0.116</f>
        <v>12.399999999999999</v>
      </c>
      <c r="Y93" s="35">
        <v>255.7</v>
      </c>
      <c r="Z93" s="67">
        <f t="shared" si="62"/>
        <v>0.34993305697824001</v>
      </c>
      <c r="AA93" s="5">
        <f>AD93+AG93+AH93+AI93+AJ93+AR93+AS93+AW93</f>
        <v>1.83504E-5</v>
      </c>
      <c r="AB93" s="5">
        <f>AE93+AF93+AK93+AL93+AM93+AN93+AO93+AP93+AQ93+AT93+AX93+AY93</f>
        <v>4.26921486E-8</v>
      </c>
      <c r="AC93" s="36">
        <f>AU93+AV93</f>
        <v>2.3911799999999999</v>
      </c>
      <c r="AD93" s="42">
        <v>1.1507200000000001E-5</v>
      </c>
      <c r="AE93" s="42">
        <v>3.4720000000000003E-8</v>
      </c>
      <c r="AF93" s="42">
        <v>9.4860000000000002E-13</v>
      </c>
      <c r="AG93" s="42">
        <v>0</v>
      </c>
      <c r="AH93" s="42">
        <v>0</v>
      </c>
      <c r="AI93" s="42">
        <v>0</v>
      </c>
      <c r="AJ93" s="42">
        <v>6.8432E-6</v>
      </c>
      <c r="AK93" s="29">
        <v>0</v>
      </c>
      <c r="AL93" s="42">
        <v>7.9711999999999999E-9</v>
      </c>
      <c r="AM93" s="29">
        <v>0</v>
      </c>
      <c r="AN93" s="29">
        <v>0</v>
      </c>
      <c r="AO93" s="29">
        <v>0</v>
      </c>
      <c r="AP93" s="29">
        <v>0</v>
      </c>
      <c r="AQ93" s="29">
        <v>0</v>
      </c>
      <c r="AR93" s="29">
        <v>0</v>
      </c>
      <c r="AS93" s="29">
        <v>0</v>
      </c>
      <c r="AT93" s="42">
        <v>0</v>
      </c>
      <c r="AU93" s="29">
        <v>0</v>
      </c>
      <c r="AV93" s="29">
        <v>2.3911799999999999</v>
      </c>
      <c r="AW93" s="29">
        <v>0</v>
      </c>
      <c r="AX93" s="29">
        <v>0</v>
      </c>
      <c r="AY93" s="29">
        <v>0</v>
      </c>
      <c r="AZ93" s="28"/>
      <c r="BA93" s="33" t="s">
        <v>1174</v>
      </c>
      <c r="BB93" s="28"/>
      <c r="BC93" s="28"/>
      <c r="BE93" s="3"/>
      <c r="BF93"/>
      <c r="BG93"/>
      <c r="BH93"/>
      <c r="BI93"/>
      <c r="BJ93"/>
      <c r="BK93"/>
      <c r="BL93"/>
      <c r="BM93"/>
      <c r="BN93"/>
      <c r="BO93"/>
      <c r="BP93"/>
      <c r="BQ93"/>
    </row>
    <row r="94" spans="1:69">
      <c r="C94" s="84"/>
      <c r="E94" s="29"/>
      <c r="F94" s="67"/>
      <c r="AZ94" s="28"/>
      <c r="BA94" s="28"/>
      <c r="BB94" s="28"/>
      <c r="BC94" s="28"/>
      <c r="BE94"/>
      <c r="BF94"/>
      <c r="BG94"/>
      <c r="BH94"/>
      <c r="BI94"/>
      <c r="BJ94"/>
      <c r="BK94"/>
      <c r="BL94"/>
      <c r="BM94"/>
      <c r="BN94"/>
      <c r="BO94"/>
      <c r="BP94"/>
      <c r="BQ94"/>
    </row>
    <row r="95" spans="1:69">
      <c r="C95" s="57" t="s">
        <v>66</v>
      </c>
      <c r="D95" s="1" t="s">
        <v>9</v>
      </c>
      <c r="E95" s="29"/>
      <c r="F95" s="67"/>
      <c r="H95" s="67"/>
      <c r="I95" s="67"/>
      <c r="J95" s="67"/>
      <c r="K95" s="67"/>
      <c r="L95" s="67"/>
      <c r="M95" s="67"/>
      <c r="N95" s="67"/>
      <c r="O95" s="67"/>
      <c r="P95" s="67"/>
      <c r="Q95" s="67"/>
      <c r="R95" s="67"/>
      <c r="S95" s="67"/>
      <c r="T95" s="67"/>
      <c r="U95" s="67"/>
      <c r="V95" s="67"/>
      <c r="W95" s="67"/>
      <c r="Y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BE95" s="33"/>
      <c r="BF95"/>
      <c r="BG95"/>
      <c r="BH95"/>
      <c r="BI95"/>
      <c r="BJ95"/>
      <c r="BK95"/>
      <c r="BL95"/>
      <c r="BM95"/>
      <c r="BN95"/>
      <c r="BO95"/>
      <c r="BP95"/>
      <c r="BQ95"/>
    </row>
    <row r="96" spans="1:69">
      <c r="C96" s="71" t="s">
        <v>244</v>
      </c>
      <c r="D96" s="17">
        <v>1</v>
      </c>
      <c r="E96" s="29" t="s">
        <v>52</v>
      </c>
      <c r="F96" s="50" t="s">
        <v>1715</v>
      </c>
      <c r="G96" s="238">
        <f t="shared" ref="G96:G98" si="157">H96+I96+J96+K96</f>
        <v>4.1668727744382877E-2</v>
      </c>
      <c r="H96" s="43">
        <f t="shared" ref="H96:H98" si="158">N96+O96+P96</f>
        <v>2.6840290469999999E-3</v>
      </c>
      <c r="I96" s="43">
        <f t="shared" ref="I96:I98" si="159">L96+M96+Q96</f>
        <v>8.3621451900000015E-3</v>
      </c>
      <c r="J96" s="50">
        <f t="shared" ref="J96:J98" si="160">R96+IF(S96="x",0,S96)+IF(T96="x",0,T96)+IF(U96="x",0,U96)+V96</f>
        <v>2.2692435073828764E-3</v>
      </c>
      <c r="K96" s="190">
        <v>2.835331E-2</v>
      </c>
      <c r="L96" s="190">
        <v>5.8819613000000003E-3</v>
      </c>
      <c r="M96" s="190">
        <v>2.2042819000000001E-3</v>
      </c>
      <c r="N96" s="190">
        <v>2.0728535000000001E-3</v>
      </c>
      <c r="O96" s="190">
        <v>5.6772205000000001E-4</v>
      </c>
      <c r="P96" s="190">
        <v>4.3453496999999998E-5</v>
      </c>
      <c r="Q96" s="190">
        <v>2.7590199E-4</v>
      </c>
      <c r="R96" s="190">
        <v>2.7065359999999997E-4</v>
      </c>
      <c r="S96" s="190">
        <v>1.7229559000000001E-3</v>
      </c>
      <c r="T96" s="190">
        <v>2.7072871000000001E-4</v>
      </c>
      <c r="U96" s="190">
        <v>4.9052820000000002E-6</v>
      </c>
      <c r="V96" s="190">
        <v>1.5382875999999999E-11</v>
      </c>
      <c r="W96" s="25"/>
      <c r="X96" s="252">
        <f t="shared" ref="X96:X98" si="161">K96/0.116</f>
        <v>0.24442508620689654</v>
      </c>
      <c r="Y96" s="35">
        <v>3.7035309999999999</v>
      </c>
      <c r="Z96" s="67">
        <f t="shared" ref="Z96:Z98" si="162">AA96*42.1*400+AB96*1396*400+AC96*0.0000357*200</f>
        <v>7.2662153142305543E-3</v>
      </c>
      <c r="AA96" s="5">
        <f t="shared" ref="AA96:AA98" si="163">AD96+AG96+AH96+AI96+AJ96+AR96+AS96+AW96</f>
        <v>3.8929821856400003E-7</v>
      </c>
      <c r="AB96" s="5">
        <f t="shared" ref="AB96:AB98" si="164">AE96+AF96+AK96+AL96+AM96+AN96+AO96+AP96+AQ96+AT96+AX96+AY96</f>
        <v>9.2707855449894997E-10</v>
      </c>
      <c r="AC96" s="36">
        <f t="shared" ref="AC96:AC98" si="165">AU96+AV96</f>
        <v>2.6996169297000001E-2</v>
      </c>
      <c r="AD96" s="42">
        <v>2.2826532000000001E-7</v>
      </c>
      <c r="AE96" s="42">
        <v>6.8866690000000001E-10</v>
      </c>
      <c r="AF96" s="42">
        <v>1.8815017E-14</v>
      </c>
      <c r="AG96" s="42">
        <v>2.2069653000000001E-11</v>
      </c>
      <c r="AH96" s="42">
        <v>1.3215670999999999E-11</v>
      </c>
      <c r="AI96" s="42">
        <v>3.1532956999999998E-10</v>
      </c>
      <c r="AJ96" s="42">
        <v>1.5623895E-7</v>
      </c>
      <c r="AK96" s="42">
        <v>4.5225110999999997E-11</v>
      </c>
      <c r="AL96" s="42">
        <v>1.689265E-10</v>
      </c>
      <c r="AM96" s="42">
        <v>2.7019548000000001E-14</v>
      </c>
      <c r="AN96" s="42">
        <v>7.1668833000000002E-16</v>
      </c>
      <c r="AO96" s="42">
        <v>1.0305107E-12</v>
      </c>
      <c r="AP96" s="42">
        <v>8.5842468000000004E-15</v>
      </c>
      <c r="AQ96" s="42">
        <v>1.6213445999999999E-14</v>
      </c>
      <c r="AR96" s="42">
        <v>3.3704826999999999E-10</v>
      </c>
      <c r="AS96" s="42">
        <v>1.0708662999999999E-9</v>
      </c>
      <c r="AT96" s="42">
        <v>4.6987279999999998E-12</v>
      </c>
      <c r="AU96" s="42">
        <v>5.8250296999999999E-5</v>
      </c>
      <c r="AV96" s="42">
        <v>2.6937919000000001E-2</v>
      </c>
      <c r="AW96" s="42">
        <v>3.0354191E-9</v>
      </c>
      <c r="AX96" s="42">
        <v>1.8458630000000001E-11</v>
      </c>
      <c r="AY96" s="42">
        <v>8.2585281999999998E-16</v>
      </c>
      <c r="BA96" s="38" t="s">
        <v>1172</v>
      </c>
      <c r="BE96"/>
      <c r="BF96"/>
      <c r="BG96"/>
      <c r="BH96"/>
      <c r="BI96"/>
      <c r="BJ96"/>
      <c r="BK96"/>
      <c r="BL96"/>
      <c r="BM96"/>
      <c r="BN96"/>
      <c r="BO96"/>
      <c r="BP96"/>
      <c r="BQ96"/>
    </row>
    <row r="97" spans="3:69">
      <c r="C97" s="71" t="s">
        <v>245</v>
      </c>
      <c r="D97" s="17">
        <v>1</v>
      </c>
      <c r="E97" s="29" t="s">
        <v>52</v>
      </c>
      <c r="F97" s="50" t="s">
        <v>1716</v>
      </c>
      <c r="G97" s="238">
        <f t="shared" si="157"/>
        <v>0.15135453529971082</v>
      </c>
      <c r="H97" s="43">
        <f t="shared" si="158"/>
        <v>1.284828589E-2</v>
      </c>
      <c r="I97" s="43">
        <f t="shared" si="159"/>
        <v>2.3469298700000002E-2</v>
      </c>
      <c r="J97" s="50">
        <f t="shared" si="160"/>
        <v>9.8054707097108285E-3</v>
      </c>
      <c r="K97" s="190">
        <v>0.10523148</v>
      </c>
      <c r="L97" s="190">
        <v>9.1948114000000008E-3</v>
      </c>
      <c r="M97" s="190">
        <v>1.2112352E-2</v>
      </c>
      <c r="N97" s="190">
        <v>1.1407489999999999E-2</v>
      </c>
      <c r="O97" s="190">
        <v>1.1342024999999999E-3</v>
      </c>
      <c r="P97" s="190">
        <v>3.0659338999999998E-4</v>
      </c>
      <c r="Q97" s="190">
        <v>2.1621353E-3</v>
      </c>
      <c r="R97" s="190">
        <v>8.9841079999999993E-3</v>
      </c>
      <c r="S97" s="190">
        <v>4.4936560000000001E-4</v>
      </c>
      <c r="T97" s="190">
        <v>3.692147E-4</v>
      </c>
      <c r="U97" s="190">
        <v>2.7819935999999999E-6</v>
      </c>
      <c r="V97" s="190">
        <v>4.1611083E-10</v>
      </c>
      <c r="W97" s="25"/>
      <c r="X97" s="252">
        <f t="shared" si="161"/>
        <v>0.90716793103448268</v>
      </c>
      <c r="Y97" s="35">
        <v>3.8990450000000001</v>
      </c>
      <c r="Z97" s="67">
        <f t="shared" si="162"/>
        <v>2.1949707461450769E-2</v>
      </c>
      <c r="AA97" s="5">
        <f t="shared" si="163"/>
        <v>1.1892519950150001E-6</v>
      </c>
      <c r="AB97" s="5">
        <f t="shared" si="164"/>
        <v>3.1731967243197796E-9</v>
      </c>
      <c r="AC97" s="36">
        <f t="shared" si="165"/>
        <v>2.1119161700000003E-2</v>
      </c>
      <c r="AD97" s="42">
        <v>8.4386557000000002E-7</v>
      </c>
      <c r="AE97" s="42">
        <v>2.5460574000000002E-9</v>
      </c>
      <c r="AF97" s="42">
        <v>6.9561370999999995E-14</v>
      </c>
      <c r="AG97" s="42">
        <v>3.7527817999999999E-11</v>
      </c>
      <c r="AH97" s="42">
        <v>5.8209707000000004E-11</v>
      </c>
      <c r="AI97" s="42">
        <v>1.6712516000000001E-9</v>
      </c>
      <c r="AJ97" s="42">
        <v>3.4110415000000002E-7</v>
      </c>
      <c r="AK97" s="42">
        <v>2.4021765999999999E-10</v>
      </c>
      <c r="AL97" s="42">
        <v>3.7613542000000002E-10</v>
      </c>
      <c r="AM97" s="42">
        <v>5.7975910999999994E-14</v>
      </c>
      <c r="AN97" s="42">
        <v>1.0704814999999999E-15</v>
      </c>
      <c r="AO97" s="42">
        <v>1.3808046E-12</v>
      </c>
      <c r="AP97" s="42">
        <v>1.4035891000000001E-14</v>
      </c>
      <c r="AQ97" s="42">
        <v>9.0101536E-15</v>
      </c>
      <c r="AR97" s="42">
        <v>2.5393979E-10</v>
      </c>
      <c r="AS97" s="42">
        <v>1.1740958E-9</v>
      </c>
      <c r="AT97" s="42">
        <v>2.6418320999999999E-12</v>
      </c>
      <c r="AU97" s="42">
        <v>3.5891969999999999E-4</v>
      </c>
      <c r="AV97" s="42">
        <v>2.0760242000000002E-2</v>
      </c>
      <c r="AW97" s="42">
        <v>1.0872503E-9</v>
      </c>
      <c r="AX97" s="42">
        <v>6.6116580000000002E-12</v>
      </c>
      <c r="AY97" s="42">
        <v>2.9581168000000001E-16</v>
      </c>
      <c r="BA97" s="38" t="s">
        <v>1184</v>
      </c>
      <c r="BE97"/>
      <c r="BF97"/>
      <c r="BG97"/>
      <c r="BH97"/>
      <c r="BI97"/>
      <c r="BJ97"/>
      <c r="BK97"/>
      <c r="BL97"/>
      <c r="BM97"/>
      <c r="BN97"/>
      <c r="BO97"/>
      <c r="BP97"/>
      <c r="BQ97"/>
    </row>
    <row r="98" spans="3:69">
      <c r="C98" s="71" t="s">
        <v>246</v>
      </c>
      <c r="D98" s="17">
        <v>1</v>
      </c>
      <c r="E98" s="29" t="s">
        <v>52</v>
      </c>
      <c r="F98" s="43" t="s">
        <v>1717</v>
      </c>
      <c r="G98" s="238">
        <f t="shared" si="157"/>
        <v>3.0398847251324997E-3</v>
      </c>
      <c r="H98" s="43">
        <f t="shared" si="158"/>
        <v>1.4698664280000001E-4</v>
      </c>
      <c r="I98" s="43">
        <f t="shared" si="159"/>
        <v>2.3442515109999999E-4</v>
      </c>
      <c r="J98" s="50">
        <f t="shared" si="160"/>
        <v>1.3828111312325E-3</v>
      </c>
      <c r="K98" s="190">
        <v>1.2756618E-3</v>
      </c>
      <c r="L98" s="190">
        <v>7.8105630999999998E-5</v>
      </c>
      <c r="M98" s="190">
        <v>1.5181223000000001E-4</v>
      </c>
      <c r="N98" s="190">
        <v>1.2105365E-4</v>
      </c>
      <c r="O98" s="190">
        <v>1.7617089000000001E-5</v>
      </c>
      <c r="P98" s="190">
        <v>8.3159038000000005E-6</v>
      </c>
      <c r="Q98" s="190">
        <v>4.5072901000000001E-6</v>
      </c>
      <c r="R98" s="190">
        <v>1.6042667000000001E-5</v>
      </c>
      <c r="S98" s="190">
        <v>1.3480968000000001E-3</v>
      </c>
      <c r="T98" s="190">
        <v>1.0324435E-5</v>
      </c>
      <c r="U98" s="190">
        <v>8.3459809000000008E-6</v>
      </c>
      <c r="V98" s="190">
        <v>1.2483324999999999E-9</v>
      </c>
      <c r="W98" s="25"/>
      <c r="X98" s="252">
        <f t="shared" si="161"/>
        <v>1.099708448275862E-2</v>
      </c>
      <c r="Y98" s="35">
        <v>0.17445501999999999</v>
      </c>
      <c r="Z98" s="67">
        <f t="shared" si="162"/>
        <v>2.8216965042408701E-4</v>
      </c>
      <c r="AA98" s="5">
        <f t="shared" si="163"/>
        <v>1.4472883756144E-8</v>
      </c>
      <c r="AB98" s="5">
        <f t="shared" si="164"/>
        <v>4.9382226584230003E-11</v>
      </c>
      <c r="AC98" s="36">
        <f t="shared" si="165"/>
        <v>1.5225844041999999E-3</v>
      </c>
      <c r="AD98" s="42">
        <v>1.0262296E-8</v>
      </c>
      <c r="AE98" s="42">
        <v>3.0961482999999999E-11</v>
      </c>
      <c r="AF98" s="42">
        <v>8.4589491000000003E-16</v>
      </c>
      <c r="AG98" s="42">
        <v>1.1356839000000001E-12</v>
      </c>
      <c r="AH98" s="42">
        <v>7.2359244000000004E-14</v>
      </c>
      <c r="AI98" s="42">
        <v>1.7918048999999999E-11</v>
      </c>
      <c r="AJ98" s="42">
        <v>3.2238486000000002E-9</v>
      </c>
      <c r="AK98" s="42">
        <v>2.5851705999999999E-12</v>
      </c>
      <c r="AL98" s="42">
        <v>3.8230292000000001E-12</v>
      </c>
      <c r="AM98" s="42">
        <v>2.3835841E-14</v>
      </c>
      <c r="AN98" s="42">
        <v>2.6620261999999999E-16</v>
      </c>
      <c r="AO98" s="42">
        <v>3.5919608000000001E-14</v>
      </c>
      <c r="AP98" s="42">
        <v>5.0319887999999998E-16</v>
      </c>
      <c r="AQ98" s="42">
        <v>9.5657430000000009E-16</v>
      </c>
      <c r="AR98" s="42">
        <v>9.3618140000000008E-12</v>
      </c>
      <c r="AS98" s="42">
        <v>2.9643848000000001E-10</v>
      </c>
      <c r="AT98" s="42">
        <v>7.9254961999999999E-12</v>
      </c>
      <c r="AU98" s="42">
        <v>1.2354042000000001E-6</v>
      </c>
      <c r="AV98" s="42">
        <v>1.521349E-3</v>
      </c>
      <c r="AW98" s="42">
        <v>6.6181277000000005E-10</v>
      </c>
      <c r="AX98" s="42">
        <v>4.0245401999999998E-12</v>
      </c>
      <c r="AY98" s="42">
        <v>1.8006452000000001E-16</v>
      </c>
      <c r="BA98" s="38" t="s">
        <v>1172</v>
      </c>
      <c r="BE98"/>
      <c r="BF98"/>
      <c r="BG98"/>
      <c r="BH98"/>
      <c r="BI98"/>
      <c r="BJ98"/>
      <c r="BK98"/>
      <c r="BL98"/>
      <c r="BM98"/>
      <c r="BN98"/>
      <c r="BO98"/>
      <c r="BP98"/>
      <c r="BQ98"/>
    </row>
    <row r="99" spans="3:69">
      <c r="C99" s="57" t="s">
        <v>121</v>
      </c>
      <c r="D99" s="1" t="s">
        <v>10</v>
      </c>
      <c r="E99" s="1"/>
      <c r="F99" s="67"/>
      <c r="H99" s="67"/>
      <c r="I99" s="67"/>
      <c r="J99" s="67"/>
      <c r="K99" s="67"/>
      <c r="L99" s="67"/>
      <c r="M99" s="67"/>
      <c r="N99" s="67"/>
      <c r="O99" s="67"/>
      <c r="P99" s="67"/>
      <c r="Q99" s="67"/>
      <c r="R99" s="67"/>
      <c r="S99" s="67"/>
      <c r="T99" s="67"/>
      <c r="U99" s="67"/>
      <c r="V99" s="67"/>
      <c r="W99" s="67"/>
      <c r="Y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BE99" s="29"/>
      <c r="BF99"/>
      <c r="BG99"/>
      <c r="BH99" s="5"/>
      <c r="BI99"/>
      <c r="BJ99"/>
      <c r="BK99"/>
      <c r="BL99"/>
      <c r="BM99"/>
      <c r="BN99"/>
      <c r="BO99"/>
      <c r="BP99"/>
      <c r="BQ99"/>
    </row>
    <row r="100" spans="3:69">
      <c r="C100" s="71" t="s">
        <v>247</v>
      </c>
      <c r="D100" s="17">
        <v>1</v>
      </c>
      <c r="E100" s="29" t="s">
        <v>52</v>
      </c>
      <c r="F100" s="43" t="s">
        <v>1718</v>
      </c>
      <c r="G100" s="238">
        <f>H100+I100+J100+K100</f>
        <v>1.0259082357368108</v>
      </c>
      <c r="H100" s="43">
        <f t="shared" ref="H100" si="166">N100+O100+P100</f>
        <v>3.37556252929E-2</v>
      </c>
      <c r="I100" s="43">
        <f t="shared" ref="I100" si="167">L100+M100+Q100</f>
        <v>0.12531504999999998</v>
      </c>
      <c r="J100" s="50">
        <f t="shared" ref="J100" si="168">R100+IF(S100="x",0,S100)+IF(T100="x",0,T100)+IF(U100="x",0,U100)+V100</f>
        <v>0.80340557144391089</v>
      </c>
      <c r="K100" s="190">
        <v>6.3431988999999994E-2</v>
      </c>
      <c r="L100" s="190">
        <v>4.0665712999999999E-2</v>
      </c>
      <c r="M100" s="190">
        <v>2.0429284999999998E-2</v>
      </c>
      <c r="N100" s="190">
        <v>3.2842741000000002E-2</v>
      </c>
      <c r="O100" s="190">
        <v>5.8723629000000004E-6</v>
      </c>
      <c r="P100" s="190">
        <v>9.0701192999999996E-4</v>
      </c>
      <c r="Q100" s="190">
        <v>6.4220052E-2</v>
      </c>
      <c r="R100" s="190">
        <v>5.3475557000000001E-6</v>
      </c>
      <c r="S100" s="190">
        <v>0.80339400000000005</v>
      </c>
      <c r="T100" s="190">
        <v>3.4414784999999999E-6</v>
      </c>
      <c r="U100" s="190">
        <v>2.7819935999999999E-6</v>
      </c>
      <c r="V100" s="190">
        <v>4.1611083E-10</v>
      </c>
      <c r="W100" s="25"/>
      <c r="X100" s="252">
        <f>K100/0.116</f>
        <v>0.5468274913793103</v>
      </c>
      <c r="Y100" s="35">
        <v>53.678099000000003</v>
      </c>
      <c r="Z100" s="67">
        <f t="shared" ref="Z100" si="169">AA100*42.1*400+AB100*1396*400+AC100*0.0000357*200</f>
        <v>3.9750080288467382E-2</v>
      </c>
      <c r="AA100" s="5">
        <f>AD100+AG100+AH100+AI100+AJ100+AR100+AS100+AW100</f>
        <v>2.0240470236447479E-6</v>
      </c>
      <c r="AB100" s="5">
        <f>AE100+AF100+AK100+AL100+AM100+AN100+AO100+AP100+AQ100+AT100+AX100+AY100</f>
        <v>3.5279202844338072E-9</v>
      </c>
      <c r="AC100" s="36">
        <f>AU100+AV100</f>
        <v>0.51752629180139997</v>
      </c>
      <c r="AD100" s="42">
        <v>5.2340627999999995E-7</v>
      </c>
      <c r="AE100" s="42">
        <v>1.5786177E-9</v>
      </c>
      <c r="AF100" s="42">
        <v>4.3123963000000003E-14</v>
      </c>
      <c r="AG100" s="42">
        <v>1.6349364999999999E-11</v>
      </c>
      <c r="AH100" s="42">
        <v>2.4119748E-14</v>
      </c>
      <c r="AI100" s="42">
        <v>3.2471899999999998E-9</v>
      </c>
      <c r="AJ100" s="42">
        <v>1.2471162999999999E-6</v>
      </c>
      <c r="AK100" s="42">
        <v>4.9329515999999999E-10</v>
      </c>
      <c r="AL100" s="42">
        <v>1.434833E-9</v>
      </c>
      <c r="AM100" s="42">
        <v>7.9452802999999996E-15</v>
      </c>
      <c r="AN100" s="42">
        <v>3.1668038999999999E-14</v>
      </c>
      <c r="AO100" s="42">
        <v>7.1982662999999999E-13</v>
      </c>
      <c r="AP100" s="42">
        <v>1.3617715E-11</v>
      </c>
      <c r="AQ100" s="42">
        <v>2.77074E-12</v>
      </c>
      <c r="AR100" s="42">
        <v>8.9744059000000002E-9</v>
      </c>
      <c r="AS100" s="42">
        <v>2.4106586999999997E-7</v>
      </c>
      <c r="AT100" s="42">
        <v>2.6418320999999999E-12</v>
      </c>
      <c r="AU100" s="42">
        <v>4.1180140000000002E-7</v>
      </c>
      <c r="AV100" s="29">
        <v>0.51752587999999999</v>
      </c>
      <c r="AW100" s="42">
        <v>2.2060426E-10</v>
      </c>
      <c r="AX100" s="42">
        <v>1.3415133999999999E-12</v>
      </c>
      <c r="AY100" s="42">
        <v>6.0021507999999997E-17</v>
      </c>
      <c r="AZ100" s="28"/>
      <c r="BA100" s="33" t="s">
        <v>1186</v>
      </c>
      <c r="BB100" s="28"/>
      <c r="BC100" s="28"/>
      <c r="BE100" s="29"/>
      <c r="BF100"/>
      <c r="BG100"/>
      <c r="BH100" s="5"/>
      <c r="BI100"/>
      <c r="BJ100"/>
      <c r="BK100"/>
      <c r="BL100"/>
      <c r="BM100"/>
      <c r="BN100"/>
      <c r="BO100"/>
      <c r="BP100"/>
      <c r="BQ100"/>
    </row>
    <row r="101" spans="3:69">
      <c r="C101" s="57" t="s">
        <v>67</v>
      </c>
      <c r="D101" s="1" t="s">
        <v>11</v>
      </c>
      <c r="E101" s="29"/>
      <c r="F101" s="67"/>
      <c r="H101" s="67"/>
      <c r="I101" s="67"/>
      <c r="J101" s="67"/>
      <c r="K101" s="67"/>
      <c r="L101" s="67"/>
      <c r="M101" s="67"/>
      <c r="N101" s="67"/>
      <c r="O101" s="67"/>
      <c r="P101" s="67"/>
      <c r="Q101" s="67"/>
      <c r="R101" s="67"/>
      <c r="S101" s="67"/>
      <c r="T101" s="67"/>
      <c r="U101" s="67"/>
      <c r="V101" s="67"/>
      <c r="W101" s="67"/>
      <c r="Y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c r="AZ101" s="53"/>
      <c r="BA101" s="53"/>
      <c r="BB101" s="53"/>
      <c r="BC101" s="53"/>
      <c r="BE101" s="38"/>
      <c r="BF101"/>
      <c r="BG101"/>
      <c r="BH101" s="5"/>
      <c r="BI101"/>
      <c r="BJ101"/>
      <c r="BK101"/>
      <c r="BL101"/>
      <c r="BM101"/>
      <c r="BN101"/>
      <c r="BO101"/>
      <c r="BP101"/>
      <c r="BQ101"/>
    </row>
    <row r="102" spans="3:69">
      <c r="C102" s="71" t="s">
        <v>248</v>
      </c>
      <c r="D102" s="17">
        <v>1</v>
      </c>
      <c r="E102" s="29" t="s">
        <v>52</v>
      </c>
      <c r="F102" s="43" t="s">
        <v>1719</v>
      </c>
      <c r="G102" s="238">
        <f t="shared" ref="G102:G105" si="170">H102+I102+J102+K102</f>
        <v>3.8992266999999997E-2</v>
      </c>
      <c r="H102" s="43">
        <f t="shared" ref="H102:H105" si="171">N102+O102+P102</f>
        <v>1.0298268E-3</v>
      </c>
      <c r="I102" s="43">
        <f t="shared" ref="I102:I105" si="172">L102+M102+Q102</f>
        <v>5.6860802000000005E-3</v>
      </c>
      <c r="J102" s="151">
        <f t="shared" ref="J102:J105" si="173">R102+IF(S102="x",0,S102)+IF(T102="x",0,T102)+IF(U102="x",0,U102)+V102</f>
        <v>7.4759999999999996E-5</v>
      </c>
      <c r="K102" s="190">
        <v>3.2201599999999997E-2</v>
      </c>
      <c r="L102" s="190">
        <v>4.5325000000000001E-3</v>
      </c>
      <c r="M102" s="190">
        <v>1.1535802E-3</v>
      </c>
      <c r="N102" s="190">
        <v>1.0298268E-3</v>
      </c>
      <c r="O102" s="190">
        <v>0</v>
      </c>
      <c r="P102" s="190">
        <v>0</v>
      </c>
      <c r="Q102" s="190">
        <v>0</v>
      </c>
      <c r="R102" s="190">
        <v>7.4759999999999996E-5</v>
      </c>
      <c r="S102" s="190">
        <v>0</v>
      </c>
      <c r="T102" s="190">
        <v>0</v>
      </c>
      <c r="U102" s="190">
        <v>0</v>
      </c>
      <c r="V102" s="190">
        <v>0</v>
      </c>
      <c r="W102" s="25"/>
      <c r="X102" s="252">
        <f t="shared" ref="X102:X105" si="174">K102/0.116</f>
        <v>0.27759999999999996</v>
      </c>
      <c r="Y102" s="35">
        <v>4.03118</v>
      </c>
      <c r="Z102" s="67">
        <f t="shared" ref="Z102:Z105" si="175">AA102*42.1*400+AB102*1396*400+AC102*0.0000357*200</f>
        <v>6.7273753881337594E-3</v>
      </c>
      <c r="AA102" s="5">
        <f t="shared" ref="AA102:AA105" si="176">AD102+AG102+AH102+AI102+AJ102+AR102+AS102+AW102</f>
        <v>3.5192638699999997E-7</v>
      </c>
      <c r="AB102" s="5">
        <f t="shared" ref="AB102:AB105" si="177">AE102+AF102+AK102+AL102+AM102+AN102+AO102+AP102+AQ102+AT102+AX102+AY102</f>
        <v>9.4952620639999996E-10</v>
      </c>
      <c r="AC102" s="36">
        <f t="shared" ref="AC102:AC105" si="178">AU102+AV102</f>
        <v>3.7915909999999997E-2</v>
      </c>
      <c r="AD102" s="42">
        <v>2.5761279999999998E-7</v>
      </c>
      <c r="AE102" s="42">
        <v>7.7728000000000003E-10</v>
      </c>
      <c r="AF102" s="42">
        <v>2.1236400000000001E-14</v>
      </c>
      <c r="AG102" s="29">
        <v>0</v>
      </c>
      <c r="AH102" s="42">
        <v>0</v>
      </c>
      <c r="AI102" s="42">
        <v>3.7587000000000003E-11</v>
      </c>
      <c r="AJ102" s="42">
        <v>9.4276000000000003E-8</v>
      </c>
      <c r="AK102" s="42">
        <v>8.5880599999999993E-12</v>
      </c>
      <c r="AL102" s="42">
        <v>1.0981600000000001E-10</v>
      </c>
      <c r="AM102" s="42">
        <v>5.3820910000000003E-11</v>
      </c>
      <c r="AN102" s="29">
        <v>0</v>
      </c>
      <c r="AO102" s="29">
        <v>0</v>
      </c>
      <c r="AP102" s="29">
        <v>0</v>
      </c>
      <c r="AQ102" s="29">
        <v>0</v>
      </c>
      <c r="AR102" s="29">
        <v>0</v>
      </c>
      <c r="AS102" s="29">
        <v>0</v>
      </c>
      <c r="AT102" s="29">
        <v>0</v>
      </c>
      <c r="AU102" s="29">
        <v>0</v>
      </c>
      <c r="AV102" s="29">
        <v>3.7915909999999997E-2</v>
      </c>
      <c r="AW102" s="42">
        <v>0</v>
      </c>
      <c r="AX102" s="42">
        <v>0</v>
      </c>
      <c r="AY102" s="42">
        <v>0</v>
      </c>
      <c r="AZ102" s="53"/>
      <c r="BA102" s="53" t="s">
        <v>1188</v>
      </c>
      <c r="BB102" s="53"/>
      <c r="BC102" s="53"/>
      <c r="BE102" s="29"/>
      <c r="BF102"/>
      <c r="BG102"/>
      <c r="BH102" s="5"/>
      <c r="BI102"/>
      <c r="BJ102"/>
      <c r="BK102"/>
      <c r="BL102"/>
      <c r="BM102"/>
      <c r="BN102"/>
      <c r="BO102"/>
      <c r="BP102"/>
      <c r="BQ102"/>
    </row>
    <row r="103" spans="3:69">
      <c r="C103" s="71" t="s">
        <v>249</v>
      </c>
      <c r="E103" s="29" t="s">
        <v>52</v>
      </c>
      <c r="F103" s="43" t="s">
        <v>1720</v>
      </c>
      <c r="G103" s="238">
        <f t="shared" si="170"/>
        <v>3.3377355316013671E-2</v>
      </c>
      <c r="H103" s="43">
        <f t="shared" si="171"/>
        <v>4.2633040999999998E-4</v>
      </c>
      <c r="I103" s="43">
        <f t="shared" si="172"/>
        <v>7.0558087E-3</v>
      </c>
      <c r="J103" s="151">
        <f t="shared" si="173"/>
        <v>2.0601367000000001E-10</v>
      </c>
      <c r="K103" s="190">
        <v>2.5895215999999999E-2</v>
      </c>
      <c r="L103" s="190">
        <v>7.0558087E-3</v>
      </c>
      <c r="M103" s="190">
        <v>0</v>
      </c>
      <c r="N103" s="190">
        <v>4.2633040999999998E-4</v>
      </c>
      <c r="O103" s="190">
        <v>0</v>
      </c>
      <c r="P103" s="190">
        <v>0</v>
      </c>
      <c r="Q103" s="190">
        <v>0</v>
      </c>
      <c r="R103" s="190">
        <v>0</v>
      </c>
      <c r="S103" s="190">
        <v>2.0601367000000001E-10</v>
      </c>
      <c r="T103" s="190">
        <v>0</v>
      </c>
      <c r="U103" s="190">
        <v>0</v>
      </c>
      <c r="V103" s="190">
        <v>0</v>
      </c>
      <c r="W103" s="25"/>
      <c r="X103" s="252">
        <f t="shared" si="174"/>
        <v>0.22323462068965516</v>
      </c>
      <c r="Y103" s="35">
        <v>3.2418132000000002</v>
      </c>
      <c r="Z103" s="67">
        <f t="shared" si="175"/>
        <v>6.6245126384692817E-3</v>
      </c>
      <c r="AA103" s="5">
        <f t="shared" si="176"/>
        <v>3.53938110364E-7</v>
      </c>
      <c r="AB103" s="5">
        <f t="shared" si="177"/>
        <v>7.9958149494899996E-10</v>
      </c>
      <c r="AC103" s="36">
        <f t="shared" si="178"/>
        <v>3.0491394000000002E-2</v>
      </c>
      <c r="AD103" s="42">
        <v>2.0716173000000001E-7</v>
      </c>
      <c r="AE103" s="42">
        <v>6.2505694999999997E-10</v>
      </c>
      <c r="AF103" s="42">
        <v>1.7077449E-14</v>
      </c>
      <c r="AG103" s="29">
        <v>0</v>
      </c>
      <c r="AH103" s="29">
        <v>0</v>
      </c>
      <c r="AI103" s="42">
        <v>1.5560363999999999E-11</v>
      </c>
      <c r="AJ103" s="42">
        <v>1.4676082000000001E-7</v>
      </c>
      <c r="AK103" s="42">
        <v>3.5553074999999999E-12</v>
      </c>
      <c r="AL103" s="42">
        <v>1.7095215999999999E-10</v>
      </c>
      <c r="AM103" s="29">
        <v>0</v>
      </c>
      <c r="AN103" s="29">
        <v>0</v>
      </c>
      <c r="AO103" s="29">
        <v>0</v>
      </c>
      <c r="AP103" s="29">
        <v>0</v>
      </c>
      <c r="AQ103" s="29">
        <v>0</v>
      </c>
      <c r="AR103" s="29">
        <v>0</v>
      </c>
      <c r="AS103" s="29">
        <v>0</v>
      </c>
      <c r="AT103" s="29">
        <v>0</v>
      </c>
      <c r="AU103" s="29">
        <v>0</v>
      </c>
      <c r="AV103" s="29">
        <v>3.0491394000000002E-2</v>
      </c>
      <c r="AW103" s="42">
        <v>0</v>
      </c>
      <c r="AX103" s="42">
        <v>0</v>
      </c>
      <c r="AY103" s="42">
        <v>0</v>
      </c>
      <c r="AZ103" s="28"/>
      <c r="BA103" s="33" t="s">
        <v>1189</v>
      </c>
      <c r="BB103" s="28"/>
      <c r="BC103" s="28"/>
      <c r="BE103" s="29"/>
      <c r="BF103"/>
      <c r="BG103"/>
      <c r="BH103" s="5"/>
      <c r="BI103"/>
      <c r="BJ103"/>
      <c r="BK103"/>
      <c r="BL103"/>
      <c r="BM103"/>
      <c r="BN103"/>
      <c r="BO103"/>
      <c r="BP103"/>
      <c r="BQ103"/>
    </row>
    <row r="104" spans="3:69">
      <c r="C104" s="71" t="s">
        <v>1092</v>
      </c>
      <c r="D104" s="17">
        <v>1</v>
      </c>
      <c r="E104" s="29" t="s">
        <v>52</v>
      </c>
      <c r="F104" s="43" t="s">
        <v>1721</v>
      </c>
      <c r="G104" s="238">
        <f t="shared" si="170"/>
        <v>4.5588348899999999E-2</v>
      </c>
      <c r="H104" s="43">
        <f t="shared" si="171"/>
        <v>3.7793469999999998E-4</v>
      </c>
      <c r="I104" s="43">
        <f t="shared" si="172"/>
        <v>3.3014862000000002E-3</v>
      </c>
      <c r="J104" s="151">
        <f t="shared" si="173"/>
        <v>3.2928000000000001E-5</v>
      </c>
      <c r="K104" s="190">
        <v>4.1875999999999997E-2</v>
      </c>
      <c r="L104" s="190">
        <v>2.559375E-3</v>
      </c>
      <c r="M104" s="190">
        <v>7.4211120000000001E-4</v>
      </c>
      <c r="N104" s="190">
        <v>3.7793469999999998E-4</v>
      </c>
      <c r="O104" s="190">
        <v>0</v>
      </c>
      <c r="P104" s="190">
        <v>0</v>
      </c>
      <c r="Q104" s="190">
        <v>0</v>
      </c>
      <c r="R104" s="190">
        <v>3.2928000000000001E-5</v>
      </c>
      <c r="S104" s="190">
        <v>0</v>
      </c>
      <c r="T104" s="190">
        <v>0</v>
      </c>
      <c r="U104" s="190">
        <v>0</v>
      </c>
      <c r="V104" s="190">
        <v>0</v>
      </c>
      <c r="W104" s="25"/>
      <c r="X104" s="252">
        <f t="shared" si="174"/>
        <v>0.36099999999999993</v>
      </c>
      <c r="Y104" s="35">
        <v>5.1929850000000002</v>
      </c>
      <c r="Z104" s="67">
        <f t="shared" si="175"/>
        <v>7.1584106747015997E-3</v>
      </c>
      <c r="AA104" s="5">
        <f t="shared" si="176"/>
        <v>3.8825679399999997E-7</v>
      </c>
      <c r="AB104" s="5">
        <f t="shared" si="177"/>
        <v>1.1106129365000001E-9</v>
      </c>
      <c r="AC104" s="36">
        <f t="shared" si="178"/>
        <v>0</v>
      </c>
      <c r="AD104" s="42">
        <v>3.3500799999999998E-7</v>
      </c>
      <c r="AE104" s="42">
        <v>1.0108000000000001E-9</v>
      </c>
      <c r="AF104" s="42">
        <v>2.7616499999999999E-14</v>
      </c>
      <c r="AG104" s="29">
        <v>0</v>
      </c>
      <c r="AH104" s="29">
        <v>0</v>
      </c>
      <c r="AI104" s="42">
        <v>1.3794E-11</v>
      </c>
      <c r="AJ104" s="42">
        <v>5.3235E-8</v>
      </c>
      <c r="AK104" s="42">
        <v>3.1517199999999998E-12</v>
      </c>
      <c r="AL104" s="42">
        <v>6.2010000000000001E-11</v>
      </c>
      <c r="AM104" s="42">
        <v>3.4623600000000003E-11</v>
      </c>
      <c r="AN104" s="29">
        <v>0</v>
      </c>
      <c r="AO104" s="29">
        <v>0</v>
      </c>
      <c r="AP104" s="29">
        <v>0</v>
      </c>
      <c r="AQ104" s="29">
        <v>0</v>
      </c>
      <c r="AR104" s="29">
        <v>0</v>
      </c>
      <c r="AS104" s="29">
        <v>0</v>
      </c>
      <c r="AT104" s="29">
        <v>0</v>
      </c>
      <c r="AU104" s="29">
        <v>0</v>
      </c>
      <c r="AV104" s="29">
        <v>0</v>
      </c>
      <c r="AW104" s="29">
        <v>0</v>
      </c>
      <c r="AX104" s="42">
        <v>0</v>
      </c>
      <c r="AY104" s="42">
        <v>0</v>
      </c>
      <c r="AZ104" s="28"/>
      <c r="BA104" s="33" t="s">
        <v>1189</v>
      </c>
      <c r="BB104" s="28"/>
      <c r="BC104" s="28"/>
      <c r="BE104" s="29"/>
      <c r="BF104"/>
      <c r="BG104"/>
      <c r="BH104" s="5"/>
      <c r="BI104"/>
      <c r="BJ104"/>
      <c r="BK104"/>
      <c r="BL104"/>
      <c r="BM104"/>
      <c r="BN104"/>
      <c r="BO104"/>
      <c r="BP104"/>
      <c r="BQ104"/>
    </row>
    <row r="105" spans="3:69">
      <c r="C105" s="71" t="s">
        <v>1093</v>
      </c>
      <c r="D105" s="17">
        <v>1</v>
      </c>
      <c r="E105" s="29" t="s">
        <v>52</v>
      </c>
      <c r="F105" s="43" t="s">
        <v>1722</v>
      </c>
      <c r="G105" s="238">
        <f t="shared" si="170"/>
        <v>1.6469497999999999E-2</v>
      </c>
      <c r="H105" s="43">
        <f t="shared" si="171"/>
        <v>1.08498E-4</v>
      </c>
      <c r="I105" s="43">
        <f t="shared" si="172"/>
        <v>8.7500000000000002E-4</v>
      </c>
      <c r="J105" s="151">
        <f t="shared" si="173"/>
        <v>0</v>
      </c>
      <c r="K105" s="190">
        <v>1.5486E-2</v>
      </c>
      <c r="L105" s="190">
        <v>8.7500000000000002E-4</v>
      </c>
      <c r="M105" s="190">
        <v>0</v>
      </c>
      <c r="N105" s="190">
        <v>1.08498E-4</v>
      </c>
      <c r="O105" s="190">
        <v>0</v>
      </c>
      <c r="P105" s="190">
        <v>0</v>
      </c>
      <c r="Q105" s="190">
        <v>0</v>
      </c>
      <c r="R105" s="190">
        <v>0</v>
      </c>
      <c r="S105" s="190">
        <v>0</v>
      </c>
      <c r="T105" s="190">
        <v>0</v>
      </c>
      <c r="U105" s="190">
        <v>0</v>
      </c>
      <c r="V105" s="190">
        <v>0</v>
      </c>
      <c r="W105" s="25"/>
      <c r="X105" s="252">
        <f t="shared" si="174"/>
        <v>0.13349999999999998</v>
      </c>
      <c r="Y105" s="35">
        <v>1.938687</v>
      </c>
      <c r="Z105" s="67">
        <f t="shared" si="175"/>
        <v>2.7441028219995995E-3</v>
      </c>
      <c r="AA105" s="5">
        <f t="shared" si="176"/>
        <v>1.4209195999999999E-7</v>
      </c>
      <c r="AB105" s="5">
        <f t="shared" si="177"/>
        <v>3.9591501274999996E-10</v>
      </c>
      <c r="AC105" s="36">
        <f t="shared" si="178"/>
        <v>1.8234632000000001E-2</v>
      </c>
      <c r="AD105" s="42">
        <v>1.23888E-7</v>
      </c>
      <c r="AE105" s="42">
        <v>3.7379999999999999E-10</v>
      </c>
      <c r="AF105" s="42">
        <v>1.021275E-14</v>
      </c>
      <c r="AG105" s="29">
        <v>0</v>
      </c>
      <c r="AH105" s="29">
        <v>0</v>
      </c>
      <c r="AI105" s="42">
        <v>3.9600000000000001E-12</v>
      </c>
      <c r="AJ105" s="42">
        <v>1.8200000000000001E-8</v>
      </c>
      <c r="AK105" s="42">
        <v>9.0480000000000004E-13</v>
      </c>
      <c r="AL105" s="42">
        <v>2.1199999999999999E-11</v>
      </c>
      <c r="AM105" s="29">
        <v>0</v>
      </c>
      <c r="AN105" s="29">
        <v>0</v>
      </c>
      <c r="AO105" s="29">
        <v>0</v>
      </c>
      <c r="AP105" s="29">
        <v>0</v>
      </c>
      <c r="AQ105" s="29">
        <v>0</v>
      </c>
      <c r="AR105" s="29">
        <v>0</v>
      </c>
      <c r="AS105" s="29">
        <v>0</v>
      </c>
      <c r="AT105" s="29">
        <v>0</v>
      </c>
      <c r="AU105" s="29">
        <v>0</v>
      </c>
      <c r="AV105" s="29">
        <v>1.8234632000000001E-2</v>
      </c>
      <c r="AW105" s="29">
        <v>0</v>
      </c>
      <c r="AX105" s="42">
        <v>0</v>
      </c>
      <c r="AY105" s="42">
        <v>0</v>
      </c>
      <c r="AZ105" s="28"/>
      <c r="BA105" s="33" t="s">
        <v>1189</v>
      </c>
      <c r="BB105" s="28"/>
      <c r="BC105" s="28"/>
      <c r="BE105" s="29"/>
      <c r="BF105"/>
      <c r="BG105"/>
      <c r="BH105" s="5"/>
      <c r="BI105"/>
      <c r="BJ105"/>
      <c r="BK105"/>
      <c r="BL105"/>
      <c r="BM105"/>
      <c r="BN105"/>
      <c r="BO105"/>
      <c r="BP105"/>
      <c r="BQ105"/>
    </row>
    <row r="106" spans="3:69">
      <c r="C106" s="57" t="s">
        <v>68</v>
      </c>
      <c r="D106" s="1" t="s">
        <v>122</v>
      </c>
      <c r="E106" s="1"/>
      <c r="F106" s="67"/>
      <c r="H106" s="67"/>
      <c r="I106" s="67"/>
      <c r="J106" s="67"/>
      <c r="K106" s="67"/>
      <c r="L106" s="67"/>
      <c r="M106" s="67"/>
      <c r="N106" s="67"/>
      <c r="O106" s="67"/>
      <c r="P106" s="67"/>
      <c r="Q106" s="67"/>
      <c r="R106" s="67"/>
      <c r="S106" s="67"/>
      <c r="T106" s="67"/>
      <c r="U106" s="67"/>
      <c r="V106" s="67"/>
      <c r="W106" s="67"/>
      <c r="Y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BE106" s="29"/>
      <c r="BF106"/>
      <c r="BG106"/>
      <c r="BH106" s="5"/>
      <c r="BI106"/>
      <c r="BJ106"/>
      <c r="BK106"/>
      <c r="BL106"/>
      <c r="BM106"/>
      <c r="BN106"/>
      <c r="BO106"/>
      <c r="BP106"/>
      <c r="BQ106"/>
    </row>
    <row r="107" spans="3:69" ht="14.4">
      <c r="C107" s="71" t="s">
        <v>250</v>
      </c>
      <c r="D107" s="17">
        <v>1</v>
      </c>
      <c r="E107" s="29" t="s">
        <v>53</v>
      </c>
      <c r="F107" s="43" t="s">
        <v>1723</v>
      </c>
      <c r="G107" s="238">
        <f t="shared" ref="G107:G108" si="179">H107+I107+J107+K107</f>
        <v>52.218778182903897</v>
      </c>
      <c r="H107" s="43">
        <f t="shared" ref="H107:H108" si="180">N107+O107+P107</f>
        <v>4.2589059799999998</v>
      </c>
      <c r="I107" s="43">
        <f t="shared" ref="I107:I108" si="181">L107+M107+Q107</f>
        <v>7.8261853599999993</v>
      </c>
      <c r="J107" s="50">
        <f t="shared" ref="J107:J108" si="182">R107+IF(S107="x",0,S107)+IF(T107="x",0,T107)+IF(U107="x",0,U107)+V107</f>
        <v>4.5404068429038995</v>
      </c>
      <c r="K107" s="190">
        <v>35.59328</v>
      </c>
      <c r="L107" s="190">
        <v>3.0968721000000001</v>
      </c>
      <c r="M107" s="190">
        <v>4.0186131999999999</v>
      </c>
      <c r="N107" s="190">
        <v>3.7746373000000002</v>
      </c>
      <c r="O107" s="190">
        <v>0.37379467999999999</v>
      </c>
      <c r="P107" s="190">
        <v>0.110474</v>
      </c>
      <c r="Q107" s="190">
        <v>0.71070005999999997</v>
      </c>
      <c r="R107" s="190">
        <v>2.9719167</v>
      </c>
      <c r="S107" s="190">
        <v>1.2652752</v>
      </c>
      <c r="T107" s="190">
        <v>0.29458274000000001</v>
      </c>
      <c r="U107" s="190">
        <v>8.6319285999999999E-3</v>
      </c>
      <c r="V107" s="190">
        <v>2.7430389999999997E-7</v>
      </c>
      <c r="W107" s="25"/>
      <c r="X107" s="252">
        <f t="shared" ref="X107:X108" si="183">K107/0.116</f>
        <v>306.83862068965516</v>
      </c>
      <c r="Y107" s="35">
        <v>1472.6464000000001</v>
      </c>
      <c r="Z107" s="67">
        <f t="shared" ref="Z107:Z108" si="184">AA107*42.1*400+AB107*1396*400+AC107*0.0000357*200</f>
        <v>7.4253356363191596</v>
      </c>
      <c r="AA107" s="5">
        <f t="shared" ref="AA107:AA108" si="185">AD107+AG107+AH107+AI107+AJ107+AR107+AS107+AW107</f>
        <v>4.0163501210799995E-4</v>
      </c>
      <c r="AB107" s="5">
        <f t="shared" ref="AB107:AB108" si="186">AE107+AF107+AK107+AL107+AM107+AN107+AO107+AP107+AQ107+AT107+AX107+AY107</f>
        <v>1.0802332957504301E-6</v>
      </c>
      <c r="AC107" s="36">
        <f t="shared" ref="AC107:AC108" si="187">AU107+AV107</f>
        <v>8.2072493099999999</v>
      </c>
      <c r="AD107" s="42">
        <v>2.8545087999999998E-4</v>
      </c>
      <c r="AE107" s="42">
        <v>8.6124306999999997E-7</v>
      </c>
      <c r="AF107" s="42">
        <v>2.3530202999999999E-11</v>
      </c>
      <c r="AG107" s="42">
        <v>1.3974703000000001E-8</v>
      </c>
      <c r="AH107" s="42">
        <v>1.9086125E-8</v>
      </c>
      <c r="AI107" s="42">
        <v>5.5164723999999999E-7</v>
      </c>
      <c r="AJ107" s="29">
        <v>1.1394007E-4</v>
      </c>
      <c r="AK107" s="42">
        <v>7.9298782000000004E-8</v>
      </c>
      <c r="AL107" s="42">
        <v>1.2591925999999999E-7</v>
      </c>
      <c r="AM107" s="42">
        <v>3.4881255000000001E-11</v>
      </c>
      <c r="AN107" s="42">
        <v>6.2903366999999995E-13</v>
      </c>
      <c r="AO107" s="42">
        <v>5.1216369000000002E-10</v>
      </c>
      <c r="AP107" s="42">
        <v>5.5212464999999997E-12</v>
      </c>
      <c r="AQ107" s="42">
        <v>4.1129085999999997E-12</v>
      </c>
      <c r="AR107" s="42">
        <v>1.0057919E-7</v>
      </c>
      <c r="AS107" s="42">
        <v>7.3651905000000003E-7</v>
      </c>
      <c r="AT107" s="42">
        <v>8.1909168000000003E-9</v>
      </c>
      <c r="AU107" s="29">
        <v>0.12823021000000001</v>
      </c>
      <c r="AV107" s="29">
        <v>8.0790191</v>
      </c>
      <c r="AW107" s="42">
        <v>8.2225580000000002E-7</v>
      </c>
      <c r="AX107" s="42">
        <v>5.0002049000000001E-9</v>
      </c>
      <c r="AY107" s="42">
        <v>2.2371366000000001E-13</v>
      </c>
      <c r="AZ107" s="28"/>
      <c r="BA107" s="38" t="s">
        <v>1172</v>
      </c>
      <c r="BB107" s="28"/>
      <c r="BC107" s="28"/>
      <c r="BE107" s="99"/>
      <c r="BF107"/>
      <c r="BG107"/>
      <c r="BH107" s="5"/>
      <c r="BI107"/>
      <c r="BJ107"/>
      <c r="BK107"/>
      <c r="BL107"/>
      <c r="BM107"/>
      <c r="BN107"/>
      <c r="BO107"/>
      <c r="BP107"/>
      <c r="BQ107"/>
    </row>
    <row r="108" spans="3:69" ht="14.4">
      <c r="C108" s="71" t="s">
        <v>251</v>
      </c>
      <c r="D108" s="17">
        <v>1</v>
      </c>
      <c r="E108" s="29" t="s">
        <v>53</v>
      </c>
      <c r="F108" s="43" t="s">
        <v>1724</v>
      </c>
      <c r="G108" s="238">
        <f t="shared" si="179"/>
        <v>78.441860130243128</v>
      </c>
      <c r="H108" s="43">
        <f t="shared" si="180"/>
        <v>5.763565690000001</v>
      </c>
      <c r="I108" s="43">
        <f t="shared" si="181"/>
        <v>11.293064699999999</v>
      </c>
      <c r="J108" s="50">
        <f t="shared" si="182"/>
        <v>12.635317740243128</v>
      </c>
      <c r="K108" s="190">
        <v>48.749912000000002</v>
      </c>
      <c r="L108" s="190">
        <v>5.0605555000000004</v>
      </c>
      <c r="M108" s="190">
        <v>5.1140428</v>
      </c>
      <c r="N108" s="190">
        <v>4.9348818000000003</v>
      </c>
      <c r="O108" s="190">
        <v>0.60396269000000002</v>
      </c>
      <c r="P108" s="190">
        <v>0.22472120000000001</v>
      </c>
      <c r="Q108" s="190">
        <v>1.1184664</v>
      </c>
      <c r="R108" s="190">
        <v>4.3809481999999997</v>
      </c>
      <c r="S108" s="190">
        <v>3.562055</v>
      </c>
      <c r="T108" s="190">
        <v>4.6784863000000003</v>
      </c>
      <c r="U108" s="190">
        <v>1.3827842E-2</v>
      </c>
      <c r="V108" s="190">
        <v>3.9824313000000002E-7</v>
      </c>
      <c r="W108" s="25"/>
      <c r="X108" s="252">
        <f t="shared" si="183"/>
        <v>420.25786206896549</v>
      </c>
      <c r="Y108" s="35">
        <v>4216.9858000000004</v>
      </c>
      <c r="Z108" s="67">
        <f t="shared" si="184"/>
        <v>10.59827175955418</v>
      </c>
      <c r="AA108" s="5">
        <f t="shared" si="185"/>
        <v>5.7293452235900012E-4</v>
      </c>
      <c r="AB108" s="5">
        <f t="shared" si="186"/>
        <v>1.5206948529634998E-6</v>
      </c>
      <c r="AC108" s="36">
        <f t="shared" si="187"/>
        <v>14.13142817</v>
      </c>
      <c r="AD108" s="42">
        <v>3.9136818E-4</v>
      </c>
      <c r="AE108" s="42">
        <v>1.1807902E-6</v>
      </c>
      <c r="AF108" s="42">
        <v>3.2260597000000002E-11</v>
      </c>
      <c r="AG108" s="42">
        <v>4.0899000000000001E-8</v>
      </c>
      <c r="AH108" s="42">
        <v>3.6868268999999999E-8</v>
      </c>
      <c r="AI108" s="42">
        <v>7.0676248000000001E-7</v>
      </c>
      <c r="AJ108" s="29">
        <v>1.70657E-4</v>
      </c>
      <c r="AK108" s="42">
        <v>1.0132671999999999E-7</v>
      </c>
      <c r="AL108" s="42">
        <v>1.8643132000000001E-7</v>
      </c>
      <c r="AM108" s="42">
        <v>2.7044703999999998E-10</v>
      </c>
      <c r="AN108" s="42">
        <v>1.9896309E-12</v>
      </c>
      <c r="AO108" s="42">
        <v>2.0491517999999999E-9</v>
      </c>
      <c r="AP108" s="42">
        <v>2.251208E-11</v>
      </c>
      <c r="AQ108" s="42">
        <v>1.7290951999999999E-11</v>
      </c>
      <c r="AR108" s="42">
        <v>5.0818050999999999E-7</v>
      </c>
      <c r="AS108" s="42">
        <v>3.5929989E-6</v>
      </c>
      <c r="AT108" s="42">
        <v>1.3121119E-8</v>
      </c>
      <c r="AU108" s="29">
        <v>0.42428716999999999</v>
      </c>
      <c r="AV108" s="29">
        <v>13.707141</v>
      </c>
      <c r="AW108" s="42">
        <v>6.0236332000000004E-6</v>
      </c>
      <c r="AX108" s="42">
        <v>3.6630203E-8</v>
      </c>
      <c r="AY108" s="42">
        <v>1.6388636E-12</v>
      </c>
      <c r="AZ108" s="28"/>
      <c r="BA108" s="38" t="s">
        <v>1172</v>
      </c>
      <c r="BB108" s="28"/>
      <c r="BC108" s="28"/>
      <c r="BE108" s="99"/>
      <c r="BF108"/>
      <c r="BG108"/>
      <c r="BH108"/>
      <c r="BI108"/>
      <c r="BJ108"/>
      <c r="BK108"/>
      <c r="BL108"/>
      <c r="BM108"/>
      <c r="BN108"/>
      <c r="BO108"/>
      <c r="BP108"/>
      <c r="BQ108"/>
    </row>
    <row r="109" spans="3:69">
      <c r="C109" s="57" t="s">
        <v>123</v>
      </c>
      <c r="D109" s="1" t="s">
        <v>124</v>
      </c>
      <c r="E109" s="1"/>
      <c r="F109" s="67"/>
      <c r="H109" s="67"/>
      <c r="I109" s="67"/>
      <c r="J109" s="67"/>
      <c r="K109" s="67"/>
      <c r="L109" s="67"/>
      <c r="M109" s="67"/>
      <c r="N109" s="67"/>
      <c r="O109" s="67"/>
      <c r="P109" s="67"/>
      <c r="Q109" s="67"/>
      <c r="R109" s="67"/>
      <c r="S109" s="67"/>
      <c r="T109" s="67"/>
      <c r="U109" s="67"/>
      <c r="V109" s="67"/>
      <c r="W109" s="67"/>
      <c r="Y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BE109" s="29"/>
      <c r="BF109"/>
      <c r="BG109"/>
      <c r="BH109"/>
      <c r="BI109"/>
      <c r="BJ109"/>
      <c r="BK109"/>
      <c r="BL109"/>
      <c r="BM109"/>
      <c r="BN109"/>
      <c r="BO109"/>
      <c r="BP109"/>
      <c r="BQ109"/>
    </row>
    <row r="110" spans="3:69">
      <c r="C110" s="71" t="s">
        <v>252</v>
      </c>
      <c r="D110" s="17">
        <v>1</v>
      </c>
      <c r="E110" s="29" t="s">
        <v>52</v>
      </c>
      <c r="F110" s="43" t="s">
        <v>1725</v>
      </c>
      <c r="G110" s="238">
        <f t="shared" ref="G110:G112" si="188">H110+I110+J110+K110</f>
        <v>0.26664611190992399</v>
      </c>
      <c r="H110" s="43">
        <f t="shared" ref="H110:H112" si="189">N110+O110+P110</f>
        <v>1.437921006E-2</v>
      </c>
      <c r="I110" s="43">
        <f t="shared" ref="I110:I112" si="190">L110+M110+Q110</f>
        <v>3.2011502900000002E-2</v>
      </c>
      <c r="J110" s="50">
        <f t="shared" ref="J110:J112" si="191">R110+IF(S110="x",0,S110)+IF(T110="x",0,T110)+IF(U110="x",0,U110)+V110</f>
        <v>0.11077574894992399</v>
      </c>
      <c r="K110" s="190">
        <v>0.10947965</v>
      </c>
      <c r="L110" s="190">
        <v>1.407775E-2</v>
      </c>
      <c r="M110" s="190">
        <v>1.4720911E-2</v>
      </c>
      <c r="N110" s="190">
        <v>1.1695278999999999E-2</v>
      </c>
      <c r="O110" s="190">
        <v>2.3903993000000002E-3</v>
      </c>
      <c r="P110" s="190">
        <v>2.9353175999999998E-4</v>
      </c>
      <c r="Q110" s="190">
        <v>3.2128419E-3</v>
      </c>
      <c r="R110" s="190">
        <v>2.7823343000000001E-3</v>
      </c>
      <c r="S110" s="190">
        <v>0.10723342</v>
      </c>
      <c r="T110" s="190">
        <v>5.7480474000000002E-4</v>
      </c>
      <c r="U110" s="190">
        <v>1.8516912000000001E-4</v>
      </c>
      <c r="V110" s="190">
        <v>2.0789923999999998E-8</v>
      </c>
      <c r="W110" s="25"/>
      <c r="X110" s="252">
        <f t="shared" ref="X110:X112" si="192">K110/0.116</f>
        <v>0.94379008620689653</v>
      </c>
      <c r="Y110" s="35">
        <v>20.1784</v>
      </c>
      <c r="Z110" s="67">
        <f t="shared" ref="Z110:Z112" si="193">AA110*42.1*400+AB110*1396*400+AC110*0.0000357*200</f>
        <v>3.3096641470813891E-2</v>
      </c>
      <c r="AA110" s="5">
        <f t="shared" ref="AA110:AA112" si="194">AD110+AG110+AH110+AI110+AJ110+AR110+AS110+AW110</f>
        <v>1.7716661093589998E-6</v>
      </c>
      <c r="AB110" s="5">
        <f t="shared" ref="AB110:AB112" si="195">AE110+AF110+AK110+AL110+AM110+AN110+AO110+AP110+AQ110+AT110+AX110+AY110</f>
        <v>4.3136188712569989E-9</v>
      </c>
      <c r="AC110" s="36">
        <f t="shared" ref="AC110:AC112" si="196">AU110+AV110</f>
        <v>0.11947610805299999</v>
      </c>
      <c r="AD110" s="42">
        <v>8.8219055999999995E-7</v>
      </c>
      <c r="AE110" s="42">
        <v>2.6615015E-9</v>
      </c>
      <c r="AF110" s="42">
        <v>7.2714425000000005E-14</v>
      </c>
      <c r="AG110" s="42">
        <v>9.3378428999999996E-11</v>
      </c>
      <c r="AH110" s="42">
        <v>1.6095510999999999E-10</v>
      </c>
      <c r="AI110" s="42">
        <v>1.5990305E-9</v>
      </c>
      <c r="AJ110" s="42">
        <v>8.3514223000000004E-7</v>
      </c>
      <c r="AK110" s="42">
        <v>2.3325137E-10</v>
      </c>
      <c r="AL110" s="42">
        <v>9.7280934000000003E-10</v>
      </c>
      <c r="AM110" s="42">
        <v>4.2008207999999999E-13</v>
      </c>
      <c r="AN110" s="42">
        <v>1.1758142E-14</v>
      </c>
      <c r="AO110" s="42">
        <v>1.9766271000000002E-12</v>
      </c>
      <c r="AP110" s="42">
        <v>3.3171677E-14</v>
      </c>
      <c r="AQ110" s="42">
        <v>3.0230601E-14</v>
      </c>
      <c r="AR110" s="42">
        <v>9.4345152000000003E-10</v>
      </c>
      <c r="AS110" s="42">
        <v>7.5144568000000003E-9</v>
      </c>
      <c r="AT110" s="42">
        <v>1.7579841E-10</v>
      </c>
      <c r="AU110" s="42">
        <v>7.3028052999999998E-5</v>
      </c>
      <c r="AV110" s="29">
        <v>0.11940307999999999</v>
      </c>
      <c r="AW110" s="42">
        <v>4.4022047E-8</v>
      </c>
      <c r="AX110" s="42">
        <v>2.6770169E-10</v>
      </c>
      <c r="AY110" s="42">
        <v>1.1977232E-14</v>
      </c>
      <c r="AZ110" s="28"/>
      <c r="BA110" s="28" t="s">
        <v>1190</v>
      </c>
      <c r="BB110" s="28"/>
      <c r="BC110" s="28"/>
      <c r="BE110" s="29"/>
      <c r="BF110"/>
      <c r="BG110"/>
      <c r="BH110"/>
      <c r="BI110"/>
      <c r="BJ110"/>
      <c r="BK110"/>
      <c r="BL110"/>
      <c r="BM110"/>
      <c r="BN110"/>
      <c r="BO110"/>
      <c r="BP110"/>
      <c r="BQ110"/>
    </row>
    <row r="111" spans="3:69">
      <c r="C111" s="71" t="s">
        <v>253</v>
      </c>
      <c r="D111" s="17">
        <v>1</v>
      </c>
      <c r="E111" s="29" t="s">
        <v>52</v>
      </c>
      <c r="F111" s="43" t="s">
        <v>1726</v>
      </c>
      <c r="G111" s="238">
        <f t="shared" si="188"/>
        <v>0.62416792488850592</v>
      </c>
      <c r="H111" s="43">
        <f t="shared" si="189"/>
        <v>5.1553967499999999E-2</v>
      </c>
      <c r="I111" s="43">
        <f t="shared" si="190"/>
        <v>0.13318560759999998</v>
      </c>
      <c r="J111" s="50">
        <f t="shared" si="191"/>
        <v>9.1393989788506005E-2</v>
      </c>
      <c r="K111" s="190">
        <v>0.34803435999999999</v>
      </c>
      <c r="L111" s="190">
        <v>7.4336764999999999E-2</v>
      </c>
      <c r="M111" s="190">
        <v>4.9474525999999998E-2</v>
      </c>
      <c r="N111" s="190">
        <v>4.0394682000000001E-2</v>
      </c>
      <c r="O111" s="190">
        <v>8.4907651000000004E-3</v>
      </c>
      <c r="P111" s="190">
        <v>2.6685203999999999E-3</v>
      </c>
      <c r="Q111" s="190">
        <v>9.3743165999999999E-3</v>
      </c>
      <c r="R111" s="190">
        <v>7.3792279999999996E-4</v>
      </c>
      <c r="S111" s="190">
        <v>8.8351493000000003E-2</v>
      </c>
      <c r="T111" s="190">
        <v>2.1747282E-3</v>
      </c>
      <c r="U111" s="190">
        <v>1.2982637E-4</v>
      </c>
      <c r="V111" s="190">
        <v>1.9418506000000001E-8</v>
      </c>
      <c r="W111" s="25"/>
      <c r="X111" s="252">
        <f t="shared" si="192"/>
        <v>3.0002962068965515</v>
      </c>
      <c r="Y111" s="35">
        <v>45.333852999999998</v>
      </c>
      <c r="Z111" s="67">
        <f t="shared" si="193"/>
        <v>9.4064719057075752E-2</v>
      </c>
      <c r="AA111" s="5">
        <f t="shared" si="194"/>
        <v>5.0795350466700002E-6</v>
      </c>
      <c r="AB111" s="5">
        <f t="shared" si="195"/>
        <v>1.20993956459666E-8</v>
      </c>
      <c r="AC111" s="36">
        <f t="shared" si="196"/>
        <v>0.24776559418000002</v>
      </c>
      <c r="AD111" s="42">
        <v>2.8109105E-6</v>
      </c>
      <c r="AE111" s="42">
        <v>8.4799903000000007E-9</v>
      </c>
      <c r="AF111" s="42">
        <v>2.3168051999999999E-13</v>
      </c>
      <c r="AG111" s="42">
        <v>8.9188097E-10</v>
      </c>
      <c r="AH111" s="42">
        <v>1.5978494E-9</v>
      </c>
      <c r="AI111" s="42">
        <v>5.3880713000000004E-9</v>
      </c>
      <c r="AJ111" s="42">
        <v>2.1944532999999999E-6</v>
      </c>
      <c r="AK111" s="42">
        <v>7.8636772000000002E-10</v>
      </c>
      <c r="AL111" s="42">
        <v>2.5448765000000001E-9</v>
      </c>
      <c r="AM111" s="42">
        <v>1.2338053000000001E-12</v>
      </c>
      <c r="AN111" s="42">
        <v>1.4526588999999999E-13</v>
      </c>
      <c r="AO111" s="42">
        <v>5.8347598999999996E-12</v>
      </c>
      <c r="AP111" s="42">
        <v>1.1219288E-13</v>
      </c>
      <c r="AQ111" s="42">
        <v>9.5667495000000001E-14</v>
      </c>
      <c r="AR111" s="42">
        <v>2.8150504999999999E-8</v>
      </c>
      <c r="AS111" s="42">
        <v>1.2289778E-8</v>
      </c>
      <c r="AT111" s="42">
        <v>1.2328550000000001E-10</v>
      </c>
      <c r="AU111" s="29">
        <v>1.4249417999999999E-4</v>
      </c>
      <c r="AV111" s="29">
        <v>0.24762310000000001</v>
      </c>
      <c r="AW111" s="42">
        <v>2.5853161999999999E-8</v>
      </c>
      <c r="AX111" s="42">
        <v>1.5721522000000001E-10</v>
      </c>
      <c r="AY111" s="42">
        <v>7.0339815999999997E-15</v>
      </c>
      <c r="AZ111" s="28"/>
      <c r="BA111" s="33" t="s">
        <v>1184</v>
      </c>
      <c r="BB111" s="28"/>
      <c r="BC111" s="28"/>
      <c r="BE111" s="29"/>
      <c r="BF111"/>
      <c r="BG111"/>
      <c r="BH111"/>
      <c r="BI111"/>
      <c r="BJ111"/>
      <c r="BK111"/>
      <c r="BL111"/>
      <c r="BM111"/>
      <c r="BN111"/>
      <c r="BO111"/>
      <c r="BP111"/>
      <c r="BQ111"/>
    </row>
    <row r="112" spans="3:69">
      <c r="C112" s="71" t="s">
        <v>254</v>
      </c>
      <c r="D112" s="17">
        <v>1</v>
      </c>
      <c r="E112" s="29" t="s">
        <v>52</v>
      </c>
      <c r="F112" s="43" t="s">
        <v>1727</v>
      </c>
      <c r="G112" s="238">
        <f t="shared" si="188"/>
        <v>0.29336030438850602</v>
      </c>
      <c r="H112" s="43">
        <f t="shared" si="189"/>
        <v>1.8065696900000001E-2</v>
      </c>
      <c r="I112" s="43">
        <f t="shared" si="190"/>
        <v>7.9930516100000015E-2</v>
      </c>
      <c r="J112" s="50">
        <f t="shared" si="191"/>
        <v>4.3685071388505997E-2</v>
      </c>
      <c r="K112" s="190">
        <v>0.15167902</v>
      </c>
      <c r="L112" s="190">
        <v>3.5621711E-2</v>
      </c>
      <c r="M112" s="190">
        <v>4.2468680000000002E-2</v>
      </c>
      <c r="N112" s="190">
        <v>1.4413356E-2</v>
      </c>
      <c r="O112" s="190">
        <v>1.8801148000000001E-3</v>
      </c>
      <c r="P112" s="190">
        <v>1.7722261E-3</v>
      </c>
      <c r="Q112" s="190">
        <v>1.8401251E-3</v>
      </c>
      <c r="R112" s="190">
        <v>3.5034146E-3</v>
      </c>
      <c r="S112" s="190">
        <v>3.3145249000000002E-2</v>
      </c>
      <c r="T112" s="190">
        <v>6.9065619999999998E-3</v>
      </c>
      <c r="U112" s="190">
        <v>1.2982637E-4</v>
      </c>
      <c r="V112" s="190">
        <v>1.9418506000000001E-8</v>
      </c>
      <c r="W112" s="25"/>
      <c r="X112" s="252">
        <f t="shared" si="192"/>
        <v>1.3075777586206896</v>
      </c>
      <c r="Y112" s="35">
        <v>16.558223999999999</v>
      </c>
      <c r="Z112" s="67">
        <f t="shared" si="193"/>
        <v>4.5038786388939309E-2</v>
      </c>
      <c r="AA112" s="5">
        <f t="shared" si="194"/>
        <v>2.4402307630199996E-6</v>
      </c>
      <c r="AB112" s="5">
        <f t="shared" si="195"/>
        <v>5.9056317602477009E-9</v>
      </c>
      <c r="AC112" s="36">
        <f t="shared" si="196"/>
        <v>9.0699658929999996E-2</v>
      </c>
      <c r="AD112" s="42">
        <v>1.2220717E-6</v>
      </c>
      <c r="AE112" s="42">
        <v>3.6869036000000001E-9</v>
      </c>
      <c r="AF112" s="42">
        <v>1.007293E-13</v>
      </c>
      <c r="AG112" s="42">
        <v>1.4435155E-10</v>
      </c>
      <c r="AH112" s="42">
        <v>2.9223636999999998E-10</v>
      </c>
      <c r="AI112" s="42">
        <v>2.056645E-9</v>
      </c>
      <c r="AJ112" s="42">
        <v>1.1711525E-6</v>
      </c>
      <c r="AK112" s="42">
        <v>2.9501583000000002E-10</v>
      </c>
      <c r="AL112" s="42">
        <v>1.7138995999999999E-9</v>
      </c>
      <c r="AM112" s="42">
        <v>5.6577169999999999E-13</v>
      </c>
      <c r="AN112" s="42">
        <v>2.7700627999999999E-14</v>
      </c>
      <c r="AO112" s="42">
        <v>1.8137679999999999E-12</v>
      </c>
      <c r="AP112" s="42">
        <v>3.3875051999999998E-14</v>
      </c>
      <c r="AQ112" s="42">
        <v>4.6039171000000003E-14</v>
      </c>
      <c r="AR112" s="42">
        <v>2.4208207000000001E-8</v>
      </c>
      <c r="AS112" s="42">
        <v>6.5023891E-9</v>
      </c>
      <c r="AT112" s="42">
        <v>1.2328550000000001E-10</v>
      </c>
      <c r="AU112" s="29">
        <v>6.4956192999999997E-4</v>
      </c>
      <c r="AV112" s="29">
        <v>9.0050096999999996E-2</v>
      </c>
      <c r="AW112" s="42">
        <v>1.3802734000000001E-8</v>
      </c>
      <c r="AX112" s="42">
        <v>8.3935591000000004E-11</v>
      </c>
      <c r="AY112" s="42">
        <v>3.7553967E-15</v>
      </c>
      <c r="AZ112" s="28"/>
      <c r="BA112" s="33" t="s">
        <v>1184</v>
      </c>
      <c r="BB112" s="28"/>
      <c r="BC112" s="28"/>
      <c r="BE112" s="29"/>
      <c r="BF112"/>
      <c r="BG112"/>
      <c r="BH112"/>
      <c r="BI112"/>
      <c r="BJ112"/>
      <c r="BK112"/>
      <c r="BL112"/>
      <c r="BM112"/>
      <c r="BN112"/>
      <c r="BO112"/>
      <c r="BP112"/>
      <c r="BQ112"/>
    </row>
    <row r="113" spans="1:69">
      <c r="C113" s="57" t="s">
        <v>125</v>
      </c>
      <c r="D113" s="1" t="s">
        <v>126</v>
      </c>
      <c r="E113" s="1"/>
      <c r="F113" s="67"/>
      <c r="AV113"/>
      <c r="AW113"/>
      <c r="BE113" s="29"/>
      <c r="BF113"/>
      <c r="BG113"/>
      <c r="BH113"/>
      <c r="BI113"/>
      <c r="BJ113"/>
      <c r="BK113"/>
      <c r="BL113"/>
      <c r="BM113"/>
      <c r="BN113"/>
      <c r="BO113"/>
      <c r="BP113"/>
      <c r="BQ113"/>
    </row>
    <row r="114" spans="1:69">
      <c r="A114" s="48"/>
      <c r="C114" s="71" t="s">
        <v>255</v>
      </c>
      <c r="D114" s="17">
        <v>1</v>
      </c>
      <c r="E114" s="29" t="s">
        <v>52</v>
      </c>
      <c r="F114" s="50" t="s">
        <v>1728</v>
      </c>
      <c r="G114" s="239">
        <f>H114+I114+J114+K114</f>
        <v>7.0802806037049363E-4</v>
      </c>
      <c r="H114" s="135">
        <f>N114+O114+P114</f>
        <v>3.8784479792999994E-5</v>
      </c>
      <c r="I114" s="135">
        <f>L114+M114+Q114</f>
        <v>6.1139704800000004E-5</v>
      </c>
      <c r="J114" s="136">
        <f>R114+IF(S114="x",0,S114)+IF(T114="x",0,T114)+IF(U114="x",0,U114)+V114</f>
        <v>2.625566757774937E-4</v>
      </c>
      <c r="K114" s="190">
        <v>3.4554719999999999E-4</v>
      </c>
      <c r="L114" s="190">
        <v>2.9829766000000001E-5</v>
      </c>
      <c r="M114" s="190">
        <v>2.7948166000000002E-5</v>
      </c>
      <c r="N114" s="190">
        <v>3.3960768999999997E-5</v>
      </c>
      <c r="O114" s="190">
        <v>1.8701793000000001E-8</v>
      </c>
      <c r="P114" s="190">
        <v>4.8050090000000002E-6</v>
      </c>
      <c r="Q114" s="190">
        <v>3.3617728000000002E-6</v>
      </c>
      <c r="R114" s="190">
        <v>5.7747773999999998E-5</v>
      </c>
      <c r="S114" s="190">
        <v>1.4311006E-6</v>
      </c>
      <c r="T114" s="190">
        <v>2.0336894000000001E-4</v>
      </c>
      <c r="U114" s="190">
        <v>8.8598523000000005E-9</v>
      </c>
      <c r="V114" s="190">
        <v>1.3251937E-12</v>
      </c>
      <c r="W114" s="25"/>
      <c r="X114" s="252">
        <f>K114/0.116</f>
        <v>2.9788551724137927E-3</v>
      </c>
      <c r="Y114" s="35">
        <v>7.5252126000000003E-2</v>
      </c>
      <c r="Z114" s="67">
        <f t="shared" ref="Z114:Z129" si="197">AA114*42.1*400+AB114*1396*400+AC114*0.0000357*200</f>
        <v>7.2620104828883644E-5</v>
      </c>
      <c r="AA114" s="5">
        <f>AD114+AG114+AH114+AI114+AJ114+AR114+AS114+AW114</f>
        <v>3.9038244383644838E-9</v>
      </c>
      <c r="AB114" s="5">
        <f>AE114+AF114+AK114+AL114+AM114+AN114+AO114+AP114+AQ114+AT114+AX114+AY114</f>
        <v>1.0463368347717997E-11</v>
      </c>
      <c r="AC114" s="36">
        <f>AU114+AV114</f>
        <v>1.4523198900000001E-4</v>
      </c>
      <c r="AD114" s="42">
        <v>2.7765161999999999E-9</v>
      </c>
      <c r="AE114" s="42">
        <v>8.3768245E-12</v>
      </c>
      <c r="AF114" s="42">
        <v>2.2886665000000002E-16</v>
      </c>
      <c r="AG114" s="42">
        <v>8.8092535000000001E-13</v>
      </c>
      <c r="AH114" s="42">
        <v>7.6814483999999996E-17</v>
      </c>
      <c r="AI114" s="42">
        <v>3.9594371999999999E-12</v>
      </c>
      <c r="AJ114" s="42">
        <v>9.2180166000000001E-10</v>
      </c>
      <c r="AK114" s="42">
        <v>5.6133076999999999E-13</v>
      </c>
      <c r="AL114" s="42">
        <v>1.0551708000000001E-12</v>
      </c>
      <c r="AM114" s="42">
        <v>1.0884497E-14</v>
      </c>
      <c r="AN114" s="42">
        <v>4.4951541999999998E-17</v>
      </c>
      <c r="AO114" s="42">
        <v>6.5244316000000001E-14</v>
      </c>
      <c r="AP114" s="42">
        <v>6.8518178E-16</v>
      </c>
      <c r="AQ114" s="42">
        <v>5.4577738000000004E-16</v>
      </c>
      <c r="AR114" s="42">
        <v>1.6590544999999999E-11</v>
      </c>
      <c r="AS114" s="42">
        <v>1.2093254000000001E-10</v>
      </c>
      <c r="AT114" s="42">
        <v>8.4134779000000008E-15</v>
      </c>
      <c r="AU114" s="42">
        <v>1.3797619E-5</v>
      </c>
      <c r="AV114" s="42">
        <v>1.3143437E-4</v>
      </c>
      <c r="AW114" s="42">
        <v>6.3143054000000006E-11</v>
      </c>
      <c r="AX114" s="42">
        <v>3.8397803000000001E-13</v>
      </c>
      <c r="AY114" s="42">
        <v>1.7179466000000001E-17</v>
      </c>
      <c r="AZ114" s="28"/>
      <c r="BA114" s="38" t="s">
        <v>1191</v>
      </c>
      <c r="BB114" s="28"/>
      <c r="BC114" s="28"/>
      <c r="BE114" s="29"/>
      <c r="BF114"/>
      <c r="BG114"/>
      <c r="BH114"/>
      <c r="BI114"/>
      <c r="BJ114"/>
      <c r="BK114"/>
      <c r="BL114"/>
      <c r="BM114"/>
      <c r="BN114"/>
      <c r="BO114"/>
      <c r="BP114"/>
      <c r="BQ114"/>
    </row>
    <row r="115" spans="1:69">
      <c r="A115" s="48"/>
      <c r="C115" s="71" t="s">
        <v>256</v>
      </c>
      <c r="D115" s="17">
        <v>1</v>
      </c>
      <c r="E115" s="29" t="s">
        <v>52</v>
      </c>
      <c r="F115" s="43" t="s">
        <v>1729</v>
      </c>
      <c r="G115" s="239">
        <f>H115+I115+J115+K115</f>
        <v>4.5550863533049171E-2</v>
      </c>
      <c r="H115" s="135">
        <f>N115+O115+P115</f>
        <v>2.1197878920000001E-3</v>
      </c>
      <c r="I115" s="135">
        <f>L115+M115+Q115</f>
        <v>3.5058578599999998E-3</v>
      </c>
      <c r="J115" s="136">
        <f>R115+IF(S115="x",0,S115)+IF(T115="x",0,T115)+IF(U115="x",0,U115)+V115</f>
        <v>2.2068447810491723E-3</v>
      </c>
      <c r="K115" s="190">
        <v>3.7718372999999999E-2</v>
      </c>
      <c r="L115" s="190">
        <v>1.5259085E-3</v>
      </c>
      <c r="M115" s="190">
        <v>1.7669256999999999E-3</v>
      </c>
      <c r="N115" s="190">
        <v>1.7986613999999999E-3</v>
      </c>
      <c r="O115" s="190">
        <v>2.8344664000000001E-4</v>
      </c>
      <c r="P115" s="190">
        <v>3.7679852E-5</v>
      </c>
      <c r="Q115" s="190">
        <v>2.1302366E-4</v>
      </c>
      <c r="R115" s="190">
        <v>2.2829624E-4</v>
      </c>
      <c r="S115" s="190">
        <v>1.6529916999999999E-3</v>
      </c>
      <c r="T115" s="190">
        <v>3.1867876000000003E-4</v>
      </c>
      <c r="U115" s="190">
        <v>6.8780325999999997E-6</v>
      </c>
      <c r="V115" s="190">
        <v>4.8449171999999998E-11</v>
      </c>
      <c r="W115" s="25"/>
      <c r="X115" s="252">
        <f>K115/0.116</f>
        <v>0.32515838793103446</v>
      </c>
      <c r="Y115" s="35">
        <v>5.4241975</v>
      </c>
      <c r="Z115" s="67">
        <f t="shared" si="197"/>
        <v>6.9794415112464812E-3</v>
      </c>
      <c r="AA115" s="5">
        <f>AD115+AG115+AH115+AI115+AJ115+AR115+AS115+AW115</f>
        <v>3.6378774738100001E-7</v>
      </c>
      <c r="AB115" s="5">
        <f>AE115+AF115+AK115+AL115+AM115+AN115+AO115+AP115+AQ115+AT115+AX115+AY115</f>
        <v>1.03506297841673E-9</v>
      </c>
      <c r="AC115" s="36">
        <f>AU115+AV115</f>
        <v>3.8554156611E-2</v>
      </c>
      <c r="AD115" s="42">
        <v>3.0441622000000002E-7</v>
      </c>
      <c r="AE115" s="42">
        <v>9.1837838999999995E-10</v>
      </c>
      <c r="AF115" s="42">
        <v>2.5090694000000002E-14</v>
      </c>
      <c r="AG115" s="42">
        <v>2.3264975999999999E-11</v>
      </c>
      <c r="AH115" s="42">
        <v>9.6344749999999999E-12</v>
      </c>
      <c r="AI115" s="42">
        <v>2.5543515E-10</v>
      </c>
      <c r="AJ115" s="42">
        <v>5.5866176999999999E-8</v>
      </c>
      <c r="AK115" s="42">
        <v>3.6897119000000001E-11</v>
      </c>
      <c r="AL115" s="42">
        <v>5.8327982999999999E-11</v>
      </c>
      <c r="AM115" s="42">
        <v>1.7757314999999999E-14</v>
      </c>
      <c r="AN115" s="42">
        <v>4.5335971999999999E-16</v>
      </c>
      <c r="AO115" s="42">
        <v>1.9790428999999999E-13</v>
      </c>
      <c r="AP115" s="42">
        <v>5.2357179000000002E-15</v>
      </c>
      <c r="AQ115" s="42">
        <v>4.0725246000000001E-15</v>
      </c>
      <c r="AR115" s="42">
        <v>3.2903109999999999E-10</v>
      </c>
      <c r="AS115" s="42">
        <v>4.7349437999999995E-10</v>
      </c>
      <c r="AT115" s="42">
        <v>6.5256045999999998E-12</v>
      </c>
      <c r="AU115" s="42">
        <v>2.0881611E-5</v>
      </c>
      <c r="AV115" s="42">
        <v>3.8533274999999999E-2</v>
      </c>
      <c r="AW115" s="42">
        <v>2.4144903000000001E-9</v>
      </c>
      <c r="AX115" s="42">
        <v>1.4682710999999999E-11</v>
      </c>
      <c r="AY115" s="42">
        <v>6.5691550999999995E-16</v>
      </c>
      <c r="AZ115" s="28"/>
      <c r="BA115" s="38" t="s">
        <v>1172</v>
      </c>
      <c r="BB115" s="28"/>
      <c r="BC115" s="28"/>
      <c r="BD115" s="46"/>
      <c r="BE115" s="29"/>
      <c r="BF115"/>
      <c r="BG115"/>
      <c r="BH115"/>
      <c r="BI115"/>
      <c r="BJ115"/>
      <c r="BK115"/>
      <c r="BL115"/>
      <c r="BM115"/>
      <c r="BN115"/>
      <c r="BO115"/>
      <c r="BP115"/>
      <c r="BQ115"/>
    </row>
    <row r="116" spans="1:69">
      <c r="A116" s="48"/>
      <c r="C116" s="71" t="s">
        <v>257</v>
      </c>
      <c r="D116" s="17">
        <v>1</v>
      </c>
      <c r="E116" s="29" t="s">
        <v>52</v>
      </c>
      <c r="F116" s="50" t="s">
        <v>1730</v>
      </c>
      <c r="G116" s="240">
        <f>H116+I116+J116+K116</f>
        <v>2.07937688901743E-3</v>
      </c>
      <c r="H116" s="49">
        <f>N116+O116+P116</f>
        <v>7.63124057E-5</v>
      </c>
      <c r="I116" s="49">
        <f>L116+M116+Q116</f>
        <v>1.3318023090000002E-4</v>
      </c>
      <c r="J116" s="137">
        <f>R116+IF(S116="x",0,S116)+IF(T116="x",0,T116)+IF(U116="x",0,U116)+V116</f>
        <v>9.4778199241743E-4</v>
      </c>
      <c r="K116" s="190">
        <v>9.2210225999999999E-4</v>
      </c>
      <c r="L116" s="190">
        <v>5.2760158999999998E-5</v>
      </c>
      <c r="M116" s="190">
        <v>7.6723207999999999E-5</v>
      </c>
      <c r="N116" s="190">
        <v>6.2919003E-5</v>
      </c>
      <c r="O116" s="190">
        <v>6.4727584E-6</v>
      </c>
      <c r="P116" s="190">
        <v>6.9206442999999996E-6</v>
      </c>
      <c r="Q116" s="190">
        <v>3.6968639E-6</v>
      </c>
      <c r="R116" s="190">
        <v>2.9674319E-5</v>
      </c>
      <c r="S116" s="190">
        <v>8.1971750000000003E-4</v>
      </c>
      <c r="T116" s="190">
        <v>9.2982227999999995E-5</v>
      </c>
      <c r="U116" s="190">
        <v>5.4075253000000002E-6</v>
      </c>
      <c r="V116" s="190">
        <v>4.2011743000000002E-10</v>
      </c>
      <c r="W116" s="25"/>
      <c r="X116" s="252">
        <f>K116/0.116</f>
        <v>7.9491574137931023E-3</v>
      </c>
      <c r="Y116" s="35">
        <v>0.13446842000000001</v>
      </c>
      <c r="Z116" s="67">
        <f t="shared" si="197"/>
        <v>1.9021412974519047E-4</v>
      </c>
      <c r="AA116" s="5">
        <f>AD116+AG116+AH116+AI116+AJ116+AR116+AS116+AW116</f>
        <v>9.8031492424930007E-9</v>
      </c>
      <c r="AB116" s="5">
        <f>AE116+AF116+AK116+AL116+AM116+AN116+AO116+AP116+AQ116+AT116+AX116+AY116</f>
        <v>3.2613069632890994E-11</v>
      </c>
      <c r="AC116" s="36">
        <f>AU116+AV116</f>
        <v>9.689017393E-4</v>
      </c>
      <c r="AD116" s="42">
        <v>7.4127270999999998E-9</v>
      </c>
      <c r="AE116" s="42">
        <v>2.2364415E-11</v>
      </c>
      <c r="AF116" s="42">
        <v>6.1101973999999996E-16</v>
      </c>
      <c r="AG116" s="42">
        <v>1.0762732E-12</v>
      </c>
      <c r="AH116" s="42">
        <v>3.1348493E-14</v>
      </c>
      <c r="AI116" s="42">
        <v>8.6213427999999997E-12</v>
      </c>
      <c r="AJ116" s="42">
        <v>1.8783969999999999E-9</v>
      </c>
      <c r="AK116" s="42">
        <v>1.2445563E-12</v>
      </c>
      <c r="AL116" s="42">
        <v>2.2547792999999998E-12</v>
      </c>
      <c r="AM116" s="42">
        <v>1.4273012999999999E-14</v>
      </c>
      <c r="AN116" s="42">
        <v>1.8580792000000001E-16</v>
      </c>
      <c r="AO116" s="42">
        <v>4.1153391000000002E-14</v>
      </c>
      <c r="AP116" s="42">
        <v>5.7500111999999997E-16</v>
      </c>
      <c r="AQ116" s="42">
        <v>7.8655169000000002E-16</v>
      </c>
      <c r="AR116" s="42">
        <v>1.0872218E-11</v>
      </c>
      <c r="AS116" s="42">
        <v>2.3506850999999998E-10</v>
      </c>
      <c r="AT116" s="42">
        <v>5.1327452E-12</v>
      </c>
      <c r="AU116" s="42">
        <v>6.2128193000000002E-6</v>
      </c>
      <c r="AV116" s="29">
        <v>9.6268891999999997E-4</v>
      </c>
      <c r="AW116" s="42">
        <v>2.5635544999999998E-10</v>
      </c>
      <c r="AX116" s="42">
        <v>1.5589193E-12</v>
      </c>
      <c r="AY116" s="42">
        <v>6.9748420999999995E-17</v>
      </c>
      <c r="AZ116" s="28"/>
      <c r="BA116" s="38" t="s">
        <v>1172</v>
      </c>
      <c r="BB116" s="28"/>
      <c r="BC116" s="28"/>
      <c r="BD116" s="46"/>
      <c r="BE116" s="29"/>
      <c r="BF116"/>
      <c r="BG116"/>
      <c r="BH116"/>
      <c r="BI116"/>
      <c r="BJ116"/>
      <c r="BK116"/>
      <c r="BL116"/>
      <c r="BM116"/>
      <c r="BN116"/>
      <c r="BO116"/>
      <c r="BP116"/>
      <c r="BQ116"/>
    </row>
    <row r="117" spans="1:69">
      <c r="A117" s="48"/>
      <c r="C117" s="71" t="s">
        <v>258</v>
      </c>
      <c r="D117" s="17">
        <v>1</v>
      </c>
      <c r="E117" s="29" t="s">
        <v>52</v>
      </c>
      <c r="F117" s="43" t="s">
        <v>1731</v>
      </c>
      <c r="G117" s="239">
        <f>H117+I117+J117+K117</f>
        <v>1.6225961846277948E-3</v>
      </c>
      <c r="H117" s="135">
        <f>N117+O117+P117</f>
        <v>3.51235697E-5</v>
      </c>
      <c r="I117" s="135">
        <f>L117+M117+Q117</f>
        <v>9.5198516500000015E-5</v>
      </c>
      <c r="J117" s="136">
        <f>R117+IF(S117="x",0,S117)+IF(T117="x",0,T117)+IF(U117="x",0,U117)+V117</f>
        <v>7.4845177842779479E-4</v>
      </c>
      <c r="K117" s="190">
        <v>7.4382232000000002E-4</v>
      </c>
      <c r="L117" s="190">
        <v>5.6193377E-5</v>
      </c>
      <c r="M117" s="190">
        <v>3.6255555000000003E-5</v>
      </c>
      <c r="N117" s="190">
        <v>2.8456022E-5</v>
      </c>
      <c r="O117" s="190">
        <v>1.0158277999999999E-6</v>
      </c>
      <c r="P117" s="190">
        <v>5.6517199000000002E-6</v>
      </c>
      <c r="Q117" s="190">
        <v>2.7495845E-6</v>
      </c>
      <c r="R117" s="190">
        <v>2.4490986000000002E-5</v>
      </c>
      <c r="S117" s="190">
        <v>6.2956537000000005E-4</v>
      </c>
      <c r="T117" s="190">
        <v>8.9931869000000001E-5</v>
      </c>
      <c r="U117" s="190">
        <v>4.4635469999999999E-6</v>
      </c>
      <c r="V117" s="190">
        <v>6.4277946999999999E-12</v>
      </c>
      <c r="W117" s="25"/>
      <c r="X117" s="252">
        <f t="shared" ref="X117:X121" si="198">K117/0.116</f>
        <v>6.4122613793103442E-3</v>
      </c>
      <c r="Y117" s="35">
        <v>0.1078085</v>
      </c>
      <c r="Z117" s="67">
        <f t="shared" si="197"/>
        <v>1.4935822509537519E-4</v>
      </c>
      <c r="AA117" s="5">
        <f t="shared" ref="AA117" si="199">AD117+AG117+AH117+AI117+AJ117+AR117+AS117+AW117</f>
        <v>7.7295434888190001E-9</v>
      </c>
      <c r="AB117" s="5">
        <f t="shared" ref="AB117" si="200">AE117+AF117+AK117+AL117+AM117+AN117+AO117+AP117+AQ117+AT117+AX117+AY117</f>
        <v>2.4878965183788003E-11</v>
      </c>
      <c r="AC117" s="36">
        <f t="shared" ref="AC117" si="201">AU117+AV117</f>
        <v>7.4233873740000005E-4</v>
      </c>
      <c r="AD117" s="42">
        <v>5.9757900000000001E-9</v>
      </c>
      <c r="AE117" s="42">
        <v>1.8029228999999999E-11</v>
      </c>
      <c r="AF117" s="42">
        <v>4.9258034000000005E-16</v>
      </c>
      <c r="AG117" s="42">
        <v>9.2918718999999991E-13</v>
      </c>
      <c r="AH117" s="42">
        <v>1.2273929E-14</v>
      </c>
      <c r="AI117" s="42">
        <v>3.3474393000000001E-12</v>
      </c>
      <c r="AJ117" s="42">
        <v>1.5023779999999999E-9</v>
      </c>
      <c r="AK117" s="42">
        <v>4.8703855999999997E-13</v>
      </c>
      <c r="AL117" s="42">
        <v>1.8305808000000001E-12</v>
      </c>
      <c r="AM117" s="42">
        <v>7.5802799999999994E-15</v>
      </c>
      <c r="AN117" s="42">
        <v>1.5197916000000001E-16</v>
      </c>
      <c r="AO117" s="42">
        <v>3.0554303000000001E-14</v>
      </c>
      <c r="AP117" s="42">
        <v>4.9238068E-16</v>
      </c>
      <c r="AQ117" s="42">
        <v>6.3593930999999996E-16</v>
      </c>
      <c r="AR117" s="42">
        <v>8.3334764000000005E-12</v>
      </c>
      <c r="AS117" s="42">
        <v>1.9640669000000001E-10</v>
      </c>
      <c r="AT117" s="42">
        <v>4.2346858E-12</v>
      </c>
      <c r="AU117" s="42">
        <v>5.8322973999999999E-6</v>
      </c>
      <c r="AV117" s="29">
        <v>7.3650644000000003E-4</v>
      </c>
      <c r="AW117" s="42">
        <v>4.2346421999999997E-11</v>
      </c>
      <c r="AX117" s="42">
        <v>2.5751204000000002E-13</v>
      </c>
      <c r="AY117" s="42">
        <v>1.1521298E-17</v>
      </c>
      <c r="AZ117" s="28"/>
      <c r="BA117" s="38" t="s">
        <v>1172</v>
      </c>
      <c r="BB117" s="28"/>
      <c r="BC117" s="28"/>
      <c r="BD117" s="46"/>
      <c r="BE117" s="29"/>
      <c r="BF117"/>
      <c r="BG117"/>
      <c r="BH117"/>
      <c r="BI117"/>
      <c r="BJ117"/>
      <c r="BK117"/>
      <c r="BL117"/>
      <c r="BM117"/>
      <c r="BN117"/>
      <c r="BO117"/>
      <c r="BP117"/>
      <c r="BQ117"/>
    </row>
    <row r="118" spans="1:69">
      <c r="A118" s="48"/>
      <c r="C118" s="71" t="s">
        <v>259</v>
      </c>
      <c r="D118" s="17"/>
      <c r="E118" s="29" t="s">
        <v>52</v>
      </c>
      <c r="F118" s="43" t="s">
        <v>1732</v>
      </c>
      <c r="G118" s="239">
        <f t="shared" ref="G118" si="202">H118+I118+J118+K118</f>
        <v>5.7260672463988713E-5</v>
      </c>
      <c r="H118" s="135">
        <f t="shared" ref="H118" si="203">N118+O118+P118</f>
        <v>8.3183677900000003E-7</v>
      </c>
      <c r="I118" s="135">
        <f t="shared" ref="I118" si="204">L118+M118+Q118</f>
        <v>2.2059215450000005E-6</v>
      </c>
      <c r="J118" s="136">
        <f t="shared" ref="J118" si="205">R118+IF(S118="x",0,S118)+IF(T118="x",0,T118)+IF(U118="x",0,U118)+V118</f>
        <v>2.7875263139988718E-5</v>
      </c>
      <c r="K118" s="190">
        <v>2.6347651000000001E-5</v>
      </c>
      <c r="L118" s="190">
        <v>1.0666913000000001E-6</v>
      </c>
      <c r="M118" s="190">
        <v>1.0800767E-6</v>
      </c>
      <c r="N118" s="190">
        <v>6.2741544000000002E-7</v>
      </c>
      <c r="O118" s="190">
        <v>4.4265989000000001E-8</v>
      </c>
      <c r="P118" s="190">
        <v>1.6015534999999999E-7</v>
      </c>
      <c r="Q118" s="190">
        <v>5.9153544999999999E-8</v>
      </c>
      <c r="R118" s="190">
        <v>1.7498528999999999E-8</v>
      </c>
      <c r="S118" s="190">
        <v>2.7620240999999999E-5</v>
      </c>
      <c r="T118" s="190">
        <v>4.1675412999999997E-8</v>
      </c>
      <c r="U118" s="190">
        <v>1.9584793999999999E-7</v>
      </c>
      <c r="V118" s="190">
        <v>2.5798872000000002E-13</v>
      </c>
      <c r="W118" s="25"/>
      <c r="X118" s="252">
        <f t="shared" si="198"/>
        <v>2.2713492241379309E-4</v>
      </c>
      <c r="Y118" s="35">
        <v>3.3555731999999998E-3</v>
      </c>
      <c r="Z118" s="67">
        <f t="shared" si="197"/>
        <v>5.4313777473332291E-2</v>
      </c>
      <c r="AA118" s="5">
        <f>AD119+AG119+AH119+AI119+AJ119+AR119+AS119+AW119</f>
        <v>2.5950636109869995E-6</v>
      </c>
      <c r="AB118" s="5">
        <f>AE119+AF119+AK119+AL119+AM119+AN119+AO119+AP119+AQ119+AT119+AX119+AY119</f>
        <v>1.0166596604965998E-8</v>
      </c>
      <c r="AC118" s="36">
        <f>AU119+AV119</f>
        <v>0.69129954062999999</v>
      </c>
      <c r="AD118" s="42">
        <v>2.1166594000000001E-10</v>
      </c>
      <c r="AE118" s="42">
        <v>6.3860668999999997E-13</v>
      </c>
      <c r="AF118" s="42">
        <v>1.7447476000000001E-17</v>
      </c>
      <c r="AG118" s="42">
        <v>2.4664625999999999E-14</v>
      </c>
      <c r="AH118" s="42">
        <v>5.3758468E-16</v>
      </c>
      <c r="AI118" s="42">
        <v>7.4457762000000004E-14</v>
      </c>
      <c r="AJ118" s="42">
        <v>3.1313954000000001E-11</v>
      </c>
      <c r="AK118" s="42">
        <v>1.1103546E-14</v>
      </c>
      <c r="AL118" s="42">
        <v>4.0353514999999998E-14</v>
      </c>
      <c r="AM118" s="42">
        <v>1.3346395000000001E-16</v>
      </c>
      <c r="AN118" s="42">
        <v>5.8503965999999999E-18</v>
      </c>
      <c r="AO118" s="42">
        <v>1.4641746000000001E-16</v>
      </c>
      <c r="AP118" s="42">
        <v>9.0690828000000003E-18</v>
      </c>
      <c r="AQ118" s="42">
        <v>1.792726E-17</v>
      </c>
      <c r="AR118" s="42">
        <v>6.1999869000000006E-14</v>
      </c>
      <c r="AS118" s="42">
        <v>6.4093319E-12</v>
      </c>
      <c r="AT118" s="42">
        <v>1.8580600999999999E-13</v>
      </c>
      <c r="AU118" s="42">
        <v>3.3329546E-9</v>
      </c>
      <c r="AV118" s="42">
        <v>2.9934634999999999E-5</v>
      </c>
      <c r="AW118" s="42">
        <v>7.0274833999999998E-13</v>
      </c>
      <c r="AX118" s="42">
        <v>4.2734703000000003E-15</v>
      </c>
      <c r="AY118" s="42">
        <v>1.9119897E-19</v>
      </c>
      <c r="AZ118" s="28"/>
      <c r="BA118" s="38" t="s">
        <v>1191</v>
      </c>
      <c r="BB118" s="28"/>
      <c r="BC118" s="28"/>
      <c r="BD118" s="46"/>
      <c r="BE118" s="29"/>
      <c r="BF118"/>
      <c r="BG118"/>
      <c r="BH118"/>
      <c r="BI118"/>
      <c r="BJ118"/>
      <c r="BK118"/>
      <c r="BL118"/>
      <c r="BM118"/>
      <c r="BN118"/>
      <c r="BO118"/>
      <c r="BP118"/>
      <c r="BQ118"/>
    </row>
    <row r="119" spans="1:69">
      <c r="A119" s="48"/>
      <c r="C119" s="71" t="s">
        <v>1616</v>
      </c>
      <c r="D119" s="17">
        <v>1</v>
      </c>
      <c r="E119" s="29" t="s">
        <v>52</v>
      </c>
      <c r="F119" s="43" t="s">
        <v>1733</v>
      </c>
      <c r="G119" s="239">
        <f>H119+I119+J119+K119</f>
        <v>0.863359729039615</v>
      </c>
      <c r="H119" s="135">
        <f>N119+O119+P119</f>
        <v>2.5640010899999996E-2</v>
      </c>
      <c r="I119" s="135">
        <f>L119+M119+Q119</f>
        <v>6.0748975599999998E-2</v>
      </c>
      <c r="J119" s="136">
        <f>R119+IF(S119="x",0,S119)+IF(T119="x",0,T119)+IF(U119="x",0,U119)+V119</f>
        <v>0.58989275253961504</v>
      </c>
      <c r="K119" s="190">
        <v>0.18707799</v>
      </c>
      <c r="L119" s="190">
        <v>2.9251823999999999E-2</v>
      </c>
      <c r="M119" s="190">
        <v>2.9786274000000001E-2</v>
      </c>
      <c r="N119" s="190">
        <v>1.9986556999999999E-2</v>
      </c>
      <c r="O119" s="190">
        <v>2.2384941000000002E-3</v>
      </c>
      <c r="P119" s="190">
        <v>3.4149597999999998E-3</v>
      </c>
      <c r="Q119" s="190">
        <v>1.7108776E-3</v>
      </c>
      <c r="R119" s="190">
        <v>1.2531233E-3</v>
      </c>
      <c r="S119" s="190">
        <v>0.57740924000000005</v>
      </c>
      <c r="T119" s="190">
        <v>7.1912019000000002E-3</v>
      </c>
      <c r="U119" s="190">
        <v>4.0391361999999997E-3</v>
      </c>
      <c r="V119" s="190">
        <v>5.1139615E-8</v>
      </c>
      <c r="W119" s="25"/>
      <c r="X119" s="252">
        <f t="shared" si="198"/>
        <v>1.6127412931034482</v>
      </c>
      <c r="Y119" s="35">
        <v>79.270072999999996</v>
      </c>
      <c r="Z119" s="67">
        <f t="shared" si="197"/>
        <v>4.1629227139807996E-2</v>
      </c>
      <c r="AA119" s="5">
        <f>AD120+AG120+AH120+AI120+AJ120+AR120+AS120+AW120</f>
        <v>2.2761829599999999E-6</v>
      </c>
      <c r="AB119" s="5">
        <f>AE120+AF120+AK120+AL120+AM120+AN120+AO120+AP120+AQ120+AT120+AX120+AY120</f>
        <v>5.9067086199999998E-9</v>
      </c>
      <c r="AC119" s="36">
        <f>AU120+AV120</f>
        <v>0</v>
      </c>
      <c r="AD119" s="42">
        <v>1.519769E-6</v>
      </c>
      <c r="AE119" s="42">
        <v>4.5844641999999998E-9</v>
      </c>
      <c r="AF119" s="42">
        <v>1.2524912999999999E-13</v>
      </c>
      <c r="AG119" s="42">
        <v>5.5205907000000005E-10</v>
      </c>
      <c r="AH119" s="42">
        <v>3.2583017000000002E-11</v>
      </c>
      <c r="AI119" s="42">
        <v>2.6037939000000002E-9</v>
      </c>
      <c r="AJ119" s="42">
        <v>8.9371081999999998E-7</v>
      </c>
      <c r="AK119" s="42">
        <v>3.8240931E-10</v>
      </c>
      <c r="AL119" s="42">
        <v>1.0997511E-9</v>
      </c>
      <c r="AM119" s="42">
        <v>3.4374804999999999E-12</v>
      </c>
      <c r="AN119" s="42">
        <v>1.2189525E-13</v>
      </c>
      <c r="AO119" s="42">
        <v>4.9811027000000002E-12</v>
      </c>
      <c r="AP119" s="42">
        <v>2.0203124999999999E-13</v>
      </c>
      <c r="AQ119" s="42">
        <v>3.9181534E-13</v>
      </c>
      <c r="AR119" s="42">
        <v>2.1286739999999999E-9</v>
      </c>
      <c r="AS119" s="42">
        <v>1.3377558E-7</v>
      </c>
      <c r="AT119" s="42">
        <v>3.8323089E-9</v>
      </c>
      <c r="AU119" s="29">
        <v>1.1860063E-4</v>
      </c>
      <c r="AV119" s="29">
        <v>0.69118093999999997</v>
      </c>
      <c r="AW119" s="42">
        <v>4.2491101000000002E-8</v>
      </c>
      <c r="AX119" s="42">
        <v>2.5839196000000002E-10</v>
      </c>
      <c r="AY119" s="42">
        <v>1.1560796E-14</v>
      </c>
      <c r="AZ119" s="28"/>
      <c r="BA119" s="38" t="s">
        <v>1191</v>
      </c>
      <c r="BB119" s="28"/>
      <c r="BC119" s="28"/>
      <c r="BD119" s="46"/>
      <c r="BE119" s="29"/>
      <c r="BF119"/>
      <c r="BG119"/>
      <c r="BH119"/>
      <c r="BI119"/>
      <c r="BJ119"/>
      <c r="BK119"/>
      <c r="BL119"/>
      <c r="BM119"/>
      <c r="BN119"/>
      <c r="BO119"/>
      <c r="BP119"/>
      <c r="BQ119"/>
    </row>
    <row r="120" spans="1:69">
      <c r="A120" s="48"/>
      <c r="C120" s="71" t="s">
        <v>1617</v>
      </c>
      <c r="D120" s="17">
        <v>1</v>
      </c>
      <c r="E120" s="29" t="s">
        <v>52</v>
      </c>
      <c r="F120" s="43" t="s">
        <v>1734</v>
      </c>
      <c r="G120" s="239">
        <f t="shared" ref="G120:G121" si="206">H120+I120+J120+K120</f>
        <v>0.33445094799999997</v>
      </c>
      <c r="H120" s="135">
        <f t="shared" ref="H120:H121" si="207">N120+O120+P120</f>
        <v>2.8209480000000002E-3</v>
      </c>
      <c r="I120" s="135">
        <f t="shared" ref="I120:I121" si="208">L120+M120+Q120</f>
        <v>2.555E-2</v>
      </c>
      <c r="J120" s="136">
        <f t="shared" ref="J120:J121" si="209">R120+IF(S120="x",0,S120)+IF(T120="x",0,T120)+IF(U120="x",0,U120)+V120</f>
        <v>8.7999999999999995E-2</v>
      </c>
      <c r="K120" s="190">
        <v>0.21808</v>
      </c>
      <c r="L120" s="190">
        <v>2.555E-2</v>
      </c>
      <c r="M120" s="190">
        <v>0</v>
      </c>
      <c r="N120" s="190">
        <v>2.8209480000000002E-3</v>
      </c>
      <c r="O120" s="190">
        <v>0</v>
      </c>
      <c r="P120" s="190">
        <v>0</v>
      </c>
      <c r="Q120" s="190">
        <v>0</v>
      </c>
      <c r="R120" s="190">
        <v>0</v>
      </c>
      <c r="S120" s="190">
        <v>8.7999999999999995E-2</v>
      </c>
      <c r="T120" s="190">
        <v>0</v>
      </c>
      <c r="U120" s="190">
        <v>0</v>
      </c>
      <c r="V120" s="190">
        <v>0</v>
      </c>
      <c r="W120" s="25"/>
      <c r="X120" s="252">
        <f t="shared" si="198"/>
        <v>1.88</v>
      </c>
      <c r="Y120" s="35"/>
      <c r="Z120" s="67">
        <f t="shared" si="197"/>
        <v>5.410220655099469E-5</v>
      </c>
      <c r="AA120" s="5">
        <f t="shared" ref="AA120:AA121" si="210">AD121+AG121+AH121+AI121+AJ121+AR121+AS121+AW121</f>
        <v>2.8395895177833996E-9</v>
      </c>
      <c r="AB120" s="5">
        <f t="shared" ref="AB120:AB121" si="211">AE121+AF121+AK121+AL121+AM121+AN121+AO121+AP121+AQ121+AT121+AX121+AY121</f>
        <v>8.6256982247711998E-12</v>
      </c>
      <c r="AC120" s="36">
        <f t="shared" ref="AC120:AC121" si="212">AU121+AV121</f>
        <v>2.054522665E-4</v>
      </c>
      <c r="AD120" s="42">
        <v>1.74464E-6</v>
      </c>
      <c r="AE120" s="42">
        <v>5.264E-9</v>
      </c>
      <c r="AF120" s="42">
        <v>1.4382000000000001E-13</v>
      </c>
      <c r="AG120" s="29">
        <v>0</v>
      </c>
      <c r="AH120" s="29">
        <v>0</v>
      </c>
      <c r="AI120" s="42">
        <v>1.0296E-10</v>
      </c>
      <c r="AJ120" s="42">
        <v>5.3144000000000005E-7</v>
      </c>
      <c r="AK120" s="42">
        <v>2.3524799999999998E-11</v>
      </c>
      <c r="AL120" s="42">
        <v>6.1903999999999996E-10</v>
      </c>
      <c r="AM120" s="29">
        <v>0</v>
      </c>
      <c r="AN120" s="29">
        <v>0</v>
      </c>
      <c r="AO120" s="29">
        <v>0</v>
      </c>
      <c r="AP120" s="29">
        <v>0</v>
      </c>
      <c r="AQ120" s="29">
        <v>0</v>
      </c>
      <c r="AR120" s="29">
        <v>0</v>
      </c>
      <c r="AS120" s="29">
        <v>0</v>
      </c>
      <c r="AT120" s="29">
        <v>0</v>
      </c>
      <c r="AU120" s="29">
        <v>0</v>
      </c>
      <c r="AV120" s="29">
        <v>0</v>
      </c>
      <c r="AW120" s="29">
        <v>0</v>
      </c>
      <c r="AX120" s="29">
        <v>0</v>
      </c>
      <c r="AY120" s="29">
        <v>0</v>
      </c>
      <c r="AZ120" s="28"/>
      <c r="BA120" s="38" t="s">
        <v>1191</v>
      </c>
      <c r="BB120" s="28"/>
      <c r="BC120" s="28"/>
      <c r="BD120" s="46"/>
      <c r="BE120" s="29"/>
      <c r="BF120"/>
      <c r="BG120"/>
      <c r="BH120"/>
      <c r="BI120"/>
      <c r="BJ120"/>
      <c r="BK120"/>
      <c r="BL120"/>
      <c r="BM120"/>
      <c r="BN120"/>
      <c r="BO120"/>
      <c r="BP120"/>
      <c r="BQ120"/>
    </row>
    <row r="121" spans="1:69">
      <c r="A121" s="48"/>
      <c r="C121" s="71" t="s">
        <v>1618</v>
      </c>
      <c r="D121" s="17">
        <v>1</v>
      </c>
      <c r="E121" s="29" t="s">
        <v>52</v>
      </c>
      <c r="F121" s="43" t="s">
        <v>1735</v>
      </c>
      <c r="G121" s="239">
        <f t="shared" si="206"/>
        <v>5.7245876608120647E-4</v>
      </c>
      <c r="H121" s="135">
        <f t="shared" si="207"/>
        <v>2.0205994100000001E-5</v>
      </c>
      <c r="I121" s="135">
        <f t="shared" si="208"/>
        <v>3.6181444499999997E-5</v>
      </c>
      <c r="J121" s="136">
        <f t="shared" si="209"/>
        <v>2.4441957748120647E-4</v>
      </c>
      <c r="K121" s="190">
        <v>2.7165175000000002E-4</v>
      </c>
      <c r="L121" s="190">
        <v>1.7606458999999999E-5</v>
      </c>
      <c r="M121" s="190">
        <v>1.6886219E-5</v>
      </c>
      <c r="N121" s="190">
        <v>1.7204395E-5</v>
      </c>
      <c r="O121" s="190">
        <v>2.2199269999999999E-7</v>
      </c>
      <c r="P121" s="190">
        <v>2.7796064E-6</v>
      </c>
      <c r="Q121" s="190">
        <v>1.6887665000000001E-6</v>
      </c>
      <c r="R121" s="190">
        <v>2.4177178999999999E-5</v>
      </c>
      <c r="S121" s="190">
        <v>1.3424339E-4</v>
      </c>
      <c r="T121" s="190">
        <v>8.5047658999999997E-5</v>
      </c>
      <c r="U121" s="190">
        <v>9.5134767999999995E-7</v>
      </c>
      <c r="V121" s="190">
        <v>1.8012065E-12</v>
      </c>
      <c r="W121" s="25"/>
      <c r="X121" s="252">
        <f t="shared" si="198"/>
        <v>2.3418254310344829E-3</v>
      </c>
      <c r="Y121" s="35">
        <v>4.7632010000000002E-2</v>
      </c>
      <c r="Z121" s="67">
        <f t="shared" si="197"/>
        <v>0</v>
      </c>
      <c r="AA121" s="5">
        <f t="shared" si="210"/>
        <v>0</v>
      </c>
      <c r="AB121" s="5">
        <f t="shared" si="211"/>
        <v>0</v>
      </c>
      <c r="AC121" s="36">
        <f t="shared" si="212"/>
        <v>0</v>
      </c>
      <c r="AD121" s="42">
        <v>2.1825592000000001E-9</v>
      </c>
      <c r="AE121" s="42">
        <v>6.5848634000000002E-12</v>
      </c>
      <c r="AF121" s="42">
        <v>1.7990698E-16</v>
      </c>
      <c r="AG121" s="42">
        <v>4.8686911999999998E-13</v>
      </c>
      <c r="AH121" s="42">
        <v>2.6332633999999999E-15</v>
      </c>
      <c r="AI121" s="42">
        <v>2.0121661000000001E-12</v>
      </c>
      <c r="AJ121" s="42">
        <v>5.3609696999999998E-10</v>
      </c>
      <c r="AK121" s="42">
        <v>2.8791537000000001E-13</v>
      </c>
      <c r="AL121" s="42">
        <v>6.3547873000000005E-13</v>
      </c>
      <c r="AM121" s="42">
        <v>5.1868314999999996E-15</v>
      </c>
      <c r="AN121" s="42">
        <v>4.7062261000000002E-17</v>
      </c>
      <c r="AO121" s="42">
        <v>2.7928554999999999E-14</v>
      </c>
      <c r="AP121" s="42">
        <v>3.2974213000000002E-16</v>
      </c>
      <c r="AQ121" s="42">
        <v>3.1444442999999998E-16</v>
      </c>
      <c r="AR121" s="42">
        <v>7.2216143E-12</v>
      </c>
      <c r="AS121" s="42">
        <v>8.1466238000000004E-11</v>
      </c>
      <c r="AT121" s="42">
        <v>9.0257145999999997E-13</v>
      </c>
      <c r="AU121" s="42">
        <v>5.7725265000000002E-6</v>
      </c>
      <c r="AV121" s="29">
        <v>1.9967973999999999E-4</v>
      </c>
      <c r="AW121" s="42">
        <v>2.9743826999999998E-11</v>
      </c>
      <c r="AX121" s="42">
        <v>1.8087463E-13</v>
      </c>
      <c r="AY121" s="42">
        <v>8.0924702000000007E-18</v>
      </c>
      <c r="AZ121" s="28"/>
      <c r="BA121" s="38" t="s">
        <v>1191</v>
      </c>
      <c r="BB121" s="28"/>
      <c r="BC121" s="28"/>
      <c r="BD121" s="46"/>
      <c r="BE121" s="29"/>
      <c r="BF121"/>
      <c r="BG121"/>
      <c r="BH121"/>
      <c r="BI121"/>
      <c r="BJ121"/>
      <c r="BK121"/>
      <c r="BL121"/>
      <c r="BM121"/>
      <c r="BN121"/>
      <c r="BO121"/>
      <c r="BP121"/>
      <c r="BQ121"/>
    </row>
    <row r="122" spans="1:69">
      <c r="A122" s="48"/>
      <c r="C122" s="57" t="s">
        <v>127</v>
      </c>
      <c r="D122" s="1" t="s">
        <v>128</v>
      </c>
      <c r="E122" s="1"/>
      <c r="F122" s="67"/>
      <c r="H122" s="67"/>
      <c r="I122" s="67"/>
      <c r="J122" s="67"/>
      <c r="K122" s="67"/>
      <c r="L122" s="67"/>
      <c r="M122" s="67"/>
      <c r="N122" s="67"/>
      <c r="O122" s="67"/>
      <c r="P122" s="67"/>
      <c r="Q122" s="67"/>
      <c r="R122" s="67"/>
      <c r="S122" s="67"/>
      <c r="T122" s="67"/>
      <c r="U122" s="67"/>
      <c r="V122" s="67"/>
      <c r="W122" s="67"/>
      <c r="Y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BE122" s="29"/>
      <c r="BF122"/>
      <c r="BG122"/>
      <c r="BH122"/>
      <c r="BI122"/>
      <c r="BJ122"/>
      <c r="BK122"/>
      <c r="BL122"/>
      <c r="BM122"/>
      <c r="BN122"/>
      <c r="BO122"/>
      <c r="BP122"/>
      <c r="BQ122"/>
    </row>
    <row r="123" spans="1:69">
      <c r="C123" s="71" t="s">
        <v>260</v>
      </c>
      <c r="D123" s="17">
        <v>1</v>
      </c>
      <c r="E123" s="29" t="s">
        <v>52</v>
      </c>
      <c r="F123" s="43" t="s">
        <v>1736</v>
      </c>
      <c r="G123" s="238">
        <f t="shared" ref="G123:G129" si="213">H123+I123+J123+K123</f>
        <v>0.77379231720830011</v>
      </c>
      <c r="H123" s="43">
        <f t="shared" ref="H123:H129" si="214">N123+O123+P123</f>
        <v>3.5556109299999999E-2</v>
      </c>
      <c r="I123" s="43">
        <f t="shared" ref="I123:I129" si="215">L123+M123+Q123</f>
        <v>5.3176146899999999E-2</v>
      </c>
      <c r="J123" s="50">
        <f t="shared" ref="J123:J129" si="216">R123+IF(S123="x",0,S123)+IF(T123="x",0,T123)+IF(U123="x",0,U123)+V123</f>
        <v>0.56817896100830012</v>
      </c>
      <c r="K123" s="190">
        <v>0.1168811</v>
      </c>
      <c r="L123" s="190">
        <v>3.2323614000000001E-2</v>
      </c>
      <c r="M123" s="190">
        <v>1.5281612999999999E-2</v>
      </c>
      <c r="N123" s="190">
        <v>1.7038826999999999E-2</v>
      </c>
      <c r="O123" s="190">
        <v>8.2616053000000005E-3</v>
      </c>
      <c r="P123" s="190">
        <v>1.0255677E-2</v>
      </c>
      <c r="Q123" s="190">
        <v>5.5709198999999996E-3</v>
      </c>
      <c r="R123" s="190">
        <v>2.9095922E-2</v>
      </c>
      <c r="S123" s="190">
        <v>0.53283186000000005</v>
      </c>
      <c r="T123" s="190">
        <v>4.0150582999999998E-6</v>
      </c>
      <c r="U123" s="190">
        <v>1.7460435000000001E-4</v>
      </c>
      <c r="V123" s="190">
        <v>6.0725596000000001E-3</v>
      </c>
      <c r="W123" s="25"/>
      <c r="X123" s="252">
        <f t="shared" ref="X123:X129" si="217">K123/0.116</f>
        <v>1.0075956896551723</v>
      </c>
      <c r="Y123" s="46">
        <v>23.832647000000001</v>
      </c>
      <c r="Z123" s="67">
        <f t="shared" si="197"/>
        <v>4.0370477860124217E-2</v>
      </c>
      <c r="AA123" s="5">
        <f t="shared" ref="AA123:AA129" si="218">AD123+AG123+AH123+AI123+AJ123+AR123+AS123+AW123</f>
        <v>2.167227210726E-6</v>
      </c>
      <c r="AB123" s="5">
        <f t="shared" ref="AB123:AB129" si="219">AE123+AF123+AK123+AL123+AM123+AN123+AO123+AP123+AQ123+AT123+AX123+AY123</f>
        <v>4.8917468474970991E-9</v>
      </c>
      <c r="AC123" s="36">
        <f t="shared" ref="AC123:AC129" si="220">AU123+AV123</f>
        <v>0.16005885040000001</v>
      </c>
      <c r="AD123" s="42">
        <v>9.5601660999999994E-7</v>
      </c>
      <c r="AE123" s="42">
        <v>2.8853442E-9</v>
      </c>
      <c r="AF123" s="42">
        <v>7.8796064999999998E-14</v>
      </c>
      <c r="AG123" s="42">
        <v>1.879434E-10</v>
      </c>
      <c r="AH123" s="42">
        <v>9.4975626E-11</v>
      </c>
      <c r="AI123" s="42">
        <v>2.0881986999999999E-9</v>
      </c>
      <c r="AJ123" s="42">
        <v>1.0628543000000001E-6</v>
      </c>
      <c r="AK123" s="42">
        <v>3.1044171999999997E-10</v>
      </c>
      <c r="AL123" s="42">
        <v>9.5514664000000008E-10</v>
      </c>
      <c r="AM123" s="42">
        <v>5.8393431999999995E-11</v>
      </c>
      <c r="AN123" s="42">
        <v>8.3468930999999997E-15</v>
      </c>
      <c r="AO123" s="42">
        <v>5.4396007999999997E-11</v>
      </c>
      <c r="AP123" s="42">
        <v>5.5896355E-13</v>
      </c>
      <c r="AQ123" s="42">
        <v>3.7745082999999999E-13</v>
      </c>
      <c r="AR123" s="42">
        <v>3.4865102000000001E-8</v>
      </c>
      <c r="AS123" s="42">
        <v>4.4809224E-8</v>
      </c>
      <c r="AT123" s="42">
        <v>2.268758E-10</v>
      </c>
      <c r="AU123" s="29">
        <v>2.0857003999999999E-3</v>
      </c>
      <c r="AV123" s="42">
        <v>0.15797315000000001</v>
      </c>
      <c r="AW123" s="42">
        <v>6.6310857000000001E-8</v>
      </c>
      <c r="AX123" s="42">
        <v>4.0010627000000001E-10</v>
      </c>
      <c r="AY123" s="42">
        <v>1.9220158999999999E-14</v>
      </c>
      <c r="AZ123" s="28"/>
      <c r="BA123" s="33" t="s">
        <v>1192</v>
      </c>
      <c r="BB123" s="28"/>
      <c r="BC123" s="28"/>
      <c r="BE123" s="29"/>
      <c r="BF123"/>
      <c r="BG123"/>
      <c r="BH123"/>
      <c r="BI123"/>
      <c r="BJ123"/>
      <c r="BK123"/>
      <c r="BL123"/>
      <c r="BM123"/>
      <c r="BN123"/>
      <c r="BO123"/>
      <c r="BP123"/>
      <c r="BQ123"/>
    </row>
    <row r="124" spans="1:69">
      <c r="C124" s="71" t="s">
        <v>261</v>
      </c>
      <c r="D124" s="17">
        <v>1</v>
      </c>
      <c r="E124" s="29" t="s">
        <v>52</v>
      </c>
      <c r="F124" s="43" t="s">
        <v>1737</v>
      </c>
      <c r="G124" s="238">
        <f t="shared" si="213"/>
        <v>2.0089538224783001</v>
      </c>
      <c r="H124" s="43">
        <f t="shared" si="214"/>
        <v>7.3283344E-2</v>
      </c>
      <c r="I124" s="43">
        <f t="shared" si="215"/>
        <v>0.172230672</v>
      </c>
      <c r="J124" s="50">
        <f t="shared" si="216"/>
        <v>1.5242730364782999</v>
      </c>
      <c r="K124" s="190">
        <v>0.23916677</v>
      </c>
      <c r="L124" s="190">
        <v>8.0202467E-2</v>
      </c>
      <c r="M124" s="190">
        <v>3.5724178000000002E-2</v>
      </c>
      <c r="N124" s="190">
        <v>3.5298081000000002E-2</v>
      </c>
      <c r="O124" s="190">
        <v>1.6141681000000001E-2</v>
      </c>
      <c r="P124" s="190">
        <v>2.1843582E-2</v>
      </c>
      <c r="Q124" s="190">
        <v>5.6304027E-2</v>
      </c>
      <c r="R124" s="190">
        <v>0.96840086999999997</v>
      </c>
      <c r="S124" s="190">
        <v>0.54183614999999996</v>
      </c>
      <c r="T124" s="190">
        <v>4.0150582999999998E-6</v>
      </c>
      <c r="U124" s="190">
        <v>5.4400841999999996E-4</v>
      </c>
      <c r="V124" s="190">
        <v>1.3487993E-2</v>
      </c>
      <c r="W124" s="25"/>
      <c r="X124" s="252">
        <f t="shared" si="217"/>
        <v>2.0617825000000001</v>
      </c>
      <c r="Y124" s="46">
        <v>39.338419999999999</v>
      </c>
      <c r="Z124" s="67">
        <f t="shared" si="197"/>
        <v>8.8212651934607839E-2</v>
      </c>
      <c r="AA124" s="5">
        <f t="shared" si="218"/>
        <v>4.77662975384E-6</v>
      </c>
      <c r="AB124" s="5">
        <f t="shared" si="219"/>
        <v>1.0657147812110002E-8</v>
      </c>
      <c r="AC124" s="36">
        <f t="shared" si="220"/>
        <v>0.25535791899999999</v>
      </c>
      <c r="AD124" s="42">
        <v>1.9467769000000002E-6</v>
      </c>
      <c r="AE124" s="42">
        <v>5.8751282E-9</v>
      </c>
      <c r="AF124" s="42">
        <v>1.6046158E-13</v>
      </c>
      <c r="AG124" s="42">
        <v>4.195094E-10</v>
      </c>
      <c r="AH124" s="42">
        <v>1.7572894000000001E-10</v>
      </c>
      <c r="AI124" s="42">
        <v>4.5140334999999998E-9</v>
      </c>
      <c r="AJ124" s="42">
        <v>2.4388288000000001E-6</v>
      </c>
      <c r="AK124" s="42">
        <v>6.5942556000000004E-10</v>
      </c>
      <c r="AL124" s="42">
        <v>2.3290178E-9</v>
      </c>
      <c r="AM124" s="42">
        <v>1.0582703E-10</v>
      </c>
      <c r="AN124" s="42">
        <v>1.0905148E-13</v>
      </c>
      <c r="AO124" s="42">
        <v>8.5065247E-11</v>
      </c>
      <c r="AP124" s="42">
        <v>1.3907108E-11</v>
      </c>
      <c r="AQ124" s="42">
        <v>3.2053309000000002E-12</v>
      </c>
      <c r="AR124" s="42">
        <v>5.9712801999999997E-8</v>
      </c>
      <c r="AS124" s="42">
        <v>1.7047941000000001E-7</v>
      </c>
      <c r="AT124" s="42">
        <v>6.4211633999999998E-10</v>
      </c>
      <c r="AU124" s="42">
        <v>1.8256429000000001E-2</v>
      </c>
      <c r="AV124" s="42">
        <v>0.23710149</v>
      </c>
      <c r="AW124" s="42">
        <v>1.5572257E-7</v>
      </c>
      <c r="AX124" s="42">
        <v>9.4314064999999991E-10</v>
      </c>
      <c r="AY124" s="42">
        <v>4.5033149999999999E-14</v>
      </c>
      <c r="AZ124" s="28"/>
      <c r="BA124" s="33" t="s">
        <v>1192</v>
      </c>
      <c r="BB124" s="28"/>
      <c r="BC124" s="28"/>
      <c r="BE124" s="29"/>
      <c r="BF124"/>
      <c r="BG124"/>
      <c r="BH124"/>
      <c r="BI124"/>
      <c r="BJ124"/>
      <c r="BK124"/>
      <c r="BL124"/>
      <c r="BM124"/>
      <c r="BN124"/>
      <c r="BO124"/>
      <c r="BP124"/>
      <c r="BQ124"/>
    </row>
    <row r="125" spans="1:69">
      <c r="C125" s="71" t="s">
        <v>262</v>
      </c>
      <c r="D125" s="17">
        <v>1</v>
      </c>
      <c r="E125" s="29" t="s">
        <v>52</v>
      </c>
      <c r="F125" s="43" t="s">
        <v>1738</v>
      </c>
      <c r="G125" s="238">
        <f t="shared" si="213"/>
        <v>1.6908116634975001</v>
      </c>
      <c r="H125" s="43">
        <f t="shared" si="214"/>
        <v>8.0934023999999993E-2</v>
      </c>
      <c r="I125" s="43">
        <f t="shared" si="215"/>
        <v>0.28535958779999998</v>
      </c>
      <c r="J125" s="50">
        <f t="shared" si="216"/>
        <v>0.96737850169750006</v>
      </c>
      <c r="K125" s="190">
        <v>0.35713954999999997</v>
      </c>
      <c r="L125" s="190">
        <v>5.5500813000000003E-2</v>
      </c>
      <c r="M125" s="190">
        <v>0.22530822</v>
      </c>
      <c r="N125" s="190">
        <v>4.7036702E-2</v>
      </c>
      <c r="O125" s="190">
        <v>1.7894070000000002E-2</v>
      </c>
      <c r="P125" s="190">
        <v>1.6003251999999999E-2</v>
      </c>
      <c r="Q125" s="190">
        <v>4.5505548000000003E-3</v>
      </c>
      <c r="R125" s="190">
        <v>3.2301188000000002E-2</v>
      </c>
      <c r="S125" s="190">
        <v>0.90517868000000001</v>
      </c>
      <c r="T125" s="190">
        <v>5.7357975E-6</v>
      </c>
      <c r="U125" s="190">
        <v>2.1436479000000001E-2</v>
      </c>
      <c r="V125" s="190">
        <v>8.4564189000000001E-3</v>
      </c>
      <c r="W125" s="25"/>
      <c r="X125" s="252">
        <f t="shared" si="217"/>
        <v>3.0787892241379304</v>
      </c>
      <c r="Y125" s="46">
        <v>81.705820000000003</v>
      </c>
      <c r="Z125" s="67">
        <f t="shared" si="197"/>
        <v>0.10720398321074939</v>
      </c>
      <c r="AA125" s="5">
        <f t="shared" si="218"/>
        <v>5.0075434715500003E-6</v>
      </c>
      <c r="AB125" s="5">
        <f t="shared" si="219"/>
        <v>3.4346861790023999E-8</v>
      </c>
      <c r="AC125" s="36">
        <f t="shared" si="220"/>
        <v>0.51788004570000001</v>
      </c>
      <c r="AD125" s="42">
        <v>2.9397814000000001E-6</v>
      </c>
      <c r="AE125" s="42">
        <v>8.8714324999999994E-9</v>
      </c>
      <c r="AF125" s="42">
        <v>2.422778E-13</v>
      </c>
      <c r="AG125" s="42">
        <v>3.97692E-9</v>
      </c>
      <c r="AH125" s="42">
        <v>6.6484049999999998E-11</v>
      </c>
      <c r="AI125" s="42">
        <v>5.0786395000000004E-9</v>
      </c>
      <c r="AJ125" s="42">
        <v>2.1202365999999998E-6</v>
      </c>
      <c r="AK125" s="42">
        <v>7.7106492000000002E-10</v>
      </c>
      <c r="AL125" s="42">
        <v>1.8110934E-9</v>
      </c>
      <c r="AM125" s="42">
        <v>2.4562936E-10</v>
      </c>
      <c r="AN125" s="42">
        <v>4.5109484999999998E-12</v>
      </c>
      <c r="AO125" s="42">
        <v>8.2218388000000001E-11</v>
      </c>
      <c r="AP125" s="42">
        <v>1.7216799E-11</v>
      </c>
      <c r="AQ125" s="42">
        <v>1.3944385E-12</v>
      </c>
      <c r="AR125" s="42">
        <v>5.8408784999999998E-8</v>
      </c>
      <c r="AS125" s="42">
        <v>-1.8318546000000001E-7</v>
      </c>
      <c r="AT125" s="42">
        <v>2.2126259999999999E-8</v>
      </c>
      <c r="AU125" s="29">
        <v>2.4298356999999998E-3</v>
      </c>
      <c r="AV125" s="42">
        <v>0.51545021000000002</v>
      </c>
      <c r="AW125" s="42">
        <v>6.3180103000000004E-8</v>
      </c>
      <c r="AX125" s="42">
        <v>4.1573832000000002E-10</v>
      </c>
      <c r="AY125" s="42">
        <v>6.0438223999999997E-14</v>
      </c>
      <c r="AZ125" s="28"/>
      <c r="BA125" s="33" t="s">
        <v>1192</v>
      </c>
      <c r="BB125" s="28"/>
      <c r="BC125" s="28"/>
      <c r="BE125" s="29"/>
      <c r="BF125"/>
      <c r="BG125"/>
      <c r="BH125"/>
      <c r="BI125"/>
      <c r="BJ125"/>
      <c r="BK125"/>
      <c r="BL125"/>
      <c r="BM125"/>
      <c r="BN125"/>
      <c r="BO125"/>
      <c r="BP125"/>
      <c r="BQ125"/>
    </row>
    <row r="126" spans="1:69">
      <c r="C126" s="71" t="s">
        <v>263</v>
      </c>
      <c r="D126" s="17">
        <v>1</v>
      </c>
      <c r="E126" s="29" t="s">
        <v>52</v>
      </c>
      <c r="F126" s="43" t="s">
        <v>1739</v>
      </c>
      <c r="G126" s="238">
        <f t="shared" si="213"/>
        <v>1.0616329546974999</v>
      </c>
      <c r="H126" s="43">
        <f t="shared" si="214"/>
        <v>5.7837432000000001E-2</v>
      </c>
      <c r="I126" s="43">
        <f t="shared" si="215"/>
        <v>0.26188444959999996</v>
      </c>
      <c r="J126" s="50">
        <f t="shared" si="216"/>
        <v>0.4966581430975</v>
      </c>
      <c r="K126" s="190">
        <v>0.24525293000000001</v>
      </c>
      <c r="L126" s="190">
        <v>4.1901507999999997E-2</v>
      </c>
      <c r="M126" s="190">
        <v>0.21574577</v>
      </c>
      <c r="N126" s="190">
        <v>3.2282572000000002E-2</v>
      </c>
      <c r="O126" s="190">
        <v>1.342988E-2</v>
      </c>
      <c r="P126" s="190">
        <v>1.212498E-2</v>
      </c>
      <c r="Q126" s="190">
        <v>4.2371715999999999E-3</v>
      </c>
      <c r="R126" s="190">
        <v>3.1865362000000001E-2</v>
      </c>
      <c r="S126" s="190">
        <v>0.43849192999999997</v>
      </c>
      <c r="T126" s="190">
        <v>5.7357975E-6</v>
      </c>
      <c r="U126" s="190">
        <v>2.1434443000000001E-2</v>
      </c>
      <c r="V126" s="190">
        <v>4.8606722999999996E-3</v>
      </c>
      <c r="W126" s="25"/>
      <c r="X126" s="252">
        <f t="shared" si="217"/>
        <v>2.1142493965517239</v>
      </c>
      <c r="Y126" s="46">
        <v>44.313433000000003</v>
      </c>
      <c r="Z126" s="67">
        <f t="shared" si="197"/>
        <v>7.8753637974256968E-2</v>
      </c>
      <c r="AA126" s="5">
        <f t="shared" si="218"/>
        <v>3.5814587966789998E-6</v>
      </c>
      <c r="AB126" s="5">
        <f t="shared" si="219"/>
        <v>3.0583292989317003E-8</v>
      </c>
      <c r="AC126" s="36">
        <f t="shared" si="220"/>
        <v>0.19105896819999998</v>
      </c>
      <c r="AD126" s="42">
        <v>2.0076324999999998E-6</v>
      </c>
      <c r="AE126" s="42">
        <v>6.0572997999999997E-9</v>
      </c>
      <c r="AF126" s="42">
        <v>1.6546011E-13</v>
      </c>
      <c r="AG126" s="42">
        <v>3.9697302000000002E-9</v>
      </c>
      <c r="AH126" s="42">
        <v>6.4144978999999996E-11</v>
      </c>
      <c r="AI126" s="42">
        <v>3.5317235000000002E-9</v>
      </c>
      <c r="AJ126" s="42">
        <v>1.6853819999999999E-6</v>
      </c>
      <c r="AK126" s="42">
        <v>5.3558922000000005E-10</v>
      </c>
      <c r="AL126" s="42">
        <v>1.3672559E-9</v>
      </c>
      <c r="AM126" s="42">
        <v>2.4496889E-10</v>
      </c>
      <c r="AN126" s="42">
        <v>4.5086472000000002E-12</v>
      </c>
      <c r="AO126" s="42">
        <v>6.8228784999999996E-11</v>
      </c>
      <c r="AP126" s="42">
        <v>1.7019924000000001E-11</v>
      </c>
      <c r="AQ126" s="42">
        <v>1.2870566E-12</v>
      </c>
      <c r="AR126" s="42">
        <v>4.4027905000000002E-8</v>
      </c>
      <c r="AS126" s="42">
        <v>-1.8645713999999999E-7</v>
      </c>
      <c r="AT126" s="42">
        <v>2.2113645999999998E-8</v>
      </c>
      <c r="AU126" s="29">
        <v>2.3824082E-3</v>
      </c>
      <c r="AV126" s="42">
        <v>0.18867655999999999</v>
      </c>
      <c r="AW126" s="42">
        <v>2.3307933000000001E-8</v>
      </c>
      <c r="AX126" s="42">
        <v>1.7327374999999999E-10</v>
      </c>
      <c r="AY126" s="42">
        <v>4.9556407000000002E-14</v>
      </c>
      <c r="AZ126" s="28"/>
      <c r="BA126" s="33" t="s">
        <v>1192</v>
      </c>
      <c r="BB126" s="28"/>
      <c r="BC126" s="28"/>
      <c r="BE126" s="29"/>
      <c r="BF126"/>
      <c r="BG126"/>
      <c r="BH126"/>
      <c r="BI126"/>
      <c r="BJ126"/>
      <c r="BK126"/>
      <c r="BL126"/>
      <c r="BM126"/>
      <c r="BN126"/>
      <c r="BO126"/>
      <c r="BP126"/>
      <c r="BQ126"/>
    </row>
    <row r="127" spans="1:69">
      <c r="C127" s="71" t="s">
        <v>264</v>
      </c>
      <c r="D127" s="17">
        <v>1</v>
      </c>
      <c r="E127" s="29" t="s">
        <v>52</v>
      </c>
      <c r="F127" s="43" t="s">
        <v>1740</v>
      </c>
      <c r="G127" s="238">
        <f t="shared" si="213"/>
        <v>3.3012891750583009</v>
      </c>
      <c r="H127" s="43">
        <f t="shared" si="214"/>
        <v>0.12286930600000001</v>
      </c>
      <c r="I127" s="43">
        <f t="shared" si="215"/>
        <v>0.379759126</v>
      </c>
      <c r="J127" s="50">
        <f t="shared" si="216"/>
        <v>2.3260391430583005</v>
      </c>
      <c r="K127" s="190">
        <v>0.47262159999999998</v>
      </c>
      <c r="L127" s="190">
        <v>0.12824171000000001</v>
      </c>
      <c r="M127" s="190">
        <v>0.15936750999999999</v>
      </c>
      <c r="N127" s="190">
        <v>6.5683583000000004E-2</v>
      </c>
      <c r="O127" s="190">
        <v>2.6421369E-2</v>
      </c>
      <c r="P127" s="190">
        <v>3.0764354000000001E-2</v>
      </c>
      <c r="Q127" s="190">
        <v>9.2149906000000004E-2</v>
      </c>
      <c r="R127" s="190">
        <v>1.6450260000000001</v>
      </c>
      <c r="S127" s="190">
        <v>0.65066957000000003</v>
      </c>
      <c r="T127" s="190">
        <v>4.0150582999999998E-6</v>
      </c>
      <c r="U127" s="190">
        <v>1.1931621999999999E-2</v>
      </c>
      <c r="V127" s="190">
        <v>1.8407936E-2</v>
      </c>
      <c r="W127" s="25"/>
      <c r="X127" s="252">
        <f t="shared" si="217"/>
        <v>4.0743241379310344</v>
      </c>
      <c r="Y127" s="46">
        <v>86.439190999999994</v>
      </c>
      <c r="Z127" s="67">
        <f t="shared" si="197"/>
        <v>0.159969170000788</v>
      </c>
      <c r="AA127" s="5">
        <f t="shared" si="218"/>
        <v>8.2468490985299991E-6</v>
      </c>
      <c r="AB127" s="5">
        <f t="shared" si="219"/>
        <v>3.0581829938687005E-8</v>
      </c>
      <c r="AC127" s="36">
        <f t="shared" si="220"/>
        <v>0.56237217699999997</v>
      </c>
      <c r="AD127" s="42">
        <v>3.8609619000000002E-6</v>
      </c>
      <c r="AE127" s="42">
        <v>1.1651545E-8</v>
      </c>
      <c r="AF127" s="42">
        <v>3.1822215000000001E-13</v>
      </c>
      <c r="AG127" s="42">
        <v>2.5735437000000001E-9</v>
      </c>
      <c r="AH127" s="42">
        <v>2.0175863000000001E-10</v>
      </c>
      <c r="AI127" s="42">
        <v>7.8679392000000002E-9</v>
      </c>
      <c r="AJ127" s="42">
        <v>3.9646730999999997E-6</v>
      </c>
      <c r="AK127" s="42">
        <v>1.1613135000000001E-9</v>
      </c>
      <c r="AL127" s="42">
        <v>3.8006827000000002E-9</v>
      </c>
      <c r="AM127" s="42">
        <v>2.1793898E-10</v>
      </c>
      <c r="AN127" s="42">
        <v>2.5277980999999999E-12</v>
      </c>
      <c r="AO127" s="42">
        <v>1.0244155E-10</v>
      </c>
      <c r="AP127" s="42">
        <v>3.2250013E-11</v>
      </c>
      <c r="AQ127" s="42">
        <v>5.7137234999999996E-12</v>
      </c>
      <c r="AR127" s="42">
        <v>8.1225457000000004E-8</v>
      </c>
      <c r="AS127" s="42">
        <v>1.2844208999999999E-7</v>
      </c>
      <c r="AT127" s="42">
        <v>1.2371810999999999E-8</v>
      </c>
      <c r="AU127" s="29">
        <v>2.9410006999999998E-2</v>
      </c>
      <c r="AV127" s="29">
        <v>0.53296217000000001</v>
      </c>
      <c r="AW127" s="42">
        <v>2.0090331E-7</v>
      </c>
      <c r="AX127" s="42">
        <v>1.2352074999999999E-9</v>
      </c>
      <c r="AY127" s="42">
        <v>7.9951937000000001E-14</v>
      </c>
      <c r="AZ127" s="28"/>
      <c r="BA127" s="33" t="s">
        <v>1192</v>
      </c>
      <c r="BB127" s="28"/>
      <c r="BC127" s="28"/>
      <c r="BE127" s="29"/>
      <c r="BF127"/>
      <c r="BG127"/>
      <c r="BH127"/>
      <c r="BI127"/>
      <c r="BJ127"/>
      <c r="BK127"/>
      <c r="BL127"/>
      <c r="BM127"/>
      <c r="BN127"/>
      <c r="BO127"/>
      <c r="BP127"/>
      <c r="BQ127"/>
    </row>
    <row r="128" spans="1:69">
      <c r="C128" s="71" t="s">
        <v>265</v>
      </c>
      <c r="D128" s="17">
        <v>1</v>
      </c>
      <c r="E128" s="29" t="s">
        <v>52</v>
      </c>
      <c r="F128" s="43" t="s">
        <v>1741</v>
      </c>
      <c r="G128" s="238">
        <f t="shared" si="213"/>
        <v>2.8608640530583003</v>
      </c>
      <c r="H128" s="43">
        <f t="shared" si="214"/>
        <v>0.10670169</v>
      </c>
      <c r="I128" s="43">
        <f t="shared" si="215"/>
        <v>0.36332652800000004</v>
      </c>
      <c r="J128" s="50">
        <f t="shared" si="216"/>
        <v>1.9965348650583001</v>
      </c>
      <c r="K128" s="190">
        <v>0.39430096999999997</v>
      </c>
      <c r="L128" s="190">
        <v>0.1187222</v>
      </c>
      <c r="M128" s="190">
        <v>0.15267379</v>
      </c>
      <c r="N128" s="190">
        <v>5.5355691999999998E-2</v>
      </c>
      <c r="O128" s="190">
        <v>2.3296435000000001E-2</v>
      </c>
      <c r="P128" s="190">
        <v>2.8049563E-2</v>
      </c>
      <c r="Q128" s="190">
        <v>9.1930538000000006E-2</v>
      </c>
      <c r="R128" s="190">
        <v>1.6447209</v>
      </c>
      <c r="S128" s="190">
        <v>0.32398884</v>
      </c>
      <c r="T128" s="190">
        <v>4.0150582999999998E-6</v>
      </c>
      <c r="U128" s="190">
        <v>1.1930197E-2</v>
      </c>
      <c r="V128" s="190">
        <v>1.5890913E-2</v>
      </c>
      <c r="W128" s="25"/>
      <c r="X128" s="252">
        <f t="shared" si="217"/>
        <v>3.3991462931034477</v>
      </c>
      <c r="Y128" s="46">
        <v>60.264521000000002</v>
      </c>
      <c r="Z128" s="67">
        <f t="shared" si="197"/>
        <v>0.14005392970935907</v>
      </c>
      <c r="AA128" s="5">
        <f t="shared" si="218"/>
        <v>7.2485898902799993E-6</v>
      </c>
      <c r="AB128" s="5">
        <f t="shared" si="219"/>
        <v>2.7947332364834999E-8</v>
      </c>
      <c r="AC128" s="36">
        <f t="shared" si="220"/>
        <v>0.33359741799999998</v>
      </c>
      <c r="AD128" s="42">
        <v>3.2084575999999998E-6</v>
      </c>
      <c r="AE128" s="42">
        <v>9.6816520000000002E-9</v>
      </c>
      <c r="AF128" s="42">
        <v>2.6444976999999998E-13</v>
      </c>
      <c r="AG128" s="42">
        <v>2.5685109000000001E-9</v>
      </c>
      <c r="AH128" s="42">
        <v>2.0012127999999999E-10</v>
      </c>
      <c r="AI128" s="42">
        <v>6.7850980999999999E-9</v>
      </c>
      <c r="AJ128" s="42">
        <v>3.6602749999999999E-6</v>
      </c>
      <c r="AK128" s="42">
        <v>9.9648046000000004E-10</v>
      </c>
      <c r="AL128" s="42">
        <v>3.4899963999999998E-9</v>
      </c>
      <c r="AM128" s="42">
        <v>2.1747665E-10</v>
      </c>
      <c r="AN128" s="42">
        <v>2.5261872000000002E-12</v>
      </c>
      <c r="AO128" s="42">
        <v>9.2648826000000005E-11</v>
      </c>
      <c r="AP128" s="42">
        <v>3.2112200999999997E-11</v>
      </c>
      <c r="AQ128" s="42">
        <v>5.6385562000000004E-12</v>
      </c>
      <c r="AR128" s="42">
        <v>7.1158839999999997E-8</v>
      </c>
      <c r="AS128" s="42">
        <v>1.2615192E-7</v>
      </c>
      <c r="AT128" s="42">
        <v>1.2362982E-8</v>
      </c>
      <c r="AU128" s="29">
        <v>2.9376808000000001E-2</v>
      </c>
      <c r="AV128" s="29">
        <v>0.30422061</v>
      </c>
      <c r="AW128" s="42">
        <v>1.7299280000000001E-7</v>
      </c>
      <c r="AX128" s="42">
        <v>1.0654823E-9</v>
      </c>
      <c r="AY128" s="42">
        <v>7.2334665000000005E-14</v>
      </c>
      <c r="AZ128" s="28"/>
      <c r="BA128" s="33" t="s">
        <v>1192</v>
      </c>
      <c r="BB128" s="28"/>
      <c r="BC128" s="28"/>
      <c r="BE128" s="29"/>
      <c r="BF128"/>
      <c r="BG128"/>
      <c r="BH128"/>
      <c r="BI128"/>
      <c r="BJ128"/>
      <c r="BK128"/>
      <c r="BL128"/>
      <c r="BM128"/>
      <c r="BN128"/>
      <c r="BO128"/>
      <c r="BP128"/>
      <c r="BQ128"/>
    </row>
    <row r="129" spans="3:69">
      <c r="C129" s="71" t="s">
        <v>266</v>
      </c>
      <c r="D129" s="17">
        <v>1</v>
      </c>
      <c r="E129" s="29" t="s">
        <v>52</v>
      </c>
      <c r="F129" s="43" t="s">
        <v>1742</v>
      </c>
      <c r="G129" s="238">
        <f t="shared" si="213"/>
        <v>1.156467627684</v>
      </c>
      <c r="H129" s="43">
        <f t="shared" si="214"/>
        <v>1.15646748088</v>
      </c>
      <c r="I129" s="43">
        <f t="shared" si="215"/>
        <v>1.46804E-7</v>
      </c>
      <c r="J129" s="50">
        <f t="shared" si="216"/>
        <v>0</v>
      </c>
      <c r="K129" s="190">
        <v>0</v>
      </c>
      <c r="L129" s="190">
        <v>0</v>
      </c>
      <c r="M129" s="190">
        <v>0</v>
      </c>
      <c r="N129" s="190">
        <v>1.1556</v>
      </c>
      <c r="O129" s="190">
        <v>0</v>
      </c>
      <c r="P129" s="190">
        <v>8.6748087999999996E-4</v>
      </c>
      <c r="Q129" s="190">
        <v>1.46804E-7</v>
      </c>
      <c r="R129" s="190">
        <v>0</v>
      </c>
      <c r="S129" s="190">
        <v>0</v>
      </c>
      <c r="T129" s="190">
        <v>0</v>
      </c>
      <c r="U129" s="190">
        <v>0</v>
      </c>
      <c r="V129" s="190">
        <v>0</v>
      </c>
      <c r="W129" s="25"/>
      <c r="X129" s="252">
        <f t="shared" si="217"/>
        <v>0</v>
      </c>
      <c r="Y129" s="46">
        <v>0</v>
      </c>
      <c r="Z129" s="67">
        <f t="shared" si="197"/>
        <v>6.4463577549439995E-3</v>
      </c>
      <c r="AA129" s="5">
        <f t="shared" si="218"/>
        <v>1.6262000000000001E-7</v>
      </c>
      <c r="AB129" s="5">
        <f t="shared" si="219"/>
        <v>6.6401091600000001E-9</v>
      </c>
      <c r="AC129" s="36">
        <f t="shared" si="220"/>
        <v>0</v>
      </c>
      <c r="AD129" s="42">
        <v>0</v>
      </c>
      <c r="AE129" s="29">
        <v>0</v>
      </c>
      <c r="AF129" s="29">
        <v>0</v>
      </c>
      <c r="AG129" s="29">
        <v>0</v>
      </c>
      <c r="AH129" s="29">
        <v>0</v>
      </c>
      <c r="AI129" s="42">
        <v>2.9000000000000002E-8</v>
      </c>
      <c r="AJ129" s="29">
        <v>0</v>
      </c>
      <c r="AK129" s="42">
        <v>6.6400000000000002E-9</v>
      </c>
      <c r="AL129" s="29">
        <v>0</v>
      </c>
      <c r="AM129" s="29">
        <v>0</v>
      </c>
      <c r="AN129" s="29">
        <v>0</v>
      </c>
      <c r="AO129" s="42">
        <v>9.5600000000000004E-14</v>
      </c>
      <c r="AP129" s="42">
        <v>3.1600000000000001E-15</v>
      </c>
      <c r="AQ129" s="42">
        <v>1.04E-14</v>
      </c>
      <c r="AR129" s="42">
        <v>2.2420000000000002E-8</v>
      </c>
      <c r="AS129" s="42">
        <v>1.112E-7</v>
      </c>
      <c r="AT129" s="29">
        <v>0</v>
      </c>
      <c r="AU129" s="29">
        <v>0</v>
      </c>
      <c r="AV129" s="29">
        <v>0</v>
      </c>
      <c r="AW129" s="29">
        <v>0</v>
      </c>
      <c r="AX129" s="29">
        <v>0</v>
      </c>
      <c r="AY129" s="29">
        <v>0</v>
      </c>
      <c r="AZ129" s="28"/>
      <c r="BA129" s="38" t="s">
        <v>1181</v>
      </c>
      <c r="BB129" s="28"/>
      <c r="BC129" s="28"/>
      <c r="BE129" s="29"/>
      <c r="BF129"/>
      <c r="BG129"/>
      <c r="BH129"/>
      <c r="BI129"/>
      <c r="BJ129"/>
      <c r="BK129"/>
      <c r="BL129"/>
      <c r="BM129"/>
      <c r="BN129"/>
      <c r="BO129"/>
      <c r="BP129"/>
      <c r="BQ129"/>
    </row>
    <row r="130" spans="3:69">
      <c r="C130" s="84"/>
      <c r="E130" s="29"/>
      <c r="F130" s="67"/>
      <c r="H130" s="67"/>
      <c r="I130" s="67"/>
      <c r="J130" s="67"/>
      <c r="K130" s="67"/>
      <c r="L130" s="67"/>
      <c r="M130" s="67"/>
      <c r="N130" s="67"/>
      <c r="O130" s="67"/>
      <c r="P130" s="67"/>
      <c r="Q130" s="67"/>
      <c r="R130" s="67"/>
      <c r="S130" s="67"/>
      <c r="T130" s="67"/>
      <c r="U130" s="67"/>
      <c r="V130" s="67"/>
      <c r="W130" s="67"/>
      <c r="Y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28"/>
      <c r="BA130"/>
      <c r="BB130"/>
      <c r="BC130" s="28"/>
      <c r="BE130"/>
      <c r="BF130"/>
      <c r="BG130"/>
      <c r="BH130"/>
      <c r="BI130"/>
      <c r="BJ130"/>
      <c r="BK130"/>
      <c r="BL130"/>
      <c r="BM130"/>
      <c r="BN130"/>
      <c r="BO130"/>
      <c r="BP130"/>
      <c r="BQ130"/>
    </row>
    <row r="131" spans="3:69">
      <c r="C131" s="57" t="s">
        <v>129</v>
      </c>
      <c r="D131" s="1" t="s">
        <v>130</v>
      </c>
      <c r="E131" s="1"/>
      <c r="F131" s="67"/>
      <c r="H131" s="67"/>
      <c r="I131" s="67"/>
      <c r="J131" s="67"/>
      <c r="K131" s="67"/>
      <c r="L131" s="67"/>
      <c r="M131" s="67"/>
      <c r="N131" s="67"/>
      <c r="O131" s="67"/>
      <c r="P131" s="67"/>
      <c r="Q131" s="67"/>
      <c r="R131" s="67"/>
      <c r="S131" s="67"/>
      <c r="T131" s="67"/>
      <c r="U131" s="67"/>
      <c r="V131" s="67"/>
      <c r="W131" s="67"/>
      <c r="Y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BE131" s="29"/>
      <c r="BF131"/>
      <c r="BG131"/>
      <c r="BH131"/>
      <c r="BI131"/>
      <c r="BJ131"/>
      <c r="BK131"/>
      <c r="BL131"/>
      <c r="BM131"/>
      <c r="BN131"/>
      <c r="BO131"/>
      <c r="BP131"/>
      <c r="BQ131"/>
    </row>
    <row r="132" spans="3:69">
      <c r="C132" s="71" t="s">
        <v>267</v>
      </c>
      <c r="E132" s="29" t="s">
        <v>26</v>
      </c>
      <c r="F132" s="50" t="s">
        <v>1743</v>
      </c>
      <c r="G132" s="238">
        <f t="shared" ref="G132:G154" si="221">H132+I132+J132+K132</f>
        <v>2.7880376741000003E-2</v>
      </c>
      <c r="H132" s="43">
        <f t="shared" ref="H132:H154" si="222">N132+O132+P132</f>
        <v>1.802116891E-3</v>
      </c>
      <c r="I132" s="43">
        <f t="shared" ref="I132:I154" si="223">L132+M132+Q132</f>
        <v>7.7964478999999996E-3</v>
      </c>
      <c r="J132" s="50">
        <f t="shared" ref="J132:J154" si="224">R132+IF(S132="x",0,S132)+IF(T132="x",0,T132)+IF(U132="x",0,U132)+V132</f>
        <v>1.0134205150000001E-2</v>
      </c>
      <c r="K132" s="190">
        <v>8.1476068000000002E-3</v>
      </c>
      <c r="L132" s="190">
        <v>4.9641336000000001E-3</v>
      </c>
      <c r="M132" s="190">
        <v>1.8065855E-3</v>
      </c>
      <c r="N132" s="190">
        <v>1.6261601E-3</v>
      </c>
      <c r="O132" s="190">
        <v>1.2705E-4</v>
      </c>
      <c r="P132" s="190">
        <v>4.8906790999999999E-5</v>
      </c>
      <c r="Q132" s="190">
        <v>1.0257287999999999E-3</v>
      </c>
      <c r="R132" s="190">
        <v>9.0444193000000003E-3</v>
      </c>
      <c r="S132" s="190">
        <v>8.6052480000000005E-4</v>
      </c>
      <c r="T132" s="190">
        <v>2.2926104999999999E-4</v>
      </c>
      <c r="U132" s="190">
        <v>0</v>
      </c>
      <c r="V132" s="190">
        <v>0</v>
      </c>
      <c r="W132" s="25"/>
      <c r="X132" s="252">
        <f t="shared" ref="X132:X154" si="225">K132/0.116</f>
        <v>7.0237989655172417E-2</v>
      </c>
      <c r="Y132" s="46">
        <v>1.5526827000000001</v>
      </c>
      <c r="Z132" s="67">
        <f t="shared" ref="Z132:Z154" si="226">AA132*42.1*400+AB132*1396*400+AC132*0.0000357*200</f>
        <v>3.610697235099916E-3</v>
      </c>
      <c r="AA132" s="5">
        <f t="shared" ref="AA132:AA154" si="227">AD132+AG132+AH132+AI132+AJ132+AR132+AS132+AW132</f>
        <v>1.9917188484510003E-7</v>
      </c>
      <c r="AB132" s="5">
        <f t="shared" ref="AB132:AB154" si="228">AE132+AF132+AK132+AL132+AM132+AN132+AO132+AP132+AQ132+AT132+AX132+AY132</f>
        <v>3.9709030116337997E-10</v>
      </c>
      <c r="AC132" s="36">
        <f t="shared" ref="AC132:AC154" si="229">AU132+AV132</f>
        <v>4.8890014200000005E-3</v>
      </c>
      <c r="AD132" s="42">
        <v>6.5414609999999995E-8</v>
      </c>
      <c r="AE132" s="42">
        <v>1.9736098E-10</v>
      </c>
      <c r="AF132" s="42">
        <v>5.3921387000000003E-15</v>
      </c>
      <c r="AG132" s="42">
        <v>7.6837151000000003E-12</v>
      </c>
      <c r="AH132" s="42">
        <v>0</v>
      </c>
      <c r="AI132" s="42">
        <v>2.5402853000000002E-10</v>
      </c>
      <c r="AJ132" s="42">
        <v>1.2913176E-7</v>
      </c>
      <c r="AK132" s="42">
        <v>3.6155658000000002E-11</v>
      </c>
      <c r="AL132" s="42">
        <v>1.4917123000000001E-10</v>
      </c>
      <c r="AM132" s="42">
        <v>8.7876064999999995E-13</v>
      </c>
      <c r="AN132" s="42">
        <v>2.1350368E-16</v>
      </c>
      <c r="AO132" s="42">
        <v>1.0441803999999999E-12</v>
      </c>
      <c r="AP132" s="42">
        <v>4.9720981000000002E-14</v>
      </c>
      <c r="AQ132" s="42">
        <v>1.7110414E-14</v>
      </c>
      <c r="AR132" s="42">
        <v>3.0477279999999999E-10</v>
      </c>
      <c r="AS132" s="42">
        <v>2.0188497999999998E-9</v>
      </c>
      <c r="AT132" s="42">
        <v>0</v>
      </c>
      <c r="AU132" s="42">
        <v>3.4893252000000002E-4</v>
      </c>
      <c r="AV132" s="42">
        <v>4.5400689000000003E-3</v>
      </c>
      <c r="AW132" s="42">
        <v>2.0401799999999999E-9</v>
      </c>
      <c r="AX132" s="42">
        <v>1.24065E-11</v>
      </c>
      <c r="AY132" s="42">
        <v>5.5507599999999997E-16</v>
      </c>
      <c r="AZ132" s="28"/>
      <c r="BA132" s="38" t="s">
        <v>1193</v>
      </c>
      <c r="BB132" s="28"/>
      <c r="BC132" s="28"/>
      <c r="BE132" s="39"/>
      <c r="BF132"/>
      <c r="BG132"/>
      <c r="BH132"/>
      <c r="BI132"/>
      <c r="BJ132"/>
      <c r="BK132"/>
      <c r="BL132"/>
      <c r="BM132"/>
      <c r="BN132"/>
      <c r="BO132"/>
      <c r="BP132"/>
      <c r="BQ132"/>
    </row>
    <row r="133" spans="3:69">
      <c r="C133" s="71" t="s">
        <v>268</v>
      </c>
      <c r="E133" s="29" t="s">
        <v>26</v>
      </c>
      <c r="F133" s="50" t="s">
        <v>1744</v>
      </c>
      <c r="G133" s="238">
        <f t="shared" si="221"/>
        <v>0.17907488213709999</v>
      </c>
      <c r="H133" s="43">
        <f t="shared" si="222"/>
        <v>3.6502316699999998E-3</v>
      </c>
      <c r="I133" s="43">
        <f t="shared" si="223"/>
        <v>7.4279403889999998E-2</v>
      </c>
      <c r="J133" s="50">
        <f t="shared" si="224"/>
        <v>8.0371309577099995E-2</v>
      </c>
      <c r="K133" s="190">
        <v>2.0773936999999999E-2</v>
      </c>
      <c r="L133" s="190">
        <v>7.0299954999999997E-2</v>
      </c>
      <c r="M133" s="190">
        <v>3.1022446999999999E-3</v>
      </c>
      <c r="N133" s="190">
        <v>2.6288304000000001E-3</v>
      </c>
      <c r="O133" s="190">
        <v>9.0824999999999999E-4</v>
      </c>
      <c r="P133" s="190">
        <v>1.1315127000000001E-4</v>
      </c>
      <c r="Q133" s="190">
        <v>8.7720419000000003E-4</v>
      </c>
      <c r="R133" s="190">
        <v>5.8137469999999997E-2</v>
      </c>
      <c r="S133" s="190">
        <v>1.4883328E-3</v>
      </c>
      <c r="T133" s="190">
        <v>2.0743008E-2</v>
      </c>
      <c r="U133" s="190">
        <v>2.4987771000000001E-6</v>
      </c>
      <c r="V133" s="190">
        <v>0</v>
      </c>
      <c r="W133" s="25"/>
      <c r="X133" s="252">
        <f t="shared" si="225"/>
        <v>0.17908566379310342</v>
      </c>
      <c r="Y133" s="46">
        <v>3.1121511000000002</v>
      </c>
      <c r="Z133" s="67">
        <f t="shared" si="226"/>
        <v>2.999890212549907E-2</v>
      </c>
      <c r="AA133" s="5">
        <f t="shared" si="227"/>
        <v>1.6964715467052001E-6</v>
      </c>
      <c r="AB133" s="5">
        <f t="shared" si="228"/>
        <v>2.3655619618794804E-9</v>
      </c>
      <c r="AC133" s="36">
        <f t="shared" si="229"/>
        <v>1.5320935500000001E-2</v>
      </c>
      <c r="AD133" s="42">
        <v>1.6641419E-7</v>
      </c>
      <c r="AE133" s="42">
        <v>5.0210726000000003E-10</v>
      </c>
      <c r="AF133" s="42">
        <v>1.3718177000000001E-14</v>
      </c>
      <c r="AG133" s="42">
        <v>8.0884551999999997E-12</v>
      </c>
      <c r="AH133" s="42">
        <v>0</v>
      </c>
      <c r="AI133" s="42">
        <v>4.2133681000000002E-10</v>
      </c>
      <c r="AJ133" s="42">
        <v>1.5266214E-6</v>
      </c>
      <c r="AK133" s="42">
        <v>5.9909300999999994E-11</v>
      </c>
      <c r="AL133" s="42">
        <v>1.774749E-9</v>
      </c>
      <c r="AM133" s="42">
        <v>7.1230532000000003E-12</v>
      </c>
      <c r="AN133" s="42">
        <v>7.4036479999999996E-17</v>
      </c>
      <c r="AO133" s="42">
        <v>3.1623403E-13</v>
      </c>
      <c r="AP133" s="42">
        <v>8.4064116999999994E-14</v>
      </c>
      <c r="AQ133" s="42">
        <v>1.7735950999999999E-14</v>
      </c>
      <c r="AR133" s="42">
        <v>3.0438868999999998E-10</v>
      </c>
      <c r="AS133" s="42">
        <v>9.4390275000000007E-10</v>
      </c>
      <c r="AT133" s="42">
        <v>1.0549043E-11</v>
      </c>
      <c r="AU133" s="42">
        <v>3.2690925000000001E-3</v>
      </c>
      <c r="AV133" s="42">
        <v>1.2051843E-2</v>
      </c>
      <c r="AW133" s="42">
        <v>1.7582399999999999E-9</v>
      </c>
      <c r="AX133" s="42">
        <v>1.0692E-11</v>
      </c>
      <c r="AY133" s="42">
        <v>4.7836799999999999E-16</v>
      </c>
      <c r="AZ133" s="28"/>
      <c r="BA133" s="38" t="s">
        <v>1193</v>
      </c>
      <c r="BB133" s="28"/>
      <c r="BC133" s="28"/>
      <c r="BE133" s="39"/>
      <c r="BF133"/>
      <c r="BG133"/>
      <c r="BH133"/>
      <c r="BI133"/>
      <c r="BJ133"/>
      <c r="BK133"/>
      <c r="BL133"/>
      <c r="BM133"/>
      <c r="BN133"/>
      <c r="BO133"/>
      <c r="BP133"/>
      <c r="BQ133"/>
    </row>
    <row r="134" spans="3:69">
      <c r="C134" s="71" t="s">
        <v>269</v>
      </c>
      <c r="E134" s="29" t="s">
        <v>26</v>
      </c>
      <c r="F134" s="50" t="s">
        <v>1745</v>
      </c>
      <c r="G134" s="238">
        <f t="shared" si="221"/>
        <v>147.23673304869999</v>
      </c>
      <c r="H134" s="43">
        <f t="shared" si="222"/>
        <v>6.2212309539999993</v>
      </c>
      <c r="I134" s="43">
        <f t="shared" si="223"/>
        <v>8.6833876300000021</v>
      </c>
      <c r="J134" s="50">
        <f t="shared" si="224"/>
        <v>9.903034464700001</v>
      </c>
      <c r="K134" s="190">
        <v>122.42908</v>
      </c>
      <c r="L134" s="190">
        <v>3.2001355</v>
      </c>
      <c r="M134" s="190">
        <v>5.2452972000000004</v>
      </c>
      <c r="N134" s="190">
        <v>5.4646416999999996</v>
      </c>
      <c r="O134" s="190">
        <v>0.67301862000000001</v>
      </c>
      <c r="P134" s="190">
        <v>8.3570634000000005E-2</v>
      </c>
      <c r="Q134" s="190">
        <v>0.23795493000000001</v>
      </c>
      <c r="R134" s="190">
        <v>7.7471785999999998</v>
      </c>
      <c r="S134" s="190">
        <v>1.9147974999999999</v>
      </c>
      <c r="T134" s="190">
        <v>0.23567073999999999</v>
      </c>
      <c r="U134" s="190">
        <v>5.3876247000000004E-3</v>
      </c>
      <c r="V134" s="190">
        <v>0</v>
      </c>
      <c r="W134" s="25"/>
      <c r="X134" s="252">
        <f t="shared" si="225"/>
        <v>1055.4231034482757</v>
      </c>
      <c r="Y134" s="46">
        <v>17302.652999999998</v>
      </c>
      <c r="Z134" s="67">
        <f t="shared" si="226"/>
        <v>21.773719095600992</v>
      </c>
      <c r="AA134" s="5">
        <f t="shared" si="227"/>
        <v>1.1289884546697999E-3</v>
      </c>
      <c r="AB134" s="5">
        <f t="shared" si="228"/>
        <v>3.2569437532825193E-6</v>
      </c>
      <c r="AC134" s="36">
        <f t="shared" si="229"/>
        <v>132.05547999000001</v>
      </c>
      <c r="AD134" s="42">
        <v>9.8831290999999992E-4</v>
      </c>
      <c r="AE134" s="42">
        <v>2.9815838000000001E-6</v>
      </c>
      <c r="AF134" s="42">
        <v>8.1458701999999996E-11</v>
      </c>
      <c r="AG134" s="42">
        <v>6.6353377000000003E-8</v>
      </c>
      <c r="AH134" s="42">
        <v>8.6258927999999995E-9</v>
      </c>
      <c r="AI134" s="42">
        <v>7.6730283999999997E-7</v>
      </c>
      <c r="AJ134" s="42">
        <v>1.3547525999999999E-4</v>
      </c>
      <c r="AK134" s="42">
        <v>1.1109191E-7</v>
      </c>
      <c r="AL134" s="42">
        <v>1.4100869E-7</v>
      </c>
      <c r="AM134" s="42">
        <v>4.7944344000000003E-12</v>
      </c>
      <c r="AN134" s="42">
        <v>4.9626912000000002E-13</v>
      </c>
      <c r="AO134" s="42">
        <v>2.0509583E-10</v>
      </c>
      <c r="AP134" s="42">
        <v>1.1846975E-11</v>
      </c>
      <c r="AQ134" s="42">
        <v>8.9538400000000005E-12</v>
      </c>
      <c r="AR134" s="42">
        <v>1.0301531E-6</v>
      </c>
      <c r="AS134" s="42">
        <v>3.9505306000000002E-7</v>
      </c>
      <c r="AT134" s="42">
        <v>5.1113362999999999E-9</v>
      </c>
      <c r="AU134" s="42">
        <v>0.36139999</v>
      </c>
      <c r="AV134" s="42">
        <v>131.69408000000001</v>
      </c>
      <c r="AW134" s="42">
        <v>2.9327964000000002E-6</v>
      </c>
      <c r="AX134" s="42">
        <v>1.7834573E-8</v>
      </c>
      <c r="AY134" s="42">
        <v>7.9793199999999996E-13</v>
      </c>
      <c r="AZ134" s="28"/>
      <c r="BA134" s="38" t="s">
        <v>1194</v>
      </c>
      <c r="BB134" s="84"/>
      <c r="BC134" s="33"/>
      <c r="BE134" s="39"/>
      <c r="BF134"/>
      <c r="BG134"/>
      <c r="BH134"/>
      <c r="BI134"/>
      <c r="BJ134"/>
      <c r="BK134"/>
      <c r="BL134"/>
      <c r="BM134"/>
      <c r="BN134"/>
      <c r="BO134"/>
      <c r="BP134"/>
      <c r="BQ134"/>
    </row>
    <row r="135" spans="3:69">
      <c r="C135" s="71" t="s">
        <v>270</v>
      </c>
      <c r="E135" s="29" t="s">
        <v>26</v>
      </c>
      <c r="F135" s="50" t="s">
        <v>1746</v>
      </c>
      <c r="G135" s="238">
        <f t="shared" si="221"/>
        <v>79.787454311800005</v>
      </c>
      <c r="H135" s="43">
        <f t="shared" si="222"/>
        <v>3.2145148610000001</v>
      </c>
      <c r="I135" s="43">
        <f t="shared" si="223"/>
        <v>4.4869372100000007</v>
      </c>
      <c r="J135" s="50">
        <f t="shared" si="224"/>
        <v>8.8284212408000009</v>
      </c>
      <c r="K135" s="190">
        <v>63.257581000000002</v>
      </c>
      <c r="L135" s="190">
        <v>1.6536888000000001</v>
      </c>
      <c r="M135" s="190">
        <v>2.7102392000000002</v>
      </c>
      <c r="N135" s="190">
        <v>2.8235573</v>
      </c>
      <c r="O135" s="190">
        <v>0.34777585</v>
      </c>
      <c r="P135" s="190">
        <v>4.3181710999999998E-2</v>
      </c>
      <c r="Q135" s="190">
        <v>0.12300920999999999</v>
      </c>
      <c r="R135" s="190">
        <v>7.4501704000000002</v>
      </c>
      <c r="S135" s="190">
        <v>1.2536925000000001</v>
      </c>
      <c r="T135" s="190">
        <v>0.12177387000000001</v>
      </c>
      <c r="U135" s="190">
        <v>2.7844708000000001E-3</v>
      </c>
      <c r="V135" s="190">
        <v>0</v>
      </c>
      <c r="W135" s="25"/>
      <c r="X135" s="252">
        <f t="shared" si="225"/>
        <v>545.32397413793103</v>
      </c>
      <c r="Y135" s="46">
        <v>8940.0962999999992</v>
      </c>
      <c r="Z135" s="67">
        <f t="shared" si="226"/>
        <v>11.251350605778374</v>
      </c>
      <c r="AA135" s="5">
        <f t="shared" si="227"/>
        <v>5.8334076843989994E-4</v>
      </c>
      <c r="AB135" s="5">
        <f t="shared" si="228"/>
        <v>1.6828339999284703E-6</v>
      </c>
      <c r="AC135" s="36">
        <f t="shared" si="229"/>
        <v>68.37500836000001</v>
      </c>
      <c r="AD135" s="42">
        <v>5.1064896000000001E-4</v>
      </c>
      <c r="AE135" s="42">
        <v>1.5405472E-6</v>
      </c>
      <c r="AF135" s="42">
        <v>4.2088695999999997E-11</v>
      </c>
      <c r="AG135" s="42">
        <v>3.4284782999999999E-8</v>
      </c>
      <c r="AH135" s="42">
        <v>4.4600269000000002E-9</v>
      </c>
      <c r="AI135" s="42">
        <v>3.9646392000000002E-7</v>
      </c>
      <c r="AJ135" s="42">
        <v>7.0004194999999996E-5</v>
      </c>
      <c r="AK135" s="42">
        <v>5.7400944999999998E-8</v>
      </c>
      <c r="AL135" s="42">
        <v>7.2863429999999994E-8</v>
      </c>
      <c r="AM135" s="42">
        <v>2.4775598000000001E-12</v>
      </c>
      <c r="AN135" s="42">
        <v>2.5648094999999998E-13</v>
      </c>
      <c r="AO135" s="42">
        <v>1.0599611E-10</v>
      </c>
      <c r="AP135" s="42">
        <v>6.1215029999999998E-12</v>
      </c>
      <c r="AQ135" s="42">
        <v>4.6265242000000004E-12</v>
      </c>
      <c r="AR135" s="42">
        <v>5.3226669000000005E-7</v>
      </c>
      <c r="AS135" s="42">
        <v>2.0416282000000001E-7</v>
      </c>
      <c r="AT135" s="42">
        <v>2.6416773999999999E-9</v>
      </c>
      <c r="AU135" s="42">
        <v>0.33111836</v>
      </c>
      <c r="AV135" s="42">
        <v>68.043890000000005</v>
      </c>
      <c r="AW135" s="42">
        <v>1.5159752E-6</v>
      </c>
      <c r="AX135" s="42">
        <v>9.2187682000000003E-9</v>
      </c>
      <c r="AY135" s="42">
        <v>4.1245452000000002E-13</v>
      </c>
      <c r="AZ135" s="28"/>
      <c r="BA135" s="38" t="s">
        <v>1195</v>
      </c>
      <c r="BB135" s="84"/>
      <c r="BC135" s="33"/>
      <c r="BE135" s="39"/>
      <c r="BF135"/>
      <c r="BG135"/>
      <c r="BH135"/>
      <c r="BI135"/>
      <c r="BJ135"/>
      <c r="BK135"/>
      <c r="BL135"/>
      <c r="BM135"/>
      <c r="BN135"/>
      <c r="BO135"/>
      <c r="BP135"/>
      <c r="BQ135"/>
    </row>
    <row r="136" spans="3:69">
      <c r="C136" s="71" t="s">
        <v>271</v>
      </c>
      <c r="E136" s="29" t="s">
        <v>1</v>
      </c>
      <c r="F136" s="50" t="s">
        <v>1747</v>
      </c>
      <c r="G136" s="238">
        <f t="shared" si="221"/>
        <v>0.1136789664436</v>
      </c>
      <c r="H136" s="43">
        <f t="shared" si="222"/>
        <v>8.3674310999999994E-3</v>
      </c>
      <c r="I136" s="43">
        <f t="shared" si="223"/>
        <v>3.7607342599999996E-2</v>
      </c>
      <c r="J136" s="50">
        <f t="shared" si="224"/>
        <v>4.9767628743600002E-2</v>
      </c>
      <c r="K136" s="190">
        <v>1.7936563999999999E-2</v>
      </c>
      <c r="L136" s="190">
        <v>2.0345111999999999E-2</v>
      </c>
      <c r="M136" s="190">
        <v>8.0590990000000001E-3</v>
      </c>
      <c r="N136" s="190">
        <v>2.4644929999999999E-3</v>
      </c>
      <c r="O136" s="190">
        <v>2.2436919999999998E-3</v>
      </c>
      <c r="P136" s="190">
        <v>3.6592461000000001E-3</v>
      </c>
      <c r="Q136" s="190">
        <v>9.2031315999999991E-3</v>
      </c>
      <c r="R136" s="190">
        <v>3.3316298000000001E-2</v>
      </c>
      <c r="S136" s="190">
        <v>1.6413878E-2</v>
      </c>
      <c r="T136" s="190">
        <v>6.5719369000000002E-6</v>
      </c>
      <c r="U136" s="190">
        <v>7.7866537000000005E-6</v>
      </c>
      <c r="V136" s="190">
        <v>2.3094153000000001E-5</v>
      </c>
      <c r="W136" s="25"/>
      <c r="X136" s="252">
        <f t="shared" si="225"/>
        <v>0.15462555172413792</v>
      </c>
      <c r="Y136" s="46">
        <v>4.7766241999999997</v>
      </c>
      <c r="Z136" s="67">
        <f t="shared" si="226"/>
        <v>1.7579087094949424E-2</v>
      </c>
      <c r="AA136" s="5">
        <f t="shared" si="227"/>
        <v>9.8285122677599996E-7</v>
      </c>
      <c r="AB136" s="5">
        <f t="shared" si="228"/>
        <v>1.6202661774670201E-9</v>
      </c>
      <c r="AC136" s="36">
        <f t="shared" si="229"/>
        <v>1.7243109600000001E-2</v>
      </c>
      <c r="AD136" s="42">
        <v>1.4430879E-7</v>
      </c>
      <c r="AE136" s="42">
        <v>4.3540515E-10</v>
      </c>
      <c r="AF136" s="42">
        <v>1.1895296E-14</v>
      </c>
      <c r="AG136" s="42">
        <v>3.7624961000000003E-11</v>
      </c>
      <c r="AH136" s="42">
        <v>9.77395E-13</v>
      </c>
      <c r="AI136" s="42">
        <v>3.3654752000000001E-10</v>
      </c>
      <c r="AJ136" s="42">
        <v>5.2552401999999998E-7</v>
      </c>
      <c r="AK136" s="42">
        <v>4.9303192000000001E-11</v>
      </c>
      <c r="AL136" s="42">
        <v>5.3778475000000004E-10</v>
      </c>
      <c r="AM136" s="42">
        <v>2.3359896000000002E-10</v>
      </c>
      <c r="AN136" s="42">
        <v>6.8372256000000001E-15</v>
      </c>
      <c r="AO136" s="42">
        <v>3.3345112999999999E-10</v>
      </c>
      <c r="AP136" s="42">
        <v>2.9645746999999999E-13</v>
      </c>
      <c r="AQ136" s="42">
        <v>1.3867022E-12</v>
      </c>
      <c r="AR136" s="42">
        <v>2.9085816000000001E-8</v>
      </c>
      <c r="AS136" s="42">
        <v>2.8273682000000001E-7</v>
      </c>
      <c r="AT136" s="42">
        <v>2.3973295999999999E-11</v>
      </c>
      <c r="AU136" s="42">
        <v>2.7241686000000001E-3</v>
      </c>
      <c r="AV136" s="42">
        <v>1.4518941E-2</v>
      </c>
      <c r="AW136" s="42">
        <v>8.2063089999999996E-10</v>
      </c>
      <c r="AX136" s="42">
        <v>5.0475146000000004E-12</v>
      </c>
      <c r="AY136" s="42">
        <v>2.9267541999999999E-16</v>
      </c>
      <c r="AZ136" s="28"/>
      <c r="BA136" s="38" t="s">
        <v>1193</v>
      </c>
      <c r="BB136" s="84"/>
      <c r="BC136" s="28"/>
      <c r="BE136" s="39"/>
      <c r="BF136"/>
      <c r="BG136"/>
      <c r="BH136"/>
      <c r="BI136"/>
      <c r="BJ136"/>
      <c r="BK136"/>
      <c r="BL136"/>
      <c r="BM136"/>
      <c r="BN136"/>
      <c r="BO136"/>
      <c r="BP136"/>
      <c r="BQ136"/>
    </row>
    <row r="137" spans="3:69">
      <c r="C137" s="71" t="s">
        <v>272</v>
      </c>
      <c r="E137" s="29" t="s">
        <v>52</v>
      </c>
      <c r="F137" s="50" t="s">
        <v>1748</v>
      </c>
      <c r="G137" s="238">
        <f t="shared" si="221"/>
        <v>1.8576680365900002</v>
      </c>
      <c r="H137" s="43">
        <f t="shared" si="222"/>
        <v>0.12661383399999998</v>
      </c>
      <c r="I137" s="43">
        <f t="shared" si="223"/>
        <v>0.67205109000000007</v>
      </c>
      <c r="J137" s="50">
        <f t="shared" si="224"/>
        <v>0.74158146259000002</v>
      </c>
      <c r="K137" s="190">
        <v>0.31742165</v>
      </c>
      <c r="L137" s="190">
        <v>0.3963566</v>
      </c>
      <c r="M137" s="190">
        <v>0.13609352</v>
      </c>
      <c r="N137" s="190">
        <v>5.1320784000000001E-2</v>
      </c>
      <c r="O137" s="190">
        <v>1.2274692E-2</v>
      </c>
      <c r="P137" s="190">
        <v>6.3018357999999997E-2</v>
      </c>
      <c r="Q137" s="190">
        <v>0.13960096999999999</v>
      </c>
      <c r="R137" s="190">
        <v>0.68016652</v>
      </c>
      <c r="S137" s="190">
        <v>3.1256328999999999E-2</v>
      </c>
      <c r="T137" s="190">
        <v>2.9605065999999999E-2</v>
      </c>
      <c r="U137" s="190">
        <v>2.0712283E-4</v>
      </c>
      <c r="V137" s="190">
        <v>3.4642476000000001E-4</v>
      </c>
      <c r="W137" s="25"/>
      <c r="X137" s="252">
        <f t="shared" si="225"/>
        <v>2.7363935344827586</v>
      </c>
      <c r="Y137" s="46">
        <v>46.262386999999997</v>
      </c>
      <c r="Z137" s="67">
        <f t="shared" si="226"/>
        <v>0.30738179040787056</v>
      </c>
      <c r="AA137" s="5">
        <f t="shared" si="227"/>
        <v>1.7202480679078002E-5</v>
      </c>
      <c r="AB137" s="5">
        <f t="shared" si="228"/>
        <v>2.8177556313999001E-8</v>
      </c>
      <c r="AC137" s="36">
        <f t="shared" si="229"/>
        <v>0.27418323900000002</v>
      </c>
      <c r="AD137" s="42">
        <v>2.4879976999999999E-6</v>
      </c>
      <c r="AE137" s="42">
        <v>7.5063402000000004E-9</v>
      </c>
      <c r="AF137" s="42">
        <v>2.0507427E-13</v>
      </c>
      <c r="AG137" s="42">
        <v>1.1007884E-9</v>
      </c>
      <c r="AH137" s="42">
        <v>4.1144677999999999E-11</v>
      </c>
      <c r="AI137" s="42">
        <v>6.9648480000000002E-9</v>
      </c>
      <c r="AJ137" s="42">
        <v>9.9430335999999994E-6</v>
      </c>
      <c r="AK137" s="42">
        <v>1.0039844E-9</v>
      </c>
      <c r="AL137" s="42">
        <v>1.0449754E-8</v>
      </c>
      <c r="AM137" s="42">
        <v>3.5100561000000002E-9</v>
      </c>
      <c r="AN137" s="42">
        <v>1.1278095000000001E-13</v>
      </c>
      <c r="AO137" s="42">
        <v>5.0314535000000003E-9</v>
      </c>
      <c r="AP137" s="42">
        <v>5.0650151999999998E-12</v>
      </c>
      <c r="AQ137" s="42">
        <v>2.1081198E-11</v>
      </c>
      <c r="AR137" s="42">
        <v>4.4158389999999997E-7</v>
      </c>
      <c r="AS137" s="42">
        <v>4.2883320000000001E-6</v>
      </c>
      <c r="AT137" s="42">
        <v>4.4536554000000002E-10</v>
      </c>
      <c r="AU137" s="42">
        <v>6.0197119E-2</v>
      </c>
      <c r="AV137" s="42">
        <v>0.21398612</v>
      </c>
      <c r="AW137" s="42">
        <v>3.3426698000000002E-8</v>
      </c>
      <c r="AX137" s="42">
        <v>2.0412837E-10</v>
      </c>
      <c r="AY137" s="42">
        <v>1.0135579000000001E-14</v>
      </c>
      <c r="AZ137" s="28"/>
      <c r="BA137" s="38" t="s">
        <v>1193</v>
      </c>
      <c r="BB137" s="84"/>
      <c r="BC137" s="28"/>
      <c r="BE137" s="39"/>
      <c r="BF137"/>
      <c r="BG137"/>
      <c r="BH137"/>
      <c r="BI137"/>
      <c r="BJ137"/>
      <c r="BK137"/>
      <c r="BL137"/>
      <c r="BM137"/>
      <c r="BN137"/>
      <c r="BO137"/>
      <c r="BP137"/>
      <c r="BQ137"/>
    </row>
    <row r="138" spans="3:69">
      <c r="C138" s="71" t="s">
        <v>273</v>
      </c>
      <c r="E138" s="29" t="s">
        <v>52</v>
      </c>
      <c r="F138" s="50" t="s">
        <v>1749</v>
      </c>
      <c r="G138" s="238">
        <f t="shared" si="221"/>
        <v>3826.0882480999999</v>
      </c>
      <c r="H138" s="43">
        <f t="shared" si="222"/>
        <v>246.86117090000002</v>
      </c>
      <c r="I138" s="43">
        <f t="shared" si="223"/>
        <v>726.66690999999992</v>
      </c>
      <c r="J138" s="50">
        <f t="shared" si="224"/>
        <v>753.95136720000005</v>
      </c>
      <c r="K138" s="190">
        <v>2098.6088</v>
      </c>
      <c r="L138" s="190">
        <v>427.55279999999999</v>
      </c>
      <c r="M138" s="190">
        <v>191.29092</v>
      </c>
      <c r="N138" s="190">
        <v>170.29330999999999</v>
      </c>
      <c r="O138" s="190">
        <v>72.058272000000002</v>
      </c>
      <c r="P138" s="190">
        <v>4.5095888999999998</v>
      </c>
      <c r="Q138" s="190">
        <v>107.82319</v>
      </c>
      <c r="R138" s="190">
        <v>86.465085999999999</v>
      </c>
      <c r="S138" s="190">
        <v>652.30336999999997</v>
      </c>
      <c r="T138" s="190">
        <v>13.808438000000001</v>
      </c>
      <c r="U138" s="190">
        <v>1.3744732</v>
      </c>
      <c r="V138" s="190">
        <v>0</v>
      </c>
      <c r="W138" s="25"/>
      <c r="X138" s="252">
        <f t="shared" si="225"/>
        <v>18091.455172413793</v>
      </c>
      <c r="Y138" s="46">
        <v>349423.53</v>
      </c>
      <c r="Z138" s="67">
        <f t="shared" si="226"/>
        <v>560.89810285902058</v>
      </c>
      <c r="AA138" s="5">
        <f t="shared" si="227"/>
        <v>3.0416042517299999E-2</v>
      </c>
      <c r="AB138" s="5">
        <f t="shared" si="228"/>
        <v>7.576861670435998E-5</v>
      </c>
      <c r="AC138" s="36">
        <f t="shared" si="229"/>
        <v>893.94275909999999</v>
      </c>
      <c r="AD138" s="29">
        <v>1.6915685E-2</v>
      </c>
      <c r="AE138" s="42">
        <v>5.1032999999999997E-5</v>
      </c>
      <c r="AF138" s="42">
        <v>1.3942671000000001E-9</v>
      </c>
      <c r="AG138" s="42">
        <v>2.5335493000000001E-6</v>
      </c>
      <c r="AH138" s="42">
        <v>5.4922389999999997E-6</v>
      </c>
      <c r="AI138" s="42">
        <v>2.6959436999999999E-5</v>
      </c>
      <c r="AJ138" s="42">
        <v>1.2233229E-2</v>
      </c>
      <c r="AK138" s="42">
        <v>3.8448684999999999E-6</v>
      </c>
      <c r="AL138" s="42">
        <v>1.2639596000000001E-5</v>
      </c>
      <c r="AM138" s="42">
        <v>6.5368264000000004E-10</v>
      </c>
      <c r="AN138" s="42">
        <v>1.1908086E-10</v>
      </c>
      <c r="AO138" s="42">
        <v>4.7234749000000002E-8</v>
      </c>
      <c r="AP138" s="42">
        <v>7.4630026000000002E-10</v>
      </c>
      <c r="AQ138" s="42">
        <v>4.7158176000000002E-10</v>
      </c>
      <c r="AR138" s="42">
        <v>1.6622529000000002E-5</v>
      </c>
      <c r="AS138" s="42">
        <v>8.1472962999999996E-5</v>
      </c>
      <c r="AT138" s="42">
        <v>1.3039873E-6</v>
      </c>
      <c r="AU138" s="42">
        <v>1.8001691</v>
      </c>
      <c r="AV138" s="42">
        <v>892.14259000000004</v>
      </c>
      <c r="AW138" s="42">
        <v>1.1340478000000001E-3</v>
      </c>
      <c r="AX138" s="42">
        <v>6.8962366999999999E-6</v>
      </c>
      <c r="AY138" s="42">
        <v>3.0854274000000001E-10</v>
      </c>
      <c r="AZ138" s="28"/>
      <c r="BA138" s="123" t="s">
        <v>1196</v>
      </c>
      <c r="BB138" s="84"/>
      <c r="BC138" s="28"/>
      <c r="BE138" s="39"/>
      <c r="BF138"/>
      <c r="BG138"/>
      <c r="BH138"/>
      <c r="BI138"/>
      <c r="BJ138"/>
      <c r="BK138"/>
      <c r="BL138"/>
      <c r="BM138"/>
      <c r="BN138"/>
      <c r="BO138"/>
      <c r="BP138"/>
      <c r="BQ138"/>
    </row>
    <row r="139" spans="3:69">
      <c r="C139" s="71" t="s">
        <v>274</v>
      </c>
      <c r="E139" s="29" t="s">
        <v>52</v>
      </c>
      <c r="F139" s="50" t="s">
        <v>1750</v>
      </c>
      <c r="G139" s="238">
        <f t="shared" si="221"/>
        <v>157.26126365300001</v>
      </c>
      <c r="H139" s="43">
        <f t="shared" si="222"/>
        <v>10.146577359999998</v>
      </c>
      <c r="I139" s="43">
        <f t="shared" si="223"/>
        <v>29.867726499999996</v>
      </c>
      <c r="J139" s="50">
        <f t="shared" si="224"/>
        <v>30.989181793000004</v>
      </c>
      <c r="K139" s="190">
        <v>86.257778000000002</v>
      </c>
      <c r="L139" s="190">
        <v>17.573429999999998</v>
      </c>
      <c r="M139" s="190">
        <v>7.8625087000000002</v>
      </c>
      <c r="N139" s="190">
        <v>6.9994573999999998</v>
      </c>
      <c r="O139" s="190">
        <v>2.9617651999999999</v>
      </c>
      <c r="P139" s="190">
        <v>0.18535476000000001</v>
      </c>
      <c r="Q139" s="190">
        <v>4.4317878000000004</v>
      </c>
      <c r="R139" s="190">
        <v>3.5539193</v>
      </c>
      <c r="S139" s="190">
        <v>26.811209000000002</v>
      </c>
      <c r="T139" s="190">
        <v>0.56755940000000005</v>
      </c>
      <c r="U139" s="190">
        <v>5.6494093000000002E-2</v>
      </c>
      <c r="V139" s="190">
        <v>0</v>
      </c>
      <c r="W139" s="25"/>
      <c r="X139" s="252">
        <f t="shared" si="225"/>
        <v>743.60153448275855</v>
      </c>
      <c r="Y139" s="46">
        <v>14362.132</v>
      </c>
      <c r="Z139" s="67">
        <f t="shared" si="226"/>
        <v>23.054236947476351</v>
      </c>
      <c r="AA139" s="5">
        <f t="shared" si="227"/>
        <v>1.25017119577E-3</v>
      </c>
      <c r="AB139" s="5">
        <f t="shared" si="228"/>
        <v>3.1142690795387008E-6</v>
      </c>
      <c r="AC139" s="36">
        <f t="shared" si="229"/>
        <v>36.743159200999997</v>
      </c>
      <c r="AD139" s="29">
        <v>6.9527460000000005E-4</v>
      </c>
      <c r="AE139" s="42">
        <v>2.0975768000000002E-6</v>
      </c>
      <c r="AF139" s="42">
        <v>5.730767E-11</v>
      </c>
      <c r="AG139" s="42">
        <v>1.0413485999999999E-7</v>
      </c>
      <c r="AH139" s="42">
        <v>2.2574400000000001E-7</v>
      </c>
      <c r="AI139" s="42">
        <v>1.1080965E-6</v>
      </c>
      <c r="AJ139" s="29">
        <v>5.0281461999999999E-4</v>
      </c>
      <c r="AK139" s="42">
        <v>1.5803317999999999E-7</v>
      </c>
      <c r="AL139" s="42">
        <v>5.1951724999999996E-7</v>
      </c>
      <c r="AM139" s="42">
        <v>2.6867901E-11</v>
      </c>
      <c r="AN139" s="42">
        <v>4.8945046999999997E-12</v>
      </c>
      <c r="AO139" s="42">
        <v>1.9414598E-9</v>
      </c>
      <c r="AP139" s="42">
        <v>3.0674703999999997E-11</v>
      </c>
      <c r="AQ139" s="42">
        <v>1.9383123999999999E-11</v>
      </c>
      <c r="AR139" s="42">
        <v>6.8322521000000005E-7</v>
      </c>
      <c r="AS139" s="42">
        <v>3.3487311999999999E-6</v>
      </c>
      <c r="AT139" s="42">
        <v>5.3596960000000001E-8</v>
      </c>
      <c r="AU139" s="29">
        <v>7.3991201000000006E-2</v>
      </c>
      <c r="AV139" s="29">
        <v>36.669167999999999</v>
      </c>
      <c r="AW139" s="42">
        <v>4.6612044000000001E-5</v>
      </c>
      <c r="AX139" s="42">
        <v>2.8345162000000001E-7</v>
      </c>
      <c r="AY139" s="42">
        <v>1.2681835E-11</v>
      </c>
      <c r="AZ139" s="28"/>
      <c r="BA139" s="123" t="s">
        <v>1196</v>
      </c>
      <c r="BB139" s="84"/>
      <c r="BC139" s="28"/>
      <c r="BE139" s="39"/>
      <c r="BF139"/>
      <c r="BG139"/>
      <c r="BH139"/>
      <c r="BI139"/>
      <c r="BJ139"/>
      <c r="BK139"/>
      <c r="BL139"/>
      <c r="BM139"/>
      <c r="BN139"/>
      <c r="BO139"/>
      <c r="BP139"/>
      <c r="BQ139"/>
    </row>
    <row r="140" spans="3:69">
      <c r="C140" s="71" t="s">
        <v>275</v>
      </c>
      <c r="E140" s="29" t="s">
        <v>26</v>
      </c>
      <c r="F140" s="50" t="s">
        <v>1751</v>
      </c>
      <c r="G140" s="238">
        <f t="shared" si="221"/>
        <v>46.122414924510529</v>
      </c>
      <c r="H140" s="43">
        <f t="shared" si="222"/>
        <v>1.9881990810000001</v>
      </c>
      <c r="I140" s="43">
        <f t="shared" si="223"/>
        <v>2.7782796829999996</v>
      </c>
      <c r="J140" s="50">
        <f t="shared" si="224"/>
        <v>2.2280771605105296</v>
      </c>
      <c r="K140" s="190">
        <v>39.127859000000001</v>
      </c>
      <c r="L140" s="190">
        <v>1.0258263999999999</v>
      </c>
      <c r="M140" s="190">
        <v>1.6762511</v>
      </c>
      <c r="N140" s="190">
        <v>1.7463458000000001</v>
      </c>
      <c r="O140" s="190">
        <v>0.21514177000000001</v>
      </c>
      <c r="P140" s="190">
        <v>2.6711511E-2</v>
      </c>
      <c r="Q140" s="190">
        <v>7.6202183000000007E-2</v>
      </c>
      <c r="R140" s="190">
        <v>0.92158704999999996</v>
      </c>
      <c r="S140" s="190">
        <v>1.2294506000000001</v>
      </c>
      <c r="T140" s="190">
        <v>7.5315100999999995E-2</v>
      </c>
      <c r="U140" s="190">
        <v>1.7244094E-3</v>
      </c>
      <c r="V140" s="190">
        <v>1.1052944E-10</v>
      </c>
      <c r="W140" s="25"/>
      <c r="X140" s="252">
        <f t="shared" si="225"/>
        <v>337.30912931034482</v>
      </c>
      <c r="Y140" s="46">
        <v>5529.6394</v>
      </c>
      <c r="Z140" s="67">
        <f t="shared" si="226"/>
        <v>6.9593694146221123</v>
      </c>
      <c r="AA140" s="5">
        <f t="shared" si="227"/>
        <v>3.608849276392E-4</v>
      </c>
      <c r="AB140" s="5">
        <f t="shared" si="228"/>
        <v>1.0409876324891898E-6</v>
      </c>
      <c r="AC140" s="36">
        <f t="shared" si="229"/>
        <v>42.126013893</v>
      </c>
      <c r="AD140" s="29">
        <v>3.1586040999999999E-4</v>
      </c>
      <c r="AE140" s="42">
        <v>9.5290096E-7</v>
      </c>
      <c r="AF140" s="42">
        <v>2.603384E-11</v>
      </c>
      <c r="AG140" s="42">
        <v>2.1203903000000001E-8</v>
      </c>
      <c r="AH140" s="42">
        <v>2.7647162E-9</v>
      </c>
      <c r="AI140" s="42">
        <v>2.4520714999999999E-7</v>
      </c>
      <c r="AJ140" s="42">
        <v>4.3360679999999998E-5</v>
      </c>
      <c r="AK140" s="42">
        <v>3.5501713999999997E-8</v>
      </c>
      <c r="AL140" s="42">
        <v>4.5138700999999999E-8</v>
      </c>
      <c r="AM140" s="42">
        <v>1.5461203000000001E-12</v>
      </c>
      <c r="AN140" s="42">
        <v>1.5894252999999999E-13</v>
      </c>
      <c r="AO140" s="42">
        <v>6.5646954999999994E-11</v>
      </c>
      <c r="AP140" s="42">
        <v>3.7886741000000002E-12</v>
      </c>
      <c r="AQ140" s="42">
        <v>2.8681885000000001E-12</v>
      </c>
      <c r="AR140" s="42">
        <v>3.2915645E-7</v>
      </c>
      <c r="AS140" s="42">
        <v>1.2653086E-7</v>
      </c>
      <c r="AT140" s="42">
        <v>1.6359788E-9</v>
      </c>
      <c r="AU140" s="29">
        <v>3.9599892999999997E-2</v>
      </c>
      <c r="AV140" s="29">
        <v>42.086413999999998</v>
      </c>
      <c r="AW140" s="42">
        <v>9.3897455999999997E-7</v>
      </c>
      <c r="AX140" s="42">
        <v>5.7099804999999999E-9</v>
      </c>
      <c r="AY140" s="42">
        <v>2.5546875999999999E-13</v>
      </c>
      <c r="AZ140" s="28"/>
      <c r="BA140" s="123" t="s">
        <v>1197</v>
      </c>
      <c r="BB140" s="84"/>
      <c r="BC140" s="28"/>
      <c r="BE140" s="39"/>
      <c r="BF140"/>
      <c r="BG140"/>
      <c r="BH140"/>
      <c r="BI140"/>
      <c r="BJ140"/>
      <c r="BK140"/>
      <c r="BL140"/>
      <c r="BM140"/>
      <c r="BN140"/>
      <c r="BO140"/>
      <c r="BP140"/>
      <c r="BQ140"/>
    </row>
    <row r="141" spans="3:69">
      <c r="C141" s="71" t="s">
        <v>276</v>
      </c>
      <c r="D141" s="1"/>
      <c r="E141" s="29" t="s">
        <v>52</v>
      </c>
      <c r="F141" s="50" t="s">
        <v>1752</v>
      </c>
      <c r="G141" s="238">
        <f t="shared" si="221"/>
        <v>0.56598618472602746</v>
      </c>
      <c r="H141" s="43">
        <f t="shared" si="222"/>
        <v>1.297110152E-2</v>
      </c>
      <c r="I141" s="43">
        <f t="shared" si="223"/>
        <v>7.8014071099999999E-2</v>
      </c>
      <c r="J141" s="50">
        <f t="shared" si="224"/>
        <v>0.36559006210602751</v>
      </c>
      <c r="K141" s="190">
        <v>0.10941095000000001</v>
      </c>
      <c r="L141" s="190">
        <v>7.019686E-2</v>
      </c>
      <c r="M141" s="190">
        <v>6.6282486E-3</v>
      </c>
      <c r="N141" s="190">
        <v>9.4244101000000007E-3</v>
      </c>
      <c r="O141" s="190">
        <v>2.6399183999999999E-3</v>
      </c>
      <c r="P141" s="190">
        <v>9.0677301999999996E-4</v>
      </c>
      <c r="Q141" s="190">
        <v>1.1889625E-3</v>
      </c>
      <c r="R141" s="190">
        <v>0.31741523999999999</v>
      </c>
      <c r="S141" s="190">
        <v>4.8035189999999998E-2</v>
      </c>
      <c r="T141" s="190">
        <v>1.186012E-4</v>
      </c>
      <c r="U141" s="190">
        <v>2.1028083999999999E-5</v>
      </c>
      <c r="V141" s="190">
        <v>2.8220275000000001E-9</v>
      </c>
      <c r="W141" s="25"/>
      <c r="X141" s="252">
        <f t="shared" si="225"/>
        <v>0.94319784482758617</v>
      </c>
      <c r="Y141" s="46">
        <v>19.378532</v>
      </c>
      <c r="Z141" s="67">
        <f t="shared" si="226"/>
        <v>4.5297783560679206E-2</v>
      </c>
      <c r="AA141" s="5">
        <f t="shared" si="227"/>
        <v>2.4834380101200003E-6</v>
      </c>
      <c r="AB141" s="5">
        <f t="shared" si="228"/>
        <v>4.6047045598466991E-9</v>
      </c>
      <c r="AC141" s="36">
        <f t="shared" si="229"/>
        <v>0.126809586</v>
      </c>
      <c r="AD141" s="42">
        <v>8.8164725000000004E-7</v>
      </c>
      <c r="AE141" s="42">
        <v>2.6598594999999998E-9</v>
      </c>
      <c r="AF141" s="42">
        <v>7.2669546999999994E-14</v>
      </c>
      <c r="AG141" s="42">
        <v>8.8745799999999996E-11</v>
      </c>
      <c r="AH141" s="42">
        <v>1.3525433E-10</v>
      </c>
      <c r="AI141" s="42">
        <v>9.5088969000000008E-10</v>
      </c>
      <c r="AJ141" s="42">
        <v>1.4935096000000001E-6</v>
      </c>
      <c r="AK141" s="42">
        <v>1.3701738E-10</v>
      </c>
      <c r="AL141" s="42">
        <v>1.7172654E-9</v>
      </c>
      <c r="AM141" s="42">
        <v>1.5451510999999999E-13</v>
      </c>
      <c r="AN141" s="42">
        <v>3.0226570999999998E-15</v>
      </c>
      <c r="AO141" s="42">
        <v>2.6359105E-11</v>
      </c>
      <c r="AP141" s="42">
        <v>1.1200189000000001E-12</v>
      </c>
      <c r="AQ141" s="42">
        <v>3.8069698E-13</v>
      </c>
      <c r="AR141" s="42">
        <v>2.7301587E-9</v>
      </c>
      <c r="AS141" s="42">
        <v>9.7386625E-8</v>
      </c>
      <c r="AT141" s="42">
        <v>1.9966708E-11</v>
      </c>
      <c r="AU141" s="29">
        <v>2.0851596E-2</v>
      </c>
      <c r="AV141" s="29">
        <v>0.10595799</v>
      </c>
      <c r="AW141" s="42">
        <v>6.9894866000000002E-9</v>
      </c>
      <c r="AX141" s="42">
        <v>4.2503641999999998E-11</v>
      </c>
      <c r="AY141" s="42">
        <v>1.9016526E-15</v>
      </c>
      <c r="AZ141" s="28"/>
      <c r="BA141" s="38" t="s">
        <v>1181</v>
      </c>
      <c r="BB141" s="84"/>
      <c r="BC141" s="28"/>
      <c r="BE141" s="39"/>
      <c r="BF141"/>
      <c r="BG141"/>
      <c r="BH141"/>
      <c r="BI141"/>
      <c r="BJ141"/>
      <c r="BK141"/>
      <c r="BL141"/>
      <c r="BM141"/>
      <c r="BN141"/>
      <c r="BO141"/>
      <c r="BP141"/>
      <c r="BQ141"/>
    </row>
    <row r="142" spans="3:69">
      <c r="C142" s="71" t="s">
        <v>277</v>
      </c>
      <c r="E142" s="29" t="s">
        <v>26</v>
      </c>
      <c r="F142" s="50" t="s">
        <v>1753</v>
      </c>
      <c r="G142" s="238">
        <f t="shared" si="221"/>
        <v>2.5204073407444998</v>
      </c>
      <c r="H142" s="43">
        <f t="shared" si="222"/>
        <v>0.11513143990000001</v>
      </c>
      <c r="I142" s="43">
        <f t="shared" si="223"/>
        <v>0.34954909199999995</v>
      </c>
      <c r="J142" s="50">
        <f t="shared" si="224"/>
        <v>1.0917595288444999</v>
      </c>
      <c r="K142" s="190">
        <v>0.96396727999999998</v>
      </c>
      <c r="L142" s="190">
        <v>0.21027804999999999</v>
      </c>
      <c r="M142" s="190">
        <v>8.8711813E-2</v>
      </c>
      <c r="N142" s="190">
        <v>7.7994975999999994E-2</v>
      </c>
      <c r="O142" s="190">
        <v>3.3323020000000002E-2</v>
      </c>
      <c r="P142" s="190">
        <v>3.8134439E-3</v>
      </c>
      <c r="Q142" s="190">
        <v>5.0559228999999997E-2</v>
      </c>
      <c r="R142" s="190">
        <v>0.74200083999999999</v>
      </c>
      <c r="S142" s="190">
        <v>0.34293814</v>
      </c>
      <c r="T142" s="190">
        <v>6.1959446000000003E-3</v>
      </c>
      <c r="U142" s="190">
        <v>6.1865742000000005E-4</v>
      </c>
      <c r="V142" s="190">
        <v>5.9468244999999999E-6</v>
      </c>
      <c r="W142" s="25"/>
      <c r="X142" s="252">
        <f t="shared" si="225"/>
        <v>8.3100627586206883</v>
      </c>
      <c r="Y142" s="46">
        <v>166.34262000000001</v>
      </c>
      <c r="Z142" s="67">
        <f t="shared" si="226"/>
        <v>0.26423007894524481</v>
      </c>
      <c r="AA142" s="5">
        <f t="shared" si="227"/>
        <v>1.4324818409700001E-5</v>
      </c>
      <c r="AB142" s="5">
        <f t="shared" si="228"/>
        <v>3.5179381359629006E-8</v>
      </c>
      <c r="AC142" s="36">
        <f t="shared" si="229"/>
        <v>0.47002386200000001</v>
      </c>
      <c r="AD142" s="42">
        <v>7.7694432999999996E-6</v>
      </c>
      <c r="AE142" s="42">
        <v>2.3439698E-8</v>
      </c>
      <c r="AF142" s="42">
        <v>6.4039339000000002E-13</v>
      </c>
      <c r="AG142" s="42">
        <v>1.1444846E-9</v>
      </c>
      <c r="AH142" s="42">
        <v>2.4544510999999999E-9</v>
      </c>
      <c r="AI142" s="42">
        <v>1.2307331E-8</v>
      </c>
      <c r="AJ142" s="42">
        <v>5.9056953000000004E-6</v>
      </c>
      <c r="AK142" s="42">
        <v>1.7562840000000001E-9</v>
      </c>
      <c r="AL142" s="42">
        <v>6.1392749000000004E-9</v>
      </c>
      <c r="AM142" s="42">
        <v>6.0463180999999998E-11</v>
      </c>
      <c r="AN142" s="42">
        <v>5.5087099E-14</v>
      </c>
      <c r="AO142" s="42">
        <v>1.0739575E-10</v>
      </c>
      <c r="AP142" s="42">
        <v>4.1507105000000002E-13</v>
      </c>
      <c r="AQ142" s="42">
        <v>5.8784403999999998E-13</v>
      </c>
      <c r="AR142" s="42">
        <v>1.7250463000000001E-8</v>
      </c>
      <c r="AS142" s="42">
        <v>1.0950605E-7</v>
      </c>
      <c r="AT142" s="42">
        <v>5.9120277000000002E-10</v>
      </c>
      <c r="AU142" s="29">
        <v>3.0981582000000001E-2</v>
      </c>
      <c r="AV142" s="29">
        <v>0.43904228000000001</v>
      </c>
      <c r="AW142" s="42">
        <v>5.0701703000000002E-7</v>
      </c>
      <c r="AX142" s="42">
        <v>3.0832264E-9</v>
      </c>
      <c r="AY142" s="42">
        <v>1.3796304999999999E-13</v>
      </c>
      <c r="AZ142" s="28"/>
      <c r="BA142" s="123" t="s">
        <v>1198</v>
      </c>
      <c r="BB142" s="84"/>
      <c r="BC142" s="58"/>
      <c r="BE142" s="47"/>
      <c r="BF142"/>
      <c r="BG142"/>
      <c r="BH142"/>
      <c r="BI142"/>
      <c r="BJ142"/>
      <c r="BK142"/>
      <c r="BL142"/>
      <c r="BM142"/>
      <c r="BN142"/>
      <c r="BO142"/>
      <c r="BP142"/>
      <c r="BQ142"/>
    </row>
    <row r="143" spans="3:69">
      <c r="C143" s="71" t="s">
        <v>278</v>
      </c>
      <c r="E143" s="29" t="s">
        <v>52</v>
      </c>
      <c r="F143" s="50" t="s">
        <v>1754</v>
      </c>
      <c r="G143" s="238">
        <f t="shared" ref="G143:G144" si="230">H143+I143+J143+K143</f>
        <v>20.466777895261526</v>
      </c>
      <c r="H143" s="43">
        <f t="shared" ref="H143:H144" si="231">N143+O143+P143</f>
        <v>0.61284419899999998</v>
      </c>
      <c r="I143" s="43">
        <f t="shared" ref="I143:I144" si="232">L143+M143+Q143</f>
        <v>2.0423387599999998</v>
      </c>
      <c r="J143" s="50">
        <f t="shared" ref="J143:J144" si="233">R143+IF(S143="x",0,S143)+IF(T143="x",0,T143)+IF(U143="x",0,U143)+V143</f>
        <v>12.466926736261527</v>
      </c>
      <c r="K143" s="190">
        <v>5.3446682000000001</v>
      </c>
      <c r="L143" s="190">
        <v>1.3065142999999999</v>
      </c>
      <c r="M143" s="190">
        <v>0.48572879000000002</v>
      </c>
      <c r="N143" s="190">
        <v>0.40145048</v>
      </c>
      <c r="O143" s="190">
        <v>0.16670378</v>
      </c>
      <c r="P143" s="190">
        <v>4.4689938999999998E-2</v>
      </c>
      <c r="Q143" s="190">
        <v>0.25009566999999999</v>
      </c>
      <c r="R143" s="190">
        <v>10.600629</v>
      </c>
      <c r="S143" s="190">
        <v>1.8225567</v>
      </c>
      <c r="T143" s="190">
        <v>4.0563295999999999E-2</v>
      </c>
      <c r="U143" s="190">
        <v>3.1777399E-3</v>
      </c>
      <c r="V143" s="190">
        <v>3.6152765000000002E-10</v>
      </c>
      <c r="W143" s="25"/>
      <c r="X143" s="252">
        <f t="shared" ref="X143:X144" si="234">K143/0.116</f>
        <v>46.074725862068966</v>
      </c>
      <c r="Y143" s="46">
        <v>969.23055999999997</v>
      </c>
      <c r="Z143" s="67">
        <f t="shared" si="226"/>
        <v>1.4973015299414958</v>
      </c>
      <c r="AA143" s="5">
        <f t="shared" ref="AA143:AA144" si="235">AD143+AG143+AH143+AI143+AJ143+AR143+AS143+AW143</f>
        <v>8.0934058964600002E-5</v>
      </c>
      <c r="AB143" s="5">
        <f t="shared" ref="AB143:AB144" si="236">AE143+AF143+AK143+AL143+AM143+AN143+AO143+AP143+AQ143+AT143+AX143+AY143</f>
        <v>1.9488937284318E-7</v>
      </c>
      <c r="AC143" s="36">
        <f t="shared" ref="AC143:AC144" si="237">AU143+AV143</f>
        <v>3.5778363</v>
      </c>
      <c r="AD143" s="42">
        <v>4.3050845000000001E-5</v>
      </c>
      <c r="AE143" s="42">
        <v>1.2988158999999999E-7</v>
      </c>
      <c r="AF143" s="42">
        <v>3.5484872E-12</v>
      </c>
      <c r="AG143" s="42">
        <v>5.8908245999999999E-9</v>
      </c>
      <c r="AH143" s="42">
        <v>1.2688251E-8</v>
      </c>
      <c r="AI143" s="42">
        <v>6.2694449000000006E-8</v>
      </c>
      <c r="AJ143" s="42">
        <v>3.4905128000000002E-5</v>
      </c>
      <c r="AK143" s="42">
        <v>8.9617091999999994E-9</v>
      </c>
      <c r="AL143" s="42">
        <v>3.6938277000000002E-8</v>
      </c>
      <c r="AM143" s="42">
        <v>1.2337386E-11</v>
      </c>
      <c r="AN143" s="42">
        <v>2.882471E-13</v>
      </c>
      <c r="AO143" s="42">
        <v>1.2204299000000001E-10</v>
      </c>
      <c r="AP143" s="42">
        <v>3.4537440000000001E-12</v>
      </c>
      <c r="AQ143" s="42">
        <v>1.5351145000000001E-12</v>
      </c>
      <c r="AR143" s="42">
        <v>4.5784819999999998E-8</v>
      </c>
      <c r="AS143" s="42">
        <v>2.2828732000000001E-7</v>
      </c>
      <c r="AT143" s="42">
        <v>3.0147811000000001E-9</v>
      </c>
      <c r="AU143" s="29">
        <v>0.42237570000000002</v>
      </c>
      <c r="AV143" s="29">
        <v>3.1554606000000001</v>
      </c>
      <c r="AW143" s="42">
        <v>2.6227403E-6</v>
      </c>
      <c r="AX143" s="42">
        <v>1.5949096E-8</v>
      </c>
      <c r="AY143" s="42">
        <v>7.1357438E-13</v>
      </c>
      <c r="AZ143" s="28"/>
      <c r="BA143" s="123" t="s">
        <v>2866</v>
      </c>
      <c r="BB143" s="84"/>
      <c r="BC143" s="58"/>
      <c r="BE143" s="47"/>
      <c r="BF143"/>
      <c r="BG143"/>
      <c r="BH143"/>
      <c r="BI143"/>
      <c r="BJ143"/>
      <c r="BK143"/>
      <c r="BL143"/>
      <c r="BM143"/>
      <c r="BN143"/>
      <c r="BO143"/>
      <c r="BP143"/>
      <c r="BQ143"/>
    </row>
    <row r="144" spans="3:69">
      <c r="C144" s="71" t="s">
        <v>279</v>
      </c>
      <c r="E144" s="29" t="s">
        <v>52</v>
      </c>
      <c r="F144" s="50" t="s">
        <v>1755</v>
      </c>
      <c r="G144" s="238">
        <f t="shared" si="230"/>
        <v>12.1031160599</v>
      </c>
      <c r="H144" s="43">
        <f t="shared" si="231"/>
        <v>0.70394165399999997</v>
      </c>
      <c r="I144" s="43">
        <f t="shared" si="232"/>
        <v>2.0721407999999997</v>
      </c>
      <c r="J144" s="50">
        <f t="shared" si="233"/>
        <v>3.3427060058999998</v>
      </c>
      <c r="K144" s="190">
        <v>5.9843276000000003</v>
      </c>
      <c r="L144" s="190">
        <v>1.2191962999999999</v>
      </c>
      <c r="M144" s="190">
        <v>0.54547924000000003</v>
      </c>
      <c r="N144" s="190">
        <v>0.48560312</v>
      </c>
      <c r="O144" s="190">
        <v>0.20547913000000001</v>
      </c>
      <c r="P144" s="190">
        <v>1.2859404E-2</v>
      </c>
      <c r="Q144" s="190">
        <v>0.30746526000000002</v>
      </c>
      <c r="R144" s="190">
        <v>0.69639748999999995</v>
      </c>
      <c r="S144" s="190">
        <v>2.6030134</v>
      </c>
      <c r="T144" s="190">
        <v>3.9375711000000001E-2</v>
      </c>
      <c r="U144" s="190">
        <v>3.9194049000000003E-3</v>
      </c>
      <c r="V144" s="190">
        <v>0</v>
      </c>
      <c r="W144" s="25"/>
      <c r="X144" s="252">
        <f t="shared" si="234"/>
        <v>51.589031034482758</v>
      </c>
      <c r="Y144" s="46">
        <v>999.28486999999996</v>
      </c>
      <c r="Z144" s="67">
        <f t="shared" si="226"/>
        <v>1.5997086405015297</v>
      </c>
      <c r="AA144" s="5">
        <f t="shared" si="235"/>
        <v>8.6733441337500004E-5</v>
      </c>
      <c r="AB144" s="5">
        <f t="shared" si="236"/>
        <v>2.1605943608236001E-7</v>
      </c>
      <c r="AC144" s="36">
        <f t="shared" si="237"/>
        <v>2.5868206259999997</v>
      </c>
      <c r="AD144" s="42">
        <v>4.8236241000000003E-5</v>
      </c>
      <c r="AE144" s="42">
        <v>1.4552412000000001E-7</v>
      </c>
      <c r="AF144" s="42">
        <v>3.9758485999999999E-12</v>
      </c>
      <c r="AG144" s="42">
        <v>7.2245905000000003E-9</v>
      </c>
      <c r="AH144" s="42">
        <v>1.5661498E-8</v>
      </c>
      <c r="AI144" s="42">
        <v>7.6876692000000002E-8</v>
      </c>
      <c r="AJ144" s="42">
        <v>3.4883896000000002E-5</v>
      </c>
      <c r="AK144" s="42">
        <v>1.0963908E-8</v>
      </c>
      <c r="AL144" s="42">
        <v>3.6042679000000001E-8</v>
      </c>
      <c r="AM144" s="42">
        <v>1.8640211000000002E-12</v>
      </c>
      <c r="AN144" s="42">
        <v>3.3956728000000002E-13</v>
      </c>
      <c r="AO144" s="42">
        <v>1.3469314000000001E-10</v>
      </c>
      <c r="AP144" s="42">
        <v>2.1281266000000002E-12</v>
      </c>
      <c r="AQ144" s="42">
        <v>1.3447479000000001E-12</v>
      </c>
      <c r="AR144" s="42">
        <v>4.7400287000000003E-8</v>
      </c>
      <c r="AS144" s="42">
        <v>2.3232577E-7</v>
      </c>
      <c r="AT144" s="42">
        <v>3.7184098000000001E-9</v>
      </c>
      <c r="AU144" s="29">
        <v>3.7668925999999998E-2</v>
      </c>
      <c r="AV144" s="29">
        <v>2.5491516999999999</v>
      </c>
      <c r="AW144" s="42">
        <v>3.2338155000000002E-6</v>
      </c>
      <c r="AX144" s="42">
        <v>1.9665094000000001E-8</v>
      </c>
      <c r="AY144" s="42">
        <v>8.7983088000000004E-13</v>
      </c>
      <c r="AZ144" s="28"/>
      <c r="BA144" s="123" t="s">
        <v>1199</v>
      </c>
      <c r="BB144" s="84"/>
      <c r="BC144" s="58"/>
      <c r="BE144" s="47"/>
      <c r="BF144"/>
      <c r="BG144"/>
      <c r="BH144"/>
      <c r="BI144"/>
      <c r="BJ144"/>
      <c r="BK144"/>
      <c r="BL144"/>
      <c r="BM144"/>
      <c r="BN144"/>
      <c r="BO144"/>
      <c r="BP144"/>
      <c r="BQ144"/>
    </row>
    <row r="145" spans="3:69">
      <c r="C145" s="71" t="s">
        <v>280</v>
      </c>
      <c r="E145" s="29" t="s">
        <v>52</v>
      </c>
      <c r="F145" s="50" t="s">
        <v>4951</v>
      </c>
      <c r="G145" s="238">
        <f t="shared" si="221"/>
        <v>9.3939660068399995</v>
      </c>
      <c r="H145" s="43">
        <f t="shared" si="222"/>
        <v>0.30941700799999999</v>
      </c>
      <c r="I145" s="43">
        <f t="shared" si="223"/>
        <v>2.0478840599999999</v>
      </c>
      <c r="J145" s="50">
        <f t="shared" si="224"/>
        <v>3.0308077388400001</v>
      </c>
      <c r="K145" s="190">
        <v>4.0058572000000003</v>
      </c>
      <c r="L145" s="190">
        <v>1.5855003999999999</v>
      </c>
      <c r="M145" s="190">
        <v>0.25624264000000002</v>
      </c>
      <c r="N145" s="190">
        <v>0.18689144999999999</v>
      </c>
      <c r="O145" s="190">
        <v>5.7021049999999997E-2</v>
      </c>
      <c r="P145" s="190">
        <v>6.5504508000000003E-2</v>
      </c>
      <c r="Q145" s="190">
        <v>0.20614102000000001</v>
      </c>
      <c r="R145" s="190">
        <v>2.5676030999999999</v>
      </c>
      <c r="S145" s="190">
        <v>0.45297440999999999</v>
      </c>
      <c r="T145" s="190">
        <v>8.9102626999999993E-3</v>
      </c>
      <c r="U145" s="190">
        <v>9.7159343E-4</v>
      </c>
      <c r="V145" s="190">
        <v>3.4837270999999999E-4</v>
      </c>
      <c r="W145" s="25"/>
      <c r="X145" s="252">
        <f t="shared" si="225"/>
        <v>34.533251724137934</v>
      </c>
      <c r="Y145" s="46">
        <v>584.08981000000006</v>
      </c>
      <c r="Z145" s="67">
        <f t="shared" si="226"/>
        <v>1.3539309171218352</v>
      </c>
      <c r="AA145" s="5">
        <f t="shared" si="227"/>
        <v>7.3648480938899989E-5</v>
      </c>
      <c r="AB145" s="5">
        <f t="shared" si="228"/>
        <v>1.5287205047592999E-7</v>
      </c>
      <c r="AC145" s="36">
        <f t="shared" si="229"/>
        <v>3.96733125</v>
      </c>
      <c r="AD145" s="42">
        <v>3.1357852000000002E-5</v>
      </c>
      <c r="AE145" s="42">
        <v>9.4610458000000005E-8</v>
      </c>
      <c r="AF145" s="42">
        <v>2.5848663E-12</v>
      </c>
      <c r="AG145" s="42">
        <v>2.1250386999999999E-9</v>
      </c>
      <c r="AH145" s="42">
        <v>3.4259172E-9</v>
      </c>
      <c r="AI145" s="42">
        <v>2.3914783E-8</v>
      </c>
      <c r="AJ145" s="42">
        <v>3.6756686999999998E-5</v>
      </c>
      <c r="AK145" s="42">
        <v>3.4256606000000001E-9</v>
      </c>
      <c r="AL145" s="42">
        <v>4.0686441000000003E-8</v>
      </c>
      <c r="AM145" s="42">
        <v>3.5247154E-9</v>
      </c>
      <c r="AN145" s="42">
        <v>1.7800306E-13</v>
      </c>
      <c r="AO145" s="42">
        <v>5.0690600999999999E-9</v>
      </c>
      <c r="AP145" s="42">
        <v>5.0568150999999999E-12</v>
      </c>
      <c r="AQ145" s="42">
        <v>2.1345596E-11</v>
      </c>
      <c r="AR145" s="42">
        <v>4.6204360999999999E-7</v>
      </c>
      <c r="AS145" s="42">
        <v>4.3266351000000001E-6</v>
      </c>
      <c r="AT145" s="42">
        <v>1.1726689999999999E-9</v>
      </c>
      <c r="AU145" s="29">
        <v>0.14679914999999999</v>
      </c>
      <c r="AV145" s="29">
        <v>3.8205320999999999</v>
      </c>
      <c r="AW145" s="42">
        <v>7.1579748999999999E-7</v>
      </c>
      <c r="AX145" s="42">
        <v>4.3536853000000002E-9</v>
      </c>
      <c r="AY145" s="42">
        <v>1.9579547E-13</v>
      </c>
      <c r="AZ145" s="28"/>
      <c r="BA145" s="36" t="s">
        <v>2867</v>
      </c>
      <c r="BB145" s="84"/>
      <c r="BC145" s="58"/>
      <c r="BE145" s="47"/>
      <c r="BF145"/>
      <c r="BG145"/>
      <c r="BH145"/>
      <c r="BI145"/>
      <c r="BJ145"/>
      <c r="BK145"/>
      <c r="BL145"/>
      <c r="BM145"/>
      <c r="BN145"/>
      <c r="BO145"/>
      <c r="BP145"/>
      <c r="BQ145"/>
    </row>
    <row r="146" spans="3:69">
      <c r="C146" s="71" t="s">
        <v>281</v>
      </c>
      <c r="D146" s="1"/>
      <c r="E146" s="29" t="s">
        <v>52</v>
      </c>
      <c r="F146" s="50" t="s">
        <v>1756</v>
      </c>
      <c r="G146" s="238">
        <f t="shared" si="221"/>
        <v>0.27873202813999998</v>
      </c>
      <c r="H146" s="43">
        <f t="shared" si="222"/>
        <v>1.798393383E-2</v>
      </c>
      <c r="I146" s="43">
        <f t="shared" si="223"/>
        <v>5.2937970799999998E-2</v>
      </c>
      <c r="J146" s="50">
        <f t="shared" si="224"/>
        <v>5.4925653509999998E-2</v>
      </c>
      <c r="K146" s="190">
        <v>0.15288446999999999</v>
      </c>
      <c r="L146" s="190">
        <v>3.114739E-2</v>
      </c>
      <c r="M146" s="190">
        <v>1.3935619E-2</v>
      </c>
      <c r="N146" s="190">
        <v>1.2405935E-2</v>
      </c>
      <c r="O146" s="190">
        <v>5.2494734999999999E-3</v>
      </c>
      <c r="P146" s="190">
        <v>3.2852533000000001E-4</v>
      </c>
      <c r="Q146" s="190">
        <v>7.8549618000000009E-3</v>
      </c>
      <c r="R146" s="190">
        <v>6.2990155000000004E-3</v>
      </c>
      <c r="S146" s="190">
        <v>4.7520556999999998E-2</v>
      </c>
      <c r="T146" s="190">
        <v>1.0059501000000001E-3</v>
      </c>
      <c r="U146" s="190">
        <v>1.0013091E-4</v>
      </c>
      <c r="V146" s="190">
        <v>0</v>
      </c>
      <c r="W146" s="25"/>
      <c r="X146" s="252">
        <f t="shared" si="225"/>
        <v>1.3179695689655171</v>
      </c>
      <c r="Y146" s="46">
        <v>25.455642000000001</v>
      </c>
      <c r="Z146" s="67">
        <f t="shared" si="226"/>
        <v>4.0861647590597107E-2</v>
      </c>
      <c r="AA146" s="5">
        <f t="shared" si="227"/>
        <v>2.21582067164E-6</v>
      </c>
      <c r="AB146" s="5">
        <f t="shared" si="228"/>
        <v>5.5197735217705994E-9</v>
      </c>
      <c r="AC146" s="36">
        <f t="shared" si="229"/>
        <v>6.5124082020000001E-2</v>
      </c>
      <c r="AD146" s="42">
        <v>1.2323143E-6</v>
      </c>
      <c r="AE146" s="42">
        <v>3.7177741000000001E-9</v>
      </c>
      <c r="AF146" s="42">
        <v>1.015729E-13</v>
      </c>
      <c r="AG146" s="42">
        <v>1.8457006E-10</v>
      </c>
      <c r="AH146" s="42">
        <v>4.0011178E-10</v>
      </c>
      <c r="AI146" s="42">
        <v>1.9640056E-9</v>
      </c>
      <c r="AJ146" s="42">
        <v>8.9119556000000003E-7</v>
      </c>
      <c r="AK146" s="42">
        <v>2.8010019000000001E-10</v>
      </c>
      <c r="AL146" s="42">
        <v>9.2079953999999998E-10</v>
      </c>
      <c r="AM146" s="42">
        <v>4.7621037999999999E-14</v>
      </c>
      <c r="AN146" s="42">
        <v>8.6750876E-15</v>
      </c>
      <c r="AO146" s="42">
        <v>3.4410701000000001E-12</v>
      </c>
      <c r="AP146" s="42">
        <v>5.4368268000000002E-14</v>
      </c>
      <c r="AQ146" s="42">
        <v>3.4354916999999998E-14</v>
      </c>
      <c r="AR146" s="42">
        <v>1.2109578E-9</v>
      </c>
      <c r="AS146" s="42">
        <v>5.9353373999999999E-9</v>
      </c>
      <c r="AT146" s="42">
        <v>9.4995991999999995E-11</v>
      </c>
      <c r="AU146" s="29">
        <v>1.3114301999999999E-4</v>
      </c>
      <c r="AV146" s="29">
        <v>6.4992939E-2</v>
      </c>
      <c r="AW146" s="42">
        <v>8.2615829000000005E-8</v>
      </c>
      <c r="AX146" s="42">
        <v>5.0239356E-10</v>
      </c>
      <c r="AY146" s="42">
        <v>2.2477459999999999E-14</v>
      </c>
      <c r="AZ146" s="28"/>
      <c r="BA146" s="38" t="s">
        <v>1193</v>
      </c>
      <c r="BB146" s="28"/>
      <c r="BC146" s="58"/>
      <c r="BE146" s="39"/>
      <c r="BF146"/>
      <c r="BG146"/>
      <c r="BH146"/>
      <c r="BI146"/>
      <c r="BJ146"/>
      <c r="BK146"/>
      <c r="BL146"/>
      <c r="BM146"/>
      <c r="BN146"/>
      <c r="BO146"/>
      <c r="BP146"/>
      <c r="BQ146"/>
    </row>
    <row r="147" spans="3:69">
      <c r="C147" s="71" t="s">
        <v>282</v>
      </c>
      <c r="E147" s="29" t="s">
        <v>26</v>
      </c>
      <c r="F147" s="50" t="s">
        <v>1757</v>
      </c>
      <c r="G147" s="238">
        <f t="shared" si="221"/>
        <v>0.24518832787</v>
      </c>
      <c r="H147" s="43">
        <f t="shared" si="222"/>
        <v>4.2374210300000006E-3</v>
      </c>
      <c r="I147" s="43">
        <f t="shared" si="223"/>
        <v>8.0084211099999997E-2</v>
      </c>
      <c r="J147" s="50">
        <f t="shared" si="224"/>
        <v>0.13617147174000002</v>
      </c>
      <c r="K147" s="190">
        <v>2.4695224000000002E-2</v>
      </c>
      <c r="L147" s="190">
        <v>7.4603876E-2</v>
      </c>
      <c r="M147" s="190">
        <v>3.7344647000000001E-3</v>
      </c>
      <c r="N147" s="190">
        <v>3.0977863E-3</v>
      </c>
      <c r="O147" s="190">
        <v>9.9225000000000008E-4</v>
      </c>
      <c r="P147" s="190">
        <v>1.4738473000000001E-4</v>
      </c>
      <c r="Q147" s="190">
        <v>1.7458704E-3</v>
      </c>
      <c r="R147" s="190">
        <v>0.13474599000000001</v>
      </c>
      <c r="S147" s="190">
        <v>1.0787395E-3</v>
      </c>
      <c r="T147" s="190">
        <v>3.4674224E-4</v>
      </c>
      <c r="U147" s="190">
        <v>0</v>
      </c>
      <c r="V147" s="190">
        <v>0</v>
      </c>
      <c r="W147" s="25"/>
      <c r="X147" s="252">
        <f t="shared" si="225"/>
        <v>0.21288986206896551</v>
      </c>
      <c r="Y147" s="46">
        <v>3.3113079000000001</v>
      </c>
      <c r="Z147" s="67">
        <f t="shared" si="226"/>
        <v>3.2330980969937008E-2</v>
      </c>
      <c r="AA147" s="5">
        <f t="shared" si="227"/>
        <v>1.82603899335E-6</v>
      </c>
      <c r="AB147" s="5">
        <f t="shared" si="228"/>
        <v>2.568626092423E-9</v>
      </c>
      <c r="AC147" s="36">
        <f t="shared" si="229"/>
        <v>2.0471080099999997E-2</v>
      </c>
      <c r="AD147" s="42">
        <v>1.9787461999999999E-7</v>
      </c>
      <c r="AE147" s="42">
        <v>5.970217E-10</v>
      </c>
      <c r="AF147" s="42">
        <v>1.6311396E-14</v>
      </c>
      <c r="AG147" s="42">
        <v>2.4156200000000002E-12</v>
      </c>
      <c r="AH147" s="29">
        <v>0</v>
      </c>
      <c r="AI147" s="42">
        <v>5.0992169000000001E-10</v>
      </c>
      <c r="AJ147" s="42">
        <v>1.625013E-6</v>
      </c>
      <c r="AK147" s="42">
        <v>7.2383123999999994E-11</v>
      </c>
      <c r="AL147" s="42">
        <v>1.8889213000000001E-9</v>
      </c>
      <c r="AM147" s="42">
        <v>7.1830946000000001E-12</v>
      </c>
      <c r="AN147" s="42">
        <v>4.1828000000000003E-17</v>
      </c>
      <c r="AO147" s="42">
        <v>7.2758855999999999E-13</v>
      </c>
      <c r="AP147" s="42">
        <v>1.0731481E-13</v>
      </c>
      <c r="AQ147" s="42">
        <v>2.4516965E-14</v>
      </c>
      <c r="AR147" s="42">
        <v>5.2476673999999999E-10</v>
      </c>
      <c r="AS147" s="42">
        <v>1.7457493000000001E-9</v>
      </c>
      <c r="AT147" s="29">
        <v>0</v>
      </c>
      <c r="AU147" s="29">
        <v>3.8214100999999999E-3</v>
      </c>
      <c r="AV147" s="29">
        <v>1.6649669999999998E-2</v>
      </c>
      <c r="AW147" s="42">
        <v>3.6851999999999998E-10</v>
      </c>
      <c r="AX147" s="42">
        <v>2.2409999999999998E-12</v>
      </c>
      <c r="AY147" s="42">
        <v>1.00264E-16</v>
      </c>
      <c r="AZ147" s="28"/>
      <c r="BA147" s="38" t="s">
        <v>1193</v>
      </c>
      <c r="BB147" s="28"/>
      <c r="BC147" s="58"/>
      <c r="BE147" s="39"/>
      <c r="BF147"/>
      <c r="BG147"/>
      <c r="BH147"/>
      <c r="BI147"/>
      <c r="BJ147"/>
      <c r="BK147"/>
      <c r="BL147"/>
      <c r="BM147"/>
      <c r="BN147"/>
      <c r="BO147"/>
      <c r="BP147"/>
      <c r="BQ147"/>
    </row>
    <row r="148" spans="3:69">
      <c r="C148" s="71" t="s">
        <v>283</v>
      </c>
      <c r="E148" s="29" t="s">
        <v>26</v>
      </c>
      <c r="F148" s="50" t="s">
        <v>1758</v>
      </c>
      <c r="G148" s="238">
        <f t="shared" si="221"/>
        <v>0.78954393027000003</v>
      </c>
      <c r="H148" s="43">
        <f t="shared" si="222"/>
        <v>9.3602783700000008E-3</v>
      </c>
      <c r="I148" s="43">
        <f t="shared" si="223"/>
        <v>0.14950405979999998</v>
      </c>
      <c r="J148" s="50">
        <f t="shared" si="224"/>
        <v>0.5830550431</v>
      </c>
      <c r="K148" s="190">
        <v>4.7624549000000002E-2</v>
      </c>
      <c r="L148" s="190">
        <v>0.13226472</v>
      </c>
      <c r="M148" s="190">
        <v>8.5269497999999992E-3</v>
      </c>
      <c r="N148" s="190">
        <v>7.2857395999999996E-3</v>
      </c>
      <c r="O148" s="190">
        <v>1.7535000000000001E-3</v>
      </c>
      <c r="P148" s="190">
        <v>3.2103877000000001E-4</v>
      </c>
      <c r="Q148" s="190">
        <v>8.7123900000000004E-3</v>
      </c>
      <c r="R148" s="190">
        <v>0.57892226000000002</v>
      </c>
      <c r="S148" s="190">
        <v>2.0926858999999998E-3</v>
      </c>
      <c r="T148" s="190">
        <v>2.0400971999999999E-3</v>
      </c>
      <c r="U148" s="190">
        <v>0</v>
      </c>
      <c r="V148" s="190">
        <v>0</v>
      </c>
      <c r="W148" s="25"/>
      <c r="X148" s="252">
        <f t="shared" si="225"/>
        <v>0.41055645689655174</v>
      </c>
      <c r="Y148" s="46">
        <v>5.8542794000000002</v>
      </c>
      <c r="Z148" s="67">
        <f t="shared" si="226"/>
        <v>5.8411045092177934E-2</v>
      </c>
      <c r="AA148" s="5">
        <f t="shared" si="227"/>
        <v>3.2950138479999996E-6</v>
      </c>
      <c r="AB148" s="5">
        <f t="shared" si="228"/>
        <v>4.7400024565399998E-9</v>
      </c>
      <c r="AC148" s="36">
        <f t="shared" si="229"/>
        <v>3.8682705900000003E-2</v>
      </c>
      <c r="AD148" s="42">
        <v>3.8224731999999999E-7</v>
      </c>
      <c r="AE148" s="42">
        <v>1.1532772999999999E-9</v>
      </c>
      <c r="AF148" s="42">
        <v>3.1508822E-14</v>
      </c>
      <c r="AG148" s="42">
        <v>1.0175200000000001E-11</v>
      </c>
      <c r="AH148" s="29">
        <v>0</v>
      </c>
      <c r="AI148" s="42">
        <v>1.1824266E-9</v>
      </c>
      <c r="AJ148" s="42">
        <v>2.8982671999999999E-6</v>
      </c>
      <c r="AK148" s="42">
        <v>1.6804099000000001E-10</v>
      </c>
      <c r="AL148" s="42">
        <v>3.3677737999999998E-9</v>
      </c>
      <c r="AM148" s="42">
        <v>1.2221309999999999E-11</v>
      </c>
      <c r="AN148" s="42">
        <v>1.7546E-16</v>
      </c>
      <c r="AO148" s="42">
        <v>1.9497559E-12</v>
      </c>
      <c r="AP148" s="42">
        <v>3.1679689000000002E-13</v>
      </c>
      <c r="AQ148" s="42">
        <v>7.4194707999999995E-14</v>
      </c>
      <c r="AR148" s="42">
        <v>1.0852193999999999E-9</v>
      </c>
      <c r="AS148" s="42">
        <v>6.2497067999999997E-9</v>
      </c>
      <c r="AT148" s="29">
        <v>0</v>
      </c>
      <c r="AU148" s="29">
        <v>7.8298068999999998E-3</v>
      </c>
      <c r="AV148" s="29">
        <v>3.0852899E-2</v>
      </c>
      <c r="AW148" s="42">
        <v>5.9718000000000004E-9</v>
      </c>
      <c r="AX148" s="42">
        <v>3.6314999999999999E-11</v>
      </c>
      <c r="AY148" s="42">
        <v>1.62476E-15</v>
      </c>
      <c r="AZ148" s="28"/>
      <c r="BA148" s="38" t="s">
        <v>1193</v>
      </c>
      <c r="BB148" s="28"/>
      <c r="BC148" s="58"/>
      <c r="BE148" s="39"/>
      <c r="BF148"/>
      <c r="BG148"/>
      <c r="BH148"/>
      <c r="BI148"/>
      <c r="BJ148"/>
      <c r="BK148"/>
      <c r="BL148"/>
      <c r="BM148"/>
      <c r="BN148"/>
      <c r="BO148"/>
      <c r="BP148"/>
      <c r="BQ148"/>
    </row>
    <row r="149" spans="3:69">
      <c r="C149" s="71" t="s">
        <v>284</v>
      </c>
      <c r="E149" s="29" t="s">
        <v>52</v>
      </c>
      <c r="F149" s="50" t="s">
        <v>1759</v>
      </c>
      <c r="G149" s="238">
        <f t="shared" si="221"/>
        <v>20.604504030499999</v>
      </c>
      <c r="H149" s="43">
        <f t="shared" si="222"/>
        <v>0.45642499040000001</v>
      </c>
      <c r="I149" s="43">
        <f t="shared" si="223"/>
        <v>1.3435443499999999</v>
      </c>
      <c r="J149" s="50">
        <f t="shared" si="224"/>
        <v>14.924388390099999</v>
      </c>
      <c r="K149" s="190">
        <v>3.8801462999999998</v>
      </c>
      <c r="L149" s="190">
        <v>0.79050819999999999</v>
      </c>
      <c r="M149" s="190">
        <v>0.35368039000000001</v>
      </c>
      <c r="N149" s="190">
        <v>0.31485763</v>
      </c>
      <c r="O149" s="190">
        <v>0.13322951999999999</v>
      </c>
      <c r="P149" s="190">
        <v>8.3378403999999993E-3</v>
      </c>
      <c r="Q149" s="190">
        <v>0.19935575999999999</v>
      </c>
      <c r="R149" s="190">
        <v>13.439888</v>
      </c>
      <c r="S149" s="190">
        <v>1.4564284999999999</v>
      </c>
      <c r="T149" s="190">
        <v>2.5530608E-2</v>
      </c>
      <c r="U149" s="190">
        <v>2.5412821000000002E-3</v>
      </c>
      <c r="V149" s="190">
        <v>0</v>
      </c>
      <c r="W149" s="25"/>
      <c r="X149" s="252">
        <f t="shared" si="225"/>
        <v>33.449537068965512</v>
      </c>
      <c r="Y149" s="46">
        <v>646.05391999999995</v>
      </c>
      <c r="Z149" s="67">
        <f t="shared" si="226"/>
        <v>1.0388395741780139</v>
      </c>
      <c r="AA149" s="5">
        <f t="shared" si="227"/>
        <v>5.6236635149800005E-5</v>
      </c>
      <c r="AB149" s="5">
        <f t="shared" si="228"/>
        <v>1.4008962765183005E-7</v>
      </c>
      <c r="AC149" s="36">
        <f t="shared" si="229"/>
        <v>1.9031638899999999</v>
      </c>
      <c r="AD149" s="42">
        <v>3.1275639999999999E-5</v>
      </c>
      <c r="AE149" s="42">
        <v>9.4355608999999999E-8</v>
      </c>
      <c r="AF149" s="42">
        <v>2.5778794E-12</v>
      </c>
      <c r="AG149" s="42">
        <v>4.6843137999999999E-9</v>
      </c>
      <c r="AH149" s="42">
        <v>1.0154676E-8</v>
      </c>
      <c r="AI149" s="42">
        <v>4.9845670000000002E-8</v>
      </c>
      <c r="AJ149" s="42">
        <v>2.2618183999999999E-5</v>
      </c>
      <c r="AK149" s="42">
        <v>7.1088297999999997E-9</v>
      </c>
      <c r="AL149" s="42">
        <v>2.3369521E-8</v>
      </c>
      <c r="AM149" s="42">
        <v>1.2086027000000001E-12</v>
      </c>
      <c r="AN149" s="42">
        <v>2.2017022E-13</v>
      </c>
      <c r="AO149" s="42">
        <v>8.7332971999999994E-11</v>
      </c>
      <c r="AP149" s="42">
        <v>1.3798447E-12</v>
      </c>
      <c r="AQ149" s="42">
        <v>8.7191394000000004E-13</v>
      </c>
      <c r="AR149" s="42">
        <v>3.073362E-8</v>
      </c>
      <c r="AS149" s="42">
        <v>1.5063647000000001E-7</v>
      </c>
      <c r="AT149" s="42">
        <v>2.4109600000000001E-9</v>
      </c>
      <c r="AU149" s="29">
        <v>0.25366928999999999</v>
      </c>
      <c r="AV149" s="29">
        <v>1.6494945999999999</v>
      </c>
      <c r="AW149" s="42">
        <v>2.0967563999999998E-6</v>
      </c>
      <c r="AX149" s="42">
        <v>1.2750546E-8</v>
      </c>
      <c r="AY149" s="42">
        <v>5.7046887000000001E-13</v>
      </c>
      <c r="AZ149" s="28"/>
      <c r="BA149" s="123" t="s">
        <v>1199</v>
      </c>
      <c r="BB149" s="28"/>
      <c r="BC149" s="58"/>
      <c r="BE149" s="39"/>
      <c r="BF149"/>
      <c r="BG149"/>
      <c r="BH149"/>
      <c r="BI149"/>
      <c r="BJ149"/>
      <c r="BK149"/>
      <c r="BL149"/>
      <c r="BM149"/>
      <c r="BN149"/>
      <c r="BO149"/>
      <c r="BP149"/>
      <c r="BQ149"/>
    </row>
    <row r="150" spans="3:69">
      <c r="C150" s="71" t="s">
        <v>285</v>
      </c>
      <c r="E150" s="29" t="s">
        <v>52</v>
      </c>
      <c r="F150" s="50" t="s">
        <v>1760</v>
      </c>
      <c r="G150" s="238">
        <f t="shared" si="221"/>
        <v>76.745360239999997</v>
      </c>
      <c r="H150" s="43">
        <f t="shared" si="222"/>
        <v>3.5530126129999999</v>
      </c>
      <c r="I150" s="43">
        <f t="shared" si="223"/>
        <v>10.4587395</v>
      </c>
      <c r="J150" s="50">
        <f t="shared" si="224"/>
        <v>32.528844126999999</v>
      </c>
      <c r="K150" s="190">
        <v>30.204764000000001</v>
      </c>
      <c r="L150" s="190">
        <v>6.1536631000000002</v>
      </c>
      <c r="M150" s="190">
        <v>2.7532035000000001</v>
      </c>
      <c r="N150" s="190">
        <v>2.4509900999999998</v>
      </c>
      <c r="O150" s="190">
        <v>1.0371170999999999</v>
      </c>
      <c r="P150" s="190">
        <v>6.4905412999999995E-2</v>
      </c>
      <c r="Q150" s="190">
        <v>1.5518729</v>
      </c>
      <c r="R150" s="190">
        <v>22.921876999999999</v>
      </c>
      <c r="S150" s="190">
        <v>9.3884431999999993</v>
      </c>
      <c r="T150" s="190">
        <v>0.19874147</v>
      </c>
      <c r="U150" s="190">
        <v>1.9782457E-2</v>
      </c>
      <c r="V150" s="190">
        <v>0</v>
      </c>
      <c r="W150" s="25"/>
      <c r="X150" s="252">
        <f t="shared" si="225"/>
        <v>260.38589655172416</v>
      </c>
      <c r="Y150" s="46">
        <v>5029.1675999999998</v>
      </c>
      <c r="Z150" s="67">
        <f t="shared" si="226"/>
        <v>8.0794150822772171</v>
      </c>
      <c r="AA150" s="5">
        <f t="shared" si="227"/>
        <v>4.3777067130300004E-4</v>
      </c>
      <c r="AB150" s="5">
        <f t="shared" si="228"/>
        <v>1.0905192042208003E-6</v>
      </c>
      <c r="AC150" s="36">
        <f t="shared" si="229"/>
        <v>13.783060770000001</v>
      </c>
      <c r="AD150" s="29">
        <v>2.4346331999999999E-4</v>
      </c>
      <c r="AE150" s="42">
        <v>7.3450551E-7</v>
      </c>
      <c r="AF150" s="42">
        <v>2.0067345E-11</v>
      </c>
      <c r="AG150" s="42">
        <v>3.6464757000000001E-8</v>
      </c>
      <c r="AH150" s="42">
        <v>7.9048455999999994E-8</v>
      </c>
      <c r="AI150" s="42">
        <v>3.8802059000000003E-7</v>
      </c>
      <c r="AJ150" s="29">
        <v>1.7606988E-4</v>
      </c>
      <c r="AK150" s="42">
        <v>5.5338253999999997E-8</v>
      </c>
      <c r="AL150" s="42">
        <v>1.8191862E-7</v>
      </c>
      <c r="AM150" s="42">
        <v>9.4082946000000007E-12</v>
      </c>
      <c r="AN150" s="42">
        <v>1.7139018E-12</v>
      </c>
      <c r="AO150" s="42">
        <v>6.7983822000000003E-10</v>
      </c>
      <c r="AP150" s="42">
        <v>1.0741318E-11</v>
      </c>
      <c r="AQ150" s="42">
        <v>6.7873611000000001E-12</v>
      </c>
      <c r="AR150" s="42">
        <v>2.3924400000000002E-7</v>
      </c>
      <c r="AS150" s="42">
        <v>1.1726205E-6</v>
      </c>
      <c r="AT150" s="42">
        <v>1.8767972000000001E-8</v>
      </c>
      <c r="AU150" s="29">
        <v>0.94266976999999996</v>
      </c>
      <c r="AV150" s="29">
        <v>12.840391</v>
      </c>
      <c r="AW150" s="42">
        <v>1.6322073E-5</v>
      </c>
      <c r="AX150" s="42">
        <v>9.9255851000000001E-8</v>
      </c>
      <c r="AY150" s="42">
        <v>4.4407803000000002E-12</v>
      </c>
      <c r="AZ150" s="28"/>
      <c r="BA150" s="38" t="s">
        <v>1193</v>
      </c>
      <c r="BB150" s="84"/>
      <c r="BC150" s="58"/>
      <c r="BE150" s="47"/>
      <c r="BF150"/>
      <c r="BG150"/>
      <c r="BH150"/>
      <c r="BI150"/>
      <c r="BJ150"/>
      <c r="BK150"/>
      <c r="BL150"/>
      <c r="BM150"/>
      <c r="BN150"/>
      <c r="BO150"/>
      <c r="BP150"/>
      <c r="BQ150"/>
    </row>
    <row r="151" spans="3:69">
      <c r="C151" s="71" t="s">
        <v>286</v>
      </c>
      <c r="E151" s="29" t="s">
        <v>30</v>
      </c>
      <c r="F151" s="50" t="s">
        <v>1761</v>
      </c>
      <c r="G151" s="238">
        <f t="shared" si="221"/>
        <v>33.063755429058304</v>
      </c>
      <c r="H151" s="43">
        <f t="shared" si="222"/>
        <v>4.4893965599999994</v>
      </c>
      <c r="I151" s="43">
        <f t="shared" si="223"/>
        <v>7.2956731000000001</v>
      </c>
      <c r="J151" s="50">
        <f t="shared" si="224"/>
        <v>6.1918857690582998</v>
      </c>
      <c r="K151" s="190">
        <v>15.0868</v>
      </c>
      <c r="L151" s="190">
        <v>3.4893101</v>
      </c>
      <c r="M151" s="190">
        <v>2.5011171999999999</v>
      </c>
      <c r="N151" s="190">
        <v>2.6173999999999999</v>
      </c>
      <c r="O151" s="190">
        <v>1.4335872000000001</v>
      </c>
      <c r="P151" s="190">
        <v>0.43840936000000003</v>
      </c>
      <c r="Q151" s="190">
        <v>1.3052458</v>
      </c>
      <c r="R151" s="190">
        <v>2.6060291000000002</v>
      </c>
      <c r="S151" s="190">
        <v>1.7551005</v>
      </c>
      <c r="T151" s="190">
        <v>4.0150582999999998E-6</v>
      </c>
      <c r="U151" s="190">
        <v>2.3491254E-2</v>
      </c>
      <c r="V151" s="190">
        <v>1.8072608999999999</v>
      </c>
      <c r="W151" s="25"/>
      <c r="X151" s="252">
        <f t="shared" si="225"/>
        <v>130.05862068965516</v>
      </c>
      <c r="Y151" s="46">
        <v>2067.3375999999998</v>
      </c>
      <c r="Z151" s="67">
        <f t="shared" si="226"/>
        <v>6.5468768098299277</v>
      </c>
      <c r="AA151" s="5">
        <f t="shared" si="227"/>
        <v>3.6210741067900005E-4</v>
      </c>
      <c r="AB151" s="5">
        <f t="shared" si="228"/>
        <v>7.2304438312099989E-7</v>
      </c>
      <c r="AC151" s="36">
        <f t="shared" si="229"/>
        <v>6.3361387200000001</v>
      </c>
      <c r="AD151" s="29">
        <v>1.2341034000000001E-4</v>
      </c>
      <c r="AE151" s="42">
        <v>3.7243180000000002E-7</v>
      </c>
      <c r="AF151" s="42">
        <v>1.0171395E-11</v>
      </c>
      <c r="AG151" s="42">
        <v>4.4126538E-8</v>
      </c>
      <c r="AH151" s="42">
        <v>1.1474201E-8</v>
      </c>
      <c r="AI151" s="42">
        <v>2.7067163999999999E-7</v>
      </c>
      <c r="AJ151" s="29">
        <v>2.0556382E-4</v>
      </c>
      <c r="AK151" s="42">
        <v>4.1556663000000001E-8</v>
      </c>
      <c r="AL151" s="42">
        <v>1.0624748000000001E-7</v>
      </c>
      <c r="AM151" s="42">
        <v>1.093622E-8</v>
      </c>
      <c r="AN151" s="42">
        <v>2.0436419E-11</v>
      </c>
      <c r="AO151" s="42">
        <v>6.0895032000000001E-8</v>
      </c>
      <c r="AP151" s="42">
        <v>5.7354866999999999E-11</v>
      </c>
      <c r="AQ151" s="42">
        <v>3.2662815000000002E-10</v>
      </c>
      <c r="AR151" s="42">
        <v>1.3121143000000001E-6</v>
      </c>
      <c r="AS151" s="42">
        <v>1.4742285999999999E-5</v>
      </c>
      <c r="AT151" s="42">
        <v>2.6965816999999999E-8</v>
      </c>
      <c r="AU151" s="29">
        <v>0.17803912</v>
      </c>
      <c r="AV151" s="29">
        <v>6.1580995999999999</v>
      </c>
      <c r="AW151" s="42">
        <v>1.6752577999999999E-5</v>
      </c>
      <c r="AX151" s="42">
        <v>1.0359206999999999E-7</v>
      </c>
      <c r="AY151" s="42">
        <v>4.7102900000000001E-12</v>
      </c>
      <c r="AZ151" s="28"/>
      <c r="BA151" s="123" t="s">
        <v>1196</v>
      </c>
      <c r="BB151" s="84"/>
      <c r="BC151" s="58"/>
      <c r="BE151" s="47"/>
      <c r="BF151"/>
      <c r="BG151"/>
      <c r="BH151"/>
      <c r="BI151"/>
      <c r="BJ151"/>
      <c r="BK151"/>
      <c r="BL151"/>
      <c r="BM151"/>
      <c r="BN151"/>
      <c r="BO151"/>
      <c r="BP151"/>
      <c r="BQ151"/>
    </row>
    <row r="152" spans="3:69">
      <c r="C152" s="71" t="s">
        <v>287</v>
      </c>
      <c r="E152" s="29" t="s">
        <v>52</v>
      </c>
      <c r="F152" s="50" t="s">
        <v>1762</v>
      </c>
      <c r="G152" s="238">
        <f t="shared" si="221"/>
        <v>11.95061720733711</v>
      </c>
      <c r="H152" s="43">
        <f t="shared" si="222"/>
        <v>0.17251820639999998</v>
      </c>
      <c r="I152" s="43">
        <f t="shared" si="223"/>
        <v>2.3427000746999997</v>
      </c>
      <c r="J152" s="50">
        <f t="shared" si="224"/>
        <v>8.1803978262371118</v>
      </c>
      <c r="K152" s="190">
        <v>1.2550011000000001</v>
      </c>
      <c r="L152" s="190">
        <v>2.3257384999999999</v>
      </c>
      <c r="M152" s="190">
        <v>1.0405164999999999E-2</v>
      </c>
      <c r="N152" s="190">
        <v>9.8304320000000001E-2</v>
      </c>
      <c r="O152" s="190">
        <v>1.5900593999999999E-3</v>
      </c>
      <c r="P152" s="190">
        <v>7.2623827000000002E-2</v>
      </c>
      <c r="Q152" s="190">
        <v>6.5564096999999998E-3</v>
      </c>
      <c r="R152" s="190">
        <v>7.8759855999999999</v>
      </c>
      <c r="S152" s="190">
        <v>0.30440571999999999</v>
      </c>
      <c r="T152" s="190">
        <v>6.1076020000000002E-6</v>
      </c>
      <c r="U152" s="190">
        <v>3.9859090000000001E-7</v>
      </c>
      <c r="V152" s="190">
        <v>4.4211775999999999E-11</v>
      </c>
      <c r="W152" s="25"/>
      <c r="X152" s="252">
        <f t="shared" si="225"/>
        <v>10.818975</v>
      </c>
      <c r="Y152" s="46">
        <v>175.22040999999999</v>
      </c>
      <c r="Z152" s="67">
        <f t="shared" si="226"/>
        <v>1.0686944925103115</v>
      </c>
      <c r="AA152" s="5">
        <f t="shared" si="227"/>
        <v>5.9848574156680011E-5</v>
      </c>
      <c r="AB152" s="5">
        <f t="shared" si="228"/>
        <v>8.7820565419089985E-8</v>
      </c>
      <c r="AC152" s="36">
        <f t="shared" si="229"/>
        <v>1.6534313699999998</v>
      </c>
      <c r="AD152" s="42">
        <v>1.0044681E-5</v>
      </c>
      <c r="AE152" s="42">
        <v>3.0307018E-8</v>
      </c>
      <c r="AF152" s="42">
        <v>8.2802997E-13</v>
      </c>
      <c r="AG152" s="42">
        <v>1.0582679000000001E-10</v>
      </c>
      <c r="AH152" s="42">
        <v>2.3444899E-10</v>
      </c>
      <c r="AI152" s="42">
        <v>4.2038800999999998E-9</v>
      </c>
      <c r="AJ152" s="42">
        <v>4.8476339000000002E-5</v>
      </c>
      <c r="AK152" s="42">
        <v>8.6991232999999999E-10</v>
      </c>
      <c r="AL152" s="42">
        <v>5.6438440999999997E-8</v>
      </c>
      <c r="AM152" s="42">
        <v>2.5131274E-11</v>
      </c>
      <c r="AN152" s="42">
        <v>1.9786092E-14</v>
      </c>
      <c r="AO152" s="42">
        <v>8.5948458999999994E-11</v>
      </c>
      <c r="AP152" s="42">
        <v>3.6753965999999998E-11</v>
      </c>
      <c r="AQ152" s="42">
        <v>8.2906570999999993E-12</v>
      </c>
      <c r="AR152" s="42">
        <v>5.7913255000000002E-8</v>
      </c>
      <c r="AS152" s="42">
        <v>1.2572295000000001E-6</v>
      </c>
      <c r="AT152" s="42">
        <v>3.7841647000000001E-13</v>
      </c>
      <c r="AU152" s="29">
        <v>0.51090767000000004</v>
      </c>
      <c r="AV152" s="29">
        <v>1.1425236999999999</v>
      </c>
      <c r="AW152" s="42">
        <v>7.8672457999999992E-9</v>
      </c>
      <c r="AX152" s="42">
        <v>4.7841360000000003E-11</v>
      </c>
      <c r="AY152" s="42">
        <v>2.140458E-15</v>
      </c>
      <c r="AZ152" s="28"/>
      <c r="BA152" s="38" t="s">
        <v>1193</v>
      </c>
      <c r="BB152" s="84"/>
      <c r="BC152" s="28"/>
      <c r="BE152" s="47"/>
      <c r="BF152"/>
      <c r="BG152"/>
      <c r="BH152"/>
      <c r="BI152"/>
      <c r="BJ152"/>
      <c r="BK152"/>
      <c r="BL152"/>
      <c r="BM152"/>
      <c r="BN152"/>
      <c r="BO152"/>
      <c r="BP152"/>
      <c r="BQ152"/>
    </row>
    <row r="153" spans="3:69">
      <c r="C153" s="71" t="s">
        <v>1522</v>
      </c>
      <c r="E153" s="29" t="s">
        <v>52</v>
      </c>
      <c r="F153" s="50" t="s">
        <v>1763</v>
      </c>
      <c r="G153" s="238">
        <f t="shared" si="221"/>
        <v>28.715394566868998</v>
      </c>
      <c r="H153" s="43">
        <f t="shared" si="222"/>
        <v>0.35026233040999999</v>
      </c>
      <c r="I153" s="43">
        <f t="shared" si="223"/>
        <v>4.1377454260000004</v>
      </c>
      <c r="J153" s="50">
        <f t="shared" si="224"/>
        <v>22.097926610458998</v>
      </c>
      <c r="K153" s="190">
        <v>2.1294602</v>
      </c>
      <c r="L153" s="190">
        <v>3.9716597</v>
      </c>
      <c r="M153" s="190">
        <v>1.7718566000000002E-2</v>
      </c>
      <c r="N153" s="190">
        <v>0.15580852000000001</v>
      </c>
      <c r="O153" s="190">
        <v>6.0901040999999999E-4</v>
      </c>
      <c r="P153" s="190">
        <v>0.19384480000000001</v>
      </c>
      <c r="Q153" s="190">
        <v>0.14836716</v>
      </c>
      <c r="R153" s="190">
        <v>21.616292999999999</v>
      </c>
      <c r="S153" s="190">
        <v>0.48150528999999997</v>
      </c>
      <c r="T153" s="190">
        <v>1.1670391000000001E-4</v>
      </c>
      <c r="U153" s="190">
        <v>1.1616549E-5</v>
      </c>
      <c r="V153" s="190">
        <v>0</v>
      </c>
      <c r="W153" s="25"/>
      <c r="X153" s="252">
        <f t="shared" si="225"/>
        <v>18.357415517241378</v>
      </c>
      <c r="Y153" s="46">
        <v>296.5376</v>
      </c>
      <c r="Z153" s="67">
        <f t="shared" si="226"/>
        <v>1.9212900609653374</v>
      </c>
      <c r="AA153" s="5">
        <f t="shared" si="227"/>
        <v>1.07639342902856E-4</v>
      </c>
      <c r="AB153" s="5">
        <f t="shared" si="228"/>
        <v>1.5134150092629349E-7</v>
      </c>
      <c r="AC153" s="36">
        <f t="shared" si="229"/>
        <v>3.3801725999999999</v>
      </c>
      <c r="AD153" s="42">
        <v>1.7036856999999998E-5</v>
      </c>
      <c r="AE153" s="42">
        <v>5.1404257999999998E-8</v>
      </c>
      <c r="AF153" s="42">
        <v>1.4044375E-12</v>
      </c>
      <c r="AG153" s="42">
        <v>2.1412641E-11</v>
      </c>
      <c r="AH153" s="42">
        <v>4.6418415000000002E-11</v>
      </c>
      <c r="AI153" s="42">
        <v>5.9260405000000001E-9</v>
      </c>
      <c r="AJ153" s="42">
        <v>8.2638601000000001E-5</v>
      </c>
      <c r="AK153" s="42">
        <v>1.3273037999999999E-9</v>
      </c>
      <c r="AL153" s="42">
        <v>9.6253843999999999E-8</v>
      </c>
      <c r="AM153" s="42">
        <v>4.8553575999999999E-11</v>
      </c>
      <c r="AN153" s="42">
        <v>3.2311102E-14</v>
      </c>
      <c r="AO153" s="42">
        <v>1.7320649E-9</v>
      </c>
      <c r="AP153" s="42">
        <v>4.1095527000000002E-10</v>
      </c>
      <c r="AQ153" s="42">
        <v>9.3776701E-11</v>
      </c>
      <c r="AR153" s="42">
        <v>3.0798476999999997E-7</v>
      </c>
      <c r="AS153" s="42">
        <v>7.6403217000000007E-6</v>
      </c>
      <c r="AT153" s="42">
        <v>1.1020829E-11</v>
      </c>
      <c r="AU153" s="29">
        <v>1.3759752000000001</v>
      </c>
      <c r="AV153" s="29">
        <v>2.0041973999999998</v>
      </c>
      <c r="AW153" s="42">
        <v>9.5845613000000002E-9</v>
      </c>
      <c r="AX153" s="42">
        <v>5.8284494000000001E-11</v>
      </c>
      <c r="AY153" s="42">
        <v>2.6076915000000001E-15</v>
      </c>
      <c r="AZ153" s="28"/>
      <c r="BA153" s="38" t="s">
        <v>1193</v>
      </c>
      <c r="BB153" s="84"/>
      <c r="BC153" s="58"/>
      <c r="BE153" s="39"/>
      <c r="BF153"/>
      <c r="BG153"/>
      <c r="BH153"/>
      <c r="BI153"/>
      <c r="BJ153"/>
      <c r="BK153"/>
      <c r="BL153"/>
      <c r="BM153"/>
      <c r="BN153"/>
      <c r="BO153"/>
      <c r="BP153"/>
      <c r="BQ153"/>
    </row>
    <row r="154" spans="3:69">
      <c r="C154" s="71" t="s">
        <v>1523</v>
      </c>
      <c r="E154" s="29" t="s">
        <v>52</v>
      </c>
      <c r="F154" s="50" t="s">
        <v>1764</v>
      </c>
      <c r="G154" s="238">
        <f t="shared" si="221"/>
        <v>12.446218331769376</v>
      </c>
      <c r="H154" s="43">
        <f t="shared" si="222"/>
        <v>0.17924725</v>
      </c>
      <c r="I154" s="43">
        <f t="shared" si="223"/>
        <v>2.4442301935000001</v>
      </c>
      <c r="J154" s="50">
        <f t="shared" si="224"/>
        <v>8.5159745882693763</v>
      </c>
      <c r="K154" s="190">
        <v>1.3067663</v>
      </c>
      <c r="L154" s="190">
        <v>2.4275894</v>
      </c>
      <c r="M154" s="190">
        <v>9.9989582999999993E-3</v>
      </c>
      <c r="N154" s="190">
        <v>0.10171348</v>
      </c>
      <c r="O154" s="190">
        <v>1.4708049999999999E-3</v>
      </c>
      <c r="P154" s="190">
        <v>7.6062964999999996E-2</v>
      </c>
      <c r="Q154" s="190">
        <v>6.6418351999999996E-3</v>
      </c>
      <c r="R154" s="190">
        <v>8.1981867000000008</v>
      </c>
      <c r="S154" s="190">
        <v>0.31778187000000002</v>
      </c>
      <c r="T154" s="190">
        <v>5.6495319E-6</v>
      </c>
      <c r="U154" s="190">
        <v>3.6869657999999999E-7</v>
      </c>
      <c r="V154" s="190">
        <v>4.0895893000000003E-11</v>
      </c>
      <c r="W154" s="25"/>
      <c r="X154" s="252">
        <f t="shared" si="225"/>
        <v>11.26522672413793</v>
      </c>
      <c r="Y154" s="46">
        <v>182.69990999999999</v>
      </c>
      <c r="Z154" s="67">
        <f t="shared" si="226"/>
        <v>1.1145362365648497</v>
      </c>
      <c r="AA154" s="5">
        <f t="shared" si="227"/>
        <v>6.2416209228601004E-5</v>
      </c>
      <c r="AB154" s="5">
        <f t="shared" si="228"/>
        <v>9.1552720464198609E-8</v>
      </c>
      <c r="AC154" s="36">
        <f t="shared" si="229"/>
        <v>1.7260832000000002</v>
      </c>
      <c r="AD154" s="42">
        <v>1.0458452E-5</v>
      </c>
      <c r="AE154" s="42">
        <v>3.1555480999999998E-8</v>
      </c>
      <c r="AF154" s="42">
        <v>8.6213986E-13</v>
      </c>
      <c r="AG154" s="42">
        <v>9.7889780999999994E-11</v>
      </c>
      <c r="AH154" s="42">
        <v>2.1686532000000001E-10</v>
      </c>
      <c r="AI154" s="42">
        <v>4.2821140999999999E-9</v>
      </c>
      <c r="AJ154" s="42">
        <v>5.0587263999999997E-5</v>
      </c>
      <c r="AK154" s="42">
        <v>8.9458341000000002E-10</v>
      </c>
      <c r="AL154" s="42">
        <v>5.8899457999999997E-8</v>
      </c>
      <c r="AM154" s="42">
        <v>2.6371611000000001E-11</v>
      </c>
      <c r="AN154" s="42">
        <v>2.0362685E-14</v>
      </c>
      <c r="AO154" s="42">
        <v>8.4376257999999995E-11</v>
      </c>
      <c r="AP154" s="42">
        <v>3.8340651000000001E-11</v>
      </c>
      <c r="AQ154" s="42">
        <v>8.6217585000000006E-12</v>
      </c>
      <c r="AR154" s="42">
        <v>6.0293057000000004E-8</v>
      </c>
      <c r="AS154" s="42">
        <v>1.2983260999999999E-6</v>
      </c>
      <c r="AT154" s="42">
        <v>3.5003523E-13</v>
      </c>
      <c r="AU154" s="29">
        <v>0.53174960000000004</v>
      </c>
      <c r="AV154" s="29">
        <v>1.1943336</v>
      </c>
      <c r="AW154" s="42">
        <v>7.2772024000000004E-9</v>
      </c>
      <c r="AX154" s="42">
        <v>4.4253258000000002E-11</v>
      </c>
      <c r="AY154" s="42">
        <v>1.9799236000000002E-15</v>
      </c>
      <c r="AZ154" s="28"/>
      <c r="BA154" s="38" t="s">
        <v>1193</v>
      </c>
      <c r="BB154" s="84"/>
      <c r="BC154" s="28"/>
      <c r="BE154" s="39"/>
      <c r="BF154"/>
      <c r="BG154"/>
      <c r="BH154"/>
      <c r="BI154"/>
      <c r="BJ154"/>
      <c r="BK154"/>
      <c r="BL154"/>
      <c r="BM154"/>
      <c r="BN154"/>
      <c r="BO154"/>
      <c r="BP154"/>
      <c r="BQ154"/>
    </row>
    <row r="155" spans="3:69">
      <c r="C155" s="84"/>
      <c r="E155" s="29"/>
      <c r="F155" s="5"/>
      <c r="AZ155" s="28"/>
      <c r="BA155" s="84"/>
      <c r="BB155" s="84"/>
      <c r="BC155" s="28"/>
      <c r="BE155" s="39"/>
      <c r="BF155"/>
      <c r="BG155"/>
      <c r="BH155"/>
      <c r="BI155"/>
      <c r="BJ155"/>
      <c r="BK155"/>
      <c r="BL155"/>
      <c r="BM155"/>
      <c r="BN155"/>
      <c r="BO155"/>
      <c r="BP155"/>
      <c r="BQ155"/>
    </row>
    <row r="156" spans="3:69">
      <c r="C156" s="57" t="s">
        <v>69</v>
      </c>
      <c r="D156" s="1" t="s">
        <v>131</v>
      </c>
      <c r="E156" s="1"/>
      <c r="F156" s="67"/>
      <c r="H156" s="67"/>
      <c r="I156" s="67"/>
      <c r="J156" s="67"/>
      <c r="K156" s="67"/>
      <c r="L156" s="67"/>
      <c r="M156" s="67"/>
      <c r="N156" s="67"/>
      <c r="O156" s="67"/>
      <c r="P156" s="67"/>
      <c r="Q156" s="67"/>
      <c r="R156" s="67"/>
      <c r="S156" s="67"/>
      <c r="T156" s="67"/>
      <c r="U156" s="67"/>
      <c r="V156" s="67"/>
      <c r="W156" s="67"/>
      <c r="Y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28"/>
      <c r="BA156" s="28"/>
      <c r="BB156" s="28"/>
      <c r="BC156" s="28"/>
      <c r="BE156" s="29"/>
      <c r="BF156"/>
      <c r="BG156"/>
      <c r="BH156"/>
      <c r="BI156"/>
      <c r="BJ156"/>
      <c r="BK156"/>
      <c r="BL156"/>
      <c r="BM156"/>
      <c r="BN156"/>
      <c r="BO156"/>
      <c r="BP156"/>
      <c r="BQ156"/>
    </row>
    <row r="157" spans="3:69">
      <c r="C157" s="71" t="s">
        <v>288</v>
      </c>
      <c r="E157" s="29" t="s">
        <v>52</v>
      </c>
      <c r="F157" s="43" t="s">
        <v>1765</v>
      </c>
      <c r="G157" s="238">
        <f t="shared" ref="G157:G159" si="238">H157+I157+J157+K157</f>
        <v>19.279187982079996</v>
      </c>
      <c r="H157" s="43">
        <f t="shared" ref="H157:H159" si="239">N157+O157+P157</f>
        <v>0.22797229887000001</v>
      </c>
      <c r="I157" s="43">
        <f t="shared" ref="I157:I159" si="240">L157+M157+Q157</f>
        <v>0.44169017500999996</v>
      </c>
      <c r="J157" s="50">
        <f t="shared" ref="J157:J159" si="241">R157+IF(S157="x",0,S157)+IF(T157="x",0,T157)+IF(U157="x",0,U157)+V157</f>
        <v>16.975194608199999</v>
      </c>
      <c r="K157" s="190">
        <v>1.6343308999999999</v>
      </c>
      <c r="L157" s="190">
        <v>0.20499988</v>
      </c>
      <c r="M157" s="190">
        <v>0.23616978999999999</v>
      </c>
      <c r="N157" s="190">
        <v>0.22333742000000001</v>
      </c>
      <c r="O157" s="190">
        <v>3.9572454E-3</v>
      </c>
      <c r="P157" s="190">
        <v>6.7763347000000004E-4</v>
      </c>
      <c r="Q157" s="190">
        <v>5.2050500999999995E-4</v>
      </c>
      <c r="R157" s="190">
        <v>1.0032082000000001E-3</v>
      </c>
      <c r="S157" s="190">
        <v>9.6494114999999994</v>
      </c>
      <c r="T157" s="190">
        <v>7.3247799000000002</v>
      </c>
      <c r="U157" s="190">
        <v>0</v>
      </c>
      <c r="V157" s="190">
        <v>0</v>
      </c>
      <c r="W157" s="25"/>
      <c r="X157" s="252">
        <f t="shared" ref="X157:X159" si="242">K157/0.116</f>
        <v>14.08905948275862</v>
      </c>
      <c r="Y157" s="35">
        <v>1722.8259</v>
      </c>
      <c r="Z157" s="67">
        <f t="shared" ref="Z157:Z159" si="243">AA157*42.1*400+AB157*1396*400+AC157*0.0000357*200</f>
        <v>0.40442643770463249</v>
      </c>
      <c r="AA157" s="5">
        <f t="shared" ref="AA157:AA159" si="244">AD157+AG157+AH157+AI157+AJ157+AR157+AS157+AW157</f>
        <v>2.1437690692103197E-5</v>
      </c>
      <c r="AB157" s="5">
        <f t="shared" ref="AB157:AB159" si="245">AE157+AF157+AK157+AL157+AM157+AN157+AO157+AP157+AQ157+AT157+AX157+AY157</f>
        <v>5.4667357326243991E-8</v>
      </c>
      <c r="AC157" s="36">
        <f t="shared" ref="AC157:AC159" si="246">AU157+AV157</f>
        <v>1.805248476</v>
      </c>
      <c r="AD157" s="42">
        <v>1.3222969E-5</v>
      </c>
      <c r="AE157" s="42">
        <v>3.9892858E-8</v>
      </c>
      <c r="AF157" s="42">
        <v>1.0898909E-12</v>
      </c>
      <c r="AG157" s="42">
        <v>2.0834543000000001E-8</v>
      </c>
      <c r="AH157" s="42">
        <v>3.4281032000000001E-12</v>
      </c>
      <c r="AI157" s="42">
        <v>3.406313E-8</v>
      </c>
      <c r="AJ157" s="42">
        <v>8.0136281000000005E-6</v>
      </c>
      <c r="AK157" s="42">
        <v>4.8587654000000004E-9</v>
      </c>
      <c r="AL157" s="42">
        <v>9.1029978999999998E-9</v>
      </c>
      <c r="AM157" s="42">
        <v>2.3702852E-12</v>
      </c>
      <c r="AN157" s="42">
        <v>1.0523037E-14</v>
      </c>
      <c r="AO157" s="42">
        <v>8.7816958999999997E-13</v>
      </c>
      <c r="AP157" s="42">
        <v>1.1629103999999999E-13</v>
      </c>
      <c r="AQ157" s="42">
        <v>5.6697063999999999E-14</v>
      </c>
      <c r="AR157" s="42">
        <v>1.1511501999999999E-8</v>
      </c>
      <c r="AS157" s="42">
        <v>1.2436128999999999E-8</v>
      </c>
      <c r="AT157" s="42">
        <v>6.4799999999999999E-11</v>
      </c>
      <c r="AU157" s="42">
        <v>2.1428760000000002E-3</v>
      </c>
      <c r="AV157" s="42">
        <v>1.8031056000000001</v>
      </c>
      <c r="AW157" s="42">
        <v>1.2224485999999999E-7</v>
      </c>
      <c r="AX157" s="42">
        <v>7.4338090999999999E-10</v>
      </c>
      <c r="AY157" s="42">
        <v>3.3259413E-14</v>
      </c>
      <c r="AZ157" s="5"/>
      <c r="BA157" s="38" t="s">
        <v>1172</v>
      </c>
      <c r="BB157" s="28"/>
      <c r="BC157" s="28"/>
      <c r="BD157" s="28"/>
      <c r="BE157" s="39"/>
      <c r="BF157"/>
      <c r="BG157"/>
      <c r="BH157"/>
      <c r="BI157"/>
      <c r="BJ157"/>
      <c r="BK157"/>
      <c r="BL157"/>
      <c r="BM157"/>
      <c r="BN157"/>
      <c r="BO157"/>
      <c r="BP157"/>
      <c r="BQ157"/>
    </row>
    <row r="158" spans="3:69">
      <c r="C158" s="71" t="s">
        <v>289</v>
      </c>
      <c r="D158" s="1"/>
      <c r="E158" s="29" t="s">
        <v>52</v>
      </c>
      <c r="F158" s="43" t="s">
        <v>1766</v>
      </c>
      <c r="G158" s="238">
        <f t="shared" si="238"/>
        <v>10.3033241951</v>
      </c>
      <c r="H158" s="43">
        <f t="shared" si="239"/>
        <v>0.66477575199999994</v>
      </c>
      <c r="I158" s="43">
        <f t="shared" si="240"/>
        <v>1.9568510899999998</v>
      </c>
      <c r="J158" s="50">
        <f t="shared" si="241"/>
        <v>2.0303257530999996</v>
      </c>
      <c r="K158" s="190">
        <v>5.6513716000000001</v>
      </c>
      <c r="L158" s="190">
        <v>1.1513627</v>
      </c>
      <c r="M158" s="190">
        <v>0.51512988000000004</v>
      </c>
      <c r="N158" s="190">
        <v>0.45858514</v>
      </c>
      <c r="O158" s="190">
        <v>0.19404668</v>
      </c>
      <c r="P158" s="190">
        <v>1.2143932E-2</v>
      </c>
      <c r="Q158" s="190">
        <v>0.29035851000000001</v>
      </c>
      <c r="R158" s="190">
        <v>0.23284299</v>
      </c>
      <c r="S158" s="190">
        <v>1.7565964999999999</v>
      </c>
      <c r="T158" s="190">
        <v>3.7184926E-2</v>
      </c>
      <c r="U158" s="190">
        <v>3.7013370999999999E-3</v>
      </c>
      <c r="V158" s="190">
        <v>0</v>
      </c>
      <c r="W158" s="25"/>
      <c r="X158" s="252">
        <f t="shared" si="242"/>
        <v>48.718720689655171</v>
      </c>
      <c r="Y158" s="35">
        <v>940.96730000000002</v>
      </c>
      <c r="Z158" s="67">
        <f t="shared" si="243"/>
        <v>1.5104500148277531</v>
      </c>
      <c r="AA158" s="5">
        <f t="shared" si="244"/>
        <v>8.1907768341799988E-5</v>
      </c>
      <c r="AB158" s="5">
        <f t="shared" si="245"/>
        <v>2.0403832324521E-7</v>
      </c>
      <c r="AC158" s="36">
        <f t="shared" si="246"/>
        <v>2.4073103994</v>
      </c>
      <c r="AD158" s="42">
        <v>4.5552473999999997E-5</v>
      </c>
      <c r="AE158" s="42">
        <v>1.3742744999999999E-7</v>
      </c>
      <c r="AF158" s="42">
        <v>3.7546404000000001E-12</v>
      </c>
      <c r="AG158" s="42">
        <v>6.8226288000000001E-9</v>
      </c>
      <c r="AH158" s="42">
        <v>1.4790124E-8</v>
      </c>
      <c r="AI158" s="42">
        <v>7.2599428000000005E-8</v>
      </c>
      <c r="AJ158" s="42">
        <v>3.2943027E-5</v>
      </c>
      <c r="AK158" s="42">
        <v>1.0353898E-8</v>
      </c>
      <c r="AL158" s="42">
        <v>3.4037337000000001E-8</v>
      </c>
      <c r="AM158" s="42">
        <v>1.7603107E-12</v>
      </c>
      <c r="AN158" s="42">
        <v>3.2067443999999999E-13</v>
      </c>
      <c r="AO158" s="42">
        <v>1.2719908999999999E-10</v>
      </c>
      <c r="AP158" s="42">
        <v>2.009722E-12</v>
      </c>
      <c r="AQ158" s="42">
        <v>1.2699287999999999E-12</v>
      </c>
      <c r="AR158" s="42">
        <v>4.4763031000000002E-8</v>
      </c>
      <c r="AS158" s="42">
        <v>2.1939963E-7</v>
      </c>
      <c r="AT158" s="42">
        <v>3.5115249999999998E-9</v>
      </c>
      <c r="AU158" s="42">
        <v>4.8476993999999997E-3</v>
      </c>
      <c r="AV158" s="42">
        <v>2.4024627000000001</v>
      </c>
      <c r="AW158" s="42">
        <v>3.0538925E-6</v>
      </c>
      <c r="AX158" s="42">
        <v>1.8570968000000001E-8</v>
      </c>
      <c r="AY158" s="42">
        <v>8.3087887E-13</v>
      </c>
      <c r="AZ158" s="5"/>
      <c r="BA158" s="33" t="s">
        <v>1513</v>
      </c>
      <c r="BB158" s="28"/>
      <c r="BC158" s="28"/>
      <c r="BD158" s="28"/>
      <c r="BE158" s="39"/>
      <c r="BF158"/>
      <c r="BG158"/>
      <c r="BH158"/>
      <c r="BI158"/>
      <c r="BJ158"/>
      <c r="BK158"/>
      <c r="BL158"/>
      <c r="BM158"/>
      <c r="BN158"/>
      <c r="BO158"/>
      <c r="BP158"/>
      <c r="BQ158"/>
    </row>
    <row r="159" spans="3:69">
      <c r="C159" s="71" t="s">
        <v>290</v>
      </c>
      <c r="E159" s="29" t="s">
        <v>52</v>
      </c>
      <c r="F159" s="43" t="s">
        <v>1767</v>
      </c>
      <c r="G159" s="238">
        <f t="shared" si="238"/>
        <v>0.50196524040199997</v>
      </c>
      <c r="H159" s="43">
        <f t="shared" si="239"/>
        <v>4.4930923500000004E-2</v>
      </c>
      <c r="I159" s="43">
        <f t="shared" si="240"/>
        <v>5.7331330790000003E-2</v>
      </c>
      <c r="J159" s="50">
        <f t="shared" si="241"/>
        <v>0.16195330611199998</v>
      </c>
      <c r="K159" s="190">
        <v>0.23774967999999999</v>
      </c>
      <c r="L159" s="190">
        <v>1.4516379000000001E-4</v>
      </c>
      <c r="M159" s="190">
        <v>2.4892560000000001E-2</v>
      </c>
      <c r="N159" s="190">
        <v>4.0357239000000003E-2</v>
      </c>
      <c r="O159" s="190">
        <v>0</v>
      </c>
      <c r="P159" s="190">
        <v>4.5736845000000003E-3</v>
      </c>
      <c r="Q159" s="190">
        <v>3.2293607000000002E-2</v>
      </c>
      <c r="R159" s="190">
        <v>1.9866579000000001E-4</v>
      </c>
      <c r="S159" s="190">
        <v>9.0510322E-5</v>
      </c>
      <c r="T159" s="190">
        <v>0.16166412999999999</v>
      </c>
      <c r="U159" s="190">
        <v>0</v>
      </c>
      <c r="V159" s="190">
        <v>0</v>
      </c>
      <c r="W159" s="25"/>
      <c r="X159" s="252">
        <f t="shared" si="242"/>
        <v>2.0495662068965514</v>
      </c>
      <c r="Y159" s="35">
        <v>31.302779000000001</v>
      </c>
      <c r="Z159" s="67">
        <f t="shared" si="243"/>
        <v>3.857016374424297E-2</v>
      </c>
      <c r="AA159" s="5">
        <f t="shared" si="244"/>
        <v>2.1788615958400002E-6</v>
      </c>
      <c r="AB159" s="5">
        <f t="shared" si="245"/>
        <v>2.8391094599916999E-9</v>
      </c>
      <c r="AC159" s="36">
        <f t="shared" si="246"/>
        <v>4.1005006699999999E-2</v>
      </c>
      <c r="AD159" s="42">
        <v>1.9194719000000001E-6</v>
      </c>
      <c r="AE159" s="42">
        <v>5.7907372000000001E-9</v>
      </c>
      <c r="AF159" s="42">
        <v>1.582063E-13</v>
      </c>
      <c r="AG159" s="42">
        <v>1.3551175999999999E-10</v>
      </c>
      <c r="AH159" s="42">
        <v>1.2856917999999999E-10</v>
      </c>
      <c r="AI159" s="42">
        <v>3.6828658E-9</v>
      </c>
      <c r="AJ159" s="42">
        <v>9.7216017999999996E-7</v>
      </c>
      <c r="AK159" s="42">
        <v>5.4219797E-10</v>
      </c>
      <c r="AL159" s="42">
        <v>1.1185858000000001E-9</v>
      </c>
      <c r="AM159" s="42">
        <v>1.8587774000000002E-11</v>
      </c>
      <c r="AN159" s="42">
        <v>8.5828316999999996E-15</v>
      </c>
      <c r="AO159" s="42">
        <v>3.3189986000000002E-11</v>
      </c>
      <c r="AP159" s="42">
        <v>2.4003319E-12</v>
      </c>
      <c r="AQ159" s="42">
        <v>6.1832142000000001E-13</v>
      </c>
      <c r="AR159" s="42">
        <v>5.4160920999999999E-9</v>
      </c>
      <c r="AS159" s="42">
        <v>4.5355977000000002E-8</v>
      </c>
      <c r="AT159" s="29">
        <v>0</v>
      </c>
      <c r="AU159" s="29">
        <v>9.7665546999999991E-3</v>
      </c>
      <c r="AV159" s="29">
        <v>3.1238452E-2</v>
      </c>
      <c r="AW159" s="42">
        <v>-7.6748949999999999E-7</v>
      </c>
      <c r="AX159" s="42">
        <v>-4.6671658999999996E-9</v>
      </c>
      <c r="AY159" s="42">
        <v>-2.0881246000000001E-13</v>
      </c>
      <c r="AZ159" s="5"/>
      <c r="BA159" s="38" t="s">
        <v>1172</v>
      </c>
      <c r="BB159" s="28"/>
      <c r="BC159" s="28"/>
      <c r="BD159" s="28"/>
      <c r="BE159" s="39"/>
      <c r="BF159"/>
      <c r="BG159"/>
      <c r="BH159"/>
      <c r="BI159"/>
      <c r="BJ159"/>
      <c r="BK159"/>
      <c r="BL159"/>
      <c r="BM159"/>
      <c r="BN159"/>
      <c r="BO159"/>
      <c r="BP159"/>
      <c r="BQ159"/>
    </row>
    <row r="160" spans="3:69">
      <c r="E160" s="29"/>
      <c r="F160" s="5"/>
      <c r="BE160" s="38"/>
      <c r="BF160"/>
      <c r="BG160"/>
      <c r="BH160"/>
      <c r="BI160"/>
      <c r="BJ160"/>
      <c r="BK160"/>
      <c r="BL160"/>
      <c r="BM160"/>
      <c r="BN160"/>
      <c r="BO160"/>
      <c r="BP160"/>
      <c r="BQ160"/>
    </row>
    <row r="161" spans="3:69">
      <c r="C161" s="57" t="s">
        <v>132</v>
      </c>
      <c r="D161" s="1" t="s">
        <v>133</v>
      </c>
      <c r="E161" s="1"/>
      <c r="F161" s="5"/>
      <c r="BE161" s="29"/>
      <c r="BF161"/>
      <c r="BG161"/>
      <c r="BH161"/>
      <c r="BI161"/>
      <c r="BJ161"/>
      <c r="BK161"/>
      <c r="BL161"/>
      <c r="BM161"/>
      <c r="BN161"/>
      <c r="BO161"/>
      <c r="BP161"/>
      <c r="BQ161"/>
    </row>
    <row r="162" spans="3:69">
      <c r="C162" s="71" t="s">
        <v>291</v>
      </c>
      <c r="E162" s="29" t="s">
        <v>52</v>
      </c>
      <c r="F162" s="43" t="s">
        <v>1768</v>
      </c>
      <c r="G162" s="239">
        <f t="shared" ref="G162:G166" si="247">H162+I162+J162+K162</f>
        <v>0.80561238164133986</v>
      </c>
      <c r="H162" s="135">
        <f t="shared" ref="H162:H166" si="248">N162+O162+P162</f>
        <v>5.4519482033E-2</v>
      </c>
      <c r="I162" s="135">
        <f t="shared" ref="I162:I166" si="249">L162+M162+Q162</f>
        <v>7.8781081000000003E-2</v>
      </c>
      <c r="J162" s="136">
        <f t="shared" ref="J162:J166" si="250">R162+IF(S162="x",0,S162)+IF(T162="x",0,T162)+IF(U162="x",0,U162)+V162</f>
        <v>0.51487024860833985</v>
      </c>
      <c r="K162" s="190">
        <v>0.15744157</v>
      </c>
      <c r="L162" s="190">
        <v>2.1161035000000002E-2</v>
      </c>
      <c r="M162" s="190">
        <v>5.0568729E-2</v>
      </c>
      <c r="N162" s="190">
        <v>4.9597674000000001E-2</v>
      </c>
      <c r="O162" s="190">
        <v>2.1683433E-5</v>
      </c>
      <c r="P162" s="190">
        <v>4.9001245999999998E-3</v>
      </c>
      <c r="Q162" s="190">
        <v>7.0513169999999997E-3</v>
      </c>
      <c r="R162" s="190">
        <v>1.5650680000000001E-5</v>
      </c>
      <c r="S162" s="190">
        <v>1.4800149E-2</v>
      </c>
      <c r="T162" s="190">
        <v>8.0980088000000008E-6</v>
      </c>
      <c r="U162" s="190">
        <v>0.50004634999999997</v>
      </c>
      <c r="V162" s="190">
        <v>9.1953991999999997E-10</v>
      </c>
      <c r="W162" s="25"/>
      <c r="X162" s="252">
        <f t="shared" ref="X162:X166" si="251">K162/0.116</f>
        <v>1.3572549137931034</v>
      </c>
      <c r="Y162" s="35">
        <v>9.6809896000000002</v>
      </c>
      <c r="Z162" s="67">
        <f t="shared" ref="Z162:Z166" si="252">AA162*42.1*400+AB162*1396*400+AC162*0.0000357*200</f>
        <v>5.0234422917344014E-2</v>
      </c>
      <c r="AA162" s="5">
        <f t="shared" ref="AA162:AA166" si="253">AD162+AG162+AH162+AI162+AJ162+AR162+AS162+AW162</f>
        <v>2.7287666330916498E-6</v>
      </c>
      <c r="AB162" s="5">
        <f t="shared" ref="AB162:AB166" si="254">AE162+AF162+AK162+AL162+AM162+AN162+AO162+AP162+AQ162+AT162+AX162+AY162</f>
        <v>6.7183138699881901E-9</v>
      </c>
      <c r="AC162" s="36">
        <f t="shared" ref="AC162:AC166" si="255">AU162+AV162</f>
        <v>7.4297808274399996E-2</v>
      </c>
      <c r="AD162" s="42">
        <v>1.4064382000000001E-6</v>
      </c>
      <c r="AE162" s="42">
        <v>4.2398779000000002E-9</v>
      </c>
      <c r="AF162" s="42">
        <v>1.1581352000000001E-13</v>
      </c>
      <c r="AG162" s="42">
        <v>5.6865147999999997E-11</v>
      </c>
      <c r="AH162" s="42">
        <v>2.0635365000000001E-13</v>
      </c>
      <c r="AI162" s="42">
        <v>7.3690023000000004E-9</v>
      </c>
      <c r="AJ162" s="42">
        <v>1.2401097E-6</v>
      </c>
      <c r="AK162" s="42">
        <v>1.0574145E-9</v>
      </c>
      <c r="AL162" s="42">
        <v>1.4089769000000001E-9</v>
      </c>
      <c r="AM162" s="42">
        <v>2.6448755E-14</v>
      </c>
      <c r="AN162" s="42">
        <v>5.6111665999999997E-14</v>
      </c>
      <c r="AO162" s="42">
        <v>3.0983104000000002E-13</v>
      </c>
      <c r="AP162" s="42">
        <v>1.5121207E-12</v>
      </c>
      <c r="AQ162" s="42">
        <v>3.1329777000000002E-13</v>
      </c>
      <c r="AR162" s="42">
        <v>4.5970053000000001E-8</v>
      </c>
      <c r="AS162" s="42">
        <v>2.8217492999999999E-8</v>
      </c>
      <c r="AT162" s="42">
        <v>6.0310366999999998E-12</v>
      </c>
      <c r="AU162" s="42">
        <v>1.2682744000000001E-6</v>
      </c>
      <c r="AV162" s="42">
        <v>7.4296539999999994E-2</v>
      </c>
      <c r="AW162" s="42">
        <v>6.0511328999999997E-10</v>
      </c>
      <c r="AX162" s="42">
        <v>3.6797451999999996E-12</v>
      </c>
      <c r="AY162" s="42">
        <v>1.6463719000000001E-16</v>
      </c>
      <c r="AZ162" s="28"/>
      <c r="BA162" s="33" t="s">
        <v>1173</v>
      </c>
      <c r="BB162" s="28"/>
      <c r="BC162" s="28"/>
      <c r="BE162" s="39"/>
      <c r="BF162"/>
      <c r="BG162"/>
      <c r="BH162"/>
      <c r="BI162"/>
      <c r="BJ162"/>
      <c r="BK162"/>
      <c r="BL162"/>
      <c r="BM162"/>
      <c r="BN162"/>
      <c r="BO162"/>
      <c r="BP162"/>
      <c r="BQ162"/>
    </row>
    <row r="163" spans="3:69">
      <c r="C163" s="71" t="s">
        <v>292</v>
      </c>
      <c r="E163" s="29" t="s">
        <v>52</v>
      </c>
      <c r="F163" s="43" t="s">
        <v>1769</v>
      </c>
      <c r="G163" s="239">
        <f t="shared" si="247"/>
        <v>0.48135236395371084</v>
      </c>
      <c r="H163" s="135">
        <f t="shared" si="248"/>
        <v>4.89955488E-5</v>
      </c>
      <c r="I163" s="135">
        <f t="shared" si="249"/>
        <v>0.30577410136100003</v>
      </c>
      <c r="J163" s="136">
        <f t="shared" si="250"/>
        <v>4.6093704391083002E-4</v>
      </c>
      <c r="K163" s="190">
        <v>0.17506832999999999</v>
      </c>
      <c r="L163" s="190">
        <v>0.30571701000000001</v>
      </c>
      <c r="M163" s="190">
        <v>5.5588930999999997E-5</v>
      </c>
      <c r="N163" s="190">
        <v>4.0351217999999997E-5</v>
      </c>
      <c r="O163" s="190">
        <v>5.8723629000000004E-6</v>
      </c>
      <c r="P163" s="190">
        <v>2.7719678999999999E-6</v>
      </c>
      <c r="Q163" s="190">
        <v>1.50243E-6</v>
      </c>
      <c r="R163" s="190">
        <v>5.3475557000000001E-6</v>
      </c>
      <c r="S163" s="190">
        <v>4.4936560000000001E-4</v>
      </c>
      <c r="T163" s="190">
        <v>3.4414784999999999E-6</v>
      </c>
      <c r="U163" s="190">
        <v>2.7819935999999999E-6</v>
      </c>
      <c r="V163" s="190">
        <v>4.1611083E-10</v>
      </c>
      <c r="W163" s="25"/>
      <c r="X163" s="252">
        <f t="shared" si="251"/>
        <v>1.5092097413793102</v>
      </c>
      <c r="Y163" s="35">
        <v>21.921654</v>
      </c>
      <c r="Z163" s="67">
        <f t="shared" si="252"/>
        <v>0.13865514491510372</v>
      </c>
      <c r="AA163" s="5">
        <f t="shared" si="253"/>
        <v>7.7603415130546474E-6</v>
      </c>
      <c r="AB163" s="5">
        <f t="shared" si="254"/>
        <v>1.1638781523999773E-8</v>
      </c>
      <c r="AC163" s="36">
        <f t="shared" si="255"/>
        <v>0.2061482118014</v>
      </c>
      <c r="AD163" s="42">
        <v>1.4005655999999999E-6</v>
      </c>
      <c r="AE163" s="42">
        <v>4.2258436999999999E-9</v>
      </c>
      <c r="AF163" s="42">
        <v>1.1545607999999999E-13</v>
      </c>
      <c r="AG163" s="42">
        <v>3.785613E-13</v>
      </c>
      <c r="AH163" s="42">
        <v>2.4119748E-14</v>
      </c>
      <c r="AI163" s="42">
        <v>5.9726829E-12</v>
      </c>
      <c r="AJ163" s="42">
        <v>6.3594469999999999E-6</v>
      </c>
      <c r="AK163" s="42">
        <v>8.6172354000000003E-13</v>
      </c>
      <c r="AL163" s="42">
        <v>7.40773E-9</v>
      </c>
      <c r="AM163" s="42">
        <v>2.3469033000000001E-13</v>
      </c>
      <c r="AN163" s="42">
        <v>8.8734206999999999E-17</v>
      </c>
      <c r="AO163" s="42">
        <v>1.1973202999999999E-14</v>
      </c>
      <c r="AP163" s="42">
        <v>1.6773296E-16</v>
      </c>
      <c r="AQ163" s="42">
        <v>3.1885810000000002E-16</v>
      </c>
      <c r="AR163" s="42">
        <v>3.1206047000000001E-12</v>
      </c>
      <c r="AS163" s="42">
        <v>9.8812825999999996E-11</v>
      </c>
      <c r="AT163" s="42">
        <v>2.6418320999999999E-12</v>
      </c>
      <c r="AU163" s="42">
        <v>4.1180140000000002E-7</v>
      </c>
      <c r="AV163" s="42">
        <v>0.20614779999999999</v>
      </c>
      <c r="AW163" s="42">
        <v>2.2060426E-10</v>
      </c>
      <c r="AX163" s="42">
        <v>1.3415133999999999E-12</v>
      </c>
      <c r="AY163" s="42">
        <v>6.0021507999999997E-17</v>
      </c>
      <c r="AZ163" s="28"/>
      <c r="BA163" s="33" t="s">
        <v>1174</v>
      </c>
      <c r="BB163" s="28"/>
      <c r="BC163" s="28"/>
      <c r="BE163" s="39"/>
      <c r="BF163"/>
      <c r="BG163"/>
      <c r="BH163"/>
      <c r="BI163"/>
      <c r="BJ163"/>
      <c r="BK163"/>
      <c r="BL163"/>
      <c r="BM163"/>
      <c r="BN163"/>
      <c r="BO163"/>
      <c r="BP163"/>
      <c r="BQ163"/>
    </row>
    <row r="164" spans="3:69">
      <c r="C164" s="71" t="s">
        <v>293</v>
      </c>
      <c r="E164" s="29" t="s">
        <v>52</v>
      </c>
      <c r="F164" s="43" t="s">
        <v>1770</v>
      </c>
      <c r="G164" s="239">
        <f t="shared" si="247"/>
        <v>0.1802177943611083</v>
      </c>
      <c r="H164" s="135">
        <f t="shared" si="248"/>
        <v>1.7386263058E-2</v>
      </c>
      <c r="I164" s="135">
        <f t="shared" si="249"/>
        <v>4.3438796500000008E-2</v>
      </c>
      <c r="J164" s="136">
        <f t="shared" si="250"/>
        <v>4.05181068031083E-2</v>
      </c>
      <c r="K164" s="190">
        <v>7.8874628000000002E-2</v>
      </c>
      <c r="L164" s="190">
        <v>2.1586942000000001E-2</v>
      </c>
      <c r="M164" s="190">
        <v>1.8550533000000001E-2</v>
      </c>
      <c r="N164" s="190">
        <v>1.7008815E-2</v>
      </c>
      <c r="O164" s="190">
        <v>5.8727117999999998E-5</v>
      </c>
      <c r="P164" s="190">
        <v>3.1872094000000002E-4</v>
      </c>
      <c r="Q164" s="190">
        <v>3.3013215E-3</v>
      </c>
      <c r="R164" s="190">
        <v>5.3475557000000002E-5</v>
      </c>
      <c r="S164" s="190">
        <v>6.3903963000000001E-3</v>
      </c>
      <c r="T164" s="190">
        <v>3.4414785E-5</v>
      </c>
      <c r="U164" s="190">
        <v>3.4039816000000001E-2</v>
      </c>
      <c r="V164" s="190">
        <v>4.1611082999999998E-9</v>
      </c>
      <c r="W164" s="25"/>
      <c r="X164" s="252">
        <f t="shared" si="251"/>
        <v>0.67995368965517244</v>
      </c>
      <c r="Y164" s="35">
        <v>9.6284434000000001</v>
      </c>
      <c r="Z164" s="67">
        <f t="shared" si="252"/>
        <v>4.3830067807617189E-2</v>
      </c>
      <c r="AA164" s="5">
        <f t="shared" si="253"/>
        <v>1.3914329541374798E-6</v>
      </c>
      <c r="AB164" s="5">
        <f t="shared" si="254"/>
        <v>3.5928020441925195E-8</v>
      </c>
      <c r="AC164" s="36">
        <f t="shared" si="255"/>
        <v>4.707706515E-2</v>
      </c>
      <c r="AD164" s="42">
        <v>6.4828304E-7</v>
      </c>
      <c r="AE164" s="42">
        <v>1.9553905E-9</v>
      </c>
      <c r="AF164" s="42">
        <v>5.3421991000000002E-14</v>
      </c>
      <c r="AG164" s="42">
        <v>1.9436506000000002E-9</v>
      </c>
      <c r="AH164" s="42">
        <v>2.4119748000000002E-13</v>
      </c>
      <c r="AI164" s="42">
        <v>2.0544395E-9</v>
      </c>
      <c r="AJ164" s="42">
        <v>6.1663653000000001E-7</v>
      </c>
      <c r="AK164" s="42">
        <v>3.0533755E-10</v>
      </c>
      <c r="AL164" s="42">
        <v>7.3055682999999995E-10</v>
      </c>
      <c r="AM164" s="42">
        <v>7.9452802999999999E-14</v>
      </c>
      <c r="AN164" s="42">
        <v>3.1173082000000001E-15</v>
      </c>
      <c r="AO164" s="42">
        <v>3.9793511999999999E-12</v>
      </c>
      <c r="AP164" s="42">
        <v>2.2587940000000002E-12</v>
      </c>
      <c r="AQ164" s="42">
        <v>2.5674544E-13</v>
      </c>
      <c r="AR164" s="42">
        <v>9.0808483999999998E-10</v>
      </c>
      <c r="AS164" s="42">
        <v>1.7042137999999999E-8</v>
      </c>
      <c r="AT164" s="42">
        <v>3.2294209000000002E-8</v>
      </c>
      <c r="AU164" s="42">
        <v>7.4195814999999997E-4</v>
      </c>
      <c r="AV164" s="42">
        <v>4.6335107E-2</v>
      </c>
      <c r="AW164" s="42">
        <v>1.0456483E-7</v>
      </c>
      <c r="AX164" s="42">
        <v>6.3586722999999996E-10</v>
      </c>
      <c r="AY164" s="42">
        <v>2.8449183000000003E-14</v>
      </c>
      <c r="AZ164" s="28"/>
      <c r="BA164" s="33" t="s">
        <v>1173</v>
      </c>
      <c r="BB164" s="28"/>
      <c r="BC164" s="28"/>
      <c r="BE164" s="39"/>
      <c r="BF164"/>
      <c r="BG164"/>
      <c r="BH164"/>
      <c r="BI164"/>
      <c r="BJ164"/>
      <c r="BK164"/>
      <c r="BL164"/>
      <c r="BM164"/>
      <c r="BN164"/>
      <c r="BO164"/>
      <c r="BP164"/>
      <c r="BQ164"/>
    </row>
    <row r="165" spans="3:69">
      <c r="C165" s="71" t="s">
        <v>294</v>
      </c>
      <c r="E165" s="29" t="s">
        <v>52</v>
      </c>
      <c r="F165" s="43" t="s">
        <v>1771</v>
      </c>
      <c r="G165" s="239">
        <f t="shared" si="247"/>
        <v>0.19810219483711083</v>
      </c>
      <c r="H165" s="135">
        <f t="shared" si="248"/>
        <v>9.5963909099999987E-3</v>
      </c>
      <c r="I165" s="135">
        <f t="shared" si="249"/>
        <v>1.7013994300000002E-2</v>
      </c>
      <c r="J165" s="136">
        <f t="shared" si="250"/>
        <v>9.2506096271108319E-3</v>
      </c>
      <c r="K165" s="190">
        <v>0.1622412</v>
      </c>
      <c r="L165" s="190">
        <v>7.7767230999999997E-3</v>
      </c>
      <c r="M165" s="190">
        <v>7.9411458000000004E-3</v>
      </c>
      <c r="N165" s="190">
        <v>7.9869091E-3</v>
      </c>
      <c r="O165" s="190">
        <v>1.4671832E-3</v>
      </c>
      <c r="P165" s="190">
        <v>1.4229860999999999E-4</v>
      </c>
      <c r="Q165" s="190">
        <v>1.2961254000000001E-3</v>
      </c>
      <c r="R165" s="190">
        <v>1.0195096E-3</v>
      </c>
      <c r="S165" s="190">
        <v>7.8018647000000002E-3</v>
      </c>
      <c r="T165" s="190">
        <v>4.072193E-4</v>
      </c>
      <c r="U165" s="190">
        <v>2.2015611E-5</v>
      </c>
      <c r="V165" s="190">
        <v>4.1611083E-10</v>
      </c>
      <c r="W165" s="25"/>
      <c r="X165" s="252">
        <f t="shared" si="251"/>
        <v>1.3986310344827586</v>
      </c>
      <c r="Y165" s="35">
        <v>23.426396</v>
      </c>
      <c r="Z165" s="67">
        <f t="shared" si="252"/>
        <v>3.0642679387305503E-2</v>
      </c>
      <c r="AA165" s="5">
        <f t="shared" si="253"/>
        <v>1.6015440207999996E-6</v>
      </c>
      <c r="AB165" s="5">
        <f t="shared" si="254"/>
        <v>4.5095833663791E-9</v>
      </c>
      <c r="AC165" s="36">
        <f t="shared" si="255"/>
        <v>0.16169842090299999</v>
      </c>
      <c r="AD165" s="42">
        <v>1.3094458E-6</v>
      </c>
      <c r="AE165" s="42">
        <v>3.9504014000000004E-9</v>
      </c>
      <c r="AF165" s="42">
        <v>1.0792753E-13</v>
      </c>
      <c r="AG165" s="42">
        <v>1.0126869E-10</v>
      </c>
      <c r="AH165" s="42">
        <v>6.1915610000000003E-11</v>
      </c>
      <c r="AI165" s="42">
        <v>1.1505642999999999E-9</v>
      </c>
      <c r="AJ165" s="42">
        <v>2.7376708999999997E-7</v>
      </c>
      <c r="AK165" s="42">
        <v>1.6602683000000001E-10</v>
      </c>
      <c r="AL165" s="42">
        <v>2.8422343E-10</v>
      </c>
      <c r="AM165" s="42">
        <v>1.9681330000000001E-14</v>
      </c>
      <c r="AN165" s="42">
        <v>1.7892980000000001E-15</v>
      </c>
      <c r="AO165" s="42">
        <v>6.9608327000000003E-13</v>
      </c>
      <c r="AP165" s="42">
        <v>2.0958103000000001E-14</v>
      </c>
      <c r="AQ165" s="42">
        <v>1.5158479000000001E-14</v>
      </c>
      <c r="AR165" s="42">
        <v>1.3549011000000001E-9</v>
      </c>
      <c r="AS165" s="42">
        <v>1.3266920999999999E-9</v>
      </c>
      <c r="AT165" s="42">
        <v>2.0889110999999999E-11</v>
      </c>
      <c r="AU165" s="42">
        <v>2.8040902999999999E-5</v>
      </c>
      <c r="AV165" s="29">
        <v>0.16167038</v>
      </c>
      <c r="AW165" s="42">
        <v>1.4335789000000001E-8</v>
      </c>
      <c r="AX165" s="42">
        <v>8.7177097000000001E-11</v>
      </c>
      <c r="AY165" s="42">
        <v>3.9003691000000001E-15</v>
      </c>
      <c r="AZ165" s="28"/>
      <c r="BA165" s="33" t="s">
        <v>1200</v>
      </c>
      <c r="BB165" s="28"/>
      <c r="BC165" s="28"/>
      <c r="BE165" s="39"/>
      <c r="BF165"/>
      <c r="BG165"/>
      <c r="BH165"/>
      <c r="BI165"/>
      <c r="BJ165"/>
      <c r="BK165"/>
      <c r="BL165"/>
      <c r="BM165"/>
      <c r="BN165"/>
      <c r="BO165"/>
      <c r="BP165"/>
      <c r="BQ165"/>
    </row>
    <row r="166" spans="3:69">
      <c r="C166" s="71" t="s">
        <v>295</v>
      </c>
      <c r="E166" s="29" t="s">
        <v>52</v>
      </c>
      <c r="F166" s="43" t="s">
        <v>1772</v>
      </c>
      <c r="G166" s="239">
        <f t="shared" si="247"/>
        <v>0.25842929277586046</v>
      </c>
      <c r="H166" s="135">
        <f t="shared" si="248"/>
        <v>1.040483503E-2</v>
      </c>
      <c r="I166" s="135">
        <f t="shared" si="249"/>
        <v>2.0401437099999999E-2</v>
      </c>
      <c r="J166" s="136">
        <f t="shared" si="250"/>
        <v>7.4854430645860434E-2</v>
      </c>
      <c r="K166" s="190">
        <v>0.15276859000000001</v>
      </c>
      <c r="L166" s="190">
        <v>1.0659343999999999E-2</v>
      </c>
      <c r="M166" s="190">
        <v>8.5657194999999992E-3</v>
      </c>
      <c r="N166" s="190">
        <v>8.9008271999999992E-3</v>
      </c>
      <c r="O166" s="190">
        <v>1.3354934E-3</v>
      </c>
      <c r="P166" s="190">
        <v>1.6851443E-4</v>
      </c>
      <c r="Q166" s="190">
        <v>1.1763736000000001E-3</v>
      </c>
      <c r="R166" s="190">
        <v>9.1374084999999998E-4</v>
      </c>
      <c r="S166" s="190">
        <v>7.3501742999999994E-2</v>
      </c>
      <c r="T166" s="190">
        <v>3.6340719E-4</v>
      </c>
      <c r="U166" s="190">
        <v>7.5538628000000005E-5</v>
      </c>
      <c r="V166" s="190">
        <v>9.7786044999999991E-10</v>
      </c>
      <c r="W166" s="25"/>
      <c r="X166" s="252">
        <f t="shared" si="251"/>
        <v>1.316970603448276</v>
      </c>
      <c r="Y166" s="35">
        <v>28.440814</v>
      </c>
      <c r="Z166" s="67">
        <f t="shared" si="252"/>
        <v>3.0741932310770541E-2</v>
      </c>
      <c r="AA166" s="5">
        <f t="shared" si="253"/>
        <v>1.5887002553059997E-6</v>
      </c>
      <c r="AB166" s="5">
        <f t="shared" si="254"/>
        <v>4.4165378760374006E-9</v>
      </c>
      <c r="AC166" s="36">
        <f t="shared" si="255"/>
        <v>0.21316880412300002</v>
      </c>
      <c r="AD166" s="42">
        <v>1.2341157999999999E-6</v>
      </c>
      <c r="AE166" s="42">
        <v>3.7230912000000002E-9</v>
      </c>
      <c r="AF166" s="42">
        <v>1.0171705E-13</v>
      </c>
      <c r="AG166" s="42">
        <v>1.2659773E-10</v>
      </c>
      <c r="AH166" s="42">
        <v>5.4297575999999999E-11</v>
      </c>
      <c r="AI166" s="42">
        <v>1.2191110000000001E-9</v>
      </c>
      <c r="AJ166" s="42">
        <v>3.3566570000000001E-7</v>
      </c>
      <c r="AK166" s="42">
        <v>1.7732735E-10</v>
      </c>
      <c r="AL166" s="42">
        <v>3.5987925000000002E-10</v>
      </c>
      <c r="AM166" s="42">
        <v>2.148097E-13</v>
      </c>
      <c r="AN166" s="42">
        <v>6.6825402999999999E-15</v>
      </c>
      <c r="AO166" s="42">
        <v>1.1760970000000001E-12</v>
      </c>
      <c r="AP166" s="42">
        <v>3.7681577999999997E-14</v>
      </c>
      <c r="AQ166" s="42">
        <v>5.8703030000000002E-14</v>
      </c>
      <c r="AR166" s="42">
        <v>1.3375713E-9</v>
      </c>
      <c r="AS166" s="42">
        <v>2.5372336999999999E-9</v>
      </c>
      <c r="AT166" s="42">
        <v>7.1670739000000003E-11</v>
      </c>
      <c r="AU166" s="42">
        <v>2.8184123E-5</v>
      </c>
      <c r="AV166" s="29">
        <v>0.21314062</v>
      </c>
      <c r="AW166" s="42">
        <v>1.3643944E-8</v>
      </c>
      <c r="AX166" s="42">
        <v>8.2969934E-11</v>
      </c>
      <c r="AY166" s="42">
        <v>3.7121390999999998E-15</v>
      </c>
      <c r="AZ166" s="28"/>
      <c r="BA166" s="33" t="s">
        <v>1200</v>
      </c>
      <c r="BB166" s="28"/>
      <c r="BC166" s="28"/>
      <c r="BE166" s="39"/>
      <c r="BF166"/>
      <c r="BG166"/>
      <c r="BH166"/>
      <c r="BI166"/>
      <c r="BJ166"/>
      <c r="BK166"/>
      <c r="BL166"/>
      <c r="BM166"/>
      <c r="BN166"/>
      <c r="BO166"/>
      <c r="BP166"/>
      <c r="BQ166"/>
    </row>
    <row r="167" spans="3:69">
      <c r="C167" s="57" t="s">
        <v>134</v>
      </c>
      <c r="D167" s="1" t="s">
        <v>141</v>
      </c>
      <c r="E167" s="1"/>
      <c r="F167" s="67"/>
      <c r="G167" s="124"/>
      <c r="H167" s="124"/>
      <c r="I167" s="124"/>
      <c r="J167" s="124"/>
      <c r="K167" s="124"/>
      <c r="L167" s="124"/>
      <c r="M167" s="124"/>
      <c r="N167" s="124"/>
      <c r="O167" s="124"/>
      <c r="P167" s="124"/>
      <c r="Q167" s="124"/>
      <c r="R167" s="124"/>
      <c r="S167" s="124"/>
      <c r="T167" s="124"/>
      <c r="U167" s="124"/>
      <c r="V167" s="124"/>
      <c r="W167" s="124"/>
      <c r="Y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BE167" s="29"/>
      <c r="BF167"/>
      <c r="BG167"/>
      <c r="BH167"/>
      <c r="BI167"/>
      <c r="BJ167"/>
      <c r="BK167"/>
      <c r="BL167"/>
      <c r="BM167"/>
      <c r="BN167"/>
      <c r="BO167"/>
      <c r="BP167"/>
      <c r="BQ167"/>
    </row>
    <row r="168" spans="3:69">
      <c r="C168" s="71" t="s">
        <v>296</v>
      </c>
      <c r="D168" s="1"/>
      <c r="E168" s="29" t="s">
        <v>52</v>
      </c>
      <c r="F168" s="43" t="s">
        <v>1773</v>
      </c>
      <c r="G168" s="239">
        <f t="shared" ref="G168" si="256">H168+I168+J168+K168</f>
        <v>6.1291567855640001E-2</v>
      </c>
      <c r="H168" s="135">
        <f t="shared" ref="H168" si="257">N168+O168+P168</f>
        <v>7.2550247449999997E-3</v>
      </c>
      <c r="I168" s="135">
        <f t="shared" ref="I168" si="258">L168+M168+Q168</f>
        <v>1.316754381E-2</v>
      </c>
      <c r="J168" s="136">
        <f t="shared" ref="J168" si="259">R168+IF(S168="x",0,S168)+IF(T168="x",0,T168)+IF(U168="x",0,U168)+V168</f>
        <v>3.7626530064000001E-4</v>
      </c>
      <c r="K168" s="190">
        <v>4.0492734000000002E-2</v>
      </c>
      <c r="L168" s="190">
        <v>6.1492557999999996E-3</v>
      </c>
      <c r="M168" s="190">
        <v>6.5413759999999998E-3</v>
      </c>
      <c r="N168" s="190">
        <v>6.3487895999999999E-3</v>
      </c>
      <c r="O168" s="190">
        <v>8.6537371999999995E-4</v>
      </c>
      <c r="P168" s="190">
        <v>4.0861425000000003E-5</v>
      </c>
      <c r="Q168" s="190">
        <v>4.7691200999999998E-4</v>
      </c>
      <c r="R168" s="190">
        <v>4.3159339000000002E-6</v>
      </c>
      <c r="S168" s="190">
        <v>3.7166401000000003E-4</v>
      </c>
      <c r="T168" s="190">
        <v>2.8535673999999999E-7</v>
      </c>
      <c r="U168" s="190">
        <v>0</v>
      </c>
      <c r="V168" s="190">
        <v>0</v>
      </c>
      <c r="W168" s="25"/>
      <c r="X168" s="252">
        <f>K168/0.116</f>
        <v>0.34907529310344826</v>
      </c>
      <c r="Y168" s="35">
        <v>29.094004999999999</v>
      </c>
      <c r="Z168" s="67">
        <f t="shared" ref="Z168" si="260">AA168*42.1*400+AB168*1396*400+AC168*0.0000357*200</f>
        <v>1.0738512769647922E-2</v>
      </c>
      <c r="AA168" s="5">
        <f>AD168+AG168+AH168+AI168+AJ168+AR168+AS168+AW168</f>
        <v>5.6591033437510003E-7</v>
      </c>
      <c r="AB168" s="5">
        <f>AE168+AF168+AK168+AL168+AM168+AN168+AO168+AP168+AQ168+AT168+AX168+AY168</f>
        <v>1.4192022957990648E-9</v>
      </c>
      <c r="AC168" s="36">
        <f>AU168+AV168</f>
        <v>5.827733568586E-2</v>
      </c>
      <c r="AD168" s="42">
        <v>3.5024676999999999E-7</v>
      </c>
      <c r="AE168" s="42">
        <v>1.0556212000000001E-9</v>
      </c>
      <c r="AF168" s="42">
        <v>2.8833218000000003E-14</v>
      </c>
      <c r="AG168" s="42">
        <v>3.0189598000000002E-11</v>
      </c>
      <c r="AH168" s="42">
        <v>8.8963791E-12</v>
      </c>
      <c r="AI168" s="42">
        <v>9.3917871999999994E-10</v>
      </c>
      <c r="AJ168" s="42">
        <v>2.138287E-7</v>
      </c>
      <c r="AK168" s="42">
        <v>1.3421219000000001E-10</v>
      </c>
      <c r="AL168" s="42">
        <v>2.2797514000000001E-10</v>
      </c>
      <c r="AM168" s="42">
        <v>2.1020857999999999E-14</v>
      </c>
      <c r="AN168" s="42">
        <v>1.2925062000000001E-15</v>
      </c>
      <c r="AO168" s="42">
        <v>2.9568536E-13</v>
      </c>
      <c r="AP168" s="42">
        <v>2.0639491000000001E-14</v>
      </c>
      <c r="AQ168" s="42">
        <v>9.9007936999999998E-15</v>
      </c>
      <c r="AR168" s="42">
        <v>7.4313478000000004E-11</v>
      </c>
      <c r="AS168" s="42">
        <v>6.1515340999999998E-10</v>
      </c>
      <c r="AT168" s="42">
        <v>0</v>
      </c>
      <c r="AU168" s="42">
        <v>6.0068585999999998E-7</v>
      </c>
      <c r="AV168" s="42">
        <v>5.8276735000000003E-2</v>
      </c>
      <c r="AW168" s="42">
        <v>1.6713278999999999E-10</v>
      </c>
      <c r="AX168" s="42">
        <v>1.0163480999999999E-12</v>
      </c>
      <c r="AY168" s="42">
        <v>4.5472165000000001E-17</v>
      </c>
      <c r="AZ168" s="28"/>
      <c r="BA168" s="33" t="s">
        <v>1184</v>
      </c>
      <c r="BB168" s="28"/>
      <c r="BC168" s="28"/>
      <c r="BE168" s="39"/>
      <c r="BF168"/>
      <c r="BG168"/>
      <c r="BH168"/>
      <c r="BI168"/>
      <c r="BJ168"/>
      <c r="BK168"/>
      <c r="BL168"/>
      <c r="BM168"/>
      <c r="BN168"/>
      <c r="BO168"/>
      <c r="BP168"/>
      <c r="BQ168"/>
    </row>
    <row r="169" spans="3:69">
      <c r="C169" s="57" t="s">
        <v>135</v>
      </c>
      <c r="D169" s="1" t="s">
        <v>140</v>
      </c>
      <c r="E169" s="1"/>
      <c r="F169" s="67"/>
      <c r="G169" s="124"/>
      <c r="H169" s="124"/>
      <c r="I169" s="124"/>
      <c r="J169" s="124"/>
      <c r="K169" s="124"/>
      <c r="L169" s="124"/>
      <c r="M169" s="124"/>
      <c r="N169" s="124"/>
      <c r="O169" s="124"/>
      <c r="P169" s="124"/>
      <c r="Q169" s="124"/>
      <c r="R169" s="124"/>
      <c r="S169" s="124"/>
      <c r="T169" s="124"/>
      <c r="U169" s="124"/>
      <c r="V169" s="124"/>
      <c r="W169" s="124"/>
      <c r="Y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BE169" s="29"/>
      <c r="BF169"/>
      <c r="BG169"/>
      <c r="BH169"/>
      <c r="BI169"/>
      <c r="BJ169"/>
      <c r="BK169"/>
      <c r="BL169"/>
      <c r="BM169"/>
      <c r="BN169"/>
      <c r="BO169"/>
      <c r="BP169"/>
      <c r="BQ169"/>
    </row>
    <row r="170" spans="3:69">
      <c r="C170" s="71" t="s">
        <v>297</v>
      </c>
      <c r="E170" s="29" t="s">
        <v>52</v>
      </c>
      <c r="F170" s="43" t="s">
        <v>1774</v>
      </c>
      <c r="G170" s="239">
        <f t="shared" ref="G170" si="261">H170+I170+J170+K170</f>
        <v>2.7286118615809998E-2</v>
      </c>
      <c r="H170" s="135">
        <f t="shared" ref="H170" si="262">N170+O170+P170</f>
        <v>6.0472738789999999E-4</v>
      </c>
      <c r="I170" s="135">
        <f t="shared" ref="I170" si="263">L170+M170+Q170</f>
        <v>2.1494814349999999E-2</v>
      </c>
      <c r="J170" s="136">
        <f t="shared" ref="J170" si="264">R170+IF(S170="x",0,S170)+IF(T170="x",0,T170)+IF(U170="x",0,U170)+V170</f>
        <v>4.9451347791000001E-4</v>
      </c>
      <c r="K170" s="190">
        <v>4.6920633999999999E-3</v>
      </c>
      <c r="L170" s="190">
        <v>1.7368765E-3</v>
      </c>
      <c r="M170" s="190">
        <v>3.4056685000000001E-4</v>
      </c>
      <c r="N170" s="190">
        <v>3.4425978E-4</v>
      </c>
      <c r="O170" s="190">
        <v>2.5084602999999998E-4</v>
      </c>
      <c r="P170" s="190">
        <v>9.6215778999999994E-6</v>
      </c>
      <c r="Q170" s="190">
        <v>1.9417370999999999E-2</v>
      </c>
      <c r="R170" s="190">
        <v>7.1792449999999998E-7</v>
      </c>
      <c r="S170" s="190">
        <v>4.9342299000000004E-4</v>
      </c>
      <c r="T170" s="190">
        <v>3.7256340999999998E-7</v>
      </c>
      <c r="U170" s="190">
        <v>0</v>
      </c>
      <c r="V170" s="190">
        <v>0</v>
      </c>
      <c r="W170" s="28"/>
      <c r="X170" s="252">
        <f>K170/0.116</f>
        <v>4.0448822413793099E-2</v>
      </c>
      <c r="Y170" s="35">
        <v>10.738367</v>
      </c>
      <c r="Z170" s="67">
        <f t="shared" ref="Z170" si="265">AA170*42.1*400+AB170*1396*400+AC170*0.0000357*200</f>
        <v>1.5259005303180091E-3</v>
      </c>
      <c r="AA170" s="5">
        <f>AD170+AG170+AH170+AI170+AJ170+AR170+AS170+AW170</f>
        <v>8.4457299843899997E-8</v>
      </c>
      <c r="AB170" s="5">
        <f>AE170+AF170+AK170+AL170+AM170+AN170+AO170+AP170+AQ170+AT170+AX170+AY170</f>
        <v>1.7435977441371003E-10</v>
      </c>
      <c r="AC170" s="36">
        <f>AU170+AV170</f>
        <v>8.7914606640299999E-4</v>
      </c>
      <c r="AD170" s="42">
        <v>4.0014581999999997E-8</v>
      </c>
      <c r="AE170" s="42">
        <v>1.2062472E-10</v>
      </c>
      <c r="AF170" s="42">
        <v>3.2948975E-15</v>
      </c>
      <c r="AG170" s="42">
        <v>3.0263669E-12</v>
      </c>
      <c r="AH170" s="42">
        <v>1.1836425000000001E-11</v>
      </c>
      <c r="AI170" s="42">
        <v>4.8859041000000002E-11</v>
      </c>
      <c r="AJ170" s="42">
        <v>4.4194172E-8</v>
      </c>
      <c r="AK170" s="42">
        <v>6.9696953999999998E-12</v>
      </c>
      <c r="AL170" s="42">
        <v>4.6174433E-11</v>
      </c>
      <c r="AM170" s="42">
        <v>2.7119723000000001E-15</v>
      </c>
      <c r="AN170" s="42">
        <v>4.7300508999999999E-17</v>
      </c>
      <c r="AO170" s="42">
        <v>1.1683824E-13</v>
      </c>
      <c r="AP170" s="42">
        <v>6.0742006000000001E-16</v>
      </c>
      <c r="AQ170" s="42">
        <v>9.0541178999999993E-16</v>
      </c>
      <c r="AR170" s="42">
        <v>1.7272860999999999E-11</v>
      </c>
      <c r="AS170" s="42">
        <v>9.0837833999999997E-11</v>
      </c>
      <c r="AT170" s="42">
        <v>0</v>
      </c>
      <c r="AU170" s="42">
        <v>8.8656403000000003E-8</v>
      </c>
      <c r="AV170" s="42">
        <v>8.7905741000000003E-4</v>
      </c>
      <c r="AW170" s="42">
        <v>7.6713316000000001E-11</v>
      </c>
      <c r="AX170" s="42">
        <v>4.6649990000000002E-13</v>
      </c>
      <c r="AY170" s="42">
        <v>2.0871551E-17</v>
      </c>
      <c r="AZ170" s="28"/>
      <c r="BA170" s="33" t="s">
        <v>1184</v>
      </c>
      <c r="BB170" s="28"/>
      <c r="BC170" s="28"/>
      <c r="BE170" s="39"/>
      <c r="BF170"/>
      <c r="BG170"/>
      <c r="BH170"/>
      <c r="BI170"/>
      <c r="BJ170"/>
      <c r="BK170"/>
      <c r="BL170"/>
      <c r="BM170"/>
      <c r="BN170"/>
      <c r="BO170"/>
      <c r="BP170"/>
      <c r="BQ170"/>
    </row>
    <row r="171" spans="3:69">
      <c r="C171" s="57" t="s">
        <v>70</v>
      </c>
      <c r="D171" s="1" t="s">
        <v>139</v>
      </c>
      <c r="E171" s="1"/>
      <c r="F171" s="67"/>
      <c r="G171" s="124"/>
      <c r="H171" s="124"/>
      <c r="I171" s="124"/>
      <c r="J171" s="124"/>
      <c r="K171" s="124"/>
      <c r="L171" s="124"/>
      <c r="M171" s="124"/>
      <c r="N171" s="124"/>
      <c r="O171" s="124"/>
      <c r="P171" s="124"/>
      <c r="Q171" s="124"/>
      <c r="R171" s="124"/>
      <c r="S171" s="124"/>
      <c r="T171" s="124"/>
      <c r="U171" s="124"/>
      <c r="V171" s="124"/>
      <c r="W171" s="124"/>
      <c r="Y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BE171" s="29"/>
      <c r="BF171"/>
      <c r="BG171"/>
      <c r="BH171"/>
      <c r="BI171"/>
      <c r="BJ171"/>
      <c r="BK171"/>
      <c r="BL171"/>
      <c r="BM171"/>
      <c r="BN171"/>
      <c r="BO171"/>
      <c r="BP171"/>
      <c r="BQ171"/>
    </row>
    <row r="172" spans="3:69">
      <c r="C172" s="72" t="s">
        <v>297</v>
      </c>
      <c r="E172" s="29" t="s">
        <v>52</v>
      </c>
      <c r="F172" s="43" t="s">
        <v>1775</v>
      </c>
      <c r="G172" s="239">
        <f t="shared" ref="G172:G173" si="266">H172+I172+J172+K172</f>
        <v>0.51710088139999999</v>
      </c>
      <c r="H172" s="135">
        <f t="shared" ref="H172:H173" si="267">N172+O172+P172</f>
        <v>1.6445481000000001E-2</v>
      </c>
      <c r="I172" s="135">
        <f t="shared" ref="I172:I173" si="268">L172+M172+Q172</f>
        <v>2.9161866000000002E-2</v>
      </c>
      <c r="J172" s="136">
        <f t="shared" ref="J172:J173" si="269">R172+IF(S172="x",0,S172)+IF(T172="x",0,T172)+IF(U172="x",0,U172)+V172</f>
        <v>0.44017353440000001</v>
      </c>
      <c r="K172" s="190">
        <v>3.1320000000000001E-2</v>
      </c>
      <c r="L172" s="190">
        <v>9.6249999999999999E-3</v>
      </c>
      <c r="M172" s="190">
        <v>1.9536866E-2</v>
      </c>
      <c r="N172" s="190">
        <v>1.6445481000000001E-2</v>
      </c>
      <c r="O172" s="190">
        <v>0</v>
      </c>
      <c r="P172" s="190">
        <v>0</v>
      </c>
      <c r="Q172" s="190">
        <v>0</v>
      </c>
      <c r="R172" s="190">
        <v>9.7200000000000004E-5</v>
      </c>
      <c r="S172" s="190">
        <v>0.44</v>
      </c>
      <c r="T172" s="190">
        <v>7.6334400000000006E-5</v>
      </c>
      <c r="U172" s="190">
        <v>0</v>
      </c>
      <c r="V172" s="190">
        <v>0</v>
      </c>
      <c r="W172" s="28"/>
      <c r="X172" s="252">
        <f t="shared" ref="X172:X173" si="270">K172/0.116</f>
        <v>0.27</v>
      </c>
      <c r="Y172" s="35">
        <v>49.057727999999997</v>
      </c>
      <c r="Z172" s="67">
        <f t="shared" ref="Z172:Z173" si="271">AA172*42.1*400+AB172*1396*400+AC172*0.0000357*200</f>
        <v>1.5455053738566048E-2</v>
      </c>
      <c r="AA172" s="5">
        <f>AD172+AG172+AH172+AI172+AJ172+AR172+AS172+AW172</f>
        <v>6.661198E-7</v>
      </c>
      <c r="AB172" s="5">
        <f t="shared" ref="AB172:AB173" si="272">AE172+AF172+AK172+AL172+AM172+AN172+AO172+AP172+AQ172+AT172+AX172+AY172</f>
        <v>1.6563319482199996E-9</v>
      </c>
      <c r="AC172" s="36">
        <f>AU172+AV172</f>
        <v>0.463963662</v>
      </c>
      <c r="AD172" s="42">
        <v>2.5055999999999999E-7</v>
      </c>
      <c r="AE172" s="42">
        <v>7.5599999999999997E-10</v>
      </c>
      <c r="AF172" s="42">
        <v>2.0655000000000001E-14</v>
      </c>
      <c r="AG172" s="29">
        <v>0</v>
      </c>
      <c r="AH172" s="29">
        <v>0</v>
      </c>
      <c r="AI172" s="42">
        <v>2.7937E-9</v>
      </c>
      <c r="AJ172" s="42">
        <v>4.1264400000000003E-7</v>
      </c>
      <c r="AK172" s="42">
        <v>3.9602999999999998E-10</v>
      </c>
      <c r="AL172" s="42">
        <v>4.67441E-10</v>
      </c>
      <c r="AM172" s="29">
        <v>0</v>
      </c>
      <c r="AN172" s="42">
        <v>4.1599999999999998E-15</v>
      </c>
      <c r="AO172" s="42">
        <v>0</v>
      </c>
      <c r="AP172" s="42">
        <v>0</v>
      </c>
      <c r="AQ172" s="42">
        <v>0</v>
      </c>
      <c r="AR172" s="42">
        <v>0</v>
      </c>
      <c r="AS172" s="42">
        <v>0</v>
      </c>
      <c r="AT172" s="42">
        <v>3.6093599999999999E-11</v>
      </c>
      <c r="AU172" s="42">
        <v>1.232E-6</v>
      </c>
      <c r="AV172" s="42">
        <v>0.46396242999999998</v>
      </c>
      <c r="AW172" s="42">
        <v>1.221E-10</v>
      </c>
      <c r="AX172" s="42">
        <v>7.4250000000000002E-13</v>
      </c>
      <c r="AY172" s="42">
        <v>3.322E-17</v>
      </c>
      <c r="AZ172" s="2"/>
      <c r="BA172" s="38" t="s">
        <v>1193</v>
      </c>
      <c r="BB172" s="28"/>
      <c r="BC172" s="28"/>
      <c r="BE172" s="39"/>
      <c r="BF172"/>
      <c r="BG172"/>
      <c r="BH172"/>
      <c r="BI172"/>
      <c r="BJ172"/>
      <c r="BK172"/>
      <c r="BL172"/>
      <c r="BM172"/>
      <c r="BN172"/>
      <c r="BO172"/>
      <c r="BP172"/>
      <c r="BQ172"/>
    </row>
    <row r="173" spans="3:69">
      <c r="C173" s="72" t="s">
        <v>298</v>
      </c>
      <c r="E173" s="29" t="s">
        <v>52</v>
      </c>
      <c r="F173" s="43" t="s">
        <v>1776</v>
      </c>
      <c r="G173" s="239">
        <f t="shared" si="266"/>
        <v>0.86510088140000008</v>
      </c>
      <c r="H173" s="135">
        <f t="shared" si="267"/>
        <v>1.6445481000000001E-2</v>
      </c>
      <c r="I173" s="135">
        <f t="shared" si="268"/>
        <v>2.9161866000000002E-2</v>
      </c>
      <c r="J173" s="136">
        <f t="shared" si="269"/>
        <v>0.44017353440000001</v>
      </c>
      <c r="K173" s="190">
        <v>0.37931999999999999</v>
      </c>
      <c r="L173" s="190">
        <v>9.6249999999999999E-3</v>
      </c>
      <c r="M173" s="190">
        <v>1.9536866E-2</v>
      </c>
      <c r="N173" s="190">
        <v>1.6445481000000001E-2</v>
      </c>
      <c r="O173" s="190">
        <v>0</v>
      </c>
      <c r="P173" s="190">
        <v>0</v>
      </c>
      <c r="Q173" s="190">
        <v>0</v>
      </c>
      <c r="R173" s="190">
        <v>9.7200000000000004E-5</v>
      </c>
      <c r="S173" s="190">
        <v>0.44</v>
      </c>
      <c r="T173" s="190">
        <v>7.6334400000000006E-5</v>
      </c>
      <c r="U173" s="190">
        <v>0</v>
      </c>
      <c r="V173" s="190">
        <v>0</v>
      </c>
      <c r="W173" s="28"/>
      <c r="X173" s="252">
        <f t="shared" si="270"/>
        <v>3.2699999999999996</v>
      </c>
      <c r="Y173" s="35">
        <v>49.057727999999997</v>
      </c>
      <c r="Z173" s="67">
        <f t="shared" si="271"/>
        <v>6.7028301891366035E-2</v>
      </c>
      <c r="AA173" s="5">
        <f>AD173+AG173+AH173+AI173+AJ173+AR173+AS173+AW173</f>
        <v>3.4501197999999996E-6</v>
      </c>
      <c r="AB173" s="5">
        <f t="shared" si="272"/>
        <v>1.005656144822E-8</v>
      </c>
      <c r="AC173" s="36">
        <f>AU173+AV173</f>
        <v>0.463963662</v>
      </c>
      <c r="AD173" s="42">
        <v>3.0345599999999999E-6</v>
      </c>
      <c r="AE173" s="42">
        <v>9.1559999999999994E-9</v>
      </c>
      <c r="AF173" s="42">
        <v>2.5015500000000001E-13</v>
      </c>
      <c r="AG173" s="29">
        <v>0</v>
      </c>
      <c r="AH173" s="29">
        <v>0</v>
      </c>
      <c r="AI173" s="42">
        <v>2.7937E-9</v>
      </c>
      <c r="AJ173" s="42">
        <v>4.1264400000000003E-7</v>
      </c>
      <c r="AK173" s="42">
        <v>3.9602999999999998E-10</v>
      </c>
      <c r="AL173" s="42">
        <v>4.67441E-10</v>
      </c>
      <c r="AM173" s="29">
        <v>0</v>
      </c>
      <c r="AN173" s="42">
        <v>4.1599999999999998E-15</v>
      </c>
      <c r="AO173" s="29">
        <v>0</v>
      </c>
      <c r="AP173" s="29">
        <v>0</v>
      </c>
      <c r="AQ173" s="29">
        <v>0</v>
      </c>
      <c r="AR173" s="29">
        <v>0</v>
      </c>
      <c r="AS173" s="29">
        <v>0</v>
      </c>
      <c r="AT173" s="42">
        <v>3.6093599999999999E-11</v>
      </c>
      <c r="AU173" s="42">
        <v>1.232E-6</v>
      </c>
      <c r="AV173" s="42">
        <v>0.46396242999999998</v>
      </c>
      <c r="AW173" s="42">
        <v>1.221E-10</v>
      </c>
      <c r="AX173" s="42">
        <v>7.4250000000000002E-13</v>
      </c>
      <c r="AY173" s="42">
        <v>3.322E-17</v>
      </c>
      <c r="AZ173" s="2"/>
      <c r="BA173" s="38" t="s">
        <v>1193</v>
      </c>
      <c r="BB173" s="28"/>
      <c r="BC173" s="28"/>
      <c r="BE173" s="39"/>
      <c r="BF173"/>
      <c r="BG173"/>
      <c r="BH173"/>
      <c r="BI173"/>
      <c r="BJ173"/>
      <c r="BK173"/>
      <c r="BL173"/>
      <c r="BM173"/>
      <c r="BN173"/>
      <c r="BO173"/>
      <c r="BP173"/>
      <c r="BQ173"/>
    </row>
    <row r="174" spans="3:69">
      <c r="C174" s="57" t="s">
        <v>136</v>
      </c>
      <c r="D174" s="1" t="s">
        <v>138</v>
      </c>
      <c r="E174" s="1"/>
      <c r="F174" s="67"/>
      <c r="G174" s="124"/>
      <c r="H174" s="124"/>
      <c r="I174" s="124"/>
      <c r="J174" s="124"/>
      <c r="K174" s="124"/>
      <c r="L174" s="124"/>
      <c r="M174" s="124"/>
      <c r="N174" s="124"/>
      <c r="O174" s="124"/>
      <c r="P174" s="124"/>
      <c r="Q174" s="124"/>
      <c r="R174" s="124"/>
      <c r="S174" s="124"/>
      <c r="T174" s="124"/>
      <c r="U174" s="124"/>
      <c r="V174" s="124"/>
      <c r="W174" s="124"/>
      <c r="Y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BE174" s="29"/>
      <c r="BF174"/>
      <c r="BG174"/>
      <c r="BH174"/>
      <c r="BI174"/>
      <c r="BJ174"/>
      <c r="BK174"/>
      <c r="BL174"/>
      <c r="BM174"/>
      <c r="BN174"/>
      <c r="BO174"/>
      <c r="BP174"/>
      <c r="BQ174"/>
    </row>
    <row r="175" spans="3:69">
      <c r="C175" s="71" t="s">
        <v>299</v>
      </c>
      <c r="E175" s="29" t="s">
        <v>52</v>
      </c>
      <c r="F175" s="43" t="s">
        <v>1777</v>
      </c>
      <c r="G175" s="239">
        <f t="shared" ref="G175:G178" si="273">H175+I175+J175+K175</f>
        <v>0.472421100968</v>
      </c>
      <c r="H175" s="135">
        <f t="shared" ref="H175:H178" si="274">N175+O175+P175</f>
        <v>6.7946662870000006E-3</v>
      </c>
      <c r="I175" s="135">
        <f t="shared" ref="I175:I178" si="275">L175+M175+Q175</f>
        <v>1.395491494E-2</v>
      </c>
      <c r="J175" s="136">
        <f t="shared" ref="J175:J178" si="276">R175+IF(S175="x",0,S175)+IF(T175="x",0,T175)+IF(U175="x",0,U175)+V175</f>
        <v>0.38865471574100002</v>
      </c>
      <c r="K175" s="190">
        <v>6.3016803999999996E-2</v>
      </c>
      <c r="L175" s="190">
        <v>9.3163028000000005E-3</v>
      </c>
      <c r="M175" s="190">
        <v>3.9440643000000003E-3</v>
      </c>
      <c r="N175" s="190">
        <v>6.1737446000000003E-3</v>
      </c>
      <c r="O175" s="190">
        <v>5.6253163999999995E-4</v>
      </c>
      <c r="P175" s="190">
        <v>5.8390046999999997E-5</v>
      </c>
      <c r="Q175" s="190">
        <v>6.9454784000000001E-4</v>
      </c>
      <c r="R175" s="190">
        <v>4.8371107E-4</v>
      </c>
      <c r="S175" s="190">
        <v>0.38808389999999998</v>
      </c>
      <c r="T175" s="190">
        <v>7.1255015999999998E-5</v>
      </c>
      <c r="U175" s="190">
        <v>1.5849654999999999E-5</v>
      </c>
      <c r="V175" s="190">
        <v>0</v>
      </c>
      <c r="W175" s="25"/>
      <c r="X175" s="252">
        <f t="shared" ref="X175:X178" si="277">K175/0.116</f>
        <v>0.54324831034482757</v>
      </c>
      <c r="Y175" s="35">
        <v>55.643895999999998</v>
      </c>
      <c r="Z175" s="67">
        <f t="shared" ref="Z175:Z178" si="278">AA175*42.1*400+AB175*1396*400+AC175*0.0000357*200</f>
        <v>1.7155019011318037E-2</v>
      </c>
      <c r="AA175" s="5">
        <f t="shared" ref="AA175:AA178" si="279">AD175+AG175+AH175+AI175+AJ175+AR175+AS175+AW175</f>
        <v>7.8591521250400004E-7</v>
      </c>
      <c r="AB175" s="5">
        <f t="shared" ref="AB175:AB178" si="280">AE175+AF175+AK175+AL175+AM175+AN175+AO175+AP175+AQ175+AT175+AX175+AY175</f>
        <v>2.0308725374573003E-9</v>
      </c>
      <c r="AC175" s="36">
        <f t="shared" ref="AC175:AC178" si="281">AU175+AV175</f>
        <v>0.39021955291799998</v>
      </c>
      <c r="AD175" s="42">
        <v>5.2898856000000004E-7</v>
      </c>
      <c r="AE175" s="42">
        <v>1.5949918E-9</v>
      </c>
      <c r="AF175" s="42">
        <v>4.3570059999999999E-14</v>
      </c>
      <c r="AG175" s="42">
        <v>3.5629402000000001E-11</v>
      </c>
      <c r="AH175" s="42">
        <v>2.5364322000000001E-11</v>
      </c>
      <c r="AI175" s="42">
        <v>6.2777973999999996E-10</v>
      </c>
      <c r="AJ175" s="42">
        <v>2.4643249E-7</v>
      </c>
      <c r="AK175" s="42">
        <v>9.5180904000000006E-11</v>
      </c>
      <c r="AL175" s="42">
        <v>2.7300172999999999E-10</v>
      </c>
      <c r="AM175" s="42">
        <v>1.083245E-14</v>
      </c>
      <c r="AN175" s="42">
        <v>8.9055120000000003E-16</v>
      </c>
      <c r="AO175" s="42">
        <v>5.8873526000000004E-13</v>
      </c>
      <c r="AP175" s="42">
        <v>3.4579963000000003E-14</v>
      </c>
      <c r="AQ175" s="42">
        <v>2.6391715999999999E-14</v>
      </c>
      <c r="AR175" s="42">
        <v>1.3841534E-10</v>
      </c>
      <c r="AS175" s="42">
        <v>1.1234392E-9</v>
      </c>
      <c r="AT175" s="42">
        <v>1.5036853E-11</v>
      </c>
      <c r="AU175" s="42">
        <v>2.4712918000000001E-5</v>
      </c>
      <c r="AV175" s="42">
        <v>0.39019483999999999</v>
      </c>
      <c r="AW175" s="42">
        <v>8.5435345000000008E-9</v>
      </c>
      <c r="AX175" s="42">
        <v>5.1953925999999997E-11</v>
      </c>
      <c r="AY175" s="42">
        <v>2.3244571E-15</v>
      </c>
      <c r="AZ175" s="28"/>
      <c r="BA175" s="33" t="s">
        <v>1184</v>
      </c>
      <c r="BB175" s="28"/>
      <c r="BC175" s="28"/>
      <c r="BE175" s="39"/>
      <c r="BF175"/>
      <c r="BG175"/>
      <c r="BH175"/>
      <c r="BI175"/>
      <c r="BJ175"/>
      <c r="BK175"/>
      <c r="BL175"/>
      <c r="BM175"/>
      <c r="BN175"/>
      <c r="BO175"/>
      <c r="BP175"/>
      <c r="BQ175"/>
    </row>
    <row r="176" spans="3:69">
      <c r="C176" s="71" t="s">
        <v>300</v>
      </c>
      <c r="D176" s="1"/>
      <c r="E176" s="29" t="s">
        <v>52</v>
      </c>
      <c r="F176" s="43" t="s">
        <v>1778</v>
      </c>
      <c r="G176" s="239">
        <f t="shared" si="273"/>
        <v>0.79131665696800002</v>
      </c>
      <c r="H176" s="135">
        <f t="shared" si="274"/>
        <v>6.7946662870000006E-3</v>
      </c>
      <c r="I176" s="135">
        <f t="shared" si="275"/>
        <v>1.395491494E-2</v>
      </c>
      <c r="J176" s="136">
        <f t="shared" si="276"/>
        <v>0.38865471574100002</v>
      </c>
      <c r="K176" s="190">
        <v>0.38191236000000001</v>
      </c>
      <c r="L176" s="190">
        <v>9.3163028000000005E-3</v>
      </c>
      <c r="M176" s="190">
        <v>3.9440643000000003E-3</v>
      </c>
      <c r="N176" s="190">
        <v>6.1737446000000003E-3</v>
      </c>
      <c r="O176" s="190">
        <v>5.6253163999999995E-4</v>
      </c>
      <c r="P176" s="190">
        <v>5.8390046999999997E-5</v>
      </c>
      <c r="Q176" s="190">
        <v>6.9454784000000001E-4</v>
      </c>
      <c r="R176" s="190">
        <v>4.8371107E-4</v>
      </c>
      <c r="S176" s="190">
        <v>0.38808389999999998</v>
      </c>
      <c r="T176" s="190">
        <v>7.1255015999999998E-5</v>
      </c>
      <c r="U176" s="190">
        <v>1.5849654999999999E-5</v>
      </c>
      <c r="V176" s="190">
        <v>0</v>
      </c>
      <c r="W176" s="25"/>
      <c r="X176" s="252">
        <f t="shared" si="277"/>
        <v>3.2923479310344828</v>
      </c>
      <c r="Y176" s="35">
        <v>55.643895999999998</v>
      </c>
      <c r="Z176" s="67">
        <f t="shared" si="278"/>
        <v>6.4415017889455459E-2</v>
      </c>
      <c r="AA176" s="5">
        <f t="shared" si="279"/>
        <v>3.3370796525040004E-6</v>
      </c>
      <c r="AB176" s="5">
        <f t="shared" si="280"/>
        <v>9.7285618435773006E-9</v>
      </c>
      <c r="AC176" s="36">
        <f t="shared" si="281"/>
        <v>0.39021955291799998</v>
      </c>
      <c r="AD176" s="42">
        <v>3.0801529999999999E-6</v>
      </c>
      <c r="AE176" s="42">
        <v>9.2924707999999993E-9</v>
      </c>
      <c r="AF176" s="42">
        <v>2.5387617999999998E-13</v>
      </c>
      <c r="AG176" s="42">
        <v>3.5629402000000001E-11</v>
      </c>
      <c r="AH176" s="42">
        <v>2.5364322000000001E-11</v>
      </c>
      <c r="AI176" s="42">
        <v>6.2777973999999996E-10</v>
      </c>
      <c r="AJ176" s="42">
        <v>2.4643249E-7</v>
      </c>
      <c r="AK176" s="42">
        <v>9.5180904000000006E-11</v>
      </c>
      <c r="AL176" s="42">
        <v>2.7300172999999999E-10</v>
      </c>
      <c r="AM176" s="42">
        <v>1.083245E-14</v>
      </c>
      <c r="AN176" s="42">
        <v>8.9055120000000003E-16</v>
      </c>
      <c r="AO176" s="42">
        <v>5.8873526000000004E-13</v>
      </c>
      <c r="AP176" s="42">
        <v>3.4579963000000003E-14</v>
      </c>
      <c r="AQ176" s="42">
        <v>2.6391715999999999E-14</v>
      </c>
      <c r="AR176" s="42">
        <v>1.3841534E-10</v>
      </c>
      <c r="AS176" s="42">
        <v>1.1234392E-9</v>
      </c>
      <c r="AT176" s="42">
        <v>1.5036853E-11</v>
      </c>
      <c r="AU176" s="42">
        <v>2.4712918000000001E-5</v>
      </c>
      <c r="AV176" s="42">
        <v>0.39019483999999999</v>
      </c>
      <c r="AW176" s="42">
        <v>8.5435345000000008E-9</v>
      </c>
      <c r="AX176" s="42">
        <v>5.1953925999999997E-11</v>
      </c>
      <c r="AY176" s="42">
        <v>2.3244571E-15</v>
      </c>
      <c r="AZ176" s="28"/>
      <c r="BA176" s="33" t="s">
        <v>1184</v>
      </c>
      <c r="BB176" s="28"/>
      <c r="BC176" s="28"/>
      <c r="BE176" s="39"/>
      <c r="BF176"/>
      <c r="BG176"/>
      <c r="BH176"/>
      <c r="BI176"/>
      <c r="BJ176"/>
      <c r="BK176"/>
      <c r="BL176"/>
      <c r="BM176"/>
      <c r="BN176"/>
      <c r="BO176"/>
      <c r="BP176"/>
      <c r="BQ176"/>
    </row>
    <row r="177" spans="3:69">
      <c r="C177" s="71" t="s">
        <v>301</v>
      </c>
      <c r="E177" s="29" t="s">
        <v>52</v>
      </c>
      <c r="F177" s="43" t="s">
        <v>1779</v>
      </c>
      <c r="G177" s="239">
        <f t="shared" si="273"/>
        <v>7.7600878255556005E-2</v>
      </c>
      <c r="H177" s="135">
        <f t="shared" si="274"/>
        <v>6.3423446210000003E-3</v>
      </c>
      <c r="I177" s="135">
        <f t="shared" si="275"/>
        <v>1.3071343020000003E-2</v>
      </c>
      <c r="J177" s="136">
        <f t="shared" si="276"/>
        <v>4.28637614556E-4</v>
      </c>
      <c r="K177" s="190">
        <v>5.7758552999999997E-2</v>
      </c>
      <c r="L177" s="190">
        <v>7.9657452000000007E-3</v>
      </c>
      <c r="M177" s="190">
        <v>4.8743609000000002E-3</v>
      </c>
      <c r="N177" s="190">
        <v>6.1143602000000002E-3</v>
      </c>
      <c r="O177" s="190">
        <v>2.0726516999999999E-4</v>
      </c>
      <c r="P177" s="190">
        <v>2.0719250999999999E-5</v>
      </c>
      <c r="Q177" s="190">
        <v>2.3123691999999999E-4</v>
      </c>
      <c r="R177" s="190">
        <v>3.6428847000000001E-4</v>
      </c>
      <c r="S177" s="190">
        <v>6.4298616000000005E-5</v>
      </c>
      <c r="T177" s="190">
        <v>5.0528555999999999E-8</v>
      </c>
      <c r="U177" s="190">
        <v>0</v>
      </c>
      <c r="V177" s="190">
        <v>0</v>
      </c>
      <c r="W177" s="25"/>
      <c r="X177" s="252">
        <f t="shared" si="277"/>
        <v>0.49791856034482751</v>
      </c>
      <c r="Y177" s="35">
        <v>55.841121999999999</v>
      </c>
      <c r="Z177" s="67">
        <f t="shared" si="278"/>
        <v>1.575707277547353E-2</v>
      </c>
      <c r="AA177" s="5">
        <f t="shared" si="279"/>
        <v>7.0733315991089997E-7</v>
      </c>
      <c r="AB177" s="5">
        <f t="shared" si="280"/>
        <v>1.8202507643595881E-9</v>
      </c>
      <c r="AC177" s="36">
        <f t="shared" si="281"/>
        <v>0.39624010304700003</v>
      </c>
      <c r="AD177" s="42">
        <v>4.8500228000000003E-7</v>
      </c>
      <c r="AE177" s="42">
        <v>1.462359E-9</v>
      </c>
      <c r="AF177" s="42">
        <v>3.9946906999999998E-14</v>
      </c>
      <c r="AG177" s="42">
        <v>3.2010382000000002E-11</v>
      </c>
      <c r="AH177" s="42">
        <v>1.5338269E-12</v>
      </c>
      <c r="AI177" s="42">
        <v>7.2297782999999997E-10</v>
      </c>
      <c r="AJ177" s="42">
        <v>2.2031029000000001E-7</v>
      </c>
      <c r="AK177" s="42">
        <v>1.0674843E-10</v>
      </c>
      <c r="AL177" s="42">
        <v>2.4954392999999998E-10</v>
      </c>
      <c r="AM177" s="42">
        <v>1.0601860000000001E-12</v>
      </c>
      <c r="AN177" s="42">
        <v>1.0995377999999999E-15</v>
      </c>
      <c r="AO177" s="42">
        <v>2.1615178E-13</v>
      </c>
      <c r="AP177" s="42">
        <v>5.1709132E-14</v>
      </c>
      <c r="AQ177" s="42">
        <v>2.3962140999999999E-14</v>
      </c>
      <c r="AR177" s="42">
        <v>5.2949566999999998E-11</v>
      </c>
      <c r="AS177" s="42">
        <v>1.1771869E-9</v>
      </c>
      <c r="AT177" s="42">
        <v>0</v>
      </c>
      <c r="AU177" s="42">
        <v>5.1503047E-5</v>
      </c>
      <c r="AV177" s="42">
        <v>0.3961886</v>
      </c>
      <c r="AW177" s="42">
        <v>3.3931405000000003E-11</v>
      </c>
      <c r="AX177" s="42">
        <v>2.0633963000000001E-13</v>
      </c>
      <c r="AY177" s="42">
        <v>9.2317877999999993E-18</v>
      </c>
      <c r="AZ177" s="28"/>
      <c r="BA177" s="33" t="s">
        <v>1184</v>
      </c>
      <c r="BB177" s="28"/>
      <c r="BC177" s="28"/>
      <c r="BE177" s="39"/>
      <c r="BF177"/>
      <c r="BG177"/>
      <c r="BH177"/>
      <c r="BI177"/>
      <c r="BJ177"/>
      <c r="BK177"/>
      <c r="BL177"/>
      <c r="BM177"/>
      <c r="BN177"/>
      <c r="BO177"/>
      <c r="BP177"/>
      <c r="BQ177"/>
    </row>
    <row r="178" spans="3:69">
      <c r="C178" s="71" t="s">
        <v>1125</v>
      </c>
      <c r="E178" s="29" t="s">
        <v>52</v>
      </c>
      <c r="F178" s="43" t="s">
        <v>1780</v>
      </c>
      <c r="G178" s="239">
        <f t="shared" si="273"/>
        <v>0.396496435255556</v>
      </c>
      <c r="H178" s="135">
        <f t="shared" si="274"/>
        <v>6.3423446210000003E-3</v>
      </c>
      <c r="I178" s="135">
        <f t="shared" si="275"/>
        <v>1.3071343020000003E-2</v>
      </c>
      <c r="J178" s="136">
        <f t="shared" si="276"/>
        <v>4.28637614556E-4</v>
      </c>
      <c r="K178" s="190">
        <v>0.37665410999999999</v>
      </c>
      <c r="L178" s="190">
        <v>7.9657452000000007E-3</v>
      </c>
      <c r="M178" s="190">
        <v>4.8743609000000002E-3</v>
      </c>
      <c r="N178" s="190">
        <v>6.1143602000000002E-3</v>
      </c>
      <c r="O178" s="190">
        <v>2.0726516999999999E-4</v>
      </c>
      <c r="P178" s="190">
        <v>2.0719250999999999E-5</v>
      </c>
      <c r="Q178" s="190">
        <v>2.3123691999999999E-4</v>
      </c>
      <c r="R178" s="190">
        <v>3.6428847000000001E-4</v>
      </c>
      <c r="S178" s="190">
        <v>6.4298616000000005E-5</v>
      </c>
      <c r="T178" s="190">
        <v>5.0528555999999999E-8</v>
      </c>
      <c r="U178" s="190">
        <v>0</v>
      </c>
      <c r="V178" s="190">
        <v>0</v>
      </c>
      <c r="W178" s="25"/>
      <c r="X178" s="252">
        <f t="shared" si="277"/>
        <v>3.2470181896551722</v>
      </c>
      <c r="Y178" s="35">
        <v>55.841121999999999</v>
      </c>
      <c r="Z178" s="67">
        <f t="shared" si="278"/>
        <v>6.3017071316812626E-2</v>
      </c>
      <c r="AA178" s="5">
        <f t="shared" si="279"/>
        <v>3.2584975799109005E-6</v>
      </c>
      <c r="AB178" s="5">
        <f t="shared" si="280"/>
        <v>9.5179400704825863E-9</v>
      </c>
      <c r="AC178" s="36">
        <f t="shared" si="281"/>
        <v>0.39624010304700003</v>
      </c>
      <c r="AD178" s="42">
        <v>3.0361667000000002E-6</v>
      </c>
      <c r="AE178" s="42">
        <v>9.1598380000000003E-9</v>
      </c>
      <c r="AF178" s="42">
        <v>2.5025302999999999E-13</v>
      </c>
      <c r="AG178" s="42">
        <v>3.2010382000000002E-11</v>
      </c>
      <c r="AH178" s="42">
        <v>1.5338269E-12</v>
      </c>
      <c r="AI178" s="42">
        <v>7.2297782999999997E-10</v>
      </c>
      <c r="AJ178" s="42">
        <v>2.2031029000000001E-7</v>
      </c>
      <c r="AK178" s="42">
        <v>1.0674843E-10</v>
      </c>
      <c r="AL178" s="42">
        <v>2.4954392999999998E-10</v>
      </c>
      <c r="AM178" s="42">
        <v>1.0601860000000001E-12</v>
      </c>
      <c r="AN178" s="42">
        <v>1.0995377999999999E-15</v>
      </c>
      <c r="AO178" s="42">
        <v>2.1615178E-13</v>
      </c>
      <c r="AP178" s="42">
        <v>5.1709132E-14</v>
      </c>
      <c r="AQ178" s="42">
        <v>2.3962140999999999E-14</v>
      </c>
      <c r="AR178" s="42">
        <v>5.2949566999999998E-11</v>
      </c>
      <c r="AS178" s="42">
        <v>1.1771869E-9</v>
      </c>
      <c r="AT178" s="42">
        <v>0</v>
      </c>
      <c r="AU178" s="42">
        <v>5.1503047E-5</v>
      </c>
      <c r="AV178" s="42">
        <v>0.3961886</v>
      </c>
      <c r="AW178" s="42">
        <v>3.3931405000000003E-11</v>
      </c>
      <c r="AX178" s="42">
        <v>2.0633963000000001E-13</v>
      </c>
      <c r="AY178" s="42">
        <v>9.2317877999999993E-18</v>
      </c>
      <c r="AZ178" s="28"/>
      <c r="BA178" s="33" t="s">
        <v>1184</v>
      </c>
      <c r="BB178" s="28"/>
      <c r="BC178" s="28"/>
      <c r="BE178" s="39"/>
      <c r="BF178"/>
      <c r="BG178"/>
      <c r="BH178"/>
      <c r="BI178"/>
      <c r="BJ178"/>
      <c r="BK178"/>
      <c r="BL178"/>
      <c r="BM178"/>
      <c r="BN178"/>
      <c r="BO178"/>
      <c r="BP178"/>
      <c r="BQ178"/>
    </row>
    <row r="179" spans="3:69">
      <c r="C179" s="57" t="s">
        <v>137</v>
      </c>
      <c r="D179" s="1" t="s">
        <v>1083</v>
      </c>
      <c r="E179" s="1"/>
      <c r="F179" s="5"/>
      <c r="G179" s="124"/>
      <c r="H179" s="28"/>
      <c r="I179" s="28"/>
      <c r="J179" s="28"/>
      <c r="K179" s="28"/>
      <c r="L179" s="28"/>
      <c r="M179" s="28"/>
      <c r="N179" s="28"/>
      <c r="O179" s="28"/>
      <c r="P179" s="28"/>
      <c r="Q179" s="28"/>
      <c r="R179" s="28"/>
      <c r="S179" s="28"/>
      <c r="T179" s="28"/>
      <c r="U179" s="28"/>
      <c r="V179" s="28"/>
      <c r="W179" s="28"/>
      <c r="BE179" s="29"/>
      <c r="BF179"/>
      <c r="BG179"/>
      <c r="BH179"/>
      <c r="BI179"/>
      <c r="BJ179"/>
      <c r="BK179"/>
      <c r="BL179"/>
      <c r="BM179"/>
      <c r="BN179"/>
      <c r="BO179"/>
      <c r="BP179"/>
      <c r="BQ179"/>
    </row>
    <row r="180" spans="3:69">
      <c r="C180" s="71" t="s">
        <v>302</v>
      </c>
      <c r="D180" s="1"/>
      <c r="E180" s="29" t="s">
        <v>52</v>
      </c>
      <c r="F180" s="43" t="s">
        <v>1781</v>
      </c>
      <c r="G180" s="239">
        <f t="shared" ref="G180:G190" si="282">H180+I180+J180+K180</f>
        <v>3.4213045844214099E-2</v>
      </c>
      <c r="H180" s="135">
        <f t="shared" ref="H180:H190" si="283">N180+O180+P180</f>
        <v>3.84178543825E-3</v>
      </c>
      <c r="I180" s="135">
        <f t="shared" ref="I180:I190" si="284">L180+M180+Q180</f>
        <v>6.7367270292940998E-3</v>
      </c>
      <c r="J180" s="136">
        <f t="shared" ref="J180:J190" si="285">R180+IF(S180="x",0,S180)+IF(T180="x",0,T180)+IF(U180="x",0,U180)+V180</f>
        <v>1.4377803766699999E-3</v>
      </c>
      <c r="K180" s="190">
        <v>2.2196753E-2</v>
      </c>
      <c r="L180" s="190">
        <v>4.5581375E-3</v>
      </c>
      <c r="M180" s="190">
        <v>2.1785861999999998E-3</v>
      </c>
      <c r="N180" s="190">
        <v>2.0738362E-3</v>
      </c>
      <c r="O180" s="190">
        <v>1.7673280999999999E-3</v>
      </c>
      <c r="P180" s="190">
        <v>6.2113825000000002E-7</v>
      </c>
      <c r="Q180" s="190">
        <v>3.3292940999999998E-9</v>
      </c>
      <c r="R180" s="190">
        <v>3.7556766999999999E-7</v>
      </c>
      <c r="S180" s="190">
        <v>1.3534427000000001E-3</v>
      </c>
      <c r="T180" s="190">
        <v>8.3962109000000005E-5</v>
      </c>
      <c r="U180" s="190">
        <v>0</v>
      </c>
      <c r="V180" s="190">
        <v>0</v>
      </c>
      <c r="W180" s="25"/>
      <c r="X180" s="252">
        <f t="shared" ref="X180:X190" si="286">K180/0.116</f>
        <v>0.19135131896551724</v>
      </c>
      <c r="Y180" s="35">
        <v>50.239573</v>
      </c>
      <c r="Z180" s="67">
        <f t="shared" ref="Z180:Z190" si="287">AA180*42.1*400+AB180*1396*400+AC180*0.0000357*200</f>
        <v>8.8123969119481213E-3</v>
      </c>
      <c r="AA180" s="5">
        <f t="shared" ref="AA180:AA190" si="288">AD180+AG180+AH180+AI180+AJ180+AR180+AS180+AW180</f>
        <v>3.023242313821636E-7</v>
      </c>
      <c r="AB180" s="5">
        <f t="shared" ref="AB180:AB190" si="289">AE180+AF180+AK180+AL180+AM180+AN180+AO180+AP180+AQ180+AT180+AX180+AY180</f>
        <v>7.3428752741462261E-10</v>
      </c>
      <c r="AC180" s="36">
        <f t="shared" ref="AC180:AC190" si="290">AU180+AV180</f>
        <v>0.46375780114343995</v>
      </c>
      <c r="AD180" s="42">
        <v>1.8348343E-7</v>
      </c>
      <c r="AE180" s="42">
        <v>5.5335413999999999E-10</v>
      </c>
      <c r="AF180" s="42">
        <v>1.5116633E-14</v>
      </c>
      <c r="AG180" s="42">
        <v>1.7695780000000002E-18</v>
      </c>
      <c r="AH180" s="29">
        <v>0</v>
      </c>
      <c r="AI180" s="42">
        <v>3.1146265999999999E-10</v>
      </c>
      <c r="AJ180" s="42">
        <v>1.18494E-7</v>
      </c>
      <c r="AK180" s="42">
        <v>4.4152531999999999E-11</v>
      </c>
      <c r="AL180" s="42">
        <v>1.3655197999999999E-10</v>
      </c>
      <c r="AM180" s="42">
        <v>3.8923289999999999E-16</v>
      </c>
      <c r="AN180" s="42">
        <v>3.9539660999999998E-17</v>
      </c>
      <c r="AO180" s="42">
        <v>1.0060514E-15</v>
      </c>
      <c r="AP180" s="42">
        <v>3.2274169000000001E-19</v>
      </c>
      <c r="AQ180" s="42">
        <v>1.7259051999999999E-18</v>
      </c>
      <c r="AR180" s="42">
        <v>2.0761553999999999E-14</v>
      </c>
      <c r="AS180" s="42">
        <v>4.0436183999999998E-13</v>
      </c>
      <c r="AT180" s="42">
        <v>0</v>
      </c>
      <c r="AU180" s="42">
        <v>7.1143439999999999E-8</v>
      </c>
      <c r="AV180" s="42">
        <v>0.46375772999999998</v>
      </c>
      <c r="AW180" s="42">
        <v>3.4913597000000001E-11</v>
      </c>
      <c r="AX180" s="42">
        <v>2.1231240999999999E-13</v>
      </c>
      <c r="AY180" s="42">
        <v>9.4990146000000003E-18</v>
      </c>
      <c r="AZ180" s="28"/>
      <c r="BA180" s="38" t="s">
        <v>1179</v>
      </c>
      <c r="BB180" s="28"/>
      <c r="BC180" s="28"/>
      <c r="BE180" s="39"/>
      <c r="BF180"/>
      <c r="BG180"/>
      <c r="BH180"/>
      <c r="BI180"/>
      <c r="BJ180"/>
      <c r="BK180"/>
      <c r="BL180"/>
      <c r="BM180"/>
      <c r="BN180"/>
      <c r="BO180"/>
      <c r="BP180"/>
      <c r="BQ180"/>
    </row>
    <row r="181" spans="3:69">
      <c r="C181" s="71" t="s">
        <v>303</v>
      </c>
      <c r="D181" s="1"/>
      <c r="E181" s="29" t="s">
        <v>52</v>
      </c>
      <c r="F181" s="43" t="s">
        <v>1782</v>
      </c>
      <c r="G181" s="239">
        <f t="shared" si="282"/>
        <v>4.8004380097999996E-2</v>
      </c>
      <c r="H181" s="135">
        <f t="shared" si="283"/>
        <v>1.7796028079999999E-3</v>
      </c>
      <c r="I181" s="135">
        <f t="shared" si="284"/>
        <v>1.32134547E-2</v>
      </c>
      <c r="J181" s="136">
        <f t="shared" si="285"/>
        <v>5.8189559000000005E-4</v>
      </c>
      <c r="K181" s="190">
        <v>3.2429426999999997E-2</v>
      </c>
      <c r="L181" s="190">
        <v>7.2312890000000001E-3</v>
      </c>
      <c r="M181" s="190">
        <v>1.4880402E-3</v>
      </c>
      <c r="N181" s="190">
        <v>1.7349177999999999E-3</v>
      </c>
      <c r="O181" s="190">
        <v>0</v>
      </c>
      <c r="P181" s="190">
        <v>4.4685007999999998E-5</v>
      </c>
      <c r="Q181" s="190">
        <v>4.4941254999999996E-3</v>
      </c>
      <c r="R181" s="190">
        <v>0</v>
      </c>
      <c r="S181" s="190">
        <v>5.8189559000000005E-4</v>
      </c>
      <c r="T181" s="190">
        <v>0</v>
      </c>
      <c r="U181" s="190">
        <v>0</v>
      </c>
      <c r="V181" s="190">
        <v>0</v>
      </c>
      <c r="W181" s="25"/>
      <c r="X181" s="252">
        <f t="shared" si="286"/>
        <v>0.27956402586206891</v>
      </c>
      <c r="Y181" s="35">
        <v>49.315703999999997</v>
      </c>
      <c r="Z181" s="67">
        <f t="shared" si="287"/>
        <v>1.1874469790984617E-2</v>
      </c>
      <c r="AA181" s="5">
        <f t="shared" si="288"/>
        <v>4.6350290320239999E-7</v>
      </c>
      <c r="AB181" s="5">
        <f t="shared" si="289"/>
        <v>1.0658786849143999E-9</v>
      </c>
      <c r="AC181" s="36">
        <f t="shared" si="290"/>
        <v>0.48653981000000002</v>
      </c>
      <c r="AD181" s="42">
        <v>2.7846163E-7</v>
      </c>
      <c r="AE181" s="42">
        <v>8.3937459000000004E-10</v>
      </c>
      <c r="AF181" s="42">
        <v>2.2926708999999999E-14</v>
      </c>
      <c r="AG181" s="42">
        <v>1.5748124E-12</v>
      </c>
      <c r="AH181" s="29">
        <v>0</v>
      </c>
      <c r="AI181" s="42">
        <v>2.1563698000000001E-10</v>
      </c>
      <c r="AJ181" s="42">
        <v>1.678386E-7</v>
      </c>
      <c r="AK181" s="42">
        <v>3.0833892999999997E-11</v>
      </c>
      <c r="AL181" s="42">
        <v>1.9445707E-10</v>
      </c>
      <c r="AM181" s="42">
        <v>0</v>
      </c>
      <c r="AN181" s="42">
        <v>1.8728423999999998E-15</v>
      </c>
      <c r="AO181" s="42">
        <v>4.8334173E-14</v>
      </c>
      <c r="AP181" s="42">
        <v>9.4729924999999998E-13</v>
      </c>
      <c r="AQ181" s="42">
        <v>1.9269893999999999E-13</v>
      </c>
      <c r="AR181" s="42">
        <v>1.8374741E-10</v>
      </c>
      <c r="AS181" s="42">
        <v>1.6801713999999999E-8</v>
      </c>
      <c r="AT181" s="42">
        <v>0</v>
      </c>
      <c r="AU181" s="42">
        <v>0</v>
      </c>
      <c r="AV181" s="42">
        <v>0.48653981000000002</v>
      </c>
      <c r="AW181" s="42">
        <v>0</v>
      </c>
      <c r="AX181" s="42">
        <v>0</v>
      </c>
      <c r="AY181" s="42">
        <v>0</v>
      </c>
      <c r="AZ181" s="28"/>
      <c r="BA181" s="33" t="s">
        <v>1173</v>
      </c>
      <c r="BB181" s="28"/>
      <c r="BC181" s="28"/>
      <c r="BE181" s="39"/>
      <c r="BF181"/>
      <c r="BG181"/>
      <c r="BH181"/>
      <c r="BI181"/>
      <c r="BJ181"/>
      <c r="BK181"/>
      <c r="BL181"/>
      <c r="BM181"/>
      <c r="BN181"/>
      <c r="BO181"/>
      <c r="BP181"/>
      <c r="BQ181"/>
    </row>
    <row r="182" spans="3:69">
      <c r="C182" s="71" t="s">
        <v>304</v>
      </c>
      <c r="D182" s="1"/>
      <c r="E182" s="29" t="s">
        <v>52</v>
      </c>
      <c r="F182" s="43" t="s">
        <v>1783</v>
      </c>
      <c r="G182" s="239">
        <f t="shared" si="282"/>
        <v>0.55899443719110831</v>
      </c>
      <c r="H182" s="135">
        <f t="shared" si="283"/>
        <v>1.341672237E-2</v>
      </c>
      <c r="I182" s="135">
        <f t="shared" si="284"/>
        <v>3.5579379440000003E-2</v>
      </c>
      <c r="J182" s="136">
        <f t="shared" si="285"/>
        <v>0.44960102038110833</v>
      </c>
      <c r="K182" s="190">
        <v>6.0397315E-2</v>
      </c>
      <c r="L182" s="190">
        <v>1.7204698000000001E-2</v>
      </c>
      <c r="M182" s="190">
        <v>1.7420591999999999E-2</v>
      </c>
      <c r="N182" s="190">
        <v>1.0119604000000001E-2</v>
      </c>
      <c r="O182" s="190">
        <v>7.1396757000000003E-4</v>
      </c>
      <c r="P182" s="190">
        <v>2.5831508E-3</v>
      </c>
      <c r="Q182" s="190">
        <v>9.5408943999999996E-4</v>
      </c>
      <c r="R182" s="190">
        <v>2.8223434000000002E-4</v>
      </c>
      <c r="S182" s="190">
        <v>0.44548776000000001</v>
      </c>
      <c r="T182" s="190">
        <v>6.7218408000000005E-4</v>
      </c>
      <c r="U182" s="190">
        <v>3.1588378000000001E-3</v>
      </c>
      <c r="V182" s="190">
        <v>4.1611082999999998E-9</v>
      </c>
      <c r="W182" s="25"/>
      <c r="X182" s="252">
        <f t="shared" si="286"/>
        <v>0.52066650862068964</v>
      </c>
      <c r="Y182" s="35">
        <v>54.122149</v>
      </c>
      <c r="Z182" s="67">
        <f t="shared" si="287"/>
        <v>2.5321620426424267E-2</v>
      </c>
      <c r="AA182" s="5">
        <f t="shared" si="288"/>
        <v>1.1198306077507001E-6</v>
      </c>
      <c r="AB182" s="5">
        <f t="shared" si="289"/>
        <v>5.4011066019914009E-9</v>
      </c>
      <c r="AC182" s="36">
        <f t="shared" si="290"/>
        <v>0.48287045733200001</v>
      </c>
      <c r="AD182" s="42">
        <v>4.9744844999999999E-7</v>
      </c>
      <c r="AE182" s="42">
        <v>1.5002679E-9</v>
      </c>
      <c r="AF182" s="42">
        <v>4.0986712000000003E-14</v>
      </c>
      <c r="AG182" s="42">
        <v>3.9781655000000001E-10</v>
      </c>
      <c r="AH182" s="42">
        <v>8.6707207E-12</v>
      </c>
      <c r="AI182" s="42">
        <v>1.2009316E-9</v>
      </c>
      <c r="AJ182" s="42">
        <v>5.0506377000000001E-7</v>
      </c>
      <c r="AK182" s="42">
        <v>1.7908945E-10</v>
      </c>
      <c r="AL182" s="42">
        <v>6.5086313999999999E-10</v>
      </c>
      <c r="AM182" s="42">
        <v>2.1526443000000001E-12</v>
      </c>
      <c r="AN182" s="42">
        <v>9.4361235E-14</v>
      </c>
      <c r="AO182" s="42">
        <v>2.3615719999999999E-12</v>
      </c>
      <c r="AP182" s="42">
        <v>1.4627552999999999E-13</v>
      </c>
      <c r="AQ182" s="42">
        <v>2.8914936E-13</v>
      </c>
      <c r="AR182" s="42">
        <v>9.9999787999999992E-10</v>
      </c>
      <c r="AS182" s="42">
        <v>1.0337631999999999E-7</v>
      </c>
      <c r="AT182" s="42">
        <v>2.9968711000000002E-9</v>
      </c>
      <c r="AU182" s="42">
        <v>5.3757332000000002E-5</v>
      </c>
      <c r="AV182" s="42">
        <v>0.48281669999999999</v>
      </c>
      <c r="AW182" s="42">
        <v>1.1334651E-8</v>
      </c>
      <c r="AX182" s="42">
        <v>6.8926938999999999E-11</v>
      </c>
      <c r="AY182" s="42">
        <v>3.0838543999999998E-15</v>
      </c>
      <c r="AZ182" s="28"/>
      <c r="BA182" s="33" t="s">
        <v>1184</v>
      </c>
      <c r="BB182" s="28"/>
      <c r="BC182" s="28"/>
      <c r="BE182" s="39"/>
      <c r="BF182"/>
      <c r="BG182"/>
      <c r="BH182"/>
      <c r="BI182"/>
      <c r="BJ182"/>
      <c r="BK182"/>
      <c r="BL182"/>
      <c r="BM182"/>
      <c r="BN182"/>
      <c r="BO182"/>
      <c r="BP182"/>
      <c r="BQ182"/>
    </row>
    <row r="183" spans="3:69">
      <c r="C183" s="71" t="s">
        <v>305</v>
      </c>
      <c r="D183" s="17">
        <v>1</v>
      </c>
      <c r="E183" s="29" t="s">
        <v>52</v>
      </c>
      <c r="F183" s="43" t="s">
        <v>1784</v>
      </c>
      <c r="G183" s="239">
        <f>H183+I183+J183+K183</f>
        <v>0.92355923219110836</v>
      </c>
      <c r="H183" s="135">
        <f>N183+O183+P183</f>
        <v>1.341672237E-2</v>
      </c>
      <c r="I183" s="135">
        <f>L183+M183+Q183</f>
        <v>3.5579379440000003E-2</v>
      </c>
      <c r="J183" s="136">
        <f>R183+IF(S183="x",0,S183)+IF(T183="x",0,T183)+IF(U183="x",0,U183)+V183</f>
        <v>0.44960102038110833</v>
      </c>
      <c r="K183" s="190">
        <v>0.42496211</v>
      </c>
      <c r="L183" s="190">
        <v>1.7204698000000001E-2</v>
      </c>
      <c r="M183" s="190">
        <v>1.7420591999999999E-2</v>
      </c>
      <c r="N183" s="190">
        <v>1.0119604000000001E-2</v>
      </c>
      <c r="O183" s="190">
        <v>7.1396757000000003E-4</v>
      </c>
      <c r="P183" s="190">
        <v>2.5831508E-3</v>
      </c>
      <c r="Q183" s="190">
        <v>9.5408943999999996E-4</v>
      </c>
      <c r="R183" s="190">
        <v>2.8223434000000002E-4</v>
      </c>
      <c r="S183" s="190">
        <v>0.44548776000000001</v>
      </c>
      <c r="T183" s="190">
        <v>6.7218408000000005E-4</v>
      </c>
      <c r="U183" s="190">
        <v>3.1588378000000001E-3</v>
      </c>
      <c r="V183" s="190">
        <v>4.1611082999999998E-9</v>
      </c>
      <c r="W183" s="25"/>
      <c r="X183" s="252">
        <f>K183/0.116</f>
        <v>3.6634664655172413</v>
      </c>
      <c r="Y183" s="35">
        <v>54.122149</v>
      </c>
      <c r="Z183" s="67">
        <f t="shared" si="287"/>
        <v>7.9349754406820419E-2</v>
      </c>
      <c r="AA183" s="5">
        <f t="shared" si="288"/>
        <v>4.0363489578507E-6</v>
      </c>
      <c r="AB183" s="5">
        <f t="shared" si="289"/>
        <v>1.4201187126189399E-8</v>
      </c>
      <c r="AC183" s="36">
        <f t="shared" si="290"/>
        <v>0.48287045733200001</v>
      </c>
      <c r="AD183" s="42">
        <v>3.4139668000000001E-6</v>
      </c>
      <c r="AE183" s="42">
        <v>1.0300107999999999E-8</v>
      </c>
      <c r="AF183" s="42">
        <v>2.8141091000000001E-13</v>
      </c>
      <c r="AG183" s="42">
        <v>3.9781655000000001E-10</v>
      </c>
      <c r="AH183" s="42">
        <v>8.6707207E-12</v>
      </c>
      <c r="AI183" s="42">
        <v>1.2009317E-9</v>
      </c>
      <c r="AJ183" s="42">
        <v>5.0506377000000001E-7</v>
      </c>
      <c r="AK183" s="42">
        <v>1.7908945E-10</v>
      </c>
      <c r="AL183" s="42">
        <v>6.5086313999999999E-10</v>
      </c>
      <c r="AM183" s="42">
        <v>2.1526443000000001E-12</v>
      </c>
      <c r="AN183" s="42">
        <v>9.4361235E-14</v>
      </c>
      <c r="AO183" s="42">
        <v>2.3615719999999999E-12</v>
      </c>
      <c r="AP183" s="42">
        <v>1.4627552999999999E-13</v>
      </c>
      <c r="AQ183" s="42">
        <v>2.8914936E-13</v>
      </c>
      <c r="AR183" s="42">
        <v>9.9999787999999992E-10</v>
      </c>
      <c r="AS183" s="42">
        <v>1.0337631999999999E-7</v>
      </c>
      <c r="AT183" s="42">
        <v>2.9968711000000002E-9</v>
      </c>
      <c r="AU183" s="42">
        <v>5.3757332000000002E-5</v>
      </c>
      <c r="AV183" s="42">
        <v>0.48281669999999999</v>
      </c>
      <c r="AW183" s="42">
        <v>1.1334651E-8</v>
      </c>
      <c r="AX183" s="42">
        <v>6.8926938999999999E-11</v>
      </c>
      <c r="AY183" s="42">
        <v>3.0838543999999998E-15</v>
      </c>
      <c r="AZ183" s="28"/>
      <c r="BA183" s="33" t="s">
        <v>1184</v>
      </c>
      <c r="BB183" s="28"/>
      <c r="BC183" s="28"/>
      <c r="BE183" s="39"/>
      <c r="BF183"/>
      <c r="BG183"/>
      <c r="BH183"/>
      <c r="BI183"/>
      <c r="BJ183"/>
      <c r="BK183"/>
      <c r="BL183"/>
      <c r="BM183"/>
      <c r="BN183"/>
      <c r="BO183"/>
      <c r="BP183"/>
      <c r="BQ183"/>
    </row>
    <row r="184" spans="3:69">
      <c r="C184" s="71" t="s">
        <v>306</v>
      </c>
      <c r="D184" s="1"/>
      <c r="E184" s="29" t="s">
        <v>44</v>
      </c>
      <c r="F184" s="43" t="s">
        <v>1785</v>
      </c>
      <c r="G184" s="239">
        <f>H184+I184+J184+K184</f>
        <v>2.1617860445069963E-2</v>
      </c>
      <c r="H184" s="135">
        <f>N184+O184+P184</f>
        <v>3.1201680099999997E-4</v>
      </c>
      <c r="I184" s="135">
        <f>L184+M184+Q184</f>
        <v>8.2742742699999997E-4</v>
      </c>
      <c r="J184" s="136">
        <f>R184+IF(S184="x",0,S184)+IF(T184="x",0,T184)+IF(U184="x",0,U184)+V184</f>
        <v>1.0455837217069964E-2</v>
      </c>
      <c r="K184" s="190">
        <v>1.0022579E-2</v>
      </c>
      <c r="L184" s="190">
        <v>4.0010925999999999E-4</v>
      </c>
      <c r="M184" s="190">
        <v>4.0513004000000002E-4</v>
      </c>
      <c r="N184" s="190">
        <v>2.3533962999999999E-4</v>
      </c>
      <c r="O184" s="190">
        <v>1.6603897000000001E-5</v>
      </c>
      <c r="P184" s="190">
        <v>6.0073274000000002E-5</v>
      </c>
      <c r="Q184" s="190">
        <v>2.2188126999999999E-5</v>
      </c>
      <c r="R184" s="190">
        <v>6.5635892999999999E-6</v>
      </c>
      <c r="S184" s="190">
        <v>1.036018E-2</v>
      </c>
      <c r="T184" s="190">
        <v>1.5632188E-5</v>
      </c>
      <c r="U184" s="190">
        <v>7.3461343000000005E-5</v>
      </c>
      <c r="V184" s="190">
        <v>9.6769961000000002E-11</v>
      </c>
      <c r="W184" s="25"/>
      <c r="X184" s="252">
        <f>K184/0.116</f>
        <v>8.6401543103448275E-2</v>
      </c>
      <c r="Y184" s="35">
        <v>1.2586546000000001</v>
      </c>
      <c r="Z184" s="67">
        <f t="shared" si="287"/>
        <v>1.8660523982847999E-3</v>
      </c>
      <c r="AA184" s="5">
        <f t="shared" si="288"/>
        <v>9.4986497630469999E-8</v>
      </c>
      <c r="AB184" s="5">
        <f t="shared" si="289"/>
        <v>3.3363328379354407E-10</v>
      </c>
      <c r="AC184" s="36">
        <f t="shared" si="290"/>
        <v>1.12295451705E-2</v>
      </c>
      <c r="AD184" s="42">
        <v>8.0512494000000005E-8</v>
      </c>
      <c r="AE184" s="42">
        <v>2.4291042E-10</v>
      </c>
      <c r="AF184" s="42">
        <v>6.6365955999999998E-15</v>
      </c>
      <c r="AG184" s="42">
        <v>9.2515478000000004E-12</v>
      </c>
      <c r="AH184" s="42">
        <v>2.0164466999999999E-13</v>
      </c>
      <c r="AI184" s="42">
        <v>2.7928642999999999E-11</v>
      </c>
      <c r="AJ184" s="42">
        <v>1.1745669E-8</v>
      </c>
      <c r="AK184" s="42">
        <v>4.164871E-12</v>
      </c>
      <c r="AL184" s="42">
        <v>1.5136352E-11</v>
      </c>
      <c r="AM184" s="42">
        <v>5.0061494999999999E-14</v>
      </c>
      <c r="AN184" s="42">
        <v>2.1944473000000001E-15</v>
      </c>
      <c r="AO184" s="42">
        <v>5.4920278000000001E-14</v>
      </c>
      <c r="AP184" s="42">
        <v>3.4017565000000001E-15</v>
      </c>
      <c r="AQ184" s="42">
        <v>6.7244036000000003E-15</v>
      </c>
      <c r="AR184" s="42">
        <v>2.3255765E-11</v>
      </c>
      <c r="AS184" s="42">
        <v>2.4041005000000002E-9</v>
      </c>
      <c r="AT184" s="42">
        <v>6.9694678000000006E-11</v>
      </c>
      <c r="AU184" s="42">
        <v>1.2501705E-6</v>
      </c>
      <c r="AV184" s="42">
        <v>1.1228294999999999E-2</v>
      </c>
      <c r="AW184" s="42">
        <v>2.6359653E-10</v>
      </c>
      <c r="AX184" s="42">
        <v>1.6029521E-12</v>
      </c>
      <c r="AY184" s="42">
        <v>7.1717544000000001E-17</v>
      </c>
      <c r="AZ184" s="28"/>
      <c r="BA184" s="33" t="s">
        <v>1184</v>
      </c>
      <c r="BB184" s="28"/>
      <c r="BC184" s="28"/>
      <c r="BE184" s="39"/>
      <c r="BF184"/>
      <c r="BG184"/>
      <c r="BH184"/>
      <c r="BI184"/>
      <c r="BJ184"/>
      <c r="BK184"/>
      <c r="BL184"/>
      <c r="BM184"/>
      <c r="BN184"/>
      <c r="BO184"/>
      <c r="BP184"/>
      <c r="BQ184"/>
    </row>
    <row r="185" spans="3:69">
      <c r="C185" s="71" t="s">
        <v>307</v>
      </c>
      <c r="D185" s="1"/>
      <c r="E185" s="29" t="s">
        <v>52</v>
      </c>
      <c r="F185" s="43" t="s">
        <v>1786</v>
      </c>
      <c r="G185" s="239">
        <f t="shared" si="282"/>
        <v>0.53457782908810825</v>
      </c>
      <c r="H185" s="135">
        <f t="shared" si="283"/>
        <v>9.8042745600000012E-3</v>
      </c>
      <c r="I185" s="135">
        <f t="shared" si="284"/>
        <v>2.4436204070000002E-2</v>
      </c>
      <c r="J185" s="136">
        <f t="shared" si="285"/>
        <v>0.44568782645810828</v>
      </c>
      <c r="K185" s="190">
        <v>5.4649523999999998E-2</v>
      </c>
      <c r="L185" s="190">
        <v>1.6926073E-2</v>
      </c>
      <c r="M185" s="190">
        <v>7.1571734000000003E-3</v>
      </c>
      <c r="N185" s="190">
        <v>9.1286603000000008E-3</v>
      </c>
      <c r="O185" s="190">
        <v>4.7362418E-4</v>
      </c>
      <c r="P185" s="190">
        <v>2.0199007999999999E-4</v>
      </c>
      <c r="Q185" s="190">
        <v>3.5295767000000002E-4</v>
      </c>
      <c r="R185" s="190">
        <v>2.3615516999999999E-4</v>
      </c>
      <c r="S185" s="190">
        <v>0.44535625000000001</v>
      </c>
      <c r="T185" s="190">
        <v>5.7902690000000003E-5</v>
      </c>
      <c r="U185" s="190">
        <v>3.7514437000000002E-5</v>
      </c>
      <c r="V185" s="190">
        <v>4.1611082999999998E-9</v>
      </c>
      <c r="W185" s="25"/>
      <c r="X185" s="252">
        <f t="shared" si="286"/>
        <v>0.4711165862068965</v>
      </c>
      <c r="Y185" s="35">
        <v>47.711060000000003</v>
      </c>
      <c r="Z185" s="67">
        <f t="shared" si="287"/>
        <v>1.9432641782988608E-2</v>
      </c>
      <c r="AA185" s="5">
        <f t="shared" si="288"/>
        <v>8.9885656401369998E-7</v>
      </c>
      <c r="AB185" s="5">
        <f t="shared" si="289"/>
        <v>2.0891796022302E-9</v>
      </c>
      <c r="AC185" s="36">
        <f t="shared" si="290"/>
        <v>0.43827722060400004</v>
      </c>
      <c r="AD185" s="42">
        <v>4.4816047000000002E-7</v>
      </c>
      <c r="AE185" s="42">
        <v>1.3517236000000001E-9</v>
      </c>
      <c r="AF185" s="42">
        <v>3.6927896E-14</v>
      </c>
      <c r="AG185" s="42">
        <v>5.3953391999999999E-11</v>
      </c>
      <c r="AH185" s="42">
        <v>7.5348516999999997E-12</v>
      </c>
      <c r="AI185" s="42">
        <v>1.0518564E-9</v>
      </c>
      <c r="AJ185" s="42">
        <v>4.3388951999999998E-7</v>
      </c>
      <c r="AK185" s="42">
        <v>1.5753838999999999E-10</v>
      </c>
      <c r="AL185" s="42">
        <v>4.9407887999999999E-10</v>
      </c>
      <c r="AM185" s="42">
        <v>5.0314551000000005E-13</v>
      </c>
      <c r="AN185" s="42">
        <v>7.7605050000000005E-15</v>
      </c>
      <c r="AO185" s="42">
        <v>1.8164158E-12</v>
      </c>
      <c r="AP185" s="42">
        <v>9.9396896000000002E-14</v>
      </c>
      <c r="AQ185" s="42">
        <v>2.5916951E-13</v>
      </c>
      <c r="AR185" s="42">
        <v>7.0809737000000004E-10</v>
      </c>
      <c r="AS185" s="42">
        <v>7.1743313E-9</v>
      </c>
      <c r="AT185" s="42">
        <v>3.5615668000000002E-11</v>
      </c>
      <c r="AU185" s="42">
        <v>2.1190604000000001E-5</v>
      </c>
      <c r="AV185" s="42">
        <v>0.43825603000000002</v>
      </c>
      <c r="AW185" s="42">
        <v>7.8108007000000006E-9</v>
      </c>
      <c r="AX185" s="42">
        <v>4.7498123E-11</v>
      </c>
      <c r="AY185" s="42">
        <v>2.1251132000000001E-15</v>
      </c>
      <c r="AZ185" s="28"/>
      <c r="BA185" s="33" t="s">
        <v>1184</v>
      </c>
      <c r="BB185" s="28"/>
      <c r="BC185" s="28"/>
      <c r="BE185" s="39"/>
      <c r="BF185"/>
      <c r="BG185"/>
      <c r="BH185"/>
      <c r="BI185"/>
      <c r="BJ185"/>
      <c r="BK185"/>
      <c r="BL185"/>
      <c r="BM185"/>
      <c r="BN185"/>
      <c r="BO185"/>
      <c r="BP185"/>
      <c r="BQ185"/>
    </row>
    <row r="186" spans="3:69">
      <c r="C186" s="71" t="s">
        <v>308</v>
      </c>
      <c r="D186" s="1"/>
      <c r="E186" s="29" t="s">
        <v>52</v>
      </c>
      <c r="F186" s="43" t="s">
        <v>1787</v>
      </c>
      <c r="G186" s="239">
        <f t="shared" si="282"/>
        <v>0.51950073205900005</v>
      </c>
      <c r="H186" s="135">
        <f t="shared" si="283"/>
        <v>9.2837483900000007E-3</v>
      </c>
      <c r="I186" s="135">
        <f t="shared" si="284"/>
        <v>2.2838108739999998E-2</v>
      </c>
      <c r="J186" s="136">
        <f t="shared" si="285"/>
        <v>0.44090251292900001</v>
      </c>
      <c r="K186" s="190">
        <v>4.6476362E-2</v>
      </c>
      <c r="L186" s="190">
        <v>1.5883727E-2</v>
      </c>
      <c r="M186" s="190">
        <v>6.6376891999999996E-3</v>
      </c>
      <c r="N186" s="190">
        <v>8.6809577999999998E-3</v>
      </c>
      <c r="O186" s="190">
        <v>4.3833117E-4</v>
      </c>
      <c r="P186" s="190">
        <v>1.6445941999999999E-4</v>
      </c>
      <c r="Q186" s="190">
        <v>3.1669253999999999E-4</v>
      </c>
      <c r="R186" s="190">
        <v>1.7068433E-4</v>
      </c>
      <c r="S186" s="190">
        <v>0.44070100000000001</v>
      </c>
      <c r="T186" s="190">
        <v>2.0496912999999999E-5</v>
      </c>
      <c r="U186" s="190">
        <v>1.0331686E-5</v>
      </c>
      <c r="V186" s="190">
        <v>0</v>
      </c>
      <c r="W186" s="25"/>
      <c r="X186" s="252">
        <f t="shared" si="286"/>
        <v>0.40065829310344825</v>
      </c>
      <c r="Y186" s="35">
        <v>52.858896999999999</v>
      </c>
      <c r="Z186" s="67">
        <f t="shared" si="287"/>
        <v>1.806592812474514E-2</v>
      </c>
      <c r="AA186" s="5">
        <f t="shared" si="288"/>
        <v>8.0588157224209986E-7</v>
      </c>
      <c r="AB186" s="5">
        <f t="shared" si="289"/>
        <v>1.8172998520471E-9</v>
      </c>
      <c r="AC186" s="36">
        <f t="shared" si="290"/>
        <v>0.48740927322200001</v>
      </c>
      <c r="AD186" s="42">
        <v>3.8365776999999999E-7</v>
      </c>
      <c r="AE186" s="42">
        <v>1.1570646E-9</v>
      </c>
      <c r="AF186" s="42">
        <v>3.1609234000000003E-14</v>
      </c>
      <c r="AG186" s="42">
        <v>4.2330521000000001E-11</v>
      </c>
      <c r="AH186" s="42">
        <v>5.9412810999999997E-12</v>
      </c>
      <c r="AI186" s="42">
        <v>1.0025214E-9</v>
      </c>
      <c r="AJ186" s="42">
        <v>4.0820011999999997E-7</v>
      </c>
      <c r="AK186" s="42">
        <v>1.5000333E-10</v>
      </c>
      <c r="AL186" s="42">
        <v>4.629909E-10</v>
      </c>
      <c r="AM186" s="42">
        <v>2.7976081E-13</v>
      </c>
      <c r="AN186" s="42">
        <v>4.7448766999999997E-15</v>
      </c>
      <c r="AO186" s="42">
        <v>1.2041701E-12</v>
      </c>
      <c r="AP186" s="42">
        <v>1.032761E-13</v>
      </c>
      <c r="AQ186" s="42">
        <v>2.8450980999999999E-13</v>
      </c>
      <c r="AR186" s="42">
        <v>6.0019983999999996E-10</v>
      </c>
      <c r="AS186" s="42">
        <v>6.5300593000000003E-9</v>
      </c>
      <c r="AT186" s="42">
        <v>9.8018554999999994E-12</v>
      </c>
      <c r="AU186" s="42">
        <v>1.8493222000000001E-5</v>
      </c>
      <c r="AV186" s="42">
        <v>0.48739078000000002</v>
      </c>
      <c r="AW186" s="42">
        <v>5.8426299000000001E-9</v>
      </c>
      <c r="AX186" s="42">
        <v>3.5529505999999998E-11</v>
      </c>
      <c r="AY186" s="42">
        <v>1.5896164E-15</v>
      </c>
      <c r="AZ186" s="28"/>
      <c r="BA186" s="33" t="s">
        <v>1184</v>
      </c>
      <c r="BB186" s="28"/>
      <c r="BC186" s="28"/>
      <c r="BE186" s="39"/>
      <c r="BF186"/>
      <c r="BG186"/>
      <c r="BH186"/>
      <c r="BI186"/>
      <c r="BJ186"/>
      <c r="BK186"/>
      <c r="BL186"/>
      <c r="BM186"/>
      <c r="BN186"/>
      <c r="BO186"/>
      <c r="BP186"/>
      <c r="BQ186"/>
    </row>
    <row r="187" spans="3:69">
      <c r="C187" s="71" t="s">
        <v>309</v>
      </c>
      <c r="D187" s="1"/>
      <c r="E187" s="29" t="s">
        <v>52</v>
      </c>
      <c r="F187" s="43" t="s">
        <v>1788</v>
      </c>
      <c r="G187" s="239">
        <f t="shared" si="282"/>
        <v>0.88406553005900002</v>
      </c>
      <c r="H187" s="135">
        <f t="shared" si="283"/>
        <v>9.2837483900000007E-3</v>
      </c>
      <c r="I187" s="135">
        <f t="shared" si="284"/>
        <v>2.2838108739999998E-2</v>
      </c>
      <c r="J187" s="136">
        <f t="shared" si="285"/>
        <v>0.44090251292900001</v>
      </c>
      <c r="K187" s="190">
        <v>0.41104116000000002</v>
      </c>
      <c r="L187" s="190">
        <v>1.5883727E-2</v>
      </c>
      <c r="M187" s="190">
        <v>6.6376891999999996E-3</v>
      </c>
      <c r="N187" s="190">
        <v>8.6809577999999998E-3</v>
      </c>
      <c r="O187" s="190">
        <v>4.3833117E-4</v>
      </c>
      <c r="P187" s="190">
        <v>1.6445941999999999E-4</v>
      </c>
      <c r="Q187" s="190">
        <v>3.1669253999999999E-4</v>
      </c>
      <c r="R187" s="190">
        <v>1.7068433E-4</v>
      </c>
      <c r="S187" s="190">
        <v>0.44070100000000001</v>
      </c>
      <c r="T187" s="190">
        <v>2.0496912999999999E-5</v>
      </c>
      <c r="U187" s="190">
        <v>1.0331686E-5</v>
      </c>
      <c r="V187" s="190">
        <v>0</v>
      </c>
      <c r="W187" s="25"/>
      <c r="X187" s="252">
        <f t="shared" si="286"/>
        <v>3.543458275862069</v>
      </c>
      <c r="Y187" s="35">
        <v>52.858896999999999</v>
      </c>
      <c r="Z187" s="67">
        <f t="shared" si="287"/>
        <v>7.2094063394816194E-2</v>
      </c>
      <c r="AA187" s="5">
        <f t="shared" si="288"/>
        <v>3.7224000022420997E-6</v>
      </c>
      <c r="AB187" s="5">
        <f t="shared" si="289"/>
        <v>1.0617380276243102E-8</v>
      </c>
      <c r="AC187" s="36">
        <f t="shared" si="290"/>
        <v>0.48740927322200001</v>
      </c>
      <c r="AD187" s="42">
        <v>3.3001761999999998E-6</v>
      </c>
      <c r="AE187" s="42">
        <v>9.9569046000000004E-9</v>
      </c>
      <c r="AF187" s="42">
        <v>2.7203343E-13</v>
      </c>
      <c r="AG187" s="42">
        <v>4.2330521000000001E-11</v>
      </c>
      <c r="AH187" s="42">
        <v>5.9412810999999997E-12</v>
      </c>
      <c r="AI187" s="42">
        <v>1.0025214E-9</v>
      </c>
      <c r="AJ187" s="42">
        <v>4.0820011999999997E-7</v>
      </c>
      <c r="AK187" s="42">
        <v>1.5000333E-10</v>
      </c>
      <c r="AL187" s="42">
        <v>4.629909E-10</v>
      </c>
      <c r="AM187" s="42">
        <v>2.7976081E-13</v>
      </c>
      <c r="AN187" s="42">
        <v>4.7448766999999997E-15</v>
      </c>
      <c r="AO187" s="42">
        <v>1.2041701E-12</v>
      </c>
      <c r="AP187" s="42">
        <v>1.032761E-13</v>
      </c>
      <c r="AQ187" s="42">
        <v>2.8450980999999999E-13</v>
      </c>
      <c r="AR187" s="42">
        <v>6.0019983999999996E-10</v>
      </c>
      <c r="AS187" s="42">
        <v>6.5300593000000003E-9</v>
      </c>
      <c r="AT187" s="42">
        <v>9.8018554999999994E-12</v>
      </c>
      <c r="AU187" s="42">
        <v>1.8493222000000001E-5</v>
      </c>
      <c r="AV187" s="42">
        <v>0.48739078000000002</v>
      </c>
      <c r="AW187" s="42">
        <v>5.8426299000000001E-9</v>
      </c>
      <c r="AX187" s="42">
        <v>3.5529505999999998E-11</v>
      </c>
      <c r="AY187" s="42">
        <v>1.5896164E-15</v>
      </c>
      <c r="AZ187" s="28"/>
      <c r="BA187" s="33" t="s">
        <v>1184</v>
      </c>
      <c r="BB187" s="28"/>
      <c r="BC187" s="28"/>
      <c r="BE187" s="39"/>
      <c r="BF187"/>
      <c r="BG187"/>
      <c r="BH187"/>
      <c r="BI187"/>
      <c r="BJ187"/>
      <c r="BK187"/>
      <c r="BL187"/>
      <c r="BM187"/>
      <c r="BN187"/>
      <c r="BO187"/>
      <c r="BP187"/>
      <c r="BQ187"/>
    </row>
    <row r="188" spans="3:69">
      <c r="C188" s="71" t="s">
        <v>310</v>
      </c>
      <c r="D188" s="1"/>
      <c r="E188" s="29" t="s">
        <v>52</v>
      </c>
      <c r="F188" s="43" t="s">
        <v>2661</v>
      </c>
      <c r="G188" s="239">
        <f t="shared" si="282"/>
        <v>0.56180449497999996</v>
      </c>
      <c r="H188" s="135">
        <f t="shared" si="283"/>
        <v>1.8255719980000001E-2</v>
      </c>
      <c r="I188" s="135">
        <f t="shared" si="284"/>
        <v>6.782908800000001E-2</v>
      </c>
      <c r="J188" s="136">
        <f t="shared" si="285"/>
        <v>0.44159482999999999</v>
      </c>
      <c r="K188" s="190">
        <v>3.4124857000000001E-2</v>
      </c>
      <c r="L188" s="190">
        <v>2.2010702E-2</v>
      </c>
      <c r="M188" s="190">
        <v>1.103722E-2</v>
      </c>
      <c r="N188" s="190">
        <v>1.7765978000000002E-2</v>
      </c>
      <c r="O188" s="190">
        <v>0</v>
      </c>
      <c r="P188" s="190">
        <v>4.8974198000000001E-4</v>
      </c>
      <c r="Q188" s="190">
        <v>3.4781166000000002E-2</v>
      </c>
      <c r="R188" s="190">
        <v>0</v>
      </c>
      <c r="S188" s="190">
        <v>0.44159482999999999</v>
      </c>
      <c r="T188" s="190">
        <v>0</v>
      </c>
      <c r="U188" s="190">
        <v>0</v>
      </c>
      <c r="V188" s="190">
        <v>0</v>
      </c>
      <c r="W188" s="25"/>
      <c r="X188" s="252">
        <f t="shared" si="286"/>
        <v>0.29417980172413793</v>
      </c>
      <c r="Y188" s="35">
        <v>29.040897000000001</v>
      </c>
      <c r="Z188" s="67">
        <f t="shared" si="287"/>
        <v>2.1477949083558257E-2</v>
      </c>
      <c r="AA188" s="5">
        <f t="shared" si="288"/>
        <v>1.0936235871864001E-6</v>
      </c>
      <c r="AB188" s="5">
        <f t="shared" si="289"/>
        <v>1.9018283204500001E-9</v>
      </c>
      <c r="AC188" s="36">
        <f t="shared" si="290"/>
        <v>0.28002058000000002</v>
      </c>
      <c r="AD188" s="42">
        <v>2.8162739000000002E-7</v>
      </c>
      <c r="AE188" s="42">
        <v>8.4939950999999997E-10</v>
      </c>
      <c r="AF188" s="42">
        <v>2.3203492000000001E-14</v>
      </c>
      <c r="AG188" s="42">
        <v>8.6498863999999995E-12</v>
      </c>
      <c r="AH188" s="29">
        <v>0</v>
      </c>
      <c r="AI188" s="42">
        <v>1.7554633999999999E-9</v>
      </c>
      <c r="AJ188" s="42">
        <v>6.7486391999999998E-7</v>
      </c>
      <c r="AK188" s="42">
        <v>2.6670501E-10</v>
      </c>
      <c r="AL188" s="42">
        <v>7.7642428999999997E-10</v>
      </c>
      <c r="AM188" s="29">
        <v>0</v>
      </c>
      <c r="AN188" s="42">
        <v>1.7103548E-14</v>
      </c>
      <c r="AO188" s="42">
        <v>3.8337781000000001E-13</v>
      </c>
      <c r="AP188" s="42">
        <v>7.3753482999999995E-12</v>
      </c>
      <c r="AQ188" s="42">
        <v>1.5004772999999999E-12</v>
      </c>
      <c r="AR188" s="42">
        <v>4.8589038999999998E-9</v>
      </c>
      <c r="AS188" s="42">
        <v>1.3050926000000001E-7</v>
      </c>
      <c r="AT188" s="42">
        <v>0</v>
      </c>
      <c r="AU188" s="42">
        <v>0</v>
      </c>
      <c r="AV188" s="42">
        <v>0.28002058000000002</v>
      </c>
      <c r="AW188" s="29">
        <v>0</v>
      </c>
      <c r="AX188" s="42">
        <v>0</v>
      </c>
      <c r="AY188" s="29">
        <v>0</v>
      </c>
      <c r="AZ188" s="28"/>
      <c r="BA188" s="33" t="s">
        <v>1173</v>
      </c>
      <c r="BB188" s="28"/>
      <c r="BC188" s="28"/>
      <c r="BE188" s="39"/>
      <c r="BF188"/>
      <c r="BG188"/>
      <c r="BH188"/>
      <c r="BI188"/>
      <c r="BJ188"/>
      <c r="BK188"/>
      <c r="BL188"/>
      <c r="BM188"/>
      <c r="BN188"/>
      <c r="BO188"/>
      <c r="BP188"/>
      <c r="BQ188"/>
    </row>
    <row r="189" spans="3:69">
      <c r="C189" s="71" t="s">
        <v>311</v>
      </c>
      <c r="E189" s="29" t="s">
        <v>52</v>
      </c>
      <c r="F189" s="43" t="s">
        <v>1789</v>
      </c>
      <c r="G189" s="239">
        <f t="shared" si="282"/>
        <v>0.60028283395110826</v>
      </c>
      <c r="H189" s="135">
        <f t="shared" si="283"/>
        <v>1.498601787E-2</v>
      </c>
      <c r="I189" s="135">
        <f t="shared" si="284"/>
        <v>3.9596946160000007E-2</v>
      </c>
      <c r="J189" s="136">
        <f t="shared" si="285"/>
        <v>0.44660941292110828</v>
      </c>
      <c r="K189" s="190">
        <v>9.9090457000000007E-2</v>
      </c>
      <c r="L189" s="190">
        <v>2.6994196000000002E-2</v>
      </c>
      <c r="M189" s="190">
        <v>1.210497E-2</v>
      </c>
      <c r="N189" s="190">
        <v>1.4079695999999999E-2</v>
      </c>
      <c r="O189" s="190">
        <v>5.8925114000000004E-4</v>
      </c>
      <c r="P189" s="190">
        <v>3.1707072999999998E-4</v>
      </c>
      <c r="Q189" s="190">
        <v>4.9778015999999998E-4</v>
      </c>
      <c r="R189" s="190">
        <v>3.1438446999999998E-4</v>
      </c>
      <c r="S189" s="190">
        <v>0.44580104999999998</v>
      </c>
      <c r="T189" s="190">
        <v>1.1513856999999999E-4</v>
      </c>
      <c r="U189" s="190">
        <v>3.7883572E-4</v>
      </c>
      <c r="V189" s="190">
        <v>4.1611082999999998E-9</v>
      </c>
      <c r="W189" s="25"/>
      <c r="X189" s="252">
        <f t="shared" si="286"/>
        <v>0.85422807758620689</v>
      </c>
      <c r="Y189" s="35">
        <v>56.855854000000001</v>
      </c>
      <c r="Z189" s="67">
        <f t="shared" si="287"/>
        <v>3.1304372489901561E-2</v>
      </c>
      <c r="AA189" s="5">
        <f t="shared" si="288"/>
        <v>1.5159193397990002E-6</v>
      </c>
      <c r="AB189" s="5">
        <f t="shared" si="289"/>
        <v>3.8892804834908003E-9</v>
      </c>
      <c r="AC189" s="36">
        <f t="shared" si="290"/>
        <v>0.50483425570100005</v>
      </c>
      <c r="AD189" s="42">
        <v>8.0724624E-7</v>
      </c>
      <c r="AE189" s="42">
        <v>2.4350005000000001E-9</v>
      </c>
      <c r="AF189" s="42">
        <v>6.6524354999999995E-14</v>
      </c>
      <c r="AG189" s="42">
        <v>2.7012897999999998E-10</v>
      </c>
      <c r="AH189" s="42">
        <v>1.1128719E-11</v>
      </c>
      <c r="AI189" s="42">
        <v>1.6075425E-9</v>
      </c>
      <c r="AJ189" s="42">
        <v>6.8642447000000004E-7</v>
      </c>
      <c r="AK189" s="42">
        <v>2.4136359E-10</v>
      </c>
      <c r="AL189" s="42">
        <v>7.8859554999999997E-10</v>
      </c>
      <c r="AM189" s="42">
        <v>1.3205371999999999E-12</v>
      </c>
      <c r="AN189" s="42">
        <v>3.4410913000000002E-14</v>
      </c>
      <c r="AO189" s="42">
        <v>3.8961750999999997E-12</v>
      </c>
      <c r="AP189" s="42">
        <v>1.3244794E-13</v>
      </c>
      <c r="AQ189" s="42">
        <v>3.0545548E-13</v>
      </c>
      <c r="AR189" s="42">
        <v>1.2393692E-9</v>
      </c>
      <c r="AS189" s="42">
        <v>9.3969694999999999E-9</v>
      </c>
      <c r="AT189" s="42">
        <v>3.5943329999999999E-10</v>
      </c>
      <c r="AU189" s="42">
        <v>2.8995701E-5</v>
      </c>
      <c r="AV189" s="29">
        <v>0.50480526000000003</v>
      </c>
      <c r="AW189" s="42">
        <v>9.7234908999999998E-9</v>
      </c>
      <c r="AX189" s="42">
        <v>5.9129346999999998E-11</v>
      </c>
      <c r="AY189" s="42">
        <v>2.6455028E-15</v>
      </c>
      <c r="AZ189" s="28"/>
      <c r="BA189" s="33" t="s">
        <v>1184</v>
      </c>
      <c r="BB189" s="28"/>
      <c r="BC189" s="28"/>
      <c r="BE189" s="39"/>
      <c r="BF189"/>
      <c r="BG189"/>
      <c r="BH189"/>
      <c r="BI189"/>
      <c r="BJ189"/>
      <c r="BK189"/>
      <c r="BL189"/>
      <c r="BM189"/>
      <c r="BN189"/>
      <c r="BO189"/>
      <c r="BP189"/>
      <c r="BQ189"/>
    </row>
    <row r="190" spans="3:69">
      <c r="C190" s="71" t="s">
        <v>312</v>
      </c>
      <c r="D190" s="17">
        <v>1</v>
      </c>
      <c r="E190" s="29" t="s">
        <v>52</v>
      </c>
      <c r="F190" s="43" t="s">
        <v>1790</v>
      </c>
      <c r="G190" s="239">
        <f t="shared" si="282"/>
        <v>0.96484763695110831</v>
      </c>
      <c r="H190" s="135">
        <f t="shared" si="283"/>
        <v>1.498601787E-2</v>
      </c>
      <c r="I190" s="135">
        <f t="shared" si="284"/>
        <v>3.9596946160000007E-2</v>
      </c>
      <c r="J190" s="136">
        <f t="shared" si="285"/>
        <v>0.44660941292110828</v>
      </c>
      <c r="K190" s="190">
        <v>0.46365526000000001</v>
      </c>
      <c r="L190" s="190">
        <v>2.6994196000000002E-2</v>
      </c>
      <c r="M190" s="190">
        <v>1.210497E-2</v>
      </c>
      <c r="N190" s="190">
        <v>1.4079695999999999E-2</v>
      </c>
      <c r="O190" s="190">
        <v>5.8925114000000004E-4</v>
      </c>
      <c r="P190" s="190">
        <v>3.1707072999999998E-4</v>
      </c>
      <c r="Q190" s="190">
        <v>4.9778015999999998E-4</v>
      </c>
      <c r="R190" s="190">
        <v>3.1438446999999998E-4</v>
      </c>
      <c r="S190" s="190">
        <v>0.44580104999999998</v>
      </c>
      <c r="T190" s="190">
        <v>1.1513856999999999E-4</v>
      </c>
      <c r="U190" s="190">
        <v>3.7883572E-4</v>
      </c>
      <c r="V190" s="190">
        <v>4.1611082999999998E-9</v>
      </c>
      <c r="W190" s="25"/>
      <c r="X190" s="252">
        <f t="shared" si="286"/>
        <v>3.997028103448276</v>
      </c>
      <c r="Y190" s="35">
        <v>56.855854000000001</v>
      </c>
      <c r="Z190" s="67">
        <f t="shared" si="287"/>
        <v>8.5332506860372054E-2</v>
      </c>
      <c r="AA190" s="5">
        <f t="shared" si="288"/>
        <v>4.432437699799E-6</v>
      </c>
      <c r="AB190" s="5">
        <f t="shared" si="289"/>
        <v>1.2689361407685798E-8</v>
      </c>
      <c r="AC190" s="36">
        <f t="shared" si="290"/>
        <v>0.50483425570100005</v>
      </c>
      <c r="AD190" s="42">
        <v>3.7237646000000002E-6</v>
      </c>
      <c r="AE190" s="42">
        <v>1.1234841E-8</v>
      </c>
      <c r="AF190" s="42">
        <v>3.0694854999999999E-13</v>
      </c>
      <c r="AG190" s="42">
        <v>2.7012897999999998E-10</v>
      </c>
      <c r="AH190" s="42">
        <v>1.1128719E-11</v>
      </c>
      <c r="AI190" s="42">
        <v>1.6075425E-9</v>
      </c>
      <c r="AJ190" s="42">
        <v>6.8642447000000004E-7</v>
      </c>
      <c r="AK190" s="42">
        <v>2.4136359E-10</v>
      </c>
      <c r="AL190" s="42">
        <v>7.8859554999999997E-10</v>
      </c>
      <c r="AM190" s="42">
        <v>1.3205371999999999E-12</v>
      </c>
      <c r="AN190" s="42">
        <v>3.4410913000000002E-14</v>
      </c>
      <c r="AO190" s="42">
        <v>3.8961750999999997E-12</v>
      </c>
      <c r="AP190" s="42">
        <v>1.3244794E-13</v>
      </c>
      <c r="AQ190" s="42">
        <v>3.0545548E-13</v>
      </c>
      <c r="AR190" s="42">
        <v>1.2393692E-9</v>
      </c>
      <c r="AS190" s="42">
        <v>9.3969694999999999E-9</v>
      </c>
      <c r="AT190" s="42">
        <v>3.5943329999999999E-10</v>
      </c>
      <c r="AU190" s="42">
        <v>2.8995701E-5</v>
      </c>
      <c r="AV190" s="29">
        <v>0.50480526000000003</v>
      </c>
      <c r="AW190" s="42">
        <v>9.7234908999999998E-9</v>
      </c>
      <c r="AX190" s="42">
        <v>5.9129346999999998E-11</v>
      </c>
      <c r="AY190" s="42">
        <v>2.6455028E-15</v>
      </c>
      <c r="AZ190" s="28"/>
      <c r="BA190" s="33" t="s">
        <v>1184</v>
      </c>
      <c r="BB190" s="28"/>
      <c r="BC190" s="28"/>
      <c r="BE190" s="39"/>
      <c r="BF190"/>
      <c r="BG190"/>
      <c r="BH190"/>
      <c r="BI190"/>
      <c r="BJ190"/>
      <c r="BK190"/>
      <c r="BL190"/>
      <c r="BM190"/>
      <c r="BN190"/>
      <c r="BO190"/>
      <c r="BP190"/>
      <c r="BQ190"/>
    </row>
    <row r="191" spans="3:69">
      <c r="C191" s="57"/>
      <c r="D191" s="1"/>
      <c r="E191" s="1"/>
      <c r="G191" s="1"/>
      <c r="H191"/>
      <c r="I191"/>
      <c r="J191"/>
      <c r="K191"/>
      <c r="L191"/>
      <c r="M191"/>
      <c r="N191"/>
      <c r="O191"/>
      <c r="P191"/>
      <c r="Q191"/>
      <c r="R191"/>
      <c r="S191"/>
      <c r="T191"/>
      <c r="U191"/>
      <c r="V191"/>
      <c r="W191"/>
      <c r="X191" s="1"/>
      <c r="Y191"/>
      <c r="Z191" s="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row>
    <row r="192" spans="3:69">
      <c r="C192" s="57" t="s">
        <v>71</v>
      </c>
      <c r="D192" s="1" t="s">
        <v>1079</v>
      </c>
      <c r="E192" s="1"/>
      <c r="F192" s="67"/>
      <c r="H192" s="67"/>
      <c r="I192" s="124"/>
      <c r="J192" s="124"/>
      <c r="K192" s="124"/>
      <c r="L192" s="124"/>
      <c r="M192" s="124"/>
      <c r="N192" s="124"/>
      <c r="O192" s="124"/>
      <c r="P192" s="124"/>
      <c r="Q192" s="124"/>
      <c r="R192" s="124"/>
      <c r="S192" s="124"/>
      <c r="T192" s="124"/>
      <c r="U192" s="124"/>
      <c r="V192" s="124"/>
      <c r="W192" s="124"/>
      <c r="Y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BE192" s="29"/>
      <c r="BF192"/>
      <c r="BG192"/>
      <c r="BH192"/>
      <c r="BI192"/>
      <c r="BJ192"/>
      <c r="BK192"/>
      <c r="BL192"/>
      <c r="BM192"/>
      <c r="BN192"/>
      <c r="BO192"/>
      <c r="BP192"/>
      <c r="BQ192"/>
    </row>
    <row r="193" spans="3:69">
      <c r="C193" s="71" t="s">
        <v>313</v>
      </c>
      <c r="D193" s="17">
        <v>1</v>
      </c>
      <c r="E193" s="29" t="s">
        <v>52</v>
      </c>
      <c r="F193" s="43" t="s">
        <v>1597</v>
      </c>
      <c r="G193" s="238">
        <f t="shared" ref="G193" si="291">H193+I193+J193+K193</f>
        <v>0.23167965773883198</v>
      </c>
      <c r="H193" s="134">
        <f t="shared" ref="H193" si="292">N193+O193+P193</f>
        <v>1.4931075360000001E-2</v>
      </c>
      <c r="I193" s="134">
        <f t="shared" ref="I193" si="293">L193+M193+Q193</f>
        <v>4.3927801799999999E-2</v>
      </c>
      <c r="J193" s="138">
        <f t="shared" ref="J193" si="294">R193+IF(S193="x",0,S193)+IF(T193="x",0,T193)+IF(U193="x",0,U193)+V193</f>
        <v>4.5787590578831992E-2</v>
      </c>
      <c r="K193" s="190">
        <v>0.12703318999999999</v>
      </c>
      <c r="L193" s="190">
        <v>2.5842285E-2</v>
      </c>
      <c r="M193" s="190">
        <v>1.1571231E-2</v>
      </c>
      <c r="N193" s="190">
        <v>1.030329E-2</v>
      </c>
      <c r="O193" s="190">
        <v>4.3525771000000003E-3</v>
      </c>
      <c r="P193" s="190">
        <v>2.7520825999999998E-4</v>
      </c>
      <c r="Q193" s="190">
        <v>6.5142858000000001E-3</v>
      </c>
      <c r="R193" s="190">
        <v>5.2471195999999999E-3</v>
      </c>
      <c r="S193" s="190">
        <v>3.9535948000000001E-2</v>
      </c>
      <c r="T193" s="190">
        <v>9.2053659000000004E-4</v>
      </c>
      <c r="U193" s="190">
        <v>8.3986387000000004E-5</v>
      </c>
      <c r="V193" s="190">
        <v>1.8319837999999998E-12</v>
      </c>
      <c r="W193" s="28"/>
      <c r="X193" s="252">
        <f>K193/0.116</f>
        <v>1.0951137068965515</v>
      </c>
      <c r="Y193" s="35">
        <v>21.153780999999999</v>
      </c>
      <c r="Z193" s="67">
        <f t="shared" ref="Z193" si="295">AA193*42.1*400+AB193*1396*400+AC193*0.0000357*200</f>
        <v>3.3933519748443414E-2</v>
      </c>
      <c r="AA193" s="5">
        <f>AD193+AG193+AH193+AI193+AJ193+AR193+AS193+AW193</f>
        <v>1.8400305106199998E-6</v>
      </c>
      <c r="AB193" s="5">
        <f>AE193+AF193+AK193+AL193+AM193+AN193+AO193+AP193+AQ193+AT193+AX193+AY193</f>
        <v>4.5852309554598993E-9</v>
      </c>
      <c r="AC193" s="36">
        <f>AU193+AV193</f>
        <v>5.4203499169999995E-2</v>
      </c>
      <c r="AD193" s="42">
        <v>1.0239346999999999E-6</v>
      </c>
      <c r="AE193" s="42">
        <v>3.0891131000000001E-9</v>
      </c>
      <c r="AF193" s="42">
        <v>8.4397326000000001E-14</v>
      </c>
      <c r="AG193" s="42">
        <v>1.5352268E-10</v>
      </c>
      <c r="AH193" s="42">
        <v>3.3173634000000002E-10</v>
      </c>
      <c r="AI193" s="42">
        <v>1.6304084000000001E-9</v>
      </c>
      <c r="AJ193" s="42">
        <v>7.3943768999999999E-7</v>
      </c>
      <c r="AK193" s="42">
        <v>2.3252458999999999E-10</v>
      </c>
      <c r="AL193" s="42">
        <v>7.6408349999999999E-10</v>
      </c>
      <c r="AM193" s="42">
        <v>4.4758179000000003E-14</v>
      </c>
      <c r="AN193" s="42">
        <v>7.2404028999999994E-15</v>
      </c>
      <c r="AO193" s="42">
        <v>2.8814054000000001E-12</v>
      </c>
      <c r="AP193" s="42">
        <v>4.5412241E-14</v>
      </c>
      <c r="AQ193" s="42">
        <v>2.8803562999999997E-14</v>
      </c>
      <c r="AR193" s="42">
        <v>1.0113531E-9</v>
      </c>
      <c r="AS193" s="42">
        <v>5.0038611000000001E-9</v>
      </c>
      <c r="AT193" s="42">
        <v>7.9679403999999995E-11</v>
      </c>
      <c r="AU193" s="42">
        <v>1.1460217E-4</v>
      </c>
      <c r="AV193" s="42">
        <v>5.4088896999999997E-2</v>
      </c>
      <c r="AW193" s="42">
        <v>6.8527238999999996E-8</v>
      </c>
      <c r="AX193" s="42">
        <v>4.1671969999999999E-10</v>
      </c>
      <c r="AY193" s="42">
        <v>1.8644348E-14</v>
      </c>
      <c r="AZ193" s="28"/>
      <c r="BA193" s="33" t="s">
        <v>1189</v>
      </c>
      <c r="BB193" s="28"/>
      <c r="BC193" s="28"/>
      <c r="BE193" s="39"/>
      <c r="BF193"/>
      <c r="BG193"/>
      <c r="BH193"/>
      <c r="BI193"/>
      <c r="BJ193"/>
      <c r="BK193"/>
      <c r="BL193"/>
      <c r="BM193"/>
      <c r="BN193"/>
      <c r="BO193"/>
      <c r="BP193"/>
      <c r="BQ193"/>
    </row>
    <row r="194" spans="3:69">
      <c r="C194" s="57" t="s">
        <v>142</v>
      </c>
      <c r="D194" s="1" t="s">
        <v>143</v>
      </c>
      <c r="E194" s="1"/>
      <c r="F194" s="67"/>
      <c r="H194" s="67"/>
      <c r="I194" s="124"/>
      <c r="J194" s="124"/>
      <c r="K194" s="124"/>
      <c r="L194" s="124"/>
      <c r="M194" s="124"/>
      <c r="N194" s="124"/>
      <c r="O194" s="124"/>
      <c r="P194" s="124"/>
      <c r="Q194" s="124"/>
      <c r="R194" s="124"/>
      <c r="S194" s="124"/>
      <c r="T194" s="124"/>
      <c r="U194" s="124"/>
      <c r="V194" s="124"/>
      <c r="W194" s="124"/>
      <c r="Y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BE194" s="29"/>
      <c r="BF194"/>
      <c r="BG194"/>
      <c r="BH194"/>
      <c r="BI194"/>
      <c r="BJ194"/>
      <c r="BK194"/>
      <c r="BL194"/>
      <c r="BM194"/>
      <c r="BN194"/>
      <c r="BO194"/>
      <c r="BP194"/>
      <c r="BQ194"/>
    </row>
    <row r="195" spans="3:69">
      <c r="C195" s="71" t="s">
        <v>314</v>
      </c>
      <c r="E195" s="29" t="s">
        <v>52</v>
      </c>
      <c r="F195" s="43" t="s">
        <v>1791</v>
      </c>
      <c r="G195" s="238">
        <f t="shared" ref="G195:G201" si="296">H195+I195+J195+K195</f>
        <v>0.30846237123100001</v>
      </c>
      <c r="H195" s="134">
        <f t="shared" ref="H195:H201" si="297">N195+O195+P195</f>
        <v>1.382846085E-2</v>
      </c>
      <c r="I195" s="134">
        <f t="shared" ref="I195:I201" si="298">L195+M195+Q195</f>
        <v>1.9300275249999999E-2</v>
      </c>
      <c r="J195" s="138">
        <f t="shared" ref="J195:J201" si="299">R195+IF(S195="x",0,S195)+IF(T195="x",0,T195)+IF(U195="x",0,U195)+V195</f>
        <v>3.192635131E-3</v>
      </c>
      <c r="K195" s="190">
        <v>0.27214100000000002</v>
      </c>
      <c r="L195" s="190">
        <v>7.1124029999999998E-3</v>
      </c>
      <c r="M195" s="190">
        <v>1.1659215000000001E-2</v>
      </c>
      <c r="N195" s="190">
        <v>1.2146851E-2</v>
      </c>
      <c r="O195" s="190">
        <v>1.4958535000000001E-3</v>
      </c>
      <c r="P195" s="190">
        <v>1.8575635000000001E-4</v>
      </c>
      <c r="Q195" s="190">
        <v>5.2865724999999995E-4</v>
      </c>
      <c r="R195" s="190">
        <v>3.7790750999999999E-4</v>
      </c>
      <c r="S195" s="190">
        <v>2.2789218E-3</v>
      </c>
      <c r="T195" s="190">
        <v>5.2383341999999997E-4</v>
      </c>
      <c r="U195" s="190">
        <v>1.1972401E-5</v>
      </c>
      <c r="V195" s="190">
        <v>0</v>
      </c>
      <c r="W195" s="28"/>
      <c r="X195" s="252">
        <f t="shared" ref="X195:X200" si="300">K195/0.116</f>
        <v>2.346043103448276</v>
      </c>
      <c r="Y195" s="35">
        <v>38.460991</v>
      </c>
      <c r="Z195" s="67">
        <f t="shared" ref="Z195:Z201" si="301">AA195*42.1*400+AB195*1396*400+AC195*0.0000357*200</f>
        <v>4.8393528370642855E-2</v>
      </c>
      <c r="AA195" s="5">
        <f t="shared" ref="AA195:AA200" si="302">AD195+AG195+AH195+AI195+AJ195+AR195+AS195+AW195</f>
        <v>2.5095376637710001E-6</v>
      </c>
      <c r="AB195" s="5">
        <f t="shared" ref="AB195:AB200" si="303">AE195+AF195+AK195+AL195+AM195+AN195+AO195+AP195+AQ195+AT195+AX195+AY195</f>
        <v>7.2396307738079004E-9</v>
      </c>
      <c r="AC195" s="36">
        <f t="shared" ref="AC195:AC200" si="304">AU195+AV195</f>
        <v>0.29275970429199999</v>
      </c>
      <c r="AD195" s="42">
        <v>2.1968674999999999E-6</v>
      </c>
      <c r="AE195" s="42">
        <v>6.6276020000000004E-9</v>
      </c>
      <c r="AF195" s="42">
        <v>1.8107016E-13</v>
      </c>
      <c r="AG195" s="42">
        <v>1.4748957999999999E-10</v>
      </c>
      <c r="AH195" s="42">
        <v>1.9159611E-11</v>
      </c>
      <c r="AI195" s="42">
        <v>1.7055588000000001E-9</v>
      </c>
      <c r="AJ195" s="42">
        <v>3.0111391000000002E-7</v>
      </c>
      <c r="AK195" s="42">
        <v>2.4693498E-10</v>
      </c>
      <c r="AL195" s="42">
        <v>3.1341302000000002E-10</v>
      </c>
      <c r="AM195" s="42">
        <v>1.0655746999999999E-14</v>
      </c>
      <c r="AN195" s="42">
        <v>1.1028314999999999E-15</v>
      </c>
      <c r="AO195" s="42">
        <v>4.5577850000000005E-13</v>
      </c>
      <c r="AP195" s="42">
        <v>2.6332535000000001E-14</v>
      </c>
      <c r="AQ195" s="42">
        <v>1.990215E-14</v>
      </c>
      <c r="AR195" s="42">
        <v>2.2898745999999999E-9</v>
      </c>
      <c r="AS195" s="42">
        <v>8.7794057999999997E-10</v>
      </c>
      <c r="AT195" s="42">
        <v>1.1358432E-11</v>
      </c>
      <c r="AU195" s="42">
        <v>2.0354292000000001E-5</v>
      </c>
      <c r="AV195" s="42">
        <v>0.29273935000000001</v>
      </c>
      <c r="AW195" s="42">
        <v>6.5162306000000001E-9</v>
      </c>
      <c r="AX195" s="42">
        <v>3.9625726999999998E-11</v>
      </c>
      <c r="AY195" s="42">
        <v>1.7728843999999999E-15</v>
      </c>
      <c r="AZ195" s="28"/>
      <c r="BA195" s="33" t="s">
        <v>1178</v>
      </c>
      <c r="BB195" s="28"/>
      <c r="BC195" s="28"/>
      <c r="BE195" s="39"/>
      <c r="BF195"/>
      <c r="BG195"/>
      <c r="BH195"/>
      <c r="BI195"/>
      <c r="BJ195"/>
      <c r="BK195"/>
      <c r="BL195"/>
      <c r="BM195"/>
      <c r="BN195"/>
      <c r="BO195"/>
      <c r="BP195"/>
      <c r="BQ195"/>
    </row>
    <row r="196" spans="3:69">
      <c r="C196" s="71" t="s">
        <v>315</v>
      </c>
      <c r="E196" s="29" t="s">
        <v>52</v>
      </c>
      <c r="F196" s="43" t="s">
        <v>1792</v>
      </c>
      <c r="G196" s="238">
        <f t="shared" si="296"/>
        <v>0.46780046406799997</v>
      </c>
      <c r="H196" s="134">
        <f t="shared" si="297"/>
        <v>1.8999101669999997E-2</v>
      </c>
      <c r="I196" s="134">
        <f t="shared" si="298"/>
        <v>2.6516899390000001E-2</v>
      </c>
      <c r="J196" s="138">
        <f t="shared" si="299"/>
        <v>4.8386403008000005E-2</v>
      </c>
      <c r="K196" s="190">
        <v>0.37389805999999998</v>
      </c>
      <c r="L196" s="190">
        <v>9.7718232999999995E-3</v>
      </c>
      <c r="M196" s="190">
        <v>1.6018747E-2</v>
      </c>
      <c r="N196" s="190">
        <v>1.6688715999999999E-2</v>
      </c>
      <c r="O196" s="190">
        <v>2.0551725999999998E-3</v>
      </c>
      <c r="P196" s="190">
        <v>2.5521307E-4</v>
      </c>
      <c r="Q196" s="190">
        <v>7.2632909000000002E-4</v>
      </c>
      <c r="R196" s="190">
        <v>4.4519212000000002E-2</v>
      </c>
      <c r="S196" s="190">
        <v>3.1310404E-3</v>
      </c>
      <c r="T196" s="190">
        <v>7.1970157E-4</v>
      </c>
      <c r="U196" s="190">
        <v>1.6449037999999998E-5</v>
      </c>
      <c r="V196" s="190">
        <v>0</v>
      </c>
      <c r="W196" s="28"/>
      <c r="X196" s="252">
        <f t="shared" si="300"/>
        <v>3.2232591379310342</v>
      </c>
      <c r="Y196" s="35">
        <v>52.842058000000002</v>
      </c>
      <c r="Z196" s="67">
        <f t="shared" si="301"/>
        <v>6.6490013358418129E-2</v>
      </c>
      <c r="AA196" s="5">
        <f t="shared" si="302"/>
        <v>3.4478865178900001E-6</v>
      </c>
      <c r="AB196" s="5">
        <f t="shared" si="303"/>
        <v>9.9466232081596011E-9</v>
      </c>
      <c r="AC196" s="36">
        <f t="shared" si="304"/>
        <v>0.40243837503000002</v>
      </c>
      <c r="AD196" s="42">
        <v>3.0183049E-6</v>
      </c>
      <c r="AE196" s="42">
        <v>9.1057489E-9</v>
      </c>
      <c r="AF196" s="42">
        <v>2.4877465000000002E-13</v>
      </c>
      <c r="AG196" s="42">
        <v>2.0263785E-10</v>
      </c>
      <c r="AH196" s="42">
        <v>2.632364E-11</v>
      </c>
      <c r="AI196" s="42">
        <v>2.3432894999999999E-9</v>
      </c>
      <c r="AJ196" s="42">
        <v>4.1370432999999999E-7</v>
      </c>
      <c r="AK196" s="42">
        <v>3.3926719E-10</v>
      </c>
      <c r="AL196" s="42">
        <v>4.3060223E-10</v>
      </c>
      <c r="AM196" s="42">
        <v>1.4640070000000001E-14</v>
      </c>
      <c r="AN196" s="42">
        <v>1.5151946E-15</v>
      </c>
      <c r="AO196" s="42">
        <v>6.2620001999999997E-13</v>
      </c>
      <c r="AP196" s="42">
        <v>3.6178613000000001E-14</v>
      </c>
      <c r="AQ196" s="42">
        <v>2.7343823E-14</v>
      </c>
      <c r="AR196" s="42">
        <v>3.1460885999999998E-9</v>
      </c>
      <c r="AS196" s="42">
        <v>1.2062139999999999E-9</v>
      </c>
      <c r="AT196" s="42">
        <v>1.5605497E-11</v>
      </c>
      <c r="AU196" s="42">
        <v>2.3996503000000001E-4</v>
      </c>
      <c r="AV196" s="42">
        <v>0.40219841000000001</v>
      </c>
      <c r="AW196" s="42">
        <v>8.9527343000000005E-9</v>
      </c>
      <c r="AX196" s="42">
        <v>5.4442303E-11</v>
      </c>
      <c r="AY196" s="42">
        <v>2.4357889999999999E-15</v>
      </c>
      <c r="AZ196" s="28"/>
      <c r="BA196" s="33" t="s">
        <v>1178</v>
      </c>
      <c r="BB196" s="28"/>
      <c r="BC196" s="28"/>
      <c r="BE196" s="39"/>
      <c r="BF196"/>
      <c r="BG196"/>
      <c r="BH196"/>
      <c r="BI196"/>
      <c r="BJ196"/>
      <c r="BK196"/>
      <c r="BL196"/>
      <c r="BM196"/>
      <c r="BN196"/>
      <c r="BO196"/>
      <c r="BP196"/>
      <c r="BQ196"/>
    </row>
    <row r="197" spans="3:69">
      <c r="C197" s="71" t="s">
        <v>316</v>
      </c>
      <c r="E197" s="29" t="s">
        <v>52</v>
      </c>
      <c r="F197" s="43" t="s">
        <v>1793</v>
      </c>
      <c r="G197" s="238">
        <f t="shared" si="296"/>
        <v>0.23925950998870002</v>
      </c>
      <c r="H197" s="134">
        <f t="shared" si="297"/>
        <v>1.0726075420000002E-2</v>
      </c>
      <c r="I197" s="134">
        <f t="shared" si="298"/>
        <v>1.4970300139999998E-2</v>
      </c>
      <c r="J197" s="138">
        <f t="shared" si="299"/>
        <v>2.4763744286999995E-3</v>
      </c>
      <c r="K197" s="190">
        <v>0.21108676000000001</v>
      </c>
      <c r="L197" s="190">
        <v>5.5167508999999998E-3</v>
      </c>
      <c r="M197" s="190">
        <v>9.0434951E-3</v>
      </c>
      <c r="N197" s="190">
        <v>9.4217311000000005E-3</v>
      </c>
      <c r="O197" s="190">
        <v>1.160262E-3</v>
      </c>
      <c r="P197" s="190">
        <v>1.4408231999999999E-4</v>
      </c>
      <c r="Q197" s="190">
        <v>4.1005414000000001E-4</v>
      </c>
      <c r="R197" s="190">
        <v>2.9312477999999999E-4</v>
      </c>
      <c r="S197" s="190">
        <v>1.7676507E-3</v>
      </c>
      <c r="T197" s="190">
        <v>4.0631252999999998E-4</v>
      </c>
      <c r="U197" s="190">
        <v>9.2864187000000002E-6</v>
      </c>
      <c r="V197" s="190">
        <v>0</v>
      </c>
      <c r="W197" s="28"/>
      <c r="X197" s="252">
        <f t="shared" si="300"/>
        <v>1.8197134482758621</v>
      </c>
      <c r="Y197" s="35">
        <v>29.832352</v>
      </c>
      <c r="Z197" s="67">
        <f t="shared" si="301"/>
        <v>3.7536546283940542E-2</v>
      </c>
      <c r="AA197" s="5">
        <f t="shared" si="302"/>
        <v>1.946528393424E-6</v>
      </c>
      <c r="AB197" s="5">
        <f t="shared" si="303"/>
        <v>5.6154353438829406E-9</v>
      </c>
      <c r="AC197" s="36">
        <f t="shared" si="304"/>
        <v>0.22707969785100002</v>
      </c>
      <c r="AD197" s="42">
        <v>1.7040051E-6</v>
      </c>
      <c r="AE197" s="42">
        <v>5.1407139000000001E-9</v>
      </c>
      <c r="AF197" s="42">
        <v>1.4044746E-13</v>
      </c>
      <c r="AG197" s="42">
        <v>1.1440061E-10</v>
      </c>
      <c r="AH197" s="42">
        <v>1.4861193999999999E-11</v>
      </c>
      <c r="AI197" s="42">
        <v>1.3229203999999999E-9</v>
      </c>
      <c r="AJ197" s="42">
        <v>2.3355965999999999E-7</v>
      </c>
      <c r="AK197" s="42">
        <v>1.9153565E-10</v>
      </c>
      <c r="AL197" s="42">
        <v>2.4309949000000002E-10</v>
      </c>
      <c r="AM197" s="42">
        <v>8.2651537000000007E-15</v>
      </c>
      <c r="AN197" s="42">
        <v>8.5541363999999997E-16</v>
      </c>
      <c r="AO197" s="42">
        <v>3.5352558000000002E-13</v>
      </c>
      <c r="AP197" s="42">
        <v>2.0424888E-14</v>
      </c>
      <c r="AQ197" s="42">
        <v>1.5437146000000001E-14</v>
      </c>
      <c r="AR197" s="42">
        <v>1.7761461999999999E-9</v>
      </c>
      <c r="AS197" s="42">
        <v>6.8097651999999997E-10</v>
      </c>
      <c r="AT197" s="42">
        <v>8.8101920999999992E-12</v>
      </c>
      <c r="AU197" s="42">
        <v>1.5787851000000001E-5</v>
      </c>
      <c r="AV197" s="29">
        <v>0.22706391000000001</v>
      </c>
      <c r="AW197" s="42">
        <v>5.0543284999999998E-9</v>
      </c>
      <c r="AX197" s="42">
        <v>3.0735781000000003E-11</v>
      </c>
      <c r="AY197" s="42">
        <v>1.3751416E-15</v>
      </c>
      <c r="AZ197" s="28"/>
      <c r="BA197" s="33" t="s">
        <v>1178</v>
      </c>
      <c r="BB197" s="28"/>
      <c r="BC197" s="28"/>
      <c r="BE197" s="39"/>
      <c r="BF197"/>
      <c r="BG197"/>
      <c r="BH197"/>
      <c r="BI197"/>
      <c r="BJ197"/>
      <c r="BK197"/>
      <c r="BL197"/>
      <c r="BM197"/>
      <c r="BN197"/>
      <c r="BO197"/>
      <c r="BP197"/>
      <c r="BQ197"/>
    </row>
    <row r="198" spans="3:69">
      <c r="C198" s="71" t="s">
        <v>317</v>
      </c>
      <c r="E198" s="29" t="s">
        <v>52</v>
      </c>
      <c r="F198" s="43" t="s">
        <v>1794</v>
      </c>
      <c r="G198" s="238">
        <f t="shared" si="296"/>
        <v>0.32723833641600003</v>
      </c>
      <c r="H198" s="134">
        <f t="shared" si="297"/>
        <v>1.4670192659999999E-2</v>
      </c>
      <c r="I198" s="134">
        <f t="shared" si="298"/>
        <v>2.0475074279999998E-2</v>
      </c>
      <c r="J198" s="138">
        <f t="shared" si="299"/>
        <v>3.3869694759999999E-3</v>
      </c>
      <c r="K198" s="190">
        <v>0.28870610000000002</v>
      </c>
      <c r="L198" s="190">
        <v>7.5453318999999996E-3</v>
      </c>
      <c r="M198" s="190">
        <v>1.2368906000000001E-2</v>
      </c>
      <c r="N198" s="190">
        <v>1.2886224E-2</v>
      </c>
      <c r="O198" s="190">
        <v>1.5869053999999999E-3</v>
      </c>
      <c r="P198" s="190">
        <v>1.9706326E-4</v>
      </c>
      <c r="Q198" s="190">
        <v>5.6083637999999999E-4</v>
      </c>
      <c r="R198" s="190">
        <v>4.0091058E-4</v>
      </c>
      <c r="S198" s="190">
        <v>2.4176388E-3</v>
      </c>
      <c r="T198" s="190">
        <v>5.5571894000000001E-4</v>
      </c>
      <c r="U198" s="190">
        <v>1.2701155999999999E-5</v>
      </c>
      <c r="V198" s="190">
        <v>0</v>
      </c>
      <c r="W198" s="28"/>
      <c r="X198" s="252">
        <f t="shared" si="300"/>
        <v>2.4888456896551725</v>
      </c>
      <c r="Y198" s="35">
        <v>40.802095000000001</v>
      </c>
      <c r="Z198" s="67">
        <f t="shared" si="301"/>
        <v>5.1339221913507267E-2</v>
      </c>
      <c r="AA198" s="5">
        <f t="shared" si="302"/>
        <v>2.662292158088E-6</v>
      </c>
      <c r="AB198" s="5">
        <f t="shared" si="303"/>
        <v>7.6803039894475023E-9</v>
      </c>
      <c r="AC198" s="36">
        <f t="shared" si="304"/>
        <v>0.310579863249</v>
      </c>
      <c r="AD198" s="42">
        <v>2.3305899E-6</v>
      </c>
      <c r="AE198" s="42">
        <v>7.0310213000000004E-9</v>
      </c>
      <c r="AF198" s="42">
        <v>1.9209181999999999E-13</v>
      </c>
      <c r="AG198" s="42">
        <v>1.5646719999999999E-10</v>
      </c>
      <c r="AH198" s="42">
        <v>2.0325848E-11</v>
      </c>
      <c r="AI198" s="42">
        <v>1.8093755E-9</v>
      </c>
      <c r="AJ198" s="42">
        <v>3.1944258E-7</v>
      </c>
      <c r="AK198" s="42">
        <v>2.6196579999999998E-10</v>
      </c>
      <c r="AL198" s="42">
        <v>3.3249032999999998E-10</v>
      </c>
      <c r="AM198" s="42">
        <v>1.1304357999999999E-14</v>
      </c>
      <c r="AN198" s="42">
        <v>1.1699603999999999E-15</v>
      </c>
      <c r="AO198" s="42">
        <v>4.8352154000000004E-13</v>
      </c>
      <c r="AP198" s="42">
        <v>2.7935385E-14</v>
      </c>
      <c r="AQ198" s="42">
        <v>2.1113584999999999E-14</v>
      </c>
      <c r="AR198" s="42">
        <v>2.4292582999999998E-9</v>
      </c>
      <c r="AS198" s="42">
        <v>9.3138044000000004E-10</v>
      </c>
      <c r="AT198" s="42">
        <v>1.2049814000000001E-11</v>
      </c>
      <c r="AU198" s="42">
        <v>2.1593248999999999E-5</v>
      </c>
      <c r="AV198" s="29">
        <v>0.31055827000000003</v>
      </c>
      <c r="AW198" s="42">
        <v>6.9128707999999998E-9</v>
      </c>
      <c r="AX198" s="42">
        <v>4.2037727999999998E-11</v>
      </c>
      <c r="AY198" s="42">
        <v>1.8807990999999999E-15</v>
      </c>
      <c r="AZ198" s="28"/>
      <c r="BA198" s="33" t="s">
        <v>1178</v>
      </c>
      <c r="BB198" s="28"/>
      <c r="BC198" s="28"/>
      <c r="BE198" s="39"/>
      <c r="BF198"/>
      <c r="BG198"/>
      <c r="BH198"/>
      <c r="BI198"/>
      <c r="BJ198"/>
      <c r="BK198"/>
      <c r="BL198"/>
      <c r="BM198"/>
      <c r="BN198"/>
      <c r="BO198"/>
      <c r="BP198"/>
      <c r="BQ198"/>
    </row>
    <row r="199" spans="3:69">
      <c r="C199" s="71" t="s">
        <v>318</v>
      </c>
      <c r="E199" s="29" t="s">
        <v>52</v>
      </c>
      <c r="F199" s="43" t="s">
        <v>1795</v>
      </c>
      <c r="G199" s="238">
        <f t="shared" si="296"/>
        <v>0.42272755958500002</v>
      </c>
      <c r="H199" s="134">
        <f t="shared" si="297"/>
        <v>1.8951003570000003E-2</v>
      </c>
      <c r="I199" s="134">
        <f t="shared" si="298"/>
        <v>2.6449767780000001E-2</v>
      </c>
      <c r="J199" s="138">
        <f t="shared" si="299"/>
        <v>4.375298235E-3</v>
      </c>
      <c r="K199" s="190">
        <v>0.37295149</v>
      </c>
      <c r="L199" s="190">
        <v>9.7470844999999993E-3</v>
      </c>
      <c r="M199" s="190">
        <v>1.5978193000000002E-2</v>
      </c>
      <c r="N199" s="190">
        <v>1.6646467000000002E-2</v>
      </c>
      <c r="O199" s="190">
        <v>2.0499696000000002E-3</v>
      </c>
      <c r="P199" s="190">
        <v>2.5456696999999999E-4</v>
      </c>
      <c r="Q199" s="190">
        <v>7.2449028000000002E-4</v>
      </c>
      <c r="R199" s="190">
        <v>5.1789760000000001E-4</v>
      </c>
      <c r="S199" s="190">
        <v>3.1231137000000001E-3</v>
      </c>
      <c r="T199" s="190">
        <v>7.1787954000000005E-4</v>
      </c>
      <c r="U199" s="190">
        <v>1.6407395000000001E-5</v>
      </c>
      <c r="V199" s="190">
        <v>0</v>
      </c>
      <c r="W199" s="28"/>
      <c r="X199" s="252">
        <f t="shared" si="300"/>
        <v>3.2150990517241378</v>
      </c>
      <c r="Y199" s="35">
        <v>52.708280000000002</v>
      </c>
      <c r="Z199" s="67">
        <f t="shared" si="301"/>
        <v>6.632017554203995E-2</v>
      </c>
      <c r="AA199" s="5">
        <f t="shared" si="302"/>
        <v>3.4391577621380002E-6</v>
      </c>
      <c r="AB199" s="5">
        <f t="shared" si="303"/>
        <v>9.9214418091579996E-9</v>
      </c>
      <c r="AC199" s="36">
        <f t="shared" si="304"/>
        <v>0.40120808422999998</v>
      </c>
      <c r="AD199" s="42">
        <v>3.0106636999999999E-6</v>
      </c>
      <c r="AE199" s="42">
        <v>9.0826963000000001E-9</v>
      </c>
      <c r="AF199" s="42">
        <v>2.4814483999999998E-13</v>
      </c>
      <c r="AG199" s="42">
        <v>2.0212484E-10</v>
      </c>
      <c r="AH199" s="42">
        <v>2.6256998000000001E-11</v>
      </c>
      <c r="AI199" s="42">
        <v>2.3373571000000002E-9</v>
      </c>
      <c r="AJ199" s="42">
        <v>4.1265697000000001E-7</v>
      </c>
      <c r="AK199" s="42">
        <v>3.3840828000000001E-10</v>
      </c>
      <c r="AL199" s="42">
        <v>4.295121E-10</v>
      </c>
      <c r="AM199" s="42">
        <v>1.4603007E-14</v>
      </c>
      <c r="AN199" s="42">
        <v>1.5113586E-15</v>
      </c>
      <c r="AO199" s="42">
        <v>6.2461470999999997E-13</v>
      </c>
      <c r="AP199" s="42">
        <v>3.6087022E-14</v>
      </c>
      <c r="AQ199" s="42">
        <v>2.7274597999999999E-14</v>
      </c>
      <c r="AR199" s="42">
        <v>3.1381237999999999E-9</v>
      </c>
      <c r="AS199" s="42">
        <v>1.2031602999999999E-9</v>
      </c>
      <c r="AT199" s="42">
        <v>1.556599E-11</v>
      </c>
      <c r="AU199" s="42">
        <v>2.789423E-5</v>
      </c>
      <c r="AV199" s="29">
        <v>0.40118018999999999</v>
      </c>
      <c r="AW199" s="42">
        <v>8.9300691000000001E-9</v>
      </c>
      <c r="AX199" s="42">
        <v>5.4304474E-11</v>
      </c>
      <c r="AY199" s="42">
        <v>2.4296224000000002E-15</v>
      </c>
      <c r="AZ199" s="28"/>
      <c r="BA199" s="33" t="s">
        <v>1178</v>
      </c>
      <c r="BB199" s="28"/>
      <c r="BC199" s="28"/>
      <c r="BE199" s="39"/>
      <c r="BF199"/>
      <c r="BG199"/>
      <c r="BH199"/>
      <c r="BI199"/>
      <c r="BJ199"/>
      <c r="BK199"/>
      <c r="BL199"/>
      <c r="BM199"/>
      <c r="BN199"/>
      <c r="BO199"/>
      <c r="BP199"/>
      <c r="BQ199"/>
    </row>
    <row r="200" spans="3:69">
      <c r="C200" s="71" t="s">
        <v>319</v>
      </c>
      <c r="E200" s="29" t="s">
        <v>52</v>
      </c>
      <c r="F200" s="43" t="s">
        <v>1796</v>
      </c>
      <c r="G200" s="238">
        <f t="shared" si="296"/>
        <v>9.8380008393108287E-2</v>
      </c>
      <c r="H200" s="134">
        <f t="shared" si="297"/>
        <v>4.4460976480000004E-3</v>
      </c>
      <c r="I200" s="134">
        <f t="shared" si="298"/>
        <v>6.3029740400000001E-3</v>
      </c>
      <c r="J200" s="138">
        <f t="shared" si="299"/>
        <v>5.5227417051083002E-3</v>
      </c>
      <c r="K200" s="190">
        <v>8.2108194999999995E-2</v>
      </c>
      <c r="L200" s="190">
        <v>2.2951178E-3</v>
      </c>
      <c r="M200" s="190">
        <v>3.8415900000000002E-3</v>
      </c>
      <c r="N200" s="190">
        <v>3.8785677000000001E-3</v>
      </c>
      <c r="O200" s="190">
        <v>4.8666779999999998E-4</v>
      </c>
      <c r="P200" s="190">
        <v>8.0862148000000004E-5</v>
      </c>
      <c r="Q200" s="190">
        <v>1.6626624E-4</v>
      </c>
      <c r="R200" s="190">
        <v>1.6158996999999999E-4</v>
      </c>
      <c r="S200" s="190">
        <v>5.1456258000000003E-3</v>
      </c>
      <c r="T200" s="190">
        <v>1.8427668999999999E-4</v>
      </c>
      <c r="U200" s="190">
        <v>3.1245084E-5</v>
      </c>
      <c r="V200" s="190">
        <v>4.1611082999999998E-9</v>
      </c>
      <c r="W200" s="28"/>
      <c r="X200" s="252">
        <f t="shared" si="300"/>
        <v>0.70782926724137918</v>
      </c>
      <c r="Y200" s="35">
        <v>11.584705</v>
      </c>
      <c r="Z200" s="67">
        <f t="shared" si="301"/>
        <v>1.4785322879767889E-2</v>
      </c>
      <c r="AA200" s="5">
        <f t="shared" si="302"/>
        <v>7.661889470393001E-7</v>
      </c>
      <c r="AB200" s="5">
        <f t="shared" si="303"/>
        <v>2.2357713303558001E-9</v>
      </c>
      <c r="AC200" s="36">
        <f t="shared" si="304"/>
        <v>8.8830014111399999E-2</v>
      </c>
      <c r="AD200" s="42">
        <v>6.6270280000000002E-7</v>
      </c>
      <c r="AE200" s="42">
        <v>1.9992753999999999E-9</v>
      </c>
      <c r="AF200" s="42">
        <v>5.4621460000000001E-14</v>
      </c>
      <c r="AG200" s="42">
        <v>4.5980456999999998E-11</v>
      </c>
      <c r="AH200" s="42">
        <v>5.7225123000000001E-12</v>
      </c>
      <c r="AI200" s="42">
        <v>5.4766496000000002E-10</v>
      </c>
      <c r="AJ200" s="42">
        <v>9.6890923000000002E-8</v>
      </c>
      <c r="AK200" s="42">
        <v>7.9262111999999997E-11</v>
      </c>
      <c r="AL200" s="42">
        <v>1.0240681000000001E-10</v>
      </c>
      <c r="AM200" s="42">
        <v>8.2501273000000006E-14</v>
      </c>
      <c r="AN200" s="42">
        <v>1.2028478E-15</v>
      </c>
      <c r="AO200" s="42">
        <v>2.5012430999999999E-13</v>
      </c>
      <c r="AP200" s="42">
        <v>9.2107243999999999E-15</v>
      </c>
      <c r="AQ200" s="42">
        <v>8.8823264E-15</v>
      </c>
      <c r="AR200" s="42">
        <v>6.8630931000000001E-10</v>
      </c>
      <c r="AS200" s="42">
        <v>1.2392956000000001E-9</v>
      </c>
      <c r="AT200" s="42">
        <v>2.9667820000000001E-11</v>
      </c>
      <c r="AU200" s="42">
        <v>9.9411114000000003E-6</v>
      </c>
      <c r="AV200" s="42">
        <v>8.8820072999999999E-2</v>
      </c>
      <c r="AW200" s="42">
        <v>4.0702512000000001E-9</v>
      </c>
      <c r="AX200" s="42">
        <v>2.4751538000000001E-11</v>
      </c>
      <c r="AY200" s="42">
        <v>1.1074142E-15</v>
      </c>
      <c r="AZ200" s="28"/>
      <c r="BA200" s="33" t="s">
        <v>1184</v>
      </c>
      <c r="BB200" s="28"/>
      <c r="BC200" s="28"/>
      <c r="BE200" s="39"/>
      <c r="BF200"/>
      <c r="BG200"/>
      <c r="BH200"/>
      <c r="BI200"/>
      <c r="BJ200"/>
      <c r="BK200"/>
      <c r="BL200"/>
      <c r="BM200"/>
      <c r="BN200"/>
      <c r="BO200"/>
      <c r="BP200"/>
      <c r="BQ200"/>
    </row>
    <row r="201" spans="3:69">
      <c r="C201" s="71" t="s">
        <v>320</v>
      </c>
      <c r="E201" s="29" t="s">
        <v>52</v>
      </c>
      <c r="F201" s="43" t="s">
        <v>1797</v>
      </c>
      <c r="G201" s="238">
        <f t="shared" si="296"/>
        <v>0.23167965773883198</v>
      </c>
      <c r="H201" s="134">
        <f t="shared" si="297"/>
        <v>1.4931075360000001E-2</v>
      </c>
      <c r="I201" s="134">
        <f t="shared" si="298"/>
        <v>4.3927801799999999E-2</v>
      </c>
      <c r="J201" s="138">
        <f t="shared" si="299"/>
        <v>4.5787590578831992E-2</v>
      </c>
      <c r="K201" s="190">
        <v>0.12703318999999999</v>
      </c>
      <c r="L201" s="190">
        <v>2.5842285E-2</v>
      </c>
      <c r="M201" s="190">
        <v>1.1571231E-2</v>
      </c>
      <c r="N201" s="190">
        <v>1.030329E-2</v>
      </c>
      <c r="O201" s="190">
        <v>4.3525771000000003E-3</v>
      </c>
      <c r="P201" s="190">
        <v>2.7520825999999998E-4</v>
      </c>
      <c r="Q201" s="190">
        <v>6.5142858000000001E-3</v>
      </c>
      <c r="R201" s="190">
        <v>5.2471195999999999E-3</v>
      </c>
      <c r="S201" s="190">
        <v>3.9535948000000001E-2</v>
      </c>
      <c r="T201" s="190">
        <v>9.2053659000000004E-4</v>
      </c>
      <c r="U201" s="190">
        <v>8.3986387000000004E-5</v>
      </c>
      <c r="V201" s="190">
        <v>1.8319837999999998E-12</v>
      </c>
      <c r="W201" s="28"/>
      <c r="X201" s="252">
        <f>K201/0.116</f>
        <v>1.0951137068965515</v>
      </c>
      <c r="Y201" s="35">
        <v>21.153780999999999</v>
      </c>
      <c r="Z201" s="67">
        <f t="shared" si="301"/>
        <v>3.3933519748443414E-2</v>
      </c>
      <c r="AA201" s="5">
        <f>AD201+AG201+AH201+AI201+AJ201+AR201+AS201+AW201</f>
        <v>1.8400305106199998E-6</v>
      </c>
      <c r="AB201" s="5">
        <f>AE201+AF201+AK201+AL201+AM201+AN201+AO201+AP201+AQ201+AT201+AX201+AY201</f>
        <v>4.5852309554598993E-9</v>
      </c>
      <c r="AC201" s="36">
        <f>AU201+AV201</f>
        <v>5.4203499169999995E-2</v>
      </c>
      <c r="AD201" s="42">
        <v>1.0239346999999999E-6</v>
      </c>
      <c r="AE201" s="42">
        <v>3.0891131000000001E-9</v>
      </c>
      <c r="AF201" s="42">
        <v>8.4397326000000001E-14</v>
      </c>
      <c r="AG201" s="42">
        <v>1.5352268E-10</v>
      </c>
      <c r="AH201" s="42">
        <v>3.3173634000000002E-10</v>
      </c>
      <c r="AI201" s="42">
        <v>1.6304084000000001E-9</v>
      </c>
      <c r="AJ201" s="42">
        <v>7.3943768999999999E-7</v>
      </c>
      <c r="AK201" s="42">
        <v>2.3252458999999999E-10</v>
      </c>
      <c r="AL201" s="42">
        <v>7.6408349999999999E-10</v>
      </c>
      <c r="AM201" s="42">
        <v>4.4758179000000003E-14</v>
      </c>
      <c r="AN201" s="42">
        <v>7.2404028999999994E-15</v>
      </c>
      <c r="AO201" s="42">
        <v>2.8814054000000001E-12</v>
      </c>
      <c r="AP201" s="42">
        <v>4.5412241E-14</v>
      </c>
      <c r="AQ201" s="42">
        <v>2.8803562999999997E-14</v>
      </c>
      <c r="AR201" s="42">
        <v>1.0113531E-9</v>
      </c>
      <c r="AS201" s="42">
        <v>5.0038611000000001E-9</v>
      </c>
      <c r="AT201" s="42">
        <v>7.9679403999999995E-11</v>
      </c>
      <c r="AU201" s="42">
        <v>1.1460217E-4</v>
      </c>
      <c r="AV201" s="42">
        <v>5.4088896999999997E-2</v>
      </c>
      <c r="AW201" s="42">
        <v>6.8527238999999996E-8</v>
      </c>
      <c r="AX201" s="42">
        <v>4.1671969999999999E-10</v>
      </c>
      <c r="AY201" s="42">
        <v>1.8644348E-14</v>
      </c>
      <c r="AZ201" s="28"/>
      <c r="BA201" s="33" t="s">
        <v>1189</v>
      </c>
      <c r="BB201" s="28"/>
      <c r="BC201" s="28"/>
      <c r="BE201" s="39"/>
      <c r="BF201"/>
      <c r="BG201"/>
      <c r="BH201"/>
      <c r="BI201"/>
      <c r="BJ201"/>
      <c r="BK201"/>
      <c r="BL201"/>
      <c r="BM201"/>
      <c r="BN201"/>
      <c r="BO201"/>
      <c r="BP201"/>
      <c r="BQ201"/>
    </row>
    <row r="202" spans="3:69">
      <c r="F202" s="67"/>
      <c r="BE202" s="38"/>
      <c r="BF202"/>
      <c r="BG202"/>
      <c r="BH202"/>
      <c r="BI202"/>
      <c r="BJ202"/>
      <c r="BK202"/>
      <c r="BL202"/>
      <c r="BM202"/>
      <c r="BN202"/>
      <c r="BO202"/>
      <c r="BP202"/>
      <c r="BQ202"/>
    </row>
    <row r="203" spans="3:69">
      <c r="C203" s="57" t="s">
        <v>72</v>
      </c>
      <c r="D203" s="1" t="s">
        <v>144</v>
      </c>
      <c r="E203" s="1"/>
      <c r="F203" s="67"/>
      <c r="H203" s="67"/>
      <c r="I203" s="67"/>
      <c r="J203" s="67"/>
      <c r="K203" s="67"/>
      <c r="L203" s="67"/>
      <c r="M203" s="67"/>
      <c r="N203" s="67"/>
      <c r="O203" s="67"/>
      <c r="P203" s="67"/>
      <c r="Q203" s="67"/>
      <c r="R203" s="67"/>
      <c r="S203" s="67"/>
      <c r="T203" s="67"/>
      <c r="U203" s="67"/>
      <c r="V203" s="67"/>
      <c r="W203" s="67"/>
      <c r="Y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BE203" s="29"/>
      <c r="BF203"/>
      <c r="BG203"/>
      <c r="BH203"/>
      <c r="BI203"/>
      <c r="BJ203"/>
      <c r="BK203"/>
      <c r="BL203"/>
      <c r="BM203"/>
      <c r="BN203"/>
      <c r="BO203"/>
      <c r="BP203"/>
      <c r="BQ203"/>
    </row>
    <row r="204" spans="3:69">
      <c r="C204" s="71" t="s">
        <v>321</v>
      </c>
      <c r="E204" s="29" t="s">
        <v>52</v>
      </c>
      <c r="F204" s="43" t="s">
        <v>1798</v>
      </c>
      <c r="G204" s="238">
        <f t="shared" ref="G204:G208" si="305">H204+I204+J204+K204</f>
        <v>4.0612217472399994</v>
      </c>
      <c r="H204" s="134">
        <f t="shared" ref="H204:H208" si="306">N204+O204+P204</f>
        <v>0.219510914</v>
      </c>
      <c r="I204" s="134">
        <f t="shared" ref="I204:I208" si="307">L204+M204+Q204</f>
        <v>0.74487634200000008</v>
      </c>
      <c r="J204" s="138">
        <f t="shared" ref="J204:J208" si="308">R204+IF(S204="x",0,S204)+IF(T204="x",0,T204)+IF(U204="x",0,U204)+V204</f>
        <v>1.1739038912399999</v>
      </c>
      <c r="K204" s="190">
        <v>1.9229305999999999</v>
      </c>
      <c r="L204" s="190">
        <v>0.52110705000000002</v>
      </c>
      <c r="M204" s="190">
        <v>0.16241952000000001</v>
      </c>
      <c r="N204" s="190">
        <v>0.14951028</v>
      </c>
      <c r="O204" s="190">
        <v>2.9431426E-2</v>
      </c>
      <c r="P204" s="190">
        <v>4.0569208000000002E-2</v>
      </c>
      <c r="Q204" s="190">
        <v>6.1349771999999997E-2</v>
      </c>
      <c r="R204" s="190">
        <v>0.77280232999999998</v>
      </c>
      <c r="S204" s="190">
        <v>0.34927949000000003</v>
      </c>
      <c r="T204" s="190">
        <v>5.1242216E-2</v>
      </c>
      <c r="U204" s="190">
        <v>5.6235765999999995E-4</v>
      </c>
      <c r="V204" s="190">
        <v>1.7497579999999999E-5</v>
      </c>
      <c r="W204" s="25"/>
      <c r="X204" s="252">
        <f t="shared" ref="X204:X208" si="309">K204/0.116</f>
        <v>16.576987931034481</v>
      </c>
      <c r="Y204" s="35">
        <v>229.6806</v>
      </c>
      <c r="Z204" s="67">
        <f t="shared" ref="Z204:Z208" si="310">AA204*42.1*400+AB204*1396*400+AC204*0.0000357*200</f>
        <v>0.56192236887748925</v>
      </c>
      <c r="AA204" s="5">
        <f t="shared" ref="AA204:AA208" si="311">AD204+AG204+AH204+AI204+AJ204+AR204+AS204+AW204</f>
        <v>3.05084896754E-5</v>
      </c>
      <c r="AB204" s="5">
        <f t="shared" ref="AB204:AB208" si="312">AE204+AF204+AK204+AL204+AM204+AN204+AO204+AP204+AQ204+AT204+AX204+AY204</f>
        <v>7.3439523186843006E-8</v>
      </c>
      <c r="AC204" s="36">
        <f t="shared" ref="AC204:AC208" si="313">AU204+AV204</f>
        <v>1.001508823</v>
      </c>
      <c r="AD204" s="42">
        <v>1.5505924999999998E-5</v>
      </c>
      <c r="AE204" s="42">
        <v>4.6779461000000003E-8</v>
      </c>
      <c r="AF204" s="42">
        <v>1.2780651E-12</v>
      </c>
      <c r="AG204" s="42">
        <v>5.4975390000000001E-9</v>
      </c>
      <c r="AH204" s="42">
        <v>2.1733994000000002E-9</v>
      </c>
      <c r="AI204" s="42">
        <v>2.2046561000000001E-8</v>
      </c>
      <c r="AJ204" s="42">
        <v>1.327211E-5</v>
      </c>
      <c r="AK204" s="42">
        <v>3.1529028999999998E-9</v>
      </c>
      <c r="AL204" s="42">
        <v>1.4717424E-8</v>
      </c>
      <c r="AM204" s="42">
        <v>1.8794983999999999E-10</v>
      </c>
      <c r="AN204" s="42">
        <v>9.2551733000000004E-14</v>
      </c>
      <c r="AO204" s="42">
        <v>3.8126524000000001E-10</v>
      </c>
      <c r="AP204" s="42">
        <v>1.1454637E-11</v>
      </c>
      <c r="AQ204" s="42">
        <v>3.9095769999999999E-12</v>
      </c>
      <c r="AR204" s="42">
        <v>7.6065106000000001E-8</v>
      </c>
      <c r="AS204" s="42">
        <v>3.6547107000000002E-7</v>
      </c>
      <c r="AT204" s="42">
        <v>5.4609603E-10</v>
      </c>
      <c r="AU204" s="42">
        <v>3.9836123000000001E-2</v>
      </c>
      <c r="AV204" s="42">
        <v>0.96167270000000005</v>
      </c>
      <c r="AW204" s="42">
        <v>1.259201E-6</v>
      </c>
      <c r="AX204" s="42">
        <v>7.6573467E-9</v>
      </c>
      <c r="AY204" s="42">
        <v>3.4264601000000001E-13</v>
      </c>
      <c r="AZ204" s="28"/>
      <c r="BA204" s="33" t="s">
        <v>1165</v>
      </c>
      <c r="BB204" s="28"/>
      <c r="BC204" s="28"/>
      <c r="BE204" s="39"/>
      <c r="BF204"/>
      <c r="BG204"/>
      <c r="BH204"/>
      <c r="BI204"/>
      <c r="BJ204"/>
      <c r="BK204"/>
      <c r="BL204"/>
      <c r="BM204"/>
      <c r="BN204"/>
      <c r="BO204"/>
      <c r="BP204"/>
      <c r="BQ204"/>
    </row>
    <row r="205" spans="3:69">
      <c r="C205" s="71" t="s">
        <v>322</v>
      </c>
      <c r="E205" s="29" t="s">
        <v>52</v>
      </c>
      <c r="F205" s="43" t="s">
        <v>1799</v>
      </c>
      <c r="G205" s="238">
        <f t="shared" si="305"/>
        <v>3.0382409281580003</v>
      </c>
      <c r="H205" s="134">
        <f t="shared" si="306"/>
        <v>0.17051629099999999</v>
      </c>
      <c r="I205" s="134">
        <f t="shared" si="307"/>
        <v>0.56647037800000011</v>
      </c>
      <c r="J205" s="138">
        <f t="shared" si="308"/>
        <v>0.86494735915800003</v>
      </c>
      <c r="K205" s="190">
        <v>1.4363068999999999</v>
      </c>
      <c r="L205" s="190">
        <v>0.38588597000000002</v>
      </c>
      <c r="M205" s="190">
        <v>0.12413892</v>
      </c>
      <c r="N205" s="190">
        <v>0.11242568</v>
      </c>
      <c r="O205" s="190">
        <v>2.2999855E-2</v>
      </c>
      <c r="P205" s="190">
        <v>3.5090756000000001E-2</v>
      </c>
      <c r="Q205" s="190">
        <v>5.6445488000000002E-2</v>
      </c>
      <c r="R205" s="190">
        <v>0.53476491000000004</v>
      </c>
      <c r="S205" s="190">
        <v>0.28053758000000001</v>
      </c>
      <c r="T205" s="190">
        <v>4.9169147000000003E-2</v>
      </c>
      <c r="U205" s="190">
        <v>4.4361983000000001E-4</v>
      </c>
      <c r="V205" s="190">
        <v>3.2102328000000003E-5</v>
      </c>
      <c r="W205" s="25"/>
      <c r="X205" s="252">
        <f t="shared" si="309"/>
        <v>12.381956034482757</v>
      </c>
      <c r="Y205" s="35">
        <v>193.34986000000001</v>
      </c>
      <c r="Z205" s="67">
        <f t="shared" si="310"/>
        <v>0.42849003396114743</v>
      </c>
      <c r="AA205" s="5">
        <f t="shared" si="311"/>
        <v>2.3229117419100001E-5</v>
      </c>
      <c r="AB205" s="5">
        <f t="shared" si="312"/>
        <v>5.6455612213509009E-8</v>
      </c>
      <c r="AC205" s="36">
        <f t="shared" si="313"/>
        <v>0.81048778200000005</v>
      </c>
      <c r="AD205" s="42">
        <v>1.1585234E-5</v>
      </c>
      <c r="AE205" s="42">
        <v>3.4951114000000003E-8</v>
      </c>
      <c r="AF205" s="42">
        <v>9.5489955000000004E-13</v>
      </c>
      <c r="AG205" s="42">
        <v>3.8131533E-9</v>
      </c>
      <c r="AH205" s="42">
        <v>1.6634527999999999E-9</v>
      </c>
      <c r="AI205" s="42">
        <v>1.6381329999999999E-8</v>
      </c>
      <c r="AJ205" s="42">
        <v>9.9571070000000008E-6</v>
      </c>
      <c r="AK205" s="42">
        <v>2.3448996999999999E-9</v>
      </c>
      <c r="AL205" s="42">
        <v>1.0974831E-8</v>
      </c>
      <c r="AM205" s="42">
        <v>3.3260052000000001E-10</v>
      </c>
      <c r="AN205" s="42">
        <v>6.2054789000000001E-14</v>
      </c>
      <c r="AO205" s="42">
        <v>5.0010489000000003E-10</v>
      </c>
      <c r="AP205" s="42">
        <v>1.0487822999999999E-11</v>
      </c>
      <c r="AQ205" s="42">
        <v>4.0883299000000002E-12</v>
      </c>
      <c r="AR205" s="42">
        <v>8.0298842999999996E-8</v>
      </c>
      <c r="AS205" s="42">
        <v>4.5124423999999998E-7</v>
      </c>
      <c r="AT205" s="42">
        <v>4.4393333999999998E-10</v>
      </c>
      <c r="AU205" s="42">
        <v>2.8928232000000002E-2</v>
      </c>
      <c r="AV205" s="42">
        <v>0.78155954999999999</v>
      </c>
      <c r="AW205" s="42">
        <v>1.1333753999999999E-6</v>
      </c>
      <c r="AX205" s="42">
        <v>6.8922272000000002E-9</v>
      </c>
      <c r="AY205" s="42">
        <v>3.0845627000000001E-13</v>
      </c>
      <c r="AZ205" s="28"/>
      <c r="BA205" s="33" t="s">
        <v>1165</v>
      </c>
      <c r="BB205" s="28"/>
      <c r="BC205" s="28"/>
      <c r="BE205" s="39"/>
      <c r="BF205"/>
      <c r="BG205"/>
      <c r="BH205"/>
      <c r="BI205"/>
      <c r="BJ205"/>
      <c r="BK205"/>
      <c r="BL205"/>
      <c r="BM205"/>
      <c r="BN205"/>
      <c r="BO205"/>
      <c r="BP205"/>
      <c r="BQ205"/>
    </row>
    <row r="206" spans="3:69">
      <c r="C206" s="71" t="s">
        <v>323</v>
      </c>
      <c r="E206" s="29" t="s">
        <v>52</v>
      </c>
      <c r="F206" s="43" t="s">
        <v>1800</v>
      </c>
      <c r="G206" s="238">
        <f t="shared" si="305"/>
        <v>2.8224379840310001</v>
      </c>
      <c r="H206" s="134">
        <f t="shared" si="306"/>
        <v>0.15283783300000001</v>
      </c>
      <c r="I206" s="134">
        <f t="shared" si="307"/>
        <v>0.57356214099999991</v>
      </c>
      <c r="J206" s="138">
        <f t="shared" si="308"/>
        <v>0.88378681003100013</v>
      </c>
      <c r="K206" s="190">
        <v>1.2122512000000001</v>
      </c>
      <c r="L206" s="190">
        <v>0.40247400999999999</v>
      </c>
      <c r="M206" s="190">
        <v>0.12068706999999999</v>
      </c>
      <c r="N206" s="190">
        <v>0.10608359000000001</v>
      </c>
      <c r="O206" s="190">
        <v>2.0034731E-2</v>
      </c>
      <c r="P206" s="190">
        <v>2.6719512000000001E-2</v>
      </c>
      <c r="Q206" s="190">
        <v>5.0401060999999997E-2</v>
      </c>
      <c r="R206" s="190">
        <v>0.61172915000000005</v>
      </c>
      <c r="S206" s="190">
        <v>0.23544717000000001</v>
      </c>
      <c r="T206" s="190">
        <v>3.6183383E-2</v>
      </c>
      <c r="U206" s="190">
        <v>3.8990647E-4</v>
      </c>
      <c r="V206" s="190">
        <v>3.7200560999999997E-5</v>
      </c>
      <c r="W206" s="25"/>
      <c r="X206" s="252">
        <f t="shared" si="309"/>
        <v>10.450441379310345</v>
      </c>
      <c r="Y206" s="35">
        <v>131.00647000000001</v>
      </c>
      <c r="Z206" s="67">
        <f t="shared" si="310"/>
        <v>0.38380650296629421</v>
      </c>
      <c r="AA206" s="5">
        <f t="shared" si="311"/>
        <v>2.0979590314199998E-5</v>
      </c>
      <c r="AB206" s="5">
        <f t="shared" si="312"/>
        <v>4.6966002943994006E-8</v>
      </c>
      <c r="AC206" s="36">
        <f t="shared" si="313"/>
        <v>0.600054066</v>
      </c>
      <c r="AD206" s="42">
        <v>9.7806155999999998E-6</v>
      </c>
      <c r="AE206" s="42">
        <v>2.9506668000000001E-8</v>
      </c>
      <c r="AF206" s="42">
        <v>8.0615429000000003E-13</v>
      </c>
      <c r="AG206" s="42">
        <v>4.1566981000000001E-9</v>
      </c>
      <c r="AH206" s="42">
        <v>1.4205840999999999E-9</v>
      </c>
      <c r="AI206" s="42">
        <v>1.5664921E-8</v>
      </c>
      <c r="AJ206" s="42">
        <v>1.0158834E-5</v>
      </c>
      <c r="AK206" s="42">
        <v>2.2389635999999998E-9</v>
      </c>
      <c r="AL206" s="42">
        <v>1.1260579999999999E-8</v>
      </c>
      <c r="AM206" s="42">
        <v>3.8248197999999999E-10</v>
      </c>
      <c r="AN206" s="42">
        <v>5.9505294000000005E-14</v>
      </c>
      <c r="AO206" s="42">
        <v>5.7115506999999998E-10</v>
      </c>
      <c r="AP206" s="42">
        <v>4.0386520000000003E-12</v>
      </c>
      <c r="AQ206" s="42">
        <v>3.2187416000000002E-12</v>
      </c>
      <c r="AR206" s="42">
        <v>8.1893420999999996E-8</v>
      </c>
      <c r="AS206" s="42">
        <v>5.0925443000000001E-7</v>
      </c>
      <c r="AT206" s="42">
        <v>3.9663615E-10</v>
      </c>
      <c r="AU206" s="42">
        <v>3.2149426000000002E-2</v>
      </c>
      <c r="AV206" s="42">
        <v>0.56790463999999996</v>
      </c>
      <c r="AW206" s="42">
        <v>4.2775066000000001E-7</v>
      </c>
      <c r="AX206" s="42">
        <v>2.6012785999999999E-9</v>
      </c>
      <c r="AY206" s="42">
        <v>1.1649081000000001E-13</v>
      </c>
      <c r="AZ206" s="28"/>
      <c r="BA206" s="33" t="s">
        <v>1165</v>
      </c>
      <c r="BB206" s="28"/>
      <c r="BC206" s="28"/>
      <c r="BE206" s="39"/>
      <c r="BF206"/>
      <c r="BG206"/>
      <c r="BH206"/>
      <c r="BI206"/>
      <c r="BJ206"/>
      <c r="BK206"/>
      <c r="BL206"/>
      <c r="BM206"/>
      <c r="BN206"/>
      <c r="BO206"/>
      <c r="BP206"/>
      <c r="BQ206"/>
    </row>
    <row r="207" spans="3:69">
      <c r="C207" s="71" t="s">
        <v>324</v>
      </c>
      <c r="D207" s="1"/>
      <c r="E207" s="29" t="s">
        <v>52</v>
      </c>
      <c r="F207" s="43" t="s">
        <v>1801</v>
      </c>
      <c r="G207" s="238">
        <f t="shared" si="305"/>
        <v>10.0490644959</v>
      </c>
      <c r="H207" s="134">
        <f t="shared" si="306"/>
        <v>0.54461579400000004</v>
      </c>
      <c r="I207" s="134">
        <f t="shared" si="307"/>
        <v>2.00487978</v>
      </c>
      <c r="J207" s="138">
        <f t="shared" si="308"/>
        <v>3.1965720219000002</v>
      </c>
      <c r="K207" s="190">
        <v>4.3029969000000001</v>
      </c>
      <c r="L207" s="190">
        <v>1.3940542</v>
      </c>
      <c r="M207" s="190">
        <v>0.42565524999999999</v>
      </c>
      <c r="N207" s="190">
        <v>0.38150957000000002</v>
      </c>
      <c r="O207" s="190">
        <v>6.9305299000000001E-2</v>
      </c>
      <c r="P207" s="190">
        <v>9.3800924999999993E-2</v>
      </c>
      <c r="Q207" s="190">
        <v>0.18517032999999999</v>
      </c>
      <c r="R207" s="190">
        <v>2.1110083999999998</v>
      </c>
      <c r="S207" s="190">
        <v>0.90293962000000005</v>
      </c>
      <c r="T207" s="190">
        <v>0.18114612999999999</v>
      </c>
      <c r="U207" s="190">
        <v>1.3495012E-3</v>
      </c>
      <c r="V207" s="190">
        <v>1.2837069999999999E-4</v>
      </c>
      <c r="W207" s="25"/>
      <c r="X207" s="252">
        <f t="shared" si="309"/>
        <v>37.094800862068965</v>
      </c>
      <c r="Y207" s="35">
        <v>477.48723000000001</v>
      </c>
      <c r="Z207" s="67">
        <f t="shared" si="310"/>
        <v>1.3457658289019041</v>
      </c>
      <c r="AA207" s="5">
        <f t="shared" si="311"/>
        <v>7.3565124142700004E-5</v>
      </c>
      <c r="AB207" s="5">
        <f t="shared" si="312"/>
        <v>1.6410978245600999E-7</v>
      </c>
      <c r="AC207" s="36">
        <f t="shared" si="313"/>
        <v>2.1414896099999998</v>
      </c>
      <c r="AD207" s="42">
        <v>3.4715680999999998E-5</v>
      </c>
      <c r="AE207" s="42">
        <v>1.0473215E-7</v>
      </c>
      <c r="AF207" s="42">
        <v>2.8613954000000001E-12</v>
      </c>
      <c r="AG207" s="42">
        <v>1.4392121E-8</v>
      </c>
      <c r="AH207" s="42">
        <v>4.9469767000000004E-9</v>
      </c>
      <c r="AI207" s="42">
        <v>5.5442624999999998E-8</v>
      </c>
      <c r="AJ207" s="42">
        <v>3.5507260000000002E-5</v>
      </c>
      <c r="AK207" s="42">
        <v>7.9324807000000005E-9</v>
      </c>
      <c r="AL207" s="42">
        <v>3.9378373999999997E-8</v>
      </c>
      <c r="AM207" s="42">
        <v>1.3263414E-9</v>
      </c>
      <c r="AN207" s="42">
        <v>2.0855739E-13</v>
      </c>
      <c r="AO207" s="42">
        <v>1.9825107999999999E-9</v>
      </c>
      <c r="AP207" s="42">
        <v>1.4774064999999999E-11</v>
      </c>
      <c r="AQ207" s="42">
        <v>1.1326158E-11</v>
      </c>
      <c r="AR207" s="42">
        <v>2.8449302000000002E-7</v>
      </c>
      <c r="AS207" s="42">
        <v>1.7733229000000001E-6</v>
      </c>
      <c r="AT207" s="42">
        <v>1.3725205999999999E-9</v>
      </c>
      <c r="AU207" s="42">
        <v>0.11434051000000001</v>
      </c>
      <c r="AV207" s="42">
        <v>2.0271490999999999</v>
      </c>
      <c r="AW207" s="42">
        <v>1.2095854999999999E-6</v>
      </c>
      <c r="AX207" s="42">
        <v>7.3559053000000002E-9</v>
      </c>
      <c r="AY207" s="42">
        <v>3.2948022000000001E-13</v>
      </c>
      <c r="AZ207" s="28"/>
      <c r="BA207" s="33" t="s">
        <v>1165</v>
      </c>
      <c r="BB207" s="28"/>
      <c r="BC207" s="28"/>
      <c r="BE207" s="39"/>
      <c r="BF207"/>
      <c r="BG207"/>
      <c r="BH207"/>
      <c r="BI207"/>
      <c r="BJ207"/>
      <c r="BK207"/>
      <c r="BL207"/>
      <c r="BM207"/>
      <c r="BN207"/>
      <c r="BO207"/>
      <c r="BP207"/>
      <c r="BQ207"/>
    </row>
    <row r="208" spans="3:69">
      <c r="C208" s="71" t="s">
        <v>325</v>
      </c>
      <c r="E208" s="29" t="s">
        <v>52</v>
      </c>
      <c r="F208" s="43" t="s">
        <v>1802</v>
      </c>
      <c r="G208" s="238">
        <f t="shared" si="305"/>
        <v>3.9588468263216994</v>
      </c>
      <c r="H208" s="134">
        <f t="shared" si="306"/>
        <v>2.7478000609999997E-3</v>
      </c>
      <c r="I208" s="134">
        <f t="shared" si="307"/>
        <v>1.2406597626767</v>
      </c>
      <c r="J208" s="138">
        <f t="shared" si="308"/>
        <v>1.2369033635839999</v>
      </c>
      <c r="K208" s="190">
        <v>1.4785359</v>
      </c>
      <c r="L208" s="190">
        <v>1.2401374999999999</v>
      </c>
      <c r="M208" s="190">
        <v>5.1876212000000004E-4</v>
      </c>
      <c r="N208" s="190">
        <v>7.9075721000000003E-4</v>
      </c>
      <c r="O208" s="190">
        <v>1.87845E-3</v>
      </c>
      <c r="P208" s="190">
        <v>7.8592850999999997E-5</v>
      </c>
      <c r="Q208" s="190">
        <v>3.5005567E-6</v>
      </c>
      <c r="R208" s="190">
        <v>1.1594096</v>
      </c>
      <c r="S208" s="190">
        <v>7.748352E-2</v>
      </c>
      <c r="T208" s="190">
        <v>1.0243583999999999E-5</v>
      </c>
      <c r="U208" s="190">
        <v>0</v>
      </c>
      <c r="V208" s="190">
        <v>0</v>
      </c>
      <c r="W208" s="25"/>
      <c r="X208" s="252">
        <f t="shared" si="309"/>
        <v>12.745999137931033</v>
      </c>
      <c r="Y208" s="35">
        <v>278.74382000000003</v>
      </c>
      <c r="Z208" s="67">
        <f t="shared" si="310"/>
        <v>0.90572710320969196</v>
      </c>
      <c r="AA208" s="5">
        <f t="shared" si="311"/>
        <v>4.9076877680513E-5</v>
      </c>
      <c r="AB208" s="5">
        <f t="shared" si="312"/>
        <v>1.3294267416999497E-7</v>
      </c>
      <c r="AC208" s="36">
        <f t="shared" si="313"/>
        <v>0.70550333520000008</v>
      </c>
      <c r="AD208" s="42">
        <v>1.1839526E-5</v>
      </c>
      <c r="AE208" s="42">
        <v>3.5722088999999999E-8</v>
      </c>
      <c r="AF208" s="42">
        <v>9.759824799999999E-13</v>
      </c>
      <c r="AG208" s="42">
        <v>1.8580665999999999E-9</v>
      </c>
      <c r="AH208" s="42">
        <v>0</v>
      </c>
      <c r="AI208" s="42">
        <v>8.4020632999999995E-11</v>
      </c>
      <c r="AJ208" s="42">
        <v>2.6279943999999999E-5</v>
      </c>
      <c r="AK208" s="42">
        <v>1.5208292000000001E-11</v>
      </c>
      <c r="AL208" s="42">
        <v>3.0587177000000001E-8</v>
      </c>
      <c r="AM208" s="42">
        <v>3.0498000000000002E-12</v>
      </c>
      <c r="AN208" s="42">
        <v>2.0953800000000001E-15</v>
      </c>
      <c r="AO208" s="42">
        <v>2.3007212000000002E-13</v>
      </c>
      <c r="AP208" s="42">
        <v>6.0506247E-14</v>
      </c>
      <c r="AQ208" s="42">
        <v>1.1201168E-14</v>
      </c>
      <c r="AR208" s="42">
        <v>9.8790041000000004E-10</v>
      </c>
      <c r="AS208" s="42">
        <v>6.8669287E-10</v>
      </c>
      <c r="AT208" s="42">
        <v>0</v>
      </c>
      <c r="AU208" s="29">
        <v>6.0752252000000001E-3</v>
      </c>
      <c r="AV208" s="29">
        <v>0.69942811000000005</v>
      </c>
      <c r="AW208" s="42">
        <v>1.0953791E-5</v>
      </c>
      <c r="AX208" s="42">
        <v>6.6610889999999998E-8</v>
      </c>
      <c r="AY208" s="42">
        <v>2.9802205999999999E-12</v>
      </c>
      <c r="AZ208" s="28"/>
      <c r="BA208" s="33" t="s">
        <v>1165</v>
      </c>
      <c r="BB208" s="28"/>
      <c r="BC208" s="28"/>
      <c r="BE208" s="39"/>
      <c r="BF208"/>
      <c r="BG208"/>
      <c r="BH208"/>
      <c r="BI208"/>
      <c r="BJ208"/>
      <c r="BK208"/>
      <c r="BL208"/>
      <c r="BM208"/>
      <c r="BN208"/>
      <c r="BO208"/>
      <c r="BP208"/>
      <c r="BQ208"/>
    </row>
    <row r="209" spans="1:69">
      <c r="C209" s="57"/>
      <c r="D209" s="1"/>
      <c r="E209" s="1"/>
      <c r="F209" s="67"/>
      <c r="BE209" s="29"/>
      <c r="BF209"/>
      <c r="BG209"/>
      <c r="BH209"/>
      <c r="BI209"/>
      <c r="BJ209"/>
      <c r="BK209"/>
      <c r="BL209"/>
      <c r="BM209"/>
      <c r="BN209"/>
      <c r="BO209"/>
      <c r="BP209"/>
      <c r="BQ209"/>
    </row>
    <row r="210" spans="1:69">
      <c r="C210" s="57" t="s">
        <v>73</v>
      </c>
      <c r="D210" s="1" t="s">
        <v>145</v>
      </c>
      <c r="E210" s="1"/>
      <c r="F210" s="67"/>
      <c r="H210" s="67"/>
      <c r="I210" s="67"/>
      <c r="J210" s="67"/>
      <c r="K210" s="67"/>
      <c r="L210" s="67"/>
      <c r="M210" s="67"/>
      <c r="N210" s="67"/>
      <c r="O210" s="67"/>
      <c r="P210" s="67"/>
      <c r="Q210" s="67"/>
      <c r="R210" s="67"/>
      <c r="S210" s="67"/>
      <c r="T210" s="67"/>
      <c r="U210" s="67"/>
      <c r="V210" s="67"/>
      <c r="W210" s="67"/>
      <c r="Y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BE210" s="29"/>
      <c r="BF210"/>
      <c r="BG210" s="5"/>
      <c r="BH210" s="5"/>
      <c r="BI210"/>
      <c r="BJ210"/>
      <c r="BK210"/>
      <c r="BL210"/>
      <c r="BM210"/>
      <c r="BN210"/>
      <c r="BO210"/>
      <c r="BP210"/>
      <c r="BQ210"/>
    </row>
    <row r="211" spans="1:69">
      <c r="A211">
        <v>1</v>
      </c>
      <c r="C211" s="71" t="s">
        <v>326</v>
      </c>
      <c r="E211" s="29" t="s">
        <v>52</v>
      </c>
      <c r="F211" s="43" t="s">
        <v>1803</v>
      </c>
      <c r="G211" s="238">
        <f t="shared" ref="G211:G214" si="314">H211+I211+J211+K211</f>
        <v>0.4248901491</v>
      </c>
      <c r="H211" s="134">
        <f t="shared" ref="H211:H214" si="315">N211+O211+P211</f>
        <v>4.1585814999999998E-2</v>
      </c>
      <c r="I211" s="134">
        <f t="shared" ref="I211:I214" si="316">L211+M211+Q211</f>
        <v>5.0270818699999997E-2</v>
      </c>
      <c r="J211" s="138">
        <f t="shared" ref="J211:J214" si="317">R211+IF(S211="x",0,S211)+IF(T211="x",0,T211)+IF(U211="x",0,U211)+V211</f>
        <v>6.5521085399999998E-2</v>
      </c>
      <c r="K211" s="190">
        <v>0.26751243000000002</v>
      </c>
      <c r="L211" s="190">
        <v>1.5126125000000001E-2</v>
      </c>
      <c r="M211" s="190">
        <v>3.2555118000000001E-2</v>
      </c>
      <c r="N211" s="190">
        <v>2.7216632000000001E-2</v>
      </c>
      <c r="O211" s="190">
        <v>0</v>
      </c>
      <c r="P211" s="190">
        <v>1.4369183000000001E-2</v>
      </c>
      <c r="Q211" s="190">
        <v>2.5895757E-3</v>
      </c>
      <c r="R211" s="190">
        <v>5.8327999999999998E-2</v>
      </c>
      <c r="S211" s="190">
        <v>7.1930854000000002E-3</v>
      </c>
      <c r="T211" s="190">
        <v>0</v>
      </c>
      <c r="U211" s="190">
        <v>0</v>
      </c>
      <c r="V211" s="190">
        <v>0</v>
      </c>
      <c r="W211" s="25"/>
      <c r="X211" s="252">
        <f t="shared" ref="X211:X214" si="318">K211/0.116</f>
        <v>2.3061416379310344</v>
      </c>
      <c r="Y211" s="35">
        <v>27.798991999999998</v>
      </c>
      <c r="Z211" s="67">
        <f t="shared" ref="Z211:Z214" si="319">AA211*42.1*400+AB211*1396*400+AC211*0.0000357*200</f>
        <v>6.1158732497132703E-2</v>
      </c>
      <c r="AA211" s="5">
        <f t="shared" ref="AA211:AA214" si="320">AD211+AG211+AH211+AI211+AJ211+AR211+AS211+AW211</f>
        <v>3.3368357691800004E-6</v>
      </c>
      <c r="AB211" s="5">
        <f t="shared" ref="AB211:AB214" si="321">AE211+AF211+AK211+AL211+AM211+AN211+AO211+AP211+AQ211+AT211+AX211+AY211</f>
        <v>8.3640860610700024E-9</v>
      </c>
      <c r="AC211" s="36">
        <f t="shared" ref="AC211:AC214" si="322">AU211+AV211</f>
        <v>4.1444325999999997E-2</v>
      </c>
      <c r="AD211" s="42">
        <v>2.143904E-6</v>
      </c>
      <c r="AE211" s="42">
        <v>6.4685076000000001E-9</v>
      </c>
      <c r="AF211" s="42">
        <v>1.7672777000000001E-13</v>
      </c>
      <c r="AG211" s="42">
        <v>1.8508179999999999E-11</v>
      </c>
      <c r="AH211" s="29">
        <v>0</v>
      </c>
      <c r="AI211" s="42">
        <v>2.7444669E-9</v>
      </c>
      <c r="AJ211" s="42">
        <v>1.2967147999999999E-6</v>
      </c>
      <c r="AK211" s="42">
        <v>4.0424598000000001E-10</v>
      </c>
      <c r="AL211" s="42">
        <v>1.4986439999999999E-9</v>
      </c>
      <c r="AM211" s="42">
        <v>7.7770719000000008E-12</v>
      </c>
      <c r="AN211" s="42">
        <v>-4.7712936999999997E-12</v>
      </c>
      <c r="AO211" s="42">
        <v>3.5096520000000002E-13</v>
      </c>
      <c r="AP211" s="42">
        <v>-8.8483510000000001E-12</v>
      </c>
      <c r="AQ211" s="42">
        <v>-1.9966391000000001E-12</v>
      </c>
      <c r="AR211" s="42">
        <v>1.9218741000000002E-9</v>
      </c>
      <c r="AS211" s="42">
        <v>-1.0846788E-7</v>
      </c>
      <c r="AT211" s="42">
        <v>0</v>
      </c>
      <c r="AU211" s="42">
        <v>6.0467979999999999E-3</v>
      </c>
      <c r="AV211" s="42">
        <v>3.5397527999999998E-2</v>
      </c>
      <c r="AW211" s="42">
        <v>0</v>
      </c>
      <c r="AX211" s="42">
        <v>0</v>
      </c>
      <c r="AY211" s="42">
        <v>0</v>
      </c>
      <c r="AZ211" s="28"/>
      <c r="BA211" s="33" t="s">
        <v>1173</v>
      </c>
      <c r="BB211" s="28"/>
      <c r="BC211" s="28"/>
      <c r="BE211" s="39"/>
      <c r="BF211"/>
      <c r="BG211" s="5"/>
      <c r="BH211" s="5"/>
      <c r="BI211"/>
      <c r="BJ211"/>
      <c r="BK211"/>
      <c r="BL211"/>
      <c r="BM211"/>
      <c r="BN211"/>
      <c r="BO211"/>
      <c r="BP211"/>
      <c r="BQ211"/>
    </row>
    <row r="212" spans="1:69">
      <c r="A212">
        <v>1</v>
      </c>
      <c r="C212" s="71" t="s">
        <v>327</v>
      </c>
      <c r="E212" s="29" t="s">
        <v>52</v>
      </c>
      <c r="F212" s="43" t="s">
        <v>1804</v>
      </c>
      <c r="G212" s="238">
        <f t="shared" si="314"/>
        <v>0.22209848994779471</v>
      </c>
      <c r="H212" s="134">
        <f t="shared" si="315"/>
        <v>1.2166148590500001E-2</v>
      </c>
      <c r="I212" s="134">
        <f t="shared" si="316"/>
        <v>1.9178669500000002E-2</v>
      </c>
      <c r="J212" s="138">
        <f t="shared" si="317"/>
        <v>8.2360351857294706E-2</v>
      </c>
      <c r="K212" s="190">
        <v>0.10839332</v>
      </c>
      <c r="L212" s="190">
        <v>9.3571799000000001E-3</v>
      </c>
      <c r="M212" s="190">
        <v>8.7669484999999998E-3</v>
      </c>
      <c r="N212" s="190">
        <v>1.0653018E-2</v>
      </c>
      <c r="O212" s="190">
        <v>5.8664905000000003E-6</v>
      </c>
      <c r="P212" s="190">
        <v>1.5072640999999999E-3</v>
      </c>
      <c r="Q212" s="190">
        <v>1.0545411E-3</v>
      </c>
      <c r="R212" s="190">
        <v>1.8114668E-2</v>
      </c>
      <c r="S212" s="190">
        <v>4.4891623E-4</v>
      </c>
      <c r="T212" s="190">
        <v>6.3793987999999996E-2</v>
      </c>
      <c r="U212" s="190">
        <v>2.7792116000000002E-6</v>
      </c>
      <c r="V212" s="190">
        <v>4.1569472000000002E-10</v>
      </c>
      <c r="W212" s="25"/>
      <c r="X212" s="252">
        <f t="shared" si="318"/>
        <v>0.93442517241379308</v>
      </c>
      <c r="Y212" s="35">
        <v>23.605537999999999</v>
      </c>
      <c r="Z212" s="67">
        <f t="shared" si="319"/>
        <v>2.2779910103734442E-2</v>
      </c>
      <c r="AA212" s="5">
        <f t="shared" si="320"/>
        <v>1.224575064845628E-6</v>
      </c>
      <c r="AB212" s="5">
        <f t="shared" si="321"/>
        <v>3.2822122101397998E-9</v>
      </c>
      <c r="AC212" s="36">
        <f t="shared" si="322"/>
        <v>4.5557242800000002E-2</v>
      </c>
      <c r="AD212" s="42">
        <v>8.7095424999999996E-7</v>
      </c>
      <c r="AE212" s="42">
        <v>2.6276926000000001E-9</v>
      </c>
      <c r="AF212" s="42">
        <v>7.1792263000000005E-14</v>
      </c>
      <c r="AG212" s="42">
        <v>2.7633394999999998E-10</v>
      </c>
      <c r="AH212" s="42">
        <v>2.4095628000000001E-14</v>
      </c>
      <c r="AI212" s="42">
        <v>1.24202E-9</v>
      </c>
      <c r="AJ212" s="42">
        <v>2.8915627999999998E-7</v>
      </c>
      <c r="AK212" s="42">
        <v>1.7608161000000001E-10</v>
      </c>
      <c r="AL212" s="42">
        <v>3.3099232000000001E-10</v>
      </c>
      <c r="AM212" s="42">
        <v>3.4143143999999999E-12</v>
      </c>
      <c r="AN212" s="42">
        <v>1.4100669000000001E-14</v>
      </c>
      <c r="AO212" s="42">
        <v>2.0466228999999999E-11</v>
      </c>
      <c r="AP212" s="42">
        <v>2.1493192999999999E-13</v>
      </c>
      <c r="AQ212" s="42">
        <v>1.7120272000000001E-13</v>
      </c>
      <c r="AR212" s="42">
        <v>5.2042218000000002E-9</v>
      </c>
      <c r="AS212" s="42">
        <v>3.7934843000000001E-8</v>
      </c>
      <c r="AT212" s="42">
        <v>2.6391901999999999E-12</v>
      </c>
      <c r="AU212" s="42">
        <v>4.3281198000000003E-3</v>
      </c>
      <c r="AV212" s="42">
        <v>4.1229122999999999E-2</v>
      </c>
      <c r="AW212" s="42">
        <v>1.9807091999999999E-8</v>
      </c>
      <c r="AX212" s="42">
        <v>1.2044853E-10</v>
      </c>
      <c r="AY212" s="42">
        <v>5.3889578000000003E-15</v>
      </c>
      <c r="AZ212" s="28"/>
      <c r="BA212" s="33" t="s">
        <v>1184</v>
      </c>
      <c r="BB212" s="28"/>
      <c r="BC212" s="28"/>
      <c r="BE212" s="39"/>
      <c r="BF212"/>
      <c r="BG212" s="5"/>
      <c r="BH212" s="5"/>
      <c r="BI212"/>
      <c r="BJ212"/>
      <c r="BK212"/>
      <c r="BL212"/>
      <c r="BM212"/>
      <c r="BN212"/>
      <c r="BO212"/>
      <c r="BP212"/>
      <c r="BQ212"/>
    </row>
    <row r="213" spans="1:69">
      <c r="A213">
        <v>1</v>
      </c>
      <c r="C213" s="71" t="s">
        <v>328</v>
      </c>
      <c r="E213" s="29" t="s">
        <v>52</v>
      </c>
      <c r="F213" s="43" t="s">
        <v>1805</v>
      </c>
      <c r="G213" s="238">
        <f t="shared" si="314"/>
        <v>0.1133316584432196</v>
      </c>
      <c r="H213" s="134">
        <f t="shared" si="315"/>
        <v>7.16149531E-3</v>
      </c>
      <c r="I213" s="134">
        <f t="shared" si="316"/>
        <v>2.0472800100000001E-2</v>
      </c>
      <c r="J213" s="138">
        <f t="shared" si="317"/>
        <v>2.4736225033219598E-2</v>
      </c>
      <c r="K213" s="190">
        <v>6.0961137999999998E-2</v>
      </c>
      <c r="L213" s="190">
        <v>1.1862226999999999E-2</v>
      </c>
      <c r="M213" s="190">
        <v>5.6656579999999996E-3</v>
      </c>
      <c r="N213" s="190">
        <v>5.0005275E-3</v>
      </c>
      <c r="O213" s="190">
        <v>2.0128759000000002E-3</v>
      </c>
      <c r="P213" s="190">
        <v>1.4809191000000001E-4</v>
      </c>
      <c r="Q213" s="190">
        <v>2.9449150999999998E-3</v>
      </c>
      <c r="R213" s="190">
        <v>2.3996861999999999E-3</v>
      </c>
      <c r="S213" s="190">
        <v>2.1866542999999999E-2</v>
      </c>
      <c r="T213" s="190">
        <v>4.0703363999999999E-4</v>
      </c>
      <c r="U213" s="190">
        <v>6.2958364999999994E-5</v>
      </c>
      <c r="V213" s="190">
        <v>3.8282196000000001E-9</v>
      </c>
      <c r="W213" s="25"/>
      <c r="X213" s="252">
        <f t="shared" si="318"/>
        <v>0.52552705172413794</v>
      </c>
      <c r="Y213" s="35">
        <v>10.033813</v>
      </c>
      <c r="Z213" s="67">
        <f t="shared" si="319"/>
        <v>1.6112915569010476E-2</v>
      </c>
      <c r="AA213" s="5">
        <f t="shared" si="320"/>
        <v>8.7122087059599993E-7</v>
      </c>
      <c r="AB213" s="5">
        <f t="shared" si="321"/>
        <v>2.2111520094640997E-9</v>
      </c>
      <c r="AC213" s="36">
        <f t="shared" si="322"/>
        <v>2.8970423822000001E-2</v>
      </c>
      <c r="AD213" s="42">
        <v>4.9131128000000001E-7</v>
      </c>
      <c r="AE213" s="42">
        <v>1.4822425E-9</v>
      </c>
      <c r="AF213" s="42">
        <v>4.0496183999999997E-14</v>
      </c>
      <c r="AG213" s="42">
        <v>7.2355405999999994E-11</v>
      </c>
      <c r="AH213" s="42">
        <v>1.4952431000000001E-10</v>
      </c>
      <c r="AI213" s="42">
        <v>7.8782080000000002E-10</v>
      </c>
      <c r="AJ213" s="42">
        <v>3.4243764999999999E-7</v>
      </c>
      <c r="AK213" s="42">
        <v>1.1244773E-10</v>
      </c>
      <c r="AL213" s="42">
        <v>3.5532191E-10</v>
      </c>
      <c r="AM213" s="42">
        <v>9.0866450999999997E-14</v>
      </c>
      <c r="AN213" s="42">
        <v>4.0534788E-15</v>
      </c>
      <c r="AO213" s="42">
        <v>1.3941948000000001E-12</v>
      </c>
      <c r="AP213" s="42">
        <v>2.1830757E-14</v>
      </c>
      <c r="AQ213" s="42">
        <v>1.5753092000000001E-14</v>
      </c>
      <c r="AR213" s="42">
        <v>4.8058058000000001E-10</v>
      </c>
      <c r="AS213" s="42">
        <v>3.1238594999999998E-9</v>
      </c>
      <c r="AT213" s="42">
        <v>5.9752775000000006E-11</v>
      </c>
      <c r="AU213" s="42">
        <v>5.2724822000000001E-5</v>
      </c>
      <c r="AV213" s="42">
        <v>2.8917699000000002E-2</v>
      </c>
      <c r="AW213" s="42">
        <v>3.2857799999999998E-8</v>
      </c>
      <c r="AX213" s="42">
        <v>1.9981095999999999E-10</v>
      </c>
      <c r="AY213" s="42">
        <v>8.9397012999999995E-15</v>
      </c>
      <c r="AZ213" s="28"/>
      <c r="BA213" s="33" t="s">
        <v>1189</v>
      </c>
      <c r="BB213" s="28"/>
      <c r="BC213" s="28"/>
      <c r="BE213" s="39"/>
      <c r="BF213"/>
      <c r="BG213" s="5"/>
      <c r="BH213" s="5"/>
      <c r="BI213"/>
      <c r="BJ213"/>
      <c r="BK213"/>
      <c r="BL213"/>
      <c r="BM213"/>
      <c r="BN213"/>
      <c r="BO213"/>
      <c r="BP213"/>
      <c r="BQ213"/>
    </row>
    <row r="214" spans="1:69">
      <c r="A214">
        <v>1</v>
      </c>
      <c r="C214" s="71" t="s">
        <v>329</v>
      </c>
      <c r="D214" s="17">
        <v>1</v>
      </c>
      <c r="E214" s="29" t="s">
        <v>52</v>
      </c>
      <c r="F214" s="43" t="s">
        <v>1806</v>
      </c>
      <c r="G214" s="238">
        <f t="shared" si="314"/>
        <v>0.29491492473832698</v>
      </c>
      <c r="H214" s="134">
        <f t="shared" si="315"/>
        <v>1.7448082900000002E-2</v>
      </c>
      <c r="I214" s="134">
        <f t="shared" si="316"/>
        <v>3.9374236699999995E-2</v>
      </c>
      <c r="J214" s="138">
        <f t="shared" si="317"/>
        <v>8.6213825138326997E-2</v>
      </c>
      <c r="K214" s="190">
        <v>0.15187877999999999</v>
      </c>
      <c r="L214" s="190">
        <v>2.1745398999999999E-2</v>
      </c>
      <c r="M214" s="190">
        <v>1.3085147E-2</v>
      </c>
      <c r="N214" s="190">
        <v>1.3658646E-2</v>
      </c>
      <c r="O214" s="190">
        <v>2.5533310999999999E-3</v>
      </c>
      <c r="P214" s="190">
        <v>1.2361058E-3</v>
      </c>
      <c r="Q214" s="190">
        <v>4.5436907000000002E-3</v>
      </c>
      <c r="R214" s="190">
        <v>1.591571E-2</v>
      </c>
      <c r="S214" s="190">
        <v>2.4451988000000001E-2</v>
      </c>
      <c r="T214" s="190">
        <v>4.5788404999999997E-2</v>
      </c>
      <c r="U214" s="190">
        <v>5.7720733000000001E-5</v>
      </c>
      <c r="V214" s="190">
        <v>1.405327E-9</v>
      </c>
      <c r="W214" s="25"/>
      <c r="X214" s="252">
        <f t="shared" si="318"/>
        <v>1.3092998275862067</v>
      </c>
      <c r="Y214" s="35">
        <v>29.200471</v>
      </c>
      <c r="Z214" s="67">
        <f t="shared" si="319"/>
        <v>3.6145308818946752E-2</v>
      </c>
      <c r="AA214" s="5">
        <f t="shared" si="320"/>
        <v>1.9517178813499998E-6</v>
      </c>
      <c r="AB214" s="5">
        <f t="shared" si="321"/>
        <v>5.0382384316740006E-9</v>
      </c>
      <c r="AC214" s="36">
        <f t="shared" si="322"/>
        <v>6.5129881900000006E-2</v>
      </c>
      <c r="AD214" s="42">
        <v>1.2222431E-6</v>
      </c>
      <c r="AE214" s="42">
        <v>3.6874671999999998E-9</v>
      </c>
      <c r="AF214" s="42">
        <v>1.0074586E-13</v>
      </c>
      <c r="AG214" s="42">
        <v>2.8628422999999999E-10</v>
      </c>
      <c r="AH214" s="42">
        <v>1.9318322E-10</v>
      </c>
      <c r="AI214" s="42">
        <v>1.8456368000000001E-9</v>
      </c>
      <c r="AJ214" s="42">
        <v>6.3827642000000001E-7</v>
      </c>
      <c r="AK214" s="42">
        <v>2.6249883999999997E-10</v>
      </c>
      <c r="AL214" s="42">
        <v>6.8280034999999997E-10</v>
      </c>
      <c r="AM214" s="42">
        <v>2.4683440999999999E-12</v>
      </c>
      <c r="AN214" s="42">
        <v>1.4434985E-14</v>
      </c>
      <c r="AO214" s="42">
        <v>1.6223694E-11</v>
      </c>
      <c r="AP214" s="42">
        <v>1.7928836999999999E-13</v>
      </c>
      <c r="AQ214" s="42">
        <v>1.3898499999999999E-13</v>
      </c>
      <c r="AR214" s="42">
        <v>4.2877550999999998E-9</v>
      </c>
      <c r="AS214" s="42">
        <v>3.0061881E-8</v>
      </c>
      <c r="AT214" s="42">
        <v>5.4769154999999999E-11</v>
      </c>
      <c r="AU214" s="42">
        <v>3.1373559E-3</v>
      </c>
      <c r="AV214" s="42">
        <v>6.1992525999999999E-2</v>
      </c>
      <c r="AW214" s="42">
        <v>5.4523621000000001E-8</v>
      </c>
      <c r="AX214" s="42">
        <v>3.3156256000000002E-10</v>
      </c>
      <c r="AY214" s="42">
        <v>1.4834358999999999E-14</v>
      </c>
      <c r="AZ214" s="28"/>
      <c r="BA214" s="33" t="s">
        <v>1640</v>
      </c>
      <c r="BB214" s="28"/>
      <c r="BC214" s="28"/>
      <c r="BE214" s="39"/>
      <c r="BF214"/>
      <c r="BG214" s="5"/>
      <c r="BH214" s="5"/>
      <c r="BI214"/>
      <c r="BJ214"/>
      <c r="BK214"/>
      <c r="BL214"/>
      <c r="BM214"/>
      <c r="BN214"/>
      <c r="BO214"/>
      <c r="BP214"/>
      <c r="BQ214"/>
    </row>
    <row r="215" spans="1:69">
      <c r="C215" s="57" t="s">
        <v>74</v>
      </c>
      <c r="D215" s="1" t="s">
        <v>146</v>
      </c>
      <c r="E215" s="1"/>
      <c r="F215" s="67"/>
      <c r="H215" s="67"/>
      <c r="I215" s="67"/>
      <c r="J215" s="67"/>
      <c r="K215" s="67"/>
      <c r="L215" s="67"/>
      <c r="M215" s="67"/>
      <c r="N215" s="67"/>
      <c r="O215" s="67"/>
      <c r="P215" s="67"/>
      <c r="Q215" s="67"/>
      <c r="R215" s="67"/>
      <c r="S215" s="67"/>
      <c r="T215" s="67"/>
      <c r="U215" s="67"/>
      <c r="V215" s="67"/>
      <c r="W215" s="67"/>
      <c r="Y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BE215" s="29"/>
      <c r="BF215"/>
      <c r="BG215"/>
      <c r="BH215"/>
      <c r="BI215"/>
      <c r="BJ215"/>
      <c r="BK215"/>
      <c r="BL215"/>
      <c r="BM215"/>
      <c r="BN215"/>
      <c r="BO215"/>
      <c r="BP215"/>
      <c r="BQ215"/>
    </row>
    <row r="216" spans="1:69">
      <c r="C216" s="71" t="s">
        <v>330</v>
      </c>
      <c r="E216" s="29" t="s">
        <v>52</v>
      </c>
      <c r="F216" s="43" t="s">
        <v>1807</v>
      </c>
      <c r="G216" s="238">
        <f t="shared" ref="G216:G223" si="323">H216+I216+J216+K216</f>
        <v>0.26388989799760293</v>
      </c>
      <c r="H216" s="134">
        <f t="shared" ref="H216:H223" si="324">N216+O216+P216</f>
        <v>1.8454436630000001E-2</v>
      </c>
      <c r="I216" s="134">
        <f t="shared" ref="I216:I223" si="325">L216+M216+Q216</f>
        <v>2.35379462E-2</v>
      </c>
      <c r="J216" s="138">
        <f t="shared" ref="J216:J223" si="326">R216+IF(S216="x",0,S216)+IF(T216="x",0,T216)+IF(U216="x",0,U216)+V216</f>
        <v>3.5820175167602913E-2</v>
      </c>
      <c r="K216" s="190">
        <v>0.18607734000000001</v>
      </c>
      <c r="L216" s="190">
        <v>7.8201756999999993E-3</v>
      </c>
      <c r="M216" s="190">
        <v>1.4694687E-2</v>
      </c>
      <c r="N216" s="190">
        <v>1.3172537E-2</v>
      </c>
      <c r="O216" s="190">
        <v>5.4853753000000003E-4</v>
      </c>
      <c r="P216" s="190">
        <v>4.7333621000000001E-3</v>
      </c>
      <c r="Q216" s="190">
        <v>1.0230835000000001E-3</v>
      </c>
      <c r="R216" s="190">
        <v>3.2154094000000001E-2</v>
      </c>
      <c r="S216" s="190">
        <v>3.4690293999999999E-3</v>
      </c>
      <c r="T216" s="190">
        <v>1.9227483999999999E-4</v>
      </c>
      <c r="U216" s="190">
        <v>4.7768689000000002E-6</v>
      </c>
      <c r="V216" s="190">
        <v>5.8702919E-11</v>
      </c>
      <c r="W216" s="25"/>
      <c r="X216" s="252">
        <f t="shared" ref="X216:X223" si="327">K216/0.116</f>
        <v>1.604115</v>
      </c>
      <c r="Y216" s="46">
        <v>23.114536000000001</v>
      </c>
      <c r="Z216" s="67">
        <f t="shared" ref="Z216:Z223" si="328">AA216*42.1*400+AB216*1396*400+AC216*0.0000357*200</f>
        <v>3.7566957432654612E-2</v>
      </c>
      <c r="AA216" s="5">
        <f t="shared" ref="AA216:AA223" si="329">AD216+AG216+AH216+AI216+AJ216+AR216+AS216+AW216</f>
        <v>2.0012560333940002E-6</v>
      </c>
      <c r="AB216" s="5">
        <f t="shared" ref="AB216:AB223" si="330">AE216+AF216+AK216+AL216+AM216+AN216+AO216+AP216+AQ216+AT216+AX216+AY216</f>
        <v>5.3573137307730092E-9</v>
      </c>
      <c r="AC216" s="36">
        <f t="shared" ref="AC216:AC223" si="331">AU216+AV216</f>
        <v>0.1224484374</v>
      </c>
      <c r="AD216" s="42">
        <v>1.4970670999999999E-6</v>
      </c>
      <c r="AE216" s="42">
        <v>4.5166376000000003E-9</v>
      </c>
      <c r="AF216" s="42">
        <v>1.2339867000000001E-13</v>
      </c>
      <c r="AG216" s="42">
        <v>5.9980557000000001E-11</v>
      </c>
      <c r="AH216" s="42">
        <v>7.0189369999999999E-12</v>
      </c>
      <c r="AI216" s="42">
        <v>1.5039624E-9</v>
      </c>
      <c r="AJ216" s="42">
        <v>5.3309338000000005E-7</v>
      </c>
      <c r="AK216" s="42">
        <v>2.199826E-10</v>
      </c>
      <c r="AL216" s="42">
        <v>6.0351787999999997E-10</v>
      </c>
      <c r="AM216" s="42">
        <v>2.495113E-12</v>
      </c>
      <c r="AN216" s="42">
        <v>-1.5263955000000001E-12</v>
      </c>
      <c r="AO216" s="42">
        <v>3.0218862000000002E-13</v>
      </c>
      <c r="AP216" s="42">
        <v>-2.8210406999999999E-12</v>
      </c>
      <c r="AQ216" s="42">
        <v>-6.3128463999999998E-13</v>
      </c>
      <c r="AR216" s="42">
        <v>1.4687564000000001E-9</v>
      </c>
      <c r="AS216" s="42">
        <v>-3.4361623000000002E-8</v>
      </c>
      <c r="AT216" s="42">
        <v>4.5322545999999996E-12</v>
      </c>
      <c r="AU216" s="29">
        <v>3.1722873999999999E-3</v>
      </c>
      <c r="AV216" s="29">
        <v>0.11927615</v>
      </c>
      <c r="AW216" s="42">
        <v>2.4174580999999999E-9</v>
      </c>
      <c r="AX216" s="42">
        <v>1.4700759E-11</v>
      </c>
      <c r="AY216" s="42">
        <v>6.5772301000000002E-16</v>
      </c>
      <c r="AZ216" s="28"/>
      <c r="BA216" s="33" t="s">
        <v>1201</v>
      </c>
      <c r="BB216" s="28"/>
      <c r="BC216" s="28"/>
      <c r="BE216" s="39"/>
      <c r="BF216"/>
      <c r="BG216"/>
      <c r="BH216"/>
      <c r="BI216"/>
      <c r="BJ216"/>
      <c r="BK216"/>
      <c r="BL216"/>
      <c r="BM216"/>
      <c r="BN216"/>
      <c r="BO216"/>
      <c r="BP216"/>
      <c r="BQ216"/>
    </row>
    <row r="217" spans="1:69">
      <c r="A217">
        <v>1</v>
      </c>
      <c r="C217" s="71" t="s">
        <v>331</v>
      </c>
      <c r="D217" s="17">
        <v>1</v>
      </c>
      <c r="E217" s="29" t="s">
        <v>52</v>
      </c>
      <c r="F217" s="43" t="s">
        <v>1808</v>
      </c>
      <c r="G217" s="238">
        <f t="shared" si="323"/>
        <v>0.26388989799760293</v>
      </c>
      <c r="H217" s="134">
        <f t="shared" si="324"/>
        <v>1.8454436630000001E-2</v>
      </c>
      <c r="I217" s="134">
        <f t="shared" si="325"/>
        <v>2.35379462E-2</v>
      </c>
      <c r="J217" s="138">
        <f t="shared" si="326"/>
        <v>3.5820175167602913E-2</v>
      </c>
      <c r="K217" s="190">
        <v>0.18607734000000001</v>
      </c>
      <c r="L217" s="190">
        <v>7.8201756999999993E-3</v>
      </c>
      <c r="M217" s="190">
        <v>1.4694687E-2</v>
      </c>
      <c r="N217" s="190">
        <v>1.3172537E-2</v>
      </c>
      <c r="O217" s="190">
        <v>5.4853753000000003E-4</v>
      </c>
      <c r="P217" s="190">
        <v>4.7333621000000001E-3</v>
      </c>
      <c r="Q217" s="190">
        <v>1.0230835000000001E-3</v>
      </c>
      <c r="R217" s="190">
        <v>3.2154094000000001E-2</v>
      </c>
      <c r="S217" s="190">
        <v>3.4690293999999999E-3</v>
      </c>
      <c r="T217" s="190">
        <v>1.9227483999999999E-4</v>
      </c>
      <c r="U217" s="190">
        <v>4.7768689000000002E-6</v>
      </c>
      <c r="V217" s="190">
        <v>5.8702919E-11</v>
      </c>
      <c r="W217" s="25"/>
      <c r="X217" s="252">
        <f t="shared" si="327"/>
        <v>1.604115</v>
      </c>
      <c r="Y217" s="46">
        <v>23.114536000000001</v>
      </c>
      <c r="Z217" s="67">
        <f t="shared" si="328"/>
        <v>3.7566957432654612E-2</v>
      </c>
      <c r="AA217" s="5">
        <f t="shared" si="329"/>
        <v>2.0012560333940002E-6</v>
      </c>
      <c r="AB217" s="5">
        <f t="shared" si="330"/>
        <v>5.3573137307730092E-9</v>
      </c>
      <c r="AC217" s="36">
        <f t="shared" si="331"/>
        <v>0.1224484374</v>
      </c>
      <c r="AD217" s="42">
        <v>1.4970670999999999E-6</v>
      </c>
      <c r="AE217" s="42">
        <v>4.5166376000000003E-9</v>
      </c>
      <c r="AF217" s="42">
        <v>1.2339867000000001E-13</v>
      </c>
      <c r="AG217" s="42">
        <v>5.9980557000000001E-11</v>
      </c>
      <c r="AH217" s="42">
        <v>7.0189369999999999E-12</v>
      </c>
      <c r="AI217" s="42">
        <v>1.5039624E-9</v>
      </c>
      <c r="AJ217" s="42">
        <v>5.3309338000000005E-7</v>
      </c>
      <c r="AK217" s="42">
        <v>2.199826E-10</v>
      </c>
      <c r="AL217" s="42">
        <v>6.0351787999999997E-10</v>
      </c>
      <c r="AM217" s="42">
        <v>2.495113E-12</v>
      </c>
      <c r="AN217" s="42">
        <v>-1.5263955000000001E-12</v>
      </c>
      <c r="AO217" s="42">
        <v>3.0218862000000002E-13</v>
      </c>
      <c r="AP217" s="42">
        <v>-2.8210406999999999E-12</v>
      </c>
      <c r="AQ217" s="42">
        <v>-6.3128463999999998E-13</v>
      </c>
      <c r="AR217" s="42">
        <v>1.4687564000000001E-9</v>
      </c>
      <c r="AS217" s="42">
        <v>-3.4361623000000002E-8</v>
      </c>
      <c r="AT217" s="42">
        <v>4.5322545999999996E-12</v>
      </c>
      <c r="AU217" s="29">
        <v>3.1722873999999999E-3</v>
      </c>
      <c r="AV217" s="29">
        <v>0.11927615</v>
      </c>
      <c r="AW217" s="42">
        <v>2.4174580999999999E-9</v>
      </c>
      <c r="AX217" s="42">
        <v>1.4700759E-11</v>
      </c>
      <c r="AY217" s="42">
        <v>6.5772301000000002E-16</v>
      </c>
      <c r="AZ217" s="28"/>
      <c r="BA217" s="33" t="s">
        <v>1201</v>
      </c>
      <c r="BB217" s="28"/>
      <c r="BC217" s="28"/>
      <c r="BE217" s="39"/>
      <c r="BF217"/>
      <c r="BG217"/>
      <c r="BH217"/>
      <c r="BI217"/>
      <c r="BJ217"/>
      <c r="BK217"/>
      <c r="BL217"/>
      <c r="BM217"/>
      <c r="BN217"/>
      <c r="BO217"/>
      <c r="BP217"/>
      <c r="BQ217"/>
    </row>
    <row r="218" spans="1:69">
      <c r="C218" s="71" t="s">
        <v>332</v>
      </c>
      <c r="E218" s="29" t="s">
        <v>52</v>
      </c>
      <c r="F218" s="43" t="s">
        <v>1809</v>
      </c>
      <c r="G218" s="238">
        <f t="shared" si="323"/>
        <v>2.0065366011715757</v>
      </c>
      <c r="H218" s="134">
        <f t="shared" si="324"/>
        <v>5.0895162429999995E-2</v>
      </c>
      <c r="I218" s="134">
        <f t="shared" si="325"/>
        <v>0.83471596060999997</v>
      </c>
      <c r="J218" s="138">
        <f t="shared" si="326"/>
        <v>0.8232419281315756</v>
      </c>
      <c r="K218" s="190">
        <v>0.29768355000000002</v>
      </c>
      <c r="L218" s="190">
        <v>0.82187469999999996</v>
      </c>
      <c r="M218" s="190">
        <v>1.1953729E-2</v>
      </c>
      <c r="N218" s="190">
        <v>4.4088443999999997E-2</v>
      </c>
      <c r="O218" s="190">
        <v>6.0443472999999995E-4</v>
      </c>
      <c r="P218" s="190">
        <v>6.2022837000000001E-3</v>
      </c>
      <c r="Q218" s="190">
        <v>8.8753161000000005E-4</v>
      </c>
      <c r="R218" s="190">
        <v>0.81373943000000004</v>
      </c>
      <c r="S218" s="190">
        <v>9.2841534999999996E-3</v>
      </c>
      <c r="T218" s="190">
        <v>2.1213115E-4</v>
      </c>
      <c r="U218" s="190">
        <v>6.2132740999999999E-6</v>
      </c>
      <c r="V218" s="190">
        <v>2.0747554E-10</v>
      </c>
      <c r="W218" s="25"/>
      <c r="X218" s="252">
        <f t="shared" si="327"/>
        <v>2.5662375000000002</v>
      </c>
      <c r="Y218" s="46">
        <v>39.415368000000001</v>
      </c>
      <c r="Z218" s="67">
        <f t="shared" si="328"/>
        <v>0.3355939772285999</v>
      </c>
      <c r="AA218" s="5">
        <f t="shared" si="329"/>
        <v>1.8954125519606904E-5</v>
      </c>
      <c r="AB218" s="5">
        <f t="shared" si="330"/>
        <v>2.5247365184884762E-8</v>
      </c>
      <c r="AC218" s="36">
        <f t="shared" si="331"/>
        <v>0.32330178700000001</v>
      </c>
      <c r="AD218" s="42">
        <v>1.5940384000000001E-6</v>
      </c>
      <c r="AE218" s="42">
        <v>4.8092078000000003E-9</v>
      </c>
      <c r="AF218" s="42">
        <v>1.3139200999999999E-13</v>
      </c>
      <c r="AG218" s="42">
        <v>6.3585710000000002E-11</v>
      </c>
      <c r="AH218" s="42">
        <v>7.7200968999999996E-12</v>
      </c>
      <c r="AI218" s="42">
        <v>1.3069034E-9</v>
      </c>
      <c r="AJ218" s="42">
        <v>1.7372977000000002E-5</v>
      </c>
      <c r="AK218" s="42">
        <v>1.9185890000000001E-10</v>
      </c>
      <c r="AL218" s="42">
        <v>2.0219052000000001E-8</v>
      </c>
      <c r="AM218" s="42">
        <v>3.8547930000000001E-12</v>
      </c>
      <c r="AN218" s="42">
        <v>-1.0490615E-12</v>
      </c>
      <c r="AO218" s="42">
        <v>3.9328604999999997E-12</v>
      </c>
      <c r="AP218" s="42">
        <v>-1.7742144000000001E-12</v>
      </c>
      <c r="AQ218" s="42">
        <v>-3.9191808E-13</v>
      </c>
      <c r="AR218" s="42">
        <v>2.0501679999999999E-9</v>
      </c>
      <c r="AS218" s="42">
        <v>-1.9055599E-8</v>
      </c>
      <c r="AT218" s="42">
        <v>5.8958935999999999E-12</v>
      </c>
      <c r="AU218" s="29">
        <v>4.6863086999999998E-2</v>
      </c>
      <c r="AV218" s="29">
        <v>0.27643869999999998</v>
      </c>
      <c r="AW218" s="42">
        <v>2.7373414E-9</v>
      </c>
      <c r="AX218" s="42">
        <v>1.6645995E-11</v>
      </c>
      <c r="AY218" s="42">
        <v>7.4475475999999995E-16</v>
      </c>
      <c r="AZ218" s="28"/>
      <c r="BA218" s="33" t="s">
        <v>1201</v>
      </c>
      <c r="BB218" s="28"/>
      <c r="BC218" s="28"/>
      <c r="BE218" s="39"/>
      <c r="BF218"/>
      <c r="BG218"/>
      <c r="BH218"/>
      <c r="BI218"/>
      <c r="BJ218"/>
      <c r="BK218"/>
      <c r="BL218"/>
      <c r="BM218"/>
      <c r="BN218"/>
      <c r="BO218"/>
      <c r="BP218"/>
      <c r="BQ218"/>
    </row>
    <row r="219" spans="1:69">
      <c r="C219" s="71" t="s">
        <v>333</v>
      </c>
      <c r="E219" s="29" t="s">
        <v>52</v>
      </c>
      <c r="F219" s="43" t="s">
        <v>1810</v>
      </c>
      <c r="G219" s="238">
        <f t="shared" si="323"/>
        <v>2.0452159365578781</v>
      </c>
      <c r="H219" s="134">
        <f t="shared" si="324"/>
        <v>5.1846495480000004E-2</v>
      </c>
      <c r="I219" s="134">
        <f t="shared" si="325"/>
        <v>0.83613336086000001</v>
      </c>
      <c r="J219" s="138">
        <f t="shared" si="326"/>
        <v>0.83537299021787836</v>
      </c>
      <c r="K219" s="190">
        <v>0.32186309000000002</v>
      </c>
      <c r="L219" s="190">
        <v>0.82243743000000002</v>
      </c>
      <c r="M219" s="190">
        <v>1.2782082E-2</v>
      </c>
      <c r="N219" s="190">
        <v>4.5016891000000003E-2</v>
      </c>
      <c r="O219" s="190">
        <v>7.5234368000000004E-4</v>
      </c>
      <c r="P219" s="190">
        <v>6.0772608000000004E-3</v>
      </c>
      <c r="Q219" s="190">
        <v>9.1384886000000002E-4</v>
      </c>
      <c r="R219" s="190">
        <v>0.82555407000000003</v>
      </c>
      <c r="S219" s="190">
        <v>9.5470265999999995E-3</v>
      </c>
      <c r="T219" s="190">
        <v>2.6410973000000001E-4</v>
      </c>
      <c r="U219" s="190">
        <v>7.7836216999999998E-6</v>
      </c>
      <c r="V219" s="190">
        <v>2.6617846000000002E-10</v>
      </c>
      <c r="W219" s="25"/>
      <c r="X219" s="252">
        <f t="shared" si="327"/>
        <v>2.7746818103448274</v>
      </c>
      <c r="Y219" s="46">
        <v>42.931415000000001</v>
      </c>
      <c r="Z219" s="67">
        <f t="shared" si="328"/>
        <v>0.33977220327310237</v>
      </c>
      <c r="AA219" s="5">
        <f t="shared" si="329"/>
        <v>1.9168713434502302E-5</v>
      </c>
      <c r="AB219" s="5">
        <f t="shared" si="330"/>
        <v>2.5879046296353089E-8</v>
      </c>
      <c r="AC219" s="36">
        <f t="shared" si="331"/>
        <v>0.35297053</v>
      </c>
      <c r="AD219" s="42">
        <v>1.7893807000000001E-6</v>
      </c>
      <c r="AE219" s="42">
        <v>5.3985182000000003E-9</v>
      </c>
      <c r="AF219" s="42">
        <v>1.4749228999999999E-13</v>
      </c>
      <c r="AG219" s="42">
        <v>7.7957012000000002E-11</v>
      </c>
      <c r="AH219" s="42">
        <v>9.6075902999999996E-12</v>
      </c>
      <c r="AI219" s="42">
        <v>1.4480569999999999E-9</v>
      </c>
      <c r="AJ219" s="42">
        <v>1.7390001000000001E-5</v>
      </c>
      <c r="AK219" s="42">
        <v>2.1222666000000001E-10</v>
      </c>
      <c r="AL219" s="42">
        <v>2.0235331999999999E-8</v>
      </c>
      <c r="AM219" s="42">
        <v>3.7792361999999998E-12</v>
      </c>
      <c r="AN219" s="42">
        <v>-1.0012269E-12</v>
      </c>
      <c r="AO219" s="42">
        <v>3.9760233999999998E-12</v>
      </c>
      <c r="AP219" s="42">
        <v>-1.6831082999999999E-12</v>
      </c>
      <c r="AQ219" s="42">
        <v>-3.6992288999999997E-13</v>
      </c>
      <c r="AR219" s="42">
        <v>2.2565469999999999E-9</v>
      </c>
      <c r="AS219" s="42">
        <v>-1.7870016999999999E-8</v>
      </c>
      <c r="AT219" s="42">
        <v>7.3860639000000008E-12</v>
      </c>
      <c r="AU219" s="29">
        <v>4.7992680000000003E-2</v>
      </c>
      <c r="AV219" s="29">
        <v>0.30497784999999999</v>
      </c>
      <c r="AW219" s="42">
        <v>3.4095828999999998E-9</v>
      </c>
      <c r="AX219" s="42">
        <v>2.0733950999999999E-11</v>
      </c>
      <c r="AY219" s="42">
        <v>9.2765309000000003E-16</v>
      </c>
      <c r="AZ219" s="28"/>
      <c r="BA219" s="33" t="s">
        <v>1201</v>
      </c>
      <c r="BB219" s="28"/>
      <c r="BC219" s="28"/>
      <c r="BE219" s="39"/>
      <c r="BF219"/>
      <c r="BG219"/>
      <c r="BH219"/>
      <c r="BI219"/>
      <c r="BJ219"/>
      <c r="BK219"/>
      <c r="BL219"/>
      <c r="BM219"/>
      <c r="BN219"/>
      <c r="BO219"/>
      <c r="BP219"/>
      <c r="BQ219"/>
    </row>
    <row r="220" spans="1:69">
      <c r="C220" s="71" t="s">
        <v>334</v>
      </c>
      <c r="D220" s="1"/>
      <c r="E220" s="29" t="s">
        <v>52</v>
      </c>
      <c r="F220" s="43" t="s">
        <v>1811</v>
      </c>
      <c r="G220" s="238">
        <f t="shared" si="323"/>
        <v>0.26388989799760293</v>
      </c>
      <c r="H220" s="134">
        <f t="shared" si="324"/>
        <v>1.8454436630000001E-2</v>
      </c>
      <c r="I220" s="134">
        <f t="shared" si="325"/>
        <v>2.35379462E-2</v>
      </c>
      <c r="J220" s="138">
        <f t="shared" si="326"/>
        <v>3.5820175167602913E-2</v>
      </c>
      <c r="K220" s="190">
        <v>0.18607734000000001</v>
      </c>
      <c r="L220" s="190">
        <v>7.8201756999999993E-3</v>
      </c>
      <c r="M220" s="190">
        <v>1.4694687E-2</v>
      </c>
      <c r="N220" s="190">
        <v>1.3172537E-2</v>
      </c>
      <c r="O220" s="190">
        <v>5.4853753000000003E-4</v>
      </c>
      <c r="P220" s="190">
        <v>4.7333621000000001E-3</v>
      </c>
      <c r="Q220" s="190">
        <v>1.0230835000000001E-3</v>
      </c>
      <c r="R220" s="190">
        <v>3.2154094000000001E-2</v>
      </c>
      <c r="S220" s="190">
        <v>3.4690293999999999E-3</v>
      </c>
      <c r="T220" s="190">
        <v>1.9227483999999999E-4</v>
      </c>
      <c r="U220" s="190">
        <v>4.7768689000000002E-6</v>
      </c>
      <c r="V220" s="190">
        <v>5.8702919E-11</v>
      </c>
      <c r="W220" s="25"/>
      <c r="X220" s="252">
        <f t="shared" si="327"/>
        <v>1.604115</v>
      </c>
      <c r="Y220" s="46">
        <v>23.114536000000001</v>
      </c>
      <c r="Z220" s="67">
        <f t="shared" si="328"/>
        <v>3.7566957432654612E-2</v>
      </c>
      <c r="AA220" s="5">
        <f t="shared" si="329"/>
        <v>2.0012560333940002E-6</v>
      </c>
      <c r="AB220" s="5">
        <f t="shared" si="330"/>
        <v>5.3573137307730092E-9</v>
      </c>
      <c r="AC220" s="36">
        <f t="shared" si="331"/>
        <v>0.1224484374</v>
      </c>
      <c r="AD220" s="42">
        <v>1.4970670999999999E-6</v>
      </c>
      <c r="AE220" s="42">
        <v>4.5166376000000003E-9</v>
      </c>
      <c r="AF220" s="42">
        <v>1.2339867000000001E-13</v>
      </c>
      <c r="AG220" s="42">
        <v>5.9980557000000001E-11</v>
      </c>
      <c r="AH220" s="42">
        <v>7.0189369999999999E-12</v>
      </c>
      <c r="AI220" s="42">
        <v>1.5039624E-9</v>
      </c>
      <c r="AJ220" s="42">
        <v>5.3309338000000005E-7</v>
      </c>
      <c r="AK220" s="42">
        <v>2.199826E-10</v>
      </c>
      <c r="AL220" s="42">
        <v>6.0351787999999997E-10</v>
      </c>
      <c r="AM220" s="42">
        <v>2.495113E-12</v>
      </c>
      <c r="AN220" s="42">
        <v>-1.5263955000000001E-12</v>
      </c>
      <c r="AO220" s="42">
        <v>3.0218862000000002E-13</v>
      </c>
      <c r="AP220" s="42">
        <v>-2.8210406999999999E-12</v>
      </c>
      <c r="AQ220" s="42">
        <v>-6.3128463999999998E-13</v>
      </c>
      <c r="AR220" s="42">
        <v>1.4687564000000001E-9</v>
      </c>
      <c r="AS220" s="42">
        <v>-3.4361623000000002E-8</v>
      </c>
      <c r="AT220" s="42">
        <v>4.5322545999999996E-12</v>
      </c>
      <c r="AU220" s="29">
        <v>3.1722873999999999E-3</v>
      </c>
      <c r="AV220" s="29">
        <v>0.11927615</v>
      </c>
      <c r="AW220" s="42">
        <v>2.4174580999999999E-9</v>
      </c>
      <c r="AX220" s="42">
        <v>1.4700759E-11</v>
      </c>
      <c r="AY220" s="42">
        <v>6.5772301000000002E-16</v>
      </c>
      <c r="AZ220" s="28"/>
      <c r="BA220" s="33" t="s">
        <v>1201</v>
      </c>
      <c r="BB220" s="28"/>
      <c r="BC220" s="28"/>
      <c r="BE220" s="39"/>
      <c r="BF220"/>
      <c r="BG220"/>
      <c r="BH220"/>
      <c r="BI220"/>
      <c r="BJ220"/>
      <c r="BK220"/>
      <c r="BL220"/>
      <c r="BM220"/>
      <c r="BN220"/>
      <c r="BO220"/>
      <c r="BP220"/>
      <c r="BQ220"/>
    </row>
    <row r="221" spans="1:69">
      <c r="C221" s="71" t="s">
        <v>335</v>
      </c>
      <c r="E221" s="29" t="s">
        <v>52</v>
      </c>
      <c r="F221" s="43" t="s">
        <v>1812</v>
      </c>
      <c r="G221" s="238">
        <f t="shared" si="323"/>
        <v>0.3275925916783029</v>
      </c>
      <c r="H221" s="134">
        <f t="shared" si="324"/>
        <v>2.5943075100000001E-2</v>
      </c>
      <c r="I221" s="134">
        <f t="shared" si="325"/>
        <v>6.0693733430000001E-2</v>
      </c>
      <c r="J221" s="138">
        <f t="shared" si="326"/>
        <v>3.5351943148302915E-2</v>
      </c>
      <c r="K221" s="190">
        <v>0.20560384000000001</v>
      </c>
      <c r="L221" s="190">
        <v>3.8852375000000001E-2</v>
      </c>
      <c r="M221" s="190">
        <v>2.0875817000000001E-2</v>
      </c>
      <c r="N221" s="190">
        <v>1.8465701000000001E-2</v>
      </c>
      <c r="O221" s="190">
        <v>2.645531E-3</v>
      </c>
      <c r="P221" s="190">
        <v>4.8318431000000002E-3</v>
      </c>
      <c r="Q221" s="190">
        <v>9.6554143000000001E-4</v>
      </c>
      <c r="R221" s="190">
        <v>3.2098386999999999E-2</v>
      </c>
      <c r="S221" s="190">
        <v>3.0580104E-3</v>
      </c>
      <c r="T221" s="190">
        <v>1.9175446000000001E-4</v>
      </c>
      <c r="U221" s="190">
        <v>3.7912296E-6</v>
      </c>
      <c r="V221" s="190">
        <v>5.8702919E-11</v>
      </c>
      <c r="W221" s="25"/>
      <c r="X221" s="252">
        <f t="shared" si="327"/>
        <v>1.7724468965517242</v>
      </c>
      <c r="Y221" s="46">
        <v>22.697282999999999</v>
      </c>
      <c r="Z221" s="67">
        <f t="shared" si="328"/>
        <v>5.3803665614009961E-2</v>
      </c>
      <c r="AA221" s="5">
        <f t="shared" si="329"/>
        <v>2.9104276679032994E-6</v>
      </c>
      <c r="AB221" s="5">
        <f t="shared" si="330"/>
        <v>6.7737627946031499E-9</v>
      </c>
      <c r="AC221" s="36">
        <f t="shared" si="331"/>
        <v>0.14139979580000001</v>
      </c>
      <c r="AD221" s="42">
        <v>1.6508254E-6</v>
      </c>
      <c r="AE221" s="42">
        <v>4.9806689999999996E-9</v>
      </c>
      <c r="AF221" s="42">
        <v>1.3607752999999999E-13</v>
      </c>
      <c r="AG221" s="42">
        <v>9.0867102E-11</v>
      </c>
      <c r="AH221" s="42">
        <v>3.5762013E-12</v>
      </c>
      <c r="AI221" s="42">
        <v>2.3778756999999999E-9</v>
      </c>
      <c r="AJ221" s="42">
        <v>1.2824682000000001E-6</v>
      </c>
      <c r="AK221" s="42">
        <v>3.4445244999999999E-10</v>
      </c>
      <c r="AL221" s="42">
        <v>1.4288603000000001E-9</v>
      </c>
      <c r="AM221" s="42">
        <v>2.5886912999999999E-12</v>
      </c>
      <c r="AN221" s="42">
        <v>-1.5243154000000001E-12</v>
      </c>
      <c r="AO221" s="42">
        <v>6.1876872000000003E-12</v>
      </c>
      <c r="AP221" s="42">
        <v>-2.7909895000000001E-12</v>
      </c>
      <c r="AQ221" s="42">
        <v>-5.3839599000000004E-13</v>
      </c>
      <c r="AR221" s="42">
        <v>2.2613449999999999E-9</v>
      </c>
      <c r="AS221" s="42">
        <v>-2.9593417E-8</v>
      </c>
      <c r="AT221" s="42">
        <v>3.5971610000000002E-12</v>
      </c>
      <c r="AU221" s="29">
        <v>3.1711757999999999E-3</v>
      </c>
      <c r="AV221" s="29">
        <v>0.13822862</v>
      </c>
      <c r="AW221" s="42">
        <v>1.9938208999999999E-9</v>
      </c>
      <c r="AX221" s="42">
        <v>1.2124586E-11</v>
      </c>
      <c r="AY221" s="42">
        <v>5.4246314999999997E-16</v>
      </c>
      <c r="AZ221" s="28"/>
      <c r="BA221" s="33" t="s">
        <v>1201</v>
      </c>
      <c r="BB221" s="28"/>
      <c r="BC221" s="28"/>
      <c r="BE221" s="39"/>
      <c r="BF221"/>
      <c r="BG221"/>
      <c r="BH221"/>
      <c r="BI221"/>
      <c r="BJ221"/>
      <c r="BK221"/>
      <c r="BL221"/>
      <c r="BM221"/>
      <c r="BN221"/>
      <c r="BO221"/>
      <c r="BP221"/>
      <c r="BQ221"/>
    </row>
    <row r="222" spans="1:69">
      <c r="C222" s="71" t="s">
        <v>336</v>
      </c>
      <c r="D222" s="1"/>
      <c r="E222" s="29" t="s">
        <v>52</v>
      </c>
      <c r="F222" s="43" t="s">
        <v>1813</v>
      </c>
      <c r="G222" s="238">
        <f t="shared" si="323"/>
        <v>0.27748723259760288</v>
      </c>
      <c r="H222" s="134">
        <f t="shared" si="324"/>
        <v>1.933299543E-2</v>
      </c>
      <c r="I222" s="134">
        <f t="shared" si="325"/>
        <v>2.5305467799999998E-2</v>
      </c>
      <c r="J222" s="138">
        <f t="shared" si="326"/>
        <v>3.9155739367602915E-2</v>
      </c>
      <c r="K222" s="190">
        <v>0.19369302999999999</v>
      </c>
      <c r="L222" s="190">
        <v>9.5395506999999997E-3</v>
      </c>
      <c r="M222" s="190">
        <v>1.4714283999999999E-2</v>
      </c>
      <c r="N222" s="190">
        <v>1.3268377E-2</v>
      </c>
      <c r="O222" s="190">
        <v>5.4853753000000003E-4</v>
      </c>
      <c r="P222" s="190">
        <v>5.5160809000000003E-3</v>
      </c>
      <c r="Q222" s="190">
        <v>1.0516331E-3</v>
      </c>
      <c r="R222" s="190">
        <v>3.4030343999999997E-2</v>
      </c>
      <c r="S222" s="190">
        <v>4.9283436000000002E-3</v>
      </c>
      <c r="T222" s="190">
        <v>1.9227483999999999E-4</v>
      </c>
      <c r="U222" s="190">
        <v>4.7768689000000002E-6</v>
      </c>
      <c r="V222" s="190">
        <v>5.8702919E-11</v>
      </c>
      <c r="W222" s="25"/>
      <c r="X222" s="252">
        <f t="shared" si="327"/>
        <v>1.6697674999999998</v>
      </c>
      <c r="Y222" s="46">
        <v>24.370335000000001</v>
      </c>
      <c r="Z222" s="67">
        <f t="shared" si="328"/>
        <v>3.9399687763529409E-2</v>
      </c>
      <c r="AA222" s="5">
        <f t="shared" si="329"/>
        <v>2.0993479356939998E-6</v>
      </c>
      <c r="AB222" s="5">
        <f t="shared" si="330"/>
        <v>5.5852549040230105E-9</v>
      </c>
      <c r="AC222" s="36">
        <f t="shared" si="331"/>
        <v>0.12995268739999999</v>
      </c>
      <c r="AD222" s="42">
        <v>1.5579926E-6</v>
      </c>
      <c r="AE222" s="42">
        <v>4.7004645999999999E-9</v>
      </c>
      <c r="AF222" s="42">
        <v>1.2842108E-13</v>
      </c>
      <c r="AG222" s="42">
        <v>5.9980557000000001E-11</v>
      </c>
      <c r="AH222" s="42">
        <v>7.0189369999999999E-12</v>
      </c>
      <c r="AI222" s="42">
        <v>1.5074604E-9</v>
      </c>
      <c r="AJ222" s="42">
        <v>5.6885638000000002E-7</v>
      </c>
      <c r="AK222" s="42">
        <v>2.2078183999999999E-10</v>
      </c>
      <c r="AL222" s="42">
        <v>6.4517587999999999E-10</v>
      </c>
      <c r="AM222" s="42">
        <v>3.0872704999999999E-12</v>
      </c>
      <c r="AN222" s="42">
        <v>-1.5263622E-12</v>
      </c>
      <c r="AO222" s="42">
        <v>1.3069046E-12</v>
      </c>
      <c r="AP222" s="42">
        <v>-2.7766190999999998E-12</v>
      </c>
      <c r="AQ222" s="42">
        <v>-6.2070217999999996E-13</v>
      </c>
      <c r="AR222" s="42">
        <v>1.6554817000000001E-9</v>
      </c>
      <c r="AS222" s="42">
        <v>-3.3148444000000003E-8</v>
      </c>
      <c r="AT222" s="42">
        <v>4.5322545999999996E-12</v>
      </c>
      <c r="AU222" s="29">
        <v>3.2157373999999999E-3</v>
      </c>
      <c r="AV222" s="29">
        <v>0.12673694999999999</v>
      </c>
      <c r="AW222" s="42">
        <v>2.4174580999999999E-9</v>
      </c>
      <c r="AX222" s="42">
        <v>1.4700759E-11</v>
      </c>
      <c r="AY222" s="42">
        <v>6.5772301000000002E-16</v>
      </c>
      <c r="AZ222" s="28"/>
      <c r="BA222" s="33" t="s">
        <v>1201</v>
      </c>
      <c r="BB222" s="28"/>
      <c r="BC222" s="28"/>
      <c r="BE222" s="39"/>
      <c r="BF222"/>
      <c r="BG222"/>
      <c r="BH222"/>
      <c r="BI222"/>
      <c r="BJ222"/>
      <c r="BK222"/>
      <c r="BL222"/>
      <c r="BM222"/>
      <c r="BN222"/>
      <c r="BO222"/>
      <c r="BP222"/>
      <c r="BQ222"/>
    </row>
    <row r="223" spans="1:69">
      <c r="C223" s="71" t="s">
        <v>337</v>
      </c>
      <c r="E223" s="29" t="s">
        <v>52</v>
      </c>
      <c r="F223" s="43" t="s">
        <v>1814</v>
      </c>
      <c r="G223" s="238">
        <f t="shared" si="323"/>
        <v>1.612577510673</v>
      </c>
      <c r="H223" s="134">
        <f t="shared" si="324"/>
        <v>4.3803552840000003E-2</v>
      </c>
      <c r="I223" s="134">
        <f t="shared" si="325"/>
        <v>0.65621500480000006</v>
      </c>
      <c r="J223" s="138">
        <f t="shared" si="326"/>
        <v>0.64749908303299997</v>
      </c>
      <c r="K223" s="190">
        <v>0.26505986999999998</v>
      </c>
      <c r="L223" s="190">
        <v>0.64142778</v>
      </c>
      <c r="M223" s="190">
        <v>1.2760888999999999E-2</v>
      </c>
      <c r="N223" s="190">
        <v>3.6697148999999998E-2</v>
      </c>
      <c r="O223" s="190">
        <v>6.4590994E-4</v>
      </c>
      <c r="P223" s="190">
        <v>6.4604939000000002E-3</v>
      </c>
      <c r="Q223" s="190">
        <v>2.0263358E-3</v>
      </c>
      <c r="R223" s="190">
        <v>0.63879081999999998</v>
      </c>
      <c r="S223" s="190">
        <v>8.5056869999999996E-3</v>
      </c>
      <c r="T223" s="190">
        <v>1.9330197E-4</v>
      </c>
      <c r="U223" s="190">
        <v>6.3871397999999998E-6</v>
      </c>
      <c r="V223" s="190">
        <v>2.8869232000000001E-6</v>
      </c>
      <c r="W223" s="25"/>
      <c r="X223" s="252">
        <f t="shared" si="327"/>
        <v>2.2849988793103444</v>
      </c>
      <c r="Y223" s="46">
        <v>34.909643000000003</v>
      </c>
      <c r="Z223" s="67">
        <f t="shared" si="328"/>
        <v>0.26897798144982665</v>
      </c>
      <c r="AA223" s="5">
        <f t="shared" si="329"/>
        <v>1.5170154940185201E-5</v>
      </c>
      <c r="AB223" s="5">
        <f t="shared" si="330"/>
        <v>2.0706508134827806E-8</v>
      </c>
      <c r="AC223" s="36">
        <f t="shared" si="331"/>
        <v>0.27311738299999999</v>
      </c>
      <c r="AD223" s="42">
        <v>1.5115993000000001E-6</v>
      </c>
      <c r="AE223" s="42">
        <v>4.5604995000000004E-9</v>
      </c>
      <c r="AF223" s="42">
        <v>1.2459705999999999E-13</v>
      </c>
      <c r="AG223" s="42">
        <v>6.2951952000000002E-11</v>
      </c>
      <c r="AH223" s="42">
        <v>7.1338331999999999E-12</v>
      </c>
      <c r="AI223" s="42">
        <v>1.303492E-9</v>
      </c>
      <c r="AJ223" s="42">
        <v>1.3634125000000001E-5</v>
      </c>
      <c r="AK223" s="42">
        <v>1.9128919E-10</v>
      </c>
      <c r="AL223" s="42">
        <v>1.5855891999999998E-8</v>
      </c>
      <c r="AM223" s="42">
        <v>3.2874814999999999E-11</v>
      </c>
      <c r="AN223" s="42">
        <v>-1.0840592999999999E-12</v>
      </c>
      <c r="AO223" s="42">
        <v>4.5200261999999999E-11</v>
      </c>
      <c r="AP223" s="42">
        <v>-1.8221654999999999E-12</v>
      </c>
      <c r="AQ223" s="42">
        <v>-2.3861124999999999E-13</v>
      </c>
      <c r="AR223" s="42">
        <v>5.5439760999999997E-9</v>
      </c>
      <c r="AS223" s="42">
        <v>1.4942658E-8</v>
      </c>
      <c r="AT223" s="42">
        <v>8.1337668000000002E-12</v>
      </c>
      <c r="AU223" s="29">
        <v>3.6972832999999997E-2</v>
      </c>
      <c r="AV223" s="29">
        <v>0.23614455000000001</v>
      </c>
      <c r="AW223" s="42">
        <v>2.5704283000000001E-9</v>
      </c>
      <c r="AX223" s="42">
        <v>1.5638132000000001E-11</v>
      </c>
      <c r="AY223" s="42">
        <v>7.0801781000000001E-16</v>
      </c>
      <c r="AZ223" s="28"/>
      <c r="BA223" s="33" t="s">
        <v>1201</v>
      </c>
      <c r="BB223" s="28"/>
      <c r="BC223" s="28"/>
      <c r="BE223" s="39"/>
      <c r="BF223"/>
      <c r="BG223"/>
      <c r="BH223"/>
      <c r="BI223"/>
      <c r="BJ223"/>
      <c r="BK223"/>
      <c r="BL223"/>
      <c r="BM223"/>
      <c r="BN223"/>
      <c r="BO223"/>
      <c r="BP223"/>
      <c r="BQ223"/>
    </row>
    <row r="224" spans="1:69">
      <c r="C224" s="57" t="s">
        <v>147</v>
      </c>
      <c r="D224" s="1" t="s">
        <v>12</v>
      </c>
      <c r="E224" s="1"/>
      <c r="F224" s="67"/>
      <c r="H224" s="67"/>
      <c r="I224" s="67"/>
      <c r="J224" s="67"/>
      <c r="K224" s="67"/>
      <c r="L224" s="67"/>
      <c r="M224" s="67"/>
      <c r="N224" s="67"/>
      <c r="O224" s="67"/>
      <c r="P224" s="67"/>
      <c r="Q224" s="67"/>
      <c r="R224" s="67"/>
      <c r="S224" s="67"/>
      <c r="T224" s="67"/>
      <c r="U224" s="67"/>
      <c r="V224" s="67"/>
      <c r="W224" s="67"/>
      <c r="Y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BE224" s="29"/>
      <c r="BF224"/>
      <c r="BG224"/>
      <c r="BH224"/>
      <c r="BI224"/>
      <c r="BJ224"/>
      <c r="BK224"/>
      <c r="BL224"/>
      <c r="BM224"/>
      <c r="BN224"/>
      <c r="BO224"/>
      <c r="BP224"/>
      <c r="BQ224"/>
    </row>
    <row r="225" spans="1:69">
      <c r="A225">
        <v>1</v>
      </c>
      <c r="C225" s="71" t="s">
        <v>342</v>
      </c>
      <c r="D225" s="1"/>
      <c r="E225" s="29" t="s">
        <v>52</v>
      </c>
      <c r="F225" s="190" t="s">
        <v>1815</v>
      </c>
      <c r="G225" s="238">
        <f t="shared" ref="G225:G264" si="332">H225+I225+J225+K225</f>
        <v>0.35452234216765999</v>
      </c>
      <c r="H225" s="134">
        <f t="shared" ref="H225:H264" si="333">N225+O225+P225</f>
        <v>2.604923671E-2</v>
      </c>
      <c r="I225" s="134">
        <f t="shared" ref="I225:I264" si="334">L225+M225+Q225</f>
        <v>0.1109176308</v>
      </c>
      <c r="J225" s="138">
        <f t="shared" ref="J225:J264" si="335">R225+IF(S225="x",0,S225)+IF(T225="x",0,T225)+IF(U225="x",0,U225)+V225</f>
        <v>1.1435104657659999E-2</v>
      </c>
      <c r="K225" s="190">
        <v>0.20612037</v>
      </c>
      <c r="L225" s="190">
        <v>8.5243112999999995E-2</v>
      </c>
      <c r="M225" s="190">
        <v>2.4934383000000001E-2</v>
      </c>
      <c r="N225" s="190">
        <v>2.1944215E-2</v>
      </c>
      <c r="O225" s="190">
        <v>1.4093670999999999E-4</v>
      </c>
      <c r="P225" s="190">
        <v>3.964085E-3</v>
      </c>
      <c r="Q225" s="190">
        <v>7.4013479999999999E-4</v>
      </c>
      <c r="R225" s="190">
        <v>1.2834133999999999E-4</v>
      </c>
      <c r="S225" s="190">
        <v>1.115739E-2</v>
      </c>
      <c r="T225" s="190">
        <v>8.2595483999999995E-5</v>
      </c>
      <c r="U225" s="190">
        <v>6.6767846999999996E-5</v>
      </c>
      <c r="V225" s="190">
        <v>9.9866599999999995E-9</v>
      </c>
      <c r="W225" s="67"/>
      <c r="X225" s="252">
        <f t="shared" ref="X225:X264" si="336">K225/0.116</f>
        <v>1.7768997413793102</v>
      </c>
      <c r="Y225" s="46">
        <v>20.635228999999999</v>
      </c>
      <c r="Z225" s="67">
        <f t="shared" ref="Z225:Z264" si="337">AA225*42.1*400+AB225*1396*400+AC225*0.0000357*200</f>
        <v>6.7791823758924258E-2</v>
      </c>
      <c r="AA225" s="5">
        <f t="shared" ref="AA225:AA264" si="338">AD225+AG225+AH225+AI225+AJ225+AR225+AS225+AW225</f>
        <v>3.7389589078739498E-6</v>
      </c>
      <c r="AB225" s="5">
        <f t="shared" ref="AB225:AB264" si="339">AE225+AF225+AK225+AL225+AM225+AN225+AO225+AP225+AQ225+AT225+AX225+AY225</f>
        <v>7.995910662355001E-9</v>
      </c>
      <c r="AC225" s="36">
        <f t="shared" ref="AC225:AC264" si="340">AU225+AV225</f>
        <v>5.08178202336E-2</v>
      </c>
      <c r="AD225" s="42">
        <v>1.6641367E-6</v>
      </c>
      <c r="AE225" s="42">
        <v>5.0203819999999998E-9</v>
      </c>
      <c r="AF225" s="42">
        <v>1.3716377000000001E-13</v>
      </c>
      <c r="AG225" s="42">
        <v>1.2625894999999999E-9</v>
      </c>
      <c r="AH225" s="42">
        <v>5.7887394999999999E-13</v>
      </c>
      <c r="AI225" s="42">
        <v>3.5443263E-9</v>
      </c>
      <c r="AJ225" s="42">
        <v>2.0465952999999999E-6</v>
      </c>
      <c r="AK225" s="42">
        <v>5.0363800000000001E-10</v>
      </c>
      <c r="AL225" s="42">
        <v>2.3683417999999999E-9</v>
      </c>
      <c r="AM225" s="42">
        <v>1.9068672999999999E-13</v>
      </c>
      <c r="AN225" s="42">
        <v>2.4557938000000001E-15</v>
      </c>
      <c r="AO225" s="42">
        <v>7.4259116000000007E-12</v>
      </c>
      <c r="AP225" s="42">
        <v>1.4191274000000001E-13</v>
      </c>
      <c r="AQ225" s="42">
        <v>4.8999204999999997E-14</v>
      </c>
      <c r="AR225" s="42">
        <v>2.753291E-9</v>
      </c>
      <c r="AS225" s="42">
        <v>1.5371620000000002E-8</v>
      </c>
      <c r="AT225" s="42">
        <v>6.340397E-11</v>
      </c>
      <c r="AU225" s="42">
        <v>9.8832336000000004E-6</v>
      </c>
      <c r="AV225" s="42">
        <v>5.0807936999999997E-2</v>
      </c>
      <c r="AW225" s="42">
        <v>5.2945021999999997E-9</v>
      </c>
      <c r="AX225" s="42">
        <v>3.2196321999999999E-11</v>
      </c>
      <c r="AY225" s="42">
        <v>1.4405162000000001E-15</v>
      </c>
      <c r="BA225" s="33" t="s">
        <v>2864</v>
      </c>
      <c r="BE225" s="29"/>
      <c r="BF225"/>
      <c r="BG225"/>
      <c r="BH225"/>
      <c r="BI225"/>
      <c r="BJ225"/>
      <c r="BK225"/>
      <c r="BL225"/>
      <c r="BM225"/>
      <c r="BN225"/>
      <c r="BO225"/>
      <c r="BP225"/>
      <c r="BQ225"/>
    </row>
    <row r="226" spans="1:69">
      <c r="C226" s="71" t="s">
        <v>343</v>
      </c>
      <c r="D226" s="1"/>
      <c r="E226" s="29" t="s">
        <v>52</v>
      </c>
      <c r="F226" s="190" t="s">
        <v>2788</v>
      </c>
      <c r="G226" s="238">
        <f t="shared" si="332"/>
        <v>1.1885891090918896</v>
      </c>
      <c r="H226" s="134">
        <f t="shared" si="333"/>
        <v>7.1753634290000007E-2</v>
      </c>
      <c r="I226" s="134">
        <f t="shared" si="334"/>
        <v>0.25669198460000003</v>
      </c>
      <c r="J226" s="138">
        <f t="shared" si="335"/>
        <v>0.25998270020188952</v>
      </c>
      <c r="K226" s="190">
        <v>0.60016079</v>
      </c>
      <c r="L226" s="190">
        <v>0.22285909000000001</v>
      </c>
      <c r="M226" s="190">
        <v>3.1257109999999998E-2</v>
      </c>
      <c r="N226" s="190">
        <v>3.5301448999999999E-2</v>
      </c>
      <c r="O226" s="190">
        <v>1.3545028999999999E-4</v>
      </c>
      <c r="P226" s="190">
        <v>3.6316735000000003E-2</v>
      </c>
      <c r="Q226" s="190">
        <v>2.5757846E-3</v>
      </c>
      <c r="R226" s="190">
        <v>0.15628428</v>
      </c>
      <c r="S226" s="190">
        <v>6.2160086000000003E-2</v>
      </c>
      <c r="T226" s="190">
        <v>4.1520000000000001E-2</v>
      </c>
      <c r="U226" s="190">
        <v>1.8331577999999999E-5</v>
      </c>
      <c r="V226" s="190">
        <v>2.6238895E-9</v>
      </c>
      <c r="W226" s="67"/>
      <c r="X226" s="252">
        <f t="shared" si="336"/>
        <v>5.1737999137931032</v>
      </c>
      <c r="Y226" s="46">
        <v>88.841123999999994</v>
      </c>
      <c r="Z226" s="67">
        <f t="shared" si="337"/>
        <v>0.18048478220494751</v>
      </c>
      <c r="AA226" s="5">
        <f t="shared" si="338"/>
        <v>9.8504309059154998E-6</v>
      </c>
      <c r="AB226" s="5">
        <f t="shared" si="339"/>
        <v>2.0971220825036703E-8</v>
      </c>
      <c r="AC226" s="36">
        <f t="shared" si="340"/>
        <v>0.4052095295</v>
      </c>
      <c r="AD226" s="42">
        <v>4.7586384E-6</v>
      </c>
      <c r="AE226" s="42">
        <v>1.4357076E-8</v>
      </c>
      <c r="AF226" s="42">
        <v>3.922553E-13</v>
      </c>
      <c r="AG226" s="42">
        <v>1.4449683999999999E-9</v>
      </c>
      <c r="AH226" s="42">
        <v>1.4131155E-12</v>
      </c>
      <c r="AI226" s="42">
        <v>4.4948484000000004E-9</v>
      </c>
      <c r="AJ226" s="42">
        <v>4.9707566E-6</v>
      </c>
      <c r="AK226" s="42">
        <v>6.5063723000000001E-10</v>
      </c>
      <c r="AL226" s="42">
        <v>5.7678489999999998E-9</v>
      </c>
      <c r="AM226" s="42">
        <v>2.5953459000000001E-11</v>
      </c>
      <c r="AN226" s="42">
        <v>1.1403459999999999E-14</v>
      </c>
      <c r="AO226" s="42">
        <v>6.0760795999999999E-11</v>
      </c>
      <c r="AP226" s="42">
        <v>2.0583223000000002E-12</v>
      </c>
      <c r="AQ226" s="42">
        <v>5.7952278999999995E-13</v>
      </c>
      <c r="AR226" s="42">
        <v>1.3721352000000001E-8</v>
      </c>
      <c r="AS226" s="42">
        <v>8.6821375000000004E-8</v>
      </c>
      <c r="AT226" s="42">
        <v>1.7407291999999999E-11</v>
      </c>
      <c r="AU226" s="42">
        <v>8.7721794999999995E-3</v>
      </c>
      <c r="AV226" s="42">
        <v>0.39643735000000002</v>
      </c>
      <c r="AW226" s="42">
        <v>1.4551949E-8</v>
      </c>
      <c r="AX226" s="42">
        <v>8.8491585E-11</v>
      </c>
      <c r="AY226" s="42">
        <v>3.9591867000000001E-15</v>
      </c>
      <c r="BA226" s="33" t="s">
        <v>2864</v>
      </c>
      <c r="BE226" s="29"/>
      <c r="BF226"/>
      <c r="BG226"/>
      <c r="BH226"/>
      <c r="BI226"/>
      <c r="BJ226"/>
      <c r="BK226"/>
      <c r="BL226"/>
      <c r="BM226"/>
      <c r="BN226"/>
      <c r="BO226"/>
      <c r="BP226"/>
      <c r="BQ226"/>
    </row>
    <row r="227" spans="1:69">
      <c r="C227" s="71" t="s">
        <v>344</v>
      </c>
      <c r="D227" s="1"/>
      <c r="E227" s="29" t="s">
        <v>52</v>
      </c>
      <c r="F227" s="190" t="s">
        <v>2789</v>
      </c>
      <c r="G227" s="238">
        <f t="shared" si="332"/>
        <v>0.95690389895610362</v>
      </c>
      <c r="H227" s="134">
        <f t="shared" si="333"/>
        <v>5.9057968289999999E-2</v>
      </c>
      <c r="I227" s="134">
        <f t="shared" si="334"/>
        <v>0.21619910889999999</v>
      </c>
      <c r="J227" s="138">
        <f t="shared" si="335"/>
        <v>0.19094170176610359</v>
      </c>
      <c r="K227" s="190">
        <v>0.49070511999999999</v>
      </c>
      <c r="L227" s="190">
        <v>0.18463242999999999</v>
      </c>
      <c r="M227" s="190">
        <v>2.9500796999999999E-2</v>
      </c>
      <c r="N227" s="190">
        <v>3.1591106000000001E-2</v>
      </c>
      <c r="O227" s="190">
        <v>1.3697429E-4</v>
      </c>
      <c r="P227" s="190">
        <v>2.7329888E-2</v>
      </c>
      <c r="Q227" s="190">
        <v>2.0658819000000002E-3</v>
      </c>
      <c r="R227" s="190">
        <v>0.11290762999999999</v>
      </c>
      <c r="S227" s="190">
        <v>4.7992671000000001E-2</v>
      </c>
      <c r="T227" s="190">
        <v>3.0009609999999999E-2</v>
      </c>
      <c r="U227" s="190">
        <v>3.1786097000000002E-5</v>
      </c>
      <c r="V227" s="190">
        <v>4.6691036000000003E-9</v>
      </c>
      <c r="W227" s="67"/>
      <c r="X227" s="252">
        <f t="shared" si="336"/>
        <v>4.2302165517241379</v>
      </c>
      <c r="Y227" s="46">
        <v>69.895042000000004</v>
      </c>
      <c r="Z227" s="67">
        <f t="shared" si="337"/>
        <v>0.14918118323356269</v>
      </c>
      <c r="AA227" s="5">
        <f t="shared" si="338"/>
        <v>8.1527998284817008E-6</v>
      </c>
      <c r="AB227" s="5">
        <f t="shared" si="339"/>
        <v>1.7366968068533005E-8</v>
      </c>
      <c r="AC227" s="36">
        <f t="shared" si="340"/>
        <v>0.3067673883</v>
      </c>
      <c r="AD227" s="42">
        <v>3.8990546000000001E-6</v>
      </c>
      <c r="AE227" s="42">
        <v>1.1763550000000001E-8</v>
      </c>
      <c r="AF227" s="42">
        <v>3.2139655E-13</v>
      </c>
      <c r="AG227" s="42">
        <v>1.3943076E-9</v>
      </c>
      <c r="AH227" s="42">
        <v>1.1813816999999999E-12</v>
      </c>
      <c r="AI227" s="42">
        <v>4.2308145000000004E-9</v>
      </c>
      <c r="AJ227" s="42">
        <v>4.1584895999999996E-6</v>
      </c>
      <c r="AK227" s="42">
        <v>6.0980411000000001E-10</v>
      </c>
      <c r="AL227" s="42">
        <v>4.8235414000000001E-9</v>
      </c>
      <c r="AM227" s="42">
        <v>1.8797133999999999E-11</v>
      </c>
      <c r="AN227" s="42">
        <v>8.9179970000000007E-15</v>
      </c>
      <c r="AO227" s="42">
        <v>4.5945549999999997E-11</v>
      </c>
      <c r="AP227" s="42">
        <v>1.5259862999999999E-12</v>
      </c>
      <c r="AQ227" s="42">
        <v>4.3215513E-13</v>
      </c>
      <c r="AR227" s="42">
        <v>1.0674668E-8</v>
      </c>
      <c r="AS227" s="42">
        <v>6.6974220999999996E-8</v>
      </c>
      <c r="AT227" s="42">
        <v>3.0184147000000002E-11</v>
      </c>
      <c r="AU227" s="42">
        <v>6.3382083000000002E-3</v>
      </c>
      <c r="AV227" s="42">
        <v>0.30042918000000002</v>
      </c>
      <c r="AW227" s="42">
        <v>1.1980436E-8</v>
      </c>
      <c r="AX227" s="42">
        <v>7.2854012000000002E-11</v>
      </c>
      <c r="AY227" s="42">
        <v>3.259556E-15</v>
      </c>
      <c r="BA227" s="33" t="s">
        <v>2864</v>
      </c>
      <c r="BE227" s="29"/>
      <c r="BF227"/>
      <c r="BG227"/>
      <c r="BH227"/>
      <c r="BI227"/>
      <c r="BJ227"/>
      <c r="BK227"/>
      <c r="BL227"/>
      <c r="BM227"/>
      <c r="BN227"/>
      <c r="BO227"/>
      <c r="BP227"/>
      <c r="BQ227"/>
    </row>
    <row r="228" spans="1:69">
      <c r="C228" s="71" t="s">
        <v>345</v>
      </c>
      <c r="D228" s="1"/>
      <c r="E228" s="29" t="s">
        <v>52</v>
      </c>
      <c r="F228" s="190" t="s">
        <v>2790</v>
      </c>
      <c r="G228" s="238">
        <f t="shared" si="332"/>
        <v>0.68309409496817464</v>
      </c>
      <c r="H228" s="134">
        <f t="shared" si="333"/>
        <v>4.4053999390000001E-2</v>
      </c>
      <c r="I228" s="134">
        <f t="shared" si="334"/>
        <v>0.16834389360000002</v>
      </c>
      <c r="J228" s="138">
        <f t="shared" si="335"/>
        <v>0.10934779197817461</v>
      </c>
      <c r="K228" s="190">
        <v>0.36134841000000001</v>
      </c>
      <c r="L228" s="190">
        <v>0.13945547</v>
      </c>
      <c r="M228" s="190">
        <v>2.7425154E-2</v>
      </c>
      <c r="N228" s="190">
        <v>2.7206155999999999E-2</v>
      </c>
      <c r="O228" s="190">
        <v>1.3877539000000001E-4</v>
      </c>
      <c r="P228" s="190">
        <v>1.6709068000000001E-2</v>
      </c>
      <c r="Q228" s="190">
        <v>1.4632696000000001E-3</v>
      </c>
      <c r="R228" s="190">
        <v>6.1644315999999998E-2</v>
      </c>
      <c r="S228" s="190">
        <v>3.1249361E-2</v>
      </c>
      <c r="T228" s="190">
        <v>1.6406421000000001E-2</v>
      </c>
      <c r="U228" s="190">
        <v>4.7686891999999997E-5</v>
      </c>
      <c r="V228" s="190">
        <v>7.0861746E-9</v>
      </c>
      <c r="W228" s="67"/>
      <c r="X228" s="252">
        <f t="shared" si="336"/>
        <v>3.1150725000000001</v>
      </c>
      <c r="Y228" s="46">
        <v>47.504218000000002</v>
      </c>
      <c r="Z228" s="67">
        <f t="shared" si="337"/>
        <v>0.112186018551728</v>
      </c>
      <c r="AA228" s="5">
        <f t="shared" si="338"/>
        <v>6.1465084279145598E-6</v>
      </c>
      <c r="AB228" s="5">
        <f t="shared" si="339"/>
        <v>1.3107396405051599E-8</v>
      </c>
      <c r="AC228" s="36">
        <f t="shared" si="340"/>
        <v>0.19042667690000001</v>
      </c>
      <c r="AD228" s="42">
        <v>2.8831828000000001E-6</v>
      </c>
      <c r="AE228" s="42">
        <v>8.6984734999999999E-9</v>
      </c>
      <c r="AF228" s="42">
        <v>2.3765438E-13</v>
      </c>
      <c r="AG228" s="42">
        <v>1.3344357000000001E-9</v>
      </c>
      <c r="AH228" s="42">
        <v>9.0751456000000002E-13</v>
      </c>
      <c r="AI228" s="42">
        <v>3.9187744000000003E-9</v>
      </c>
      <c r="AJ228" s="42">
        <v>3.1985376E-6</v>
      </c>
      <c r="AK228" s="42">
        <v>5.6154678999999996E-10</v>
      </c>
      <c r="AL228" s="42">
        <v>3.7075415999999999E-9</v>
      </c>
      <c r="AM228" s="42">
        <v>1.0339658E-11</v>
      </c>
      <c r="AN228" s="42">
        <v>5.9806319E-15</v>
      </c>
      <c r="AO228" s="42">
        <v>2.8436624E-11</v>
      </c>
      <c r="AP228" s="42">
        <v>8.9686198000000005E-13</v>
      </c>
      <c r="AQ228" s="42">
        <v>2.5799334000000002E-13</v>
      </c>
      <c r="AR228" s="42">
        <v>7.0740422999999996E-9</v>
      </c>
      <c r="AS228" s="42">
        <v>4.3518493000000001E-8</v>
      </c>
      <c r="AT228" s="42">
        <v>4.5284065999999999E-11</v>
      </c>
      <c r="AU228" s="42">
        <v>3.4616969000000001E-3</v>
      </c>
      <c r="AV228" s="42">
        <v>0.18696498</v>
      </c>
      <c r="AW228" s="42">
        <v>8.9413749999999992E-9</v>
      </c>
      <c r="AX228" s="42">
        <v>5.4373244000000001E-11</v>
      </c>
      <c r="AY228" s="42">
        <v>2.4327196999999999E-15</v>
      </c>
      <c r="BA228" s="33" t="s">
        <v>2864</v>
      </c>
      <c r="BE228" s="29"/>
      <c r="BF228"/>
      <c r="BG228"/>
      <c r="BH228"/>
      <c r="BI228"/>
      <c r="BJ228"/>
      <c r="BK228"/>
      <c r="BL228"/>
      <c r="BM228"/>
      <c r="BN228"/>
      <c r="BO228"/>
      <c r="BP228"/>
      <c r="BQ228"/>
    </row>
    <row r="229" spans="1:69">
      <c r="C229" s="71" t="s">
        <v>346</v>
      </c>
      <c r="D229" s="1"/>
      <c r="E229" s="29" t="s">
        <v>52</v>
      </c>
      <c r="F229" s="190" t="s">
        <v>2791</v>
      </c>
      <c r="G229" s="238">
        <f t="shared" si="332"/>
        <v>2.6167964027123221</v>
      </c>
      <c r="H229" s="134">
        <f t="shared" si="333"/>
        <v>0.10972484389000001</v>
      </c>
      <c r="I229" s="134">
        <f t="shared" si="334"/>
        <v>0.84795254149999988</v>
      </c>
      <c r="J229" s="138">
        <f t="shared" si="335"/>
        <v>0.85396119732232234</v>
      </c>
      <c r="K229" s="190">
        <v>0.80515782000000002</v>
      </c>
      <c r="L229" s="190">
        <v>0.81407934999999998</v>
      </c>
      <c r="M229" s="190">
        <v>3.0881353E-2</v>
      </c>
      <c r="N229" s="190">
        <v>5.8855942000000001E-2</v>
      </c>
      <c r="O229" s="190">
        <v>1.7344889E-4</v>
      </c>
      <c r="P229" s="190">
        <v>5.0695453000000001E-2</v>
      </c>
      <c r="Q229" s="190">
        <v>2.9918384999999999E-3</v>
      </c>
      <c r="R229" s="190">
        <v>0.72992296999999995</v>
      </c>
      <c r="S229" s="190">
        <v>9.0091690000000002E-2</v>
      </c>
      <c r="T229" s="190">
        <v>3.3927539999999999E-2</v>
      </c>
      <c r="U229" s="190">
        <v>1.8994644999999999E-5</v>
      </c>
      <c r="V229" s="190">
        <v>2.6773224E-9</v>
      </c>
      <c r="W229" s="67"/>
      <c r="X229" s="252">
        <f t="shared" si="336"/>
        <v>6.9410156896551722</v>
      </c>
      <c r="Y229" s="46">
        <v>119.37805</v>
      </c>
      <c r="Z229" s="67">
        <f t="shared" si="337"/>
        <v>0.41777008622374662</v>
      </c>
      <c r="AA229" s="5">
        <f t="shared" si="338"/>
        <v>2.3247968533261001E-5</v>
      </c>
      <c r="AB229" s="5">
        <f t="shared" si="339"/>
        <v>3.8587782803064802E-8</v>
      </c>
      <c r="AC229" s="36">
        <f t="shared" si="340"/>
        <v>0.66202775999999997</v>
      </c>
      <c r="AD229" s="42">
        <v>5.8474311999999998E-6</v>
      </c>
      <c r="AE229" s="42">
        <v>1.7642227E-8</v>
      </c>
      <c r="AF229" s="42">
        <v>4.8201018000000003E-13</v>
      </c>
      <c r="AG229" s="42">
        <v>1.4157981E-9</v>
      </c>
      <c r="AH229" s="42">
        <v>1.8956610000000002E-12</v>
      </c>
      <c r="AI229" s="42">
        <v>4.4564394999999998E-9</v>
      </c>
      <c r="AJ229" s="42">
        <v>1.7260855E-5</v>
      </c>
      <c r="AK229" s="42">
        <v>6.5097737000000003E-10</v>
      </c>
      <c r="AL229" s="42">
        <v>2.0083557000000001E-8</v>
      </c>
      <c r="AM229" s="42">
        <v>3.6483375999999997E-11</v>
      </c>
      <c r="AN229" s="42">
        <v>1.0397454999999999E-14</v>
      </c>
      <c r="AO229" s="42">
        <v>7.6917932E-11</v>
      </c>
      <c r="AP229" s="42">
        <v>2.8547585000000002E-12</v>
      </c>
      <c r="AQ229" s="42">
        <v>7.5578901999999995E-13</v>
      </c>
      <c r="AR229" s="42">
        <v>1.6628799000000002E-8</v>
      </c>
      <c r="AS229" s="42">
        <v>1.0476761E-7</v>
      </c>
      <c r="AT229" s="42">
        <v>1.8036677000000001E-11</v>
      </c>
      <c r="AU229" s="42">
        <v>3.9645680000000003E-2</v>
      </c>
      <c r="AV229" s="42">
        <v>0.62238207999999995</v>
      </c>
      <c r="AW229" s="42">
        <v>1.2411791E-8</v>
      </c>
      <c r="AX229" s="42">
        <v>7.5477115999999997E-11</v>
      </c>
      <c r="AY229" s="42">
        <v>3.3769097999999999E-15</v>
      </c>
      <c r="BA229" s="33" t="s">
        <v>2864</v>
      </c>
      <c r="BE229" s="29"/>
      <c r="BF229"/>
      <c r="BG229"/>
      <c r="BH229"/>
      <c r="BI229"/>
      <c r="BJ229"/>
      <c r="BK229"/>
      <c r="BL229"/>
      <c r="BM229"/>
      <c r="BN229"/>
      <c r="BO229"/>
      <c r="BP229"/>
      <c r="BQ229"/>
    </row>
    <row r="230" spans="1:69">
      <c r="C230" s="71" t="s">
        <v>347</v>
      </c>
      <c r="D230" s="1"/>
      <c r="E230" s="29" t="s">
        <v>52</v>
      </c>
      <c r="F230" s="190" t="s">
        <v>2792</v>
      </c>
      <c r="G230" s="238">
        <f t="shared" si="332"/>
        <v>1.988386944716694</v>
      </c>
      <c r="H230" s="134">
        <f t="shared" si="333"/>
        <v>8.6481619730000001E-2</v>
      </c>
      <c r="I230" s="134">
        <f t="shared" si="334"/>
        <v>0.64322062229999999</v>
      </c>
      <c r="J230" s="138">
        <f t="shared" si="335"/>
        <v>0.61992617268669392</v>
      </c>
      <c r="K230" s="190">
        <v>0.63875853000000005</v>
      </c>
      <c r="L230" s="190">
        <v>0.61162483999999995</v>
      </c>
      <c r="M230" s="190">
        <v>2.9229417000000001E-2</v>
      </c>
      <c r="N230" s="190">
        <v>4.8602685E-2</v>
      </c>
      <c r="O230" s="190">
        <v>1.6441772999999999E-4</v>
      </c>
      <c r="P230" s="190">
        <v>3.7714517000000003E-2</v>
      </c>
      <c r="Q230" s="190">
        <v>2.3663653000000002E-3</v>
      </c>
      <c r="R230" s="190">
        <v>0.52720224000000004</v>
      </c>
      <c r="S230" s="190">
        <v>6.8165496000000006E-2</v>
      </c>
      <c r="T230" s="190">
        <v>2.4526167000000001E-2</v>
      </c>
      <c r="U230" s="190">
        <v>3.2264978999999999E-5</v>
      </c>
      <c r="V230" s="190">
        <v>4.7076938999999999E-9</v>
      </c>
      <c r="W230" s="67"/>
      <c r="X230" s="252">
        <f t="shared" si="336"/>
        <v>5.5065390517241379</v>
      </c>
      <c r="Y230" s="46">
        <v>91.949489999999997</v>
      </c>
      <c r="Z230" s="67">
        <f t="shared" si="337"/>
        <v>0.32055390741068363</v>
      </c>
      <c r="AA230" s="5">
        <f t="shared" si="338"/>
        <v>1.7828799493886804E-5</v>
      </c>
      <c r="AB230" s="5">
        <f t="shared" si="339"/>
        <v>3.009004071069101E-8</v>
      </c>
      <c r="AC230" s="36">
        <f t="shared" si="340"/>
        <v>0.49224722700000001</v>
      </c>
      <c r="AD230" s="42">
        <v>4.6854050000000004E-6</v>
      </c>
      <c r="AE230" s="42">
        <v>1.4136158999999999E-8</v>
      </c>
      <c r="AF230" s="42">
        <v>3.8621950999999999E-13</v>
      </c>
      <c r="AG230" s="42">
        <v>1.3732402E-9</v>
      </c>
      <c r="AH230" s="42">
        <v>1.5298868E-12</v>
      </c>
      <c r="AI230" s="42">
        <v>4.2030748000000003E-9</v>
      </c>
      <c r="AJ230" s="42">
        <v>1.3034672000000001E-5</v>
      </c>
      <c r="AK230" s="42">
        <v>6.1004976999999999E-10</v>
      </c>
      <c r="AL230" s="42">
        <v>1.5162664E-8</v>
      </c>
      <c r="AM230" s="42">
        <v>2.6402072999999999E-11</v>
      </c>
      <c r="AN230" s="42">
        <v>8.1914383000000007E-15</v>
      </c>
      <c r="AO230" s="42">
        <v>5.7614592999999997E-11</v>
      </c>
      <c r="AP230" s="42">
        <v>2.1011902E-12</v>
      </c>
      <c r="AQ230" s="42">
        <v>5.5945852000000004E-13</v>
      </c>
      <c r="AR230" s="42">
        <v>1.2774492E-8</v>
      </c>
      <c r="AS230" s="42">
        <v>7.9935390000000006E-8</v>
      </c>
      <c r="AT230" s="42">
        <v>3.0638702999999998E-11</v>
      </c>
      <c r="AU230" s="42">
        <v>2.8635737000000001E-2</v>
      </c>
      <c r="AV230" s="42">
        <v>0.46361149000000001</v>
      </c>
      <c r="AW230" s="42">
        <v>1.0434767000000001E-8</v>
      </c>
      <c r="AX230" s="42">
        <v>6.3454673000000001E-11</v>
      </c>
      <c r="AY230" s="42">
        <v>2.8390227E-15</v>
      </c>
      <c r="BA230" s="33" t="s">
        <v>2864</v>
      </c>
      <c r="BE230" s="29"/>
      <c r="BF230"/>
      <c r="BG230"/>
      <c r="BH230"/>
      <c r="BI230"/>
      <c r="BJ230"/>
      <c r="BK230"/>
      <c r="BL230"/>
      <c r="BM230"/>
      <c r="BN230"/>
      <c r="BO230"/>
      <c r="BP230"/>
      <c r="BQ230"/>
    </row>
    <row r="231" spans="1:69">
      <c r="C231" s="71" t="s">
        <v>348</v>
      </c>
      <c r="D231" s="1"/>
      <c r="E231" s="29" t="s">
        <v>52</v>
      </c>
      <c r="F231" s="190" t="s">
        <v>2793</v>
      </c>
      <c r="G231" s="238">
        <f t="shared" si="332"/>
        <v>1.2457212213482241</v>
      </c>
      <c r="H231" s="134">
        <f t="shared" si="333"/>
        <v>5.9012354540000006E-2</v>
      </c>
      <c r="I231" s="134">
        <f t="shared" si="334"/>
        <v>0.40126471860000001</v>
      </c>
      <c r="J231" s="138">
        <f t="shared" si="335"/>
        <v>0.34333932820822399</v>
      </c>
      <c r="K231" s="190">
        <v>0.44210482000000001</v>
      </c>
      <c r="L231" s="190">
        <v>0.37236042000000003</v>
      </c>
      <c r="M231" s="190">
        <v>2.7277129000000001E-2</v>
      </c>
      <c r="N231" s="190">
        <v>3.6485198000000003E-2</v>
      </c>
      <c r="O231" s="190">
        <v>1.5374453999999999E-4</v>
      </c>
      <c r="P231" s="190">
        <v>2.2373411999999999E-2</v>
      </c>
      <c r="Q231" s="190">
        <v>1.6271695999999999E-3</v>
      </c>
      <c r="R231" s="190">
        <v>0.28762320000000002</v>
      </c>
      <c r="S231" s="190">
        <v>4.2252721E-2</v>
      </c>
      <c r="T231" s="190">
        <v>1.3415452E-2</v>
      </c>
      <c r="U231" s="190">
        <v>4.7948100999999999E-5</v>
      </c>
      <c r="V231" s="190">
        <v>7.1072239999999998E-9</v>
      </c>
      <c r="W231" s="67"/>
      <c r="X231" s="252">
        <f t="shared" si="336"/>
        <v>3.8112484482758622</v>
      </c>
      <c r="Y231" s="46">
        <v>59.533917000000002</v>
      </c>
      <c r="Z231" s="67">
        <f t="shared" si="337"/>
        <v>0.20566204575765826</v>
      </c>
      <c r="AA231" s="5">
        <f t="shared" si="338"/>
        <v>1.1424326190808199E-5</v>
      </c>
      <c r="AB231" s="5">
        <f t="shared" si="339"/>
        <v>2.0047253922185097E-8</v>
      </c>
      <c r="AC231" s="36">
        <f t="shared" si="340"/>
        <v>0.29159749499999998</v>
      </c>
      <c r="AD231" s="42">
        <v>3.3121012000000001E-6</v>
      </c>
      <c r="AE231" s="42">
        <v>9.9926237999999997E-9</v>
      </c>
      <c r="AF231" s="42">
        <v>2.7301235999999999E-13</v>
      </c>
      <c r="AG231" s="42">
        <v>1.3229443999999999E-9</v>
      </c>
      <c r="AH231" s="42">
        <v>1.0976082E-12</v>
      </c>
      <c r="AI231" s="42">
        <v>3.9036436000000003E-9</v>
      </c>
      <c r="AJ231" s="42">
        <v>8.0400913999999996E-6</v>
      </c>
      <c r="AK231" s="42">
        <v>5.6168078000000003E-10</v>
      </c>
      <c r="AL231" s="42">
        <v>9.3470627999999994E-9</v>
      </c>
      <c r="AM231" s="42">
        <v>1.4487807000000001E-11</v>
      </c>
      <c r="AN231" s="42">
        <v>5.5843272000000003E-15</v>
      </c>
      <c r="AO231" s="42">
        <v>3.4801555999999999E-11</v>
      </c>
      <c r="AP231" s="42">
        <v>1.2106096E-12</v>
      </c>
      <c r="AQ231" s="42">
        <v>3.2743156000000002E-13</v>
      </c>
      <c r="AR231" s="42">
        <v>8.2194003999999993E-9</v>
      </c>
      <c r="AS231" s="42">
        <v>5.0588222000000001E-8</v>
      </c>
      <c r="AT231" s="42">
        <v>4.5532005999999998E-11</v>
      </c>
      <c r="AU231" s="42">
        <v>1.5623985E-2</v>
      </c>
      <c r="AV231" s="42">
        <v>0.27597350999999998</v>
      </c>
      <c r="AW231" s="42">
        <v>8.0982827999999999E-9</v>
      </c>
      <c r="AX231" s="42">
        <v>4.9246332E-11</v>
      </c>
      <c r="AY231" s="42">
        <v>2.2033379E-15</v>
      </c>
      <c r="BA231" s="33" t="s">
        <v>2864</v>
      </c>
      <c r="BE231" s="29"/>
      <c r="BF231"/>
      <c r="BG231"/>
      <c r="BH231"/>
      <c r="BI231"/>
      <c r="BJ231"/>
      <c r="BK231"/>
      <c r="BL231"/>
      <c r="BM231"/>
      <c r="BN231"/>
      <c r="BO231"/>
      <c r="BP231"/>
      <c r="BQ231"/>
    </row>
    <row r="232" spans="1:69">
      <c r="C232" s="71" t="s">
        <v>349</v>
      </c>
      <c r="D232" s="1"/>
      <c r="E232" s="29" t="s">
        <v>52</v>
      </c>
      <c r="F232" s="190" t="s">
        <v>2794</v>
      </c>
      <c r="G232" s="238">
        <f t="shared" si="332"/>
        <v>1.3533525753963138</v>
      </c>
      <c r="H232" s="134">
        <f t="shared" si="333"/>
        <v>7.8044507479999997E-2</v>
      </c>
      <c r="I232" s="134">
        <f t="shared" si="334"/>
        <v>0.21351893080000001</v>
      </c>
      <c r="J232" s="138">
        <f t="shared" si="335"/>
        <v>0.30464236711631376</v>
      </c>
      <c r="K232" s="190">
        <v>0.75714676999999997</v>
      </c>
      <c r="L232" s="190">
        <v>0.17272905</v>
      </c>
      <c r="M232" s="190">
        <v>3.7932142000000002E-2</v>
      </c>
      <c r="N232" s="190">
        <v>3.9876003E-2</v>
      </c>
      <c r="O232" s="190">
        <v>9.8451647999999998E-4</v>
      </c>
      <c r="P232" s="190">
        <v>3.7183988000000001E-2</v>
      </c>
      <c r="Q232" s="190">
        <v>2.8577388000000001E-3</v>
      </c>
      <c r="R232" s="190">
        <v>0.19404235</v>
      </c>
      <c r="S232" s="190">
        <v>6.826364E-2</v>
      </c>
      <c r="T232" s="190">
        <v>4.2309072000000003E-2</v>
      </c>
      <c r="U232" s="190">
        <v>2.7302162E-5</v>
      </c>
      <c r="V232" s="190">
        <v>2.9543137999999999E-9</v>
      </c>
      <c r="W232" s="67"/>
      <c r="X232" s="252">
        <f t="shared" si="336"/>
        <v>6.5271273275862063</v>
      </c>
      <c r="Y232" s="46">
        <v>111.49442999999999</v>
      </c>
      <c r="Z232" s="67">
        <f t="shared" si="337"/>
        <v>0.18977888715493949</v>
      </c>
      <c r="AA232" s="5">
        <f t="shared" si="338"/>
        <v>1.0229602781650001E-5</v>
      </c>
      <c r="AB232" s="5">
        <f t="shared" si="339"/>
        <v>2.4019136264673098E-8</v>
      </c>
      <c r="AC232" s="36">
        <f t="shared" si="340"/>
        <v>0.57424238400000005</v>
      </c>
      <c r="AD232" s="42">
        <v>6.0869639000000002E-6</v>
      </c>
      <c r="AE232" s="42">
        <v>1.8364457000000002E-8</v>
      </c>
      <c r="AF232" s="42">
        <v>5.0173962999999997E-13</v>
      </c>
      <c r="AG232" s="42">
        <v>1.5306535E-9</v>
      </c>
      <c r="AH232" s="42">
        <v>1.224875E-11</v>
      </c>
      <c r="AI232" s="42">
        <v>5.4767343999999997E-9</v>
      </c>
      <c r="AJ232" s="42">
        <v>4.0156819000000004E-6</v>
      </c>
      <c r="AK232" s="42">
        <v>7.9315370999999998E-10</v>
      </c>
      <c r="AL232" s="42">
        <v>4.6342413000000003E-9</v>
      </c>
      <c r="AM232" s="42">
        <v>2.5121584E-11</v>
      </c>
      <c r="AN232" s="42">
        <v>1.2198624999999999E-14</v>
      </c>
      <c r="AO232" s="42">
        <v>6.0257848000000005E-11</v>
      </c>
      <c r="AP232" s="42">
        <v>2.0287881E-12</v>
      </c>
      <c r="AQ232" s="42">
        <v>5.8437319000000001E-13</v>
      </c>
      <c r="AR232" s="42">
        <v>1.52039E-8</v>
      </c>
      <c r="AS232" s="42">
        <v>8.6175424000000005E-8</v>
      </c>
      <c r="AT232" s="42">
        <v>2.5919834000000001E-11</v>
      </c>
      <c r="AU232" s="29">
        <v>1.3434754E-2</v>
      </c>
      <c r="AV232" s="29">
        <v>0.56080763</v>
      </c>
      <c r="AW232" s="42">
        <v>1.8558021E-8</v>
      </c>
      <c r="AX232" s="42">
        <v>1.1285284E-10</v>
      </c>
      <c r="AY232" s="42">
        <v>5.0491280999999996E-15</v>
      </c>
      <c r="BA232" s="33" t="s">
        <v>2864</v>
      </c>
      <c r="BE232" s="29"/>
      <c r="BF232"/>
      <c r="BG232"/>
      <c r="BH232"/>
      <c r="BI232"/>
      <c r="BJ232"/>
      <c r="BK232"/>
      <c r="BL232"/>
      <c r="BM232"/>
      <c r="BN232"/>
      <c r="BO232"/>
      <c r="BP232"/>
      <c r="BQ232"/>
    </row>
    <row r="233" spans="1:69">
      <c r="C233" s="71" t="s">
        <v>350</v>
      </c>
      <c r="D233" s="1"/>
      <c r="E233" s="29" t="s">
        <v>52</v>
      </c>
      <c r="F233" s="190" t="s">
        <v>2795</v>
      </c>
      <c r="G233" s="238">
        <f t="shared" si="332"/>
        <v>1.0758997229297433</v>
      </c>
      <c r="H233" s="134">
        <f t="shared" si="333"/>
        <v>6.3601376769999995E-2</v>
      </c>
      <c r="I233" s="134">
        <f t="shared" si="334"/>
        <v>0.1850185684</v>
      </c>
      <c r="J233" s="138">
        <f t="shared" si="335"/>
        <v>0.22319589775974333</v>
      </c>
      <c r="K233" s="190">
        <v>0.60408388000000002</v>
      </c>
      <c r="L233" s="190">
        <v>0.14842739999999999</v>
      </c>
      <c r="M233" s="190">
        <v>3.4321653000000001E-2</v>
      </c>
      <c r="N233" s="190">
        <v>3.4894951E-2</v>
      </c>
      <c r="O233" s="190">
        <v>7.5018877000000001E-4</v>
      </c>
      <c r="P233" s="190">
        <v>2.7956236999999998E-2</v>
      </c>
      <c r="Q233" s="190">
        <v>2.2695153999999999E-3</v>
      </c>
      <c r="R233" s="190">
        <v>0.14017734000000001</v>
      </c>
      <c r="S233" s="190">
        <v>5.2400793000000001E-2</v>
      </c>
      <c r="T233" s="190">
        <v>3.0579495000000002E-2</v>
      </c>
      <c r="U233" s="190">
        <v>3.8264852000000002E-5</v>
      </c>
      <c r="V233" s="190">
        <v>4.9077433000000001E-9</v>
      </c>
      <c r="W233" s="67"/>
      <c r="X233" s="252">
        <f t="shared" si="336"/>
        <v>5.2076196551724134</v>
      </c>
      <c r="Y233" s="46">
        <v>86.255764999999997</v>
      </c>
      <c r="Z233" s="67">
        <f t="shared" si="337"/>
        <v>0.15589359219272261</v>
      </c>
      <c r="AA233" s="5">
        <f t="shared" si="338"/>
        <v>8.4266461607180007E-6</v>
      </c>
      <c r="AB233" s="5">
        <f t="shared" si="339"/>
        <v>1.9568240690769104E-8</v>
      </c>
      <c r="AC233" s="36">
        <f t="shared" si="340"/>
        <v>0.4288466729</v>
      </c>
      <c r="AD233" s="42">
        <v>4.8584008000000003E-6</v>
      </c>
      <c r="AE233" s="42">
        <v>1.4657770000000001E-8</v>
      </c>
      <c r="AF233" s="42">
        <v>4.0046856000000002E-13</v>
      </c>
      <c r="AG233" s="42">
        <v>1.4561912999999999E-9</v>
      </c>
      <c r="AH233" s="42">
        <v>9.0071180000000002E-12</v>
      </c>
      <c r="AI233" s="42">
        <v>4.9399543000000002E-9</v>
      </c>
      <c r="AJ233" s="42">
        <v>3.4687133999999998E-6</v>
      </c>
      <c r="AK233" s="42">
        <v>7.1273268000000003E-10</v>
      </c>
      <c r="AL233" s="42">
        <v>4.0048246999999997E-9</v>
      </c>
      <c r="AM233" s="42">
        <v>1.8196335E-11</v>
      </c>
      <c r="AN233" s="42">
        <v>9.4922831999999999E-15</v>
      </c>
      <c r="AO233" s="42">
        <v>4.5582310000000001E-11</v>
      </c>
      <c r="AP233" s="42">
        <v>1.5046560000000001E-12</v>
      </c>
      <c r="AQ233" s="42">
        <v>4.3565819000000002E-13</v>
      </c>
      <c r="AR233" s="42">
        <v>1.1745396999999999E-8</v>
      </c>
      <c r="AS233" s="42">
        <v>6.6507701000000003E-8</v>
      </c>
      <c r="AT233" s="42">
        <v>3.6332093999999999E-11</v>
      </c>
      <c r="AU233" s="29">
        <v>9.7056229000000004E-3</v>
      </c>
      <c r="AV233" s="29">
        <v>0.41914105000000001</v>
      </c>
      <c r="AW233" s="42">
        <v>1.487371E-8</v>
      </c>
      <c r="AX233" s="42">
        <v>9.0448250000000006E-11</v>
      </c>
      <c r="AY233" s="42">
        <v>4.0467358999999999E-15</v>
      </c>
      <c r="BA233" s="33" t="s">
        <v>2864</v>
      </c>
      <c r="BE233" s="29"/>
      <c r="BF233"/>
      <c r="BG233"/>
      <c r="BH233"/>
      <c r="BI233"/>
      <c r="BJ233"/>
      <c r="BK233"/>
      <c r="BL233"/>
      <c r="BM233"/>
      <c r="BN233"/>
      <c r="BO233"/>
      <c r="BP233"/>
      <c r="BQ233"/>
    </row>
    <row r="234" spans="1:69">
      <c r="C234" s="71" t="s">
        <v>351</v>
      </c>
      <c r="D234" s="1"/>
      <c r="E234" s="29" t="s">
        <v>52</v>
      </c>
      <c r="F234" s="190" t="s">
        <v>2796</v>
      </c>
      <c r="G234" s="238">
        <f t="shared" si="332"/>
        <v>0.74800091138534186</v>
      </c>
      <c r="H234" s="134">
        <f t="shared" si="333"/>
        <v>4.6532222009999999E-2</v>
      </c>
      <c r="I234" s="134">
        <f t="shared" si="334"/>
        <v>0.15133632440000003</v>
      </c>
      <c r="J234" s="138">
        <f t="shared" si="335"/>
        <v>0.12694099497534181</v>
      </c>
      <c r="K234" s="190">
        <v>0.42319137000000001</v>
      </c>
      <c r="L234" s="190">
        <v>0.11970727</v>
      </c>
      <c r="M234" s="190">
        <v>3.0054712000000001E-2</v>
      </c>
      <c r="N234" s="190">
        <v>2.9008253000000001E-2</v>
      </c>
      <c r="O234" s="190">
        <v>4.7325600999999998E-4</v>
      </c>
      <c r="P234" s="190">
        <v>1.7050712999999999E-2</v>
      </c>
      <c r="Q234" s="190">
        <v>1.5743424E-3</v>
      </c>
      <c r="R234" s="190">
        <v>7.6518707000000005E-2</v>
      </c>
      <c r="S234" s="190">
        <v>3.3653792000000002E-2</v>
      </c>
      <c r="T234" s="190">
        <v>1.6717268E-2</v>
      </c>
      <c r="U234" s="190">
        <v>5.1220758999999997E-5</v>
      </c>
      <c r="V234" s="190">
        <v>7.2163417999999997E-9</v>
      </c>
      <c r="W234" s="67"/>
      <c r="X234" s="252">
        <f t="shared" si="336"/>
        <v>3.6482014655172414</v>
      </c>
      <c r="Y234" s="46">
        <v>56.428248000000004</v>
      </c>
      <c r="Z234" s="67">
        <f t="shared" si="337"/>
        <v>0.11584733291038816</v>
      </c>
      <c r="AA234" s="5">
        <f t="shared" si="338"/>
        <v>6.2958791736979991E-6</v>
      </c>
      <c r="AB234" s="5">
        <f t="shared" si="339"/>
        <v>1.4308090656919498E-8</v>
      </c>
      <c r="AC234" s="36">
        <f t="shared" si="340"/>
        <v>0.2570153785</v>
      </c>
      <c r="AD234" s="42">
        <v>3.4064624999999998E-6</v>
      </c>
      <c r="AE234" s="42">
        <v>1.0277139E-8</v>
      </c>
      <c r="AF234" s="42">
        <v>2.8078457000000001E-13</v>
      </c>
      <c r="AG234" s="42">
        <v>1.3681903999999999E-9</v>
      </c>
      <c r="AH234" s="42">
        <v>5.1760979999999998E-12</v>
      </c>
      <c r="AI234" s="42">
        <v>4.3055780000000001E-9</v>
      </c>
      <c r="AJ234" s="42">
        <v>2.8222960999999999E-6</v>
      </c>
      <c r="AK234" s="42">
        <v>6.1768964999999995E-10</v>
      </c>
      <c r="AL234" s="42">
        <v>3.2609688999999998E-9</v>
      </c>
      <c r="AM234" s="42">
        <v>1.0011949E-11</v>
      </c>
      <c r="AN234" s="42">
        <v>6.2938788999999998E-15</v>
      </c>
      <c r="AO234" s="42">
        <v>2.8238493E-11</v>
      </c>
      <c r="AP234" s="42">
        <v>8.8522726999999995E-13</v>
      </c>
      <c r="AQ234" s="42">
        <v>2.5990411000000001E-13</v>
      </c>
      <c r="AR234" s="42">
        <v>7.6580761999999993E-9</v>
      </c>
      <c r="AS234" s="42">
        <v>4.3264027999999998E-8</v>
      </c>
      <c r="AT234" s="42">
        <v>4.8637491999999999E-11</v>
      </c>
      <c r="AU234" s="29">
        <v>5.2984685000000004E-3</v>
      </c>
      <c r="AV234" s="29">
        <v>0.25171691000000002</v>
      </c>
      <c r="AW234" s="42">
        <v>1.0519525E-8</v>
      </c>
      <c r="AX234" s="42">
        <v>6.3970101E-11</v>
      </c>
      <c r="AY234" s="42">
        <v>2.8620905999999998E-15</v>
      </c>
      <c r="BA234" s="33" t="s">
        <v>2864</v>
      </c>
      <c r="BE234" s="29"/>
      <c r="BF234"/>
      <c r="BG234"/>
      <c r="BH234"/>
      <c r="BI234"/>
      <c r="BJ234"/>
      <c r="BK234"/>
      <c r="BL234"/>
      <c r="BM234"/>
      <c r="BN234"/>
      <c r="BO234"/>
      <c r="BP234"/>
      <c r="BQ234"/>
    </row>
    <row r="235" spans="1:69">
      <c r="C235" s="71" t="s">
        <v>352</v>
      </c>
      <c r="D235" s="1"/>
      <c r="E235" s="29" t="s">
        <v>52</v>
      </c>
      <c r="F235" s="190" t="s">
        <v>2797</v>
      </c>
      <c r="G235" s="238">
        <f t="shared" si="332"/>
        <v>3.7557114689137125</v>
      </c>
      <c r="H235" s="134">
        <f t="shared" si="333"/>
        <v>0.12644877609999999</v>
      </c>
      <c r="I235" s="134">
        <f t="shared" si="334"/>
        <v>1.0201218340999998</v>
      </c>
      <c r="J235" s="138">
        <f t="shared" si="335"/>
        <v>1.645295238713713</v>
      </c>
      <c r="K235" s="190">
        <v>0.96384561999999996</v>
      </c>
      <c r="L235" s="190">
        <v>0.97451920999999997</v>
      </c>
      <c r="M235" s="190">
        <v>4.1730331000000002E-2</v>
      </c>
      <c r="N235" s="190">
        <v>7.0140688000000007E-2</v>
      </c>
      <c r="O235" s="190">
        <v>1.0347601000000001E-3</v>
      </c>
      <c r="P235" s="190">
        <v>5.5273327999999997E-2</v>
      </c>
      <c r="Q235" s="190">
        <v>3.8722931000000002E-3</v>
      </c>
      <c r="R235" s="190">
        <v>1.5257607</v>
      </c>
      <c r="S235" s="190">
        <v>9.1900837999999999E-2</v>
      </c>
      <c r="T235" s="190">
        <v>2.7605711000000002E-2</v>
      </c>
      <c r="U235" s="190">
        <v>2.7986718E-5</v>
      </c>
      <c r="V235" s="190">
        <v>2.9957128999999999E-9</v>
      </c>
      <c r="W235" s="67"/>
      <c r="X235" s="252">
        <f t="shared" si="336"/>
        <v>8.3090139655172415</v>
      </c>
      <c r="Y235" s="46">
        <v>140.51911000000001</v>
      </c>
      <c r="Z235" s="67">
        <f t="shared" si="337"/>
        <v>0.50283391987157311</v>
      </c>
      <c r="AA235" s="5">
        <f t="shared" si="338"/>
        <v>2.7924585242013999E-5</v>
      </c>
      <c r="AB235" s="5">
        <f t="shared" si="339"/>
        <v>4.6260479324959488E-8</v>
      </c>
      <c r="AC235" s="36">
        <f t="shared" si="340"/>
        <v>0.94566565000000002</v>
      </c>
      <c r="AD235" s="42">
        <v>7.0053702000000002E-6</v>
      </c>
      <c r="AE235" s="42">
        <v>2.1135523999999999E-8</v>
      </c>
      <c r="AF235" s="42">
        <v>5.7744896000000001E-13</v>
      </c>
      <c r="AG235" s="42">
        <v>1.4719203999999999E-9</v>
      </c>
      <c r="AH235" s="42">
        <v>1.2890414E-11</v>
      </c>
      <c r="AI235" s="42">
        <v>5.3226112000000001E-9</v>
      </c>
      <c r="AJ235" s="42">
        <v>2.0676418999999999E-5</v>
      </c>
      <c r="AK235" s="42">
        <v>7.7782594E-10</v>
      </c>
      <c r="AL235" s="42">
        <v>2.4041365000000001E-8</v>
      </c>
      <c r="AM235" s="42">
        <v>3.7060039000000002E-11</v>
      </c>
      <c r="AN235" s="42">
        <v>1.095494E-14</v>
      </c>
      <c r="AO235" s="42">
        <v>1.4925969E-10</v>
      </c>
      <c r="AP235" s="42">
        <v>3.9570200999999997E-12</v>
      </c>
      <c r="AQ235" s="42">
        <v>1.4731871E-12</v>
      </c>
      <c r="AR235" s="42">
        <v>2.0609569999999999E-8</v>
      </c>
      <c r="AS235" s="42">
        <v>2.0109661999999999E-7</v>
      </c>
      <c r="AT235" s="42">
        <v>2.6569534000000001E-11</v>
      </c>
      <c r="AU235" s="29">
        <v>0.14370516999999999</v>
      </c>
      <c r="AV235" s="29">
        <v>0.80196047999999998</v>
      </c>
      <c r="AW235" s="42">
        <v>1.428243E-8</v>
      </c>
      <c r="AX235" s="42">
        <v>8.6852624999999999E-11</v>
      </c>
      <c r="AY235" s="42">
        <v>3.8858594999999997E-15</v>
      </c>
      <c r="BA235" s="33" t="s">
        <v>2864</v>
      </c>
      <c r="BE235" s="29"/>
      <c r="BF235"/>
      <c r="BG235"/>
      <c r="BH235"/>
      <c r="BI235"/>
      <c r="BJ235"/>
      <c r="BK235"/>
      <c r="BL235"/>
      <c r="BM235"/>
      <c r="BN235"/>
      <c r="BO235"/>
      <c r="BP235"/>
      <c r="BQ235"/>
    </row>
    <row r="236" spans="1:69">
      <c r="C236" s="71" t="s">
        <v>353</v>
      </c>
      <c r="D236" s="1"/>
      <c r="E236" s="29" t="s">
        <v>52</v>
      </c>
      <c r="F236" s="190" t="s">
        <v>2798</v>
      </c>
      <c r="G236" s="238">
        <f t="shared" si="332"/>
        <v>2.8109366731116427</v>
      </c>
      <c r="H236" s="134">
        <f t="shared" si="333"/>
        <v>9.8560015820000013E-2</v>
      </c>
      <c r="I236" s="134">
        <f t="shared" si="334"/>
        <v>0.76756510909999998</v>
      </c>
      <c r="J236" s="138">
        <f t="shared" si="335"/>
        <v>1.1914451681916427</v>
      </c>
      <c r="K236" s="190">
        <v>0.75336638</v>
      </c>
      <c r="L236" s="190">
        <v>0.72749807</v>
      </c>
      <c r="M236" s="190">
        <v>3.706479E-2</v>
      </c>
      <c r="N236" s="190">
        <v>5.6752779000000003E-2</v>
      </c>
      <c r="O236" s="190">
        <v>7.8647582E-4</v>
      </c>
      <c r="P236" s="190">
        <v>4.1020761000000003E-2</v>
      </c>
      <c r="Q236" s="190">
        <v>3.0022490999999998E-3</v>
      </c>
      <c r="R236" s="190">
        <v>1.1019739</v>
      </c>
      <c r="S236" s="190">
        <v>6.9472102999999993E-2</v>
      </c>
      <c r="T236" s="190">
        <v>1.9960400999999999E-2</v>
      </c>
      <c r="U236" s="190">
        <v>3.8759254000000001E-5</v>
      </c>
      <c r="V236" s="190">
        <v>4.9376426000000003E-9</v>
      </c>
      <c r="W236" s="67"/>
      <c r="X236" s="252">
        <f t="shared" si="336"/>
        <v>6.4945377586206892</v>
      </c>
      <c r="Y236" s="46">
        <v>107.21804</v>
      </c>
      <c r="Z236" s="67">
        <f t="shared" si="337"/>
        <v>0.38198889291799476</v>
      </c>
      <c r="AA236" s="5">
        <f t="shared" si="338"/>
        <v>2.1206355703642E-5</v>
      </c>
      <c r="AB236" s="5">
        <f t="shared" si="339"/>
        <v>3.5631432029483207E-8</v>
      </c>
      <c r="AC236" s="36">
        <f t="shared" si="340"/>
        <v>0.69709681000000001</v>
      </c>
      <c r="AD236" s="42">
        <v>5.5216942000000001E-6</v>
      </c>
      <c r="AE236" s="42">
        <v>1.6659095000000001E-8</v>
      </c>
      <c r="AF236" s="42">
        <v>4.5514751999999998E-13</v>
      </c>
      <c r="AG236" s="42">
        <v>1.4137729000000001E-9</v>
      </c>
      <c r="AH236" s="42">
        <v>9.4705420000000001E-12</v>
      </c>
      <c r="AI236" s="42">
        <v>4.8286432000000002E-9</v>
      </c>
      <c r="AJ236" s="42">
        <v>1.5501468E-5</v>
      </c>
      <c r="AK236" s="42">
        <v>7.0166262000000002E-10</v>
      </c>
      <c r="AL236" s="42">
        <v>1.8021080999999999E-8</v>
      </c>
      <c r="AM236" s="42">
        <v>2.6818552999999999E-11</v>
      </c>
      <c r="AN236" s="42">
        <v>8.5940657999999996E-15</v>
      </c>
      <c r="AO236" s="42">
        <v>1.0986142E-10</v>
      </c>
      <c r="AP236" s="42">
        <v>2.8972679999999999E-12</v>
      </c>
      <c r="AQ236" s="42">
        <v>1.0775792999999999E-12</v>
      </c>
      <c r="AR236" s="42">
        <v>1.5649492999999998E-8</v>
      </c>
      <c r="AS236" s="42">
        <v>1.4950634E-7</v>
      </c>
      <c r="AT236" s="42">
        <v>3.6801321999999999E-11</v>
      </c>
      <c r="AU236" s="29">
        <v>0.10378981</v>
      </c>
      <c r="AV236" s="29">
        <v>0.59330700000000003</v>
      </c>
      <c r="AW236" s="42">
        <v>1.1785783999999999E-8</v>
      </c>
      <c r="AX236" s="42">
        <v>7.1670319000000006E-11</v>
      </c>
      <c r="AY236" s="42">
        <v>3.2065974000000002E-15</v>
      </c>
      <c r="BA236" s="33" t="s">
        <v>2864</v>
      </c>
      <c r="BE236" s="29"/>
      <c r="BF236"/>
      <c r="BG236"/>
      <c r="BH236"/>
      <c r="BI236"/>
      <c r="BJ236"/>
      <c r="BK236"/>
      <c r="BL236"/>
      <c r="BM236"/>
      <c r="BN236"/>
      <c r="BO236"/>
      <c r="BP236"/>
      <c r="BQ236"/>
    </row>
    <row r="237" spans="1:69">
      <c r="C237" s="71" t="s">
        <v>354</v>
      </c>
      <c r="D237" s="1"/>
      <c r="E237" s="29" t="s">
        <v>52</v>
      </c>
      <c r="F237" s="190" t="s">
        <v>2799</v>
      </c>
      <c r="G237" s="238">
        <f t="shared" si="332"/>
        <v>1.6943847219156503</v>
      </c>
      <c r="H237" s="134">
        <f t="shared" si="333"/>
        <v>6.5600569949999993E-2</v>
      </c>
      <c r="I237" s="134">
        <f t="shared" si="334"/>
        <v>0.46908898430000001</v>
      </c>
      <c r="J237" s="138">
        <f t="shared" si="335"/>
        <v>0.65507697766565043</v>
      </c>
      <c r="K237" s="190">
        <v>0.50461818999999997</v>
      </c>
      <c r="L237" s="190">
        <v>0.43556400000000001</v>
      </c>
      <c r="M237" s="190">
        <v>3.1550968999999998E-2</v>
      </c>
      <c r="N237" s="190">
        <v>4.0930703999999998E-2</v>
      </c>
      <c r="O237" s="190">
        <v>4.9304895000000005E-4</v>
      </c>
      <c r="P237" s="190">
        <v>2.4176817E-2</v>
      </c>
      <c r="Q237" s="190">
        <v>1.9740153000000001E-3</v>
      </c>
      <c r="R237" s="190">
        <v>0.60113503000000001</v>
      </c>
      <c r="S237" s="190">
        <v>4.2965415E-2</v>
      </c>
      <c r="T237" s="190">
        <v>1.0925035E-2</v>
      </c>
      <c r="U237" s="190">
        <v>5.1490433000000001E-5</v>
      </c>
      <c r="V237" s="190">
        <v>7.2326505000000004E-9</v>
      </c>
      <c r="W237" s="67"/>
      <c r="X237" s="252">
        <f t="shared" si="336"/>
        <v>4.3501568103448269</v>
      </c>
      <c r="Y237" s="46">
        <v>67.862213999999994</v>
      </c>
      <c r="Z237" s="67">
        <f t="shared" si="337"/>
        <v>0.23917204570256911</v>
      </c>
      <c r="AA237" s="5">
        <f t="shared" si="338"/>
        <v>1.3266630042974701E-5</v>
      </c>
      <c r="AB237" s="5">
        <f t="shared" si="339"/>
        <v>2.3069830951925401E-8</v>
      </c>
      <c r="AC237" s="36">
        <f t="shared" si="340"/>
        <v>0.40333363799999999</v>
      </c>
      <c r="AD237" s="42">
        <v>3.7682589999999999E-6</v>
      </c>
      <c r="AE237" s="42">
        <v>1.1368771000000001E-8</v>
      </c>
      <c r="AF237" s="42">
        <v>3.1060945000000001E-13</v>
      </c>
      <c r="AG237" s="42">
        <v>1.3450532E-9</v>
      </c>
      <c r="AH237" s="42">
        <v>5.4288747E-12</v>
      </c>
      <c r="AI237" s="42">
        <v>4.2448628000000002E-9</v>
      </c>
      <c r="AJ237" s="42">
        <v>9.3856169000000003E-6</v>
      </c>
      <c r="AK237" s="42">
        <v>6.1165143000000001E-10</v>
      </c>
      <c r="AL237" s="42">
        <v>1.0906199000000001E-8</v>
      </c>
      <c r="AM237" s="42">
        <v>1.4714977000000001E-11</v>
      </c>
      <c r="AN237" s="42">
        <v>5.8039421999999998E-15</v>
      </c>
      <c r="AO237" s="42">
        <v>6.3299822999999998E-11</v>
      </c>
      <c r="AP237" s="42">
        <v>1.6448337999999999E-12</v>
      </c>
      <c r="AQ237" s="42">
        <v>6.1004289999999995E-13</v>
      </c>
      <c r="AR237" s="42">
        <v>9.7875829000000007E-9</v>
      </c>
      <c r="AS237" s="42">
        <v>8.8536014000000004E-8</v>
      </c>
      <c r="AT237" s="42">
        <v>4.8893434999999998E-11</v>
      </c>
      <c r="AU237" s="29">
        <v>5.6617118000000001E-2</v>
      </c>
      <c r="AV237" s="29">
        <v>0.34671651999999997</v>
      </c>
      <c r="AW237" s="42">
        <v>8.8352012000000006E-9</v>
      </c>
      <c r="AX237" s="42">
        <v>5.3727592999999998E-11</v>
      </c>
      <c r="AY237" s="42">
        <v>2.4038332000000001E-15</v>
      </c>
      <c r="BA237" s="33" t="s">
        <v>2864</v>
      </c>
      <c r="BE237" s="29"/>
      <c r="BF237"/>
      <c r="BG237"/>
      <c r="BH237"/>
      <c r="BI237"/>
      <c r="BJ237"/>
      <c r="BK237"/>
      <c r="BL237"/>
      <c r="BM237"/>
      <c r="BN237"/>
      <c r="BO237"/>
      <c r="BP237"/>
      <c r="BQ237"/>
    </row>
    <row r="238" spans="1:69">
      <c r="C238" s="71" t="s">
        <v>355</v>
      </c>
      <c r="D238" s="1"/>
      <c r="E238" s="29" t="s">
        <v>52</v>
      </c>
      <c r="F238" s="190" t="s">
        <v>2800</v>
      </c>
      <c r="G238" s="238">
        <f t="shared" si="332"/>
        <v>2.4377602290358595</v>
      </c>
      <c r="H238" s="134">
        <f t="shared" si="333"/>
        <v>0.10439310008</v>
      </c>
      <c r="I238" s="134">
        <f t="shared" si="334"/>
        <v>0.78097180039999992</v>
      </c>
      <c r="J238" s="138">
        <f t="shared" si="335"/>
        <v>0.78424022855585984</v>
      </c>
      <c r="K238" s="190">
        <v>0.76815509999999998</v>
      </c>
      <c r="L238" s="190">
        <v>0.74755218999999995</v>
      </c>
      <c r="M238" s="190">
        <v>3.0519812E-2</v>
      </c>
      <c r="N238" s="190">
        <v>5.5767850000000001E-2</v>
      </c>
      <c r="O238" s="190">
        <v>1.2181008000000001E-4</v>
      </c>
      <c r="P238" s="190">
        <v>4.8503440000000002E-2</v>
      </c>
      <c r="Q238" s="190">
        <v>2.8997984E-3</v>
      </c>
      <c r="R238" s="190">
        <v>0.66347171000000005</v>
      </c>
      <c r="S238" s="190">
        <v>8.6104665999999996E-2</v>
      </c>
      <c r="T238" s="190">
        <v>3.4645437000000001E-2</v>
      </c>
      <c r="U238" s="190">
        <v>1.8412903999999999E-5</v>
      </c>
      <c r="V238" s="190">
        <v>2.6518597999999999E-9</v>
      </c>
      <c r="W238" s="67"/>
      <c r="X238" s="252">
        <f t="shared" si="336"/>
        <v>6.6220267241379309</v>
      </c>
      <c r="Y238" s="46">
        <v>113.84329</v>
      </c>
      <c r="Z238" s="67">
        <f t="shared" si="337"/>
        <v>0.38874789994208903</v>
      </c>
      <c r="AA238" s="5">
        <f t="shared" si="338"/>
        <v>2.1620677584237806E-5</v>
      </c>
      <c r="AB238" s="5">
        <f t="shared" si="339"/>
        <v>3.6247860746641103E-8</v>
      </c>
      <c r="AC238" s="36">
        <f t="shared" si="340"/>
        <v>0.61833108999999997</v>
      </c>
      <c r="AD238" s="42">
        <v>5.6120224999999997E-6</v>
      </c>
      <c r="AE238" s="42">
        <v>1.6931969999999999E-8</v>
      </c>
      <c r="AF238" s="42">
        <v>4.6260513000000004E-13</v>
      </c>
      <c r="AG238" s="42">
        <v>1.4139014000000001E-9</v>
      </c>
      <c r="AH238" s="42">
        <v>1.2370378000000001E-12</v>
      </c>
      <c r="AI238" s="42">
        <v>4.4020677999999996E-9</v>
      </c>
      <c r="AJ238" s="42">
        <v>1.5872885000000001E-5</v>
      </c>
      <c r="AK238" s="42">
        <v>6.4224851999999995E-10</v>
      </c>
      <c r="AL238" s="42">
        <v>1.8468012000000001E-8</v>
      </c>
      <c r="AM238" s="42">
        <v>3.4703987000000001E-11</v>
      </c>
      <c r="AN238" s="42">
        <v>1.0416657E-14</v>
      </c>
      <c r="AO238" s="42">
        <v>7.4110925000000001E-11</v>
      </c>
      <c r="AP238" s="42">
        <v>2.721954E-12</v>
      </c>
      <c r="AQ238" s="42">
        <v>7.2531908E-13</v>
      </c>
      <c r="AR238" s="42">
        <v>1.6081332E-8</v>
      </c>
      <c r="AS238" s="42">
        <v>1.0147128000000001E-7</v>
      </c>
      <c r="AT238" s="42">
        <v>1.7484614999999999E-11</v>
      </c>
      <c r="AU238" s="29">
        <v>3.5917659999999997E-2</v>
      </c>
      <c r="AV238" s="29">
        <v>0.58241343000000001</v>
      </c>
      <c r="AW238" s="42">
        <v>1.2400266000000001E-8</v>
      </c>
      <c r="AX238" s="42">
        <v>7.5407031E-11</v>
      </c>
      <c r="AY238" s="42">
        <v>3.3737741E-15</v>
      </c>
      <c r="BA238" s="33" t="s">
        <v>2864</v>
      </c>
      <c r="BE238" s="29"/>
      <c r="BF238"/>
      <c r="BG238"/>
      <c r="BH238"/>
      <c r="BI238"/>
      <c r="BJ238"/>
      <c r="BK238"/>
      <c r="BL238"/>
      <c r="BM238"/>
      <c r="BN238"/>
      <c r="BO238"/>
      <c r="BP238"/>
      <c r="BQ238"/>
    </row>
    <row r="239" spans="1:69">
      <c r="C239" s="71" t="s">
        <v>356</v>
      </c>
      <c r="D239" s="1"/>
      <c r="E239" s="29" t="s">
        <v>52</v>
      </c>
      <c r="F239" s="190" t="s">
        <v>2801</v>
      </c>
      <c r="G239" s="238">
        <f t="shared" si="332"/>
        <v>1.8590830273513044</v>
      </c>
      <c r="H239" s="134">
        <f t="shared" si="333"/>
        <v>8.2630916030000001E-2</v>
      </c>
      <c r="I239" s="134">
        <f t="shared" si="334"/>
        <v>0.59484563579999994</v>
      </c>
      <c r="J239" s="138">
        <f t="shared" si="335"/>
        <v>0.56957213552130426</v>
      </c>
      <c r="K239" s="190">
        <v>0.61203434000000001</v>
      </c>
      <c r="L239" s="190">
        <v>0.56357743999999999</v>
      </c>
      <c r="M239" s="190">
        <v>2.8968304E-2</v>
      </c>
      <c r="N239" s="190">
        <v>4.6372396000000003E-2</v>
      </c>
      <c r="O239" s="190">
        <v>1.2712303E-4</v>
      </c>
      <c r="P239" s="190">
        <v>3.6131397000000003E-2</v>
      </c>
      <c r="Q239" s="190">
        <v>2.2998917999999999E-3</v>
      </c>
      <c r="R239" s="190">
        <v>0.47920965999999998</v>
      </c>
      <c r="S239" s="190">
        <v>6.5285977999999995E-2</v>
      </c>
      <c r="T239" s="190">
        <v>2.5044647999999999E-2</v>
      </c>
      <c r="U239" s="190">
        <v>3.1844831999999998E-5</v>
      </c>
      <c r="V239" s="190">
        <v>4.6893043000000001E-9</v>
      </c>
      <c r="W239" s="67"/>
      <c r="X239" s="252">
        <f t="shared" si="336"/>
        <v>5.2761581034482754</v>
      </c>
      <c r="Y239" s="46">
        <v>87.952162000000001</v>
      </c>
      <c r="Z239" s="67">
        <f t="shared" si="337"/>
        <v>0.29959343328967203</v>
      </c>
      <c r="AA239" s="5">
        <f t="shared" si="338"/>
        <v>1.6653533475814503E-5</v>
      </c>
      <c r="AB239" s="5">
        <f t="shared" si="339"/>
        <v>2.8400095891074108E-8</v>
      </c>
      <c r="AC239" s="36">
        <f t="shared" si="340"/>
        <v>0.46068851699999996</v>
      </c>
      <c r="AD239" s="42">
        <v>4.5153875E-6</v>
      </c>
      <c r="AE239" s="42">
        <v>1.3623195E-8</v>
      </c>
      <c r="AF239" s="42">
        <v>3.7220476000000002E-13</v>
      </c>
      <c r="AG239" s="42">
        <v>1.3718703E-9</v>
      </c>
      <c r="AH239" s="42">
        <v>1.0542145E-12</v>
      </c>
      <c r="AI239" s="42">
        <v>4.1638063000000004E-9</v>
      </c>
      <c r="AJ239" s="42">
        <v>1.2032249E-5</v>
      </c>
      <c r="AK239" s="42">
        <v>6.0374559999999995E-10</v>
      </c>
      <c r="AL239" s="42">
        <v>1.3995881E-8</v>
      </c>
      <c r="AM239" s="42">
        <v>2.5116958999999999E-11</v>
      </c>
      <c r="AN239" s="42">
        <v>8.2053060999999999E-15</v>
      </c>
      <c r="AO239" s="42">
        <v>5.5587309999999997E-11</v>
      </c>
      <c r="AP239" s="42">
        <v>2.0052758000000001E-12</v>
      </c>
      <c r="AQ239" s="42">
        <v>5.3745245E-13</v>
      </c>
      <c r="AR239" s="42">
        <v>1.2379097999999999E-8</v>
      </c>
      <c r="AS239" s="42">
        <v>7.7554703999999994E-8</v>
      </c>
      <c r="AT239" s="42">
        <v>3.0239990999999998E-11</v>
      </c>
      <c r="AU239" s="29">
        <v>2.5943277000000001E-2</v>
      </c>
      <c r="AV239" s="29">
        <v>0.43474523999999998</v>
      </c>
      <c r="AW239" s="42">
        <v>1.0426443000000001E-8</v>
      </c>
      <c r="AX239" s="42">
        <v>6.3404055999999998E-11</v>
      </c>
      <c r="AY239" s="42">
        <v>2.8367579999999999E-15</v>
      </c>
      <c r="BA239" s="33" t="s">
        <v>2864</v>
      </c>
      <c r="BE239" s="29"/>
      <c r="BF239"/>
      <c r="BG239"/>
      <c r="BH239"/>
      <c r="BI239"/>
      <c r="BJ239"/>
      <c r="BK239"/>
      <c r="BL239"/>
      <c r="BM239"/>
      <c r="BN239"/>
      <c r="BO239"/>
      <c r="BP239"/>
      <c r="BQ239"/>
    </row>
    <row r="240" spans="1:69">
      <c r="C240" s="71" t="s">
        <v>357</v>
      </c>
      <c r="D240" s="1"/>
      <c r="E240" s="29" t="s">
        <v>52</v>
      </c>
      <c r="F240" s="190" t="s">
        <v>2802</v>
      </c>
      <c r="G240" s="238">
        <f t="shared" si="332"/>
        <v>1.1751918064071933</v>
      </c>
      <c r="H240" s="134">
        <f t="shared" si="333"/>
        <v>5.6911970980000004E-2</v>
      </c>
      <c r="I240" s="134">
        <f t="shared" si="334"/>
        <v>0.3748783644</v>
      </c>
      <c r="J240" s="138">
        <f t="shared" si="335"/>
        <v>0.31587348102719326</v>
      </c>
      <c r="K240" s="190">
        <v>0.42752799000000002</v>
      </c>
      <c r="L240" s="190">
        <v>0.34615275000000001</v>
      </c>
      <c r="M240" s="190">
        <v>2.7134703E-2</v>
      </c>
      <c r="N240" s="190">
        <v>3.5268676999999998E-2</v>
      </c>
      <c r="O240" s="190">
        <v>1.3340197999999999E-4</v>
      </c>
      <c r="P240" s="190">
        <v>2.1509891999999999E-2</v>
      </c>
      <c r="Q240" s="190">
        <v>1.5909113999999999E-3</v>
      </c>
      <c r="R240" s="190">
        <v>0.26144541999999998</v>
      </c>
      <c r="S240" s="190">
        <v>4.0682074999999998E-2</v>
      </c>
      <c r="T240" s="190">
        <v>1.369826E-2</v>
      </c>
      <c r="U240" s="190">
        <v>4.7718929999999997E-5</v>
      </c>
      <c r="V240" s="190">
        <v>7.0971933000000002E-9</v>
      </c>
      <c r="W240" s="67"/>
      <c r="X240" s="252">
        <f t="shared" si="336"/>
        <v>3.6855861206896554</v>
      </c>
      <c r="Y240" s="46">
        <v>57.353555999999998</v>
      </c>
      <c r="Z240" s="67">
        <f t="shared" si="337"/>
        <v>0.19422906359705264</v>
      </c>
      <c r="AA240" s="5">
        <f t="shared" si="338"/>
        <v>1.078327219985062E-5</v>
      </c>
      <c r="AB240" s="5">
        <f t="shared" si="339"/>
        <v>1.9125466481784003E-8</v>
      </c>
      <c r="AC240" s="36">
        <f t="shared" si="340"/>
        <v>0.27438365099999995</v>
      </c>
      <c r="AD240" s="42">
        <v>3.2193644000000001E-6</v>
      </c>
      <c r="AE240" s="42">
        <v>9.7128255999999997E-9</v>
      </c>
      <c r="AF240" s="42">
        <v>2.6536794999999999E-13</v>
      </c>
      <c r="AG240" s="42">
        <v>1.3221972E-9</v>
      </c>
      <c r="AH240" s="42">
        <v>8.3815062000000003E-13</v>
      </c>
      <c r="AI240" s="42">
        <v>3.8822245E-9</v>
      </c>
      <c r="AJ240" s="42">
        <v>7.4933153999999999E-6</v>
      </c>
      <c r="AK240" s="42">
        <v>5.5824214999999999E-10</v>
      </c>
      <c r="AL240" s="42">
        <v>8.7106360000000008E-9</v>
      </c>
      <c r="AM240" s="42">
        <v>1.3786835E-11</v>
      </c>
      <c r="AN240" s="42">
        <v>5.5918914E-15</v>
      </c>
      <c r="AO240" s="42">
        <v>3.3695765000000002E-11</v>
      </c>
      <c r="AP240" s="42">
        <v>1.1582926E-12</v>
      </c>
      <c r="AQ240" s="42">
        <v>3.1542824000000001E-13</v>
      </c>
      <c r="AR240" s="42">
        <v>8.0037314000000005E-9</v>
      </c>
      <c r="AS240" s="42">
        <v>4.9289665999999999E-8</v>
      </c>
      <c r="AT240" s="42">
        <v>4.5314526999999999E-11</v>
      </c>
      <c r="AU240" s="29">
        <v>1.4155371E-2</v>
      </c>
      <c r="AV240" s="29">
        <v>0.26022827999999998</v>
      </c>
      <c r="AW240" s="42">
        <v>8.0937426000000002E-9</v>
      </c>
      <c r="AX240" s="42">
        <v>4.9218721999999998E-11</v>
      </c>
      <c r="AY240" s="42">
        <v>2.2021026E-15</v>
      </c>
      <c r="BA240" s="33" t="s">
        <v>2864</v>
      </c>
      <c r="BE240" s="29"/>
      <c r="BF240"/>
      <c r="BG240"/>
      <c r="BH240"/>
      <c r="BI240"/>
      <c r="BJ240"/>
      <c r="BK240"/>
      <c r="BL240"/>
      <c r="BM240"/>
      <c r="BN240"/>
      <c r="BO240"/>
      <c r="BP240"/>
      <c r="BQ240"/>
    </row>
    <row r="241" spans="3:69">
      <c r="C241" s="71" t="s">
        <v>358</v>
      </c>
      <c r="D241" s="1"/>
      <c r="E241" s="29" t="s">
        <v>52</v>
      </c>
      <c r="F241" s="190" t="s">
        <v>2803</v>
      </c>
      <c r="G241" s="238">
        <f t="shared" si="332"/>
        <v>1.0611816310232447</v>
      </c>
      <c r="H241" s="134">
        <f t="shared" si="333"/>
        <v>6.9387782780000004E-2</v>
      </c>
      <c r="I241" s="134">
        <f t="shared" si="334"/>
        <v>0.19530226219999999</v>
      </c>
      <c r="J241" s="138">
        <f t="shared" si="335"/>
        <v>0.20289886604324486</v>
      </c>
      <c r="K241" s="190">
        <v>0.59359271999999996</v>
      </c>
      <c r="L241" s="190">
        <v>0.16148352999999999</v>
      </c>
      <c r="M241" s="190">
        <v>3.1241023E-2</v>
      </c>
      <c r="N241" s="190">
        <v>3.2783430000000002E-2</v>
      </c>
      <c r="O241" s="190">
        <v>1.3116178E-4</v>
      </c>
      <c r="P241" s="190">
        <v>3.6473191000000002E-2</v>
      </c>
      <c r="Q241" s="190">
        <v>2.5777092000000001E-3</v>
      </c>
      <c r="R241" s="190">
        <v>9.8644065000000003E-2</v>
      </c>
      <c r="S241" s="190">
        <v>6.2595418999999999E-2</v>
      </c>
      <c r="T241" s="190">
        <v>4.1641153E-2</v>
      </c>
      <c r="U241" s="190">
        <v>1.8226430000000001E-5</v>
      </c>
      <c r="V241" s="190">
        <v>2.6132448999999999E-9</v>
      </c>
      <c r="W241" s="67"/>
      <c r="X241" s="252">
        <f t="shared" si="336"/>
        <v>5.1171786206896543</v>
      </c>
      <c r="Y241" s="46">
        <v>88.064048999999997</v>
      </c>
      <c r="Z241" s="67">
        <f t="shared" si="337"/>
        <v>0.15822923184470353</v>
      </c>
      <c r="AA241" s="5">
        <f t="shared" si="338"/>
        <v>8.5823575027263989E-6</v>
      </c>
      <c r="AB241" s="5">
        <f t="shared" si="339"/>
        <v>1.95099648014093E-8</v>
      </c>
      <c r="AC241" s="36">
        <f t="shared" si="340"/>
        <v>0.39327271060000002</v>
      </c>
      <c r="AD241" s="42">
        <v>4.7672932999999999E-6</v>
      </c>
      <c r="AE241" s="42">
        <v>1.4383192E-8</v>
      </c>
      <c r="AF241" s="42">
        <v>3.9296884999999998E-13</v>
      </c>
      <c r="AG241" s="42">
        <v>1.4450801E-9</v>
      </c>
      <c r="AH241" s="42">
        <v>1.3592264E-12</v>
      </c>
      <c r="AI241" s="42">
        <v>4.4930724E-9</v>
      </c>
      <c r="AJ241" s="42">
        <v>3.6938838E-6</v>
      </c>
      <c r="AK241" s="42">
        <v>6.5043825000000004E-10</v>
      </c>
      <c r="AL241" s="42">
        <v>4.2805943000000001E-9</v>
      </c>
      <c r="AM241" s="42">
        <v>2.5962911E-11</v>
      </c>
      <c r="AN241" s="42">
        <v>1.1427554E-14</v>
      </c>
      <c r="AO241" s="42">
        <v>6.0847130999999994E-11</v>
      </c>
      <c r="AP241" s="42">
        <v>2.0603918000000001E-12</v>
      </c>
      <c r="AQ241" s="42">
        <v>5.8040234999999997E-13</v>
      </c>
      <c r="AR241" s="42">
        <v>1.3759251E-8</v>
      </c>
      <c r="AS241" s="42">
        <v>8.6916207000000005E-8</v>
      </c>
      <c r="AT241" s="42">
        <v>1.7307472000000001E-11</v>
      </c>
      <c r="AU241" s="29">
        <v>5.4855106000000001E-3</v>
      </c>
      <c r="AV241" s="29">
        <v>0.3877872</v>
      </c>
      <c r="AW241" s="42">
        <v>1.4565433000000001E-8</v>
      </c>
      <c r="AX241" s="42">
        <v>8.8573583999999999E-11</v>
      </c>
      <c r="AY241" s="42">
        <v>3.9628552999999999E-15</v>
      </c>
      <c r="BA241" s="33" t="s">
        <v>2864</v>
      </c>
      <c r="BE241" s="29"/>
      <c r="BF241"/>
      <c r="BG241"/>
      <c r="BH241"/>
      <c r="BI241"/>
      <c r="BJ241"/>
      <c r="BK241"/>
      <c r="BL241"/>
      <c r="BM241"/>
      <c r="BN241"/>
      <c r="BO241"/>
      <c r="BP241"/>
      <c r="BQ241"/>
    </row>
    <row r="242" spans="3:69">
      <c r="C242" s="71" t="s">
        <v>359</v>
      </c>
      <c r="D242" s="1"/>
      <c r="E242" s="29" t="s">
        <v>52</v>
      </c>
      <c r="F242" s="190" t="s">
        <v>2804</v>
      </c>
      <c r="G242" s="238">
        <f t="shared" si="332"/>
        <v>0.86488738575841573</v>
      </c>
      <c r="H242" s="134">
        <f t="shared" si="333"/>
        <v>5.7349298040000003E-2</v>
      </c>
      <c r="I242" s="134">
        <f t="shared" si="334"/>
        <v>0.17186209090000001</v>
      </c>
      <c r="J242" s="138">
        <f t="shared" si="335"/>
        <v>0.1497144868184157</v>
      </c>
      <c r="K242" s="190">
        <v>0.48596150999999999</v>
      </c>
      <c r="L242" s="190">
        <v>0.14030564000000001</v>
      </c>
      <c r="M242" s="190">
        <v>2.9489179000000001E-2</v>
      </c>
      <c r="N242" s="190">
        <v>2.9772537000000002E-2</v>
      </c>
      <c r="O242" s="190">
        <v>1.3387704E-4</v>
      </c>
      <c r="P242" s="190">
        <v>2.7442884000000001E-2</v>
      </c>
      <c r="Q242" s="190">
        <v>2.0672719000000002E-3</v>
      </c>
      <c r="R242" s="190">
        <v>7.1278586000000005E-2</v>
      </c>
      <c r="S242" s="190">
        <v>4.8307076999999997E-2</v>
      </c>
      <c r="T242" s="190">
        <v>3.0097109E-2</v>
      </c>
      <c r="U242" s="190">
        <v>3.1710157000000002E-5</v>
      </c>
      <c r="V242" s="190">
        <v>4.6614156999999997E-9</v>
      </c>
      <c r="W242" s="67"/>
      <c r="X242" s="252">
        <f t="shared" si="336"/>
        <v>4.1893233620689649</v>
      </c>
      <c r="Y242" s="46">
        <v>69.333821</v>
      </c>
      <c r="Z242" s="67">
        <f t="shared" si="337"/>
        <v>0.13310772910253532</v>
      </c>
      <c r="AA242" s="5">
        <f t="shared" si="338"/>
        <v>7.2369689875619002E-6</v>
      </c>
      <c r="AB242" s="5">
        <f t="shared" si="339"/>
        <v>1.6311616030753798E-8</v>
      </c>
      <c r="AC242" s="36">
        <f t="shared" si="340"/>
        <v>0.29814635300000003</v>
      </c>
      <c r="AD242" s="42">
        <v>3.9053052999999999E-6</v>
      </c>
      <c r="AE242" s="42">
        <v>1.1782411E-8</v>
      </c>
      <c r="AF242" s="42">
        <v>3.2191188E-13</v>
      </c>
      <c r="AG242" s="42">
        <v>1.3943883000000001E-9</v>
      </c>
      <c r="AH242" s="42">
        <v>1.1424619E-12</v>
      </c>
      <c r="AI242" s="42">
        <v>4.2295318000000001E-9</v>
      </c>
      <c r="AJ242" s="42">
        <v>3.2363037000000001E-6</v>
      </c>
      <c r="AK242" s="42">
        <v>6.0966039999999996E-10</v>
      </c>
      <c r="AL242" s="42">
        <v>3.7494131000000003E-9</v>
      </c>
      <c r="AM242" s="42">
        <v>1.8803959E-11</v>
      </c>
      <c r="AN242" s="42">
        <v>8.9353981999999995E-15</v>
      </c>
      <c r="AO242" s="42">
        <v>4.6007904000000003E-11</v>
      </c>
      <c r="AP242" s="42">
        <v>1.5274809E-12</v>
      </c>
      <c r="AQ242" s="42">
        <v>4.3279036999999999E-13</v>
      </c>
      <c r="AR242" s="42">
        <v>1.070204E-8</v>
      </c>
      <c r="AS242" s="42">
        <v>6.7042710999999997E-8</v>
      </c>
      <c r="AT242" s="42">
        <v>3.0112054000000003E-11</v>
      </c>
      <c r="AU242" s="29">
        <v>3.9645030000000003E-3</v>
      </c>
      <c r="AV242" s="29">
        <v>0.29418185000000002</v>
      </c>
      <c r="AW242" s="42">
        <v>1.1990173999999999E-8</v>
      </c>
      <c r="AX242" s="42">
        <v>7.2913232999999996E-11</v>
      </c>
      <c r="AY242" s="42">
        <v>3.2622055999999998E-15</v>
      </c>
      <c r="BA242" s="33" t="s">
        <v>2864</v>
      </c>
      <c r="BE242" s="29"/>
      <c r="BF242"/>
      <c r="BG242"/>
      <c r="BH242"/>
      <c r="BI242"/>
      <c r="BJ242"/>
      <c r="BK242"/>
      <c r="BL242"/>
      <c r="BM242"/>
      <c r="BN242"/>
      <c r="BO242"/>
      <c r="BP242"/>
      <c r="BQ242"/>
    </row>
    <row r="243" spans="3:69">
      <c r="C243" s="71" t="s">
        <v>360</v>
      </c>
      <c r="D243" s="1"/>
      <c r="E243" s="29" t="s">
        <v>52</v>
      </c>
      <c r="F243" s="190" t="s">
        <v>2805</v>
      </c>
      <c r="G243" s="238">
        <f t="shared" si="332"/>
        <v>0.63290327623298137</v>
      </c>
      <c r="H243" s="134">
        <f t="shared" si="333"/>
        <v>4.312199798E-2</v>
      </c>
      <c r="I243" s="134">
        <f t="shared" si="334"/>
        <v>0.14416006470000001</v>
      </c>
      <c r="J243" s="138">
        <f t="shared" si="335"/>
        <v>8.68602235529813E-2</v>
      </c>
      <c r="K243" s="190">
        <v>0.35876099</v>
      </c>
      <c r="L243" s="190">
        <v>0.11527722</v>
      </c>
      <c r="M243" s="190">
        <v>2.7418817000000002E-2</v>
      </c>
      <c r="N243" s="190">
        <v>2.6214208999999999E-2</v>
      </c>
      <c r="O243" s="190">
        <v>1.3708597999999999E-4</v>
      </c>
      <c r="P243" s="190">
        <v>1.6770703000000001E-2</v>
      </c>
      <c r="Q243" s="190">
        <v>1.4640276999999999E-3</v>
      </c>
      <c r="R243" s="190">
        <v>3.8937566E-2</v>
      </c>
      <c r="S243" s="190">
        <v>3.1420855999999997E-2</v>
      </c>
      <c r="T243" s="190">
        <v>1.6454149000000001E-2</v>
      </c>
      <c r="U243" s="190">
        <v>4.7645470999999997E-5</v>
      </c>
      <c r="V243" s="190">
        <v>7.0819813E-9</v>
      </c>
      <c r="W243" s="67"/>
      <c r="X243" s="252">
        <f t="shared" si="336"/>
        <v>3.0927671551724139</v>
      </c>
      <c r="Y243" s="46">
        <v>47.198098000000002</v>
      </c>
      <c r="Z243" s="67">
        <f t="shared" si="337"/>
        <v>0.1034186803344843</v>
      </c>
      <c r="AA243" s="5">
        <f t="shared" si="338"/>
        <v>5.6469643508855399E-6</v>
      </c>
      <c r="AB243" s="5">
        <f t="shared" si="339"/>
        <v>1.2531750081808402E-8</v>
      </c>
      <c r="AC243" s="36">
        <f t="shared" si="340"/>
        <v>0.1857242885</v>
      </c>
      <c r="AD243" s="42">
        <v>2.8865923E-6</v>
      </c>
      <c r="AE243" s="42">
        <v>8.7087616000000005E-9</v>
      </c>
      <c r="AF243" s="42">
        <v>2.3793547000000001E-13</v>
      </c>
      <c r="AG243" s="42">
        <v>1.3344797E-9</v>
      </c>
      <c r="AH243" s="42">
        <v>8.8628554000000002E-13</v>
      </c>
      <c r="AI243" s="42">
        <v>3.9180747999999998E-9</v>
      </c>
      <c r="AJ243" s="42">
        <v>2.6955270999999999E-6</v>
      </c>
      <c r="AK243" s="42">
        <v>5.6146840000000003E-10</v>
      </c>
      <c r="AL243" s="42">
        <v>3.1216534000000001E-9</v>
      </c>
      <c r="AM243" s="42">
        <v>1.0343381E-11</v>
      </c>
      <c r="AN243" s="42">
        <v>5.9901234999999998E-15</v>
      </c>
      <c r="AO243" s="42">
        <v>2.8470635000000001E-11</v>
      </c>
      <c r="AP243" s="42">
        <v>8.9767720999999995E-13</v>
      </c>
      <c r="AQ243" s="42">
        <v>2.5833984000000002E-13</v>
      </c>
      <c r="AR243" s="42">
        <v>7.0889722000000001E-9</v>
      </c>
      <c r="AS243" s="42">
        <v>4.3555850999999999E-8</v>
      </c>
      <c r="AT243" s="42">
        <v>4.5244743000000001E-11</v>
      </c>
      <c r="AU243" s="29">
        <v>2.1669484999999999E-3</v>
      </c>
      <c r="AV243" s="29">
        <v>0.18355734000000001</v>
      </c>
      <c r="AW243" s="42">
        <v>8.9466869000000001E-9</v>
      </c>
      <c r="AX243" s="42">
        <v>5.4405545999999997E-11</v>
      </c>
      <c r="AY243" s="42">
        <v>2.4341649E-15</v>
      </c>
      <c r="BA243" s="33" t="s">
        <v>2864</v>
      </c>
      <c r="BE243" s="29"/>
      <c r="BF243"/>
      <c r="BG243"/>
      <c r="BH243"/>
      <c r="BI243"/>
      <c r="BJ243"/>
      <c r="BK243"/>
      <c r="BL243"/>
      <c r="BM243"/>
      <c r="BN243"/>
      <c r="BO243"/>
      <c r="BP243"/>
      <c r="BQ243"/>
    </row>
    <row r="244" spans="3:69">
      <c r="C244" s="71" t="s">
        <v>361</v>
      </c>
      <c r="D244" s="1"/>
      <c r="E244" s="29" t="s">
        <v>52</v>
      </c>
      <c r="F244" s="190" t="s">
        <v>2806</v>
      </c>
      <c r="G244" s="238">
        <f t="shared" si="332"/>
        <v>1.0611816310232447</v>
      </c>
      <c r="H244" s="134">
        <f t="shared" si="333"/>
        <v>6.9387782780000004E-2</v>
      </c>
      <c r="I244" s="134">
        <f t="shared" si="334"/>
        <v>0.19530226219999999</v>
      </c>
      <c r="J244" s="138">
        <f t="shared" si="335"/>
        <v>0.20289886604324486</v>
      </c>
      <c r="K244" s="190">
        <v>0.59359271999999996</v>
      </c>
      <c r="L244" s="190">
        <v>0.16148352999999999</v>
      </c>
      <c r="M244" s="190">
        <v>3.1241023E-2</v>
      </c>
      <c r="N244" s="190">
        <v>3.2783430000000002E-2</v>
      </c>
      <c r="O244" s="190">
        <v>1.3116178E-4</v>
      </c>
      <c r="P244" s="190">
        <v>3.6473191000000002E-2</v>
      </c>
      <c r="Q244" s="190">
        <v>2.5777092000000001E-3</v>
      </c>
      <c r="R244" s="190">
        <v>9.8644065000000003E-2</v>
      </c>
      <c r="S244" s="190">
        <v>6.2595418999999999E-2</v>
      </c>
      <c r="T244" s="190">
        <v>4.1641153E-2</v>
      </c>
      <c r="U244" s="190">
        <v>1.8226430000000001E-5</v>
      </c>
      <c r="V244" s="190">
        <v>2.6132448999999999E-9</v>
      </c>
      <c r="W244" s="67"/>
      <c r="X244" s="252">
        <f t="shared" si="336"/>
        <v>5.1171786206896543</v>
      </c>
      <c r="Y244" s="46">
        <v>88.064048999999997</v>
      </c>
      <c r="Z244" s="67">
        <f t="shared" si="337"/>
        <v>0.15822923184470353</v>
      </c>
      <c r="AA244" s="5">
        <f t="shared" si="338"/>
        <v>8.5823575027263989E-6</v>
      </c>
      <c r="AB244" s="5">
        <f t="shared" si="339"/>
        <v>1.95099648014093E-8</v>
      </c>
      <c r="AC244" s="36">
        <f t="shared" si="340"/>
        <v>0.39327271060000002</v>
      </c>
      <c r="AD244" s="42">
        <v>4.7672932999999999E-6</v>
      </c>
      <c r="AE244" s="42">
        <v>1.4383192E-8</v>
      </c>
      <c r="AF244" s="42">
        <v>3.9296884999999998E-13</v>
      </c>
      <c r="AG244" s="42">
        <v>1.4450801E-9</v>
      </c>
      <c r="AH244" s="42">
        <v>1.3592264E-12</v>
      </c>
      <c r="AI244" s="42">
        <v>4.4930724E-9</v>
      </c>
      <c r="AJ244" s="42">
        <v>3.6938838E-6</v>
      </c>
      <c r="AK244" s="42">
        <v>6.5043825000000004E-10</v>
      </c>
      <c r="AL244" s="42">
        <v>4.2805943000000001E-9</v>
      </c>
      <c r="AM244" s="42">
        <v>2.5962911E-11</v>
      </c>
      <c r="AN244" s="42">
        <v>1.1427554E-14</v>
      </c>
      <c r="AO244" s="42">
        <v>6.0847130999999994E-11</v>
      </c>
      <c r="AP244" s="42">
        <v>2.0603918000000001E-12</v>
      </c>
      <c r="AQ244" s="42">
        <v>5.8040234999999997E-13</v>
      </c>
      <c r="AR244" s="42">
        <v>1.3759251E-8</v>
      </c>
      <c r="AS244" s="42">
        <v>8.6916207000000005E-8</v>
      </c>
      <c r="AT244" s="42">
        <v>1.7307472000000001E-11</v>
      </c>
      <c r="AU244" s="29">
        <v>5.4855106000000001E-3</v>
      </c>
      <c r="AV244" s="29">
        <v>0.3877872</v>
      </c>
      <c r="AW244" s="42">
        <v>1.4565433000000001E-8</v>
      </c>
      <c r="AX244" s="42">
        <v>8.8573583999999999E-11</v>
      </c>
      <c r="AY244" s="42">
        <v>3.9628552999999999E-15</v>
      </c>
      <c r="BA244" s="33" t="s">
        <v>2864</v>
      </c>
      <c r="BE244" s="29"/>
      <c r="BF244"/>
      <c r="BG244"/>
      <c r="BH244"/>
      <c r="BI244"/>
      <c r="BJ244"/>
      <c r="BK244"/>
      <c r="BL244"/>
      <c r="BM244"/>
      <c r="BN244"/>
      <c r="BO244"/>
      <c r="BP244"/>
      <c r="BQ244"/>
    </row>
    <row r="245" spans="3:69">
      <c r="C245" s="71" t="s">
        <v>2750</v>
      </c>
      <c r="D245" s="1"/>
      <c r="E245" s="29" t="s">
        <v>52</v>
      </c>
      <c r="F245" s="190" t="s">
        <v>2807</v>
      </c>
      <c r="G245" s="238">
        <f t="shared" si="332"/>
        <v>0.86488738575841573</v>
      </c>
      <c r="H245" s="134">
        <f t="shared" si="333"/>
        <v>5.7349298040000003E-2</v>
      </c>
      <c r="I245" s="134">
        <f t="shared" si="334"/>
        <v>0.17186209090000001</v>
      </c>
      <c r="J245" s="138">
        <f t="shared" si="335"/>
        <v>0.1497144868184157</v>
      </c>
      <c r="K245" s="190">
        <v>0.48596150999999999</v>
      </c>
      <c r="L245" s="190">
        <v>0.14030564000000001</v>
      </c>
      <c r="M245" s="190">
        <v>2.9489179000000001E-2</v>
      </c>
      <c r="N245" s="190">
        <v>2.9772537000000002E-2</v>
      </c>
      <c r="O245" s="190">
        <v>1.3387704E-4</v>
      </c>
      <c r="P245" s="190">
        <v>2.7442884000000001E-2</v>
      </c>
      <c r="Q245" s="190">
        <v>2.0672719000000002E-3</v>
      </c>
      <c r="R245" s="190">
        <v>7.1278586000000005E-2</v>
      </c>
      <c r="S245" s="190">
        <v>4.8307076999999997E-2</v>
      </c>
      <c r="T245" s="190">
        <v>3.0097109E-2</v>
      </c>
      <c r="U245" s="190">
        <v>3.1710157000000002E-5</v>
      </c>
      <c r="V245" s="190">
        <v>4.6614156999999997E-9</v>
      </c>
      <c r="W245" s="67"/>
      <c r="X245" s="252">
        <f t="shared" si="336"/>
        <v>4.1893233620689649</v>
      </c>
      <c r="Y245" s="46">
        <v>69.333821</v>
      </c>
      <c r="Z245" s="67">
        <f t="shared" si="337"/>
        <v>0.13310772910253532</v>
      </c>
      <c r="AA245" s="5">
        <f t="shared" si="338"/>
        <v>7.2369689875619002E-6</v>
      </c>
      <c r="AB245" s="5">
        <f t="shared" si="339"/>
        <v>1.6311616030753798E-8</v>
      </c>
      <c r="AC245" s="36">
        <f t="shared" si="340"/>
        <v>0.29814635300000003</v>
      </c>
      <c r="AD245" s="42">
        <v>3.9053052999999999E-6</v>
      </c>
      <c r="AE245" s="42">
        <v>1.1782411E-8</v>
      </c>
      <c r="AF245" s="42">
        <v>3.2191188E-13</v>
      </c>
      <c r="AG245" s="42">
        <v>1.3943883000000001E-9</v>
      </c>
      <c r="AH245" s="42">
        <v>1.1424619E-12</v>
      </c>
      <c r="AI245" s="42">
        <v>4.2295318000000001E-9</v>
      </c>
      <c r="AJ245" s="42">
        <v>3.2363037000000001E-6</v>
      </c>
      <c r="AK245" s="42">
        <v>6.0966039999999996E-10</v>
      </c>
      <c r="AL245" s="42">
        <v>3.7494131000000003E-9</v>
      </c>
      <c r="AM245" s="42">
        <v>1.8803959E-11</v>
      </c>
      <c r="AN245" s="42">
        <v>8.9353981999999995E-15</v>
      </c>
      <c r="AO245" s="42">
        <v>4.6007904000000003E-11</v>
      </c>
      <c r="AP245" s="42">
        <v>1.5274809E-12</v>
      </c>
      <c r="AQ245" s="42">
        <v>4.3279036999999999E-13</v>
      </c>
      <c r="AR245" s="42">
        <v>1.070204E-8</v>
      </c>
      <c r="AS245" s="42">
        <v>6.7042710999999997E-8</v>
      </c>
      <c r="AT245" s="42">
        <v>3.0112054000000003E-11</v>
      </c>
      <c r="AU245" s="29">
        <v>3.9645030000000003E-3</v>
      </c>
      <c r="AV245" s="29">
        <v>0.29418185000000002</v>
      </c>
      <c r="AW245" s="42">
        <v>1.1990173999999999E-8</v>
      </c>
      <c r="AX245" s="42">
        <v>7.2913232999999996E-11</v>
      </c>
      <c r="AY245" s="42">
        <v>3.2622055999999998E-15</v>
      </c>
      <c r="BA245" s="33" t="s">
        <v>2864</v>
      </c>
      <c r="BE245" s="29"/>
      <c r="BF245"/>
      <c r="BG245"/>
      <c r="BH245"/>
      <c r="BI245"/>
      <c r="BJ245"/>
      <c r="BK245"/>
      <c r="BL245"/>
      <c r="BM245"/>
      <c r="BN245"/>
      <c r="BO245"/>
      <c r="BP245"/>
      <c r="BQ245"/>
    </row>
    <row r="246" spans="3:69">
      <c r="C246" s="71" t="s">
        <v>2751</v>
      </c>
      <c r="D246" s="1"/>
      <c r="E246" s="29" t="s">
        <v>52</v>
      </c>
      <c r="F246" s="190" t="s">
        <v>2808</v>
      </c>
      <c r="G246" s="238">
        <f t="shared" si="332"/>
        <v>0.63290327623298137</v>
      </c>
      <c r="H246" s="134">
        <f t="shared" si="333"/>
        <v>4.312199798E-2</v>
      </c>
      <c r="I246" s="134">
        <f t="shared" si="334"/>
        <v>0.14416006470000001</v>
      </c>
      <c r="J246" s="138">
        <f t="shared" si="335"/>
        <v>8.68602235529813E-2</v>
      </c>
      <c r="K246" s="190">
        <v>0.35876099</v>
      </c>
      <c r="L246" s="190">
        <v>0.11527722</v>
      </c>
      <c r="M246" s="190">
        <v>2.7418817000000002E-2</v>
      </c>
      <c r="N246" s="190">
        <v>2.6214208999999999E-2</v>
      </c>
      <c r="O246" s="190">
        <v>1.3708597999999999E-4</v>
      </c>
      <c r="P246" s="190">
        <v>1.6770703000000001E-2</v>
      </c>
      <c r="Q246" s="190">
        <v>1.4640276999999999E-3</v>
      </c>
      <c r="R246" s="190">
        <v>3.8937566E-2</v>
      </c>
      <c r="S246" s="190">
        <v>3.1420855999999997E-2</v>
      </c>
      <c r="T246" s="190">
        <v>1.6454149000000001E-2</v>
      </c>
      <c r="U246" s="190">
        <v>4.7645470999999997E-5</v>
      </c>
      <c r="V246" s="190">
        <v>7.0819813E-9</v>
      </c>
      <c r="W246" s="67"/>
      <c r="X246" s="252">
        <f t="shared" si="336"/>
        <v>3.0927671551724139</v>
      </c>
      <c r="Y246" s="46">
        <v>47.198098000000002</v>
      </c>
      <c r="Z246" s="67">
        <f t="shared" si="337"/>
        <v>0.1034186803344843</v>
      </c>
      <c r="AA246" s="5">
        <f t="shared" si="338"/>
        <v>5.6469643508855399E-6</v>
      </c>
      <c r="AB246" s="5">
        <f t="shared" si="339"/>
        <v>1.2531750081808402E-8</v>
      </c>
      <c r="AC246" s="36">
        <f t="shared" si="340"/>
        <v>0.1857242885</v>
      </c>
      <c r="AD246" s="42">
        <v>2.8865923E-6</v>
      </c>
      <c r="AE246" s="42">
        <v>8.7087616000000005E-9</v>
      </c>
      <c r="AF246" s="42">
        <v>2.3793547000000001E-13</v>
      </c>
      <c r="AG246" s="42">
        <v>1.3344797E-9</v>
      </c>
      <c r="AH246" s="42">
        <v>8.8628554000000002E-13</v>
      </c>
      <c r="AI246" s="42">
        <v>3.9180747999999998E-9</v>
      </c>
      <c r="AJ246" s="42">
        <v>2.6955270999999999E-6</v>
      </c>
      <c r="AK246" s="42">
        <v>5.6146840000000003E-10</v>
      </c>
      <c r="AL246" s="42">
        <v>3.1216534000000001E-9</v>
      </c>
      <c r="AM246" s="42">
        <v>1.0343381E-11</v>
      </c>
      <c r="AN246" s="42">
        <v>5.9901234999999998E-15</v>
      </c>
      <c r="AO246" s="42">
        <v>2.8470635000000001E-11</v>
      </c>
      <c r="AP246" s="42">
        <v>8.9767720999999995E-13</v>
      </c>
      <c r="AQ246" s="42">
        <v>2.5833984000000002E-13</v>
      </c>
      <c r="AR246" s="42">
        <v>7.0889722000000001E-9</v>
      </c>
      <c r="AS246" s="42">
        <v>4.3555850999999999E-8</v>
      </c>
      <c r="AT246" s="42">
        <v>4.5244743000000001E-11</v>
      </c>
      <c r="AU246" s="29">
        <v>2.1669484999999999E-3</v>
      </c>
      <c r="AV246" s="29">
        <v>0.18355734000000001</v>
      </c>
      <c r="AW246" s="42">
        <v>8.9466869000000001E-9</v>
      </c>
      <c r="AX246" s="42">
        <v>5.4405545999999997E-11</v>
      </c>
      <c r="AY246" s="42">
        <v>2.4341649E-15</v>
      </c>
      <c r="BA246" s="33" t="s">
        <v>2864</v>
      </c>
      <c r="BE246" s="29"/>
      <c r="BF246"/>
      <c r="BG246"/>
      <c r="BH246"/>
      <c r="BI246"/>
      <c r="BJ246"/>
      <c r="BK246"/>
      <c r="BL246"/>
      <c r="BM246"/>
      <c r="BN246"/>
      <c r="BO246"/>
      <c r="BP246"/>
      <c r="BQ246"/>
    </row>
    <row r="247" spans="3:69">
      <c r="C247" s="71" t="s">
        <v>2752</v>
      </c>
      <c r="D247" s="1"/>
      <c r="E247" s="29" t="s">
        <v>52</v>
      </c>
      <c r="F247" s="190" t="s">
        <v>2809</v>
      </c>
      <c r="G247" s="238">
        <f t="shared" si="332"/>
        <v>1.375710106822214</v>
      </c>
      <c r="H247" s="134">
        <f t="shared" si="333"/>
        <v>7.9664249100000001E-2</v>
      </c>
      <c r="I247" s="134">
        <f t="shared" si="334"/>
        <v>0.2383321659</v>
      </c>
      <c r="J247" s="138">
        <f t="shared" si="335"/>
        <v>0.39131220182221405</v>
      </c>
      <c r="K247" s="190">
        <v>0.66640149000000004</v>
      </c>
      <c r="L247" s="190">
        <v>0.19594207</v>
      </c>
      <c r="M247" s="190">
        <v>3.9537757E-2</v>
      </c>
      <c r="N247" s="190">
        <v>3.9245628999999997E-2</v>
      </c>
      <c r="O247" s="190">
        <v>1.9825221000000001E-3</v>
      </c>
      <c r="P247" s="190">
        <v>3.8436098000000002E-2</v>
      </c>
      <c r="Q247" s="190">
        <v>2.8523389000000001E-3</v>
      </c>
      <c r="R247" s="190">
        <v>0.28627429999999998</v>
      </c>
      <c r="S247" s="190">
        <v>6.3592246000000005E-2</v>
      </c>
      <c r="T247" s="190">
        <v>4.1425794000000002E-2</v>
      </c>
      <c r="U247" s="190">
        <v>1.9859211000000001E-5</v>
      </c>
      <c r="V247" s="190">
        <v>2.6112140000000002E-9</v>
      </c>
      <c r="W247" s="67"/>
      <c r="X247" s="252">
        <f t="shared" si="336"/>
        <v>5.7448404310344827</v>
      </c>
      <c r="Y247" s="46">
        <v>96.010620000000003</v>
      </c>
      <c r="Z247" s="67">
        <f t="shared" si="337"/>
        <v>0.18488922751656833</v>
      </c>
      <c r="AA247" s="5">
        <f t="shared" si="338"/>
        <v>1.00272463253617E-5</v>
      </c>
      <c r="AB247" s="5">
        <f t="shared" si="339"/>
        <v>2.2367210559916404E-8</v>
      </c>
      <c r="AC247" s="36">
        <f t="shared" si="340"/>
        <v>0.49587521299999998</v>
      </c>
      <c r="AD247" s="42">
        <v>5.3518451999999998E-6</v>
      </c>
      <c r="AE247" s="42">
        <v>1.6146831000000001E-8</v>
      </c>
      <c r="AF247" s="42">
        <v>4.4115356000000001E-13</v>
      </c>
      <c r="AG247" s="42">
        <v>1.4958909E-9</v>
      </c>
      <c r="AH247" s="42">
        <v>2.6109617000000002E-12</v>
      </c>
      <c r="AI247" s="42">
        <v>5.4819034999999997E-9</v>
      </c>
      <c r="AJ247" s="42">
        <v>4.5177871000000004E-6</v>
      </c>
      <c r="AK247" s="42">
        <v>7.9259181999999999E-10</v>
      </c>
      <c r="AL247" s="42">
        <v>5.1976590000000001E-9</v>
      </c>
      <c r="AM247" s="42">
        <v>2.6782235000000001E-11</v>
      </c>
      <c r="AN247" s="42">
        <v>1.3511301E-14</v>
      </c>
      <c r="AO247" s="42">
        <v>8.6803520000000003E-11</v>
      </c>
      <c r="AP247" s="42">
        <v>2.4348835999999999E-12</v>
      </c>
      <c r="AQ247" s="42">
        <v>8.6361898999999995E-13</v>
      </c>
      <c r="AR247" s="42">
        <v>1.5810170999999999E-8</v>
      </c>
      <c r="AS247" s="42">
        <v>1.1937733E-7</v>
      </c>
      <c r="AT247" s="42">
        <v>1.8856508E-11</v>
      </c>
      <c r="AU247" s="29">
        <v>3.1668133000000001E-2</v>
      </c>
      <c r="AV247" s="29">
        <v>0.46420707999999999</v>
      </c>
      <c r="AW247" s="42">
        <v>1.5446119E-8</v>
      </c>
      <c r="AX247" s="42">
        <v>9.3929107000000001E-11</v>
      </c>
      <c r="AY247" s="42">
        <v>4.2024653999999999E-15</v>
      </c>
      <c r="BA247" s="33" t="s">
        <v>2864</v>
      </c>
      <c r="BE247" s="29"/>
      <c r="BF247"/>
      <c r="BG247"/>
      <c r="BH247"/>
      <c r="BI247"/>
      <c r="BJ247"/>
      <c r="BK247"/>
      <c r="BL247"/>
      <c r="BM247"/>
      <c r="BN247"/>
      <c r="BO247"/>
      <c r="BP247"/>
      <c r="BQ247"/>
    </row>
    <row r="248" spans="3:69">
      <c r="C248" s="71" t="s">
        <v>2753</v>
      </c>
      <c r="D248" s="1"/>
      <c r="E248" s="29" t="s">
        <v>52</v>
      </c>
      <c r="F248" s="190" t="s">
        <v>2810</v>
      </c>
      <c r="G248" s="238">
        <f t="shared" si="332"/>
        <v>1.0920468341479488</v>
      </c>
      <c r="H248" s="134">
        <f t="shared" si="333"/>
        <v>6.47711906E-2</v>
      </c>
      <c r="I248" s="134">
        <f t="shared" si="334"/>
        <v>0.20293923950000001</v>
      </c>
      <c r="J248" s="138">
        <f t="shared" si="335"/>
        <v>0.28579078404794894</v>
      </c>
      <c r="K248" s="190">
        <v>0.53854561999999995</v>
      </c>
      <c r="L248" s="190">
        <v>0.16519236000000001</v>
      </c>
      <c r="M248" s="190">
        <v>3.5481263999999998E-2</v>
      </c>
      <c r="N248" s="190">
        <v>3.4439681E-2</v>
      </c>
      <c r="O248" s="190">
        <v>1.4709706E-3</v>
      </c>
      <c r="P248" s="190">
        <v>2.8860539000000001E-2</v>
      </c>
      <c r="Q248" s="190">
        <v>2.2656155000000001E-3</v>
      </c>
      <c r="R248" s="190">
        <v>0.20678931</v>
      </c>
      <c r="S248" s="190">
        <v>4.9027007999999997E-2</v>
      </c>
      <c r="T248" s="190">
        <v>2.9941572E-2</v>
      </c>
      <c r="U248" s="190">
        <v>3.2889387999999998E-5</v>
      </c>
      <c r="V248" s="190">
        <v>4.6599490000000003E-9</v>
      </c>
      <c r="W248" s="67"/>
      <c r="X248" s="252">
        <f t="shared" si="336"/>
        <v>4.6426346551724134</v>
      </c>
      <c r="Y248" s="46">
        <v>75.073012000000006</v>
      </c>
      <c r="Z248" s="67">
        <f t="shared" si="337"/>
        <v>0.15236217166283877</v>
      </c>
      <c r="AA248" s="5">
        <f t="shared" si="338"/>
        <v>8.2804998559928994E-6</v>
      </c>
      <c r="AB248" s="5">
        <f t="shared" si="339"/>
        <v>1.8375183132554303E-8</v>
      </c>
      <c r="AC248" s="36">
        <f t="shared" si="340"/>
        <v>0.37224815499999997</v>
      </c>
      <c r="AD248" s="42">
        <v>4.3274816999999998E-6</v>
      </c>
      <c r="AE248" s="42">
        <v>1.3056151E-8</v>
      </c>
      <c r="AF248" s="42">
        <v>3.5671195000000002E-13</v>
      </c>
      <c r="AG248" s="42">
        <v>1.4310849000000001E-9</v>
      </c>
      <c r="AH248" s="42">
        <v>2.0464929000000002E-12</v>
      </c>
      <c r="AI248" s="42">
        <v>4.9436876E-9</v>
      </c>
      <c r="AJ248" s="42">
        <v>3.8313449999999998E-6</v>
      </c>
      <c r="AK248" s="42">
        <v>7.1232686999999997E-10</v>
      </c>
      <c r="AL248" s="42">
        <v>4.4117376E-9</v>
      </c>
      <c r="AM248" s="42">
        <v>1.9395694000000001E-11</v>
      </c>
      <c r="AN248" s="42">
        <v>1.0440327E-14</v>
      </c>
      <c r="AO248" s="42">
        <v>6.4754183999999994E-11</v>
      </c>
      <c r="AP248" s="42">
        <v>1.7979473000000001E-12</v>
      </c>
      <c r="AQ248" s="42">
        <v>6.3733572E-13</v>
      </c>
      <c r="AR248" s="42">
        <v>1.2183260000000001E-8</v>
      </c>
      <c r="AS248" s="42">
        <v>9.0486852000000001E-8</v>
      </c>
      <c r="AT248" s="42">
        <v>3.1230803000000003E-11</v>
      </c>
      <c r="AU248" s="29">
        <v>2.2874175E-2</v>
      </c>
      <c r="AV248" s="29">
        <v>0.34937397999999997</v>
      </c>
      <c r="AW248" s="42">
        <v>1.2626225000000001E-8</v>
      </c>
      <c r="AX248" s="42">
        <v>7.6781110999999994E-11</v>
      </c>
      <c r="AY248" s="42">
        <v>3.4352572999999998E-15</v>
      </c>
      <c r="BA248" s="33" t="s">
        <v>2864</v>
      </c>
      <c r="BE248" s="29"/>
      <c r="BF248"/>
      <c r="BG248"/>
      <c r="BH248"/>
      <c r="BI248"/>
      <c r="BJ248"/>
      <c r="BK248"/>
      <c r="BL248"/>
      <c r="BM248"/>
      <c r="BN248"/>
      <c r="BO248"/>
      <c r="BP248"/>
      <c r="BQ248"/>
    </row>
    <row r="249" spans="3:69">
      <c r="C249" s="71" t="s">
        <v>2754</v>
      </c>
      <c r="D249" s="1"/>
      <c r="E249" s="29" t="s">
        <v>52</v>
      </c>
      <c r="F249" s="190" t="s">
        <v>2811</v>
      </c>
      <c r="G249" s="238">
        <f t="shared" si="332"/>
        <v>0.75680842669818138</v>
      </c>
      <c r="H249" s="134">
        <f t="shared" si="333"/>
        <v>4.7170302730000002E-2</v>
      </c>
      <c r="I249" s="134">
        <f t="shared" si="334"/>
        <v>0.16111123220000001</v>
      </c>
      <c r="J249" s="138">
        <f t="shared" si="335"/>
        <v>0.16108366176818129</v>
      </c>
      <c r="K249" s="190">
        <v>0.38744323000000003</v>
      </c>
      <c r="L249" s="190">
        <v>0.12885178999999999</v>
      </c>
      <c r="M249" s="190">
        <v>3.0687227000000001E-2</v>
      </c>
      <c r="N249" s="190">
        <v>2.8759923999999999E-2</v>
      </c>
      <c r="O249" s="190">
        <v>8.6640972999999996E-4</v>
      </c>
      <c r="P249" s="190">
        <v>1.7543969E-2</v>
      </c>
      <c r="Q249" s="190">
        <v>1.5722151999999999E-3</v>
      </c>
      <c r="R249" s="190">
        <v>0.11285251</v>
      </c>
      <c r="S249" s="190">
        <v>3.1813545999999998E-2</v>
      </c>
      <c r="T249" s="190">
        <v>1.6369310000000001E-2</v>
      </c>
      <c r="U249" s="190">
        <v>4.8288687000000002E-5</v>
      </c>
      <c r="V249" s="190">
        <v>7.0811812999999997E-9</v>
      </c>
      <c r="W249" s="67"/>
      <c r="X249" s="252">
        <f t="shared" si="336"/>
        <v>3.3400278448275862</v>
      </c>
      <c r="Y249" s="46">
        <v>50.328564999999998</v>
      </c>
      <c r="Z249" s="67">
        <f t="shared" si="337"/>
        <v>0.11392110311857509</v>
      </c>
      <c r="AA249" s="5">
        <f t="shared" si="338"/>
        <v>6.2161629891933998E-6</v>
      </c>
      <c r="AB249" s="5">
        <f t="shared" si="339"/>
        <v>1.3657331862210303E-8</v>
      </c>
      <c r="AC249" s="36">
        <f t="shared" si="340"/>
        <v>0.22614345499999999</v>
      </c>
      <c r="AD249" s="42">
        <v>3.1168703E-6</v>
      </c>
      <c r="AE249" s="42">
        <v>9.4035285999999997E-9</v>
      </c>
      <c r="AF249" s="42">
        <v>2.5691732999999999E-13</v>
      </c>
      <c r="AG249" s="42">
        <v>1.3544961E-9</v>
      </c>
      <c r="AH249" s="42">
        <v>1.3793934E-12</v>
      </c>
      <c r="AI249" s="42">
        <v>4.3076142999999999E-9</v>
      </c>
      <c r="AJ249" s="42">
        <v>3.0200951000000001E-6</v>
      </c>
      <c r="AK249" s="42">
        <v>6.1746830000000002E-10</v>
      </c>
      <c r="AL249" s="42">
        <v>3.4829212999999998E-9</v>
      </c>
      <c r="AM249" s="42">
        <v>1.0666145E-11</v>
      </c>
      <c r="AN249" s="42">
        <v>6.8109935E-15</v>
      </c>
      <c r="AO249" s="42">
        <v>3.8695877999999998E-11</v>
      </c>
      <c r="AP249" s="42">
        <v>1.0452043000000001E-12</v>
      </c>
      <c r="AQ249" s="42">
        <v>3.6991002999999999E-13</v>
      </c>
      <c r="AR249" s="42">
        <v>7.8969105000000008E-9</v>
      </c>
      <c r="AS249" s="42">
        <v>5.6343565000000002E-8</v>
      </c>
      <c r="AT249" s="42">
        <v>4.5854970000000002E-11</v>
      </c>
      <c r="AU249" s="29">
        <v>1.2481315E-2</v>
      </c>
      <c r="AV249" s="29">
        <v>0.21366214</v>
      </c>
      <c r="AW249" s="42">
        <v>9.2936238999999996E-9</v>
      </c>
      <c r="AX249" s="42">
        <v>5.6515298000000002E-11</v>
      </c>
      <c r="AY249" s="42">
        <v>2.5285568E-15</v>
      </c>
      <c r="BA249" s="33" t="s">
        <v>2864</v>
      </c>
      <c r="BE249" s="29"/>
      <c r="BF249"/>
      <c r="BG249"/>
      <c r="BH249"/>
      <c r="BI249"/>
      <c r="BJ249"/>
      <c r="BK249"/>
      <c r="BL249"/>
      <c r="BM249"/>
      <c r="BN249"/>
      <c r="BO249"/>
      <c r="BP249"/>
      <c r="BQ249"/>
    </row>
    <row r="250" spans="3:69">
      <c r="C250" s="71" t="s">
        <v>2755</v>
      </c>
      <c r="D250" s="1"/>
      <c r="E250" s="29" t="s">
        <v>52</v>
      </c>
      <c r="F250" s="190" t="s">
        <v>2812</v>
      </c>
      <c r="G250" s="238">
        <f t="shared" si="332"/>
        <v>1.4269601500179134</v>
      </c>
      <c r="H250" s="134">
        <f t="shared" si="333"/>
        <v>8.181552517E-2</v>
      </c>
      <c r="I250" s="134">
        <f t="shared" si="334"/>
        <v>0.32739850049999997</v>
      </c>
      <c r="J250" s="138">
        <f t="shared" si="335"/>
        <v>0.34239993434791338</v>
      </c>
      <c r="K250" s="190">
        <v>0.67534618999999996</v>
      </c>
      <c r="L250" s="190">
        <v>0.29341879999999998</v>
      </c>
      <c r="M250" s="190">
        <v>3.1173580999999999E-2</v>
      </c>
      <c r="N250" s="190">
        <v>3.8082096000000003E-2</v>
      </c>
      <c r="O250" s="190">
        <v>1.3901517000000001E-4</v>
      </c>
      <c r="P250" s="190">
        <v>4.3594413999999998E-2</v>
      </c>
      <c r="Q250" s="190">
        <v>2.8061194999999999E-3</v>
      </c>
      <c r="R250" s="190">
        <v>0.22698166</v>
      </c>
      <c r="S250" s="190">
        <v>7.6025514000000002E-2</v>
      </c>
      <c r="T250" s="190">
        <v>3.9374422999999999E-2</v>
      </c>
      <c r="U250" s="190">
        <v>1.8334727999999999E-5</v>
      </c>
      <c r="V250" s="190">
        <v>2.6199134000000002E-9</v>
      </c>
      <c r="W250" s="67"/>
      <c r="X250" s="252">
        <f t="shared" si="336"/>
        <v>5.8219499137931026</v>
      </c>
      <c r="Y250" s="46">
        <v>100.79934</v>
      </c>
      <c r="Z250" s="67">
        <f t="shared" si="337"/>
        <v>0.21702031138120884</v>
      </c>
      <c r="AA250" s="5">
        <f t="shared" si="338"/>
        <v>1.1873955270298E-5</v>
      </c>
      <c r="AB250" s="5">
        <f t="shared" si="339"/>
        <v>2.4343313489739408E-8</v>
      </c>
      <c r="AC250" s="36">
        <f t="shared" si="340"/>
        <v>0.48593814799999996</v>
      </c>
      <c r="AD250" s="42">
        <v>5.3064502999999996E-6</v>
      </c>
      <c r="AE250" s="42">
        <v>1.6009961E-8</v>
      </c>
      <c r="AF250" s="42">
        <v>4.3741447000000002E-13</v>
      </c>
      <c r="AG250" s="42">
        <v>1.4360359000000001E-9</v>
      </c>
      <c r="AH250" s="42">
        <v>1.459498E-12</v>
      </c>
      <c r="AI250" s="42">
        <v>4.4901979000000002E-9</v>
      </c>
      <c r="AJ250" s="42">
        <v>6.4356050000000002E-6</v>
      </c>
      <c r="AK250" s="42">
        <v>6.5283704999999998E-10</v>
      </c>
      <c r="AL250" s="42">
        <v>7.4742620000000004E-9</v>
      </c>
      <c r="AM250" s="42">
        <v>3.1307017000000003E-11</v>
      </c>
      <c r="AN250" s="42">
        <v>1.1244534000000001E-14</v>
      </c>
      <c r="AO250" s="42">
        <v>6.9380425999999998E-11</v>
      </c>
      <c r="AP250" s="42">
        <v>2.4623772999999999E-12</v>
      </c>
      <c r="AQ250" s="42">
        <v>6.7196274999999997E-13</v>
      </c>
      <c r="AR250" s="42">
        <v>1.5298329000000001E-8</v>
      </c>
      <c r="AS250" s="42">
        <v>9.6767054000000006E-8</v>
      </c>
      <c r="AT250" s="42">
        <v>1.7410256E-11</v>
      </c>
      <c r="AU250" s="29">
        <v>1.2059428000000001E-2</v>
      </c>
      <c r="AV250" s="29">
        <v>0.47387871999999998</v>
      </c>
      <c r="AW250" s="42">
        <v>1.3906893999999999E-8</v>
      </c>
      <c r="AX250" s="42">
        <v>8.4568958000000004E-11</v>
      </c>
      <c r="AY250" s="42">
        <v>3.7836853999999998E-15</v>
      </c>
      <c r="BA250" s="33" t="s">
        <v>2864</v>
      </c>
      <c r="BE250" s="29"/>
      <c r="BF250"/>
      <c r="BG250"/>
      <c r="BH250"/>
      <c r="BI250"/>
      <c r="BJ250"/>
      <c r="BK250"/>
      <c r="BL250"/>
      <c r="BM250"/>
      <c r="BN250"/>
      <c r="BO250"/>
      <c r="BP250"/>
      <c r="BQ250"/>
    </row>
    <row r="251" spans="3:69">
      <c r="C251" s="71" t="s">
        <v>2756</v>
      </c>
      <c r="D251" s="1"/>
      <c r="E251" s="29" t="s">
        <v>52</v>
      </c>
      <c r="F251" s="190" t="s">
        <v>2813</v>
      </c>
      <c r="G251" s="238">
        <f t="shared" si="332"/>
        <v>1.129060755868232</v>
      </c>
      <c r="H251" s="134">
        <f t="shared" si="333"/>
        <v>6.6324888929999992E-2</v>
      </c>
      <c r="I251" s="134">
        <f t="shared" si="334"/>
        <v>0.26726492590000001</v>
      </c>
      <c r="J251" s="138">
        <f t="shared" si="335"/>
        <v>0.25046526103823191</v>
      </c>
      <c r="K251" s="190">
        <v>0.54500568000000005</v>
      </c>
      <c r="L251" s="190">
        <v>0.23559221999999999</v>
      </c>
      <c r="M251" s="190">
        <v>2.9440470999999999E-2</v>
      </c>
      <c r="N251" s="190">
        <v>3.3599351E-2</v>
      </c>
      <c r="O251" s="190">
        <v>1.3954893E-4</v>
      </c>
      <c r="P251" s="190">
        <v>3.2585989000000003E-2</v>
      </c>
      <c r="Q251" s="190">
        <v>2.2322348999999999E-3</v>
      </c>
      <c r="R251" s="190">
        <v>0.16396685</v>
      </c>
      <c r="S251" s="190">
        <v>5.8006591000000003E-2</v>
      </c>
      <c r="T251" s="190">
        <v>2.8460026999999999E-2</v>
      </c>
      <c r="U251" s="190">
        <v>3.1788371999999999E-5</v>
      </c>
      <c r="V251" s="190">
        <v>4.6662318999999997E-9</v>
      </c>
      <c r="W251" s="67"/>
      <c r="X251" s="252">
        <f t="shared" si="336"/>
        <v>4.6983248275862071</v>
      </c>
      <c r="Y251" s="46">
        <v>78.531533999999994</v>
      </c>
      <c r="Z251" s="67">
        <f t="shared" si="337"/>
        <v>0.17556795257890168</v>
      </c>
      <c r="AA251" s="5">
        <f t="shared" si="338"/>
        <v>9.6142339970801994E-6</v>
      </c>
      <c r="AB251" s="5">
        <f t="shared" si="339"/>
        <v>1.9802368061642395E-8</v>
      </c>
      <c r="AC251" s="36">
        <f t="shared" si="340"/>
        <v>0.36507139249999998</v>
      </c>
      <c r="AD251" s="42">
        <v>4.2946965000000002E-6</v>
      </c>
      <c r="AE251" s="42">
        <v>1.2957299999999999E-8</v>
      </c>
      <c r="AF251" s="42">
        <v>3.5401149999999998E-13</v>
      </c>
      <c r="AG251" s="42">
        <v>1.3878564000000001E-9</v>
      </c>
      <c r="AH251" s="42">
        <v>1.2148802000000001E-12</v>
      </c>
      <c r="AI251" s="42">
        <v>4.2274558000000001E-9</v>
      </c>
      <c r="AJ251" s="42">
        <v>5.2164356000000001E-6</v>
      </c>
      <c r="AK251" s="42">
        <v>6.1139286999999996E-10</v>
      </c>
      <c r="AL251" s="42">
        <v>6.0559507999999998E-9</v>
      </c>
      <c r="AM251" s="42">
        <v>2.2663592000000002E-11</v>
      </c>
      <c r="AN251" s="42">
        <v>8.8032173000000008E-15</v>
      </c>
      <c r="AO251" s="42">
        <v>5.2170838999999999E-11</v>
      </c>
      <c r="AP251" s="42">
        <v>1.8178038E-12</v>
      </c>
      <c r="AQ251" s="42">
        <v>4.9891731999999999E-13</v>
      </c>
      <c r="AR251" s="42">
        <v>1.1813595999999999E-8</v>
      </c>
      <c r="AS251" s="42">
        <v>7.4157211000000005E-8</v>
      </c>
      <c r="AT251" s="42">
        <v>3.0186287999999997E-11</v>
      </c>
      <c r="AU251" s="29">
        <v>8.7123324999999995E-3</v>
      </c>
      <c r="AV251" s="29">
        <v>0.35635906000000001</v>
      </c>
      <c r="AW251" s="42">
        <v>1.1514563000000001E-8</v>
      </c>
      <c r="AX251" s="42">
        <v>7.0021004000000005E-11</v>
      </c>
      <c r="AY251" s="42">
        <v>3.1328050999999998E-15</v>
      </c>
      <c r="BA251" s="33" t="s">
        <v>2864</v>
      </c>
      <c r="BE251" s="29"/>
      <c r="BF251"/>
      <c r="BG251"/>
      <c r="BH251"/>
      <c r="BI251"/>
      <c r="BJ251"/>
      <c r="BK251"/>
      <c r="BL251"/>
      <c r="BM251"/>
      <c r="BN251"/>
      <c r="BO251"/>
      <c r="BP251"/>
      <c r="BQ251"/>
    </row>
    <row r="252" spans="3:69">
      <c r="C252" s="71" t="s">
        <v>2757</v>
      </c>
      <c r="D252" s="1"/>
      <c r="E252" s="29" t="s">
        <v>52</v>
      </c>
      <c r="F252" s="190" t="s">
        <v>2814</v>
      </c>
      <c r="G252" s="238">
        <f t="shared" si="332"/>
        <v>0.77699784255860826</v>
      </c>
      <c r="H252" s="134">
        <f t="shared" si="333"/>
        <v>4.8017774739999998E-2</v>
      </c>
      <c r="I252" s="134">
        <f t="shared" si="334"/>
        <v>0.19619797659999999</v>
      </c>
      <c r="J252" s="138">
        <f t="shared" si="335"/>
        <v>0.14181519121860828</v>
      </c>
      <c r="K252" s="190">
        <v>0.39096690000000001</v>
      </c>
      <c r="L252" s="190">
        <v>0.16725171999999999</v>
      </c>
      <c r="M252" s="190">
        <v>2.7392249E-2</v>
      </c>
      <c r="N252" s="190">
        <v>2.8301561999999999E-2</v>
      </c>
      <c r="O252" s="190">
        <v>1.4017974000000001E-4</v>
      </c>
      <c r="P252" s="190">
        <v>1.9576033E-2</v>
      </c>
      <c r="Q252" s="190">
        <v>1.5540076E-3</v>
      </c>
      <c r="R252" s="190">
        <v>8.9494801999999998E-2</v>
      </c>
      <c r="S252" s="190">
        <v>3.6711500000000001E-2</v>
      </c>
      <c r="T252" s="190">
        <v>1.5561194E-2</v>
      </c>
      <c r="U252" s="190">
        <v>4.7688134000000001E-5</v>
      </c>
      <c r="V252" s="190">
        <v>7.0846083000000003E-9</v>
      </c>
      <c r="W252" s="67"/>
      <c r="X252" s="252">
        <f t="shared" si="336"/>
        <v>3.3704043103448273</v>
      </c>
      <c r="Y252" s="46">
        <v>52.215032000000001</v>
      </c>
      <c r="Z252" s="67">
        <f t="shared" si="337"/>
        <v>0.12657880315253342</v>
      </c>
      <c r="AA252" s="5">
        <f t="shared" si="338"/>
        <v>6.943654411386469E-6</v>
      </c>
      <c r="AB252" s="5">
        <f t="shared" si="339"/>
        <v>1.44357965221477E-8</v>
      </c>
      <c r="AC252" s="36">
        <f t="shared" si="340"/>
        <v>0.2222288637</v>
      </c>
      <c r="AD252" s="42">
        <v>3.0989874999999999E-6</v>
      </c>
      <c r="AE252" s="42">
        <v>9.3496100000000008E-9</v>
      </c>
      <c r="AF252" s="42">
        <v>2.5544435000000001E-13</v>
      </c>
      <c r="AG252" s="42">
        <v>1.3309169E-9</v>
      </c>
      <c r="AH252" s="42">
        <v>9.2578646999999998E-13</v>
      </c>
      <c r="AI252" s="42">
        <v>3.9169424000000003E-9</v>
      </c>
      <c r="AJ252" s="42">
        <v>3.7755991E-6</v>
      </c>
      <c r="AK252" s="42">
        <v>5.6241337999999999E-10</v>
      </c>
      <c r="AL252" s="42">
        <v>4.3797648999999997E-9</v>
      </c>
      <c r="AM252" s="42">
        <v>1.2448635E-11</v>
      </c>
      <c r="AN252" s="42">
        <v>5.9180247999999998E-15</v>
      </c>
      <c r="AO252" s="42">
        <v>3.1832236E-11</v>
      </c>
      <c r="AP252" s="42">
        <v>1.0560351E-12</v>
      </c>
      <c r="AQ252" s="42">
        <v>2.9440909E-13</v>
      </c>
      <c r="AR252" s="42">
        <v>7.6952756000000006E-9</v>
      </c>
      <c r="AS252" s="42">
        <v>4.7436487999999999E-8</v>
      </c>
      <c r="AT252" s="42">
        <v>4.5285234000000001E-11</v>
      </c>
      <c r="AU252" s="29">
        <v>4.7566737000000001E-3</v>
      </c>
      <c r="AV252" s="29">
        <v>0.21747219000000001</v>
      </c>
      <c r="AW252" s="42">
        <v>8.6872626999999997E-9</v>
      </c>
      <c r="AX252" s="42">
        <v>5.2827967000000003E-11</v>
      </c>
      <c r="AY252" s="42">
        <v>2.3635828999999999E-15</v>
      </c>
      <c r="BA252" s="33" t="s">
        <v>2864</v>
      </c>
      <c r="BE252" s="29"/>
      <c r="BF252"/>
      <c r="BG252"/>
      <c r="BH252"/>
      <c r="BI252"/>
      <c r="BJ252"/>
      <c r="BK252"/>
      <c r="BL252"/>
      <c r="BM252"/>
      <c r="BN252"/>
      <c r="BO252"/>
      <c r="BP252"/>
      <c r="BQ252"/>
    </row>
    <row r="253" spans="3:69">
      <c r="C253" s="71" t="s">
        <v>2758</v>
      </c>
      <c r="D253" s="1"/>
      <c r="E253" s="29" t="s">
        <v>52</v>
      </c>
      <c r="F253" s="190" t="s">
        <v>2815</v>
      </c>
      <c r="G253" s="238">
        <f t="shared" si="332"/>
        <v>3.4037264270440173</v>
      </c>
      <c r="H253" s="134">
        <f t="shared" si="333"/>
        <v>0.1161284336</v>
      </c>
      <c r="I253" s="134">
        <f t="shared" si="334"/>
        <v>0.89534573689999997</v>
      </c>
      <c r="J253" s="138">
        <f t="shared" si="335"/>
        <v>1.5836772965440171</v>
      </c>
      <c r="K253" s="190">
        <v>0.80857495999999995</v>
      </c>
      <c r="L253" s="190">
        <v>0.85470312999999998</v>
      </c>
      <c r="M253" s="190">
        <v>3.6833137000000002E-2</v>
      </c>
      <c r="N253" s="190">
        <v>5.9187325999999998E-2</v>
      </c>
      <c r="O253" s="190">
        <v>1.9224460000000001E-4</v>
      </c>
      <c r="P253" s="190">
        <v>5.6748862999999997E-2</v>
      </c>
      <c r="Q253" s="190">
        <v>3.8094699000000001E-3</v>
      </c>
      <c r="R253" s="190">
        <v>1.460593</v>
      </c>
      <c r="S253" s="190">
        <v>9.0946648000000005E-2</v>
      </c>
      <c r="T253" s="190">
        <v>3.2118529E-2</v>
      </c>
      <c r="U253" s="190">
        <v>1.9116871000000001E-5</v>
      </c>
      <c r="V253" s="190">
        <v>2.6730170999999998E-9</v>
      </c>
      <c r="W253" s="67"/>
      <c r="X253" s="252">
        <f t="shared" si="336"/>
        <v>6.9704737931034479</v>
      </c>
      <c r="Y253" s="46">
        <v>119.46396</v>
      </c>
      <c r="Z253" s="67">
        <f t="shared" si="337"/>
        <v>0.43596812856631539</v>
      </c>
      <c r="AA253" s="5">
        <f t="shared" si="338"/>
        <v>2.4242349864561499E-5</v>
      </c>
      <c r="AB253" s="5">
        <f t="shared" si="339"/>
        <v>3.9745792383058306E-8</v>
      </c>
      <c r="AC253" s="36">
        <f t="shared" si="340"/>
        <v>0.77491686000000004</v>
      </c>
      <c r="AD253" s="42">
        <v>5.8749091999999998E-6</v>
      </c>
      <c r="AE253" s="42">
        <v>1.7725129E-8</v>
      </c>
      <c r="AF253" s="42">
        <v>4.8427512E-13</v>
      </c>
      <c r="AG253" s="42">
        <v>1.4097994E-9</v>
      </c>
      <c r="AH253" s="42">
        <v>2.1369614999999999E-12</v>
      </c>
      <c r="AI253" s="42">
        <v>4.4602481999999996E-9</v>
      </c>
      <c r="AJ253" s="42">
        <v>1.8105079999999999E-5</v>
      </c>
      <c r="AK253" s="42">
        <v>6.5310371000000003E-10</v>
      </c>
      <c r="AL253" s="42">
        <v>2.1066634999999999E-8</v>
      </c>
      <c r="AM253" s="42">
        <v>3.7853578000000001E-11</v>
      </c>
      <c r="AN253" s="42">
        <v>1.1602158E-14</v>
      </c>
      <c r="AO253" s="42">
        <v>1.6601228E-10</v>
      </c>
      <c r="AP253" s="42">
        <v>4.2081385999999999E-12</v>
      </c>
      <c r="AQ253" s="42">
        <v>1.6258802E-12</v>
      </c>
      <c r="AR253" s="42">
        <v>2.0486434000000002E-8</v>
      </c>
      <c r="AS253" s="42">
        <v>2.2406780999999999E-7</v>
      </c>
      <c r="AT253" s="42">
        <v>1.8152609E-11</v>
      </c>
      <c r="AU253" s="29">
        <v>0.14877276</v>
      </c>
      <c r="AV253" s="29">
        <v>0.62614409999999998</v>
      </c>
      <c r="AW253" s="42">
        <v>1.1934236E-8</v>
      </c>
      <c r="AX253" s="42">
        <v>7.2573063000000005E-11</v>
      </c>
      <c r="AY253" s="42">
        <v>3.2469803000000001E-15</v>
      </c>
      <c r="BA253" s="33" t="s">
        <v>2864</v>
      </c>
      <c r="BE253" s="29"/>
      <c r="BF253"/>
      <c r="BG253"/>
      <c r="BH253"/>
      <c r="BI253"/>
      <c r="BJ253"/>
      <c r="BK253"/>
      <c r="BL253"/>
      <c r="BM253"/>
      <c r="BN253"/>
      <c r="BO253"/>
      <c r="BP253"/>
      <c r="BQ253"/>
    </row>
    <row r="254" spans="3:69">
      <c r="C254" s="71" t="s">
        <v>2759</v>
      </c>
      <c r="D254" s="1"/>
      <c r="E254" s="29" t="s">
        <v>52</v>
      </c>
      <c r="F254" s="190" t="s">
        <v>2816</v>
      </c>
      <c r="G254" s="238">
        <f t="shared" si="332"/>
        <v>2.5567253201675846</v>
      </c>
      <c r="H254" s="134">
        <f t="shared" si="333"/>
        <v>9.1106434409999992E-2</v>
      </c>
      <c r="I254" s="134">
        <f t="shared" si="334"/>
        <v>0.67744904379999993</v>
      </c>
      <c r="J254" s="138">
        <f t="shared" si="335"/>
        <v>1.1469433819575845</v>
      </c>
      <c r="K254" s="190">
        <v>0.64122646000000005</v>
      </c>
      <c r="L254" s="190">
        <v>0.64096423999999996</v>
      </c>
      <c r="M254" s="190">
        <v>3.3527926999999999E-2</v>
      </c>
      <c r="N254" s="190">
        <v>4.8842017000000001E-2</v>
      </c>
      <c r="O254" s="190">
        <v>1.7799240999999999E-4</v>
      </c>
      <c r="P254" s="190">
        <v>4.2086424999999997E-2</v>
      </c>
      <c r="Q254" s="190">
        <v>2.9568768E-3</v>
      </c>
      <c r="R254" s="190">
        <v>1.0549084</v>
      </c>
      <c r="S254" s="190">
        <v>6.8782965000000001E-2</v>
      </c>
      <c r="T254" s="190">
        <v>2.3219659E-2</v>
      </c>
      <c r="U254" s="190">
        <v>3.2353252999999999E-5</v>
      </c>
      <c r="V254" s="190">
        <v>4.7045845999999997E-9</v>
      </c>
      <c r="W254" s="67"/>
      <c r="X254" s="252">
        <f t="shared" si="336"/>
        <v>5.5278143103448274</v>
      </c>
      <c r="Y254" s="46">
        <v>92.011537000000004</v>
      </c>
      <c r="Z254" s="67">
        <f t="shared" si="337"/>
        <v>0.33369693644899706</v>
      </c>
      <c r="AA254" s="5">
        <f t="shared" si="338"/>
        <v>1.8546963713459401E-5</v>
      </c>
      <c r="AB254" s="5">
        <f t="shared" si="339"/>
        <v>3.0926380517085904E-8</v>
      </c>
      <c r="AC254" s="36">
        <f t="shared" si="340"/>
        <v>0.57377823999999999</v>
      </c>
      <c r="AD254" s="42">
        <v>4.7052502000000003E-6</v>
      </c>
      <c r="AE254" s="42">
        <v>1.4196032E-8</v>
      </c>
      <c r="AF254" s="42">
        <v>3.8785529999999999E-13</v>
      </c>
      <c r="AG254" s="42">
        <v>1.3689077999999999E-9</v>
      </c>
      <c r="AH254" s="42">
        <v>1.7041593999999999E-12</v>
      </c>
      <c r="AI254" s="42">
        <v>4.2058255000000004E-9</v>
      </c>
      <c r="AJ254" s="42">
        <v>1.364439E-5</v>
      </c>
      <c r="AK254" s="42">
        <v>6.1158545999999999E-10</v>
      </c>
      <c r="AL254" s="42">
        <v>1.5872664999999998E-8</v>
      </c>
      <c r="AM254" s="42">
        <v>2.7391664E-11</v>
      </c>
      <c r="AN254" s="42">
        <v>9.0615011999999992E-15</v>
      </c>
      <c r="AO254" s="42">
        <v>1.2196051000000001E-10</v>
      </c>
      <c r="AP254" s="42">
        <v>3.0786314000000002E-12</v>
      </c>
      <c r="AQ254" s="42">
        <v>1.1878577E-12</v>
      </c>
      <c r="AR254" s="42">
        <v>1.5560560999999999E-8</v>
      </c>
      <c r="AS254" s="42">
        <v>1.6609665000000001E-7</v>
      </c>
      <c r="AT254" s="42">
        <v>3.0722430999999999E-11</v>
      </c>
      <c r="AU254" s="29">
        <v>0.10744974</v>
      </c>
      <c r="AV254" s="29">
        <v>0.46632849999999998</v>
      </c>
      <c r="AW254" s="42">
        <v>1.0089865E-8</v>
      </c>
      <c r="AX254" s="42">
        <v>6.1357300999999995E-11</v>
      </c>
      <c r="AY254" s="42">
        <v>2.7451847000000001E-15</v>
      </c>
      <c r="BA254" s="33" t="s">
        <v>2864</v>
      </c>
      <c r="BE254" s="29"/>
      <c r="BF254"/>
      <c r="BG254"/>
      <c r="BH254"/>
      <c r="BI254"/>
      <c r="BJ254"/>
      <c r="BK254"/>
      <c r="BL254"/>
      <c r="BM254"/>
      <c r="BN254"/>
      <c r="BO254"/>
      <c r="BP254"/>
      <c r="BQ254"/>
    </row>
    <row r="255" spans="3:69">
      <c r="C255" s="71" t="s">
        <v>2760</v>
      </c>
      <c r="D255" s="1"/>
      <c r="E255" s="29" t="s">
        <v>52</v>
      </c>
      <c r="F255" s="190" t="s">
        <v>2817</v>
      </c>
      <c r="G255" s="238">
        <f t="shared" si="332"/>
        <v>1.5557239660665283</v>
      </c>
      <c r="H255" s="134">
        <f t="shared" si="333"/>
        <v>6.1534980909999995E-2</v>
      </c>
      <c r="I255" s="134">
        <f t="shared" si="334"/>
        <v>0.41993476780000005</v>
      </c>
      <c r="J255" s="138">
        <f t="shared" si="335"/>
        <v>0.63080325735652809</v>
      </c>
      <c r="K255" s="190">
        <v>0.44345096000000001</v>
      </c>
      <c r="L255" s="190">
        <v>0.38836373000000002</v>
      </c>
      <c r="M255" s="190">
        <v>2.9621771000000002E-2</v>
      </c>
      <c r="N255" s="190">
        <v>3.6615743999999999E-2</v>
      </c>
      <c r="O255" s="190">
        <v>1.6114891000000001E-4</v>
      </c>
      <c r="P255" s="190">
        <v>2.4758088000000001E-2</v>
      </c>
      <c r="Q255" s="190">
        <v>1.9492667999999999E-3</v>
      </c>
      <c r="R255" s="190">
        <v>0.57546291999999999</v>
      </c>
      <c r="S255" s="190">
        <v>4.2589521999999998E-2</v>
      </c>
      <c r="T255" s="190">
        <v>1.2702812000000001E-2</v>
      </c>
      <c r="U255" s="190">
        <v>4.7996250999999999E-5</v>
      </c>
      <c r="V255" s="190">
        <v>7.1055280000000002E-9</v>
      </c>
      <c r="W255" s="67"/>
      <c r="X255" s="252">
        <f t="shared" si="336"/>
        <v>3.8228531034482756</v>
      </c>
      <c r="Y255" s="46">
        <v>59.567760999999997</v>
      </c>
      <c r="Z255" s="67">
        <f t="shared" si="337"/>
        <v>0.21283097413109933</v>
      </c>
      <c r="AA255" s="5">
        <f t="shared" si="338"/>
        <v>1.1816052317565998E-5</v>
      </c>
      <c r="AB255" s="5">
        <f t="shared" si="339"/>
        <v>2.0503439700730501E-8</v>
      </c>
      <c r="AC255" s="36">
        <f t="shared" si="340"/>
        <v>0.33606896000000003</v>
      </c>
      <c r="AD255" s="42">
        <v>3.3229258999999999E-6</v>
      </c>
      <c r="AE255" s="42">
        <v>1.0025281999999999E-8</v>
      </c>
      <c r="AF255" s="42">
        <v>2.7390460999999999E-13</v>
      </c>
      <c r="AG255" s="42">
        <v>1.3205813E-9</v>
      </c>
      <c r="AH255" s="42">
        <v>1.1926659999999999E-12</v>
      </c>
      <c r="AI255" s="42">
        <v>3.9051439999999996E-9</v>
      </c>
      <c r="AJ255" s="42">
        <v>8.3726649999999996E-6</v>
      </c>
      <c r="AK255" s="42">
        <v>5.6251842999999997E-10</v>
      </c>
      <c r="AL255" s="42">
        <v>9.7343362999999993E-9</v>
      </c>
      <c r="AM255" s="42">
        <v>1.5027582999999999E-11</v>
      </c>
      <c r="AN255" s="42">
        <v>6.0589069000000002E-15</v>
      </c>
      <c r="AO255" s="42">
        <v>6.9899330999999994E-11</v>
      </c>
      <c r="AP255" s="42">
        <v>1.7437593E-12</v>
      </c>
      <c r="AQ255" s="42">
        <v>6.7019476E-13</v>
      </c>
      <c r="AR255" s="42">
        <v>9.7390746999999994E-9</v>
      </c>
      <c r="AS255" s="42">
        <v>9.7585269999999997E-8</v>
      </c>
      <c r="AT255" s="42">
        <v>4.5577676000000002E-11</v>
      </c>
      <c r="AU255" s="29">
        <v>5.8613440000000003E-2</v>
      </c>
      <c r="AV255" s="29">
        <v>0.27745552000000001</v>
      </c>
      <c r="AW255" s="42">
        <v>7.9101549000000008E-9</v>
      </c>
      <c r="AX255" s="42">
        <v>4.8102310999999997E-11</v>
      </c>
      <c r="AY255" s="42">
        <v>2.1521535999999998E-15</v>
      </c>
      <c r="BA255" s="33" t="s">
        <v>2864</v>
      </c>
      <c r="BE255" s="29"/>
      <c r="BF255"/>
      <c r="BG255"/>
      <c r="BH255"/>
      <c r="BI255"/>
      <c r="BJ255"/>
      <c r="BK255"/>
      <c r="BL255"/>
      <c r="BM255"/>
      <c r="BN255"/>
      <c r="BO255"/>
      <c r="BP255"/>
      <c r="BQ255"/>
    </row>
    <row r="256" spans="3:69">
      <c r="C256" s="71" t="s">
        <v>2761</v>
      </c>
      <c r="D256" s="1"/>
      <c r="E256" s="29" t="s">
        <v>52</v>
      </c>
      <c r="F256" s="190" t="s">
        <v>2818</v>
      </c>
      <c r="G256" s="238">
        <f t="shared" si="332"/>
        <v>1.0597760081590444</v>
      </c>
      <c r="H256" s="134">
        <f t="shared" si="333"/>
        <v>6.9352593069999996E-2</v>
      </c>
      <c r="I256" s="134">
        <f t="shared" si="334"/>
        <v>0.19506063670000001</v>
      </c>
      <c r="J256" s="138">
        <f t="shared" si="335"/>
        <v>0.20212487838904428</v>
      </c>
      <c r="K256" s="190">
        <v>0.59323789999999998</v>
      </c>
      <c r="L256" s="190">
        <v>0.16122388000000001</v>
      </c>
      <c r="M256" s="190">
        <v>3.1257495000000003E-2</v>
      </c>
      <c r="N256" s="190">
        <v>3.2796718000000002E-2</v>
      </c>
      <c r="O256" s="190">
        <v>1.3117306999999999E-4</v>
      </c>
      <c r="P256" s="190">
        <v>3.6424702000000003E-2</v>
      </c>
      <c r="Q256" s="190">
        <v>2.5792617E-3</v>
      </c>
      <c r="R256" s="190">
        <v>9.7917361999999994E-2</v>
      </c>
      <c r="S256" s="190">
        <v>6.2425448000000001E-2</v>
      </c>
      <c r="T256" s="190">
        <v>4.1763834E-2</v>
      </c>
      <c r="U256" s="190">
        <v>1.8231774999999999E-5</v>
      </c>
      <c r="V256" s="190">
        <v>2.6140442999999999E-9</v>
      </c>
      <c r="W256" s="67"/>
      <c r="X256" s="252">
        <f t="shared" si="336"/>
        <v>5.1141198275862063</v>
      </c>
      <c r="Y256" s="46">
        <v>88.014089999999996</v>
      </c>
      <c r="Z256" s="67">
        <f t="shared" si="337"/>
        <v>0.15808434484125591</v>
      </c>
      <c r="AA256" s="5">
        <f t="shared" si="338"/>
        <v>8.5744102949727994E-6</v>
      </c>
      <c r="AB256" s="5">
        <f t="shared" si="339"/>
        <v>1.9495875036020699E-8</v>
      </c>
      <c r="AC256" s="36">
        <f t="shared" si="340"/>
        <v>0.39282617000000003</v>
      </c>
      <c r="AD256" s="42">
        <v>4.7644620000000001E-6</v>
      </c>
      <c r="AE256" s="42">
        <v>1.4374649E-8</v>
      </c>
      <c r="AF256" s="42">
        <v>3.9273544000000001E-13</v>
      </c>
      <c r="AG256" s="42">
        <v>1.4456115E-9</v>
      </c>
      <c r="AH256" s="42">
        <v>1.3592727999999999E-12</v>
      </c>
      <c r="AI256" s="42">
        <v>4.4951982000000002E-9</v>
      </c>
      <c r="AJ256" s="42">
        <v>3.6886649000000001E-6</v>
      </c>
      <c r="AK256" s="42">
        <v>6.5071683000000005E-10</v>
      </c>
      <c r="AL256" s="42">
        <v>4.2745039000000001E-9</v>
      </c>
      <c r="AM256" s="42">
        <v>2.5968413E-11</v>
      </c>
      <c r="AN256" s="42">
        <v>1.1453552000000001E-14</v>
      </c>
      <c r="AO256" s="42">
        <v>6.0870229999999996E-11</v>
      </c>
      <c r="AP256" s="42">
        <v>2.0602232000000001E-12</v>
      </c>
      <c r="AQ256" s="42">
        <v>5.8051561E-13</v>
      </c>
      <c r="AR256" s="42">
        <v>1.375782E-8</v>
      </c>
      <c r="AS256" s="42">
        <v>8.6979883000000001E-8</v>
      </c>
      <c r="AT256" s="42">
        <v>1.7312547E-11</v>
      </c>
      <c r="AU256" s="29">
        <v>5.46168E-3</v>
      </c>
      <c r="AV256" s="29">
        <v>0.38736449000000001</v>
      </c>
      <c r="AW256" s="42">
        <v>1.4603523E-8</v>
      </c>
      <c r="AX256" s="42">
        <v>8.8805214999999999E-11</v>
      </c>
      <c r="AY256" s="42">
        <v>3.9732186999999997E-15</v>
      </c>
      <c r="BA256" s="33" t="s">
        <v>2864</v>
      </c>
      <c r="BE256" s="29"/>
      <c r="BF256"/>
      <c r="BG256"/>
      <c r="BH256"/>
      <c r="BI256"/>
      <c r="BJ256"/>
      <c r="BK256"/>
      <c r="BL256"/>
      <c r="BM256"/>
      <c r="BN256"/>
      <c r="BO256"/>
      <c r="BP256"/>
      <c r="BQ256"/>
    </row>
    <row r="257" spans="1:69">
      <c r="C257" s="71" t="s">
        <v>2762</v>
      </c>
      <c r="D257" s="1"/>
      <c r="E257" s="29" t="s">
        <v>52</v>
      </c>
      <c r="F257" s="190" t="s">
        <v>2819</v>
      </c>
      <c r="G257" s="238">
        <f t="shared" si="332"/>
        <v>0.86387220796899311</v>
      </c>
      <c r="H257" s="134">
        <f t="shared" si="333"/>
        <v>5.7323883189999994E-2</v>
      </c>
      <c r="I257" s="134">
        <f t="shared" si="334"/>
        <v>0.17168757810000002</v>
      </c>
      <c r="J257" s="138">
        <f t="shared" si="335"/>
        <v>0.14915549667899311</v>
      </c>
      <c r="K257" s="190">
        <v>0.48570524999999998</v>
      </c>
      <c r="L257" s="190">
        <v>0.14011810999999999</v>
      </c>
      <c r="M257" s="190">
        <v>2.9501075000000002E-2</v>
      </c>
      <c r="N257" s="190">
        <v>2.9782133999999998E-2</v>
      </c>
      <c r="O257" s="190">
        <v>1.3388519000000001E-4</v>
      </c>
      <c r="P257" s="190">
        <v>2.7407864000000001E-2</v>
      </c>
      <c r="Q257" s="190">
        <v>2.0683931E-3</v>
      </c>
      <c r="R257" s="190">
        <v>7.0753745000000007E-2</v>
      </c>
      <c r="S257" s="190">
        <v>4.8184321000000002E-2</v>
      </c>
      <c r="T257" s="190">
        <v>3.0185712E-2</v>
      </c>
      <c r="U257" s="190">
        <v>3.1714017000000001E-5</v>
      </c>
      <c r="V257" s="190">
        <v>4.6619931000000001E-9</v>
      </c>
      <c r="W257" s="67"/>
      <c r="X257" s="252">
        <f t="shared" si="336"/>
        <v>4.1871142241379307</v>
      </c>
      <c r="Y257" s="46">
        <v>69.297740000000005</v>
      </c>
      <c r="Z257" s="67">
        <f t="shared" si="337"/>
        <v>0.13300308898031005</v>
      </c>
      <c r="AA257" s="5">
        <f t="shared" si="338"/>
        <v>7.2312293706953005E-6</v>
      </c>
      <c r="AB257" s="5">
        <f t="shared" si="339"/>
        <v>1.6301439961535095E-8</v>
      </c>
      <c r="AC257" s="36">
        <f t="shared" si="340"/>
        <v>0.297823852</v>
      </c>
      <c r="AD257" s="42">
        <v>3.9032604999999998E-6</v>
      </c>
      <c r="AE257" s="42">
        <v>1.1776241E-8</v>
      </c>
      <c r="AF257" s="42">
        <v>3.2174331000000002E-13</v>
      </c>
      <c r="AG257" s="42">
        <v>1.3947721E-9</v>
      </c>
      <c r="AH257" s="42">
        <v>1.1424952999999999E-12</v>
      </c>
      <c r="AI257" s="42">
        <v>4.2310670999999999E-9</v>
      </c>
      <c r="AJ257" s="42">
        <v>3.2325345000000002E-6</v>
      </c>
      <c r="AK257" s="42">
        <v>6.0986159999999999E-10</v>
      </c>
      <c r="AL257" s="42">
        <v>3.7450144000000002E-9</v>
      </c>
      <c r="AM257" s="42">
        <v>1.8807934000000001E-11</v>
      </c>
      <c r="AN257" s="42">
        <v>8.9541749E-15</v>
      </c>
      <c r="AO257" s="42">
        <v>4.6024585999999998E-11</v>
      </c>
      <c r="AP257" s="42">
        <v>1.5273592E-12</v>
      </c>
      <c r="AQ257" s="42">
        <v>4.3287216000000002E-13</v>
      </c>
      <c r="AR257" s="42">
        <v>1.0701006E-8</v>
      </c>
      <c r="AS257" s="42">
        <v>6.7088699000000006E-8</v>
      </c>
      <c r="AT257" s="42">
        <v>3.011572E-11</v>
      </c>
      <c r="AU257" s="29">
        <v>3.9472919999999998E-3</v>
      </c>
      <c r="AV257" s="29">
        <v>0.29387656000000001</v>
      </c>
      <c r="AW257" s="42">
        <v>1.2017684000000001E-8</v>
      </c>
      <c r="AX257" s="42">
        <v>7.3080523000000006E-11</v>
      </c>
      <c r="AY257" s="42">
        <v>3.2696902E-15</v>
      </c>
      <c r="BA257" s="33" t="s">
        <v>2864</v>
      </c>
      <c r="BE257" s="29"/>
      <c r="BF257"/>
      <c r="BG257"/>
      <c r="BH257"/>
      <c r="BI257"/>
      <c r="BJ257"/>
      <c r="BK257"/>
      <c r="BL257"/>
      <c r="BM257"/>
      <c r="BN257"/>
      <c r="BO257"/>
      <c r="BP257"/>
      <c r="BQ257"/>
    </row>
    <row r="258" spans="1:69">
      <c r="C258" s="71" t="s">
        <v>2763</v>
      </c>
      <c r="D258" s="1"/>
      <c r="E258" s="29" t="s">
        <v>52</v>
      </c>
      <c r="F258" s="190" t="s">
        <v>2820</v>
      </c>
      <c r="G258" s="238">
        <f t="shared" si="332"/>
        <v>0.63234953848829623</v>
      </c>
      <c r="H258" s="134">
        <f t="shared" si="333"/>
        <v>4.310813443E-2</v>
      </c>
      <c r="I258" s="134">
        <f t="shared" si="334"/>
        <v>0.14406487539999999</v>
      </c>
      <c r="J258" s="138">
        <f t="shared" si="335"/>
        <v>8.6555318658296188E-2</v>
      </c>
      <c r="K258" s="190">
        <v>0.35862121000000002</v>
      </c>
      <c r="L258" s="190">
        <v>0.11517492999999999</v>
      </c>
      <c r="M258" s="190">
        <v>2.7425306E-2</v>
      </c>
      <c r="N258" s="190">
        <v>2.6219442999999999E-2</v>
      </c>
      <c r="O258" s="190">
        <v>1.3709042999999999E-4</v>
      </c>
      <c r="P258" s="190">
        <v>1.6751601000000001E-2</v>
      </c>
      <c r="Q258" s="190">
        <v>1.4646393999999999E-3</v>
      </c>
      <c r="R258" s="190">
        <v>3.8651288999999998E-2</v>
      </c>
      <c r="S258" s="190">
        <v>3.1353897999999998E-2</v>
      </c>
      <c r="T258" s="190">
        <v>1.6502477000000002E-2</v>
      </c>
      <c r="U258" s="190">
        <v>4.7647576000000002E-5</v>
      </c>
      <c r="V258" s="190">
        <v>7.0822962000000003E-9</v>
      </c>
      <c r="W258" s="67"/>
      <c r="X258" s="252">
        <f t="shared" si="336"/>
        <v>3.0915621551724137</v>
      </c>
      <c r="Y258" s="46">
        <v>47.178417000000003</v>
      </c>
      <c r="Z258" s="67">
        <f t="shared" si="337"/>
        <v>0.10336160529736894</v>
      </c>
      <c r="AA258" s="5">
        <f t="shared" si="338"/>
        <v>5.6438337244038001E-6</v>
      </c>
      <c r="AB258" s="5">
        <f t="shared" si="339"/>
        <v>1.2526199748382801E-8</v>
      </c>
      <c r="AC258" s="36">
        <f t="shared" si="340"/>
        <v>0.18554838080000002</v>
      </c>
      <c r="AD258" s="42">
        <v>2.8854770000000002E-6</v>
      </c>
      <c r="AE258" s="42">
        <v>8.7053962999999998E-9</v>
      </c>
      <c r="AF258" s="42">
        <v>2.3784352E-13</v>
      </c>
      <c r="AG258" s="42">
        <v>1.3346891E-9</v>
      </c>
      <c r="AH258" s="42">
        <v>8.8630380000000004E-13</v>
      </c>
      <c r="AI258" s="42">
        <v>3.9189122000000004E-9</v>
      </c>
      <c r="AJ258" s="42">
        <v>2.6934711999999998E-6</v>
      </c>
      <c r="AK258" s="42">
        <v>5.6157814999999997E-10</v>
      </c>
      <c r="AL258" s="42">
        <v>3.1192542000000001E-9</v>
      </c>
      <c r="AM258" s="42">
        <v>1.0345549E-11</v>
      </c>
      <c r="AN258" s="42">
        <v>6.0003653000000002E-15</v>
      </c>
      <c r="AO258" s="42">
        <v>2.8479734E-11</v>
      </c>
      <c r="AP258" s="42">
        <v>8.9761079000000002E-13</v>
      </c>
      <c r="AQ258" s="42">
        <v>2.5838445999999999E-13</v>
      </c>
      <c r="AR258" s="42">
        <v>7.0884084999999999E-9</v>
      </c>
      <c r="AS258" s="42">
        <v>4.3580935999999998E-8</v>
      </c>
      <c r="AT258" s="42">
        <v>4.5246742999999999E-11</v>
      </c>
      <c r="AU258" s="29">
        <v>2.1575608E-3</v>
      </c>
      <c r="AV258" s="29">
        <v>0.18339082000000001</v>
      </c>
      <c r="AW258" s="42">
        <v>8.9616923000000006E-9</v>
      </c>
      <c r="AX258" s="42">
        <v>5.4496794999999997E-11</v>
      </c>
      <c r="AY258" s="42">
        <v>2.4382475000000002E-15</v>
      </c>
      <c r="BA258" s="33" t="s">
        <v>2864</v>
      </c>
      <c r="BE258" s="29"/>
      <c r="BF258"/>
      <c r="BG258"/>
      <c r="BH258"/>
      <c r="BI258"/>
      <c r="BJ258"/>
      <c r="BK258"/>
      <c r="BL258"/>
      <c r="BM258"/>
      <c r="BN258"/>
      <c r="BO258"/>
      <c r="BP258"/>
      <c r="BQ258"/>
    </row>
    <row r="259" spans="1:69">
      <c r="C259" s="71" t="s">
        <v>2764</v>
      </c>
      <c r="D259" s="1"/>
      <c r="E259" s="29" t="s">
        <v>52</v>
      </c>
      <c r="F259" s="190" t="s">
        <v>2821</v>
      </c>
      <c r="G259" s="238">
        <f t="shared" si="332"/>
        <v>1.4513191506212537</v>
      </c>
      <c r="H259" s="134">
        <f t="shared" si="333"/>
        <v>8.0063460559999994E-2</v>
      </c>
      <c r="I259" s="134">
        <f t="shared" si="334"/>
        <v>0.2279395692</v>
      </c>
      <c r="J259" s="138">
        <f t="shared" si="335"/>
        <v>0.47541054086125373</v>
      </c>
      <c r="K259" s="190">
        <v>0.66790558</v>
      </c>
      <c r="L259" s="190">
        <v>0.19161481999999999</v>
      </c>
      <c r="M259" s="190">
        <v>3.3205751999999998E-2</v>
      </c>
      <c r="N259" s="190">
        <v>3.3597729E-2</v>
      </c>
      <c r="O259" s="190">
        <v>1.3099256000000001E-4</v>
      </c>
      <c r="P259" s="190">
        <v>4.6334739E-2</v>
      </c>
      <c r="Q259" s="190">
        <v>3.1189972000000002E-3</v>
      </c>
      <c r="R259" s="190">
        <v>0.35827922000000001</v>
      </c>
      <c r="S259" s="190">
        <v>7.7312229999999996E-2</v>
      </c>
      <c r="T259" s="190">
        <v>3.9800941999999999E-2</v>
      </c>
      <c r="U259" s="190">
        <v>1.814626E-5</v>
      </c>
      <c r="V259" s="190">
        <v>2.6012536999999998E-9</v>
      </c>
      <c r="W259" s="67"/>
      <c r="X259" s="252">
        <f t="shared" si="336"/>
        <v>5.7578067241379305</v>
      </c>
      <c r="Y259" s="46">
        <v>100.06746</v>
      </c>
      <c r="Z259" s="67">
        <f t="shared" si="337"/>
        <v>0.1818807142921311</v>
      </c>
      <c r="AA259" s="5">
        <f t="shared" si="338"/>
        <v>9.8546796559314011E-6</v>
      </c>
      <c r="AB259" s="5">
        <f t="shared" si="339"/>
        <v>2.2078512404237605E-8</v>
      </c>
      <c r="AC259" s="36">
        <f t="shared" si="340"/>
        <v>0.50409909799999997</v>
      </c>
      <c r="AD259" s="42">
        <v>5.3616862999999997E-6</v>
      </c>
      <c r="AE259" s="42">
        <v>1.6176624999999999E-8</v>
      </c>
      <c r="AF259" s="42">
        <v>4.4196799E-13</v>
      </c>
      <c r="AG259" s="42">
        <v>1.4371089999999999E-9</v>
      </c>
      <c r="AH259" s="42">
        <v>1.3585314000000001E-12</v>
      </c>
      <c r="AI259" s="42">
        <v>4.4981813999999999E-9</v>
      </c>
      <c r="AJ259" s="42">
        <v>4.3178878000000004E-6</v>
      </c>
      <c r="AK259" s="42">
        <v>6.5471233999999999E-10</v>
      </c>
      <c r="AL259" s="42">
        <v>5.0076242000000002E-9</v>
      </c>
      <c r="AM259" s="42">
        <v>3.2423672999999997E-11</v>
      </c>
      <c r="AN259" s="42">
        <v>1.1889592999999999E-14</v>
      </c>
      <c r="AO259" s="42">
        <v>1.0040305E-10</v>
      </c>
      <c r="AP259" s="42">
        <v>2.9611064E-12</v>
      </c>
      <c r="AQ259" s="42">
        <v>9.7492184999999991E-13</v>
      </c>
      <c r="AR259" s="42">
        <v>1.6815553E-8</v>
      </c>
      <c r="AS259" s="42">
        <v>1.3835928000000001E-7</v>
      </c>
      <c r="AT259" s="42">
        <v>1.7231341E-11</v>
      </c>
      <c r="AU259" s="29">
        <v>4.2075738000000001E-2</v>
      </c>
      <c r="AV259" s="29">
        <v>0.46202335999999999</v>
      </c>
      <c r="AW259" s="42">
        <v>1.3994074E-8</v>
      </c>
      <c r="AX259" s="42">
        <v>8.5099107000000004E-11</v>
      </c>
      <c r="AY259" s="42">
        <v>3.8074046000000003E-15</v>
      </c>
      <c r="BA259" s="33" t="s">
        <v>2864</v>
      </c>
      <c r="BE259" s="29"/>
      <c r="BF259"/>
      <c r="BG259"/>
      <c r="BH259"/>
      <c r="BI259"/>
      <c r="BJ259"/>
      <c r="BK259"/>
      <c r="BL259"/>
      <c r="BM259"/>
      <c r="BN259"/>
      <c r="BO259"/>
      <c r="BP259"/>
      <c r="BQ259"/>
    </row>
    <row r="260" spans="1:69">
      <c r="C260" s="71" t="s">
        <v>2765</v>
      </c>
      <c r="D260" s="1"/>
      <c r="E260" s="29" t="s">
        <v>52</v>
      </c>
      <c r="F260" s="190" t="s">
        <v>2822</v>
      </c>
      <c r="G260" s="238">
        <f t="shared" si="332"/>
        <v>1.1466533618297554</v>
      </c>
      <c r="H260" s="134">
        <f t="shared" si="333"/>
        <v>6.505950982E-2</v>
      </c>
      <c r="I260" s="134">
        <f t="shared" si="334"/>
        <v>0.19543347110000001</v>
      </c>
      <c r="J260" s="138">
        <f t="shared" si="335"/>
        <v>0.34652847090975541</v>
      </c>
      <c r="K260" s="190">
        <v>0.53963190999999999</v>
      </c>
      <c r="L260" s="190">
        <v>0.16206712000000001</v>
      </c>
      <c r="M260" s="190">
        <v>3.0908148999999999E-2</v>
      </c>
      <c r="N260" s="190">
        <v>3.0360642E-2</v>
      </c>
      <c r="O260" s="190">
        <v>1.3375482000000001E-4</v>
      </c>
      <c r="P260" s="190">
        <v>3.4565113000000001E-2</v>
      </c>
      <c r="Q260" s="190">
        <v>2.4582021000000001E-3</v>
      </c>
      <c r="R260" s="190">
        <v>0.25879286000000001</v>
      </c>
      <c r="S260" s="190">
        <v>5.8935886E-2</v>
      </c>
      <c r="T260" s="190">
        <v>2.8768068000000001E-2</v>
      </c>
      <c r="U260" s="190">
        <v>3.1652256999999998E-5</v>
      </c>
      <c r="V260" s="190">
        <v>4.6527554000000002E-9</v>
      </c>
      <c r="W260" s="67"/>
      <c r="X260" s="252">
        <f t="shared" si="336"/>
        <v>4.6519992241379304</v>
      </c>
      <c r="Y260" s="46">
        <v>78.002951999999993</v>
      </c>
      <c r="Z260" s="67">
        <f t="shared" si="337"/>
        <v>0.1501893553229541</v>
      </c>
      <c r="AA260" s="5">
        <f t="shared" si="338"/>
        <v>8.1558683298599001E-6</v>
      </c>
      <c r="AB260" s="5">
        <f t="shared" si="339"/>
        <v>1.8166677980289004E-8</v>
      </c>
      <c r="AC260" s="36">
        <f t="shared" si="340"/>
        <v>0.378187628</v>
      </c>
      <c r="AD260" s="42">
        <v>4.3345891999999998E-6</v>
      </c>
      <c r="AE260" s="42">
        <v>1.3077668E-8</v>
      </c>
      <c r="AF260" s="42">
        <v>3.5730014999999999E-13</v>
      </c>
      <c r="AG260" s="42">
        <v>1.3886313E-9</v>
      </c>
      <c r="AH260" s="42">
        <v>1.1419599000000001E-12</v>
      </c>
      <c r="AI260" s="42">
        <v>4.2332216000000001E-9</v>
      </c>
      <c r="AJ260" s="42">
        <v>3.6869731999999998E-6</v>
      </c>
      <c r="AK260" s="42">
        <v>6.1274725000000003E-10</v>
      </c>
      <c r="AL260" s="42">
        <v>4.2744901999999998E-9</v>
      </c>
      <c r="AM260" s="42">
        <v>2.3470066E-11</v>
      </c>
      <c r="AN260" s="42">
        <v>9.2690934000000003E-15</v>
      </c>
      <c r="AO260" s="42">
        <v>7.4576067E-11</v>
      </c>
      <c r="AP260" s="42">
        <v>2.1779970000000001E-12</v>
      </c>
      <c r="AQ260" s="42">
        <v>7.1772111000000001E-13</v>
      </c>
      <c r="AR260" s="42">
        <v>1.2909369E-8</v>
      </c>
      <c r="AS260" s="42">
        <v>1.0419604E-7</v>
      </c>
      <c r="AT260" s="42">
        <v>3.0057071E-11</v>
      </c>
      <c r="AU260" s="29">
        <v>3.0390778E-2</v>
      </c>
      <c r="AV260" s="29">
        <v>0.34779684999999999</v>
      </c>
      <c r="AW260" s="42">
        <v>1.1577526000000001E-8</v>
      </c>
      <c r="AX260" s="42">
        <v>7.0403889E-11</v>
      </c>
      <c r="AY260" s="42">
        <v>3.1499356000000001E-15</v>
      </c>
      <c r="BA260" s="33" t="s">
        <v>2864</v>
      </c>
      <c r="BE260" s="29"/>
      <c r="BF260"/>
      <c r="BG260"/>
      <c r="BH260"/>
      <c r="BI260"/>
      <c r="BJ260"/>
      <c r="BK260"/>
      <c r="BL260"/>
      <c r="BM260"/>
      <c r="BN260"/>
      <c r="BO260"/>
      <c r="BP260"/>
      <c r="BQ260"/>
    </row>
    <row r="261" spans="1:69">
      <c r="C261" s="71" t="s">
        <v>2766</v>
      </c>
      <c r="D261" s="1"/>
      <c r="E261" s="29" t="s">
        <v>52</v>
      </c>
      <c r="F261" s="190" t="s">
        <v>2823</v>
      </c>
      <c r="G261" s="238">
        <f t="shared" si="332"/>
        <v>0.78659380668625745</v>
      </c>
      <c r="H261" s="134">
        <f t="shared" si="333"/>
        <v>4.732756732E-2</v>
      </c>
      <c r="I261" s="134">
        <f t="shared" si="334"/>
        <v>0.15701718339999998</v>
      </c>
      <c r="J261" s="138">
        <f t="shared" si="335"/>
        <v>0.19421330596625747</v>
      </c>
      <c r="K261" s="190">
        <v>0.38803575000000001</v>
      </c>
      <c r="L261" s="190">
        <v>0.12714712</v>
      </c>
      <c r="M261" s="190">
        <v>2.8192801E-2</v>
      </c>
      <c r="N261" s="190">
        <v>2.6534993E-2</v>
      </c>
      <c r="O261" s="190">
        <v>1.3701931999999999E-4</v>
      </c>
      <c r="P261" s="190">
        <v>2.0655554999999999E-2</v>
      </c>
      <c r="Q261" s="190">
        <v>1.6772624E-3</v>
      </c>
      <c r="R261" s="190">
        <v>0.14121808</v>
      </c>
      <c r="S261" s="190">
        <v>3.7218387999999998E-2</v>
      </c>
      <c r="T261" s="190">
        <v>1.5729217E-2</v>
      </c>
      <c r="U261" s="190">
        <v>4.7613888999999998E-5</v>
      </c>
      <c r="V261" s="190">
        <v>7.0772574999999996E-9</v>
      </c>
      <c r="W261" s="67"/>
      <c r="X261" s="252">
        <f t="shared" si="336"/>
        <v>3.3451357758620688</v>
      </c>
      <c r="Y261" s="46">
        <v>51.926715000000002</v>
      </c>
      <c r="Z261" s="67">
        <f t="shared" si="337"/>
        <v>0.11273593137845671</v>
      </c>
      <c r="AA261" s="5">
        <f t="shared" si="338"/>
        <v>6.1481821944117294E-6</v>
      </c>
      <c r="AB261" s="5">
        <f t="shared" si="339"/>
        <v>1.35436020480358E-8</v>
      </c>
      <c r="AC261" s="36">
        <f t="shared" si="340"/>
        <v>0.229383171</v>
      </c>
      <c r="AD261" s="42">
        <v>3.1207470999999998E-6</v>
      </c>
      <c r="AE261" s="42">
        <v>9.4152654000000005E-9</v>
      </c>
      <c r="AF261" s="42">
        <v>2.5723816E-13</v>
      </c>
      <c r="AG261" s="42">
        <v>1.3313396E-9</v>
      </c>
      <c r="AH261" s="42">
        <v>8.8601173000000001E-13</v>
      </c>
      <c r="AI261" s="42">
        <v>3.9200874000000003E-9</v>
      </c>
      <c r="AJ261" s="42">
        <v>2.9413469E-6</v>
      </c>
      <c r="AK261" s="42">
        <v>5.6315213999999998E-10</v>
      </c>
      <c r="AL261" s="42">
        <v>3.4080591E-9</v>
      </c>
      <c r="AM261" s="42">
        <v>1.288853E-11</v>
      </c>
      <c r="AN261" s="42">
        <v>6.1721390000000003E-15</v>
      </c>
      <c r="AO261" s="42">
        <v>4.4053268999999999E-11</v>
      </c>
      <c r="AP261" s="42">
        <v>1.2525042E-12</v>
      </c>
      <c r="AQ261" s="42">
        <v>4.1375660999999999E-13</v>
      </c>
      <c r="AR261" s="42">
        <v>8.2929701000000006E-9</v>
      </c>
      <c r="AS261" s="42">
        <v>6.3821304999999994E-8</v>
      </c>
      <c r="AT261" s="42">
        <v>4.5214752000000001E-11</v>
      </c>
      <c r="AU261" s="29">
        <v>1.6581281E-2</v>
      </c>
      <c r="AV261" s="29">
        <v>0.21280188999999999</v>
      </c>
      <c r="AW261" s="42">
        <v>8.7216063000000005E-9</v>
      </c>
      <c r="AX261" s="42">
        <v>5.3036813000000001E-11</v>
      </c>
      <c r="AY261" s="42">
        <v>2.3729267999999999E-15</v>
      </c>
      <c r="BA261" s="33" t="s">
        <v>2864</v>
      </c>
      <c r="BE261" s="29"/>
      <c r="BF261"/>
      <c r="BG261"/>
      <c r="BH261"/>
      <c r="BI261"/>
      <c r="BJ261"/>
      <c r="BK261"/>
      <c r="BL261"/>
      <c r="BM261"/>
      <c r="BN261"/>
      <c r="BO261"/>
      <c r="BP261"/>
      <c r="BQ261"/>
    </row>
    <row r="262" spans="1:69">
      <c r="C262" s="71" t="s">
        <v>2767</v>
      </c>
      <c r="D262" s="1"/>
      <c r="E262" s="29" t="s">
        <v>52</v>
      </c>
      <c r="F262" s="190" t="s">
        <v>2824</v>
      </c>
      <c r="G262" s="238">
        <f t="shared" si="332"/>
        <v>2.6095140652059086</v>
      </c>
      <c r="H262" s="134">
        <f t="shared" si="333"/>
        <v>0.10947419460999999</v>
      </c>
      <c r="I262" s="134">
        <f t="shared" si="334"/>
        <v>0.84837739030000003</v>
      </c>
      <c r="J262" s="138">
        <f t="shared" si="335"/>
        <v>0.85327575029590852</v>
      </c>
      <c r="K262" s="190">
        <v>0.79838673000000004</v>
      </c>
      <c r="L262" s="190">
        <v>0.81492509999999996</v>
      </c>
      <c r="M262" s="190">
        <v>3.0479341E-2</v>
      </c>
      <c r="N262" s="190">
        <v>5.8458951000000002E-2</v>
      </c>
      <c r="O262" s="190">
        <v>1.2601961E-4</v>
      </c>
      <c r="P262" s="190">
        <v>5.0889223999999997E-2</v>
      </c>
      <c r="Q262" s="190">
        <v>2.9729493E-3</v>
      </c>
      <c r="R262" s="190">
        <v>0.72892575999999998</v>
      </c>
      <c r="S262" s="190">
        <v>9.0665988000000003E-2</v>
      </c>
      <c r="T262" s="190">
        <v>3.3665518999999998E-2</v>
      </c>
      <c r="U262" s="190">
        <v>1.8480639000000001E-5</v>
      </c>
      <c r="V262" s="190">
        <v>2.6569085E-9</v>
      </c>
      <c r="W262" s="67"/>
      <c r="X262" s="252">
        <f t="shared" si="336"/>
        <v>6.8826442241379313</v>
      </c>
      <c r="Y262" s="46">
        <v>118.45265000000001</v>
      </c>
      <c r="Z262" s="67">
        <f t="shared" si="337"/>
        <v>0.41690204493046346</v>
      </c>
      <c r="AA262" s="5">
        <f t="shared" si="338"/>
        <v>2.32049936869025E-5</v>
      </c>
      <c r="AB262" s="5">
        <f t="shared" si="339"/>
        <v>3.8427494932602806E-8</v>
      </c>
      <c r="AC262" s="36">
        <f t="shared" si="340"/>
        <v>0.65434706899999995</v>
      </c>
      <c r="AD262" s="42">
        <v>5.7926248000000004E-6</v>
      </c>
      <c r="AE262" s="42">
        <v>1.7476891E-8</v>
      </c>
      <c r="AF262" s="42">
        <v>4.7749314000000003E-13</v>
      </c>
      <c r="AG262" s="42">
        <v>1.4100698E-9</v>
      </c>
      <c r="AH262" s="42">
        <v>1.2906025E-12</v>
      </c>
      <c r="AI262" s="42">
        <v>4.3986755000000002E-9</v>
      </c>
      <c r="AJ262" s="42">
        <v>1.7273230000000001E-5</v>
      </c>
      <c r="AK262" s="42">
        <v>6.4271647000000002E-10</v>
      </c>
      <c r="AL262" s="42">
        <v>2.0099170000000001E-8</v>
      </c>
      <c r="AM262" s="42">
        <v>3.6473787E-11</v>
      </c>
      <c r="AN262" s="42">
        <v>1.0308700999999999E-14</v>
      </c>
      <c r="AO262" s="42">
        <v>7.6889296E-11</v>
      </c>
      <c r="AP262" s="42">
        <v>2.8554190000000002E-12</v>
      </c>
      <c r="AQ262" s="42">
        <v>7.5534419999999999E-13</v>
      </c>
      <c r="AR262" s="42">
        <v>1.6582233000000001E-8</v>
      </c>
      <c r="AS262" s="42">
        <v>1.0462647E-7</v>
      </c>
      <c r="AT262" s="42">
        <v>1.7548906999999999E-11</v>
      </c>
      <c r="AU262" s="29">
        <v>3.9376218999999997E-2</v>
      </c>
      <c r="AV262" s="29">
        <v>0.61497084999999996</v>
      </c>
      <c r="AW262" s="42">
        <v>1.2120148E-8</v>
      </c>
      <c r="AX262" s="42">
        <v>7.3703610000000004E-11</v>
      </c>
      <c r="AY262" s="42">
        <v>3.2975618E-15</v>
      </c>
      <c r="BA262" s="33" t="s">
        <v>2864</v>
      </c>
      <c r="BE262" s="29"/>
      <c r="BF262"/>
      <c r="BG262"/>
      <c r="BH262"/>
      <c r="BI262"/>
      <c r="BJ262"/>
      <c r="BK262"/>
      <c r="BL262"/>
      <c r="BM262"/>
      <c r="BN262"/>
      <c r="BO262"/>
      <c r="BP262"/>
      <c r="BQ262"/>
    </row>
    <row r="263" spans="1:69">
      <c r="C263" s="71" t="s">
        <v>2768</v>
      </c>
      <c r="D263" s="1"/>
      <c r="E263" s="29" t="s">
        <v>52</v>
      </c>
      <c r="F263" s="190" t="s">
        <v>2825</v>
      </c>
      <c r="G263" s="238">
        <f t="shared" si="332"/>
        <v>1.9831274767959506</v>
      </c>
      <c r="H263" s="134">
        <f t="shared" si="333"/>
        <v>8.6300595250000001E-2</v>
      </c>
      <c r="I263" s="134">
        <f t="shared" si="334"/>
        <v>0.6435274581</v>
      </c>
      <c r="J263" s="138">
        <f t="shared" si="335"/>
        <v>0.61943112344595053</v>
      </c>
      <c r="K263" s="190">
        <v>0.63386830000000005</v>
      </c>
      <c r="L263" s="190">
        <v>0.61223565999999996</v>
      </c>
      <c r="M263" s="190">
        <v>2.8939075000000002E-2</v>
      </c>
      <c r="N263" s="190">
        <v>4.8315969E-2</v>
      </c>
      <c r="O263" s="190">
        <v>1.3016325000000001E-4</v>
      </c>
      <c r="P263" s="190">
        <v>3.7854462999999998E-2</v>
      </c>
      <c r="Q263" s="190">
        <v>2.3527231000000002E-3</v>
      </c>
      <c r="R263" s="190">
        <v>0.52648203000000005</v>
      </c>
      <c r="S263" s="190">
        <v>6.8580266000000001E-2</v>
      </c>
      <c r="T263" s="190">
        <v>2.4336929E-2</v>
      </c>
      <c r="U263" s="190">
        <v>3.1893753000000001E-5</v>
      </c>
      <c r="V263" s="190">
        <v>4.6929506000000002E-9</v>
      </c>
      <c r="W263" s="67"/>
      <c r="X263" s="252">
        <f t="shared" si="336"/>
        <v>5.4643818965517239</v>
      </c>
      <c r="Y263" s="46">
        <v>91.281143</v>
      </c>
      <c r="Z263" s="67">
        <f t="shared" si="337"/>
        <v>0.31992697810717841</v>
      </c>
      <c r="AA263" s="5">
        <f t="shared" si="338"/>
        <v>1.7797761502200099E-5</v>
      </c>
      <c r="AB263" s="5">
        <f t="shared" si="339"/>
        <v>2.9974276522723404E-8</v>
      </c>
      <c r="AC263" s="36">
        <f t="shared" si="340"/>
        <v>0.48670005599999999</v>
      </c>
      <c r="AD263" s="42">
        <v>4.6458225000000004E-6</v>
      </c>
      <c r="AE263" s="42">
        <v>1.4016749E-8</v>
      </c>
      <c r="AF263" s="42">
        <v>3.8295721E-13</v>
      </c>
      <c r="AG263" s="42">
        <v>1.3691030000000001E-9</v>
      </c>
      <c r="AH263" s="42">
        <v>1.0929001E-12</v>
      </c>
      <c r="AI263" s="42">
        <v>4.1613563000000003E-9</v>
      </c>
      <c r="AJ263" s="42">
        <v>1.3043609E-5</v>
      </c>
      <c r="AK263" s="42">
        <v>6.0408355999999998E-10</v>
      </c>
      <c r="AL263" s="42">
        <v>1.5173940000000001E-8</v>
      </c>
      <c r="AM263" s="42">
        <v>2.6395148000000001E-11</v>
      </c>
      <c r="AN263" s="42">
        <v>8.1273376000000005E-15</v>
      </c>
      <c r="AO263" s="42">
        <v>5.7593911000000001E-11</v>
      </c>
      <c r="AP263" s="42">
        <v>2.1016671999999999E-12</v>
      </c>
      <c r="AQ263" s="42">
        <v>5.5913725999999999E-13</v>
      </c>
      <c r="AR263" s="42">
        <v>1.274086E-8</v>
      </c>
      <c r="AS263" s="42">
        <v>7.9833454999999994E-8</v>
      </c>
      <c r="AT263" s="42">
        <v>3.0286424999999997E-11</v>
      </c>
      <c r="AU263" s="29">
        <v>2.8441126000000001E-2</v>
      </c>
      <c r="AV263" s="29">
        <v>0.45825893000000001</v>
      </c>
      <c r="AW263" s="42">
        <v>1.0224134999999999E-8</v>
      </c>
      <c r="AX263" s="42">
        <v>6.2173808000000005E-11</v>
      </c>
      <c r="AY263" s="42">
        <v>2.7817158000000001E-15</v>
      </c>
      <c r="BA263" s="33" t="s">
        <v>2864</v>
      </c>
      <c r="BE263" s="29"/>
      <c r="BF263"/>
      <c r="BG263"/>
      <c r="BH263"/>
      <c r="BI263"/>
      <c r="BJ263"/>
      <c r="BK263"/>
      <c r="BL263"/>
      <c r="BM263"/>
      <c r="BN263"/>
      <c r="BO263"/>
      <c r="BP263"/>
      <c r="BQ263"/>
    </row>
    <row r="264" spans="1:69">
      <c r="C264" s="71" t="s">
        <v>2769</v>
      </c>
      <c r="D264" s="1"/>
      <c r="E264" s="29" t="s">
        <v>52</v>
      </c>
      <c r="F264" s="190" t="s">
        <v>2826</v>
      </c>
      <c r="G264" s="238">
        <f t="shared" si="332"/>
        <v>1.2428524173931821</v>
      </c>
      <c r="H264" s="134">
        <f t="shared" si="333"/>
        <v>5.8913614279999998E-2</v>
      </c>
      <c r="I264" s="134">
        <f t="shared" si="334"/>
        <v>0.40143207940000003</v>
      </c>
      <c r="J264" s="138">
        <f t="shared" si="335"/>
        <v>0.34306930371318217</v>
      </c>
      <c r="K264" s="190">
        <v>0.43943742000000002</v>
      </c>
      <c r="L264" s="190">
        <v>0.37269359000000002</v>
      </c>
      <c r="M264" s="190">
        <v>2.7118761000000002E-2</v>
      </c>
      <c r="N264" s="190">
        <v>3.6328807999999997E-2</v>
      </c>
      <c r="O264" s="190">
        <v>1.3506027999999999E-4</v>
      </c>
      <c r="P264" s="190">
        <v>2.2449746E-2</v>
      </c>
      <c r="Q264" s="190">
        <v>1.6197284000000001E-3</v>
      </c>
      <c r="R264" s="190">
        <v>0.28723036000000002</v>
      </c>
      <c r="S264" s="190">
        <v>4.2478958999999997E-2</v>
      </c>
      <c r="T264" s="190">
        <v>1.3312232E-2</v>
      </c>
      <c r="U264" s="190">
        <v>4.7745613999999997E-5</v>
      </c>
      <c r="V264" s="190">
        <v>7.0991821999999998E-9</v>
      </c>
      <c r="W264" s="67"/>
      <c r="X264" s="252">
        <f t="shared" si="336"/>
        <v>3.7882536206896553</v>
      </c>
      <c r="Y264" s="46">
        <v>59.169364000000002</v>
      </c>
      <c r="Z264" s="67">
        <f t="shared" si="337"/>
        <v>0.2053200935269629</v>
      </c>
      <c r="AA264" s="5">
        <f t="shared" si="338"/>
        <v>1.1407396905051851E-5</v>
      </c>
      <c r="AB264" s="5">
        <f t="shared" si="339"/>
        <v>1.99841104063928E-8</v>
      </c>
      <c r="AC264" s="36">
        <f t="shared" si="340"/>
        <v>0.28857176400000001</v>
      </c>
      <c r="AD264" s="42">
        <v>3.2905107999999999E-6</v>
      </c>
      <c r="AE264" s="42">
        <v>9.9274914999999997E-9</v>
      </c>
      <c r="AF264" s="42">
        <v>2.7123291999999998E-13</v>
      </c>
      <c r="AG264" s="42">
        <v>1.3206878E-9</v>
      </c>
      <c r="AH264" s="42">
        <v>8.5925184999999996E-13</v>
      </c>
      <c r="AI264" s="42">
        <v>3.8808881E-9</v>
      </c>
      <c r="AJ264" s="42">
        <v>8.0449666E-6</v>
      </c>
      <c r="AK264" s="42">
        <v>5.5842648999999998E-10</v>
      </c>
      <c r="AL264" s="42">
        <v>9.3532134999999997E-9</v>
      </c>
      <c r="AM264" s="42">
        <v>1.4484029000000001E-11</v>
      </c>
      <c r="AN264" s="42">
        <v>5.5493632000000001E-15</v>
      </c>
      <c r="AO264" s="42">
        <v>3.4790275000000001E-11</v>
      </c>
      <c r="AP264" s="42">
        <v>1.2108697000000001E-12</v>
      </c>
      <c r="AQ264" s="42">
        <v>3.2725633E-13</v>
      </c>
      <c r="AR264" s="42">
        <v>8.2010558999999997E-9</v>
      </c>
      <c r="AS264" s="42">
        <v>5.0532621000000002E-8</v>
      </c>
      <c r="AT264" s="42">
        <v>4.5339854000000002E-11</v>
      </c>
      <c r="AU264" s="29">
        <v>1.5517833999999999E-2</v>
      </c>
      <c r="AV264" s="29">
        <v>0.27305393</v>
      </c>
      <c r="AW264" s="42">
        <v>7.9833930000000006E-9</v>
      </c>
      <c r="AX264" s="42">
        <v>4.8547678E-11</v>
      </c>
      <c r="AY264" s="42">
        <v>2.1720796000000001E-15</v>
      </c>
      <c r="BA264" s="33" t="s">
        <v>2864</v>
      </c>
      <c r="BE264" s="29"/>
      <c r="BF264"/>
      <c r="BG264"/>
      <c r="BH264"/>
      <c r="BI264"/>
      <c r="BJ264"/>
      <c r="BK264"/>
      <c r="BL264"/>
      <c r="BM264"/>
      <c r="BN264"/>
      <c r="BO264"/>
      <c r="BP264"/>
      <c r="BQ264"/>
    </row>
    <row r="265" spans="1:69">
      <c r="A265">
        <v>1</v>
      </c>
      <c r="C265" s="71" t="s">
        <v>2770</v>
      </c>
      <c r="E265" s="29" t="s">
        <v>52</v>
      </c>
      <c r="F265" s="190" t="s">
        <v>2827</v>
      </c>
      <c r="G265" s="238">
        <f t="shared" ref="G265:G282" si="341">H265+I265+J265+K265</f>
        <v>3.4190249607141605</v>
      </c>
      <c r="H265" s="134">
        <f t="shared" ref="H265:H282" si="342">N265+O265+P265</f>
        <v>0.11915024745</v>
      </c>
      <c r="I265" s="134">
        <f t="shared" ref="I265:I282" si="343">L265+M265+Q265</f>
        <v>0.95300679929999998</v>
      </c>
      <c r="J265" s="138">
        <f t="shared" ref="J265:J282" si="344">R265+IF(S265="x",0,S265)+IF(T265="x",0,T265)+IF(U265="x",0,U265)+V265</f>
        <v>1.5236726739641606</v>
      </c>
      <c r="K265" s="190">
        <v>0.82319523999999999</v>
      </c>
      <c r="L265" s="190">
        <v>0.91391889000000004</v>
      </c>
      <c r="M265" s="190">
        <v>3.5370202000000003E-2</v>
      </c>
      <c r="N265" s="190">
        <v>6.1342541E-2</v>
      </c>
      <c r="O265" s="190">
        <v>1.3016144999999999E-4</v>
      </c>
      <c r="P265" s="190">
        <v>5.7677544999999997E-2</v>
      </c>
      <c r="Q265" s="190">
        <v>3.7177072999999999E-3</v>
      </c>
      <c r="R265" s="190">
        <v>1.3973977</v>
      </c>
      <c r="S265" s="190">
        <v>9.4306939000000006E-2</v>
      </c>
      <c r="T265" s="190">
        <v>3.1949515999999997E-2</v>
      </c>
      <c r="U265" s="190">
        <v>1.8516307E-5</v>
      </c>
      <c r="V265" s="190">
        <v>2.6571607999999998E-9</v>
      </c>
      <c r="W265" s="25"/>
      <c r="X265" s="252">
        <f>K265/0.116</f>
        <v>7.0965106896551724</v>
      </c>
      <c r="Y265" s="46">
        <v>121.89499000000001</v>
      </c>
      <c r="Z265" s="67">
        <f t="shared" ref="Z265:Z282" si="345">AA265*42.1*400+AB265*1396*400+AC265*0.0000357*200</f>
        <v>0.45810361991536919</v>
      </c>
      <c r="AA265" s="5">
        <f t="shared" ref="AA265:AA282" si="346">AD265+AG265+AH265+AI265+AJ265+AR265+AS265+AW265</f>
        <v>2.5504570923789102E-5</v>
      </c>
      <c r="AB265" s="5">
        <f t="shared" ref="AB265:AB282" si="347">AE265+AF265+AK265+AL265+AM265+AN265+AO265+AP265+AQ265+AT265+AX265+AY265</f>
        <v>4.1316790087322199E-8</v>
      </c>
      <c r="AC265" s="36">
        <f t="shared" ref="AC265:AC282" si="348">AU265+AV265</f>
        <v>0.77525909999999998</v>
      </c>
      <c r="AD265" s="42">
        <v>5.9297981999999998E-6</v>
      </c>
      <c r="AE265" s="42">
        <v>1.7890779E-8</v>
      </c>
      <c r="AF265" s="42">
        <v>4.8880113999999997E-13</v>
      </c>
      <c r="AG265" s="42">
        <v>1.4030496999999999E-9</v>
      </c>
      <c r="AH265" s="42">
        <v>1.3438890999999999E-12</v>
      </c>
      <c r="AI265" s="42">
        <v>4.3924641999999996E-9</v>
      </c>
      <c r="AJ265" s="42">
        <v>1.9330199000000001E-5</v>
      </c>
      <c r="AK265" s="42">
        <v>6.4378300000000005E-10</v>
      </c>
      <c r="AL265" s="42">
        <v>2.2495253999999999E-8</v>
      </c>
      <c r="AM265" s="42">
        <v>3.9117783999999997E-11</v>
      </c>
      <c r="AN265" s="42">
        <v>1.1340713E-14</v>
      </c>
      <c r="AO265" s="42">
        <v>1.535607E-10</v>
      </c>
      <c r="AP265" s="42">
        <v>4.0933483000000004E-12</v>
      </c>
      <c r="AQ265" s="42">
        <v>1.5058069999999999E-12</v>
      </c>
      <c r="AR265" s="42">
        <v>2.0184158999999998E-8</v>
      </c>
      <c r="AS265" s="42">
        <v>2.0698122E-7</v>
      </c>
      <c r="AT265" s="42">
        <v>1.7582747999999999E-11</v>
      </c>
      <c r="AU265" s="29">
        <v>0.13351652999999999</v>
      </c>
      <c r="AV265" s="29">
        <v>0.64174257000000001</v>
      </c>
      <c r="AW265" s="42">
        <v>1.1611487E-8</v>
      </c>
      <c r="AX265" s="42">
        <v>7.0610399000000006E-11</v>
      </c>
      <c r="AY265" s="42">
        <v>3.1591692000000002E-15</v>
      </c>
      <c r="AZ265" s="28"/>
      <c r="BA265" s="33" t="s">
        <v>2864</v>
      </c>
      <c r="BB265" s="28"/>
      <c r="BC265" s="28"/>
      <c r="BE265" s="39"/>
      <c r="BF265"/>
      <c r="BG265"/>
      <c r="BH265"/>
      <c r="BI265"/>
      <c r="BJ265"/>
      <c r="BK265"/>
      <c r="BL265"/>
      <c r="BM265"/>
      <c r="BN265"/>
      <c r="BO265"/>
      <c r="BP265"/>
      <c r="BQ265"/>
    </row>
    <row r="266" spans="1:69">
      <c r="C266" s="71" t="s">
        <v>2771</v>
      </c>
      <c r="E266" s="29" t="s">
        <v>52</v>
      </c>
      <c r="F266" s="190" t="s">
        <v>2828</v>
      </c>
      <c r="G266" s="238">
        <f t="shared" si="341"/>
        <v>2.5677742045861329</v>
      </c>
      <c r="H266" s="134">
        <f t="shared" si="342"/>
        <v>9.3288856579999996E-2</v>
      </c>
      <c r="I266" s="134">
        <f t="shared" si="343"/>
        <v>0.71909313779999995</v>
      </c>
      <c r="J266" s="138">
        <f t="shared" si="344"/>
        <v>1.103606660206133</v>
      </c>
      <c r="K266" s="190">
        <v>0.65178555000000005</v>
      </c>
      <c r="L266" s="190">
        <v>0.68373117000000005</v>
      </c>
      <c r="M266" s="190">
        <v>3.2471364000000003E-2</v>
      </c>
      <c r="N266" s="190">
        <v>5.0398562000000001E-2</v>
      </c>
      <c r="O266" s="190">
        <v>1.3315458000000001E-4</v>
      </c>
      <c r="P266" s="190">
        <v>4.2757139999999999E-2</v>
      </c>
      <c r="Q266" s="190">
        <v>2.8906038000000001E-3</v>
      </c>
      <c r="R266" s="190">
        <v>1.0092673000000001</v>
      </c>
      <c r="S266" s="190">
        <v>7.1209841999999995E-2</v>
      </c>
      <c r="T266" s="190">
        <v>2.3097593999999999E-2</v>
      </c>
      <c r="U266" s="190">
        <v>3.1919513E-5</v>
      </c>
      <c r="V266" s="190">
        <v>4.6931328000000004E-9</v>
      </c>
      <c r="W266" s="25"/>
      <c r="X266" s="252">
        <f t="shared" ref="X266:X282" si="349">K266/0.116</f>
        <v>5.6188409482758619</v>
      </c>
      <c r="Y266" s="46">
        <v>93.767278000000005</v>
      </c>
      <c r="Z266" s="67">
        <f t="shared" si="345"/>
        <v>0.34968367608007866</v>
      </c>
      <c r="AA266" s="5">
        <f t="shared" si="346"/>
        <v>1.9458567584584898E-5</v>
      </c>
      <c r="AB266" s="5">
        <f t="shared" si="347"/>
        <v>3.20609894719358E-8</v>
      </c>
      <c r="AC266" s="36">
        <f t="shared" si="348"/>
        <v>0.57402541100000004</v>
      </c>
      <c r="AD266" s="42">
        <v>4.7448921999999997E-6</v>
      </c>
      <c r="AE266" s="42">
        <v>1.4315668000000001E-8</v>
      </c>
      <c r="AF266" s="42">
        <v>3.9112409000000001E-13</v>
      </c>
      <c r="AG266" s="42">
        <v>1.364033E-9</v>
      </c>
      <c r="AH266" s="42">
        <v>1.1313849E-12</v>
      </c>
      <c r="AI266" s="42">
        <v>4.1568703999999996E-9</v>
      </c>
      <c r="AJ266" s="42">
        <v>1.4529197999999999E-5</v>
      </c>
      <c r="AK266" s="42">
        <v>6.0485383000000004E-10</v>
      </c>
      <c r="AL266" s="42">
        <v>1.6904445E-8</v>
      </c>
      <c r="AM266" s="42">
        <v>2.8304701000000001E-11</v>
      </c>
      <c r="AN266" s="42">
        <v>8.8726801999999996E-15</v>
      </c>
      <c r="AO266" s="42">
        <v>1.1296771E-10</v>
      </c>
      <c r="AP266" s="42">
        <v>2.9957272999999999E-12</v>
      </c>
      <c r="AQ266" s="42">
        <v>1.1011381E-12</v>
      </c>
      <c r="AR266" s="42">
        <v>1.5342251E-8</v>
      </c>
      <c r="AS266" s="42">
        <v>1.5375633E-7</v>
      </c>
      <c r="AT266" s="42">
        <v>3.0310864999999998E-11</v>
      </c>
      <c r="AU266" s="29">
        <v>9.6431350999999998E-2</v>
      </c>
      <c r="AV266" s="29">
        <v>0.47759405999999999</v>
      </c>
      <c r="AW266" s="42">
        <v>9.8567687999999993E-9</v>
      </c>
      <c r="AX266" s="42">
        <v>5.9939822000000003E-11</v>
      </c>
      <c r="AY266" s="42">
        <v>2.6817656000000002E-15</v>
      </c>
      <c r="AZ266" s="28"/>
      <c r="BA266" s="33" t="s">
        <v>2864</v>
      </c>
      <c r="BB266" s="28"/>
      <c r="BC266" s="28"/>
      <c r="BE266" s="39"/>
      <c r="BF266"/>
      <c r="BG266"/>
      <c r="BH266"/>
      <c r="BI266"/>
      <c r="BJ266"/>
      <c r="BK266"/>
      <c r="BL266"/>
      <c r="BM266"/>
      <c r="BN266"/>
      <c r="BO266"/>
      <c r="BP266"/>
      <c r="BQ266"/>
    </row>
    <row r="267" spans="1:69">
      <c r="C267" s="71" t="s">
        <v>2772</v>
      </c>
      <c r="E267" s="29" t="s">
        <v>52</v>
      </c>
      <c r="F267" s="190" t="s">
        <v>2829</v>
      </c>
      <c r="G267" s="238">
        <f t="shared" si="341"/>
        <v>1.5617506445742815</v>
      </c>
      <c r="H267" s="134">
        <f t="shared" si="342"/>
        <v>6.2725392910000011E-2</v>
      </c>
      <c r="I267" s="134">
        <f t="shared" si="343"/>
        <v>0.44264972089999999</v>
      </c>
      <c r="J267" s="138">
        <f t="shared" si="344"/>
        <v>0.60716506076428156</v>
      </c>
      <c r="K267" s="190">
        <v>0.44921046999999997</v>
      </c>
      <c r="L267" s="190">
        <v>0.41169114000000001</v>
      </c>
      <c r="M267" s="190">
        <v>2.9045463000000001E-2</v>
      </c>
      <c r="N267" s="190">
        <v>3.7464768000000002E-2</v>
      </c>
      <c r="O267" s="190">
        <v>1.3669191000000001E-4</v>
      </c>
      <c r="P267" s="190">
        <v>2.5123933000000001E-2</v>
      </c>
      <c r="Q267" s="190">
        <v>1.9131179000000001E-3</v>
      </c>
      <c r="R267" s="190">
        <v>0.55056779</v>
      </c>
      <c r="S267" s="190">
        <v>4.3913273000000003E-2</v>
      </c>
      <c r="T267" s="190">
        <v>1.2636231E-2</v>
      </c>
      <c r="U267" s="190">
        <v>4.7759665E-5</v>
      </c>
      <c r="V267" s="190">
        <v>7.0992815E-9</v>
      </c>
      <c r="W267" s="25"/>
      <c r="X267" s="252">
        <f t="shared" si="349"/>
        <v>3.8725040517241376</v>
      </c>
      <c r="Y267" s="46">
        <v>60.525436999999997</v>
      </c>
      <c r="Z267" s="67">
        <f t="shared" si="345"/>
        <v>0.22155101454397538</v>
      </c>
      <c r="AA267" s="5">
        <f t="shared" si="346"/>
        <v>1.231329084184356E-5</v>
      </c>
      <c r="AB267" s="5">
        <f t="shared" si="347"/>
        <v>2.1122316925125005E-8</v>
      </c>
      <c r="AC267" s="36">
        <f t="shared" si="348"/>
        <v>0.33620378099999998</v>
      </c>
      <c r="AD267" s="42">
        <v>3.3445487999999999E-6</v>
      </c>
      <c r="AE267" s="42">
        <v>1.0090538000000001E-8</v>
      </c>
      <c r="AF267" s="42">
        <v>2.7568758000000002E-13</v>
      </c>
      <c r="AG267" s="42">
        <v>1.3179223E-9</v>
      </c>
      <c r="AH267" s="42">
        <v>8.8024356000000001E-13</v>
      </c>
      <c r="AI267" s="42">
        <v>3.8784413000000001E-9</v>
      </c>
      <c r="AJ267" s="42">
        <v>8.8552876000000005E-6</v>
      </c>
      <c r="AK267" s="42">
        <v>5.5884664000000001E-10</v>
      </c>
      <c r="AL267" s="42">
        <v>1.0297125E-8</v>
      </c>
      <c r="AM267" s="42">
        <v>1.5525603999999999E-11</v>
      </c>
      <c r="AN267" s="42">
        <v>5.9559137000000003E-15</v>
      </c>
      <c r="AO267" s="42">
        <v>6.4994163000000006E-11</v>
      </c>
      <c r="AP267" s="42">
        <v>1.6985388999999999E-12</v>
      </c>
      <c r="AQ267" s="42">
        <v>6.2289316999999996E-13</v>
      </c>
      <c r="AR267" s="42">
        <v>9.6199967000000001E-9</v>
      </c>
      <c r="AS267" s="42">
        <v>9.0854190000000002E-8</v>
      </c>
      <c r="AT267" s="42">
        <v>4.5353185E-11</v>
      </c>
      <c r="AU267" s="29">
        <v>5.2603411000000003E-2</v>
      </c>
      <c r="AV267" s="29">
        <v>0.28360036999999999</v>
      </c>
      <c r="AW267" s="42">
        <v>7.7830112999999996E-9</v>
      </c>
      <c r="AX267" s="42">
        <v>4.7329140000000001E-11</v>
      </c>
      <c r="AY267" s="42">
        <v>2.1175612999999998E-15</v>
      </c>
      <c r="AZ267" s="28"/>
      <c r="BA267" s="33" t="s">
        <v>2864</v>
      </c>
      <c r="BB267" s="28"/>
      <c r="BC267" s="28"/>
      <c r="BE267" s="39"/>
      <c r="BF267"/>
      <c r="BG267"/>
      <c r="BH267"/>
      <c r="BI267"/>
      <c r="BJ267"/>
      <c r="BK267"/>
      <c r="BL267"/>
      <c r="BM267"/>
      <c r="BN267"/>
      <c r="BO267"/>
      <c r="BP267"/>
      <c r="BQ267"/>
    </row>
    <row r="268" spans="1:69">
      <c r="C268" s="71" t="s">
        <v>2773</v>
      </c>
      <c r="E268" s="29" t="s">
        <v>52</v>
      </c>
      <c r="F268" s="190" t="s">
        <v>2830</v>
      </c>
      <c r="G268" s="238">
        <f t="shared" si="341"/>
        <v>1.1801645121334514</v>
      </c>
      <c r="H268" s="134">
        <f t="shared" si="342"/>
        <v>7.718160869E-2</v>
      </c>
      <c r="I268" s="134">
        <f t="shared" si="343"/>
        <v>0.21093363720000002</v>
      </c>
      <c r="J268" s="138">
        <f t="shared" si="344"/>
        <v>0.23101407624345141</v>
      </c>
      <c r="K268" s="190">
        <v>0.66103518999999999</v>
      </c>
      <c r="L268" s="190">
        <v>0.17687910000000001</v>
      </c>
      <c r="M268" s="190">
        <v>3.1236076000000002E-2</v>
      </c>
      <c r="N268" s="190">
        <v>3.3435554999999999E-2</v>
      </c>
      <c r="O268" s="190">
        <v>1.3103769000000001E-4</v>
      </c>
      <c r="P268" s="190">
        <v>4.3615016E-2</v>
      </c>
      <c r="Q268" s="190">
        <v>2.8184612E-3</v>
      </c>
      <c r="R268" s="190">
        <v>0.11481856</v>
      </c>
      <c r="S268" s="190">
        <v>7.5885680999999996E-2</v>
      </c>
      <c r="T268" s="190">
        <v>4.0291664999999997E-2</v>
      </c>
      <c r="U268" s="190">
        <v>1.8167638999999999E-5</v>
      </c>
      <c r="V268" s="190">
        <v>2.6044514000000001E-9</v>
      </c>
      <c r="W268" s="25"/>
      <c r="X268" s="252">
        <f t="shared" si="349"/>
        <v>5.6985792241379309</v>
      </c>
      <c r="Y268" s="46">
        <v>99.061306999999999</v>
      </c>
      <c r="Z268" s="67">
        <f t="shared" si="345"/>
        <v>0.17447616988746895</v>
      </c>
      <c r="AA268" s="5">
        <f t="shared" si="346"/>
        <v>9.4516148347167013E-6</v>
      </c>
      <c r="AB268" s="5">
        <f t="shared" si="347"/>
        <v>2.1524204494480097E-8</v>
      </c>
      <c r="AC268" s="36">
        <f t="shared" si="348"/>
        <v>0.4610448573</v>
      </c>
      <c r="AD268" s="42">
        <v>5.3067524999999998E-6</v>
      </c>
      <c r="AE268" s="42">
        <v>1.6010875E-8</v>
      </c>
      <c r="AF268" s="42">
        <v>4.3743946000000002E-13</v>
      </c>
      <c r="AG268" s="42">
        <v>1.4392346E-9</v>
      </c>
      <c r="AH268" s="42">
        <v>1.3587167E-12</v>
      </c>
      <c r="AI268" s="42">
        <v>4.4988254E-9</v>
      </c>
      <c r="AJ268" s="42">
        <v>4.0121121000000004E-6</v>
      </c>
      <c r="AK268" s="42">
        <v>6.5403101000000002E-10</v>
      </c>
      <c r="AL268" s="42">
        <v>4.6514010000000002E-9</v>
      </c>
      <c r="AM268" s="42">
        <v>3.1355691000000003E-11</v>
      </c>
      <c r="AN268" s="42">
        <v>1.1435952E-14</v>
      </c>
      <c r="AO268" s="42">
        <v>6.9672234000000001E-11</v>
      </c>
      <c r="AP268" s="42">
        <v>2.4653092000000001E-12</v>
      </c>
      <c r="AQ268" s="42">
        <v>6.7424900999999999E-13</v>
      </c>
      <c r="AR268" s="42">
        <v>1.536134E-8</v>
      </c>
      <c r="AS268" s="42">
        <v>9.7303039000000004E-8</v>
      </c>
      <c r="AT268" s="42">
        <v>1.7251643E-11</v>
      </c>
      <c r="AU268" s="29">
        <v>5.7628773000000001E-3</v>
      </c>
      <c r="AV268" s="29">
        <v>0.45528197999999998</v>
      </c>
      <c r="AW268" s="42">
        <v>1.4146437E-8</v>
      </c>
      <c r="AX268" s="42">
        <v>8.6025633999999999E-11</v>
      </c>
      <c r="AY268" s="42">
        <v>3.8488581000000003E-15</v>
      </c>
      <c r="AZ268" s="28"/>
      <c r="BA268" s="33" t="s">
        <v>2864</v>
      </c>
      <c r="BB268" s="28"/>
      <c r="BC268" s="28"/>
      <c r="BE268" s="39"/>
      <c r="BF268"/>
      <c r="BG268"/>
      <c r="BH268"/>
      <c r="BI268"/>
      <c r="BJ268"/>
      <c r="BK268"/>
      <c r="BL268"/>
      <c r="BM268"/>
      <c r="BN268"/>
      <c r="BO268"/>
      <c r="BP268"/>
      <c r="BQ268"/>
    </row>
    <row r="269" spans="1:69">
      <c r="C269" s="71" t="s">
        <v>2774</v>
      </c>
      <c r="E269" s="29" t="s">
        <v>52</v>
      </c>
      <c r="F269" s="190" t="s">
        <v>2831</v>
      </c>
      <c r="G269" s="238">
        <f t="shared" si="341"/>
        <v>0.95081946406206486</v>
      </c>
      <c r="H269" s="134">
        <f t="shared" si="342"/>
        <v>6.2978171410000006E-2</v>
      </c>
      <c r="I269" s="134">
        <f t="shared" si="343"/>
        <v>0.18315141329999998</v>
      </c>
      <c r="J269" s="138">
        <f t="shared" si="344"/>
        <v>0.1700199193520649</v>
      </c>
      <c r="K269" s="190">
        <v>0.53466996</v>
      </c>
      <c r="L269" s="190">
        <v>0.15142465999999999</v>
      </c>
      <c r="M269" s="190">
        <v>2.9485605000000002E-2</v>
      </c>
      <c r="N269" s="190">
        <v>3.0243516000000002E-2</v>
      </c>
      <c r="O269" s="190">
        <v>1.3378741E-4</v>
      </c>
      <c r="P269" s="190">
        <v>3.2600867999999998E-2</v>
      </c>
      <c r="Q269" s="190">
        <v>2.2411483000000002E-3</v>
      </c>
      <c r="R269" s="190">
        <v>8.2960168000000001E-2</v>
      </c>
      <c r="S269" s="190">
        <v>5.7905600000000002E-2</v>
      </c>
      <c r="T269" s="190">
        <v>2.9122479E-2</v>
      </c>
      <c r="U269" s="190">
        <v>3.1667697E-5</v>
      </c>
      <c r="V269" s="190">
        <v>4.6550649000000002E-9</v>
      </c>
      <c r="W269" s="25"/>
      <c r="X269" s="252">
        <f t="shared" si="349"/>
        <v>4.6092237931034479</v>
      </c>
      <c r="Y269" s="46">
        <v>77.276285000000001</v>
      </c>
      <c r="Z269" s="67">
        <f t="shared" si="345"/>
        <v>0.1448416293452813</v>
      </c>
      <c r="AA269" s="5">
        <f t="shared" si="346"/>
        <v>7.8647659773936986E-6</v>
      </c>
      <c r="AB269" s="5">
        <f t="shared" si="347"/>
        <v>1.7766344834698095E-8</v>
      </c>
      <c r="AC269" s="36">
        <f t="shared" si="348"/>
        <v>0.34709290340000004</v>
      </c>
      <c r="AD269" s="42">
        <v>4.2949147999999996E-6</v>
      </c>
      <c r="AE269" s="42">
        <v>1.295796E-8</v>
      </c>
      <c r="AF269" s="42">
        <v>3.5402955E-13</v>
      </c>
      <c r="AG269" s="42">
        <v>1.3901665000000001E-9</v>
      </c>
      <c r="AH269" s="42">
        <v>1.1420936999999999E-12</v>
      </c>
      <c r="AI269" s="42">
        <v>4.2336868000000003E-9</v>
      </c>
      <c r="AJ269" s="42">
        <v>3.4661351999999999E-6</v>
      </c>
      <c r="AK269" s="42">
        <v>6.1225518000000005E-10</v>
      </c>
      <c r="AL269" s="42">
        <v>4.0172178999999997E-9</v>
      </c>
      <c r="AM269" s="42">
        <v>2.2698744999999999E-11</v>
      </c>
      <c r="AN269" s="42">
        <v>8.9414637999999993E-15</v>
      </c>
      <c r="AO269" s="42">
        <v>5.2381588999999997E-11</v>
      </c>
      <c r="AP269" s="42">
        <v>1.8199213000000001E-12</v>
      </c>
      <c r="AQ269" s="42">
        <v>5.0056850999999998E-13</v>
      </c>
      <c r="AR269" s="42">
        <v>1.1859104000000001E-8</v>
      </c>
      <c r="AS269" s="42">
        <v>7.4544312000000003E-8</v>
      </c>
      <c r="AT269" s="42">
        <v>3.0071732999999998E-11</v>
      </c>
      <c r="AU269" s="29">
        <v>4.1648233999999999E-3</v>
      </c>
      <c r="AV269" s="29">
        <v>0.34292808000000002</v>
      </c>
      <c r="AW269" s="42">
        <v>1.1687566000000001E-8</v>
      </c>
      <c r="AX269" s="42">
        <v>7.1073047000000001E-11</v>
      </c>
      <c r="AY269" s="42">
        <v>3.1798743000000002E-15</v>
      </c>
      <c r="AZ269" s="28"/>
      <c r="BA269" s="33" t="s">
        <v>2864</v>
      </c>
      <c r="BB269" s="28"/>
      <c r="BC269" s="28"/>
      <c r="BE269" s="39"/>
      <c r="BF269"/>
      <c r="BG269"/>
      <c r="BH269"/>
      <c r="BI269"/>
      <c r="BJ269"/>
      <c r="BK269"/>
      <c r="BL269"/>
      <c r="BM269"/>
      <c r="BN269"/>
      <c r="BO269"/>
      <c r="BP269"/>
      <c r="BQ269"/>
    </row>
    <row r="270" spans="1:69">
      <c r="C270" s="71" t="s">
        <v>2775</v>
      </c>
      <c r="E270" s="29" t="s">
        <v>52</v>
      </c>
      <c r="F270" s="190" t="s">
        <v>2832</v>
      </c>
      <c r="G270" s="238">
        <f t="shared" si="341"/>
        <v>0.67977532187851719</v>
      </c>
      <c r="H270" s="134">
        <f t="shared" si="342"/>
        <v>4.6192292090000003E-2</v>
      </c>
      <c r="I270" s="134">
        <f t="shared" si="343"/>
        <v>0.15031787739999999</v>
      </c>
      <c r="J270" s="138">
        <f t="shared" si="344"/>
        <v>9.7935912388517204E-2</v>
      </c>
      <c r="K270" s="190">
        <v>0.38532924000000002</v>
      </c>
      <c r="L270" s="190">
        <v>0.12134214</v>
      </c>
      <c r="M270" s="190">
        <v>2.7416868E-2</v>
      </c>
      <c r="N270" s="190">
        <v>2.6471106000000001E-2</v>
      </c>
      <c r="O270" s="190">
        <v>1.3703709E-4</v>
      </c>
      <c r="P270" s="190">
        <v>1.9584148999999999E-2</v>
      </c>
      <c r="Q270" s="190">
        <v>1.5588694E-3</v>
      </c>
      <c r="R270" s="190">
        <v>4.5309336999999998E-2</v>
      </c>
      <c r="S270" s="190">
        <v>3.6656413999999998E-2</v>
      </c>
      <c r="T270" s="190">
        <v>1.5922532E-2</v>
      </c>
      <c r="U270" s="190">
        <v>4.762231E-5</v>
      </c>
      <c r="V270" s="190">
        <v>7.0785172E-9</v>
      </c>
      <c r="W270" s="25"/>
      <c r="X270" s="252">
        <f t="shared" si="349"/>
        <v>3.3218037931034483</v>
      </c>
      <c r="Y270" s="46">
        <v>51.530351000000003</v>
      </c>
      <c r="Z270" s="67">
        <f t="shared" si="345"/>
        <v>0.10981898941237987</v>
      </c>
      <c r="AA270" s="5">
        <f t="shared" si="346"/>
        <v>5.9893990640847497E-6</v>
      </c>
      <c r="AB270" s="5">
        <f t="shared" si="347"/>
        <v>1.3325238423718997E-8</v>
      </c>
      <c r="AC270" s="36">
        <f t="shared" si="348"/>
        <v>0.21242241419999999</v>
      </c>
      <c r="AD270" s="147">
        <v>3.0991065E-6</v>
      </c>
      <c r="AE270" s="147">
        <v>9.3499699999999997E-9</v>
      </c>
      <c r="AF270" s="147">
        <v>2.5545419999999999E-13</v>
      </c>
      <c r="AG270" s="147">
        <v>1.3321769000000001E-9</v>
      </c>
      <c r="AH270" s="147">
        <v>8.8608475000000001E-13</v>
      </c>
      <c r="AI270" s="147">
        <v>3.9203411000000001E-9</v>
      </c>
      <c r="AJ270" s="147">
        <v>2.8208897999999998E-6</v>
      </c>
      <c r="AK270" s="147">
        <v>5.6288372999999999E-10</v>
      </c>
      <c r="AL270" s="147">
        <v>3.2677287999999999E-9</v>
      </c>
      <c r="AM270" s="147">
        <v>1.2467809E-11</v>
      </c>
      <c r="AN270" s="147">
        <v>5.9934319999999997E-15</v>
      </c>
      <c r="AO270" s="147">
        <v>3.1947189999999997E-11</v>
      </c>
      <c r="AP270" s="147">
        <v>1.0571900999999999E-12</v>
      </c>
      <c r="AQ270" s="147">
        <v>2.9530973000000002E-13</v>
      </c>
      <c r="AR270" s="147">
        <v>7.7200982000000005E-9</v>
      </c>
      <c r="AS270" s="147">
        <v>4.7647634E-8</v>
      </c>
      <c r="AT270" s="147">
        <v>4.5222749999999998E-11</v>
      </c>
      <c r="AU270" s="146">
        <v>2.2762142E-3</v>
      </c>
      <c r="AV270" s="146">
        <v>0.21014620000000001</v>
      </c>
      <c r="AW270" s="147">
        <v>8.7816277999999993E-9</v>
      </c>
      <c r="AX270" s="147">
        <v>5.3401808000000001E-11</v>
      </c>
      <c r="AY270" s="147">
        <v>2.3892569999999998E-15</v>
      </c>
      <c r="AZ270" s="28"/>
      <c r="BA270" s="33" t="s">
        <v>2864</v>
      </c>
      <c r="BB270" s="28"/>
      <c r="BC270" s="28"/>
      <c r="BE270" s="39"/>
      <c r="BF270"/>
      <c r="BG270"/>
      <c r="BH270"/>
      <c r="BI270"/>
      <c r="BJ270"/>
      <c r="BK270"/>
      <c r="BL270"/>
      <c r="BM270"/>
      <c r="BN270"/>
      <c r="BO270"/>
      <c r="BP270"/>
      <c r="BQ270"/>
    </row>
    <row r="271" spans="1:69">
      <c r="C271" s="71" t="s">
        <v>2776</v>
      </c>
      <c r="E271" s="29" t="s">
        <v>52</v>
      </c>
      <c r="F271" s="190" t="s">
        <v>2833</v>
      </c>
      <c r="G271" s="238">
        <f t="shared" si="341"/>
        <v>2.6095140652059086</v>
      </c>
      <c r="H271" s="134">
        <f t="shared" si="342"/>
        <v>0.10947419460999999</v>
      </c>
      <c r="I271" s="134">
        <f t="shared" si="343"/>
        <v>0.84837739030000003</v>
      </c>
      <c r="J271" s="138">
        <f t="shared" si="344"/>
        <v>0.85327575029590852</v>
      </c>
      <c r="K271" s="190">
        <v>0.79838673000000004</v>
      </c>
      <c r="L271" s="190">
        <v>0.81492509999999996</v>
      </c>
      <c r="M271" s="190">
        <v>3.0479341E-2</v>
      </c>
      <c r="N271" s="190">
        <v>5.8458951000000002E-2</v>
      </c>
      <c r="O271" s="190">
        <v>1.2601961E-4</v>
      </c>
      <c r="P271" s="190">
        <v>5.0889223999999997E-2</v>
      </c>
      <c r="Q271" s="190">
        <v>2.9729493E-3</v>
      </c>
      <c r="R271" s="190">
        <v>0.72892575999999998</v>
      </c>
      <c r="S271" s="190">
        <v>9.0665988000000003E-2</v>
      </c>
      <c r="T271" s="190">
        <v>3.3665518999999998E-2</v>
      </c>
      <c r="U271" s="190">
        <v>1.8480639000000001E-5</v>
      </c>
      <c r="V271" s="190">
        <v>2.6569085E-9</v>
      </c>
      <c r="W271" s="25"/>
      <c r="X271" s="252">
        <f t="shared" si="349"/>
        <v>6.8826442241379313</v>
      </c>
      <c r="Y271" s="46">
        <v>118.45265000000001</v>
      </c>
      <c r="Z271" s="67">
        <f t="shared" si="345"/>
        <v>0.41690204493046346</v>
      </c>
      <c r="AA271" s="5">
        <f t="shared" si="346"/>
        <v>2.32049936869025E-5</v>
      </c>
      <c r="AB271" s="5">
        <f t="shared" si="347"/>
        <v>3.8427494932602806E-8</v>
      </c>
      <c r="AC271" s="36">
        <f t="shared" si="348"/>
        <v>0.65434706899999995</v>
      </c>
      <c r="AD271" s="147">
        <v>5.7926248000000004E-6</v>
      </c>
      <c r="AE271" s="147">
        <v>1.7476891E-8</v>
      </c>
      <c r="AF271" s="147">
        <v>4.7749314000000003E-13</v>
      </c>
      <c r="AG271" s="147">
        <v>1.4100698E-9</v>
      </c>
      <c r="AH271" s="147">
        <v>1.2906025E-12</v>
      </c>
      <c r="AI271" s="147">
        <v>4.3986755000000002E-9</v>
      </c>
      <c r="AJ271" s="147">
        <v>1.7273230000000001E-5</v>
      </c>
      <c r="AK271" s="147">
        <v>6.4271647000000002E-10</v>
      </c>
      <c r="AL271" s="147">
        <v>2.0099170000000001E-8</v>
      </c>
      <c r="AM271" s="147">
        <v>3.6473787E-11</v>
      </c>
      <c r="AN271" s="147">
        <v>1.0308700999999999E-14</v>
      </c>
      <c r="AO271" s="147">
        <v>7.6889296E-11</v>
      </c>
      <c r="AP271" s="147">
        <v>2.8554190000000002E-12</v>
      </c>
      <c r="AQ271" s="147">
        <v>7.5534419999999999E-13</v>
      </c>
      <c r="AR271" s="147">
        <v>1.6582233000000001E-8</v>
      </c>
      <c r="AS271" s="147">
        <v>1.0462647E-7</v>
      </c>
      <c r="AT271" s="147">
        <v>1.7548906999999999E-11</v>
      </c>
      <c r="AU271" s="146">
        <v>3.9376218999999997E-2</v>
      </c>
      <c r="AV271" s="146">
        <v>0.61497084999999996</v>
      </c>
      <c r="AW271" s="147">
        <v>1.2120148E-8</v>
      </c>
      <c r="AX271" s="147">
        <v>7.3703610000000004E-11</v>
      </c>
      <c r="AY271" s="147">
        <v>3.2975618E-15</v>
      </c>
      <c r="AZ271" s="28"/>
      <c r="BA271" s="33" t="s">
        <v>2864</v>
      </c>
      <c r="BB271" s="28"/>
      <c r="BC271" s="28"/>
      <c r="BE271" s="39"/>
      <c r="BF271"/>
      <c r="BG271"/>
      <c r="BH271"/>
      <c r="BI271"/>
      <c r="BJ271"/>
      <c r="BK271"/>
      <c r="BL271"/>
      <c r="BM271"/>
      <c r="BN271"/>
      <c r="BO271"/>
      <c r="BP271"/>
      <c r="BQ271"/>
    </row>
    <row r="272" spans="1:69">
      <c r="C272" s="71" t="s">
        <v>2777</v>
      </c>
      <c r="E272" s="29" t="s">
        <v>52</v>
      </c>
      <c r="F272" s="190" t="s">
        <v>2834</v>
      </c>
      <c r="G272" s="238">
        <f t="shared" si="341"/>
        <v>1.9831274767959506</v>
      </c>
      <c r="H272" s="134">
        <f t="shared" si="342"/>
        <v>8.6300595250000001E-2</v>
      </c>
      <c r="I272" s="134">
        <f t="shared" si="343"/>
        <v>0.6435274581</v>
      </c>
      <c r="J272" s="138">
        <f t="shared" si="344"/>
        <v>0.61943112344595053</v>
      </c>
      <c r="K272" s="190">
        <v>0.63386830000000005</v>
      </c>
      <c r="L272" s="190">
        <v>0.61223565999999996</v>
      </c>
      <c r="M272" s="190">
        <v>2.8939075000000002E-2</v>
      </c>
      <c r="N272" s="190">
        <v>4.8315969E-2</v>
      </c>
      <c r="O272" s="190">
        <v>1.3016325000000001E-4</v>
      </c>
      <c r="P272" s="190">
        <v>3.7854462999999998E-2</v>
      </c>
      <c r="Q272" s="190">
        <v>2.3527231000000002E-3</v>
      </c>
      <c r="R272" s="190">
        <v>0.52648203000000005</v>
      </c>
      <c r="S272" s="190">
        <v>6.8580266000000001E-2</v>
      </c>
      <c r="T272" s="190">
        <v>2.4336929E-2</v>
      </c>
      <c r="U272" s="190">
        <v>3.1893753000000001E-5</v>
      </c>
      <c r="V272" s="190">
        <v>4.6929506000000002E-9</v>
      </c>
      <c r="W272" s="25"/>
      <c r="X272" s="252">
        <f t="shared" si="349"/>
        <v>5.4643818965517239</v>
      </c>
      <c r="Y272" s="46">
        <v>91.281143</v>
      </c>
      <c r="Z272" s="67">
        <f t="shared" si="345"/>
        <v>0.31992697810717841</v>
      </c>
      <c r="AA272" s="5">
        <f t="shared" si="346"/>
        <v>1.7797761502200099E-5</v>
      </c>
      <c r="AB272" s="5">
        <f t="shared" si="347"/>
        <v>2.9974276522723404E-8</v>
      </c>
      <c r="AC272" s="36">
        <f t="shared" si="348"/>
        <v>0.48670005599999999</v>
      </c>
      <c r="AD272" s="147">
        <v>4.6458225000000004E-6</v>
      </c>
      <c r="AE272" s="147">
        <v>1.4016749E-8</v>
      </c>
      <c r="AF272" s="147">
        <v>3.8295721E-13</v>
      </c>
      <c r="AG272" s="147">
        <v>1.3691030000000001E-9</v>
      </c>
      <c r="AH272" s="147">
        <v>1.0929001E-12</v>
      </c>
      <c r="AI272" s="147">
        <v>4.1613563000000003E-9</v>
      </c>
      <c r="AJ272" s="147">
        <v>1.3043609E-5</v>
      </c>
      <c r="AK272" s="147">
        <v>6.0408355999999998E-10</v>
      </c>
      <c r="AL272" s="147">
        <v>1.5173940000000001E-8</v>
      </c>
      <c r="AM272" s="147">
        <v>2.6395148000000001E-11</v>
      </c>
      <c r="AN272" s="147">
        <v>8.1273376000000005E-15</v>
      </c>
      <c r="AO272" s="147">
        <v>5.7593911000000001E-11</v>
      </c>
      <c r="AP272" s="147">
        <v>2.1016671999999999E-12</v>
      </c>
      <c r="AQ272" s="147">
        <v>5.5913725999999999E-13</v>
      </c>
      <c r="AR272" s="147">
        <v>1.274086E-8</v>
      </c>
      <c r="AS272" s="147">
        <v>7.9833454999999994E-8</v>
      </c>
      <c r="AT272" s="147">
        <v>3.0286424999999997E-11</v>
      </c>
      <c r="AU272" s="146">
        <v>2.8441126000000001E-2</v>
      </c>
      <c r="AV272" s="146">
        <v>0.45825893000000001</v>
      </c>
      <c r="AW272" s="147">
        <v>1.0224134999999999E-8</v>
      </c>
      <c r="AX272" s="147">
        <v>6.2173808000000005E-11</v>
      </c>
      <c r="AY272" s="147">
        <v>2.7817158000000001E-15</v>
      </c>
      <c r="AZ272" s="28"/>
      <c r="BA272" s="33" t="s">
        <v>2864</v>
      </c>
      <c r="BB272" s="28"/>
      <c r="BC272" s="28"/>
      <c r="BE272" s="39"/>
      <c r="BF272"/>
      <c r="BG272"/>
      <c r="BH272"/>
      <c r="BI272"/>
      <c r="BJ272"/>
      <c r="BK272"/>
      <c r="BL272"/>
      <c r="BM272"/>
      <c r="BN272"/>
      <c r="BO272"/>
      <c r="BP272"/>
      <c r="BQ272"/>
    </row>
    <row r="273" spans="3:69">
      <c r="C273" s="71" t="s">
        <v>2778</v>
      </c>
      <c r="E273" s="29" t="s">
        <v>52</v>
      </c>
      <c r="F273" s="190" t="s">
        <v>2835</v>
      </c>
      <c r="G273" s="238">
        <f t="shared" si="341"/>
        <v>1.2428524173931821</v>
      </c>
      <c r="H273" s="134">
        <f t="shared" si="342"/>
        <v>5.8913614279999998E-2</v>
      </c>
      <c r="I273" s="134">
        <f t="shared" si="343"/>
        <v>0.40143207940000003</v>
      </c>
      <c r="J273" s="138">
        <f t="shared" si="344"/>
        <v>0.34306930371318217</v>
      </c>
      <c r="K273" s="190">
        <v>0.43943742000000002</v>
      </c>
      <c r="L273" s="190">
        <v>0.37269359000000002</v>
      </c>
      <c r="M273" s="190">
        <v>2.7118761000000002E-2</v>
      </c>
      <c r="N273" s="190">
        <v>3.6328807999999997E-2</v>
      </c>
      <c r="O273" s="190">
        <v>1.3506027999999999E-4</v>
      </c>
      <c r="P273" s="190">
        <v>2.2449746E-2</v>
      </c>
      <c r="Q273" s="190">
        <v>1.6197284000000001E-3</v>
      </c>
      <c r="R273" s="190">
        <v>0.28723036000000002</v>
      </c>
      <c r="S273" s="190">
        <v>4.2478958999999997E-2</v>
      </c>
      <c r="T273" s="190">
        <v>1.3312232E-2</v>
      </c>
      <c r="U273" s="190">
        <v>4.7745613999999997E-5</v>
      </c>
      <c r="V273" s="190">
        <v>7.0991821999999998E-9</v>
      </c>
      <c r="W273" s="25"/>
      <c r="X273" s="252">
        <f t="shared" si="349"/>
        <v>3.7882536206896553</v>
      </c>
      <c r="Y273" s="46">
        <v>59.169364000000002</v>
      </c>
      <c r="Z273" s="67">
        <f t="shared" si="345"/>
        <v>0.2053200935269629</v>
      </c>
      <c r="AA273" s="5">
        <f t="shared" si="346"/>
        <v>1.1407396905051851E-5</v>
      </c>
      <c r="AB273" s="5">
        <f t="shared" si="347"/>
        <v>1.99841104063928E-8</v>
      </c>
      <c r="AC273" s="36">
        <f t="shared" si="348"/>
        <v>0.28857176400000001</v>
      </c>
      <c r="AD273" s="147">
        <v>3.2905107999999999E-6</v>
      </c>
      <c r="AE273" s="147">
        <v>9.9274914999999997E-9</v>
      </c>
      <c r="AF273" s="147">
        <v>2.7123291999999998E-13</v>
      </c>
      <c r="AG273" s="147">
        <v>1.3206878E-9</v>
      </c>
      <c r="AH273" s="147">
        <v>8.5925184999999996E-13</v>
      </c>
      <c r="AI273" s="147">
        <v>3.8808881E-9</v>
      </c>
      <c r="AJ273" s="147">
        <v>8.0449666E-6</v>
      </c>
      <c r="AK273" s="147">
        <v>5.5842648999999998E-10</v>
      </c>
      <c r="AL273" s="147">
        <v>9.3532134999999997E-9</v>
      </c>
      <c r="AM273" s="147">
        <v>1.4484029000000001E-11</v>
      </c>
      <c r="AN273" s="147">
        <v>5.5493632000000001E-15</v>
      </c>
      <c r="AO273" s="147">
        <v>3.4790275000000001E-11</v>
      </c>
      <c r="AP273" s="147">
        <v>1.2108697000000001E-12</v>
      </c>
      <c r="AQ273" s="147">
        <v>3.2725633E-13</v>
      </c>
      <c r="AR273" s="147">
        <v>8.2010558999999997E-9</v>
      </c>
      <c r="AS273" s="147">
        <v>5.0532621000000002E-8</v>
      </c>
      <c r="AT273" s="147">
        <v>4.5339854000000002E-11</v>
      </c>
      <c r="AU273" s="146">
        <v>1.5517833999999999E-2</v>
      </c>
      <c r="AV273" s="146">
        <v>0.27305393</v>
      </c>
      <c r="AW273" s="147">
        <v>7.9833930000000006E-9</v>
      </c>
      <c r="AX273" s="147">
        <v>4.8547678E-11</v>
      </c>
      <c r="AY273" s="147">
        <v>2.1720796000000001E-15</v>
      </c>
      <c r="AZ273" s="28"/>
      <c r="BA273" s="33" t="s">
        <v>2864</v>
      </c>
      <c r="BB273" s="28"/>
      <c r="BC273" s="28"/>
      <c r="BE273" s="39"/>
      <c r="BF273"/>
      <c r="BG273"/>
      <c r="BH273"/>
      <c r="BI273"/>
      <c r="BJ273"/>
      <c r="BK273"/>
      <c r="BL273"/>
      <c r="BM273"/>
      <c r="BN273"/>
      <c r="BO273"/>
      <c r="BP273"/>
      <c r="BQ273"/>
    </row>
    <row r="274" spans="3:69">
      <c r="C274" s="71" t="s">
        <v>2779</v>
      </c>
      <c r="E274" s="29" t="s">
        <v>52</v>
      </c>
      <c r="F274" s="190" t="s">
        <v>2836</v>
      </c>
      <c r="G274" s="238">
        <f t="shared" si="341"/>
        <v>1.0630017537622591</v>
      </c>
      <c r="H274" s="134">
        <f t="shared" si="342"/>
        <v>6.9493793540000001E-2</v>
      </c>
      <c r="I274" s="134">
        <f t="shared" si="343"/>
        <v>0.19567412579999999</v>
      </c>
      <c r="J274" s="138">
        <f t="shared" si="344"/>
        <v>0.20356485442225933</v>
      </c>
      <c r="K274" s="190">
        <v>0.59426897999999995</v>
      </c>
      <c r="L274" s="190">
        <v>0.16168378999999999</v>
      </c>
      <c r="M274" s="190">
        <v>3.1360763999999999E-2</v>
      </c>
      <c r="N274" s="190">
        <v>3.2884338999999999E-2</v>
      </c>
      <c r="O274" s="190">
        <v>1.6637254000000001E-4</v>
      </c>
      <c r="P274" s="190">
        <v>3.6443082000000002E-2</v>
      </c>
      <c r="Q274" s="190">
        <v>2.6295718000000001E-3</v>
      </c>
      <c r="R274" s="190">
        <v>9.9129174E-2</v>
      </c>
      <c r="S274" s="190">
        <v>6.2744304000000001E-2</v>
      </c>
      <c r="T274" s="190">
        <v>4.1672438999999999E-2</v>
      </c>
      <c r="U274" s="190">
        <v>1.8934807999999999E-5</v>
      </c>
      <c r="V274" s="190">
        <v>2.6142592999999998E-9</v>
      </c>
      <c r="W274" s="25"/>
      <c r="X274" s="252">
        <f t="shared" si="349"/>
        <v>5.1230084482758613</v>
      </c>
      <c r="Y274" s="46">
        <v>88.179018999999997</v>
      </c>
      <c r="Z274" s="67">
        <f t="shared" si="345"/>
        <v>0.15845310821084746</v>
      </c>
      <c r="AA274" s="5">
        <f t="shared" si="346"/>
        <v>8.5946060639900988E-6</v>
      </c>
      <c r="AB274" s="5">
        <f t="shared" si="347"/>
        <v>1.95392321576902E-8</v>
      </c>
      <c r="AC274" s="36">
        <f t="shared" si="348"/>
        <v>0.39345026</v>
      </c>
      <c r="AD274" s="147">
        <v>4.7727836000000001E-6</v>
      </c>
      <c r="AE274" s="147">
        <v>1.4399753999999999E-8</v>
      </c>
      <c r="AF274" s="147">
        <v>3.9342132000000002E-13</v>
      </c>
      <c r="AG274" s="147">
        <v>1.4464581E-9</v>
      </c>
      <c r="AH274" s="147">
        <v>3.9952901000000001E-12</v>
      </c>
      <c r="AI274" s="147">
        <v>4.5097926000000004E-9</v>
      </c>
      <c r="AJ274" s="147">
        <v>3.6999693000000002E-6</v>
      </c>
      <c r="AK274" s="147">
        <v>6.5279973E-10</v>
      </c>
      <c r="AL274" s="147">
        <v>4.2868802999999997E-9</v>
      </c>
      <c r="AM274" s="147">
        <v>2.5963856E-11</v>
      </c>
      <c r="AN274" s="147">
        <v>1.1491239E-14</v>
      </c>
      <c r="AO274" s="147">
        <v>6.0870479000000004E-11</v>
      </c>
      <c r="AP274" s="147">
        <v>2.0603627999999999E-12</v>
      </c>
      <c r="AQ274" s="147">
        <v>5.8091112999999998E-13</v>
      </c>
      <c r="AR274" s="147">
        <v>1.3808307999999999E-8</v>
      </c>
      <c r="AS274" s="147">
        <v>8.6966581000000003E-8</v>
      </c>
      <c r="AT274" s="147">
        <v>1.7979528999999998E-11</v>
      </c>
      <c r="AU274" s="146">
        <v>5.5085400000000001E-3</v>
      </c>
      <c r="AV274" s="146">
        <v>0.38794171999999999</v>
      </c>
      <c r="AW274" s="147">
        <v>1.5118028999999999E-8</v>
      </c>
      <c r="AX274" s="147">
        <v>9.1933964E-11</v>
      </c>
      <c r="AY274" s="147">
        <v>4.1132011999999996E-15</v>
      </c>
      <c r="AZ274" s="28"/>
      <c r="BA274" s="33" t="s">
        <v>2864</v>
      </c>
      <c r="BB274" s="28"/>
      <c r="BC274" s="28"/>
      <c r="BE274" s="39"/>
      <c r="BF274"/>
      <c r="BG274"/>
      <c r="BH274"/>
      <c r="BI274"/>
      <c r="BJ274"/>
      <c r="BK274"/>
      <c r="BL274"/>
      <c r="BM274"/>
      <c r="BN274"/>
      <c r="BO274"/>
      <c r="BP274"/>
      <c r="BQ274"/>
    </row>
    <row r="275" spans="3:69">
      <c r="C275" s="71" t="s">
        <v>2780</v>
      </c>
      <c r="E275" s="29" t="s">
        <v>52</v>
      </c>
      <c r="F275" s="190" t="s">
        <v>2837</v>
      </c>
      <c r="G275" s="238">
        <f t="shared" si="341"/>
        <v>0.86620191765514831</v>
      </c>
      <c r="H275" s="134">
        <f t="shared" si="342"/>
        <v>5.7425862029999997E-2</v>
      </c>
      <c r="I275" s="134">
        <f t="shared" si="343"/>
        <v>0.17213065619999998</v>
      </c>
      <c r="J275" s="138">
        <f t="shared" si="344"/>
        <v>0.15019547942514838</v>
      </c>
      <c r="K275" s="190">
        <v>0.48644991999999998</v>
      </c>
      <c r="L275" s="190">
        <v>0.14045026999999999</v>
      </c>
      <c r="M275" s="190">
        <v>2.9575658000000001E-2</v>
      </c>
      <c r="N275" s="190">
        <v>2.9845416E-2</v>
      </c>
      <c r="O275" s="190">
        <v>1.5930703000000001E-4</v>
      </c>
      <c r="P275" s="190">
        <v>2.7421139000000001E-2</v>
      </c>
      <c r="Q275" s="190">
        <v>2.1047281999999998E-3</v>
      </c>
      <c r="R275" s="190">
        <v>7.1628942000000001E-2</v>
      </c>
      <c r="S275" s="190">
        <v>4.8414605999999999E-2</v>
      </c>
      <c r="T275" s="190">
        <v>3.0119705E-2</v>
      </c>
      <c r="U275" s="190">
        <v>3.2221763000000003E-5</v>
      </c>
      <c r="V275" s="190">
        <v>4.6621484E-9</v>
      </c>
      <c r="W275" s="25"/>
      <c r="X275" s="252">
        <f t="shared" si="349"/>
        <v>4.1935337931034482</v>
      </c>
      <c r="Y275" s="46">
        <v>69.416854999999998</v>
      </c>
      <c r="Z275" s="67">
        <f t="shared" si="345"/>
        <v>0.13326941616355845</v>
      </c>
      <c r="AA275" s="5">
        <f t="shared" si="346"/>
        <v>7.2458150702856E-6</v>
      </c>
      <c r="AB275" s="5">
        <f t="shared" si="347"/>
        <v>1.6332754139672198E-8</v>
      </c>
      <c r="AC275" s="36">
        <f t="shared" si="348"/>
        <v>0.29827457540000002</v>
      </c>
      <c r="AD275" s="147">
        <v>3.9092705000000001E-6</v>
      </c>
      <c r="AE275" s="147">
        <v>1.1794372999999999E-8</v>
      </c>
      <c r="AF275" s="147">
        <v>3.2223867E-13</v>
      </c>
      <c r="AG275" s="147">
        <v>1.3953835000000001E-9</v>
      </c>
      <c r="AH275" s="147">
        <v>3.0462855999999998E-12</v>
      </c>
      <c r="AI275" s="147">
        <v>4.2416074999999998E-9</v>
      </c>
      <c r="AJ275" s="147">
        <v>3.2406987000000001E-6</v>
      </c>
      <c r="AK275" s="147">
        <v>6.1136591999999995E-10</v>
      </c>
      <c r="AL275" s="147">
        <v>3.753953E-9</v>
      </c>
      <c r="AM275" s="147">
        <v>1.8804642E-11</v>
      </c>
      <c r="AN275" s="147">
        <v>8.9813935E-15</v>
      </c>
      <c r="AO275" s="147">
        <v>4.6024765999999998E-11</v>
      </c>
      <c r="AP275" s="147">
        <v>1.52746E-12</v>
      </c>
      <c r="AQ275" s="147">
        <v>4.3315782000000001E-13</v>
      </c>
      <c r="AR275" s="147">
        <v>1.073747E-8</v>
      </c>
      <c r="AS275" s="147">
        <v>6.7079092000000004E-8</v>
      </c>
      <c r="AT275" s="147">
        <v>3.0597428999999999E-11</v>
      </c>
      <c r="AU275" s="146">
        <v>3.9811354000000004E-3</v>
      </c>
      <c r="AV275" s="146">
        <v>0.29429344000000002</v>
      </c>
      <c r="AW275" s="147">
        <v>1.2389271E-8</v>
      </c>
      <c r="AX275" s="147">
        <v>7.5340174000000005E-11</v>
      </c>
      <c r="AY275" s="147">
        <v>3.3707886999999999E-15</v>
      </c>
      <c r="AZ275" s="28"/>
      <c r="BA275" s="33" t="s">
        <v>2864</v>
      </c>
      <c r="BB275" s="28"/>
      <c r="BC275" s="28"/>
      <c r="BE275" s="39"/>
      <c r="BF275"/>
      <c r="BG275"/>
      <c r="BH275"/>
      <c r="BI275"/>
      <c r="BJ275"/>
      <c r="BK275"/>
      <c r="BL275"/>
      <c r="BM275"/>
      <c r="BN275"/>
      <c r="BO275"/>
      <c r="BP275"/>
      <c r="BQ275"/>
    </row>
    <row r="276" spans="3:69">
      <c r="C276" s="71" t="s">
        <v>2781</v>
      </c>
      <c r="E276" s="29" t="s">
        <v>52</v>
      </c>
      <c r="F276" s="190" t="s">
        <v>2838</v>
      </c>
      <c r="G276" s="238">
        <f t="shared" si="341"/>
        <v>0.63362028700138096</v>
      </c>
      <c r="H276" s="134">
        <f t="shared" si="342"/>
        <v>4.3163758890000001E-2</v>
      </c>
      <c r="I276" s="134">
        <f t="shared" si="343"/>
        <v>0.14430655650000002</v>
      </c>
      <c r="J276" s="138">
        <f t="shared" si="344"/>
        <v>8.7122581611380895E-2</v>
      </c>
      <c r="K276" s="190">
        <v>0.35902739</v>
      </c>
      <c r="L276" s="190">
        <v>0.11535611</v>
      </c>
      <c r="M276" s="190">
        <v>2.7465988E-2</v>
      </c>
      <c r="N276" s="190">
        <v>2.6253960999999999E-2</v>
      </c>
      <c r="O276" s="190">
        <v>1.5095688999999999E-4</v>
      </c>
      <c r="P276" s="190">
        <v>1.6758841E-2</v>
      </c>
      <c r="Q276" s="190">
        <v>1.4844585000000001E-3</v>
      </c>
      <c r="R276" s="190">
        <v>3.9128668999999998E-2</v>
      </c>
      <c r="S276" s="190">
        <v>3.1479508000000003E-2</v>
      </c>
      <c r="T276" s="190">
        <v>1.6466472999999999E-2</v>
      </c>
      <c r="U276" s="190">
        <v>4.7924528999999998E-5</v>
      </c>
      <c r="V276" s="190">
        <v>7.0823809E-9</v>
      </c>
      <c r="W276" s="25"/>
      <c r="X276" s="252">
        <f t="shared" si="349"/>
        <v>3.0950637068965516</v>
      </c>
      <c r="Y276" s="46">
        <v>47.243388000000003</v>
      </c>
      <c r="Z276" s="67">
        <f t="shared" si="345"/>
        <v>0.10350687297040286</v>
      </c>
      <c r="AA276" s="5">
        <f t="shared" si="346"/>
        <v>5.6517894788348992E-6</v>
      </c>
      <c r="AB276" s="5">
        <f t="shared" si="347"/>
        <v>1.2543279618393903E-8</v>
      </c>
      <c r="AC276" s="36">
        <f t="shared" si="348"/>
        <v>0.18579423080000002</v>
      </c>
      <c r="AD276" s="147">
        <v>2.8887550999999999E-6</v>
      </c>
      <c r="AE276" s="147">
        <v>8.7152860000000008E-9</v>
      </c>
      <c r="AF276" s="147">
        <v>2.3811372000000002E-13</v>
      </c>
      <c r="AG276" s="147">
        <v>1.3350226E-9</v>
      </c>
      <c r="AH276" s="147">
        <v>1.9247349E-12</v>
      </c>
      <c r="AI276" s="147">
        <v>3.9246615E-9</v>
      </c>
      <c r="AJ276" s="147">
        <v>2.6979244E-6</v>
      </c>
      <c r="AK276" s="147">
        <v>5.6239867999999995E-10</v>
      </c>
      <c r="AL276" s="147">
        <v>3.1241297E-9</v>
      </c>
      <c r="AM276" s="147">
        <v>1.0343753E-11</v>
      </c>
      <c r="AN276" s="147">
        <v>6.0152117999999999E-15</v>
      </c>
      <c r="AO276" s="147">
        <v>2.8479832000000001E-11</v>
      </c>
      <c r="AP276" s="147">
        <v>8.9766580000000005E-13</v>
      </c>
      <c r="AQ276" s="147">
        <v>2.5854026999999999E-13</v>
      </c>
      <c r="AR276" s="147">
        <v>7.1082977999999997E-9</v>
      </c>
      <c r="AS276" s="147">
        <v>4.3575696000000002E-8</v>
      </c>
      <c r="AT276" s="147">
        <v>4.5509492999999998E-11</v>
      </c>
      <c r="AU276" s="146">
        <v>2.1760208000000001E-3</v>
      </c>
      <c r="AV276" s="146">
        <v>0.18361821</v>
      </c>
      <c r="AW276" s="147">
        <v>9.1643761999999994E-9</v>
      </c>
      <c r="AX276" s="147">
        <v>5.5729332E-11</v>
      </c>
      <c r="AY276" s="147">
        <v>2.4933921000000001E-15</v>
      </c>
      <c r="AZ276" s="28"/>
      <c r="BA276" s="33" t="s">
        <v>2864</v>
      </c>
      <c r="BB276" s="28"/>
      <c r="BC276" s="28"/>
      <c r="BE276" s="39"/>
      <c r="BF276"/>
      <c r="BG276"/>
      <c r="BH276"/>
      <c r="BI276"/>
      <c r="BJ276"/>
      <c r="BK276"/>
      <c r="BL276"/>
      <c r="BM276"/>
      <c r="BN276"/>
      <c r="BO276"/>
      <c r="BP276"/>
      <c r="BQ276"/>
    </row>
    <row r="277" spans="3:69">
      <c r="C277" s="71" t="s">
        <v>2782</v>
      </c>
      <c r="E277" s="29" t="s">
        <v>52</v>
      </c>
      <c r="F277" s="190" t="s">
        <v>2839</v>
      </c>
      <c r="G277" s="238">
        <f t="shared" si="341"/>
        <v>1.4539065467393013</v>
      </c>
      <c r="H277" s="134">
        <f t="shared" si="342"/>
        <v>8.7699795200000014E-2</v>
      </c>
      <c r="I277" s="134">
        <f t="shared" si="343"/>
        <v>0.25239128099999997</v>
      </c>
      <c r="J277" s="138">
        <f t="shared" si="344"/>
        <v>0.37421103053930127</v>
      </c>
      <c r="K277" s="190">
        <v>0.73960444000000003</v>
      </c>
      <c r="L277" s="190">
        <v>0.21021566999999999</v>
      </c>
      <c r="M277" s="190">
        <v>3.9120259999999997E-2</v>
      </c>
      <c r="N277" s="190">
        <v>3.9915915000000003E-2</v>
      </c>
      <c r="O277" s="190">
        <v>1.9823822E-3</v>
      </c>
      <c r="P277" s="190">
        <v>4.5801498000000003E-2</v>
      </c>
      <c r="Q277" s="190">
        <v>3.055351E-3</v>
      </c>
      <c r="R277" s="190">
        <v>0.25617349</v>
      </c>
      <c r="S277" s="190">
        <v>7.8113191999999998E-2</v>
      </c>
      <c r="T277" s="190">
        <v>3.9904553000000002E-2</v>
      </c>
      <c r="U277" s="190">
        <v>1.9792937999999999E-5</v>
      </c>
      <c r="V277" s="190">
        <v>2.6013013000000001E-9</v>
      </c>
      <c r="W277" s="25"/>
      <c r="X277" s="252">
        <f t="shared" si="349"/>
        <v>6.3759003448275857</v>
      </c>
      <c r="Y277" s="46">
        <v>107.96133</v>
      </c>
      <c r="Z277" s="67">
        <f t="shared" si="345"/>
        <v>0.2014393245381923</v>
      </c>
      <c r="AA277" s="5">
        <f t="shared" si="346"/>
        <v>1.09115582810871E-5</v>
      </c>
      <c r="AB277" s="5">
        <f t="shared" si="347"/>
        <v>2.4487510819422502E-8</v>
      </c>
      <c r="AC277" s="36">
        <f t="shared" si="348"/>
        <v>0.56230490799999999</v>
      </c>
      <c r="AD277" s="147">
        <v>5.9373779E-6</v>
      </c>
      <c r="AE277" s="147">
        <v>1.7913529E-8</v>
      </c>
      <c r="AF277" s="147">
        <v>4.8942227999999999E-13</v>
      </c>
      <c r="AG277" s="147">
        <v>1.4893014E-9</v>
      </c>
      <c r="AH277" s="147">
        <v>2.6103871000000001E-12</v>
      </c>
      <c r="AI277" s="147">
        <v>5.4860223E-9</v>
      </c>
      <c r="AJ277" s="147">
        <v>4.8124238999999997E-6</v>
      </c>
      <c r="AK277" s="147">
        <v>7.9610115999999997E-10</v>
      </c>
      <c r="AL277" s="147">
        <v>5.5410012000000002E-9</v>
      </c>
      <c r="AM277" s="147">
        <v>3.2494644000000001E-11</v>
      </c>
      <c r="AN277" s="147">
        <v>1.3401212999999999E-14</v>
      </c>
      <c r="AO277" s="147">
        <v>9.0339560999999994E-11</v>
      </c>
      <c r="AP277" s="147">
        <v>2.7813187999999998E-12</v>
      </c>
      <c r="AQ277" s="147">
        <v>9.0659117000000001E-13</v>
      </c>
      <c r="AR277" s="147">
        <v>1.7283201000000001E-8</v>
      </c>
      <c r="AS277" s="147">
        <v>1.2252155E-7</v>
      </c>
      <c r="AT277" s="147">
        <v>1.8793573999999999E-11</v>
      </c>
      <c r="AU277" s="146">
        <v>2.4736878E-2</v>
      </c>
      <c r="AV277" s="146">
        <v>0.53756802999999997</v>
      </c>
      <c r="AW277" s="147">
        <v>1.4973796E-8</v>
      </c>
      <c r="AX277" s="147">
        <v>9.1056873000000004E-11</v>
      </c>
      <c r="AY277" s="147">
        <v>4.0739594999999997E-15</v>
      </c>
      <c r="AZ277" s="28"/>
      <c r="BA277" s="33" t="s">
        <v>2864</v>
      </c>
      <c r="BB277" s="28"/>
      <c r="BC277" s="28"/>
      <c r="BE277" s="39"/>
      <c r="BF277"/>
      <c r="BG277"/>
      <c r="BH277"/>
      <c r="BI277"/>
      <c r="BJ277"/>
      <c r="BK277"/>
      <c r="BL277"/>
      <c r="BM277"/>
      <c r="BN277"/>
      <c r="BO277"/>
      <c r="BP277"/>
      <c r="BQ277"/>
    </row>
    <row r="278" spans="3:69">
      <c r="C278" s="71" t="s">
        <v>2783</v>
      </c>
      <c r="E278" s="29" t="s">
        <v>52</v>
      </c>
      <c r="F278" s="190" t="s">
        <v>2840</v>
      </c>
      <c r="G278" s="238">
        <f t="shared" si="341"/>
        <v>1.1485220461767898</v>
      </c>
      <c r="H278" s="134">
        <f t="shared" si="342"/>
        <v>7.0574640599999988E-2</v>
      </c>
      <c r="I278" s="134">
        <f t="shared" si="343"/>
        <v>0.21309304339999999</v>
      </c>
      <c r="J278" s="138">
        <f t="shared" si="344"/>
        <v>0.27343994217678985</v>
      </c>
      <c r="K278" s="190">
        <v>0.59141442</v>
      </c>
      <c r="L278" s="190">
        <v>0.17550107000000001</v>
      </c>
      <c r="M278" s="190">
        <v>3.5179738000000002E-2</v>
      </c>
      <c r="N278" s="190">
        <v>3.4923775999999997E-2</v>
      </c>
      <c r="O278" s="190">
        <v>1.4708696000000001E-3</v>
      </c>
      <c r="P278" s="190">
        <v>3.4179994999999998E-2</v>
      </c>
      <c r="Q278" s="190">
        <v>2.4122354000000001E-3</v>
      </c>
      <c r="R278" s="190">
        <v>0.18504983999999999</v>
      </c>
      <c r="S278" s="190">
        <v>5.9514358000000003E-2</v>
      </c>
      <c r="T278" s="190">
        <v>2.8842897999999999E-2</v>
      </c>
      <c r="U278" s="190">
        <v>3.2841524E-5</v>
      </c>
      <c r="V278" s="190">
        <v>4.6527898000000004E-9</v>
      </c>
      <c r="W278" s="25"/>
      <c r="X278" s="252">
        <f t="shared" si="349"/>
        <v>5.0984001724137924</v>
      </c>
      <c r="Y278" s="46">
        <v>83.704077999999996</v>
      </c>
      <c r="Z278" s="67">
        <f t="shared" si="345"/>
        <v>0.16431501806870127</v>
      </c>
      <c r="AA278" s="5">
        <f t="shared" si="346"/>
        <v>8.9191695321778999E-6</v>
      </c>
      <c r="AB278" s="5">
        <f t="shared" si="347"/>
        <v>1.9906510471535499E-8</v>
      </c>
      <c r="AC278" s="36">
        <f t="shared" si="348"/>
        <v>0.42022516800000004</v>
      </c>
      <c r="AD278" s="147">
        <v>4.7503665000000003E-6</v>
      </c>
      <c r="AE278" s="147">
        <v>1.4332099000000001E-8</v>
      </c>
      <c r="AF278" s="147">
        <v>3.9157269000000002E-13</v>
      </c>
      <c r="AG278" s="147">
        <v>1.4263258000000001E-9</v>
      </c>
      <c r="AH278" s="147">
        <v>2.0460779000000001E-12</v>
      </c>
      <c r="AI278" s="147">
        <v>4.9466623000000003E-9</v>
      </c>
      <c r="AJ278" s="147">
        <v>4.0441380999999997E-6</v>
      </c>
      <c r="AK278" s="147">
        <v>7.1486139000000004E-10</v>
      </c>
      <c r="AL278" s="147">
        <v>4.6597069000000001E-9</v>
      </c>
      <c r="AM278" s="147">
        <v>2.3521322000000001E-11</v>
      </c>
      <c r="AN278" s="147">
        <v>1.0360818000000001E-14</v>
      </c>
      <c r="AO278" s="147">
        <v>6.7307990999999995E-11</v>
      </c>
      <c r="AP278" s="147">
        <v>2.0481504000000001E-12</v>
      </c>
      <c r="AQ278" s="147">
        <v>6.6837118000000002E-13</v>
      </c>
      <c r="AR278" s="147">
        <v>1.3247115E-8</v>
      </c>
      <c r="AS278" s="147">
        <v>9.2757680000000006E-8</v>
      </c>
      <c r="AT278" s="147">
        <v>3.1185351000000002E-11</v>
      </c>
      <c r="AU278" s="146">
        <v>1.7868268E-2</v>
      </c>
      <c r="AV278" s="146">
        <v>0.40235690000000002</v>
      </c>
      <c r="AW278" s="147">
        <v>1.2285103E-8</v>
      </c>
      <c r="AX278" s="147">
        <v>7.470672E-11</v>
      </c>
      <c r="AY278" s="147">
        <v>3.3424475000000002E-15</v>
      </c>
      <c r="AZ278" s="28"/>
      <c r="BA278" s="33" t="s">
        <v>2864</v>
      </c>
      <c r="BB278" s="28"/>
      <c r="BC278" s="28"/>
      <c r="BE278" s="39"/>
      <c r="BF278"/>
      <c r="BG278"/>
      <c r="BH278"/>
      <c r="BI278"/>
      <c r="BJ278"/>
      <c r="BK278"/>
      <c r="BL278"/>
      <c r="BM278"/>
      <c r="BN278"/>
      <c r="BO278"/>
      <c r="BP278"/>
      <c r="BQ278"/>
    </row>
    <row r="279" spans="3:69">
      <c r="C279" s="71" t="s">
        <v>2784</v>
      </c>
      <c r="D279" s="1"/>
      <c r="E279" s="29" t="s">
        <v>52</v>
      </c>
      <c r="F279" s="190" t="s">
        <v>2841</v>
      </c>
      <c r="G279" s="238">
        <f t="shared" si="341"/>
        <v>0.7876130899872763</v>
      </c>
      <c r="H279" s="134">
        <f t="shared" si="342"/>
        <v>5.033582063E-2</v>
      </c>
      <c r="I279" s="134">
        <f t="shared" si="343"/>
        <v>0.1666496787</v>
      </c>
      <c r="J279" s="138">
        <f t="shared" si="344"/>
        <v>0.15434683065727628</v>
      </c>
      <c r="K279" s="190">
        <v>0.41628076000000003</v>
      </c>
      <c r="L279" s="190">
        <v>0.13447472999999999</v>
      </c>
      <c r="M279" s="190">
        <v>3.0522759E-2</v>
      </c>
      <c r="N279" s="190">
        <v>2.9023976E-2</v>
      </c>
      <c r="O279" s="190">
        <v>8.6635463000000004E-4</v>
      </c>
      <c r="P279" s="190">
        <v>2.044549E-2</v>
      </c>
      <c r="Q279" s="190">
        <v>1.6521896999999999E-3</v>
      </c>
      <c r="R279" s="190">
        <v>0.10099461</v>
      </c>
      <c r="S279" s="190">
        <v>3.7533917999999999E-2</v>
      </c>
      <c r="T279" s="190">
        <v>1.5770032999999999E-2</v>
      </c>
      <c r="U279" s="190">
        <v>4.826258E-5</v>
      </c>
      <c r="V279" s="190">
        <v>7.0772762999999998E-9</v>
      </c>
      <c r="W279" s="25"/>
      <c r="X279" s="252">
        <f t="shared" si="349"/>
        <v>3.5886272413793106</v>
      </c>
      <c r="Y279" s="46">
        <v>55.036419000000002</v>
      </c>
      <c r="Z279" s="67">
        <f t="shared" si="345"/>
        <v>0.12044083798396575</v>
      </c>
      <c r="AA279" s="5">
        <f t="shared" si="346"/>
        <v>6.5645282663670001E-6</v>
      </c>
      <c r="AB279" s="5">
        <f t="shared" si="347"/>
        <v>1.4492602096098599E-8</v>
      </c>
      <c r="AC279" s="36">
        <f t="shared" si="348"/>
        <v>0.25231274059999997</v>
      </c>
      <c r="AD279" s="147">
        <v>3.3475346999999998E-6</v>
      </c>
      <c r="AE279" s="147">
        <v>1.0099500999999999E-8</v>
      </c>
      <c r="AF279" s="147">
        <v>2.7593228000000001E-13</v>
      </c>
      <c r="AG279" s="147">
        <v>1.3519001999999999E-9</v>
      </c>
      <c r="AH279" s="147">
        <v>1.379167E-12</v>
      </c>
      <c r="AI279" s="147">
        <v>4.3092368000000001E-9</v>
      </c>
      <c r="AJ279" s="147">
        <v>3.1361640999999999E-6</v>
      </c>
      <c r="AK279" s="147">
        <v>6.1885075999999996E-10</v>
      </c>
      <c r="AL279" s="147">
        <v>3.6181773E-9</v>
      </c>
      <c r="AM279" s="147">
        <v>1.2916487999999999E-11</v>
      </c>
      <c r="AN279" s="147">
        <v>6.7676253999999999E-15</v>
      </c>
      <c r="AO279" s="147">
        <v>4.0088863999999998E-11</v>
      </c>
      <c r="AP279" s="147">
        <v>1.1816788E-12</v>
      </c>
      <c r="AQ279" s="147">
        <v>3.8683846E-13</v>
      </c>
      <c r="AR279" s="147">
        <v>8.4771948999999997E-9</v>
      </c>
      <c r="AS279" s="147">
        <v>5.7582198000000003E-8</v>
      </c>
      <c r="AT279" s="147">
        <v>4.5830176999999997E-11</v>
      </c>
      <c r="AU279" s="146">
        <v>9.7508205999999997E-3</v>
      </c>
      <c r="AV279" s="146">
        <v>0.24256191999999999</v>
      </c>
      <c r="AW279" s="147">
        <v>9.1075573000000007E-9</v>
      </c>
      <c r="AX279" s="147">
        <v>5.5383811999999997E-11</v>
      </c>
      <c r="AY279" s="147">
        <v>2.4779331999999998E-15</v>
      </c>
      <c r="AZ279" s="28"/>
      <c r="BA279" s="33" t="s">
        <v>2864</v>
      </c>
      <c r="BB279" s="28"/>
      <c r="BC279" s="28"/>
      <c r="BE279" s="39"/>
      <c r="BF279"/>
      <c r="BG279"/>
      <c r="BH279"/>
      <c r="BI279"/>
      <c r="BJ279"/>
      <c r="BK279"/>
      <c r="BL279"/>
      <c r="BM279"/>
      <c r="BN279"/>
      <c r="BO279"/>
      <c r="BP279"/>
      <c r="BQ279"/>
    </row>
    <row r="280" spans="3:69">
      <c r="C280" s="71" t="s">
        <v>2785</v>
      </c>
      <c r="E280" s="29" t="s">
        <v>52</v>
      </c>
      <c r="F280" s="190" t="s">
        <v>2842</v>
      </c>
      <c r="G280" s="238">
        <f t="shared" si="341"/>
        <v>1.1512041219849991</v>
      </c>
      <c r="H280" s="134">
        <f t="shared" si="342"/>
        <v>7.6240010149999995E-2</v>
      </c>
      <c r="I280" s="134">
        <f t="shared" si="343"/>
        <v>0.21680387040000001</v>
      </c>
      <c r="J280" s="138">
        <f t="shared" si="344"/>
        <v>0.21661713143499911</v>
      </c>
      <c r="K280" s="190">
        <v>0.64154310999999997</v>
      </c>
      <c r="L280" s="190">
        <v>0.18008462</v>
      </c>
      <c r="M280" s="190">
        <v>3.4026356000000001E-2</v>
      </c>
      <c r="N280" s="190">
        <v>3.5564210999999998E-2</v>
      </c>
      <c r="O280" s="190">
        <v>9.6203415000000001E-4</v>
      </c>
      <c r="P280" s="190">
        <v>3.9713764999999998E-2</v>
      </c>
      <c r="Q280" s="190">
        <v>2.6928944000000001E-3</v>
      </c>
      <c r="R280" s="190">
        <v>0.1066821</v>
      </c>
      <c r="S280" s="190">
        <v>6.8355495000000002E-2</v>
      </c>
      <c r="T280" s="190">
        <v>4.1561494999999997E-2</v>
      </c>
      <c r="U280" s="190">
        <v>1.8038860000000002E-5</v>
      </c>
      <c r="V280" s="190">
        <v>2.5749991E-9</v>
      </c>
      <c r="W280" s="25"/>
      <c r="X280" s="252">
        <f t="shared" si="349"/>
        <v>5.5305440517241378</v>
      </c>
      <c r="Y280" s="46">
        <v>94.380966999999998</v>
      </c>
      <c r="Z280" s="67">
        <f t="shared" si="345"/>
        <v>0.17337635399701581</v>
      </c>
      <c r="AA280" s="5">
        <f t="shared" si="346"/>
        <v>9.404971167085568E-6</v>
      </c>
      <c r="AB280" s="5">
        <f t="shared" si="347"/>
        <v>2.1216990977390501E-8</v>
      </c>
      <c r="AC280" s="36">
        <f t="shared" si="348"/>
        <v>0.44104646799999997</v>
      </c>
      <c r="AD280" s="147">
        <v>5.1506947000000003E-6</v>
      </c>
      <c r="AE280" s="147">
        <v>1.5540014E-8</v>
      </c>
      <c r="AF280" s="147">
        <v>4.2457501000000002E-13</v>
      </c>
      <c r="AG280" s="147">
        <v>1.4614202E-9</v>
      </c>
      <c r="AH280" s="147">
        <v>7.7518556999999998E-13</v>
      </c>
      <c r="AI280" s="147">
        <v>4.8918867000000003E-9</v>
      </c>
      <c r="AJ280" s="147">
        <v>4.1247550000000001E-6</v>
      </c>
      <c r="AK280" s="147">
        <v>7.0861414999999998E-10</v>
      </c>
      <c r="AL280" s="147">
        <v>4.7635105E-9</v>
      </c>
      <c r="AM280" s="147">
        <v>2.845065E-11</v>
      </c>
      <c r="AN280" s="147">
        <v>1.2346211E-14</v>
      </c>
      <c r="AO280" s="147">
        <v>6.7169505000000004E-11</v>
      </c>
      <c r="AP280" s="147">
        <v>2.2562853E-12</v>
      </c>
      <c r="AQ280" s="147">
        <v>6.5902827000000004E-13</v>
      </c>
      <c r="AR280" s="147">
        <v>1.4892024E-8</v>
      </c>
      <c r="AS280" s="147">
        <v>9.3681464000000006E-8</v>
      </c>
      <c r="AT280" s="147">
        <v>1.712929E-11</v>
      </c>
      <c r="AU280" s="146">
        <v>5.2613779999999997E-3</v>
      </c>
      <c r="AV280" s="146">
        <v>0.43578508999999999</v>
      </c>
      <c r="AW280" s="147">
        <v>1.4593897E-8</v>
      </c>
      <c r="AX280" s="147">
        <v>8.8746677000000005E-11</v>
      </c>
      <c r="AY280" s="147">
        <v>3.9705995000000004E-15</v>
      </c>
      <c r="AZ280" s="28"/>
      <c r="BA280" s="33" t="s">
        <v>2864</v>
      </c>
      <c r="BB280" s="28"/>
      <c r="BC280" s="28"/>
      <c r="BE280" s="39"/>
      <c r="BF280"/>
      <c r="BG280"/>
      <c r="BH280"/>
      <c r="BI280"/>
      <c r="BJ280"/>
      <c r="BK280"/>
      <c r="BL280"/>
      <c r="BM280"/>
      <c r="BN280"/>
      <c r="BO280"/>
      <c r="BP280"/>
      <c r="BQ280"/>
    </row>
    <row r="281" spans="3:69">
      <c r="C281" s="71" t="s">
        <v>2786</v>
      </c>
      <c r="D281" s="1"/>
      <c r="E281" s="29" t="s">
        <v>52</v>
      </c>
      <c r="F281" s="190" t="s">
        <v>2843</v>
      </c>
      <c r="G281" s="238">
        <f t="shared" si="341"/>
        <v>0.92990362204379384</v>
      </c>
      <c r="H281" s="134">
        <f t="shared" si="342"/>
        <v>6.2298128519999996E-2</v>
      </c>
      <c r="I281" s="134">
        <f t="shared" si="343"/>
        <v>0.18739101920000001</v>
      </c>
      <c r="J281" s="138">
        <f t="shared" si="344"/>
        <v>0.15962212432379383</v>
      </c>
      <c r="K281" s="190">
        <v>0.52059235000000004</v>
      </c>
      <c r="L281" s="190">
        <v>0.15373975000000001</v>
      </c>
      <c r="M281" s="190">
        <v>3.1500807999999998E-2</v>
      </c>
      <c r="N281" s="190">
        <v>3.1780878999999998E-2</v>
      </c>
      <c r="O281" s="190">
        <v>7.3395152000000003E-4</v>
      </c>
      <c r="P281" s="190">
        <v>2.9783298E-2</v>
      </c>
      <c r="Q281" s="190">
        <v>2.1504611999999998E-3</v>
      </c>
      <c r="R281" s="190">
        <v>7.7083835000000003E-2</v>
      </c>
      <c r="S281" s="190">
        <v>5.2467132E-2</v>
      </c>
      <c r="T281" s="190">
        <v>3.0039578000000001E-2</v>
      </c>
      <c r="U281" s="190">
        <v>3.157469E-5</v>
      </c>
      <c r="V281" s="190">
        <v>4.6337938E-9</v>
      </c>
      <c r="W281" s="25"/>
      <c r="X281" s="252">
        <f t="shared" si="349"/>
        <v>4.4878650862068969</v>
      </c>
      <c r="Y281" s="46">
        <v>73.896039000000002</v>
      </c>
      <c r="Z281" s="67">
        <f t="shared" si="345"/>
        <v>0.14404731636531776</v>
      </c>
      <c r="AA281" s="5">
        <f t="shared" si="346"/>
        <v>7.8310787893545709E-6</v>
      </c>
      <c r="AB281" s="5">
        <f t="shared" si="347"/>
        <v>1.7544468605581602E-8</v>
      </c>
      <c r="AC281" s="36">
        <f t="shared" si="348"/>
        <v>0.33264961949999999</v>
      </c>
      <c r="AD281" s="147">
        <v>4.1822062999999999E-6</v>
      </c>
      <c r="AE281" s="147">
        <v>1.2617894E-8</v>
      </c>
      <c r="AF281" s="147">
        <v>3.4473856000000001E-13</v>
      </c>
      <c r="AG281" s="147">
        <v>1.4061894000000001E-9</v>
      </c>
      <c r="AH281" s="147">
        <v>7.2065457000000004E-13</v>
      </c>
      <c r="AI281" s="147">
        <v>4.5175643000000004E-9</v>
      </c>
      <c r="AJ281" s="147">
        <v>3.5474884000000002E-6</v>
      </c>
      <c r="AK281" s="147">
        <v>6.5167632999999995E-10</v>
      </c>
      <c r="AL281" s="147">
        <v>4.0981858000000002E-9</v>
      </c>
      <c r="AM281" s="147">
        <v>2.0600660000000002E-11</v>
      </c>
      <c r="AN281" s="147">
        <v>9.5988730000000008E-15</v>
      </c>
      <c r="AO281" s="147">
        <v>5.0574061999999999E-11</v>
      </c>
      <c r="AP281" s="147">
        <v>1.6689596E-12</v>
      </c>
      <c r="AQ281" s="147">
        <v>4.8957574999999999E-13</v>
      </c>
      <c r="AR281" s="147">
        <v>1.1520153000000001E-8</v>
      </c>
      <c r="AS281" s="147">
        <v>7.1928729999999995E-8</v>
      </c>
      <c r="AT281" s="147">
        <v>2.9983368000000002E-11</v>
      </c>
      <c r="AU281" s="146">
        <v>3.8026294999999998E-3</v>
      </c>
      <c r="AV281" s="146">
        <v>0.32884699000000001</v>
      </c>
      <c r="AW281" s="147">
        <v>1.2010732E-8</v>
      </c>
      <c r="AX281" s="147">
        <v>7.3038245000000002E-11</v>
      </c>
      <c r="AY281" s="147">
        <v>3.2677985999999998E-15</v>
      </c>
      <c r="AZ281" s="28"/>
      <c r="BA281" s="33" t="s">
        <v>2864</v>
      </c>
      <c r="BB281" s="28"/>
      <c r="BC281" s="28"/>
      <c r="BE281" s="39"/>
      <c r="BF281"/>
      <c r="BG281"/>
      <c r="BH281"/>
      <c r="BI281"/>
      <c r="BJ281"/>
      <c r="BK281"/>
      <c r="BL281"/>
      <c r="BM281"/>
      <c r="BN281"/>
      <c r="BO281"/>
      <c r="BP281"/>
      <c r="BQ281"/>
    </row>
    <row r="282" spans="3:69">
      <c r="C282" s="71" t="s">
        <v>2787</v>
      </c>
      <c r="E282" s="29" t="s">
        <v>52</v>
      </c>
      <c r="F282" s="190" t="s">
        <v>2844</v>
      </c>
      <c r="G282" s="238">
        <f t="shared" si="341"/>
        <v>0.66836668068591476</v>
      </c>
      <c r="H282" s="134">
        <f t="shared" si="342"/>
        <v>4.5821359339999999E-2</v>
      </c>
      <c r="I282" s="134">
        <f t="shared" si="343"/>
        <v>0.15263039270000001</v>
      </c>
      <c r="J282" s="138">
        <f t="shared" si="344"/>
        <v>9.226438864591481E-2</v>
      </c>
      <c r="K282" s="190">
        <v>0.37765053999999998</v>
      </c>
      <c r="L282" s="190">
        <v>0.12260492000000001</v>
      </c>
      <c r="M282" s="190">
        <v>2.8516069000000002E-2</v>
      </c>
      <c r="N282" s="190">
        <v>2.7309667999999999E-2</v>
      </c>
      <c r="O282" s="190">
        <v>4.6439933999999999E-4</v>
      </c>
      <c r="P282" s="190">
        <v>1.8047292E-2</v>
      </c>
      <c r="Q282" s="190">
        <v>1.5094036999999999E-3</v>
      </c>
      <c r="R282" s="190">
        <v>4.2104065000000003E-2</v>
      </c>
      <c r="S282" s="190">
        <v>3.3689977000000003E-2</v>
      </c>
      <c r="T282" s="190">
        <v>1.6422768000000001E-2</v>
      </c>
      <c r="U282" s="190">
        <v>4.7571579E-5</v>
      </c>
      <c r="V282" s="190">
        <v>7.0669147999999998E-9</v>
      </c>
      <c r="W282" s="25"/>
      <c r="X282" s="252">
        <f t="shared" si="349"/>
        <v>3.2556081034482753</v>
      </c>
      <c r="Y282" s="46">
        <v>49.686579999999999</v>
      </c>
      <c r="Z282" s="67">
        <f t="shared" si="345"/>
        <v>0.10938572930652013</v>
      </c>
      <c r="AA282" s="5">
        <f t="shared" si="346"/>
        <v>5.9710243254088299E-6</v>
      </c>
      <c r="AB282" s="5">
        <f t="shared" si="347"/>
        <v>1.3204215067674499E-8</v>
      </c>
      <c r="AC282" s="36">
        <f t="shared" si="348"/>
        <v>0.2045442539</v>
      </c>
      <c r="AD282" s="147">
        <v>3.0376292E-6</v>
      </c>
      <c r="AE282" s="147">
        <v>9.1644794999999992E-9</v>
      </c>
      <c r="AF282" s="147">
        <v>2.5038637999999998E-13</v>
      </c>
      <c r="AG282" s="147">
        <v>1.3409166999999999E-9</v>
      </c>
      <c r="AH282" s="147">
        <v>6.5620882999999996E-13</v>
      </c>
      <c r="AI282" s="147">
        <v>4.0751833999999998E-9</v>
      </c>
      <c r="AJ282" s="147">
        <v>2.8652643E-6</v>
      </c>
      <c r="AK282" s="147">
        <v>5.8438618000000003E-10</v>
      </c>
      <c r="AL282" s="147">
        <v>3.3118931E-9</v>
      </c>
      <c r="AM282" s="147">
        <v>1.1323400000000001E-11</v>
      </c>
      <c r="AN282" s="147">
        <v>6.3520187999999996E-15</v>
      </c>
      <c r="AO282" s="147">
        <v>3.0961266999999997E-11</v>
      </c>
      <c r="AP282" s="147">
        <v>9.7484737999999997E-13</v>
      </c>
      <c r="AQ282" s="147">
        <v>2.8931368E-13</v>
      </c>
      <c r="AR282" s="147">
        <v>7.5352160000000003E-9</v>
      </c>
      <c r="AS282" s="147">
        <v>4.6220953000000002E-8</v>
      </c>
      <c r="AT282" s="147">
        <v>4.517455E-11</v>
      </c>
      <c r="AU282" s="146">
        <v>2.0786539000000001E-3</v>
      </c>
      <c r="AV282" s="146">
        <v>0.2024656</v>
      </c>
      <c r="AW282" s="147">
        <v>8.9579000999999995E-9</v>
      </c>
      <c r="AX282" s="147">
        <v>5.4473733999999997E-11</v>
      </c>
      <c r="AY282" s="147">
        <v>2.4372157000000002E-15</v>
      </c>
      <c r="AZ282" s="28"/>
      <c r="BA282" s="33" t="s">
        <v>2864</v>
      </c>
      <c r="BB282" s="28"/>
      <c r="BC282" s="28"/>
      <c r="BE282" s="39"/>
      <c r="BF282"/>
      <c r="BG282"/>
      <c r="BH282"/>
      <c r="BI282"/>
      <c r="BJ282"/>
      <c r="BK282"/>
      <c r="BL282"/>
      <c r="BM282"/>
      <c r="BN282"/>
      <c r="BO282"/>
      <c r="BP282"/>
      <c r="BQ282"/>
    </row>
    <row r="283" spans="3:69">
      <c r="C283" s="57" t="s">
        <v>148</v>
      </c>
      <c r="D283" s="1" t="s">
        <v>13</v>
      </c>
      <c r="E283" s="1"/>
      <c r="F283" s="67"/>
      <c r="H283" s="67"/>
      <c r="I283" s="67"/>
      <c r="J283" s="67"/>
      <c r="K283" s="67"/>
      <c r="L283" s="67"/>
      <c r="M283" s="67"/>
      <c r="N283" s="67"/>
      <c r="O283" s="67"/>
      <c r="P283" s="67"/>
      <c r="Q283" s="67"/>
      <c r="R283" s="67"/>
      <c r="S283" s="67"/>
      <c r="T283" s="67"/>
      <c r="U283" s="67"/>
      <c r="V283" s="67"/>
      <c r="W283" s="67"/>
      <c r="Y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BE283" s="29"/>
      <c r="BF283"/>
      <c r="BG283"/>
      <c r="BH283"/>
      <c r="BI283"/>
      <c r="BJ283"/>
      <c r="BK283"/>
      <c r="BL283"/>
      <c r="BM283"/>
      <c r="BN283"/>
      <c r="BO283"/>
      <c r="BP283"/>
      <c r="BQ283"/>
    </row>
    <row r="284" spans="3:69">
      <c r="C284" s="71" t="s">
        <v>362</v>
      </c>
      <c r="E284" s="29" t="s">
        <v>52</v>
      </c>
      <c r="F284" s="43" t="s">
        <v>1816</v>
      </c>
      <c r="G284" s="238">
        <f t="shared" ref="G284:G287" si="350">H284+I284+J284+K284</f>
        <v>0.2401443295592125</v>
      </c>
      <c r="H284" s="134">
        <f t="shared" ref="H284:H287" si="351">N284+O284+P284</f>
        <v>1.2613083428000001E-2</v>
      </c>
      <c r="I284" s="134">
        <f t="shared" ref="I284:I287" si="352">L284+M284+Q284</f>
        <v>2.1142558700000001E-2</v>
      </c>
      <c r="J284" s="138">
        <f t="shared" ref="J284:J287" si="353">R284+IF(S284="x",0,S284)+IF(T284="x",0,T284)+IF(U284="x",0,U284)+V284</f>
        <v>9.1101827431212479E-2</v>
      </c>
      <c r="K284" s="190">
        <v>0.11528686</v>
      </c>
      <c r="L284" s="190">
        <v>1.112607E-2</v>
      </c>
      <c r="M284" s="190">
        <v>8.9498741999999992E-3</v>
      </c>
      <c r="N284" s="190">
        <v>1.0876814E-2</v>
      </c>
      <c r="O284" s="190">
        <v>4.6548327999999999E-5</v>
      </c>
      <c r="P284" s="190">
        <v>1.6897211E-3</v>
      </c>
      <c r="Q284" s="190">
        <v>1.0666145E-3</v>
      </c>
      <c r="R284" s="190">
        <v>2.6832103E-2</v>
      </c>
      <c r="S284" s="190">
        <v>1.2273205E-3</v>
      </c>
      <c r="T284" s="190">
        <v>6.3039328000000006E-2</v>
      </c>
      <c r="U284" s="190">
        <v>3.0755079999999998E-6</v>
      </c>
      <c r="V284" s="190">
        <v>4.2321248000000001E-10</v>
      </c>
      <c r="W284" s="25"/>
      <c r="X284" s="252">
        <f t="shared" ref="X284:X287" si="354">K284/0.116</f>
        <v>0.99385224137931039</v>
      </c>
      <c r="Y284" s="46">
        <v>24.525395</v>
      </c>
      <c r="Z284" s="67">
        <f t="shared" ref="Z284:Z287" si="355">AA284*42.1*400+AB284*1396*400+AC284*0.0000357*200</f>
        <v>2.4570923568208149E-2</v>
      </c>
      <c r="AA284" s="5">
        <f t="shared" ref="AA284:AA287" si="356">AD284+AG284+AH284+AI284+AJ284+AR284+AS284+AW284</f>
        <v>1.3202771430804998E-6</v>
      </c>
      <c r="AB284" s="5">
        <f t="shared" ref="AB284:AB287" si="357">AE284+AF284+AK284+AL284+AM284+AN284+AO284+AP284+AQ284+AT284+AX284+AY284</f>
        <v>3.4990565606169991E-9</v>
      </c>
      <c r="AC284" s="36">
        <f t="shared" ref="AC284:AC287" si="358">AU284+AV284</f>
        <v>5.3723150600000005E-2</v>
      </c>
      <c r="AD284" s="42">
        <v>9.2649112999999995E-7</v>
      </c>
      <c r="AE284" s="42">
        <v>2.7952436999999999E-9</v>
      </c>
      <c r="AF284" s="42">
        <v>7.6369882000000003E-14</v>
      </c>
      <c r="AG284" s="42">
        <v>2.7671193999999998E-10</v>
      </c>
      <c r="AH284" s="42">
        <v>1.8823405000000001E-12</v>
      </c>
      <c r="AI284" s="42">
        <v>1.2697948000000001E-9</v>
      </c>
      <c r="AJ284" s="42">
        <v>3.2860014E-7</v>
      </c>
      <c r="AK284" s="42">
        <v>1.8021382E-10</v>
      </c>
      <c r="AL284" s="42">
        <v>3.7606555E-10</v>
      </c>
      <c r="AM284" s="42">
        <v>3.3784856E-12</v>
      </c>
      <c r="AN284" s="42">
        <v>1.3981513E-14</v>
      </c>
      <c r="AO284" s="42">
        <v>2.0583023999999999E-11</v>
      </c>
      <c r="AP284" s="42">
        <v>2.2756796000000002E-13</v>
      </c>
      <c r="AQ284" s="42">
        <v>1.7452869000000001E-13</v>
      </c>
      <c r="AR284" s="42">
        <v>5.2562019999999999E-9</v>
      </c>
      <c r="AS284" s="42">
        <v>3.8622653999999997E-8</v>
      </c>
      <c r="AT284" s="42">
        <v>2.9203372000000001E-12</v>
      </c>
      <c r="AU284" s="42">
        <v>4.8763245999999998E-3</v>
      </c>
      <c r="AV284" s="42">
        <v>4.8846826000000003E-2</v>
      </c>
      <c r="AW284" s="42">
        <v>1.9758627999999999E-8</v>
      </c>
      <c r="AX284" s="42">
        <v>1.2015382E-10</v>
      </c>
      <c r="AY284" s="42">
        <v>5.3757719999999998E-15</v>
      </c>
      <c r="AZ284" s="28"/>
      <c r="BA284" s="33" t="s">
        <v>1201</v>
      </c>
      <c r="BB284" s="28"/>
      <c r="BC284" s="28"/>
      <c r="BE284" s="39"/>
      <c r="BF284"/>
      <c r="BG284"/>
      <c r="BH284"/>
      <c r="BI284"/>
      <c r="BJ284"/>
      <c r="BK284"/>
      <c r="BL284"/>
      <c r="BM284"/>
      <c r="BN284"/>
      <c r="BO284"/>
      <c r="BP284"/>
      <c r="BQ284"/>
    </row>
    <row r="285" spans="3:69">
      <c r="C285" s="71" t="s">
        <v>363</v>
      </c>
      <c r="E285" s="29" t="s">
        <v>52</v>
      </c>
      <c r="F285" s="43" t="s">
        <v>1817</v>
      </c>
      <c r="G285" s="238">
        <f t="shared" si="350"/>
        <v>0.23672484138795263</v>
      </c>
      <c r="H285" s="134">
        <f t="shared" si="351"/>
        <v>1.2605679731E-2</v>
      </c>
      <c r="I285" s="134">
        <f t="shared" si="352"/>
        <v>2.0515288700000002E-2</v>
      </c>
      <c r="J285" s="138">
        <f t="shared" si="353"/>
        <v>8.8094322956952631E-2</v>
      </c>
      <c r="K285" s="190">
        <v>0.11550955</v>
      </c>
      <c r="L285" s="190">
        <v>1.0487089999999999E-2</v>
      </c>
      <c r="M285" s="190">
        <v>8.9660312999999998E-3</v>
      </c>
      <c r="N285" s="190">
        <v>1.0877889999999999E-2</v>
      </c>
      <c r="O285" s="190">
        <v>3.6890030999999999E-5</v>
      </c>
      <c r="P285" s="190">
        <v>1.6908997000000001E-3</v>
      </c>
      <c r="Q285" s="190">
        <v>1.0621674000000001E-3</v>
      </c>
      <c r="R285" s="190">
        <v>2.3464913E-2</v>
      </c>
      <c r="S285" s="190">
        <v>1.1404690000000001E-3</v>
      </c>
      <c r="T285" s="190">
        <v>6.3485847999999998E-2</v>
      </c>
      <c r="U285" s="190">
        <v>3.0925311000000002E-6</v>
      </c>
      <c r="V285" s="190">
        <v>4.2585265E-10</v>
      </c>
      <c r="W285" s="25"/>
      <c r="X285" s="252">
        <f t="shared" si="354"/>
        <v>0.99577198275862067</v>
      </c>
      <c r="Y285" s="46">
        <v>24.628105999999999</v>
      </c>
      <c r="Z285" s="67">
        <f t="shared" si="355"/>
        <v>2.4359845343169449E-2</v>
      </c>
      <c r="AA285" s="5">
        <f t="shared" si="356"/>
        <v>1.30811923000029E-6</v>
      </c>
      <c r="AB285" s="5">
        <f t="shared" si="357"/>
        <v>3.4898790029128996E-9</v>
      </c>
      <c r="AC285" s="36">
        <f t="shared" si="358"/>
        <v>5.35530917E-2</v>
      </c>
      <c r="AD285" s="42">
        <v>9.2827083000000003E-7</v>
      </c>
      <c r="AE285" s="42">
        <v>2.8006134000000002E-9</v>
      </c>
      <c r="AF285" s="42">
        <v>7.6516598000000005E-14</v>
      </c>
      <c r="AG285" s="42">
        <v>2.7800073000000002E-10</v>
      </c>
      <c r="AH285" s="42">
        <v>4.5237029000000001E-13</v>
      </c>
      <c r="AI285" s="42">
        <v>1.2720492999999999E-9</v>
      </c>
      <c r="AJ285" s="42">
        <v>3.1535507999999998E-7</v>
      </c>
      <c r="AK285" s="42">
        <v>1.8052776E-10</v>
      </c>
      <c r="AL285" s="42">
        <v>3.6077032000000002E-10</v>
      </c>
      <c r="AM285" s="42">
        <v>3.4015939000000001E-12</v>
      </c>
      <c r="AN285" s="42">
        <v>1.4060076999999999E-14</v>
      </c>
      <c r="AO285" s="42">
        <v>2.043985E-11</v>
      </c>
      <c r="AP285" s="42">
        <v>2.1682305E-13</v>
      </c>
      <c r="AQ285" s="42">
        <v>1.7165565000000001E-13</v>
      </c>
      <c r="AR285" s="42">
        <v>5.2674576000000004E-9</v>
      </c>
      <c r="AS285" s="42">
        <v>3.7826072999999997E-8</v>
      </c>
      <c r="AT285" s="42">
        <v>2.9365032000000001E-12</v>
      </c>
      <c r="AU285" s="42">
        <v>4.6770926999999997E-3</v>
      </c>
      <c r="AV285" s="42">
        <v>4.8875999000000003E-2</v>
      </c>
      <c r="AW285" s="42">
        <v>1.9849287E-8</v>
      </c>
      <c r="AX285" s="42">
        <v>1.2070511999999999E-10</v>
      </c>
      <c r="AY285" s="42">
        <v>5.4004379000000002E-15</v>
      </c>
      <c r="AZ285" s="28"/>
      <c r="BA285" s="33" t="s">
        <v>1201</v>
      </c>
      <c r="BB285" s="28"/>
      <c r="BC285" s="28"/>
      <c r="BE285" s="39"/>
      <c r="BF285"/>
      <c r="BG285"/>
      <c r="BH285"/>
      <c r="BI285"/>
      <c r="BJ285"/>
      <c r="BK285"/>
      <c r="BL285"/>
      <c r="BM285"/>
      <c r="BN285"/>
      <c r="BO285"/>
      <c r="BP285"/>
      <c r="BQ285"/>
    </row>
    <row r="286" spans="3:69">
      <c r="C286" s="71" t="s">
        <v>364</v>
      </c>
      <c r="D286" s="1"/>
      <c r="E286" s="29" t="s">
        <v>52</v>
      </c>
      <c r="F286" s="43" t="s">
        <v>1818</v>
      </c>
      <c r="G286" s="238">
        <f t="shared" si="350"/>
        <v>0.28121634185934696</v>
      </c>
      <c r="H286" s="134">
        <f t="shared" si="351"/>
        <v>1.310331063E-2</v>
      </c>
      <c r="I286" s="134">
        <f t="shared" si="352"/>
        <v>2.8581642599999998E-2</v>
      </c>
      <c r="J286" s="138">
        <f t="shared" si="353"/>
        <v>0.12529626862934695</v>
      </c>
      <c r="K286" s="190">
        <v>0.11423512</v>
      </c>
      <c r="L286" s="190">
        <v>1.8419606000000002E-2</v>
      </c>
      <c r="M286" s="190">
        <v>9.0068991999999997E-3</v>
      </c>
      <c r="N286" s="190">
        <v>1.1180631999999999E-2</v>
      </c>
      <c r="O286" s="190">
        <v>1.2311352999999999E-4</v>
      </c>
      <c r="P286" s="190">
        <v>1.7995651E-3</v>
      </c>
      <c r="Q286" s="190">
        <v>1.1551374E-3</v>
      </c>
      <c r="R286" s="190">
        <v>6.1610943000000001E-2</v>
      </c>
      <c r="S286" s="190">
        <v>2.2782498999999999E-3</v>
      </c>
      <c r="T286" s="190">
        <v>6.1404306999999998E-2</v>
      </c>
      <c r="U286" s="190">
        <v>2.7683236999999998E-6</v>
      </c>
      <c r="V286" s="190">
        <v>4.0564695E-10</v>
      </c>
      <c r="W286" s="25"/>
      <c r="X286" s="252">
        <f t="shared" si="354"/>
        <v>0.98478551724137919</v>
      </c>
      <c r="Y286" s="46">
        <v>24.043824000000001</v>
      </c>
      <c r="Z286" s="67">
        <f t="shared" si="355"/>
        <v>2.7260396064681541E-2</v>
      </c>
      <c r="AA286" s="5">
        <f t="shared" si="356"/>
        <v>1.4750834749869999E-6</v>
      </c>
      <c r="AB286" s="5">
        <f t="shared" si="357"/>
        <v>3.6533824136576999E-9</v>
      </c>
      <c r="AC286" s="36">
        <f t="shared" si="358"/>
        <v>5.3213110100000002E-2</v>
      </c>
      <c r="AD286" s="42">
        <v>9.1795394000000004E-7</v>
      </c>
      <c r="AE286" s="42">
        <v>2.7694906999999999E-9</v>
      </c>
      <c r="AF286" s="42">
        <v>7.5666298000000005E-14</v>
      </c>
      <c r="AG286" s="42">
        <v>2.7398581999999999E-10</v>
      </c>
      <c r="AH286" s="42">
        <v>1.6513266999999999E-11</v>
      </c>
      <c r="AI286" s="42">
        <v>1.2775963999999999E-9</v>
      </c>
      <c r="AJ286" s="42">
        <v>4.8180929000000002E-7</v>
      </c>
      <c r="AK286" s="42">
        <v>1.8131832000000001E-10</v>
      </c>
      <c r="AL286" s="42">
        <v>5.5347174999999999E-10</v>
      </c>
      <c r="AM286" s="42">
        <v>3.300433E-12</v>
      </c>
      <c r="AN286" s="42">
        <v>1.3813315E-14</v>
      </c>
      <c r="AO286" s="42">
        <v>2.3063775E-11</v>
      </c>
      <c r="AP286" s="42">
        <v>3.5027197000000002E-13</v>
      </c>
      <c r="AQ286" s="42">
        <v>2.1259954999999999E-13</v>
      </c>
      <c r="AR286" s="42">
        <v>5.3608805E-9</v>
      </c>
      <c r="AS286" s="42">
        <v>4.8748226E-8</v>
      </c>
      <c r="AT286" s="42">
        <v>2.6288002E-12</v>
      </c>
      <c r="AU286" s="42">
        <v>6.9998181000000001E-3</v>
      </c>
      <c r="AV286" s="42">
        <v>4.6213292000000003E-2</v>
      </c>
      <c r="AW286" s="42">
        <v>1.9643043E-8</v>
      </c>
      <c r="AX286" s="42">
        <v>1.1945094000000001E-10</v>
      </c>
      <c r="AY286" s="42">
        <v>5.3443247E-15</v>
      </c>
      <c r="AZ286" s="28"/>
      <c r="BA286" s="33" t="s">
        <v>1201</v>
      </c>
      <c r="BB286" s="28"/>
      <c r="BC286" s="28"/>
      <c r="BE286" s="39"/>
      <c r="BF286"/>
      <c r="BG286"/>
      <c r="BH286"/>
      <c r="BI286"/>
      <c r="BJ286"/>
      <c r="BK286"/>
      <c r="BL286"/>
      <c r="BM286"/>
      <c r="BN286"/>
      <c r="BO286"/>
      <c r="BP286"/>
      <c r="BQ286"/>
    </row>
    <row r="287" spans="3:69">
      <c r="C287" s="71" t="s">
        <v>365</v>
      </c>
      <c r="E287" s="29" t="s">
        <v>52</v>
      </c>
      <c r="F287" s="43" t="s">
        <v>1819</v>
      </c>
      <c r="G287" s="238">
        <f t="shared" si="350"/>
        <v>0.23629685537842315</v>
      </c>
      <c r="H287" s="134">
        <f t="shared" si="351"/>
        <v>1.2477809779000001E-2</v>
      </c>
      <c r="I287" s="134">
        <f t="shared" si="352"/>
        <v>2.14362835E-2</v>
      </c>
      <c r="J287" s="138">
        <f t="shared" si="353"/>
        <v>9.1002032099423161E-2</v>
      </c>
      <c r="K287" s="190">
        <v>0.11138073</v>
      </c>
      <c r="L287" s="190">
        <v>1.1646956E-2</v>
      </c>
      <c r="M287" s="190">
        <v>8.7311142000000008E-3</v>
      </c>
      <c r="N287" s="190">
        <v>1.0665055E-2</v>
      </c>
      <c r="O287" s="190">
        <v>2.0002078999999999E-5</v>
      </c>
      <c r="P287" s="190">
        <v>1.7927526999999999E-3</v>
      </c>
      <c r="Q287" s="190">
        <v>1.0582133E-3</v>
      </c>
      <c r="R287" s="190">
        <v>2.6502966999999999E-2</v>
      </c>
      <c r="S287" s="190">
        <v>1.5304940999999999E-3</v>
      </c>
      <c r="T287" s="190">
        <v>6.2965792000000007E-2</v>
      </c>
      <c r="U287" s="190">
        <v>2.7785875999999999E-6</v>
      </c>
      <c r="V287" s="190">
        <v>4.1182315E-10</v>
      </c>
      <c r="W287" s="25"/>
      <c r="X287" s="252">
        <f t="shared" si="354"/>
        <v>0.9601787068965516</v>
      </c>
      <c r="Y287" s="46">
        <v>23.996438999999999</v>
      </c>
      <c r="Z287" s="67">
        <f t="shared" si="355"/>
        <v>2.4088095279541828E-2</v>
      </c>
      <c r="AA287" s="5">
        <f t="shared" si="356"/>
        <v>1.2965379843980999E-6</v>
      </c>
      <c r="AB287" s="5">
        <f t="shared" si="357"/>
        <v>3.4080400311099999E-9</v>
      </c>
      <c r="AC287" s="36">
        <f t="shared" si="358"/>
        <v>4.9208132900000007E-2</v>
      </c>
      <c r="AD287" s="42">
        <v>8.9487724000000002E-7</v>
      </c>
      <c r="AE287" s="42">
        <v>2.6998731999999999E-9</v>
      </c>
      <c r="AF287" s="42">
        <v>7.3764321999999998E-14</v>
      </c>
      <c r="AG287" s="42">
        <v>2.7378565E-10</v>
      </c>
      <c r="AH287" s="42">
        <v>1.7042481E-12</v>
      </c>
      <c r="AI287" s="42">
        <v>1.2382788E-9</v>
      </c>
      <c r="AJ287" s="42">
        <v>3.3657702999999999E-7</v>
      </c>
      <c r="AK287" s="42">
        <v>1.7569863999999999E-10</v>
      </c>
      <c r="AL287" s="42">
        <v>3.8602949000000001E-10</v>
      </c>
      <c r="AM287" s="42">
        <v>3.3769650999999999E-12</v>
      </c>
      <c r="AN287" s="42">
        <v>1.3949403E-14</v>
      </c>
      <c r="AO287" s="42">
        <v>2.0622845E-11</v>
      </c>
      <c r="AP287" s="42">
        <v>2.2957777999999999E-13</v>
      </c>
      <c r="AQ287" s="42">
        <v>1.7492691000000001E-13</v>
      </c>
      <c r="AR287" s="42">
        <v>5.2355867000000003E-9</v>
      </c>
      <c r="AS287" s="42">
        <v>3.8715683000000002E-8</v>
      </c>
      <c r="AT287" s="42">
        <v>2.6385749000000001E-12</v>
      </c>
      <c r="AU287" s="42">
        <v>4.7439609000000001E-3</v>
      </c>
      <c r="AV287" s="42">
        <v>4.4464172000000003E-2</v>
      </c>
      <c r="AW287" s="42">
        <v>1.9618676000000001E-8</v>
      </c>
      <c r="AX287" s="42">
        <v>1.1930276000000001E-10</v>
      </c>
      <c r="AY287" s="42">
        <v>5.3376950000000001E-15</v>
      </c>
      <c r="AZ287" s="28"/>
      <c r="BA287" s="33" t="s">
        <v>1201</v>
      </c>
      <c r="BB287" s="28"/>
      <c r="BC287" s="28"/>
      <c r="BE287" s="39"/>
      <c r="BF287"/>
      <c r="BG287"/>
      <c r="BH287"/>
      <c r="BI287"/>
      <c r="BJ287"/>
      <c r="BK287"/>
      <c r="BL287"/>
      <c r="BM287"/>
      <c r="BN287"/>
      <c r="BO287"/>
      <c r="BP287"/>
      <c r="BQ287"/>
    </row>
    <row r="288" spans="3:69">
      <c r="C288" s="57" t="s">
        <v>75</v>
      </c>
      <c r="D288" s="1" t="s">
        <v>14</v>
      </c>
      <c r="E288" s="29"/>
      <c r="F288" s="67"/>
      <c r="H288" s="67"/>
      <c r="I288" s="67"/>
      <c r="J288" s="67"/>
      <c r="K288" s="67"/>
      <c r="L288" s="67"/>
      <c r="M288" s="67"/>
      <c r="N288" s="67"/>
      <c r="O288" s="67"/>
      <c r="P288" s="67"/>
      <c r="Q288" s="67"/>
      <c r="R288" s="67"/>
      <c r="S288" s="67"/>
      <c r="T288" s="67"/>
      <c r="U288" s="67"/>
      <c r="V288" s="67"/>
      <c r="W288" s="67"/>
      <c r="Y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BE288" s="33"/>
      <c r="BF288"/>
      <c r="BG288"/>
      <c r="BH288"/>
      <c r="BI288"/>
      <c r="BJ288"/>
      <c r="BK288"/>
      <c r="BL288"/>
      <c r="BM288"/>
      <c r="BN288"/>
      <c r="BO288"/>
      <c r="BP288"/>
      <c r="BQ288"/>
    </row>
    <row r="289" spans="3:69">
      <c r="C289" s="71" t="s">
        <v>366</v>
      </c>
      <c r="D289" s="1"/>
      <c r="E289" s="29" t="s">
        <v>52</v>
      </c>
      <c r="F289" s="43" t="s">
        <v>1820</v>
      </c>
      <c r="G289" s="238">
        <f t="shared" ref="G289:G296" si="359">H289+I289+J289+K289</f>
        <v>0.49587712132194728</v>
      </c>
      <c r="H289" s="134">
        <f t="shared" ref="H289:H296" si="360">N289+O289+P289</f>
        <v>1.7306705880000002E-2</v>
      </c>
      <c r="I289" s="134">
        <f t="shared" ref="I289:I296" si="361">L289+M289+Q289</f>
        <v>0.14837702159999999</v>
      </c>
      <c r="J289" s="138">
        <f t="shared" ref="J289:J296" si="362">R289+IF(S289="x",0,S289)+IF(T289="x",0,T289)+IF(U289="x",0,U289)+V289</f>
        <v>0.20592440384194724</v>
      </c>
      <c r="K289" s="190">
        <v>0.12426899</v>
      </c>
      <c r="L289" s="190">
        <v>0.13863855</v>
      </c>
      <c r="M289" s="190">
        <v>8.6976215000000006E-3</v>
      </c>
      <c r="N289" s="190">
        <v>1.5807580000000002E-2</v>
      </c>
      <c r="O289" s="190">
        <v>1.471618E-5</v>
      </c>
      <c r="P289" s="190">
        <v>1.4844096999999999E-3</v>
      </c>
      <c r="Q289" s="190">
        <v>1.0408501000000001E-3</v>
      </c>
      <c r="R289" s="190">
        <v>0.14254094</v>
      </c>
      <c r="S289" s="190">
        <v>6.0403783999999998E-4</v>
      </c>
      <c r="T289" s="190">
        <v>6.2776461000000006E-2</v>
      </c>
      <c r="U289" s="190">
        <v>2.9645691000000001E-6</v>
      </c>
      <c r="V289" s="190">
        <v>4.3284721999999998E-10</v>
      </c>
      <c r="W289" s="25"/>
      <c r="X289" s="252">
        <f t="shared" ref="X289:X296" si="363">K289/0.116</f>
        <v>1.071284396551724</v>
      </c>
      <c r="Y289" s="46">
        <v>25.535139999999998</v>
      </c>
      <c r="Z289" s="67">
        <f t="shared" ref="Z289:Z296" si="364">AA289*42.1*400+AB289*1396*400+AC289*0.0000357*200</f>
        <v>6.997554392780142E-2</v>
      </c>
      <c r="AA289" s="5">
        <f t="shared" ref="AA289:AA296" si="365">AD289+AG289+AH289+AI289+AJ289+AR289+AS289+AW289</f>
        <v>3.91175801885569E-6</v>
      </c>
      <c r="AB289" s="5">
        <f t="shared" ref="AB289:AB296" si="366">AE289+AF289+AK289+AL289+AM289+AN289+AO289+AP289+AQ289+AT289+AX289+AY289</f>
        <v>6.4095439971196002E-9</v>
      </c>
      <c r="AC289" s="36">
        <f t="shared" ref="AC289:AC296" si="367">AU289+AV289</f>
        <v>7.3172202000000006E-2</v>
      </c>
      <c r="AD289" s="42">
        <v>8.7061901000000001E-7</v>
      </c>
      <c r="AE289" s="42">
        <v>2.6266788999999999E-9</v>
      </c>
      <c r="AF289" s="42">
        <v>7.1764536999999999E-14</v>
      </c>
      <c r="AG289" s="42">
        <v>2.7278556000000002E-10</v>
      </c>
      <c r="AH289" s="42">
        <v>1.3589568999999999E-13</v>
      </c>
      <c r="AI289" s="42">
        <v>1.2324493E-9</v>
      </c>
      <c r="AJ289" s="42">
        <v>2.9776176999999999E-6</v>
      </c>
      <c r="AK289" s="42">
        <v>1.7475710000000001E-10</v>
      </c>
      <c r="AL289" s="42">
        <v>3.4624861000000001E-9</v>
      </c>
      <c r="AM289" s="42">
        <v>3.3603191999999999E-12</v>
      </c>
      <c r="AN289" s="42">
        <v>1.3888323E-14</v>
      </c>
      <c r="AO289" s="42">
        <v>2.0142517E-11</v>
      </c>
      <c r="AP289" s="42">
        <v>2.116795E-13</v>
      </c>
      <c r="AQ289" s="42">
        <v>1.686665E-13</v>
      </c>
      <c r="AR289" s="42">
        <v>5.1343210999999996E-9</v>
      </c>
      <c r="AS289" s="42">
        <v>3.7340257000000001E-8</v>
      </c>
      <c r="AT289" s="42">
        <v>2.8151453999999999E-12</v>
      </c>
      <c r="AU289" s="42">
        <v>1.1313093999999999E-2</v>
      </c>
      <c r="AV289" s="42">
        <v>6.1859108000000003E-2</v>
      </c>
      <c r="AW289" s="42">
        <v>1.9541359999999998E-8</v>
      </c>
      <c r="AX289" s="42">
        <v>1.1883259999999999E-10</v>
      </c>
      <c r="AY289" s="42">
        <v>5.3166596E-15</v>
      </c>
      <c r="AZ289" s="28"/>
      <c r="BA289" s="33" t="s">
        <v>1201</v>
      </c>
      <c r="BB289" s="28"/>
      <c r="BC289" s="28"/>
      <c r="BE289" s="39"/>
      <c r="BF289"/>
      <c r="BG289"/>
      <c r="BH289"/>
      <c r="BI289"/>
      <c r="BJ289"/>
      <c r="BK289"/>
      <c r="BL289"/>
      <c r="BM289"/>
      <c r="BN289"/>
      <c r="BO289"/>
      <c r="BP289"/>
      <c r="BQ289"/>
    </row>
    <row r="290" spans="3:69">
      <c r="C290" s="71" t="s">
        <v>367</v>
      </c>
      <c r="E290" s="29" t="s">
        <v>52</v>
      </c>
      <c r="F290" s="43" t="s">
        <v>1821</v>
      </c>
      <c r="G290" s="238">
        <f t="shared" si="359"/>
        <v>0.33834855604135583</v>
      </c>
      <c r="H290" s="134">
        <f t="shared" si="360"/>
        <v>1.5001999634E-2</v>
      </c>
      <c r="I290" s="134">
        <f t="shared" si="361"/>
        <v>2.8013203600000001E-2</v>
      </c>
      <c r="J290" s="138">
        <f t="shared" si="362"/>
        <v>0.15942594280735584</v>
      </c>
      <c r="K290" s="190">
        <v>0.13590741000000001</v>
      </c>
      <c r="L290" s="190">
        <v>1.7080504999999999E-2</v>
      </c>
      <c r="M290" s="190">
        <v>9.7440253000000004E-3</v>
      </c>
      <c r="N290" s="190">
        <v>1.1297389E-2</v>
      </c>
      <c r="O290" s="190">
        <v>7.9712433999999999E-5</v>
      </c>
      <c r="P290" s="190">
        <v>3.6248982000000002E-3</v>
      </c>
      <c r="Q290" s="190">
        <v>1.1886733E-3</v>
      </c>
      <c r="R290" s="190">
        <v>9.2890506999999997E-2</v>
      </c>
      <c r="S290" s="190">
        <v>3.8921334E-3</v>
      </c>
      <c r="T290" s="190">
        <v>6.2639789000000001E-2</v>
      </c>
      <c r="U290" s="190">
        <v>3.5129700000000001E-6</v>
      </c>
      <c r="V290" s="190">
        <v>4.3735583000000001E-10</v>
      </c>
      <c r="W290" s="25"/>
      <c r="X290" s="252">
        <f t="shared" si="363"/>
        <v>1.1716156034482759</v>
      </c>
      <c r="Y290" s="46">
        <v>27.707767</v>
      </c>
      <c r="Z290" s="67">
        <f t="shared" si="364"/>
        <v>3.029428304892676E-2</v>
      </c>
      <c r="AA290" s="5">
        <f t="shared" si="365"/>
        <v>1.6249127654565498E-6</v>
      </c>
      <c r="AB290" s="5">
        <f t="shared" si="366"/>
        <v>4.1635000945172984E-9</v>
      </c>
      <c r="AC290" s="36">
        <f t="shared" si="367"/>
        <v>8.4853448999999997E-2</v>
      </c>
      <c r="AD290" s="42">
        <v>1.0919685999999999E-6</v>
      </c>
      <c r="AE290" s="42">
        <v>3.2945066000000002E-9</v>
      </c>
      <c r="AF290" s="42">
        <v>9.0010309999999994E-14</v>
      </c>
      <c r="AG290" s="42">
        <v>2.7849996E-10</v>
      </c>
      <c r="AH290" s="42">
        <v>9.6739654999999992E-13</v>
      </c>
      <c r="AI290" s="42">
        <v>1.3121432E-9</v>
      </c>
      <c r="AJ290" s="42">
        <v>4.5562267E-7</v>
      </c>
      <c r="AK290" s="42">
        <v>1.8704019999999999E-10</v>
      </c>
      <c r="AL290" s="42">
        <v>5.2317206999999998E-10</v>
      </c>
      <c r="AM290" s="42">
        <v>4.5878064E-12</v>
      </c>
      <c r="AN290" s="42">
        <v>1.4103916E-14</v>
      </c>
      <c r="AO290" s="42">
        <v>2.9804388000000003E-11</v>
      </c>
      <c r="AP290" s="42">
        <v>4.1464563E-13</v>
      </c>
      <c r="AQ290" s="42">
        <v>2.6522914999999999E-13</v>
      </c>
      <c r="AR290" s="42">
        <v>5.9466709000000004E-9</v>
      </c>
      <c r="AS290" s="42">
        <v>5.0006432000000003E-8</v>
      </c>
      <c r="AT290" s="42">
        <v>3.3354504000000001E-12</v>
      </c>
      <c r="AU290" s="42">
        <v>1.447128E-2</v>
      </c>
      <c r="AV290" s="42">
        <v>7.0382168999999994E-2</v>
      </c>
      <c r="AW290" s="42">
        <v>1.9776781999999999E-8</v>
      </c>
      <c r="AX290" s="42">
        <v>1.2026420999999999E-10</v>
      </c>
      <c r="AY290" s="42">
        <v>5.3807113000000004E-15</v>
      </c>
      <c r="AZ290" s="28"/>
      <c r="BA290" s="33" t="s">
        <v>1201</v>
      </c>
      <c r="BB290" s="28"/>
      <c r="BC290" s="28"/>
      <c r="BE290" s="39"/>
      <c r="BF290"/>
      <c r="BG290"/>
      <c r="BH290"/>
      <c r="BI290"/>
      <c r="BJ290"/>
      <c r="BK290"/>
      <c r="BL290"/>
      <c r="BM290"/>
      <c r="BN290"/>
      <c r="BO290"/>
      <c r="BP290"/>
      <c r="BQ290"/>
    </row>
    <row r="291" spans="3:69">
      <c r="C291" s="71" t="s">
        <v>368</v>
      </c>
      <c r="D291" s="1"/>
      <c r="E291" s="29" t="s">
        <v>52</v>
      </c>
      <c r="F291" s="43" t="s">
        <v>1822</v>
      </c>
      <c r="G291" s="238">
        <f t="shared" si="359"/>
        <v>1.3650184045321776</v>
      </c>
      <c r="H291" s="134">
        <f t="shared" si="360"/>
        <v>3.4279092269999999E-2</v>
      </c>
      <c r="I291" s="134">
        <f t="shared" si="361"/>
        <v>0.51250701129999998</v>
      </c>
      <c r="J291" s="138">
        <f t="shared" si="362"/>
        <v>0.6227911209621777</v>
      </c>
      <c r="K291" s="190">
        <v>0.19544117999999999</v>
      </c>
      <c r="L291" s="190">
        <v>0.50188562999999997</v>
      </c>
      <c r="M291" s="190">
        <v>9.4840492000000005E-3</v>
      </c>
      <c r="N291" s="190">
        <v>3.0626998999999999E-2</v>
      </c>
      <c r="O291" s="190">
        <v>1.1289877E-4</v>
      </c>
      <c r="P291" s="190">
        <v>3.5391945E-3</v>
      </c>
      <c r="Q291" s="190">
        <v>1.1373321E-3</v>
      </c>
      <c r="R291" s="190">
        <v>0.55948900999999995</v>
      </c>
      <c r="S291" s="190">
        <v>4.4738394000000004E-3</v>
      </c>
      <c r="T291" s="190">
        <v>5.8824063000000003E-2</v>
      </c>
      <c r="U291" s="190">
        <v>4.2080604999999999E-6</v>
      </c>
      <c r="V291" s="190">
        <v>5.0167772000000005E-10</v>
      </c>
      <c r="W291" s="25"/>
      <c r="X291" s="252">
        <f t="shared" si="363"/>
        <v>1.6848377586206895</v>
      </c>
      <c r="Y291" s="46">
        <v>34.938000000000002</v>
      </c>
      <c r="Z291" s="67">
        <f t="shared" si="364"/>
        <v>0.20727791095540307</v>
      </c>
      <c r="AA291" s="5">
        <f t="shared" si="365"/>
        <v>1.17018488976568E-5</v>
      </c>
      <c r="AB291" s="5">
        <f t="shared" si="366"/>
        <v>1.5890994607776799E-8</v>
      </c>
      <c r="AC291" s="36">
        <f t="shared" si="367"/>
        <v>0.18840954199999999</v>
      </c>
      <c r="AD291" s="42">
        <v>1.0907115E-6</v>
      </c>
      <c r="AE291" s="42">
        <v>3.2907052999999998E-9</v>
      </c>
      <c r="AF291" s="42">
        <v>8.9906337000000002E-14</v>
      </c>
      <c r="AG291" s="42">
        <v>2.6519351000000001E-10</v>
      </c>
      <c r="AH291" s="42">
        <v>1.3866467999999999E-12</v>
      </c>
      <c r="AI291" s="42">
        <v>1.2762529999999999E-9</v>
      </c>
      <c r="AJ291" s="42">
        <v>1.0537353E-5</v>
      </c>
      <c r="AK291" s="42">
        <v>1.8207329999999999E-10</v>
      </c>
      <c r="AL291" s="42">
        <v>1.2266274E-8</v>
      </c>
      <c r="AM291" s="42">
        <v>4.3853245000000003E-12</v>
      </c>
      <c r="AN291" s="42">
        <v>1.3307617E-14</v>
      </c>
      <c r="AO291" s="42">
        <v>2.8590470000000001E-11</v>
      </c>
      <c r="AP291" s="42">
        <v>4.0244902000000002E-13</v>
      </c>
      <c r="AQ291" s="42">
        <v>2.5571831000000001E-13</v>
      </c>
      <c r="AR291" s="42">
        <v>5.6845435000000002E-9</v>
      </c>
      <c r="AS291" s="42">
        <v>4.7776735000000003E-8</v>
      </c>
      <c r="AT291" s="42">
        <v>3.9952823999999997E-12</v>
      </c>
      <c r="AU291" s="42">
        <v>4.0664932000000001E-2</v>
      </c>
      <c r="AV291" s="42">
        <v>0.14774461</v>
      </c>
      <c r="AW291" s="42">
        <v>1.8780285999999999E-8</v>
      </c>
      <c r="AX291" s="42">
        <v>1.1420443999999999E-10</v>
      </c>
      <c r="AY291" s="42">
        <v>5.1095927999999998E-15</v>
      </c>
      <c r="AZ291" s="28"/>
      <c r="BA291" s="33" t="s">
        <v>1201</v>
      </c>
      <c r="BB291" s="28"/>
      <c r="BC291" s="28"/>
      <c r="BE291" s="39"/>
      <c r="BF291"/>
      <c r="BG291"/>
      <c r="BH291"/>
      <c r="BI291"/>
      <c r="BJ291"/>
      <c r="BK291"/>
      <c r="BL291"/>
      <c r="BM291"/>
      <c r="BN291"/>
      <c r="BO291"/>
      <c r="BP291"/>
      <c r="BQ291"/>
    </row>
    <row r="292" spans="3:69">
      <c r="C292" s="71" t="s">
        <v>369</v>
      </c>
      <c r="E292" s="29" t="s">
        <v>52</v>
      </c>
      <c r="F292" s="43" t="s">
        <v>1823</v>
      </c>
      <c r="G292" s="238">
        <f t="shared" si="359"/>
        <v>0.25465570793408521</v>
      </c>
      <c r="H292" s="134">
        <f t="shared" si="360"/>
        <v>1.3087826035E-2</v>
      </c>
      <c r="I292" s="134">
        <f t="shared" si="361"/>
        <v>2.2159613700000004E-2</v>
      </c>
      <c r="J292" s="138">
        <f t="shared" si="362"/>
        <v>9.5101368199085198E-2</v>
      </c>
      <c r="K292" s="190">
        <v>0.1243069</v>
      </c>
      <c r="L292" s="190">
        <v>1.1953335000000001E-2</v>
      </c>
      <c r="M292" s="190">
        <v>9.1456829000000003E-3</v>
      </c>
      <c r="N292" s="190">
        <v>1.1071938999999999E-2</v>
      </c>
      <c r="O292" s="190">
        <v>7.9686035000000005E-5</v>
      </c>
      <c r="P292" s="190">
        <v>1.936201E-3</v>
      </c>
      <c r="Q292" s="190">
        <v>1.0605958E-3</v>
      </c>
      <c r="R292" s="190">
        <v>3.0628991000000001E-2</v>
      </c>
      <c r="S292" s="190">
        <v>2.1161602999999998E-3</v>
      </c>
      <c r="T292" s="190">
        <v>6.2352716000000002E-2</v>
      </c>
      <c r="U292" s="190">
        <v>3.5004635999999999E-6</v>
      </c>
      <c r="V292" s="190">
        <v>4.3548519999999998E-10</v>
      </c>
      <c r="W292" s="25"/>
      <c r="X292" s="252">
        <f t="shared" si="363"/>
        <v>1.0716112068965518</v>
      </c>
      <c r="Y292" s="46">
        <v>25.804093999999999</v>
      </c>
      <c r="Z292" s="67">
        <f t="shared" si="364"/>
        <v>2.6318932573254249E-2</v>
      </c>
      <c r="AA292" s="5">
        <f t="shared" si="365"/>
        <v>1.4114587771481203E-6</v>
      </c>
      <c r="AB292" s="5">
        <f t="shared" si="366"/>
        <v>3.7447325392620001E-9</v>
      </c>
      <c r="AC292" s="36">
        <f t="shared" si="367"/>
        <v>6.42728454E-2</v>
      </c>
      <c r="AD292" s="42">
        <v>9.9914741999999996E-7</v>
      </c>
      <c r="AE292" s="42">
        <v>3.0144434E-9</v>
      </c>
      <c r="AF292" s="42">
        <v>8.2358582999999998E-14</v>
      </c>
      <c r="AG292" s="42">
        <v>2.7725645999999998E-10</v>
      </c>
      <c r="AH292" s="42">
        <v>9.672881200000001E-13</v>
      </c>
      <c r="AI292" s="42">
        <v>1.3000752E-9</v>
      </c>
      <c r="AJ292" s="42">
        <v>3.4855217000000002E-7</v>
      </c>
      <c r="AK292" s="42">
        <v>1.847675E-10</v>
      </c>
      <c r="AL292" s="42">
        <v>3.9847879999999998E-10</v>
      </c>
      <c r="AM292" s="42">
        <v>3.3462914999999999E-12</v>
      </c>
      <c r="AN292" s="42">
        <v>1.3847068E-14</v>
      </c>
      <c r="AO292" s="42">
        <v>2.0162579000000001E-11</v>
      </c>
      <c r="AP292" s="42">
        <v>2.1644394999999999E-13</v>
      </c>
      <c r="AQ292" s="42">
        <v>1.7018870000000001E-13</v>
      </c>
      <c r="AR292" s="42">
        <v>5.2984452000000002E-9</v>
      </c>
      <c r="AS292" s="42">
        <v>3.7194793E-8</v>
      </c>
      <c r="AT292" s="42">
        <v>3.323574E-12</v>
      </c>
      <c r="AU292" s="42">
        <v>5.1078434000000001E-3</v>
      </c>
      <c r="AV292" s="42">
        <v>5.9165002000000001E-2</v>
      </c>
      <c r="AW292" s="42">
        <v>1.9687650000000002E-8</v>
      </c>
      <c r="AX292" s="42">
        <v>1.197222E-10</v>
      </c>
      <c r="AY292" s="42">
        <v>5.3564610000000001E-15</v>
      </c>
      <c r="AZ292" s="28"/>
      <c r="BA292" s="33" t="s">
        <v>1201</v>
      </c>
      <c r="BB292" s="28"/>
      <c r="BC292" s="28"/>
      <c r="BE292" s="39"/>
      <c r="BF292"/>
      <c r="BG292"/>
      <c r="BH292"/>
      <c r="BI292"/>
      <c r="BJ292"/>
      <c r="BK292"/>
      <c r="BL292"/>
      <c r="BM292"/>
      <c r="BN292"/>
      <c r="BO292"/>
      <c r="BP292"/>
      <c r="BQ292"/>
    </row>
    <row r="293" spans="3:69">
      <c r="C293" s="71" t="s">
        <v>370</v>
      </c>
      <c r="E293" s="29" t="s">
        <v>52</v>
      </c>
      <c r="F293" s="43" t="s">
        <v>1824</v>
      </c>
      <c r="G293" s="238">
        <f t="shared" si="359"/>
        <v>0.22361809345516276</v>
      </c>
      <c r="H293" s="134">
        <f t="shared" si="360"/>
        <v>1.181544573E-2</v>
      </c>
      <c r="I293" s="134">
        <f t="shared" si="361"/>
        <v>1.913411839E-2</v>
      </c>
      <c r="J293" s="138">
        <f t="shared" si="362"/>
        <v>8.2746499335162746E-2</v>
      </c>
      <c r="K293" s="190">
        <v>0.10992203</v>
      </c>
      <c r="L293" s="190">
        <v>9.7090384999999994E-3</v>
      </c>
      <c r="M293" s="190">
        <v>8.4357379999999999E-3</v>
      </c>
      <c r="N293" s="190">
        <v>1.0209404E-2</v>
      </c>
      <c r="O293" s="190">
        <v>5.1011229999999999E-5</v>
      </c>
      <c r="P293" s="190">
        <v>1.5550305E-3</v>
      </c>
      <c r="Q293" s="190">
        <v>9.8934189000000005E-4</v>
      </c>
      <c r="R293" s="190">
        <v>2.2891359E-2</v>
      </c>
      <c r="S293" s="190">
        <v>1.0499076999999999E-3</v>
      </c>
      <c r="T293" s="190">
        <v>5.8802186999999999E-2</v>
      </c>
      <c r="U293" s="190">
        <v>3.0452340000000002E-6</v>
      </c>
      <c r="V293" s="190">
        <v>4.0116274999999999E-10</v>
      </c>
      <c r="W293" s="25"/>
      <c r="X293" s="252">
        <f t="shared" si="363"/>
        <v>0.94760370689655171</v>
      </c>
      <c r="Y293" s="46">
        <v>23.221266</v>
      </c>
      <c r="Z293" s="67">
        <f t="shared" si="364"/>
        <v>2.3057270746502347E-2</v>
      </c>
      <c r="AA293" s="5">
        <f t="shared" si="365"/>
        <v>1.23704172043125E-6</v>
      </c>
      <c r="AB293" s="5">
        <f t="shared" si="366"/>
        <v>3.3087691732953008E-9</v>
      </c>
      <c r="AC293" s="36">
        <f t="shared" si="367"/>
        <v>5.29231748E-2</v>
      </c>
      <c r="AD293" s="42">
        <v>8.8348448000000002E-7</v>
      </c>
      <c r="AE293" s="42">
        <v>2.6654873E-9</v>
      </c>
      <c r="AF293" s="42">
        <v>7.2824709999999997E-14</v>
      </c>
      <c r="AG293" s="42">
        <v>2.5912995E-10</v>
      </c>
      <c r="AH293" s="42">
        <v>6.0418124999999997E-13</v>
      </c>
      <c r="AI293" s="42">
        <v>1.1973256000000001E-9</v>
      </c>
      <c r="AJ293" s="42">
        <v>2.9372271999999998E-7</v>
      </c>
      <c r="AK293" s="42">
        <v>1.6997298E-10</v>
      </c>
      <c r="AL293" s="42">
        <v>3.3563796E-10</v>
      </c>
      <c r="AM293" s="42">
        <v>3.1502908E-12</v>
      </c>
      <c r="AN293" s="42">
        <v>1.3034767000000001E-14</v>
      </c>
      <c r="AO293" s="42">
        <v>1.8924751E-11</v>
      </c>
      <c r="AP293" s="42">
        <v>2.0068399000000001E-13</v>
      </c>
      <c r="AQ293" s="42">
        <v>1.5906271000000001E-13</v>
      </c>
      <c r="AR293" s="42">
        <v>4.9009397000000001E-9</v>
      </c>
      <c r="AS293" s="42">
        <v>3.5017011000000002E-8</v>
      </c>
      <c r="AT293" s="42">
        <v>2.8914829999999998E-12</v>
      </c>
      <c r="AU293" s="29">
        <v>4.4556177999999997E-3</v>
      </c>
      <c r="AV293" s="29">
        <v>4.8467557000000001E-2</v>
      </c>
      <c r="AW293" s="42">
        <v>1.845951E-8</v>
      </c>
      <c r="AX293" s="42">
        <v>1.1225378E-10</v>
      </c>
      <c r="AY293" s="42">
        <v>5.0223183000000002E-15</v>
      </c>
      <c r="AZ293" s="28"/>
      <c r="BA293" s="33" t="s">
        <v>1201</v>
      </c>
      <c r="BB293" s="28"/>
      <c r="BC293" s="28"/>
      <c r="BE293" s="39"/>
      <c r="BF293"/>
      <c r="BG293"/>
      <c r="BH293"/>
      <c r="BI293"/>
      <c r="BJ293"/>
      <c r="BK293"/>
      <c r="BL293"/>
      <c r="BM293"/>
      <c r="BN293"/>
      <c r="BO293"/>
      <c r="BP293"/>
      <c r="BQ293"/>
    </row>
    <row r="294" spans="3:69">
      <c r="C294" s="71" t="s">
        <v>371</v>
      </c>
      <c r="D294" s="1"/>
      <c r="E294" s="29" t="s">
        <v>52</v>
      </c>
      <c r="F294" s="43" t="s">
        <v>1825</v>
      </c>
      <c r="G294" s="238">
        <f t="shared" si="359"/>
        <v>3.7700717584201913</v>
      </c>
      <c r="H294" s="134">
        <f t="shared" si="360"/>
        <v>0.13774951614</v>
      </c>
      <c r="I294" s="134">
        <f t="shared" si="361"/>
        <v>1.1736521692999999</v>
      </c>
      <c r="J294" s="138">
        <f t="shared" si="362"/>
        <v>1.4887994629801911</v>
      </c>
      <c r="K294" s="190">
        <v>0.96987060999999997</v>
      </c>
      <c r="L294" s="190">
        <v>1.1608255000000001</v>
      </c>
      <c r="M294" s="190">
        <v>9.1063906999999996E-3</v>
      </c>
      <c r="N294" s="190">
        <v>5.6178881999999999E-2</v>
      </c>
      <c r="O294" s="190">
        <v>7.0614139999999995E-5</v>
      </c>
      <c r="P294" s="190">
        <v>8.1500020000000006E-2</v>
      </c>
      <c r="Q294" s="190">
        <v>3.7202785999999998E-3</v>
      </c>
      <c r="R294" s="190">
        <v>1.3001788999999999</v>
      </c>
      <c r="S294" s="190">
        <v>0.15012555999999999</v>
      </c>
      <c r="T294" s="190">
        <v>3.8491602999999999E-2</v>
      </c>
      <c r="U294" s="190">
        <v>3.3995510000000002E-6</v>
      </c>
      <c r="V294" s="190">
        <v>4.2919107E-10</v>
      </c>
      <c r="W294" s="25"/>
      <c r="X294" s="252">
        <f t="shared" si="363"/>
        <v>8.360953534482757</v>
      </c>
      <c r="Y294" s="46">
        <v>158.87208999999999</v>
      </c>
      <c r="Z294" s="67">
        <f t="shared" si="364"/>
        <v>0.56059947307275348</v>
      </c>
      <c r="AA294" s="5">
        <f t="shared" si="365"/>
        <v>3.1223689749461583E-5</v>
      </c>
      <c r="AB294" s="5">
        <f t="shared" si="366"/>
        <v>4.9211033170702699E-8</v>
      </c>
      <c r="AC294" s="36">
        <f t="shared" si="367"/>
        <v>1.0242432450000001</v>
      </c>
      <c r="AD294" s="42">
        <v>6.8066633999999998E-6</v>
      </c>
      <c r="AE294" s="42">
        <v>2.0537195E-8</v>
      </c>
      <c r="AF294" s="42">
        <v>5.6110524000000002E-13</v>
      </c>
      <c r="AG294" s="42">
        <v>1.7317654000000001E-10</v>
      </c>
      <c r="AH294" s="42">
        <v>8.5592158E-13</v>
      </c>
      <c r="AI294" s="42">
        <v>1.184524E-9</v>
      </c>
      <c r="AJ294" s="42">
        <v>2.4209081E-5</v>
      </c>
      <c r="AK294" s="42">
        <v>1.9924478E-10</v>
      </c>
      <c r="AL294" s="42">
        <v>2.8194470999999999E-8</v>
      </c>
      <c r="AM294" s="42">
        <v>6.2001654000000004E-11</v>
      </c>
      <c r="AN294" s="42">
        <v>1.2313683E-14</v>
      </c>
      <c r="AO294" s="42">
        <v>1.3308730999999999E-10</v>
      </c>
      <c r="AP294" s="42">
        <v>4.9025619999999996E-12</v>
      </c>
      <c r="AQ294" s="42">
        <v>1.3615433E-12</v>
      </c>
      <c r="AR294" s="42">
        <v>2.3001146999999999E-8</v>
      </c>
      <c r="AS294" s="42">
        <v>1.7125811000000001E-7</v>
      </c>
      <c r="AT294" s="42">
        <v>3.2277985E-12</v>
      </c>
      <c r="AU294" s="29">
        <v>8.3820934999999999E-2</v>
      </c>
      <c r="AV294" s="29">
        <v>0.94042230999999998</v>
      </c>
      <c r="AW294" s="42">
        <v>1.2327536000000001E-8</v>
      </c>
      <c r="AX294" s="42">
        <v>7.4964749999999994E-11</v>
      </c>
      <c r="AY294" s="42">
        <v>3.3539797000000002E-15</v>
      </c>
      <c r="AZ294" s="28"/>
      <c r="BA294" s="33" t="s">
        <v>1201</v>
      </c>
      <c r="BB294" s="28"/>
      <c r="BC294" s="28"/>
      <c r="BE294" s="39"/>
      <c r="BF294"/>
      <c r="BG294"/>
      <c r="BH294"/>
      <c r="BI294"/>
      <c r="BJ294"/>
      <c r="BK294"/>
      <c r="BL294"/>
      <c r="BM294"/>
      <c r="BN294"/>
      <c r="BO294"/>
      <c r="BP294"/>
      <c r="BQ294"/>
    </row>
    <row r="295" spans="3:69">
      <c r="C295" s="71" t="s">
        <v>372</v>
      </c>
      <c r="E295" s="29" t="s">
        <v>52</v>
      </c>
      <c r="F295" s="43" t="s">
        <v>1826</v>
      </c>
      <c r="G295" s="238">
        <f t="shared" si="359"/>
        <v>1.083019395429331</v>
      </c>
      <c r="H295" s="134">
        <f t="shared" si="360"/>
        <v>4.6911851642500002E-2</v>
      </c>
      <c r="I295" s="134">
        <f t="shared" si="361"/>
        <v>0.10603006280000001</v>
      </c>
      <c r="J295" s="138">
        <f t="shared" si="362"/>
        <v>0.54652753098683104</v>
      </c>
      <c r="K295" s="190">
        <v>0.38354994999999997</v>
      </c>
      <c r="L295" s="190">
        <v>9.2159694E-2</v>
      </c>
      <c r="M295" s="190">
        <v>1.1457220000000001E-2</v>
      </c>
      <c r="N295" s="190">
        <v>1.3341842E-2</v>
      </c>
      <c r="O295" s="190">
        <v>5.2446425000000002E-6</v>
      </c>
      <c r="P295" s="190">
        <v>3.3564765000000003E-2</v>
      </c>
      <c r="Q295" s="190">
        <v>2.4131488000000002E-3</v>
      </c>
      <c r="R295" s="190">
        <v>0.43406750999999999</v>
      </c>
      <c r="S295" s="190">
        <v>5.5425710000000003E-2</v>
      </c>
      <c r="T295" s="190">
        <v>5.7031826000000001E-2</v>
      </c>
      <c r="U295" s="190">
        <v>2.4846152E-6</v>
      </c>
      <c r="V295" s="190">
        <v>3.7163107999999999E-10</v>
      </c>
      <c r="W295" s="25"/>
      <c r="X295" s="252">
        <f t="shared" si="363"/>
        <v>3.3064650862068961</v>
      </c>
      <c r="Y295" s="46">
        <v>68.259918999999996</v>
      </c>
      <c r="Z295" s="67">
        <f t="shared" si="364"/>
        <v>9.7673226784086492E-2</v>
      </c>
      <c r="AA295" s="5">
        <f t="shared" si="365"/>
        <v>5.2427179483914903E-6</v>
      </c>
      <c r="AB295" s="5">
        <f t="shared" si="366"/>
        <v>1.2021988731937301E-8</v>
      </c>
      <c r="AC295" s="36">
        <f t="shared" si="367"/>
        <v>0.37433865900000002</v>
      </c>
      <c r="AD295" s="42">
        <v>3.0718036999999998E-6</v>
      </c>
      <c r="AE295" s="42">
        <v>9.2682064000000003E-9</v>
      </c>
      <c r="AF295" s="42">
        <v>2.5322059000000001E-13</v>
      </c>
      <c r="AG295" s="42">
        <v>2.4704254999999999E-10</v>
      </c>
      <c r="AH295" s="42">
        <v>2.1541491999999999E-14</v>
      </c>
      <c r="AI295" s="42">
        <v>1.2497183E-9</v>
      </c>
      <c r="AJ295" s="42">
        <v>2.0014286999999999E-6</v>
      </c>
      <c r="AK295" s="42">
        <v>1.8925686999999999E-10</v>
      </c>
      <c r="AL295" s="42">
        <v>2.3261251000000002E-9</v>
      </c>
      <c r="AM295" s="42">
        <v>2.5937604E-11</v>
      </c>
      <c r="AN295" s="42">
        <v>1.4613139E-14</v>
      </c>
      <c r="AO295" s="42">
        <v>9.8679053999999999E-11</v>
      </c>
      <c r="AP295" s="42">
        <v>2.5041957000000001E-12</v>
      </c>
      <c r="AQ295" s="42">
        <v>9.6643067999999998E-13</v>
      </c>
      <c r="AR295" s="42">
        <v>1.3541196E-8</v>
      </c>
      <c r="AS295" s="42">
        <v>1.3674003E-7</v>
      </c>
      <c r="AT295" s="42">
        <v>2.3594361000000001E-12</v>
      </c>
      <c r="AU295" s="29">
        <v>5.7492138999999998E-2</v>
      </c>
      <c r="AV295" s="29">
        <v>0.31684652000000002</v>
      </c>
      <c r="AW295" s="42">
        <v>1.7707540000000001E-8</v>
      </c>
      <c r="AX295" s="42">
        <v>1.0768099E-10</v>
      </c>
      <c r="AY295" s="42">
        <v>4.8177282999999998E-15</v>
      </c>
      <c r="AZ295" s="28"/>
      <c r="BA295" s="33" t="s">
        <v>1201</v>
      </c>
      <c r="BB295" s="28"/>
      <c r="BC295" s="28"/>
      <c r="BE295" s="39"/>
      <c r="BF295"/>
      <c r="BG295"/>
      <c r="BH295"/>
      <c r="BI295"/>
      <c r="BJ295"/>
      <c r="BK295"/>
      <c r="BL295"/>
      <c r="BM295"/>
      <c r="BN295"/>
      <c r="BO295"/>
      <c r="BP295"/>
      <c r="BQ295"/>
    </row>
    <row r="296" spans="3:69">
      <c r="C296" s="71" t="s">
        <v>373</v>
      </c>
      <c r="E296" s="29" t="s">
        <v>52</v>
      </c>
      <c r="F296" s="43" t="s">
        <v>1827</v>
      </c>
      <c r="G296" s="238">
        <f t="shared" si="359"/>
        <v>7.1839560279729273</v>
      </c>
      <c r="H296" s="134">
        <f t="shared" si="360"/>
        <v>0.17771929707000003</v>
      </c>
      <c r="I296" s="134">
        <f t="shared" si="361"/>
        <v>2.9620954751999999</v>
      </c>
      <c r="J296" s="138">
        <f t="shared" si="362"/>
        <v>3.1398461557029278</v>
      </c>
      <c r="K296" s="190">
        <v>0.90429510000000002</v>
      </c>
      <c r="L296" s="190">
        <v>2.9514059000000001</v>
      </c>
      <c r="M296" s="190">
        <v>8.2026353000000003E-3</v>
      </c>
      <c r="N296" s="190">
        <v>0.12750742000000001</v>
      </c>
      <c r="O296" s="190">
        <v>1.9841507000000001E-4</v>
      </c>
      <c r="P296" s="190">
        <v>5.0013462000000002E-2</v>
      </c>
      <c r="Q296" s="190">
        <v>2.4869398999999999E-3</v>
      </c>
      <c r="R296" s="190">
        <v>3.015568</v>
      </c>
      <c r="S296" s="190">
        <v>9.4027759000000002E-2</v>
      </c>
      <c r="T296" s="190">
        <v>3.0244053999999999E-2</v>
      </c>
      <c r="U296" s="190">
        <v>6.3419855999999999E-6</v>
      </c>
      <c r="V296" s="190">
        <v>7.1732779999999996E-10</v>
      </c>
      <c r="W296" s="25"/>
      <c r="X296" s="252">
        <f t="shared" si="363"/>
        <v>7.7956474137931036</v>
      </c>
      <c r="Y296" s="46">
        <v>138.71671000000001</v>
      </c>
      <c r="Z296" s="67">
        <f t="shared" si="364"/>
        <v>1.1680054804424729</v>
      </c>
      <c r="AA296" s="5">
        <f t="shared" si="365"/>
        <v>6.6050725728217003E-5</v>
      </c>
      <c r="AB296" s="5">
        <f t="shared" si="366"/>
        <v>8.5377002183557405E-8</v>
      </c>
      <c r="AC296" s="36">
        <f t="shared" si="367"/>
        <v>1.125594</v>
      </c>
      <c r="AD296" s="42">
        <v>4.4519189000000001E-6</v>
      </c>
      <c r="AE296" s="42">
        <v>1.3432313E-8</v>
      </c>
      <c r="AF296" s="42">
        <v>3.6698925000000001E-13</v>
      </c>
      <c r="AG296" s="42">
        <v>1.4980186E-10</v>
      </c>
      <c r="AH296" s="42">
        <v>2.4654570000000002E-12</v>
      </c>
      <c r="AI296" s="42">
        <v>1.0312269E-9</v>
      </c>
      <c r="AJ296" s="42">
        <v>6.1454110000000006E-5</v>
      </c>
      <c r="AK296" s="42">
        <v>1.6584356000000001E-10</v>
      </c>
      <c r="AL296" s="42">
        <v>7.1576473E-8</v>
      </c>
      <c r="AM296" s="42">
        <v>3.7880604000000002E-11</v>
      </c>
      <c r="AN296" s="42">
        <v>9.3374692000000008E-15</v>
      </c>
      <c r="AO296" s="42">
        <v>9.0291938E-11</v>
      </c>
      <c r="AP296" s="42">
        <v>3.1004357E-12</v>
      </c>
      <c r="AQ296" s="42">
        <v>9.1890695000000003E-13</v>
      </c>
      <c r="AR296" s="42">
        <v>1.5047737999999999E-8</v>
      </c>
      <c r="AS296" s="42">
        <v>1.1797725000000001E-7</v>
      </c>
      <c r="AT296" s="42">
        <v>6.0210736E-12</v>
      </c>
      <c r="AU296" s="29">
        <v>0.18292475</v>
      </c>
      <c r="AV296" s="29">
        <v>0.94266925000000001</v>
      </c>
      <c r="AW296" s="42">
        <v>1.0488346E-8</v>
      </c>
      <c r="AX296" s="42">
        <v>6.3780485000000001E-11</v>
      </c>
      <c r="AY296" s="42">
        <v>2.8535881999999998E-15</v>
      </c>
      <c r="AZ296" s="28"/>
      <c r="BA296" s="33" t="s">
        <v>1201</v>
      </c>
      <c r="BB296" s="28"/>
      <c r="BC296" s="28"/>
      <c r="BE296" s="39"/>
      <c r="BF296"/>
      <c r="BG296"/>
      <c r="BH296"/>
      <c r="BI296"/>
      <c r="BJ296"/>
      <c r="BK296"/>
      <c r="BL296"/>
      <c r="BM296"/>
      <c r="BN296"/>
      <c r="BO296"/>
      <c r="BP296"/>
      <c r="BQ296"/>
    </row>
    <row r="297" spans="3:69">
      <c r="C297" s="57" t="s">
        <v>76</v>
      </c>
      <c r="D297" s="1" t="s">
        <v>15</v>
      </c>
      <c r="E297" s="29"/>
      <c r="F297" s="67"/>
      <c r="H297" s="67"/>
      <c r="I297" s="67"/>
      <c r="J297" s="67"/>
      <c r="K297" s="67"/>
      <c r="L297" s="67"/>
      <c r="M297" s="67"/>
      <c r="N297" s="67"/>
      <c r="O297" s="67"/>
      <c r="P297" s="67"/>
      <c r="Q297" s="67"/>
      <c r="R297" s="67"/>
      <c r="S297" s="67"/>
      <c r="T297" s="67"/>
      <c r="U297" s="67"/>
      <c r="V297" s="67"/>
      <c r="W297" s="67"/>
      <c r="Y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BE297" s="38"/>
      <c r="BF297"/>
      <c r="BG297"/>
      <c r="BH297"/>
      <c r="BI297"/>
      <c r="BJ297"/>
      <c r="BK297"/>
      <c r="BL297"/>
      <c r="BM297"/>
      <c r="BN297"/>
      <c r="BO297"/>
      <c r="BP297"/>
      <c r="BQ297"/>
    </row>
    <row r="298" spans="3:69">
      <c r="C298" s="71" t="s">
        <v>338</v>
      </c>
      <c r="E298" s="29" t="s">
        <v>52</v>
      </c>
      <c r="F298" s="43" t="s">
        <v>1828</v>
      </c>
      <c r="G298" s="238">
        <f t="shared" ref="G298:G301" si="368">H298+I298+J298+K298</f>
        <v>0.2237073637612173</v>
      </c>
      <c r="H298" s="134">
        <f t="shared" ref="H298:H301" si="369">N298+O298+P298</f>
        <v>1.1924103607000001E-2</v>
      </c>
      <c r="I298" s="134">
        <f t="shared" ref="I298:I301" si="370">L298+M298+Q298</f>
        <v>1.9228202099999998E-2</v>
      </c>
      <c r="J298" s="138">
        <f t="shared" ref="J298:J301" si="371">R298+IF(S298="x",0,S298)+IF(T298="x",0,T298)+IF(U298="x",0,U298)+V298</f>
        <v>8.2909238054217294E-2</v>
      </c>
      <c r="K298" s="190">
        <v>0.10964582</v>
      </c>
      <c r="L298" s="190">
        <v>9.6997935999999993E-3</v>
      </c>
      <c r="M298" s="190">
        <v>8.5217304999999997E-3</v>
      </c>
      <c r="N298" s="190">
        <v>1.0327192000000001E-2</v>
      </c>
      <c r="O298" s="190">
        <v>3.8807507000000003E-5</v>
      </c>
      <c r="P298" s="190">
        <v>1.5581041000000001E-3</v>
      </c>
      <c r="Q298" s="190">
        <v>1.006678E-3</v>
      </c>
      <c r="R298" s="190">
        <v>2.1838983999999999E-2</v>
      </c>
      <c r="S298" s="190">
        <v>9.4251147000000001E-4</v>
      </c>
      <c r="T298" s="190">
        <v>6.0124770000000001E-2</v>
      </c>
      <c r="U298" s="190">
        <v>2.9721793E-6</v>
      </c>
      <c r="V298" s="190">
        <v>4.0491729000000001E-10</v>
      </c>
      <c r="W298" s="25"/>
      <c r="X298" s="252">
        <f t="shared" ref="X298:X301" si="372">K298/0.116</f>
        <v>0.94522258620689659</v>
      </c>
      <c r="Y298" s="46">
        <v>23.346537000000001</v>
      </c>
      <c r="Z298" s="67">
        <f t="shared" ref="Z298:Z301" si="373">AA298*42.1*400+AB298*1396*400+AC298*0.0000357*200</f>
        <v>2.3033821164218361E-2</v>
      </c>
      <c r="AA298" s="5">
        <f t="shared" ref="AA298:AA301" si="374">AD298+AG298+AH298+AI298+AJ298+AR298+AS298+AW298</f>
        <v>1.2364927655613199E-6</v>
      </c>
      <c r="AB298" s="5">
        <f t="shared" ref="AB298:AB301" si="375">AE298+AF298+AK298+AL298+AM298+AN298+AO298+AP298+AQ298+AT298+AX298+AY298</f>
        <v>3.3068201805511003E-9</v>
      </c>
      <c r="AC298" s="36">
        <f t="shared" ref="AC298:AC301" si="376">AU298+AV298</f>
        <v>5.1086078899999998E-2</v>
      </c>
      <c r="AD298" s="42">
        <v>8.8119200999999995E-7</v>
      </c>
      <c r="AE298" s="42">
        <v>2.6585737000000002E-9</v>
      </c>
      <c r="AF298" s="42">
        <v>7.2635863E-14</v>
      </c>
      <c r="AG298" s="42">
        <v>2.6366467000000002E-10</v>
      </c>
      <c r="AH298" s="42">
        <v>4.4739131999999999E-13</v>
      </c>
      <c r="AI298" s="42">
        <v>1.2089732E-9</v>
      </c>
      <c r="AJ298" s="42">
        <v>2.9423493E-7</v>
      </c>
      <c r="AK298" s="42">
        <v>1.7157007000000001E-10</v>
      </c>
      <c r="AL298" s="42">
        <v>3.3641905000000002E-10</v>
      </c>
      <c r="AM298" s="42">
        <v>3.2205711000000001E-12</v>
      </c>
      <c r="AN298" s="42">
        <v>1.3317340999999999E-14</v>
      </c>
      <c r="AO298" s="42">
        <v>1.9338103999999999E-11</v>
      </c>
      <c r="AP298" s="42">
        <v>2.0463343000000001E-13</v>
      </c>
      <c r="AQ298" s="42">
        <v>1.6234235000000001E-13</v>
      </c>
      <c r="AR298" s="42">
        <v>4.9844393000000004E-9</v>
      </c>
      <c r="AS298" s="42">
        <v>3.5792823999999998E-8</v>
      </c>
      <c r="AT298" s="42">
        <v>2.8221972999999999E-12</v>
      </c>
      <c r="AU298" s="42">
        <v>4.4297509000000004E-3</v>
      </c>
      <c r="AV298" s="42">
        <v>4.6656327999999997E-2</v>
      </c>
      <c r="AW298" s="42">
        <v>1.8815477E-8</v>
      </c>
      <c r="AX298" s="42">
        <v>1.1441844E-10</v>
      </c>
      <c r="AY298" s="42">
        <v>5.1191670999999997E-15</v>
      </c>
      <c r="AZ298" s="28"/>
      <c r="BA298" s="33" t="s">
        <v>1201</v>
      </c>
      <c r="BB298" s="28"/>
      <c r="BC298" s="28"/>
      <c r="BE298" s="39"/>
      <c r="BF298"/>
      <c r="BG298"/>
      <c r="BH298"/>
      <c r="BI298"/>
      <c r="BJ298"/>
      <c r="BK298"/>
      <c r="BL298"/>
      <c r="BM298"/>
      <c r="BN298"/>
      <c r="BO298"/>
      <c r="BP298"/>
      <c r="BQ298"/>
    </row>
    <row r="299" spans="3:69">
      <c r="C299" s="71" t="s">
        <v>339</v>
      </c>
      <c r="E299" s="29" t="s">
        <v>52</v>
      </c>
      <c r="F299" s="43" t="s">
        <v>1829</v>
      </c>
      <c r="G299" s="238">
        <f t="shared" si="368"/>
        <v>0.2237073637612173</v>
      </c>
      <c r="H299" s="134">
        <f t="shared" si="369"/>
        <v>1.1924103607000001E-2</v>
      </c>
      <c r="I299" s="134">
        <f t="shared" si="370"/>
        <v>1.9228202099999998E-2</v>
      </c>
      <c r="J299" s="138">
        <f t="shared" si="371"/>
        <v>8.2909238054217294E-2</v>
      </c>
      <c r="K299" s="190">
        <v>0.10964582</v>
      </c>
      <c r="L299" s="190">
        <v>9.6997935999999993E-3</v>
      </c>
      <c r="M299" s="190">
        <v>8.5217304999999997E-3</v>
      </c>
      <c r="N299" s="190">
        <v>1.0327192000000001E-2</v>
      </c>
      <c r="O299" s="190">
        <v>3.8807507000000003E-5</v>
      </c>
      <c r="P299" s="190">
        <v>1.5581041000000001E-3</v>
      </c>
      <c r="Q299" s="190">
        <v>1.006678E-3</v>
      </c>
      <c r="R299" s="190">
        <v>2.1838983999999999E-2</v>
      </c>
      <c r="S299" s="190">
        <v>9.4251147000000001E-4</v>
      </c>
      <c r="T299" s="190">
        <v>6.0124770000000001E-2</v>
      </c>
      <c r="U299" s="190">
        <v>2.9721793E-6</v>
      </c>
      <c r="V299" s="190">
        <v>4.0491729000000001E-10</v>
      </c>
      <c r="W299" s="25"/>
      <c r="X299" s="252">
        <f t="shared" si="372"/>
        <v>0.94522258620689659</v>
      </c>
      <c r="Y299" s="46">
        <v>23.346537000000001</v>
      </c>
      <c r="Z299" s="67">
        <f t="shared" si="373"/>
        <v>2.3033821164218361E-2</v>
      </c>
      <c r="AA299" s="5">
        <f t="shared" si="374"/>
        <v>1.2364927655613199E-6</v>
      </c>
      <c r="AB299" s="5">
        <f t="shared" si="375"/>
        <v>3.3068201805511003E-9</v>
      </c>
      <c r="AC299" s="36">
        <f t="shared" si="376"/>
        <v>5.1086078899999998E-2</v>
      </c>
      <c r="AD299" s="42">
        <v>8.8119200999999995E-7</v>
      </c>
      <c r="AE299" s="42">
        <v>2.6585737000000002E-9</v>
      </c>
      <c r="AF299" s="42">
        <v>7.2635863E-14</v>
      </c>
      <c r="AG299" s="42">
        <v>2.6366467000000002E-10</v>
      </c>
      <c r="AH299" s="42">
        <v>4.4739131999999999E-13</v>
      </c>
      <c r="AI299" s="42">
        <v>1.2089732E-9</v>
      </c>
      <c r="AJ299" s="42">
        <v>2.9423493E-7</v>
      </c>
      <c r="AK299" s="42">
        <v>1.7157007000000001E-10</v>
      </c>
      <c r="AL299" s="42">
        <v>3.3641905000000002E-10</v>
      </c>
      <c r="AM299" s="42">
        <v>3.2205711000000001E-12</v>
      </c>
      <c r="AN299" s="42">
        <v>1.3317340999999999E-14</v>
      </c>
      <c r="AO299" s="42">
        <v>1.9338103999999999E-11</v>
      </c>
      <c r="AP299" s="42">
        <v>2.0463343000000001E-13</v>
      </c>
      <c r="AQ299" s="42">
        <v>1.6234235000000001E-13</v>
      </c>
      <c r="AR299" s="42">
        <v>4.9844393000000004E-9</v>
      </c>
      <c r="AS299" s="42">
        <v>3.5792823999999998E-8</v>
      </c>
      <c r="AT299" s="42">
        <v>2.8221972999999999E-12</v>
      </c>
      <c r="AU299" s="42">
        <v>4.4297509000000004E-3</v>
      </c>
      <c r="AV299" s="42">
        <v>4.6656327999999997E-2</v>
      </c>
      <c r="AW299" s="42">
        <v>1.8815477E-8</v>
      </c>
      <c r="AX299" s="42">
        <v>1.1441844E-10</v>
      </c>
      <c r="AY299" s="42">
        <v>5.1191670999999997E-15</v>
      </c>
      <c r="AZ299" s="28"/>
      <c r="BA299" s="33" t="s">
        <v>1201</v>
      </c>
      <c r="BB299" s="28"/>
      <c r="BC299" s="28"/>
      <c r="BE299" s="39"/>
      <c r="BF299"/>
      <c r="BG299"/>
      <c r="BH299"/>
      <c r="BI299"/>
      <c r="BJ299"/>
      <c r="BK299"/>
      <c r="BL299"/>
      <c r="BM299"/>
      <c r="BN299"/>
      <c r="BO299"/>
      <c r="BP299"/>
      <c r="BQ299"/>
    </row>
    <row r="300" spans="3:69">
      <c r="C300" s="71" t="s">
        <v>340</v>
      </c>
      <c r="E300" s="29" t="s">
        <v>52</v>
      </c>
      <c r="F300" s="43" t="s">
        <v>1830</v>
      </c>
      <c r="G300" s="238">
        <f t="shared" si="368"/>
        <v>0.2237073637612173</v>
      </c>
      <c r="H300" s="134">
        <f t="shared" si="369"/>
        <v>1.1924103607000001E-2</v>
      </c>
      <c r="I300" s="134">
        <f t="shared" si="370"/>
        <v>1.9228202099999998E-2</v>
      </c>
      <c r="J300" s="138">
        <f t="shared" si="371"/>
        <v>8.2909238054217294E-2</v>
      </c>
      <c r="K300" s="190">
        <v>0.10964582</v>
      </c>
      <c r="L300" s="190">
        <v>9.6997935999999993E-3</v>
      </c>
      <c r="M300" s="190">
        <v>8.5217304999999997E-3</v>
      </c>
      <c r="N300" s="190">
        <v>1.0327192000000001E-2</v>
      </c>
      <c r="O300" s="190">
        <v>3.8807507000000003E-5</v>
      </c>
      <c r="P300" s="190">
        <v>1.5581041000000001E-3</v>
      </c>
      <c r="Q300" s="190">
        <v>1.006678E-3</v>
      </c>
      <c r="R300" s="190">
        <v>2.1838983999999999E-2</v>
      </c>
      <c r="S300" s="190">
        <v>9.4251147000000001E-4</v>
      </c>
      <c r="T300" s="190">
        <v>6.0124770000000001E-2</v>
      </c>
      <c r="U300" s="190">
        <v>2.9721793E-6</v>
      </c>
      <c r="V300" s="190">
        <v>4.0491729000000001E-10</v>
      </c>
      <c r="W300" s="25"/>
      <c r="X300" s="252">
        <f t="shared" si="372"/>
        <v>0.94522258620689659</v>
      </c>
      <c r="Y300" s="46">
        <v>23.346537000000001</v>
      </c>
      <c r="Z300" s="67">
        <f t="shared" si="373"/>
        <v>2.3033821164218361E-2</v>
      </c>
      <c r="AA300" s="5">
        <f t="shared" si="374"/>
        <v>1.2364927655613199E-6</v>
      </c>
      <c r="AB300" s="5">
        <f t="shared" si="375"/>
        <v>3.3068201805511003E-9</v>
      </c>
      <c r="AC300" s="36">
        <f t="shared" si="376"/>
        <v>5.1086078899999998E-2</v>
      </c>
      <c r="AD300" s="42">
        <v>8.8119200999999995E-7</v>
      </c>
      <c r="AE300" s="42">
        <v>2.6585737000000002E-9</v>
      </c>
      <c r="AF300" s="42">
        <v>7.2635863E-14</v>
      </c>
      <c r="AG300" s="42">
        <v>2.6366467000000002E-10</v>
      </c>
      <c r="AH300" s="42">
        <v>4.4739131999999999E-13</v>
      </c>
      <c r="AI300" s="42">
        <v>1.2089732E-9</v>
      </c>
      <c r="AJ300" s="42">
        <v>2.9423493E-7</v>
      </c>
      <c r="AK300" s="42">
        <v>1.7157007000000001E-10</v>
      </c>
      <c r="AL300" s="42">
        <v>3.3641905000000002E-10</v>
      </c>
      <c r="AM300" s="42">
        <v>3.2205711000000001E-12</v>
      </c>
      <c r="AN300" s="42">
        <v>1.3317340999999999E-14</v>
      </c>
      <c r="AO300" s="42">
        <v>1.9338103999999999E-11</v>
      </c>
      <c r="AP300" s="42">
        <v>2.0463343000000001E-13</v>
      </c>
      <c r="AQ300" s="42">
        <v>1.6234235000000001E-13</v>
      </c>
      <c r="AR300" s="42">
        <v>4.9844393000000004E-9</v>
      </c>
      <c r="AS300" s="42">
        <v>3.5792823999999998E-8</v>
      </c>
      <c r="AT300" s="42">
        <v>2.8221972999999999E-12</v>
      </c>
      <c r="AU300" s="42">
        <v>4.4297509000000004E-3</v>
      </c>
      <c r="AV300" s="42">
        <v>4.6656327999999997E-2</v>
      </c>
      <c r="AW300" s="42">
        <v>1.8815477E-8</v>
      </c>
      <c r="AX300" s="42">
        <v>1.1441844E-10</v>
      </c>
      <c r="AY300" s="42">
        <v>5.1191670999999997E-15</v>
      </c>
      <c r="AZ300" s="28"/>
      <c r="BA300" s="33" t="s">
        <v>1201</v>
      </c>
      <c r="BB300" s="28"/>
      <c r="BC300" s="28"/>
      <c r="BE300" s="39"/>
      <c r="BF300"/>
      <c r="BG300"/>
      <c r="BH300"/>
      <c r="BI300"/>
      <c r="BJ300"/>
      <c r="BK300"/>
      <c r="BL300"/>
      <c r="BM300"/>
      <c r="BN300"/>
      <c r="BO300"/>
      <c r="BP300"/>
      <c r="BQ300"/>
    </row>
    <row r="301" spans="3:69">
      <c r="C301" s="71" t="s">
        <v>341</v>
      </c>
      <c r="E301" s="29" t="s">
        <v>52</v>
      </c>
      <c r="F301" s="43" t="s">
        <v>1831</v>
      </c>
      <c r="G301" s="238">
        <f t="shared" si="368"/>
        <v>0.2237073637612173</v>
      </c>
      <c r="H301" s="134">
        <f t="shared" si="369"/>
        <v>1.1924103607000001E-2</v>
      </c>
      <c r="I301" s="134">
        <f t="shared" si="370"/>
        <v>1.9228202099999998E-2</v>
      </c>
      <c r="J301" s="138">
        <f t="shared" si="371"/>
        <v>8.2909238054217294E-2</v>
      </c>
      <c r="K301" s="190">
        <v>0.10964582</v>
      </c>
      <c r="L301" s="190">
        <v>9.6997935999999993E-3</v>
      </c>
      <c r="M301" s="190">
        <v>8.5217304999999997E-3</v>
      </c>
      <c r="N301" s="190">
        <v>1.0327192000000001E-2</v>
      </c>
      <c r="O301" s="190">
        <v>3.8807507000000003E-5</v>
      </c>
      <c r="P301" s="190">
        <v>1.5581041000000001E-3</v>
      </c>
      <c r="Q301" s="190">
        <v>1.006678E-3</v>
      </c>
      <c r="R301" s="190">
        <v>2.1838983999999999E-2</v>
      </c>
      <c r="S301" s="190">
        <v>9.4251147000000001E-4</v>
      </c>
      <c r="T301" s="190">
        <v>6.0124770000000001E-2</v>
      </c>
      <c r="U301" s="190">
        <v>2.9721793E-6</v>
      </c>
      <c r="V301" s="190">
        <v>4.0491729000000001E-10</v>
      </c>
      <c r="W301" s="25"/>
      <c r="X301" s="252">
        <f t="shared" si="372"/>
        <v>0.94522258620689659</v>
      </c>
      <c r="Y301" s="46">
        <v>23.346537000000001</v>
      </c>
      <c r="Z301" s="67">
        <f t="shared" si="373"/>
        <v>2.3033821164218361E-2</v>
      </c>
      <c r="AA301" s="5">
        <f t="shared" si="374"/>
        <v>1.2364927655613199E-6</v>
      </c>
      <c r="AB301" s="5">
        <f t="shared" si="375"/>
        <v>3.3068201805511003E-9</v>
      </c>
      <c r="AC301" s="36">
        <f t="shared" si="376"/>
        <v>5.1086078899999998E-2</v>
      </c>
      <c r="AD301" s="42">
        <v>8.8119200999999995E-7</v>
      </c>
      <c r="AE301" s="42">
        <v>2.6585737000000002E-9</v>
      </c>
      <c r="AF301" s="42">
        <v>7.2635863E-14</v>
      </c>
      <c r="AG301" s="42">
        <v>2.6366467000000002E-10</v>
      </c>
      <c r="AH301" s="42">
        <v>4.4739131999999999E-13</v>
      </c>
      <c r="AI301" s="42">
        <v>1.2089732E-9</v>
      </c>
      <c r="AJ301" s="42">
        <v>2.9423493E-7</v>
      </c>
      <c r="AK301" s="42">
        <v>1.7157007000000001E-10</v>
      </c>
      <c r="AL301" s="42">
        <v>3.3641905000000002E-10</v>
      </c>
      <c r="AM301" s="42">
        <v>3.2205711000000001E-12</v>
      </c>
      <c r="AN301" s="42">
        <v>1.3317340999999999E-14</v>
      </c>
      <c r="AO301" s="42">
        <v>1.9338103999999999E-11</v>
      </c>
      <c r="AP301" s="42">
        <v>2.0463343000000001E-13</v>
      </c>
      <c r="AQ301" s="42">
        <v>1.6234235000000001E-13</v>
      </c>
      <c r="AR301" s="42">
        <v>4.9844393000000004E-9</v>
      </c>
      <c r="AS301" s="42">
        <v>3.5792823999999998E-8</v>
      </c>
      <c r="AT301" s="42">
        <v>2.8221972999999999E-12</v>
      </c>
      <c r="AU301" s="42">
        <v>4.4297509000000004E-3</v>
      </c>
      <c r="AV301" s="42">
        <v>4.6656327999999997E-2</v>
      </c>
      <c r="AW301" s="42">
        <v>1.8815477E-8</v>
      </c>
      <c r="AX301" s="42">
        <v>1.1441844E-10</v>
      </c>
      <c r="AY301" s="42">
        <v>5.1191670999999997E-15</v>
      </c>
      <c r="AZ301" s="28"/>
      <c r="BA301" s="33" t="s">
        <v>1201</v>
      </c>
      <c r="BB301" s="28"/>
      <c r="BC301" s="28"/>
      <c r="BE301" s="39"/>
      <c r="BF301"/>
      <c r="BG301"/>
      <c r="BH301"/>
      <c r="BI301"/>
      <c r="BJ301"/>
      <c r="BK301"/>
      <c r="BL301"/>
      <c r="BM301"/>
      <c r="BN301"/>
      <c r="BO301"/>
      <c r="BP301"/>
      <c r="BQ301"/>
    </row>
    <row r="302" spans="3:69">
      <c r="C302" s="57" t="s">
        <v>77</v>
      </c>
      <c r="D302" s="1" t="s">
        <v>16</v>
      </c>
      <c r="E302" s="29"/>
      <c r="F302" s="67"/>
      <c r="H302" s="67"/>
      <c r="I302" s="67"/>
      <c r="J302" s="67"/>
      <c r="K302" s="67"/>
      <c r="L302" s="67"/>
      <c r="M302" s="67"/>
      <c r="N302" s="67"/>
      <c r="O302" s="67"/>
      <c r="P302" s="67"/>
      <c r="Q302" s="67"/>
      <c r="R302" s="67"/>
      <c r="S302" s="67"/>
      <c r="T302" s="67"/>
      <c r="U302" s="67"/>
      <c r="V302" s="67"/>
      <c r="W302" s="67"/>
      <c r="Y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BE302" s="38"/>
      <c r="BF302"/>
      <c r="BG302"/>
      <c r="BH302"/>
      <c r="BI302"/>
      <c r="BJ302"/>
      <c r="BK302"/>
      <c r="BL302"/>
      <c r="BM302"/>
      <c r="BN302"/>
      <c r="BO302"/>
      <c r="BP302"/>
      <c r="BQ302"/>
    </row>
    <row r="303" spans="3:69">
      <c r="C303" s="71" t="s">
        <v>374</v>
      </c>
      <c r="E303" s="29" t="s">
        <v>52</v>
      </c>
      <c r="F303" s="43" t="s">
        <v>1832</v>
      </c>
      <c r="G303" s="238">
        <f t="shared" ref="G303:G306" si="377">H303+I303+J303+K303</f>
        <v>0.37954053607173693</v>
      </c>
      <c r="H303" s="134">
        <f t="shared" ref="H303:H306" si="378">N303+O303+P303</f>
        <v>1.6044273075999999E-2</v>
      </c>
      <c r="I303" s="134">
        <f t="shared" ref="I303:I306" si="379">L303+M303+Q303</f>
        <v>3.1597236500000001E-2</v>
      </c>
      <c r="J303" s="138">
        <f t="shared" ref="J303:J306" si="380">R303+IF(S303="x",0,S303)+IF(T303="x",0,T303)+IF(U303="x",0,U303)+V303</f>
        <v>0.18875555649573694</v>
      </c>
      <c r="K303" s="190">
        <v>0.14314346999999999</v>
      </c>
      <c r="L303" s="190">
        <v>2.0442366999999999E-2</v>
      </c>
      <c r="M303" s="190">
        <v>9.9170355000000009E-3</v>
      </c>
      <c r="N303" s="190">
        <v>1.1345437E-2</v>
      </c>
      <c r="O303" s="190">
        <v>7.9675475999999994E-5</v>
      </c>
      <c r="P303" s="190">
        <v>4.6191606E-3</v>
      </c>
      <c r="Q303" s="190">
        <v>1.2378339999999999E-3</v>
      </c>
      <c r="R303" s="190">
        <v>0.12099778</v>
      </c>
      <c r="S303" s="190">
        <v>5.5163935999999998E-3</v>
      </c>
      <c r="T303" s="190">
        <v>6.2237886999999999E-2</v>
      </c>
      <c r="U303" s="190">
        <v>3.4954609999999998E-6</v>
      </c>
      <c r="V303" s="190">
        <v>4.3473695E-10</v>
      </c>
      <c r="W303" s="25"/>
      <c r="X303" s="252">
        <f t="shared" ref="X303:X306" si="381">K303/0.116</f>
        <v>1.2339954310344827</v>
      </c>
      <c r="Y303" s="46">
        <v>28.860759000000002</v>
      </c>
      <c r="Z303" s="67">
        <f t="shared" ref="Z303:Z306" si="382">AA303*42.1*400+AB303*1396*400+AC303*0.0000357*200</f>
        <v>3.2748674074221357E-2</v>
      </c>
      <c r="AA303" s="5">
        <f t="shared" ref="AA303:AA306" si="383">AD303+AG303+AH303+AI303+AJ303+AR303+AS303+AW303</f>
        <v>1.75731978620475E-6</v>
      </c>
      <c r="AB303" s="5">
        <f t="shared" ref="AB303:AB306" si="384">AE303+AF303+AK303+AL303+AM303+AN303+AO303+AP303+AQ303+AT303+AX303+AY303</f>
        <v>4.4225798053248008E-9</v>
      </c>
      <c r="AC303" s="36">
        <f t="shared" ref="AC303:AC306" si="385">AU303+AV303</f>
        <v>9.6056065999999996E-2</v>
      </c>
      <c r="AD303" s="42">
        <v>1.1498331E-6</v>
      </c>
      <c r="AE303" s="42">
        <v>3.4690989E-9</v>
      </c>
      <c r="AF303" s="42">
        <v>9.4780422000000001E-14</v>
      </c>
      <c r="AG303" s="42">
        <v>2.7675905999999998E-10</v>
      </c>
      <c r="AH303" s="42">
        <v>9.6724474999999994E-13</v>
      </c>
      <c r="AI303" s="42">
        <v>1.3085217000000001E-9</v>
      </c>
      <c r="AJ303" s="42">
        <v>5.2495388999999998E-7</v>
      </c>
      <c r="AK303" s="42">
        <v>1.8689125E-10</v>
      </c>
      <c r="AL303" s="42">
        <v>6.0396821999999996E-10</v>
      </c>
      <c r="AM303" s="42">
        <v>5.1557590000000001E-12</v>
      </c>
      <c r="AN303" s="42">
        <v>1.4102252E-14</v>
      </c>
      <c r="AO303" s="42">
        <v>3.3721193999999999E-11</v>
      </c>
      <c r="AP303" s="42">
        <v>5.0162283E-13</v>
      </c>
      <c r="AQ303" s="42">
        <v>3.0441655999999999E-13</v>
      </c>
      <c r="AR303" s="42">
        <v>6.2394851999999996E-9</v>
      </c>
      <c r="AS303" s="42">
        <v>5.5055066E-8</v>
      </c>
      <c r="AT303" s="42">
        <v>3.3188235000000002E-12</v>
      </c>
      <c r="AU303" s="42">
        <v>1.8317292999999998E-2</v>
      </c>
      <c r="AV303" s="42">
        <v>7.7738772999999997E-2</v>
      </c>
      <c r="AW303" s="42">
        <v>1.9651996999999999E-8</v>
      </c>
      <c r="AX303" s="42">
        <v>1.1950539E-10</v>
      </c>
      <c r="AY303" s="42">
        <v>5.3467608E-15</v>
      </c>
      <c r="AZ303" s="28"/>
      <c r="BA303" s="33" t="s">
        <v>1201</v>
      </c>
      <c r="BB303" s="28"/>
      <c r="BC303" s="28"/>
      <c r="BE303" s="39"/>
      <c r="BF303"/>
      <c r="BG303"/>
      <c r="BH303"/>
      <c r="BI303"/>
      <c r="BJ303"/>
      <c r="BK303"/>
      <c r="BL303"/>
      <c r="BM303"/>
      <c r="BN303"/>
      <c r="BO303"/>
      <c r="BP303"/>
      <c r="BQ303"/>
    </row>
    <row r="304" spans="3:69">
      <c r="C304" s="71" t="s">
        <v>375</v>
      </c>
      <c r="E304" s="29" t="s">
        <v>52</v>
      </c>
      <c r="F304" s="43" t="s">
        <v>1833</v>
      </c>
      <c r="G304" s="238">
        <f t="shared" si="377"/>
        <v>0.36245871271454111</v>
      </c>
      <c r="H304" s="134">
        <f t="shared" si="378"/>
        <v>1.674262101E-2</v>
      </c>
      <c r="I304" s="134">
        <f t="shared" si="379"/>
        <v>3.4895121699999997E-2</v>
      </c>
      <c r="J304" s="138">
        <f t="shared" si="380"/>
        <v>0.16407177000454115</v>
      </c>
      <c r="K304" s="190">
        <v>0.1467492</v>
      </c>
      <c r="L304" s="190">
        <v>2.2897754999999999E-2</v>
      </c>
      <c r="M304" s="190">
        <v>1.0798535999999999E-2</v>
      </c>
      <c r="N304" s="190">
        <v>1.2270671E-2</v>
      </c>
      <c r="O304" s="190">
        <v>4.0374561000000001E-4</v>
      </c>
      <c r="P304" s="190">
        <v>4.0682043999999999E-3</v>
      </c>
      <c r="Q304" s="190">
        <v>1.1988306999999999E-3</v>
      </c>
      <c r="R304" s="190">
        <v>9.6724579000000005E-2</v>
      </c>
      <c r="S304" s="190">
        <v>4.8115850999999998E-3</v>
      </c>
      <c r="T304" s="190">
        <v>6.2532168999999999E-2</v>
      </c>
      <c r="U304" s="190">
        <v>3.4364826E-6</v>
      </c>
      <c r="V304" s="190">
        <v>4.2194113000000001E-10</v>
      </c>
      <c r="W304" s="25"/>
      <c r="X304" s="252">
        <f t="shared" si="381"/>
        <v>1.2650793103448275</v>
      </c>
      <c r="Y304" s="46">
        <v>28.865190999999999</v>
      </c>
      <c r="Z304" s="67">
        <f t="shared" si="382"/>
        <v>3.4426169861064768E-2</v>
      </c>
      <c r="AA304" s="5">
        <f t="shared" si="383"/>
        <v>1.8511283725816901E-6</v>
      </c>
      <c r="AB304" s="5">
        <f t="shared" si="384"/>
        <v>4.6014274407398006E-9</v>
      </c>
      <c r="AC304" s="36">
        <f t="shared" si="385"/>
        <v>9.5760641999999993E-2</v>
      </c>
      <c r="AD304" s="42">
        <v>1.1786196999999999E-6</v>
      </c>
      <c r="AE304" s="42">
        <v>3.5559571000000001E-9</v>
      </c>
      <c r="AF304" s="42">
        <v>9.7153559999999998E-14</v>
      </c>
      <c r="AG304" s="42">
        <v>2.8454099E-10</v>
      </c>
      <c r="AH304" s="42">
        <v>7.3959168999999997E-13</v>
      </c>
      <c r="AI304" s="42">
        <v>1.4625974999999999E-9</v>
      </c>
      <c r="AJ304" s="42">
        <v>5.9365581999999996E-7</v>
      </c>
      <c r="AK304" s="42">
        <v>2.0869658E-10</v>
      </c>
      <c r="AL304" s="42">
        <v>6.765636E-10</v>
      </c>
      <c r="AM304" s="42">
        <v>4.8605510999999998E-12</v>
      </c>
      <c r="AN304" s="42">
        <v>1.4416775E-14</v>
      </c>
      <c r="AO304" s="42">
        <v>3.1060782E-11</v>
      </c>
      <c r="AP304" s="42">
        <v>4.3849117000000001E-13</v>
      </c>
      <c r="AQ304" s="42">
        <v>2.8341627E-13</v>
      </c>
      <c r="AR304" s="42">
        <v>6.1837474999999999E-9</v>
      </c>
      <c r="AS304" s="42">
        <v>5.1157112999999999E-8</v>
      </c>
      <c r="AT304" s="42">
        <v>3.2627926E-12</v>
      </c>
      <c r="AU304" s="42">
        <v>1.4417025E-2</v>
      </c>
      <c r="AV304" s="42">
        <v>8.1343616999999993E-2</v>
      </c>
      <c r="AW304" s="42">
        <v>1.9764114000000001E-8</v>
      </c>
      <c r="AX304" s="42">
        <v>1.2018718E-10</v>
      </c>
      <c r="AY304" s="42">
        <v>5.3772648000000001E-15</v>
      </c>
      <c r="AZ304" s="28"/>
      <c r="BA304" s="33" t="s">
        <v>1201</v>
      </c>
      <c r="BB304" s="28"/>
      <c r="BC304" s="28"/>
      <c r="BE304" s="39"/>
      <c r="BF304"/>
      <c r="BG304"/>
      <c r="BH304"/>
      <c r="BI304"/>
      <c r="BJ304"/>
      <c r="BK304"/>
      <c r="BL304"/>
      <c r="BM304"/>
      <c r="BN304"/>
      <c r="BO304"/>
      <c r="BP304"/>
      <c r="BQ304"/>
    </row>
    <row r="305" spans="3:69">
      <c r="C305" s="71" t="s">
        <v>376</v>
      </c>
      <c r="E305" s="29" t="s">
        <v>52</v>
      </c>
      <c r="F305" s="43" t="s">
        <v>1834</v>
      </c>
      <c r="G305" s="238">
        <f t="shared" si="377"/>
        <v>0.2237073637612173</v>
      </c>
      <c r="H305" s="134">
        <f t="shared" si="378"/>
        <v>1.1924103607000001E-2</v>
      </c>
      <c r="I305" s="134">
        <f t="shared" si="379"/>
        <v>1.9228202099999998E-2</v>
      </c>
      <c r="J305" s="138">
        <f t="shared" si="380"/>
        <v>8.2909238054217294E-2</v>
      </c>
      <c r="K305" s="190">
        <v>0.10964582</v>
      </c>
      <c r="L305" s="190">
        <v>9.6997935999999993E-3</v>
      </c>
      <c r="M305" s="190">
        <v>8.5217304999999997E-3</v>
      </c>
      <c r="N305" s="190">
        <v>1.0327192000000001E-2</v>
      </c>
      <c r="O305" s="190">
        <v>3.8807507000000003E-5</v>
      </c>
      <c r="P305" s="190">
        <v>1.5581041000000001E-3</v>
      </c>
      <c r="Q305" s="190">
        <v>1.006678E-3</v>
      </c>
      <c r="R305" s="190">
        <v>2.1838983999999999E-2</v>
      </c>
      <c r="S305" s="190">
        <v>9.4251147000000001E-4</v>
      </c>
      <c r="T305" s="190">
        <v>6.0124770000000001E-2</v>
      </c>
      <c r="U305" s="190">
        <v>2.9721793E-6</v>
      </c>
      <c r="V305" s="190">
        <v>4.0491729000000001E-10</v>
      </c>
      <c r="W305" s="25"/>
      <c r="X305" s="252">
        <f t="shared" si="381"/>
        <v>0.94522258620689659</v>
      </c>
      <c r="Y305" s="46">
        <v>23.346537000000001</v>
      </c>
      <c r="Z305" s="67">
        <f t="shared" si="382"/>
        <v>2.3033821164218361E-2</v>
      </c>
      <c r="AA305" s="5">
        <f t="shared" si="383"/>
        <v>1.2364927655613199E-6</v>
      </c>
      <c r="AB305" s="5">
        <f t="shared" si="384"/>
        <v>3.3068201805511003E-9</v>
      </c>
      <c r="AC305" s="36">
        <f t="shared" si="385"/>
        <v>5.1086078899999998E-2</v>
      </c>
      <c r="AD305" s="42">
        <v>8.8119200999999995E-7</v>
      </c>
      <c r="AE305" s="42">
        <v>2.6585737000000002E-9</v>
      </c>
      <c r="AF305" s="42">
        <v>7.2635863E-14</v>
      </c>
      <c r="AG305" s="42">
        <v>2.6366467000000002E-10</v>
      </c>
      <c r="AH305" s="42">
        <v>4.4739131999999999E-13</v>
      </c>
      <c r="AI305" s="42">
        <v>1.2089732E-9</v>
      </c>
      <c r="AJ305" s="42">
        <v>2.9423493E-7</v>
      </c>
      <c r="AK305" s="42">
        <v>1.7157007000000001E-10</v>
      </c>
      <c r="AL305" s="42">
        <v>3.3641905000000002E-10</v>
      </c>
      <c r="AM305" s="42">
        <v>3.2205711000000001E-12</v>
      </c>
      <c r="AN305" s="42">
        <v>1.3317340999999999E-14</v>
      </c>
      <c r="AO305" s="42">
        <v>1.9338103999999999E-11</v>
      </c>
      <c r="AP305" s="42">
        <v>2.0463343000000001E-13</v>
      </c>
      <c r="AQ305" s="42">
        <v>1.6234235000000001E-13</v>
      </c>
      <c r="AR305" s="42">
        <v>4.9844393000000004E-9</v>
      </c>
      <c r="AS305" s="42">
        <v>3.5792823999999998E-8</v>
      </c>
      <c r="AT305" s="42">
        <v>2.8221972999999999E-12</v>
      </c>
      <c r="AU305" s="42">
        <v>4.4297509000000004E-3</v>
      </c>
      <c r="AV305" s="42">
        <v>4.6656327999999997E-2</v>
      </c>
      <c r="AW305" s="42">
        <v>1.8815477E-8</v>
      </c>
      <c r="AX305" s="42">
        <v>1.1441844E-10</v>
      </c>
      <c r="AY305" s="42">
        <v>5.1191670999999997E-15</v>
      </c>
      <c r="AZ305" s="28"/>
      <c r="BA305" s="33" t="s">
        <v>1201</v>
      </c>
      <c r="BB305" s="28"/>
      <c r="BC305" s="28"/>
      <c r="BE305" s="39"/>
      <c r="BF305"/>
      <c r="BG305"/>
      <c r="BH305"/>
      <c r="BI305"/>
      <c r="BJ305"/>
      <c r="BK305"/>
      <c r="BL305"/>
      <c r="BM305"/>
      <c r="BN305"/>
      <c r="BO305"/>
      <c r="BP305"/>
      <c r="BQ305"/>
    </row>
    <row r="306" spans="3:69">
      <c r="C306" s="71" t="s">
        <v>377</v>
      </c>
      <c r="E306" s="29" t="s">
        <v>52</v>
      </c>
      <c r="F306" s="43" t="s">
        <v>1835</v>
      </c>
      <c r="G306" s="238">
        <f t="shared" si="377"/>
        <v>0.2237073637612173</v>
      </c>
      <c r="H306" s="134">
        <f t="shared" si="378"/>
        <v>1.1924103607000001E-2</v>
      </c>
      <c r="I306" s="134">
        <f t="shared" si="379"/>
        <v>1.9228202099999998E-2</v>
      </c>
      <c r="J306" s="138">
        <f t="shared" si="380"/>
        <v>8.2909238054217294E-2</v>
      </c>
      <c r="K306" s="190">
        <v>0.10964582</v>
      </c>
      <c r="L306" s="190">
        <v>9.6997935999999993E-3</v>
      </c>
      <c r="M306" s="190">
        <v>8.5217304999999997E-3</v>
      </c>
      <c r="N306" s="190">
        <v>1.0327192000000001E-2</v>
      </c>
      <c r="O306" s="190">
        <v>3.8807507000000003E-5</v>
      </c>
      <c r="P306" s="190">
        <v>1.5581041000000001E-3</v>
      </c>
      <c r="Q306" s="190">
        <v>1.006678E-3</v>
      </c>
      <c r="R306" s="190">
        <v>2.1838983999999999E-2</v>
      </c>
      <c r="S306" s="190">
        <v>9.4251147000000001E-4</v>
      </c>
      <c r="T306" s="190">
        <v>6.0124770000000001E-2</v>
      </c>
      <c r="U306" s="190">
        <v>2.9721793E-6</v>
      </c>
      <c r="V306" s="190">
        <v>4.0491729000000001E-10</v>
      </c>
      <c r="W306" s="25"/>
      <c r="X306" s="252">
        <f t="shared" si="381"/>
        <v>0.94522258620689659</v>
      </c>
      <c r="Y306" s="46">
        <v>23.346537000000001</v>
      </c>
      <c r="Z306" s="67">
        <f t="shared" si="382"/>
        <v>2.3033821164218361E-2</v>
      </c>
      <c r="AA306" s="5">
        <f t="shared" si="383"/>
        <v>1.2364927655613199E-6</v>
      </c>
      <c r="AB306" s="5">
        <f t="shared" si="384"/>
        <v>3.3068201805511003E-9</v>
      </c>
      <c r="AC306" s="36">
        <f t="shared" si="385"/>
        <v>5.1086078899999998E-2</v>
      </c>
      <c r="AD306" s="42">
        <v>8.8119200999999995E-7</v>
      </c>
      <c r="AE306" s="42">
        <v>2.6585737000000002E-9</v>
      </c>
      <c r="AF306" s="42">
        <v>7.2635863E-14</v>
      </c>
      <c r="AG306" s="42">
        <v>2.6366467000000002E-10</v>
      </c>
      <c r="AH306" s="42">
        <v>4.4739131999999999E-13</v>
      </c>
      <c r="AI306" s="42">
        <v>1.2089732E-9</v>
      </c>
      <c r="AJ306" s="42">
        <v>2.9423493E-7</v>
      </c>
      <c r="AK306" s="42">
        <v>1.7157007000000001E-10</v>
      </c>
      <c r="AL306" s="42">
        <v>3.3641905000000002E-10</v>
      </c>
      <c r="AM306" s="42">
        <v>3.2205711000000001E-12</v>
      </c>
      <c r="AN306" s="42">
        <v>1.3317340999999999E-14</v>
      </c>
      <c r="AO306" s="42">
        <v>1.9338103999999999E-11</v>
      </c>
      <c r="AP306" s="42">
        <v>2.0463343000000001E-13</v>
      </c>
      <c r="AQ306" s="42">
        <v>1.6234235000000001E-13</v>
      </c>
      <c r="AR306" s="42">
        <v>4.9844393000000004E-9</v>
      </c>
      <c r="AS306" s="42">
        <v>3.5792823999999998E-8</v>
      </c>
      <c r="AT306" s="42">
        <v>2.8221972999999999E-12</v>
      </c>
      <c r="AU306" s="42">
        <v>4.4297509000000004E-3</v>
      </c>
      <c r="AV306" s="42">
        <v>4.6656327999999997E-2</v>
      </c>
      <c r="AW306" s="42">
        <v>1.8815477E-8</v>
      </c>
      <c r="AX306" s="42">
        <v>1.1441844E-10</v>
      </c>
      <c r="AY306" s="42">
        <v>5.1191670999999997E-15</v>
      </c>
      <c r="AZ306" s="28"/>
      <c r="BA306" s="33" t="s">
        <v>1201</v>
      </c>
      <c r="BB306" s="28"/>
      <c r="BC306" s="28"/>
      <c r="BE306" s="39"/>
      <c r="BF306"/>
      <c r="BG306"/>
      <c r="BH306"/>
      <c r="BI306"/>
      <c r="BJ306"/>
      <c r="BK306"/>
      <c r="BL306"/>
      <c r="BM306"/>
      <c r="BN306"/>
      <c r="BO306"/>
      <c r="BP306"/>
      <c r="BQ306"/>
    </row>
    <row r="307" spans="3:69">
      <c r="C307" s="57" t="s">
        <v>78</v>
      </c>
      <c r="D307" s="1" t="s">
        <v>17</v>
      </c>
      <c r="E307" s="29"/>
      <c r="F307" s="67"/>
      <c r="H307" s="67"/>
      <c r="I307" s="67"/>
      <c r="J307" s="67"/>
      <c r="K307" s="67"/>
      <c r="L307" s="67"/>
      <c r="M307" s="67"/>
      <c r="N307" s="67"/>
      <c r="O307" s="67"/>
      <c r="P307" s="67"/>
      <c r="Q307" s="67"/>
      <c r="R307" s="67"/>
      <c r="S307" s="67"/>
      <c r="T307" s="67"/>
      <c r="U307" s="67"/>
      <c r="V307" s="67"/>
      <c r="W307" s="67"/>
      <c r="Y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BE307" s="38"/>
      <c r="BF307"/>
      <c r="BG307"/>
      <c r="BH307"/>
      <c r="BI307"/>
      <c r="BJ307"/>
      <c r="BK307"/>
      <c r="BL307"/>
      <c r="BM307"/>
      <c r="BN307"/>
      <c r="BO307"/>
      <c r="BP307"/>
      <c r="BQ307"/>
    </row>
    <row r="308" spans="3:69">
      <c r="C308" s="71" t="s">
        <v>378</v>
      </c>
      <c r="D308" s="1"/>
      <c r="E308" s="29" t="s">
        <v>52</v>
      </c>
      <c r="F308" s="43" t="s">
        <v>1836</v>
      </c>
      <c r="G308" s="238">
        <f t="shared" ref="G308:G324" si="386">H308+I308+J308+K308</f>
        <v>0.91195556250718779</v>
      </c>
      <c r="H308" s="134">
        <f t="shared" ref="H308:H324" si="387">N308+O308+P308</f>
        <v>2.8866242129000002E-2</v>
      </c>
      <c r="I308" s="134">
        <f t="shared" ref="I308:I324" si="388">L308+M308+Q308</f>
        <v>0.31312596800000003</v>
      </c>
      <c r="J308" s="138">
        <f t="shared" ref="J308:J324" si="389">R308+IF(S308="x",0,S308)+IF(T308="x",0,T308)+IF(U308="x",0,U308)+V308</f>
        <v>0.37610159237818774</v>
      </c>
      <c r="K308" s="190">
        <v>0.19386175999999999</v>
      </c>
      <c r="L308" s="190">
        <v>0.30314653000000003</v>
      </c>
      <c r="M308" s="190">
        <v>8.7945022999999997E-3</v>
      </c>
      <c r="N308" s="190">
        <v>2.2550693E-2</v>
      </c>
      <c r="O308" s="190">
        <v>5.8371529000000001E-5</v>
      </c>
      <c r="P308" s="190">
        <v>6.2571776000000003E-3</v>
      </c>
      <c r="Q308" s="190">
        <v>1.1849357E-3</v>
      </c>
      <c r="R308" s="190">
        <v>0.30591296000000001</v>
      </c>
      <c r="S308" s="190">
        <v>1.0053437E-2</v>
      </c>
      <c r="T308" s="190">
        <v>6.013172E-2</v>
      </c>
      <c r="U308" s="190">
        <v>3.4749211999999998E-6</v>
      </c>
      <c r="V308" s="190">
        <v>4.5698771000000003E-10</v>
      </c>
      <c r="W308" s="25"/>
      <c r="X308" s="252">
        <f t="shared" ref="X308:X324" si="390">K308/0.116</f>
        <v>1.6712220689655171</v>
      </c>
      <c r="Y308" s="46">
        <v>35.925218000000001</v>
      </c>
      <c r="Z308" s="67">
        <f t="shared" ref="Z308:Z324" si="391">AA308*42.1*400+AB308*1396*400+AC308*0.0000357*200</f>
        <v>0.13806795193627341</v>
      </c>
      <c r="AA308" s="5">
        <f t="shared" ref="AA308:AA324" si="392">AD308+AG308+AH308+AI308+AJ308+AR308+AS308+AW308</f>
        <v>7.7461171897572998E-6</v>
      </c>
      <c r="AB308" s="5">
        <f t="shared" ref="AB308:AB324" si="393">AE308+AF308+AK308+AL308+AM308+AN308+AO308+AP308+AQ308+AT308+AX308+AY308</f>
        <v>1.16303830335252E-8</v>
      </c>
      <c r="AC308" s="36">
        <f t="shared" ref="AC308:AC324" si="394">AU308+AV308</f>
        <v>0.158113806</v>
      </c>
      <c r="AD308" s="42">
        <v>1.2764951999999999E-6</v>
      </c>
      <c r="AE308" s="42">
        <v>3.8512874999999999E-9</v>
      </c>
      <c r="AF308" s="42">
        <v>1.0522243999999999E-13</v>
      </c>
      <c r="AG308" s="42">
        <v>2.6557426E-10</v>
      </c>
      <c r="AH308" s="42">
        <v>6.9279729999999999E-13</v>
      </c>
      <c r="AI308" s="42">
        <v>1.2524958999999999E-9</v>
      </c>
      <c r="AJ308" s="42">
        <v>6.3999427999999997E-6</v>
      </c>
      <c r="AK308" s="42">
        <v>1.7963101000000001E-10</v>
      </c>
      <c r="AL308" s="42">
        <v>7.4480945000000003E-9</v>
      </c>
      <c r="AM308" s="42">
        <v>6.7749027000000001E-12</v>
      </c>
      <c r="AN308" s="42">
        <v>1.3546426999999999E-14</v>
      </c>
      <c r="AO308" s="42">
        <v>2.5374599000000001E-11</v>
      </c>
      <c r="AP308" s="42">
        <v>4.7157123000000002E-13</v>
      </c>
      <c r="AQ308" s="42">
        <v>2.2628120000000001E-13</v>
      </c>
      <c r="AR308" s="42">
        <v>6.1340307999999996E-9</v>
      </c>
      <c r="AS308" s="42">
        <v>4.3098960000000001E-8</v>
      </c>
      <c r="AT308" s="42">
        <v>3.2994709E-12</v>
      </c>
      <c r="AU308" s="42">
        <v>2.0121566E-2</v>
      </c>
      <c r="AV308" s="42">
        <v>0.13799223999999999</v>
      </c>
      <c r="AW308" s="42">
        <v>1.8927436000000001E-8</v>
      </c>
      <c r="AX308" s="42">
        <v>1.1509928000000001E-10</v>
      </c>
      <c r="AY308" s="42">
        <v>5.1496282000000003E-15</v>
      </c>
      <c r="AZ308" s="28"/>
      <c r="BA308" s="33" t="s">
        <v>1201</v>
      </c>
      <c r="BB308" s="28"/>
      <c r="BC308" s="28"/>
      <c r="BE308" s="39"/>
      <c r="BF308"/>
      <c r="BG308"/>
      <c r="BH308"/>
      <c r="BI308"/>
      <c r="BJ308"/>
      <c r="BK308"/>
      <c r="BL308"/>
      <c r="BM308"/>
      <c r="BN308"/>
      <c r="BO308"/>
      <c r="BP308"/>
      <c r="BQ308"/>
    </row>
    <row r="309" spans="3:69">
      <c r="C309" s="71" t="s">
        <v>379</v>
      </c>
      <c r="E309" s="29" t="s">
        <v>52</v>
      </c>
      <c r="F309" s="43" t="s">
        <v>1837</v>
      </c>
      <c r="G309" s="238">
        <f t="shared" si="386"/>
        <v>0.26872171459799998</v>
      </c>
      <c r="H309" s="134">
        <f t="shared" si="387"/>
        <v>1.4737583799999999E-2</v>
      </c>
      <c r="I309" s="134">
        <f t="shared" si="388"/>
        <v>2.4658030299999998E-2</v>
      </c>
      <c r="J309" s="138">
        <f t="shared" si="389"/>
        <v>9.5164380498000009E-2</v>
      </c>
      <c r="K309" s="190">
        <v>0.13416172000000001</v>
      </c>
      <c r="L309" s="190">
        <v>1.4577206000000001E-2</v>
      </c>
      <c r="M309" s="190">
        <v>8.9540447000000002E-3</v>
      </c>
      <c r="N309" s="190">
        <v>1.1039782E-2</v>
      </c>
      <c r="O309" s="190">
        <v>3.9062700000000001E-5</v>
      </c>
      <c r="P309" s="190">
        <v>3.6587390999999999E-3</v>
      </c>
      <c r="Q309" s="190">
        <v>1.1267796E-3</v>
      </c>
      <c r="R309" s="190">
        <v>2.7505221999999999E-2</v>
      </c>
      <c r="S309" s="190">
        <v>4.7562560000000004E-3</v>
      </c>
      <c r="T309" s="190">
        <v>6.2899809000000001E-2</v>
      </c>
      <c r="U309" s="190">
        <v>3.093075E-6</v>
      </c>
      <c r="V309" s="190">
        <v>4.2300000999999998E-10</v>
      </c>
      <c r="W309" s="25"/>
      <c r="X309" s="252">
        <f t="shared" si="390"/>
        <v>1.1565665517241379</v>
      </c>
      <c r="Y309" s="46">
        <v>27.638524</v>
      </c>
      <c r="Z309" s="67">
        <f t="shared" si="391"/>
        <v>2.8789847496259763E-2</v>
      </c>
      <c r="AA309" s="5">
        <f t="shared" si="392"/>
        <v>1.54480080902948E-6</v>
      </c>
      <c r="AB309" s="5">
        <f t="shared" si="393"/>
        <v>4.0422434437236998E-9</v>
      </c>
      <c r="AC309" s="36">
        <f t="shared" si="394"/>
        <v>7.2578870200000006E-2</v>
      </c>
      <c r="AD309" s="42">
        <v>1.0774848999999999E-6</v>
      </c>
      <c r="AE309" s="42">
        <v>3.2508285E-9</v>
      </c>
      <c r="AF309" s="42">
        <v>8.8817109000000003E-14</v>
      </c>
      <c r="AG309" s="42">
        <v>2.7568518999999998E-10</v>
      </c>
      <c r="AH309" s="42">
        <v>4.4843948E-13</v>
      </c>
      <c r="AI309" s="42">
        <v>1.2720958000000001E-9</v>
      </c>
      <c r="AJ309" s="42">
        <v>3.9979702999999999E-7</v>
      </c>
      <c r="AK309" s="42">
        <v>1.8130764999999999E-10</v>
      </c>
      <c r="AL309" s="42">
        <v>4.5912802000000002E-10</v>
      </c>
      <c r="AM309" s="42">
        <v>4.9087033000000002E-12</v>
      </c>
      <c r="AN309" s="42">
        <v>1.4017417999999999E-14</v>
      </c>
      <c r="AO309" s="42">
        <v>2.2840647000000001E-11</v>
      </c>
      <c r="AP309" s="42">
        <v>3.2947925E-13</v>
      </c>
      <c r="AQ309" s="42">
        <v>1.9730406E-13</v>
      </c>
      <c r="AR309" s="42">
        <v>5.6963086000000001E-9</v>
      </c>
      <c r="AS309" s="42">
        <v>4.0597255000000001E-8</v>
      </c>
      <c r="AT309" s="42">
        <v>2.937002E-12</v>
      </c>
      <c r="AU309" s="42">
        <v>4.7309941999999997E-3</v>
      </c>
      <c r="AV309" s="42">
        <v>6.7847876000000001E-2</v>
      </c>
      <c r="AW309" s="42">
        <v>1.9677085999999999E-8</v>
      </c>
      <c r="AX309" s="42">
        <v>1.1965795E-10</v>
      </c>
      <c r="AY309" s="42">
        <v>5.3535867000000001E-15</v>
      </c>
      <c r="AZ309" s="28"/>
      <c r="BA309" s="33" t="s">
        <v>1201</v>
      </c>
      <c r="BB309" s="28"/>
      <c r="BC309" s="28"/>
      <c r="BE309" s="39"/>
      <c r="BF309"/>
      <c r="BG309"/>
      <c r="BH309"/>
      <c r="BI309"/>
      <c r="BJ309"/>
      <c r="BK309"/>
      <c r="BL309"/>
      <c r="BM309"/>
      <c r="BN309"/>
      <c r="BO309"/>
      <c r="BP309"/>
      <c r="BQ309"/>
    </row>
    <row r="310" spans="3:69">
      <c r="C310" s="71" t="s">
        <v>380</v>
      </c>
      <c r="E310" s="29" t="s">
        <v>52</v>
      </c>
      <c r="F310" s="43" t="s">
        <v>1838</v>
      </c>
      <c r="G310" s="238">
        <f t="shared" si="386"/>
        <v>0.68137228210432876</v>
      </c>
      <c r="H310" s="134">
        <f t="shared" si="387"/>
        <v>2.5743255513E-2</v>
      </c>
      <c r="I310" s="134">
        <f t="shared" si="388"/>
        <v>0.1954416729</v>
      </c>
      <c r="J310" s="138">
        <f t="shared" si="389"/>
        <v>0.2665196236913287</v>
      </c>
      <c r="K310" s="190">
        <v>0.19366773000000001</v>
      </c>
      <c r="L310" s="190">
        <v>0.18533722</v>
      </c>
      <c r="M310" s="190">
        <v>8.8548554000000002E-3</v>
      </c>
      <c r="N310" s="190">
        <v>1.7856705E-2</v>
      </c>
      <c r="O310" s="190">
        <v>5.0045613000000003E-5</v>
      </c>
      <c r="P310" s="190">
        <v>7.8365048999999992E-3</v>
      </c>
      <c r="Q310" s="190">
        <v>1.2495975E-3</v>
      </c>
      <c r="R310" s="190">
        <v>0.19292525999999999</v>
      </c>
      <c r="S310" s="190">
        <v>1.2824393999999999E-2</v>
      </c>
      <c r="T310" s="190">
        <v>6.0766682000000002E-2</v>
      </c>
      <c r="U310" s="190">
        <v>3.2872524999999999E-6</v>
      </c>
      <c r="V310" s="190">
        <v>4.3882877000000003E-10</v>
      </c>
      <c r="W310" s="25"/>
      <c r="X310" s="252">
        <f t="shared" si="390"/>
        <v>1.6695493965517241</v>
      </c>
      <c r="Y310" s="46">
        <v>36.511223000000001</v>
      </c>
      <c r="Z310" s="67">
        <f t="shared" si="391"/>
        <v>9.7373605510519698E-2</v>
      </c>
      <c r="AA310" s="5">
        <f t="shared" si="392"/>
        <v>5.4169440475642603E-6</v>
      </c>
      <c r="AB310" s="5">
        <f t="shared" si="393"/>
        <v>9.1379807758910015E-9</v>
      </c>
      <c r="AC310" s="36">
        <f t="shared" si="394"/>
        <v>0.14700550199999998</v>
      </c>
      <c r="AD310" s="42">
        <v>1.3943057000000001E-6</v>
      </c>
      <c r="AE310" s="42">
        <v>4.2067534E-9</v>
      </c>
      <c r="AF310" s="42">
        <v>1.149343E-13</v>
      </c>
      <c r="AG310" s="42">
        <v>2.6751919999999998E-10</v>
      </c>
      <c r="AH310" s="42">
        <v>5.8786426E-13</v>
      </c>
      <c r="AI310" s="42">
        <v>1.2622544E-9</v>
      </c>
      <c r="AJ310" s="42">
        <v>3.9495904000000002E-6</v>
      </c>
      <c r="AK310" s="42">
        <v>1.8159081000000001E-10</v>
      </c>
      <c r="AL310" s="42">
        <v>4.5939800999999999E-9</v>
      </c>
      <c r="AM310" s="42">
        <v>7.9927666000000005E-12</v>
      </c>
      <c r="AN310" s="42">
        <v>1.3741688000000001E-14</v>
      </c>
      <c r="AO310" s="42">
        <v>2.7585179000000001E-11</v>
      </c>
      <c r="AP310" s="42">
        <v>5.6238901999999999E-13</v>
      </c>
      <c r="AQ310" s="42">
        <v>2.4896782000000001E-13</v>
      </c>
      <c r="AR310" s="42">
        <v>6.5469920999999998E-9</v>
      </c>
      <c r="AS310" s="42">
        <v>4.5893068999999998E-8</v>
      </c>
      <c r="AT310" s="42">
        <v>3.1213170000000002E-12</v>
      </c>
      <c r="AU310" s="42">
        <v>1.3638412000000001E-2</v>
      </c>
      <c r="AV310" s="42">
        <v>0.13336708999999999</v>
      </c>
      <c r="AW310" s="42">
        <v>1.9077525000000001E-8</v>
      </c>
      <c r="AX310" s="42">
        <v>1.1601198E-10</v>
      </c>
      <c r="AY310" s="42">
        <v>5.1904629999999998E-15</v>
      </c>
      <c r="AZ310" s="28"/>
      <c r="BA310" s="33" t="s">
        <v>1201</v>
      </c>
      <c r="BB310" s="28"/>
      <c r="BC310" s="28"/>
      <c r="BE310" s="39"/>
      <c r="BF310"/>
      <c r="BG310"/>
      <c r="BH310"/>
      <c r="BI310"/>
      <c r="BJ310"/>
      <c r="BK310"/>
      <c r="BL310"/>
      <c r="BM310"/>
      <c r="BN310"/>
      <c r="BO310"/>
      <c r="BP310"/>
      <c r="BQ310"/>
    </row>
    <row r="311" spans="3:69">
      <c r="C311" s="71" t="s">
        <v>381</v>
      </c>
      <c r="E311" s="29" t="s">
        <v>52</v>
      </c>
      <c r="F311" s="43" t="s">
        <v>1839</v>
      </c>
      <c r="G311" s="238">
        <f t="shared" si="386"/>
        <v>0.377714316697498</v>
      </c>
      <c r="H311" s="134">
        <f t="shared" si="387"/>
        <v>1.7031215866999998E-2</v>
      </c>
      <c r="I311" s="134">
        <f t="shared" si="388"/>
        <v>3.2936275799999998E-2</v>
      </c>
      <c r="J311" s="138">
        <f t="shared" si="389"/>
        <v>0.179600695030498</v>
      </c>
      <c r="K311" s="190">
        <v>0.14814612999999999</v>
      </c>
      <c r="L311" s="190">
        <v>2.2079884000000001E-2</v>
      </c>
      <c r="M311" s="190">
        <v>9.5904766999999995E-3</v>
      </c>
      <c r="N311" s="190">
        <v>1.1203220999999999E-2</v>
      </c>
      <c r="O311" s="190">
        <v>3.9024567000000002E-5</v>
      </c>
      <c r="P311" s="190">
        <v>5.7889702999999997E-3</v>
      </c>
      <c r="Q311" s="190">
        <v>1.2659151000000001E-3</v>
      </c>
      <c r="R311" s="190">
        <v>0.10955948</v>
      </c>
      <c r="S311" s="190">
        <v>7.5529916000000004E-3</v>
      </c>
      <c r="T311" s="190">
        <v>6.2485147999999997E-2</v>
      </c>
      <c r="U311" s="190">
        <v>3.0750101999999999E-6</v>
      </c>
      <c r="V311" s="190">
        <v>4.2029800000000002E-10</v>
      </c>
      <c r="W311" s="25"/>
      <c r="X311" s="252">
        <f t="shared" si="390"/>
        <v>1.2771218103448274</v>
      </c>
      <c r="Y311" s="46">
        <v>29.880375000000001</v>
      </c>
      <c r="Z311" s="67">
        <f t="shared" si="391"/>
        <v>3.4037573922164388E-2</v>
      </c>
      <c r="AA311" s="5">
        <f t="shared" si="392"/>
        <v>1.8278456549028602E-6</v>
      </c>
      <c r="AB311" s="5">
        <f t="shared" si="393"/>
        <v>4.5739705476365E-9</v>
      </c>
      <c r="AC311" s="36">
        <f t="shared" si="394"/>
        <v>9.8396070000000002E-2</v>
      </c>
      <c r="AD311" s="42">
        <v>1.1893354000000001E-6</v>
      </c>
      <c r="AE311" s="42">
        <v>3.5883096999999999E-9</v>
      </c>
      <c r="AF311" s="42">
        <v>9.8037577999999999E-14</v>
      </c>
      <c r="AG311" s="42">
        <v>2.7388902E-10</v>
      </c>
      <c r="AH311" s="42">
        <v>4.4828286E-13</v>
      </c>
      <c r="AI311" s="42">
        <v>1.2725153E-9</v>
      </c>
      <c r="AJ311" s="42">
        <v>5.5523831000000005E-7</v>
      </c>
      <c r="AK311" s="42">
        <v>1.8210354E-10</v>
      </c>
      <c r="AL311" s="42">
        <v>6.4022936999999996E-10</v>
      </c>
      <c r="AM311" s="42">
        <v>6.1895922999999998E-12</v>
      </c>
      <c r="AN311" s="42">
        <v>1.4161800000000001E-14</v>
      </c>
      <c r="AO311" s="42">
        <v>3.4353841999999998E-11</v>
      </c>
      <c r="AP311" s="42">
        <v>5.6082825000000004E-13</v>
      </c>
      <c r="AQ311" s="42">
        <v>3.1126985000000001E-13</v>
      </c>
      <c r="AR311" s="42">
        <v>6.4468713000000001E-9</v>
      </c>
      <c r="AS311" s="42">
        <v>5.5729881000000002E-8</v>
      </c>
      <c r="AT311" s="42">
        <v>2.9198473E-12</v>
      </c>
      <c r="AU311" s="42">
        <v>1.6584880999999999E-2</v>
      </c>
      <c r="AV311" s="42">
        <v>8.1811189000000006E-2</v>
      </c>
      <c r="AW311" s="42">
        <v>1.954834E-8</v>
      </c>
      <c r="AX311" s="42">
        <v>1.1887503999999999E-10</v>
      </c>
      <c r="AY311" s="42">
        <v>5.3185584999999997E-15</v>
      </c>
      <c r="AZ311" s="28"/>
      <c r="BA311" s="33" t="s">
        <v>1201</v>
      </c>
      <c r="BB311" s="28"/>
      <c r="BC311" s="28"/>
      <c r="BE311" s="39"/>
      <c r="BF311"/>
      <c r="BG311"/>
      <c r="BH311"/>
      <c r="BI311"/>
      <c r="BJ311"/>
      <c r="BK311"/>
      <c r="BL311"/>
      <c r="BM311"/>
      <c r="BN311"/>
      <c r="BO311"/>
      <c r="BP311"/>
      <c r="BQ311"/>
    </row>
    <row r="312" spans="3:69">
      <c r="C312" s="71" t="s">
        <v>382</v>
      </c>
      <c r="E312" s="29" t="s">
        <v>52</v>
      </c>
      <c r="F312" s="43" t="s">
        <v>1840</v>
      </c>
      <c r="G312" s="238">
        <f t="shared" si="386"/>
        <v>0.82237268521986595</v>
      </c>
      <c r="H312" s="134">
        <f t="shared" si="387"/>
        <v>2.7241819246999997E-2</v>
      </c>
      <c r="I312" s="134">
        <f t="shared" si="388"/>
        <v>0.20428475339999999</v>
      </c>
      <c r="J312" s="138">
        <f t="shared" si="389"/>
        <v>0.39360578257286599</v>
      </c>
      <c r="K312" s="190">
        <v>0.19724032999999999</v>
      </c>
      <c r="L312" s="190">
        <v>0.19299979</v>
      </c>
      <c r="M312" s="190">
        <v>9.8790870999999995E-3</v>
      </c>
      <c r="N312" s="190">
        <v>1.7941036E-2</v>
      </c>
      <c r="O312" s="190">
        <v>5.0022146999999999E-5</v>
      </c>
      <c r="P312" s="190">
        <v>9.2507610999999993E-3</v>
      </c>
      <c r="Q312" s="190">
        <v>1.4058763E-3</v>
      </c>
      <c r="R312" s="190">
        <v>0.3195248</v>
      </c>
      <c r="S312" s="190">
        <v>1.35662E-2</v>
      </c>
      <c r="T312" s="190">
        <v>6.0511506E-2</v>
      </c>
      <c r="U312" s="190">
        <v>3.2761357000000002E-6</v>
      </c>
      <c r="V312" s="190">
        <v>4.3716599000000003E-10</v>
      </c>
      <c r="W312" s="25"/>
      <c r="X312" s="252">
        <f t="shared" si="390"/>
        <v>1.7003476724137929</v>
      </c>
      <c r="Y312" s="46">
        <v>37.034424000000001</v>
      </c>
      <c r="Z312" s="67">
        <f t="shared" si="391"/>
        <v>0.10122396954506643</v>
      </c>
      <c r="AA312" s="5">
        <f t="shared" si="392"/>
        <v>5.6265378160378804E-6</v>
      </c>
      <c r="AB312" s="5">
        <f t="shared" si="393"/>
        <v>9.4262208183892015E-9</v>
      </c>
      <c r="AC312" s="36">
        <f t="shared" si="394"/>
        <v>0.16939370000000001</v>
      </c>
      <c r="AD312" s="42">
        <v>1.4228713E-6</v>
      </c>
      <c r="AE312" s="42">
        <v>4.2929434000000001E-9</v>
      </c>
      <c r="AF312" s="42">
        <v>1.1728914E-13</v>
      </c>
      <c r="AG312" s="42">
        <v>2.6641386999999999E-10</v>
      </c>
      <c r="AH312" s="42">
        <v>5.8776787999999996E-13</v>
      </c>
      <c r="AI312" s="42">
        <v>1.2619195E-9</v>
      </c>
      <c r="AJ312" s="42">
        <v>4.1085938000000003E-6</v>
      </c>
      <c r="AK312" s="42">
        <v>1.8194509999999999E-10</v>
      </c>
      <c r="AL312" s="42">
        <v>4.7792161000000004E-9</v>
      </c>
      <c r="AM312" s="42">
        <v>8.5481172999999994E-12</v>
      </c>
      <c r="AN312" s="42">
        <v>1.3977582000000001E-14</v>
      </c>
      <c r="AO312" s="42">
        <v>4.3565204000000002E-11</v>
      </c>
      <c r="AP312" s="42">
        <v>8.2020356999999998E-13</v>
      </c>
      <c r="AQ312" s="42">
        <v>4.0531768999999998E-13</v>
      </c>
      <c r="AR312" s="42">
        <v>7.3031828999999997E-9</v>
      </c>
      <c r="AS312" s="42">
        <v>6.7242315999999996E-8</v>
      </c>
      <c r="AT312" s="42">
        <v>3.1107602000000001E-12</v>
      </c>
      <c r="AU312" s="29">
        <v>3.2521099999999997E-2</v>
      </c>
      <c r="AV312" s="29">
        <v>0.13687260000000001</v>
      </c>
      <c r="AW312" s="42">
        <v>1.8998296000000001E-8</v>
      </c>
      <c r="AX312" s="42">
        <v>1.1553018E-10</v>
      </c>
      <c r="AY312" s="42">
        <v>5.1689072000000003E-15</v>
      </c>
      <c r="AZ312" s="28"/>
      <c r="BA312" s="33" t="s">
        <v>1201</v>
      </c>
      <c r="BB312" s="28"/>
      <c r="BC312" s="28"/>
      <c r="BE312" s="39"/>
      <c r="BF312"/>
      <c r="BG312"/>
      <c r="BH312"/>
      <c r="BI312"/>
      <c r="BJ312"/>
      <c r="BK312"/>
      <c r="BL312"/>
      <c r="BM312"/>
      <c r="BN312"/>
      <c r="BO312"/>
      <c r="BP312"/>
      <c r="BQ312"/>
    </row>
    <row r="313" spans="3:69">
      <c r="C313" s="71" t="s">
        <v>383</v>
      </c>
      <c r="E313" s="29" t="s">
        <v>52</v>
      </c>
      <c r="F313" s="43" t="s">
        <v>1841</v>
      </c>
      <c r="G313" s="238">
        <f t="shared" si="386"/>
        <v>0.30999624185085306</v>
      </c>
      <c r="H313" s="134">
        <f t="shared" si="387"/>
        <v>1.671744344E-2</v>
      </c>
      <c r="I313" s="134">
        <f t="shared" si="388"/>
        <v>2.8170935899999999E-2</v>
      </c>
      <c r="J313" s="138">
        <f t="shared" si="389"/>
        <v>0.10596329251085307</v>
      </c>
      <c r="K313" s="190">
        <v>0.15914457000000001</v>
      </c>
      <c r="L313" s="190">
        <v>1.7471654E-2</v>
      </c>
      <c r="M313" s="190">
        <v>9.5094654999999997E-3</v>
      </c>
      <c r="N313" s="190">
        <v>1.1720632E-2</v>
      </c>
      <c r="O313" s="190">
        <v>1.1666033999999999E-4</v>
      </c>
      <c r="P313" s="190">
        <v>4.8801510999999997E-3</v>
      </c>
      <c r="Q313" s="190">
        <v>1.1898163999999999E-3</v>
      </c>
      <c r="R313" s="190">
        <v>3.6451664000000002E-2</v>
      </c>
      <c r="S313" s="190">
        <v>7.1739224000000002E-3</v>
      </c>
      <c r="T313" s="190">
        <v>6.2333814000000001E-2</v>
      </c>
      <c r="U313" s="190">
        <v>3.8916609000000004E-6</v>
      </c>
      <c r="V313" s="190">
        <v>4.4995308E-10</v>
      </c>
      <c r="W313" s="25"/>
      <c r="X313" s="252">
        <f t="shared" si="390"/>
        <v>1.3719359482758622</v>
      </c>
      <c r="Y313" s="46">
        <v>31.370540999999999</v>
      </c>
      <c r="Z313" s="67">
        <f t="shared" si="391"/>
        <v>3.3926893605905159E-2</v>
      </c>
      <c r="AA313" s="5">
        <f t="shared" si="392"/>
        <v>1.8151792110394E-6</v>
      </c>
      <c r="AB313" s="5">
        <f t="shared" si="393"/>
        <v>4.7413600534951002E-9</v>
      </c>
      <c r="AC313" s="36">
        <f t="shared" si="394"/>
        <v>9.9677904499999997E-2</v>
      </c>
      <c r="AD313" s="42">
        <v>1.2783329E-6</v>
      </c>
      <c r="AE313" s="42">
        <v>3.8567918E-9</v>
      </c>
      <c r="AF313" s="42">
        <v>1.0537260999999999E-13</v>
      </c>
      <c r="AG313" s="42">
        <v>2.8075738999999997E-10</v>
      </c>
      <c r="AH313" s="42">
        <v>1.4391494E-12</v>
      </c>
      <c r="AI313" s="42">
        <v>1.3545193E-9</v>
      </c>
      <c r="AJ313" s="42">
        <v>4.6707093E-7</v>
      </c>
      <c r="AK313" s="42">
        <v>1.9373302E-10</v>
      </c>
      <c r="AL313" s="42">
        <v>5.3561955999999996E-10</v>
      </c>
      <c r="AM313" s="42">
        <v>5.8250116000000002E-12</v>
      </c>
      <c r="AN313" s="42">
        <v>1.4002923999999999E-14</v>
      </c>
      <c r="AO313" s="42">
        <v>2.4273903999999999E-11</v>
      </c>
      <c r="AP313" s="42">
        <v>3.9962925000000001E-13</v>
      </c>
      <c r="AQ313" s="42">
        <v>2.1359662E-13</v>
      </c>
      <c r="AR313" s="42">
        <v>6.0591601999999996E-9</v>
      </c>
      <c r="AS313" s="42">
        <v>4.2233698000000003E-8</v>
      </c>
      <c r="AT313" s="42">
        <v>3.6947969999999999E-12</v>
      </c>
      <c r="AU313" s="29">
        <v>5.3683244999999996E-3</v>
      </c>
      <c r="AV313" s="29">
        <v>9.4309580000000004E-2</v>
      </c>
      <c r="AW313" s="42">
        <v>1.9845806999999999E-8</v>
      </c>
      <c r="AX313" s="42">
        <v>1.2068396E-10</v>
      </c>
      <c r="AY313" s="42">
        <v>5.3994911000000003E-15</v>
      </c>
      <c r="AZ313" s="28"/>
      <c r="BA313" s="33" t="s">
        <v>1201</v>
      </c>
      <c r="BB313" s="28"/>
      <c r="BC313" s="28"/>
      <c r="BE313" s="39"/>
      <c r="BF313"/>
      <c r="BG313"/>
      <c r="BH313"/>
      <c r="BI313"/>
      <c r="BJ313"/>
      <c r="BK313"/>
      <c r="BL313"/>
      <c r="BM313"/>
      <c r="BN313"/>
      <c r="BO313"/>
      <c r="BP313"/>
      <c r="BQ313"/>
    </row>
    <row r="314" spans="3:69">
      <c r="C314" s="71" t="s">
        <v>384</v>
      </c>
      <c r="E314" s="29" t="s">
        <v>52</v>
      </c>
      <c r="F314" s="43" t="s">
        <v>1842</v>
      </c>
      <c r="G314" s="238">
        <f t="shared" si="386"/>
        <v>0.33193541088862444</v>
      </c>
      <c r="H314" s="134">
        <f t="shared" si="387"/>
        <v>1.8447298169999998E-2</v>
      </c>
      <c r="I314" s="134">
        <f t="shared" si="388"/>
        <v>3.4093485100000001E-2</v>
      </c>
      <c r="J314" s="138">
        <f t="shared" si="389"/>
        <v>0.11422908761862445</v>
      </c>
      <c r="K314" s="190">
        <v>0.16516554</v>
      </c>
      <c r="L314" s="190">
        <v>2.3034011E-2</v>
      </c>
      <c r="M314" s="190">
        <v>9.5502755999999998E-3</v>
      </c>
      <c r="N314" s="190">
        <v>1.1787671E-2</v>
      </c>
      <c r="O314" s="190">
        <v>2.4492977000000003E-4</v>
      </c>
      <c r="P314" s="190">
        <v>6.4146973999999997E-3</v>
      </c>
      <c r="Q314" s="190">
        <v>1.5091985E-3</v>
      </c>
      <c r="R314" s="190">
        <v>4.0819593000000001E-2</v>
      </c>
      <c r="S314" s="190">
        <v>1.1579414999999999E-2</v>
      </c>
      <c r="T314" s="190">
        <v>6.1822897000000002E-2</v>
      </c>
      <c r="U314" s="190">
        <v>7.1821979E-6</v>
      </c>
      <c r="V314" s="190">
        <v>4.2072445999999999E-10</v>
      </c>
      <c r="W314" s="25"/>
      <c r="X314" s="252">
        <f t="shared" si="390"/>
        <v>1.4238408620689655</v>
      </c>
      <c r="Y314" s="46">
        <v>32.672414000000003</v>
      </c>
      <c r="Z314" s="67">
        <f t="shared" si="391"/>
        <v>3.6984754669928316E-2</v>
      </c>
      <c r="AA314" s="5">
        <f t="shared" si="392"/>
        <v>1.9860489539560001E-6</v>
      </c>
      <c r="AB314" s="5">
        <f t="shared" si="393"/>
        <v>5.0429826868933996E-9</v>
      </c>
      <c r="AC314" s="36">
        <f t="shared" si="394"/>
        <v>0.10135696820000001</v>
      </c>
      <c r="AD314" s="42">
        <v>1.3259094000000001E-6</v>
      </c>
      <c r="AE314" s="42">
        <v>4.0003680000000001E-9</v>
      </c>
      <c r="AF314" s="42">
        <v>1.0929549E-13</v>
      </c>
      <c r="AG314" s="42">
        <v>2.7828861999999998E-10</v>
      </c>
      <c r="AH314" s="42">
        <v>1.5868935999999999E-11</v>
      </c>
      <c r="AI314" s="42">
        <v>1.3588094E-9</v>
      </c>
      <c r="AJ314" s="42">
        <v>5.8506390999999997E-7</v>
      </c>
      <c r="AK314" s="42">
        <v>1.9471332E-10</v>
      </c>
      <c r="AL314" s="42">
        <v>6.7035380000000004E-10</v>
      </c>
      <c r="AM314" s="42">
        <v>6.8663560000000004E-12</v>
      </c>
      <c r="AN314" s="42">
        <v>1.4231404999999999E-14</v>
      </c>
      <c r="AO314" s="42">
        <v>2.6084179000000001E-11</v>
      </c>
      <c r="AP314" s="42">
        <v>4.7950272000000004E-13</v>
      </c>
      <c r="AQ314" s="42">
        <v>2.3414300000000002E-13</v>
      </c>
      <c r="AR314" s="42">
        <v>6.5822950000000004E-9</v>
      </c>
      <c r="AS314" s="42">
        <v>4.4321800999999998E-8</v>
      </c>
      <c r="AT314" s="42">
        <v>6.8164125999999999E-12</v>
      </c>
      <c r="AU314" s="29">
        <v>5.1160661999999999E-3</v>
      </c>
      <c r="AV314" s="29">
        <v>9.6240902000000003E-2</v>
      </c>
      <c r="AW314" s="42">
        <v>2.2518581E-8</v>
      </c>
      <c r="AX314" s="42">
        <v>1.3693732E-10</v>
      </c>
      <c r="AY314" s="42">
        <v>6.1266783999999999E-15</v>
      </c>
      <c r="AZ314" s="28"/>
      <c r="BA314" s="33" t="s">
        <v>1201</v>
      </c>
      <c r="BB314" s="28"/>
      <c r="BC314" s="28"/>
      <c r="BE314" s="39"/>
      <c r="BF314"/>
      <c r="BG314"/>
      <c r="BH314"/>
      <c r="BI314"/>
      <c r="BJ314"/>
      <c r="BK314"/>
      <c r="BL314"/>
      <c r="BM314"/>
      <c r="BN314"/>
      <c r="BO314"/>
      <c r="BP314"/>
      <c r="BQ314"/>
    </row>
    <row r="315" spans="3:69">
      <c r="C315" s="71" t="s">
        <v>385</v>
      </c>
      <c r="E315" s="29" t="s">
        <v>52</v>
      </c>
      <c r="F315" s="43" t="s">
        <v>1843</v>
      </c>
      <c r="G315" s="238">
        <f t="shared" si="386"/>
        <v>1.0726335191145395</v>
      </c>
      <c r="H315" s="134">
        <f t="shared" si="387"/>
        <v>3.1400576417999995E-2</v>
      </c>
      <c r="I315" s="134">
        <f t="shared" si="388"/>
        <v>0.39249927760000003</v>
      </c>
      <c r="J315" s="138">
        <f t="shared" si="389"/>
        <v>0.45082538509653947</v>
      </c>
      <c r="K315" s="190">
        <v>0.19790827999999999</v>
      </c>
      <c r="L315" s="190">
        <v>0.3825906</v>
      </c>
      <c r="M315" s="190">
        <v>8.7530294000000008E-3</v>
      </c>
      <c r="N315" s="190">
        <v>2.5716928999999999E-2</v>
      </c>
      <c r="O315" s="190">
        <v>6.3914318000000002E-5</v>
      </c>
      <c r="P315" s="190">
        <v>5.6197330999999996E-3</v>
      </c>
      <c r="Q315" s="190">
        <v>1.1556482000000001E-3</v>
      </c>
      <c r="R315" s="190">
        <v>0.38221460000000002</v>
      </c>
      <c r="S315" s="190">
        <v>8.9838343000000001E-3</v>
      </c>
      <c r="T315" s="190">
        <v>5.9623354000000003E-2</v>
      </c>
      <c r="U315" s="190">
        <v>3.5963280000000001E-6</v>
      </c>
      <c r="V315" s="190">
        <v>4.6853942000000002E-10</v>
      </c>
      <c r="W315" s="25"/>
      <c r="X315" s="252">
        <f t="shared" si="390"/>
        <v>1.7061058620689653</v>
      </c>
      <c r="Y315" s="46">
        <v>36.172831000000002</v>
      </c>
      <c r="Z315" s="67">
        <f t="shared" si="391"/>
        <v>0.16614460060830996</v>
      </c>
      <c r="AA315" s="5">
        <f t="shared" si="392"/>
        <v>9.3495822820005278E-6</v>
      </c>
      <c r="AB315" s="5">
        <f t="shared" si="393"/>
        <v>1.3409176863325698E-8</v>
      </c>
      <c r="AC315" s="36">
        <f t="shared" si="394"/>
        <v>0.16946087100000001</v>
      </c>
      <c r="AD315" s="42">
        <v>1.2292872E-6</v>
      </c>
      <c r="AE315" s="42">
        <v>3.7088477000000002E-9</v>
      </c>
      <c r="AF315" s="42">
        <v>1.0133076E-13</v>
      </c>
      <c r="AG315" s="42">
        <v>2.6390917999999999E-10</v>
      </c>
      <c r="AH315" s="42">
        <v>7.6272053000000005E-13</v>
      </c>
      <c r="AI315" s="42">
        <v>1.2461999000000001E-9</v>
      </c>
      <c r="AJ315" s="42">
        <v>8.0521991999999994E-6</v>
      </c>
      <c r="AK315" s="42">
        <v>1.7851597000000001E-10</v>
      </c>
      <c r="AL315" s="42">
        <v>9.3726136999999999E-9</v>
      </c>
      <c r="AM315" s="42">
        <v>6.2742582999999998E-12</v>
      </c>
      <c r="AN315" s="42">
        <v>1.3415236000000001E-14</v>
      </c>
      <c r="AO315" s="42">
        <v>2.4409438999999999E-11</v>
      </c>
      <c r="AP315" s="42">
        <v>4.3443101000000001E-13</v>
      </c>
      <c r="AQ315" s="42">
        <v>2.1657250000000001E-13</v>
      </c>
      <c r="AR315" s="42">
        <v>5.9513711999999999E-9</v>
      </c>
      <c r="AS315" s="42">
        <v>4.1832670999999999E-8</v>
      </c>
      <c r="AT315" s="42">
        <v>3.4147213000000002E-12</v>
      </c>
      <c r="AU315" s="29">
        <v>2.4461071000000001E-2</v>
      </c>
      <c r="AV315" s="29">
        <v>0.14499980000000001</v>
      </c>
      <c r="AW315" s="42">
        <v>1.8800968E-8</v>
      </c>
      <c r="AX315" s="42">
        <v>1.1433021E-10</v>
      </c>
      <c r="AY315" s="42">
        <v>5.1152197000000004E-15</v>
      </c>
      <c r="AZ315" s="28"/>
      <c r="BA315" s="33" t="s">
        <v>1201</v>
      </c>
      <c r="BB315" s="28"/>
      <c r="BC315" s="28"/>
      <c r="BE315" s="39"/>
      <c r="BF315"/>
      <c r="BG315"/>
      <c r="BH315"/>
      <c r="BI315"/>
      <c r="BJ315"/>
      <c r="BK315"/>
      <c r="BL315"/>
      <c r="BM315"/>
      <c r="BN315"/>
      <c r="BO315"/>
      <c r="BP315"/>
      <c r="BQ315"/>
    </row>
    <row r="316" spans="3:69">
      <c r="C316" s="71" t="s">
        <v>386</v>
      </c>
      <c r="E316" s="29" t="s">
        <v>52</v>
      </c>
      <c r="F316" s="43" t="s">
        <v>1844</v>
      </c>
      <c r="G316" s="238">
        <f t="shared" si="386"/>
        <v>0.51756392803920404</v>
      </c>
      <c r="H316" s="134">
        <f t="shared" si="387"/>
        <v>1.9047970883E-2</v>
      </c>
      <c r="I316" s="134">
        <f t="shared" si="388"/>
        <v>0.14474973929999999</v>
      </c>
      <c r="J316" s="138">
        <f t="shared" si="389"/>
        <v>0.20912787785620401</v>
      </c>
      <c r="K316" s="190">
        <v>0.14463834</v>
      </c>
      <c r="L316" s="190">
        <v>0.13476089999999999</v>
      </c>
      <c r="M316" s="190">
        <v>8.8904429999999996E-3</v>
      </c>
      <c r="N316" s="190">
        <v>1.583066E-2</v>
      </c>
      <c r="O316" s="190">
        <v>4.7368082999999998E-5</v>
      </c>
      <c r="P316" s="190">
        <v>3.1699428000000001E-3</v>
      </c>
      <c r="Q316" s="190">
        <v>1.0983963000000001E-3</v>
      </c>
      <c r="R316" s="190">
        <v>0.14305627000000001</v>
      </c>
      <c r="S316" s="190">
        <v>4.0267673999999998E-3</v>
      </c>
      <c r="T316" s="190">
        <v>6.2041568999999998E-2</v>
      </c>
      <c r="U316" s="190">
        <v>3.2710164999999998E-6</v>
      </c>
      <c r="V316" s="190">
        <v>4.3970403E-10</v>
      </c>
      <c r="W316" s="25"/>
      <c r="X316" s="252">
        <f t="shared" si="390"/>
        <v>1.2468822413793104</v>
      </c>
      <c r="Y316" s="46">
        <v>28.728013000000001</v>
      </c>
      <c r="Z316" s="67">
        <f t="shared" si="391"/>
        <v>7.1970286005838477E-2</v>
      </c>
      <c r="AA316" s="5">
        <f t="shared" si="392"/>
        <v>4.0070165587681802E-6</v>
      </c>
      <c r="AB316" s="5">
        <f t="shared" si="393"/>
        <v>6.8422755876116E-9</v>
      </c>
      <c r="AC316" s="36">
        <f t="shared" si="394"/>
        <v>9.4033678999999995E-2</v>
      </c>
      <c r="AD316" s="42">
        <v>1.0419217000000001E-6</v>
      </c>
      <c r="AE316" s="42">
        <v>3.1435235000000002E-9</v>
      </c>
      <c r="AF316" s="42">
        <v>8.5885354000000004E-14</v>
      </c>
      <c r="AG316" s="42">
        <v>2.7277308E-10</v>
      </c>
      <c r="AH316" s="42">
        <v>5.5328817999999996E-13</v>
      </c>
      <c r="AI316" s="42">
        <v>1.2628875E-9</v>
      </c>
      <c r="AJ316" s="42">
        <v>2.8992056000000001E-6</v>
      </c>
      <c r="AK316" s="42">
        <v>1.7985050000000001E-10</v>
      </c>
      <c r="AL316" s="42">
        <v>3.3704050999999998E-9</v>
      </c>
      <c r="AM316" s="42">
        <v>4.5079098000000002E-12</v>
      </c>
      <c r="AN316" s="42">
        <v>1.3819487000000001E-14</v>
      </c>
      <c r="AO316" s="42">
        <v>2.1965037000000001E-11</v>
      </c>
      <c r="AP316" s="42">
        <v>3.0009950000000002E-13</v>
      </c>
      <c r="AQ316" s="42">
        <v>1.8883368000000001E-13</v>
      </c>
      <c r="AR316" s="42">
        <v>5.5265479000000003E-9</v>
      </c>
      <c r="AS316" s="42">
        <v>3.9368825E-8</v>
      </c>
      <c r="AT316" s="42">
        <v>3.1059188999999999E-12</v>
      </c>
      <c r="AU316" s="29">
        <v>1.1259829000000001E-2</v>
      </c>
      <c r="AV316" s="29">
        <v>8.2773849999999996E-2</v>
      </c>
      <c r="AW316" s="42">
        <v>1.9457671999999999E-8</v>
      </c>
      <c r="AX316" s="42">
        <v>1.1832369000000001E-10</v>
      </c>
      <c r="AY316" s="42">
        <v>5.2938905999999996E-15</v>
      </c>
      <c r="AZ316" s="28"/>
      <c r="BA316" s="33" t="s">
        <v>1201</v>
      </c>
      <c r="BB316" s="28"/>
      <c r="BC316" s="28"/>
      <c r="BE316" s="39"/>
      <c r="BF316"/>
      <c r="BG316"/>
      <c r="BH316"/>
      <c r="BI316"/>
      <c r="BJ316"/>
      <c r="BK316"/>
      <c r="BL316"/>
      <c r="BM316"/>
      <c r="BN316"/>
      <c r="BO316"/>
      <c r="BP316"/>
      <c r="BQ316"/>
    </row>
    <row r="317" spans="3:69">
      <c r="C317" s="71" t="s">
        <v>387</v>
      </c>
      <c r="D317" s="1"/>
      <c r="E317" s="29" t="s">
        <v>52</v>
      </c>
      <c r="F317" s="43" t="s">
        <v>1845</v>
      </c>
      <c r="G317" s="238">
        <f t="shared" si="386"/>
        <v>0.27521879759048151</v>
      </c>
      <c r="H317" s="134">
        <f t="shared" si="387"/>
        <v>1.372699606E-2</v>
      </c>
      <c r="I317" s="134">
        <f t="shared" si="388"/>
        <v>2.26428475E-2</v>
      </c>
      <c r="J317" s="138">
        <f t="shared" si="389"/>
        <v>0.10037361403048148</v>
      </c>
      <c r="K317" s="190">
        <v>0.13847534</v>
      </c>
      <c r="L317" s="190">
        <v>1.1764258999999999E-2</v>
      </c>
      <c r="M317" s="190">
        <v>9.7916875999999996E-3</v>
      </c>
      <c r="N317" s="190">
        <v>1.1725365E-2</v>
      </c>
      <c r="O317" s="190">
        <v>1.6594866000000001E-4</v>
      </c>
      <c r="P317" s="190">
        <v>1.8356824000000001E-3</v>
      </c>
      <c r="Q317" s="190">
        <v>1.0869008999999999E-3</v>
      </c>
      <c r="R317" s="190">
        <v>3.6222768000000002E-2</v>
      </c>
      <c r="S317" s="190">
        <v>1.9547824000000001E-3</v>
      </c>
      <c r="T317" s="190">
        <v>6.2191654999999998E-2</v>
      </c>
      <c r="U317" s="190">
        <v>4.4081619999999998E-6</v>
      </c>
      <c r="V317" s="190">
        <v>4.6848149000000004E-10</v>
      </c>
      <c r="W317" s="25"/>
      <c r="X317" s="252">
        <f t="shared" si="390"/>
        <v>1.1937529310344828</v>
      </c>
      <c r="Y317" s="46">
        <v>27.748117000000001</v>
      </c>
      <c r="Z317" s="67">
        <f t="shared" si="391"/>
        <v>2.8652166508181386E-2</v>
      </c>
      <c r="AA317" s="5">
        <f t="shared" si="392"/>
        <v>1.5309977295336E-6</v>
      </c>
      <c r="AB317" s="5">
        <f t="shared" si="393"/>
        <v>4.1097218375027997E-9</v>
      </c>
      <c r="AC317" s="36">
        <f t="shared" si="394"/>
        <v>8.0573679100000004E-2</v>
      </c>
      <c r="AD317" s="42">
        <v>1.1136175999999999E-6</v>
      </c>
      <c r="AE317" s="42">
        <v>3.3597776999999998E-9</v>
      </c>
      <c r="AF317" s="42">
        <v>9.1793298999999999E-14</v>
      </c>
      <c r="AG317" s="42">
        <v>2.8491868E-10</v>
      </c>
      <c r="AH317" s="42">
        <v>2.0682535999999999E-12</v>
      </c>
      <c r="AI317" s="42">
        <v>1.3941516999999999E-9</v>
      </c>
      <c r="AJ317" s="42">
        <v>3.5316743000000003E-7</v>
      </c>
      <c r="AK317" s="42">
        <v>1.9835368999999999E-10</v>
      </c>
      <c r="AL317" s="42">
        <v>4.0173268000000001E-10</v>
      </c>
      <c r="AM317" s="42">
        <v>3.3351284E-12</v>
      </c>
      <c r="AN317" s="42">
        <v>1.3873409E-14</v>
      </c>
      <c r="AO317" s="42">
        <v>2.0094584999999999E-11</v>
      </c>
      <c r="AP317" s="42">
        <v>2.1611858E-13</v>
      </c>
      <c r="AQ317" s="42">
        <v>1.7040933000000001E-13</v>
      </c>
      <c r="AR317" s="42">
        <v>5.3906378999999996E-9</v>
      </c>
      <c r="AS317" s="42">
        <v>3.7120554000000002E-8</v>
      </c>
      <c r="AT317" s="42">
        <v>4.1849225000000001E-12</v>
      </c>
      <c r="AU317" s="29">
        <v>5.7221811000000003E-3</v>
      </c>
      <c r="AV317" s="29">
        <v>7.4851498000000002E-2</v>
      </c>
      <c r="AW317" s="42">
        <v>2.0020368999999998E-8</v>
      </c>
      <c r="AX317" s="42">
        <v>1.2174548999999999E-10</v>
      </c>
      <c r="AY317" s="42">
        <v>5.4469847999999999E-15</v>
      </c>
      <c r="AZ317" s="28"/>
      <c r="BA317" s="33" t="s">
        <v>1201</v>
      </c>
      <c r="BB317" s="28"/>
      <c r="BC317" s="28"/>
      <c r="BE317" s="39"/>
      <c r="BF317"/>
      <c r="BG317"/>
      <c r="BH317"/>
      <c r="BI317"/>
      <c r="BJ317"/>
      <c r="BK317"/>
      <c r="BL317"/>
      <c r="BM317"/>
      <c r="BN317"/>
      <c r="BO317"/>
      <c r="BP317"/>
      <c r="BQ317"/>
    </row>
    <row r="318" spans="3:69">
      <c r="C318" s="71" t="s">
        <v>388</v>
      </c>
      <c r="E318" s="29" t="s">
        <v>52</v>
      </c>
      <c r="F318" s="43" t="s">
        <v>1846</v>
      </c>
      <c r="G318" s="238">
        <f t="shared" si="386"/>
        <v>0.29031998166692152</v>
      </c>
      <c r="H318" s="134">
        <f t="shared" si="387"/>
        <v>1.6112911967000002E-2</v>
      </c>
      <c r="I318" s="134">
        <f t="shared" si="388"/>
        <v>2.7534994699999999E-2</v>
      </c>
      <c r="J318" s="138">
        <f t="shared" si="389"/>
        <v>0.10057431499992153</v>
      </c>
      <c r="K318" s="190">
        <v>0.14609775999999999</v>
      </c>
      <c r="L318" s="190">
        <v>1.7425795000000001E-2</v>
      </c>
      <c r="M318" s="190">
        <v>8.9417661999999995E-3</v>
      </c>
      <c r="N318" s="190">
        <v>1.1143604E-2</v>
      </c>
      <c r="O318" s="190">
        <v>3.9033367000000001E-5</v>
      </c>
      <c r="P318" s="190">
        <v>4.9302746000000003E-3</v>
      </c>
      <c r="Q318" s="190">
        <v>1.1674335E-3</v>
      </c>
      <c r="R318" s="190">
        <v>3.0812649000000001E-2</v>
      </c>
      <c r="S318" s="190">
        <v>7.1777474000000001E-3</v>
      </c>
      <c r="T318" s="190">
        <v>6.2580838999999999E-2</v>
      </c>
      <c r="U318" s="190">
        <v>3.0791790000000002E-6</v>
      </c>
      <c r="V318" s="190">
        <v>4.2092154000000002E-10</v>
      </c>
      <c r="W318" s="25"/>
      <c r="X318" s="252">
        <f t="shared" si="390"/>
        <v>1.259463448275862</v>
      </c>
      <c r="Y318" s="46">
        <v>29.579353999999999</v>
      </c>
      <c r="Z318" s="67">
        <f t="shared" si="391"/>
        <v>3.1706436724683359E-2</v>
      </c>
      <c r="AA318" s="5">
        <f t="shared" si="392"/>
        <v>1.7009820482389999E-6</v>
      </c>
      <c r="AB318" s="5">
        <f t="shared" si="393"/>
        <v>4.4011471574760019E-9</v>
      </c>
      <c r="AC318" s="36">
        <f t="shared" si="394"/>
        <v>8.4635638599999993E-2</v>
      </c>
      <c r="AD318" s="42">
        <v>1.1729541E-6</v>
      </c>
      <c r="AE318" s="42">
        <v>3.5388832999999999E-9</v>
      </c>
      <c r="AF318" s="42">
        <v>9.6687176000000006E-14</v>
      </c>
      <c r="AG318" s="42">
        <v>2.7430351999999999E-10</v>
      </c>
      <c r="AH318" s="42">
        <v>4.4831899999999998E-13</v>
      </c>
      <c r="AI318" s="42">
        <v>1.2716192E-9</v>
      </c>
      <c r="AJ318" s="42">
        <v>4.5857503999999997E-7</v>
      </c>
      <c r="AK318" s="42">
        <v>1.8173723999999999E-10</v>
      </c>
      <c r="AL318" s="42">
        <v>5.2762386000000001E-10</v>
      </c>
      <c r="AM318" s="42">
        <v>5.8396365999999996E-12</v>
      </c>
      <c r="AN318" s="42">
        <v>1.4000848000000001E-14</v>
      </c>
      <c r="AO318" s="42">
        <v>2.4354315999999999E-11</v>
      </c>
      <c r="AP318" s="42">
        <v>3.9978181999999999E-13</v>
      </c>
      <c r="AQ318" s="42">
        <v>2.1349229000000001E-13</v>
      </c>
      <c r="AR318" s="42">
        <v>5.9749962000000002E-9</v>
      </c>
      <c r="AS318" s="42">
        <v>4.2353491000000003E-8</v>
      </c>
      <c r="AT318" s="42">
        <v>2.9238061E-12</v>
      </c>
      <c r="AU318" s="29">
        <v>4.7955936000000001E-3</v>
      </c>
      <c r="AV318" s="29">
        <v>7.9840044999999998E-2</v>
      </c>
      <c r="AW318" s="42">
        <v>1.9578050000000001E-8</v>
      </c>
      <c r="AX318" s="42">
        <v>1.1905570999999999E-10</v>
      </c>
      <c r="AY318" s="42">
        <v>5.3266419999999998E-15</v>
      </c>
      <c r="AZ318" s="28"/>
      <c r="BA318" s="33" t="s">
        <v>1201</v>
      </c>
      <c r="BB318" s="28"/>
      <c r="BC318" s="28"/>
      <c r="BE318" s="39"/>
      <c r="BF318"/>
      <c r="BG318"/>
      <c r="BH318"/>
      <c r="BI318"/>
      <c r="BJ318"/>
      <c r="BK318"/>
      <c r="BL318"/>
      <c r="BM318"/>
      <c r="BN318"/>
      <c r="BO318"/>
      <c r="BP318"/>
      <c r="BQ318"/>
    </row>
    <row r="319" spans="3:69">
      <c r="C319" s="71" t="s">
        <v>389</v>
      </c>
      <c r="E319" s="29" t="s">
        <v>52</v>
      </c>
      <c r="F319" s="43" t="s">
        <v>1847</v>
      </c>
      <c r="G319" s="238">
        <f t="shared" si="386"/>
        <v>0.36969337655044465</v>
      </c>
      <c r="H319" s="134">
        <f t="shared" si="387"/>
        <v>2.13346175E-2</v>
      </c>
      <c r="I319" s="134">
        <f t="shared" si="388"/>
        <v>4.7579875100000002E-2</v>
      </c>
      <c r="J319" s="138">
        <f t="shared" si="389"/>
        <v>0.11171975395044463</v>
      </c>
      <c r="K319" s="190">
        <v>0.18905912999999999</v>
      </c>
      <c r="L319" s="190">
        <v>3.2948669999999999E-2</v>
      </c>
      <c r="M319" s="190">
        <v>1.3428198000000001E-2</v>
      </c>
      <c r="N319" s="190">
        <v>1.5247765999999999E-2</v>
      </c>
      <c r="O319" s="190">
        <v>1.2424337000000001E-3</v>
      </c>
      <c r="P319" s="190">
        <v>4.8444177999999996E-3</v>
      </c>
      <c r="Q319" s="190">
        <v>1.2030070999999999E-3</v>
      </c>
      <c r="R319" s="190">
        <v>4.2103869000000002E-2</v>
      </c>
      <c r="S319" s="190">
        <v>6.9954474000000003E-3</v>
      </c>
      <c r="T319" s="190">
        <v>6.2616289000000006E-2</v>
      </c>
      <c r="U319" s="190">
        <v>4.1481296999999999E-6</v>
      </c>
      <c r="V319" s="190">
        <v>4.2074463999999998E-10</v>
      </c>
      <c r="W319" s="25"/>
      <c r="X319" s="252">
        <f t="shared" si="390"/>
        <v>1.6298200862068963</v>
      </c>
      <c r="Y319" s="46">
        <v>34.079942000000003</v>
      </c>
      <c r="Z319" s="67">
        <f t="shared" si="391"/>
        <v>4.5405387026508759E-2</v>
      </c>
      <c r="AA319" s="5">
        <f t="shared" si="392"/>
        <v>2.4429249042432002E-6</v>
      </c>
      <c r="AB319" s="5">
        <f t="shared" si="393"/>
        <v>5.9713580737272004E-9</v>
      </c>
      <c r="AC319" s="36">
        <f t="shared" si="394"/>
        <v>0.13054976060000001</v>
      </c>
      <c r="AD319" s="42">
        <v>1.5180086999999999E-6</v>
      </c>
      <c r="AE319" s="42">
        <v>4.5799337999999999E-9</v>
      </c>
      <c r="AF319" s="42">
        <v>1.2512989E-13</v>
      </c>
      <c r="AG319" s="42">
        <v>3.0809043000000002E-10</v>
      </c>
      <c r="AH319" s="42">
        <v>1.2620132E-12</v>
      </c>
      <c r="AI319" s="42">
        <v>1.9131920999999999E-9</v>
      </c>
      <c r="AJ319" s="42">
        <v>8.5136851000000003E-7</v>
      </c>
      <c r="AK319" s="42">
        <v>2.7357416999999998E-10</v>
      </c>
      <c r="AL319" s="42">
        <v>9.5742706000000001E-10</v>
      </c>
      <c r="AM319" s="42">
        <v>5.7659645E-12</v>
      </c>
      <c r="AN319" s="42">
        <v>1.5132358999999999E-14</v>
      </c>
      <c r="AO319" s="42">
        <v>2.7037722999999999E-11</v>
      </c>
      <c r="AP319" s="42">
        <v>4.0894652000000001E-13</v>
      </c>
      <c r="AQ319" s="42">
        <v>2.5867245E-13</v>
      </c>
      <c r="AR319" s="42">
        <v>6.6126146999999998E-9</v>
      </c>
      <c r="AS319" s="42">
        <v>4.4507569000000002E-8</v>
      </c>
      <c r="AT319" s="42">
        <v>3.9379378E-12</v>
      </c>
      <c r="AU319" s="29">
        <v>5.3009106E-3</v>
      </c>
      <c r="AV319" s="29">
        <v>0.12524884999999999</v>
      </c>
      <c r="AW319" s="42">
        <v>2.0204966E-8</v>
      </c>
      <c r="AX319" s="42">
        <v>1.2286803999999999E-10</v>
      </c>
      <c r="AY319" s="42">
        <v>5.4972082000000004E-15</v>
      </c>
      <c r="AZ319" s="28"/>
      <c r="BA319" s="33" t="s">
        <v>1201</v>
      </c>
      <c r="BB319" s="28"/>
      <c r="BC319" s="28"/>
      <c r="BE319" s="39"/>
      <c r="BF319"/>
      <c r="BG319"/>
      <c r="BH319"/>
      <c r="BI319"/>
      <c r="BJ319"/>
      <c r="BK319"/>
      <c r="BL319"/>
      <c r="BM319"/>
      <c r="BN319"/>
      <c r="BO319"/>
      <c r="BP319"/>
      <c r="BQ319"/>
    </row>
    <row r="320" spans="3:69">
      <c r="C320" s="71" t="s">
        <v>390</v>
      </c>
      <c r="E320" s="29" t="s">
        <v>52</v>
      </c>
      <c r="F320" s="43" t="s">
        <v>1848</v>
      </c>
      <c r="G320" s="238">
        <f t="shared" si="386"/>
        <v>0.234812293977602</v>
      </c>
      <c r="H320" s="134">
        <f t="shared" si="387"/>
        <v>1.2532411132E-2</v>
      </c>
      <c r="I320" s="134">
        <f t="shared" si="388"/>
        <v>2.0187136000000001E-2</v>
      </c>
      <c r="J320" s="138">
        <f t="shared" si="389"/>
        <v>8.7027256845602016E-2</v>
      </c>
      <c r="K320" s="190">
        <v>0.11506549000000001</v>
      </c>
      <c r="L320" s="190">
        <v>1.0167653E-2</v>
      </c>
      <c r="M320" s="190">
        <v>8.9600779000000002E-3</v>
      </c>
      <c r="N320" s="190">
        <v>1.0859842999999999E-2</v>
      </c>
      <c r="O320" s="190">
        <v>3.9100831999999998E-5</v>
      </c>
      <c r="P320" s="190">
        <v>1.6334673000000001E-3</v>
      </c>
      <c r="Q320" s="190">
        <v>1.0594051000000001E-3</v>
      </c>
      <c r="R320" s="190">
        <v>2.2744718000000001E-2</v>
      </c>
      <c r="S320" s="190">
        <v>9.6495727999999998E-4</v>
      </c>
      <c r="T320" s="190">
        <v>6.3314469999999998E-2</v>
      </c>
      <c r="U320" s="190">
        <v>3.1111399000000001E-6</v>
      </c>
      <c r="V320" s="190">
        <v>4.2570202999999998E-10</v>
      </c>
      <c r="W320" s="25"/>
      <c r="X320" s="252">
        <f t="shared" si="390"/>
        <v>0.99194387931034478</v>
      </c>
      <c r="Y320" s="46">
        <v>24.526890999999999</v>
      </c>
      <c r="Z320" s="67">
        <f t="shared" si="391"/>
        <v>2.4172816719093819E-2</v>
      </c>
      <c r="AA320" s="5">
        <f t="shared" si="392"/>
        <v>1.2977215225561E-6</v>
      </c>
      <c r="AB320" s="5">
        <f t="shared" si="393"/>
        <v>3.4709307686660001E-9</v>
      </c>
      <c r="AC320" s="36">
        <f t="shared" si="394"/>
        <v>5.3363940900000004E-2</v>
      </c>
      <c r="AD320" s="42">
        <v>9.2473973000000003E-7</v>
      </c>
      <c r="AE320" s="42">
        <v>2.7899583E-9</v>
      </c>
      <c r="AF320" s="42">
        <v>7.6225476000000001E-14</v>
      </c>
      <c r="AG320" s="42">
        <v>2.7748136000000002E-10</v>
      </c>
      <c r="AH320" s="42">
        <v>4.485961E-13</v>
      </c>
      <c r="AI320" s="42">
        <v>1.2710741999999999E-9</v>
      </c>
      <c r="AJ320" s="42">
        <v>3.0869273999999998E-7</v>
      </c>
      <c r="AK320" s="42">
        <v>1.8037415E-10</v>
      </c>
      <c r="AL320" s="42">
        <v>3.5296866999999999E-10</v>
      </c>
      <c r="AM320" s="42">
        <v>3.3912869E-12</v>
      </c>
      <c r="AN320" s="42">
        <v>1.4022375E-14</v>
      </c>
      <c r="AO320" s="42">
        <v>2.0361416000000001E-11</v>
      </c>
      <c r="AP320" s="42">
        <v>2.1538002000000001E-13</v>
      </c>
      <c r="AQ320" s="42">
        <v>1.7090247999999999E-13</v>
      </c>
      <c r="AR320" s="42">
        <v>5.2446504000000002E-9</v>
      </c>
      <c r="AS320" s="42">
        <v>3.7689566000000003E-8</v>
      </c>
      <c r="AT320" s="42">
        <v>2.9541568000000002E-12</v>
      </c>
      <c r="AU320" s="29">
        <v>4.6461569000000001E-3</v>
      </c>
      <c r="AV320" s="29">
        <v>4.8717784E-2</v>
      </c>
      <c r="AW320" s="42">
        <v>1.9805832000000002E-8</v>
      </c>
      <c r="AX320" s="42">
        <v>1.2044087E-10</v>
      </c>
      <c r="AY320" s="42">
        <v>5.3886149999999997E-15</v>
      </c>
      <c r="AZ320" s="28"/>
      <c r="BA320" s="33" t="s">
        <v>1201</v>
      </c>
      <c r="BB320" s="28"/>
      <c r="BC320" s="28"/>
      <c r="BE320" s="39"/>
      <c r="BF320"/>
      <c r="BG320"/>
      <c r="BH320"/>
      <c r="BI320"/>
      <c r="BJ320"/>
      <c r="BK320"/>
      <c r="BL320"/>
      <c r="BM320"/>
      <c r="BN320"/>
      <c r="BO320"/>
      <c r="BP320"/>
      <c r="BQ320"/>
    </row>
    <row r="321" spans="3:69">
      <c r="C321" s="71" t="s">
        <v>391</v>
      </c>
      <c r="E321" s="29" t="s">
        <v>52</v>
      </c>
      <c r="F321" s="43" t="s">
        <v>1849</v>
      </c>
      <c r="G321" s="238">
        <f t="shared" si="386"/>
        <v>0.35937439253311165</v>
      </c>
      <c r="H321" s="134">
        <f t="shared" si="387"/>
        <v>1.5549220822E-2</v>
      </c>
      <c r="I321" s="134">
        <f t="shared" si="388"/>
        <v>5.7448812700000004E-2</v>
      </c>
      <c r="J321" s="138">
        <f t="shared" si="389"/>
        <v>0.15469726901111167</v>
      </c>
      <c r="K321" s="190">
        <v>0.13167909</v>
      </c>
      <c r="L321" s="190">
        <v>4.7117208000000001E-2</v>
      </c>
      <c r="M321" s="190">
        <v>9.1950914000000009E-3</v>
      </c>
      <c r="N321" s="190">
        <v>1.2280298E-2</v>
      </c>
      <c r="O321" s="190">
        <v>4.1283922E-5</v>
      </c>
      <c r="P321" s="190">
        <v>3.2276389E-3</v>
      </c>
      <c r="Q321" s="190">
        <v>1.1365132999999999E-3</v>
      </c>
      <c r="R321" s="190">
        <v>8.8430710999999995E-2</v>
      </c>
      <c r="S321" s="190">
        <v>3.5222959999999998E-3</v>
      </c>
      <c r="T321" s="190">
        <v>6.2741117999999999E-2</v>
      </c>
      <c r="U321" s="190">
        <v>3.1435831999999999E-6</v>
      </c>
      <c r="V321" s="190">
        <v>4.2791168000000001E-10</v>
      </c>
      <c r="W321" s="25"/>
      <c r="X321" s="252">
        <f t="shared" si="390"/>
        <v>1.1351645689655172</v>
      </c>
      <c r="Y321" s="46">
        <v>27.054558</v>
      </c>
      <c r="Z321" s="67">
        <f t="shared" si="391"/>
        <v>3.977556472512854E-2</v>
      </c>
      <c r="AA321" s="5">
        <f t="shared" si="392"/>
        <v>2.1739644230256406E-6</v>
      </c>
      <c r="AB321" s="5">
        <f t="shared" si="393"/>
        <v>4.6764008073365986E-9</v>
      </c>
      <c r="AC321" s="36">
        <f t="shared" si="394"/>
        <v>7.7689304000000001E-2</v>
      </c>
      <c r="AD321" s="42">
        <v>1.0257943000000001E-6</v>
      </c>
      <c r="AE321" s="42">
        <v>3.0948648000000001E-9</v>
      </c>
      <c r="AF321" s="42">
        <v>8.4555950000000005E-14</v>
      </c>
      <c r="AG321" s="42">
        <v>2.7521259999999997E-10</v>
      </c>
      <c r="AH321" s="42">
        <v>4.7642564000000005E-13</v>
      </c>
      <c r="AI321" s="42">
        <v>1.2692265000000001E-9</v>
      </c>
      <c r="AJ321" s="42">
        <v>1.0766230999999999E-6</v>
      </c>
      <c r="AK321" s="42">
        <v>1.8070605999999999E-10</v>
      </c>
      <c r="AL321" s="42">
        <v>1.2474799999999999E-9</v>
      </c>
      <c r="AM321" s="42">
        <v>4.4504205000000002E-12</v>
      </c>
      <c r="AN321" s="42">
        <v>1.4025211E-14</v>
      </c>
      <c r="AO321" s="42">
        <v>2.5801174E-11</v>
      </c>
      <c r="AP321" s="42">
        <v>3.4923546000000002E-13</v>
      </c>
      <c r="AQ321" s="42">
        <v>2.2560302E-13</v>
      </c>
      <c r="AR321" s="42">
        <v>5.6941664999999997E-9</v>
      </c>
      <c r="AS321" s="42">
        <v>4.4667577999999998E-8</v>
      </c>
      <c r="AT321" s="42">
        <v>2.9849495999999999E-12</v>
      </c>
      <c r="AU321" s="29">
        <v>1.116528E-2</v>
      </c>
      <c r="AV321" s="29">
        <v>6.6524024000000001E-2</v>
      </c>
      <c r="AW321" s="42">
        <v>1.9640362999999999E-8</v>
      </c>
      <c r="AX321" s="42">
        <v>1.1943464000000001E-10</v>
      </c>
      <c r="AY321" s="42">
        <v>5.3435956000000003E-15</v>
      </c>
      <c r="AZ321" s="28"/>
      <c r="BA321" s="33" t="s">
        <v>1201</v>
      </c>
      <c r="BB321" s="28"/>
      <c r="BC321" s="28"/>
      <c r="BE321" s="39"/>
      <c r="BF321"/>
      <c r="BG321"/>
      <c r="BH321"/>
      <c r="BI321"/>
      <c r="BJ321"/>
      <c r="BK321"/>
      <c r="BL321"/>
      <c r="BM321"/>
      <c r="BN321"/>
      <c r="BO321"/>
      <c r="BP321"/>
      <c r="BQ321"/>
    </row>
    <row r="322" spans="3:69">
      <c r="C322" s="71" t="s">
        <v>392</v>
      </c>
      <c r="E322" s="29" t="s">
        <v>52</v>
      </c>
      <c r="F322" s="43" t="s">
        <v>1850</v>
      </c>
      <c r="G322" s="238">
        <f t="shared" si="386"/>
        <v>0.36010530978649602</v>
      </c>
      <c r="H322" s="134">
        <f t="shared" si="387"/>
        <v>1.5567520454999999E-2</v>
      </c>
      <c r="I322" s="134">
        <f t="shared" si="388"/>
        <v>5.7574457599999997E-2</v>
      </c>
      <c r="J322" s="138">
        <f t="shared" si="389"/>
        <v>0.15509974173149599</v>
      </c>
      <c r="K322" s="190">
        <v>0.13186359</v>
      </c>
      <c r="L322" s="190">
        <v>4.7252226000000001E-2</v>
      </c>
      <c r="M322" s="190">
        <v>9.1865256999999999E-3</v>
      </c>
      <c r="N322" s="190">
        <v>1.2273388999999999E-2</v>
      </c>
      <c r="O322" s="190">
        <v>4.1278054999999997E-5</v>
      </c>
      <c r="P322" s="190">
        <v>3.2528534000000001E-3</v>
      </c>
      <c r="Q322" s="190">
        <v>1.1357059E-3</v>
      </c>
      <c r="R322" s="190">
        <v>8.8808596000000004E-2</v>
      </c>
      <c r="S322" s="190">
        <v>3.6106805E-3</v>
      </c>
      <c r="T322" s="190">
        <v>6.2677324000000006E-2</v>
      </c>
      <c r="U322" s="190">
        <v>3.1408040000000002E-6</v>
      </c>
      <c r="V322" s="190">
        <v>4.2749598E-10</v>
      </c>
      <c r="W322" s="25"/>
      <c r="X322" s="252">
        <f t="shared" si="390"/>
        <v>1.1367550862068965</v>
      </c>
      <c r="Y322" s="46">
        <v>27.080537</v>
      </c>
      <c r="Z322" s="67">
        <f t="shared" si="391"/>
        <v>3.9850907522700221E-2</v>
      </c>
      <c r="AA322" s="5">
        <f t="shared" si="392"/>
        <v>2.1780970673615403E-6</v>
      </c>
      <c r="AB322" s="5">
        <f t="shared" si="393"/>
        <v>4.6837274069696997E-9</v>
      </c>
      <c r="AC322" s="36">
        <f t="shared" si="394"/>
        <v>7.7921502000000004E-2</v>
      </c>
      <c r="AD322" s="42">
        <v>1.0272666000000001E-6</v>
      </c>
      <c r="AE322" s="42">
        <v>3.0993071E-9</v>
      </c>
      <c r="AF322" s="42">
        <v>8.4677320999999995E-14</v>
      </c>
      <c r="AG322" s="42">
        <v>2.7493626000000002E-10</v>
      </c>
      <c r="AH322" s="42">
        <v>4.7640153999999997E-13</v>
      </c>
      <c r="AI322" s="42">
        <v>1.2681211000000001E-9</v>
      </c>
      <c r="AJ322" s="42">
        <v>1.0793369999999999E-6</v>
      </c>
      <c r="AK322" s="42">
        <v>1.8056119E-10</v>
      </c>
      <c r="AL322" s="42">
        <v>1.2506470000000001E-9</v>
      </c>
      <c r="AM322" s="42">
        <v>4.4475591000000004E-12</v>
      </c>
      <c r="AN322" s="42">
        <v>1.4011692E-14</v>
      </c>
      <c r="AO322" s="42">
        <v>2.5789163E-11</v>
      </c>
      <c r="AP322" s="42">
        <v>3.4932313E-13</v>
      </c>
      <c r="AQ322" s="42">
        <v>2.2554412000000001E-13</v>
      </c>
      <c r="AR322" s="42">
        <v>5.6949106000000003E-9</v>
      </c>
      <c r="AS322" s="42">
        <v>4.4634467000000001E-8</v>
      </c>
      <c r="AT322" s="42">
        <v>2.9823103999999999E-12</v>
      </c>
      <c r="AU322" s="29">
        <v>1.1177672E-2</v>
      </c>
      <c r="AV322" s="29">
        <v>6.6743830000000004E-2</v>
      </c>
      <c r="AW322" s="42">
        <v>1.9620556000000002E-8</v>
      </c>
      <c r="AX322" s="42">
        <v>1.1931419E-10</v>
      </c>
      <c r="AY322" s="42">
        <v>5.3382067000000002E-15</v>
      </c>
      <c r="AZ322" s="28"/>
      <c r="BA322" s="33" t="s">
        <v>1201</v>
      </c>
      <c r="BB322" s="28"/>
      <c r="BC322" s="28"/>
      <c r="BE322" s="39"/>
      <c r="BF322"/>
      <c r="BG322"/>
      <c r="BH322"/>
      <c r="BI322"/>
      <c r="BJ322"/>
      <c r="BK322"/>
      <c r="BL322"/>
      <c r="BM322"/>
      <c r="BN322"/>
      <c r="BO322"/>
      <c r="BP322"/>
      <c r="BQ322"/>
    </row>
    <row r="323" spans="3:69">
      <c r="C323" s="71" t="s">
        <v>393</v>
      </c>
      <c r="D323" s="1"/>
      <c r="E323" s="29" t="s">
        <v>52</v>
      </c>
      <c r="F323" s="43" t="s">
        <v>1851</v>
      </c>
      <c r="G323" s="238">
        <f t="shared" si="386"/>
        <v>0.23554320935098633</v>
      </c>
      <c r="H323" s="134">
        <f t="shared" si="387"/>
        <v>1.2550709765000001E-2</v>
      </c>
      <c r="I323" s="134">
        <f t="shared" si="388"/>
        <v>2.0312780099999997E-2</v>
      </c>
      <c r="J323" s="138">
        <f t="shared" si="389"/>
        <v>8.7429729485986346E-2</v>
      </c>
      <c r="K323" s="190">
        <v>0.11524999</v>
      </c>
      <c r="L323" s="190">
        <v>1.030267E-2</v>
      </c>
      <c r="M323" s="190">
        <v>8.9515123000000005E-3</v>
      </c>
      <c r="N323" s="190">
        <v>1.0852933E-2</v>
      </c>
      <c r="O323" s="190">
        <v>3.9094965000000002E-5</v>
      </c>
      <c r="P323" s="190">
        <v>1.6586818E-3</v>
      </c>
      <c r="Q323" s="190">
        <v>1.0585977999999999E-3</v>
      </c>
      <c r="R323" s="190">
        <v>2.3122602999999999E-2</v>
      </c>
      <c r="S323" s="190">
        <v>1.0533417E-3</v>
      </c>
      <c r="T323" s="190">
        <v>6.3250676000000006E-2</v>
      </c>
      <c r="U323" s="190">
        <v>3.1083606999999999E-6</v>
      </c>
      <c r="V323" s="190">
        <v>4.2528632999999997E-10</v>
      </c>
      <c r="W323" s="25"/>
      <c r="X323" s="252">
        <f t="shared" si="390"/>
        <v>0.99353439655172404</v>
      </c>
      <c r="Y323" s="46">
        <v>24.552869999999999</v>
      </c>
      <c r="Z323" s="67">
        <f t="shared" si="391"/>
        <v>2.4248157483454796E-2</v>
      </c>
      <c r="AA323" s="5">
        <f t="shared" si="392"/>
        <v>1.3018540459020101E-6</v>
      </c>
      <c r="AB323" s="5">
        <f t="shared" si="393"/>
        <v>3.4782573772079989E-9</v>
      </c>
      <c r="AC323" s="36">
        <f t="shared" si="394"/>
        <v>5.3596138800000005E-2</v>
      </c>
      <c r="AD323" s="42">
        <v>9.2621197000000003E-7</v>
      </c>
      <c r="AE323" s="42">
        <v>2.7944006E-9</v>
      </c>
      <c r="AF323" s="42">
        <v>7.6346845999999998E-14</v>
      </c>
      <c r="AG323" s="42">
        <v>2.7720503000000001E-10</v>
      </c>
      <c r="AH323" s="42">
        <v>4.4857201000000001E-13</v>
      </c>
      <c r="AI323" s="42">
        <v>1.2699687999999999E-9</v>
      </c>
      <c r="AJ323" s="42">
        <v>3.1140657999999999E-7</v>
      </c>
      <c r="AK323" s="42">
        <v>1.8022929E-10</v>
      </c>
      <c r="AL323" s="42">
        <v>3.5613567000000002E-10</v>
      </c>
      <c r="AM323" s="42">
        <v>3.3884254000000001E-12</v>
      </c>
      <c r="AN323" s="42">
        <v>1.4008855999999999E-14</v>
      </c>
      <c r="AO323" s="42">
        <v>2.0349404000000001E-11</v>
      </c>
      <c r="AP323" s="42">
        <v>2.1546768999999999E-13</v>
      </c>
      <c r="AQ323" s="42">
        <v>1.7084359E-13</v>
      </c>
      <c r="AR323" s="42">
        <v>5.2453945E-9</v>
      </c>
      <c r="AS323" s="42">
        <v>3.7656454000000002E-8</v>
      </c>
      <c r="AT323" s="42">
        <v>2.9515176000000002E-12</v>
      </c>
      <c r="AU323" s="29">
        <v>4.6585487999999996E-3</v>
      </c>
      <c r="AV323" s="29">
        <v>4.8937590000000003E-2</v>
      </c>
      <c r="AW323" s="42">
        <v>1.9786025000000001E-8</v>
      </c>
      <c r="AX323" s="42">
        <v>1.2032041999999999E-10</v>
      </c>
      <c r="AY323" s="42">
        <v>5.3832259999999996E-15</v>
      </c>
      <c r="AZ323" s="28"/>
      <c r="BA323" s="33" t="s">
        <v>1201</v>
      </c>
      <c r="BB323" s="28"/>
      <c r="BC323" s="28"/>
      <c r="BE323" s="39"/>
      <c r="BF323"/>
      <c r="BG323"/>
      <c r="BH323"/>
      <c r="BI323"/>
      <c r="BJ323"/>
      <c r="BK323"/>
      <c r="BL323"/>
      <c r="BM323"/>
      <c r="BN323"/>
      <c r="BO323"/>
      <c r="BP323"/>
      <c r="BQ323"/>
    </row>
    <row r="324" spans="3:69">
      <c r="C324" s="71" t="s">
        <v>394</v>
      </c>
      <c r="E324" s="29" t="s">
        <v>52</v>
      </c>
      <c r="F324" s="43" t="s">
        <v>1852</v>
      </c>
      <c r="G324" s="238">
        <f t="shared" si="386"/>
        <v>0.23554320935098633</v>
      </c>
      <c r="H324" s="134">
        <f t="shared" si="387"/>
        <v>1.2550709765000001E-2</v>
      </c>
      <c r="I324" s="134">
        <f t="shared" si="388"/>
        <v>2.0312780099999997E-2</v>
      </c>
      <c r="J324" s="138">
        <f t="shared" si="389"/>
        <v>8.7429729485986346E-2</v>
      </c>
      <c r="K324" s="190">
        <v>0.11524999</v>
      </c>
      <c r="L324" s="190">
        <v>1.030267E-2</v>
      </c>
      <c r="M324" s="190">
        <v>8.9515123000000005E-3</v>
      </c>
      <c r="N324" s="190">
        <v>1.0852933E-2</v>
      </c>
      <c r="O324" s="190">
        <v>3.9094965000000002E-5</v>
      </c>
      <c r="P324" s="190">
        <v>1.6586818E-3</v>
      </c>
      <c r="Q324" s="190">
        <v>1.0585977999999999E-3</v>
      </c>
      <c r="R324" s="190">
        <v>2.3122602999999999E-2</v>
      </c>
      <c r="S324" s="190">
        <v>1.0533417E-3</v>
      </c>
      <c r="T324" s="190">
        <v>6.3250676000000006E-2</v>
      </c>
      <c r="U324" s="190">
        <v>3.1083606999999999E-6</v>
      </c>
      <c r="V324" s="190">
        <v>4.2528632999999997E-10</v>
      </c>
      <c r="W324" s="25"/>
      <c r="X324" s="252">
        <f t="shared" si="390"/>
        <v>0.99353439655172404</v>
      </c>
      <c r="Y324" s="46">
        <v>24.552869999999999</v>
      </c>
      <c r="Z324" s="67">
        <f t="shared" si="391"/>
        <v>2.4248157483454796E-2</v>
      </c>
      <c r="AA324" s="5">
        <f t="shared" si="392"/>
        <v>1.3018540459020101E-6</v>
      </c>
      <c r="AB324" s="5">
        <f t="shared" si="393"/>
        <v>3.4782573772079989E-9</v>
      </c>
      <c r="AC324" s="36">
        <f t="shared" si="394"/>
        <v>5.3596138800000005E-2</v>
      </c>
      <c r="AD324" s="42">
        <v>9.2621197000000003E-7</v>
      </c>
      <c r="AE324" s="42">
        <v>2.7944006E-9</v>
      </c>
      <c r="AF324" s="42">
        <v>7.6346845999999998E-14</v>
      </c>
      <c r="AG324" s="42">
        <v>2.7720503000000001E-10</v>
      </c>
      <c r="AH324" s="42">
        <v>4.4857201000000001E-13</v>
      </c>
      <c r="AI324" s="42">
        <v>1.2699687999999999E-9</v>
      </c>
      <c r="AJ324" s="42">
        <v>3.1140657999999999E-7</v>
      </c>
      <c r="AK324" s="42">
        <v>1.8022929E-10</v>
      </c>
      <c r="AL324" s="42">
        <v>3.5613567000000002E-10</v>
      </c>
      <c r="AM324" s="42">
        <v>3.3884254000000001E-12</v>
      </c>
      <c r="AN324" s="42">
        <v>1.4008855999999999E-14</v>
      </c>
      <c r="AO324" s="42">
        <v>2.0349404000000001E-11</v>
      </c>
      <c r="AP324" s="42">
        <v>2.1546768999999999E-13</v>
      </c>
      <c r="AQ324" s="42">
        <v>1.7084359E-13</v>
      </c>
      <c r="AR324" s="42">
        <v>5.2453945E-9</v>
      </c>
      <c r="AS324" s="42">
        <v>3.7656454000000002E-8</v>
      </c>
      <c r="AT324" s="42">
        <v>2.9515176000000002E-12</v>
      </c>
      <c r="AU324" s="29">
        <v>4.6585487999999996E-3</v>
      </c>
      <c r="AV324" s="29">
        <v>4.8937590000000003E-2</v>
      </c>
      <c r="AW324" s="42">
        <v>1.9786025000000001E-8</v>
      </c>
      <c r="AX324" s="42">
        <v>1.2032041999999999E-10</v>
      </c>
      <c r="AY324" s="42">
        <v>5.3832259999999996E-15</v>
      </c>
      <c r="AZ324" s="28"/>
      <c r="BA324" s="33" t="s">
        <v>1201</v>
      </c>
      <c r="BB324" s="28"/>
      <c r="BC324" s="28"/>
      <c r="BE324" s="39"/>
      <c r="BF324"/>
      <c r="BG324"/>
      <c r="BH324"/>
      <c r="BI324"/>
      <c r="BJ324"/>
      <c r="BK324"/>
      <c r="BL324"/>
      <c r="BM324"/>
      <c r="BN324"/>
      <c r="BO324"/>
      <c r="BP324"/>
      <c r="BQ324"/>
    </row>
    <row r="325" spans="3:69">
      <c r="C325" s="57" t="s">
        <v>79</v>
      </c>
      <c r="D325" s="1" t="s">
        <v>18</v>
      </c>
      <c r="E325" s="29"/>
      <c r="F325" s="67"/>
      <c r="H325" s="67"/>
      <c r="I325" s="67"/>
      <c r="J325" s="67"/>
      <c r="K325" s="67"/>
      <c r="L325" s="67"/>
      <c r="M325" s="67"/>
      <c r="N325" s="67"/>
      <c r="O325" s="67"/>
      <c r="P325" s="67"/>
      <c r="Q325" s="67"/>
      <c r="R325" s="67"/>
      <c r="S325" s="67"/>
      <c r="T325" s="67"/>
      <c r="U325" s="67"/>
      <c r="V325" s="67"/>
      <c r="W325" s="67"/>
      <c r="Y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BE325" s="33"/>
      <c r="BF325"/>
      <c r="BG325"/>
      <c r="BH325"/>
      <c r="BI325"/>
      <c r="BJ325"/>
      <c r="BK325"/>
      <c r="BL325"/>
      <c r="BM325"/>
      <c r="BN325"/>
      <c r="BO325"/>
      <c r="BP325"/>
      <c r="BQ325"/>
    </row>
    <row r="326" spans="3:69">
      <c r="C326" s="71" t="s">
        <v>395</v>
      </c>
      <c r="E326" s="29" t="s">
        <v>52</v>
      </c>
      <c r="F326" s="43" t="s">
        <v>1853</v>
      </c>
      <c r="G326" s="238">
        <f t="shared" ref="G326:G329" si="395">H326+I326+J326+K326</f>
        <v>0.45473484408109488</v>
      </c>
      <c r="H326" s="134">
        <f t="shared" ref="H326:H329" si="396">N326+O326+P326</f>
        <v>1.7268949858E-2</v>
      </c>
      <c r="I326" s="134">
        <f t="shared" ref="I326:I329" si="397">L326+M326+Q326</f>
        <v>3.7059376400000003E-2</v>
      </c>
      <c r="J326" s="138">
        <f t="shared" ref="J326:J329" si="398">R326+IF(S326="x",0,S326)+IF(T326="x",0,T326)+IF(U326="x",0,U326)+V326</f>
        <v>0.25632917782309489</v>
      </c>
      <c r="K326" s="190">
        <v>0.14407734</v>
      </c>
      <c r="L326" s="190">
        <v>2.5502177000000001E-2</v>
      </c>
      <c r="M326" s="190">
        <v>1.0215E-2</v>
      </c>
      <c r="N326" s="190">
        <v>1.1182681999999999E-2</v>
      </c>
      <c r="O326" s="190">
        <v>3.6557658000000002E-5</v>
      </c>
      <c r="P326" s="190">
        <v>6.0497101999999999E-3</v>
      </c>
      <c r="Q326" s="190">
        <v>1.3421994E-3</v>
      </c>
      <c r="R326" s="190">
        <v>0.18701640999999999</v>
      </c>
      <c r="S326" s="190">
        <v>6.8445763999999999E-3</v>
      </c>
      <c r="T326" s="190">
        <v>6.2465143000000001E-2</v>
      </c>
      <c r="U326" s="190">
        <v>3.0480039E-6</v>
      </c>
      <c r="V326" s="190">
        <v>4.1919490999999998E-10</v>
      </c>
      <c r="W326" s="25"/>
      <c r="X326" s="252">
        <f t="shared" ref="X326:X329" si="399">K326/0.116</f>
        <v>1.2420460344827586</v>
      </c>
      <c r="Y326" s="46">
        <v>29.191438000000002</v>
      </c>
      <c r="Z326" s="67">
        <f t="shared" ref="Z326:Z329" si="400">AA326*42.1*400+AB326*1396*400+AC326*0.0000357*200</f>
        <v>3.4948151253357103E-2</v>
      </c>
      <c r="AA326" s="5">
        <f t="shared" ref="AA326:AA329" si="401">AD326+AG326+AH326+AI326+AJ326+AR326+AS326+AW326</f>
        <v>1.8789296050374097E-6</v>
      </c>
      <c r="AB326" s="5">
        <f t="shared" ref="AB326:AB329" si="402">AE326+AF326+AK326+AL326+AM326+AN326+AO326+AP326+AQ326+AT326+AX326+AY326</f>
        <v>4.5670665330715008E-9</v>
      </c>
      <c r="AC326" s="36">
        <f t="shared" ref="AC326:AC329" si="403">AU326+AV326</f>
        <v>0.10598413899999999</v>
      </c>
      <c r="AD326" s="42">
        <v>1.1567514999999999E-6</v>
      </c>
      <c r="AE326" s="42">
        <v>3.4899978999999999E-9</v>
      </c>
      <c r="AF326" s="42">
        <v>9.5351566999999994E-14</v>
      </c>
      <c r="AG326" s="42">
        <v>2.7356352E-10</v>
      </c>
      <c r="AH326" s="42">
        <v>4.1681740999999998E-13</v>
      </c>
      <c r="AI326" s="42">
        <v>1.26943E-9</v>
      </c>
      <c r="AJ326" s="42">
        <v>6.2614130999999995E-7</v>
      </c>
      <c r="AK326" s="42">
        <v>1.8166611999999999E-10</v>
      </c>
      <c r="AL326" s="42">
        <v>7.2288256000000002E-10</v>
      </c>
      <c r="AM326" s="42">
        <v>6.0704350999999997E-12</v>
      </c>
      <c r="AN326" s="42">
        <v>1.4311550999999999E-14</v>
      </c>
      <c r="AO326" s="42">
        <v>4.3581831999999997E-11</v>
      </c>
      <c r="AP326" s="42">
        <v>6.8685416999999999E-13</v>
      </c>
      <c r="AQ326" s="42">
        <v>4.0086539000000002E-13</v>
      </c>
      <c r="AR326" s="42">
        <v>6.7777997000000002E-9</v>
      </c>
      <c r="AS326" s="42">
        <v>6.8184392000000003E-8</v>
      </c>
      <c r="AT326" s="42">
        <v>2.8942193999999998E-12</v>
      </c>
      <c r="AU326" s="42">
        <v>2.8341489000000001E-2</v>
      </c>
      <c r="AV326" s="42">
        <v>7.7642649999999994E-2</v>
      </c>
      <c r="AW326" s="42">
        <v>1.9531193E-8</v>
      </c>
      <c r="AX326" s="42">
        <v>1.1877077000000001E-10</v>
      </c>
      <c r="AY326" s="42">
        <v>5.3138935000000002E-15</v>
      </c>
      <c r="AZ326" s="28"/>
      <c r="BA326" s="33" t="s">
        <v>1201</v>
      </c>
      <c r="BB326" s="28"/>
      <c r="BC326" s="28"/>
      <c r="BE326" s="39"/>
      <c r="BF326"/>
      <c r="BG326"/>
      <c r="BH326"/>
      <c r="BI326"/>
      <c r="BJ326"/>
      <c r="BK326"/>
      <c r="BL326"/>
      <c r="BM326"/>
      <c r="BN326"/>
      <c r="BO326"/>
      <c r="BP326"/>
      <c r="BQ326"/>
    </row>
    <row r="327" spans="3:69">
      <c r="C327" s="71" t="s">
        <v>396</v>
      </c>
      <c r="E327" s="29" t="s">
        <v>52</v>
      </c>
      <c r="F327" s="43" t="s">
        <v>1854</v>
      </c>
      <c r="G327" s="238">
        <f t="shared" si="395"/>
        <v>0.71583766487373457</v>
      </c>
      <c r="H327" s="134">
        <f t="shared" si="396"/>
        <v>3.43640973E-2</v>
      </c>
      <c r="I327" s="134">
        <f t="shared" si="397"/>
        <v>0.10507156259999999</v>
      </c>
      <c r="J327" s="138">
        <f t="shared" si="398"/>
        <v>0.29209822497373461</v>
      </c>
      <c r="K327" s="190">
        <v>0.28430378000000001</v>
      </c>
      <c r="L327" s="190">
        <v>7.7721390000000001E-2</v>
      </c>
      <c r="M327" s="190">
        <v>2.5921593999999999E-2</v>
      </c>
      <c r="N327" s="190">
        <v>2.5454666000000001E-2</v>
      </c>
      <c r="O327" s="190">
        <v>4.2484808000000001E-3</v>
      </c>
      <c r="P327" s="190">
        <v>4.6609505000000002E-3</v>
      </c>
      <c r="Q327" s="190">
        <v>1.4285786E-3</v>
      </c>
      <c r="R327" s="190">
        <v>0.22497724</v>
      </c>
      <c r="S327" s="190">
        <v>4.2857388000000001E-3</v>
      </c>
      <c r="T327" s="190">
        <v>6.2828445999999996E-2</v>
      </c>
      <c r="U327" s="190">
        <v>6.7997535999999999E-6</v>
      </c>
      <c r="V327" s="190">
        <v>4.2013460999999999E-10</v>
      </c>
      <c r="W327" s="25"/>
      <c r="X327" s="252">
        <f t="shared" si="399"/>
        <v>2.4508946551724136</v>
      </c>
      <c r="Y327" s="46">
        <v>43.297080000000001</v>
      </c>
      <c r="Z327" s="67">
        <f t="shared" si="400"/>
        <v>8.0525165451904399E-2</v>
      </c>
      <c r="AA327" s="5">
        <f t="shared" si="401"/>
        <v>4.3492550108773001E-6</v>
      </c>
      <c r="AB327" s="5">
        <f t="shared" si="402"/>
        <v>9.7650279899187982E-9</v>
      </c>
      <c r="AC327" s="36">
        <f t="shared" si="403"/>
        <v>0.25643129399999998</v>
      </c>
      <c r="AD327" s="42">
        <v>2.2833498E-6</v>
      </c>
      <c r="AE327" s="42">
        <v>6.8889981999999999E-9</v>
      </c>
      <c r="AF327" s="42">
        <v>1.8821613999999999E-13</v>
      </c>
      <c r="AG327" s="42">
        <v>3.9285394000000002E-10</v>
      </c>
      <c r="AH327" s="42">
        <v>3.2648373000000001E-12</v>
      </c>
      <c r="AI327" s="42">
        <v>3.5147556999999998E-9</v>
      </c>
      <c r="AJ327" s="42">
        <v>1.9573673000000001E-6</v>
      </c>
      <c r="AK327" s="42">
        <v>5.0265047999999998E-10</v>
      </c>
      <c r="AL327" s="42">
        <v>2.1764420000000002E-9</v>
      </c>
      <c r="AM327" s="42">
        <v>4.9388088000000002E-12</v>
      </c>
      <c r="AN327" s="42">
        <v>1.8276445000000001E-14</v>
      </c>
      <c r="AO327" s="42">
        <v>5.1568797E-11</v>
      </c>
      <c r="AP327" s="42">
        <v>6.5401193E-13</v>
      </c>
      <c r="AQ327" s="42">
        <v>5.4410122000000003E-13</v>
      </c>
      <c r="AR327" s="42">
        <v>8.7667374000000007E-9</v>
      </c>
      <c r="AS327" s="42">
        <v>7.4060624999999994E-8</v>
      </c>
      <c r="AT327" s="42">
        <v>6.4535772999999997E-12</v>
      </c>
      <c r="AU327" s="42">
        <v>3.0111314E-2</v>
      </c>
      <c r="AV327" s="42">
        <v>0.22631998</v>
      </c>
      <c r="AW327" s="42">
        <v>2.1799673999999999E-8</v>
      </c>
      <c r="AX327" s="42">
        <v>1.3256558999999999E-10</v>
      </c>
      <c r="AY327" s="42">
        <v>5.9310838000000002E-15</v>
      </c>
      <c r="AZ327" s="28"/>
      <c r="BA327" s="33" t="s">
        <v>1201</v>
      </c>
      <c r="BB327" s="28"/>
      <c r="BC327" s="28"/>
      <c r="BE327" s="39"/>
      <c r="BF327"/>
      <c r="BG327"/>
      <c r="BH327"/>
      <c r="BI327"/>
      <c r="BJ327"/>
      <c r="BK327"/>
      <c r="BL327"/>
      <c r="BM327"/>
      <c r="BN327"/>
      <c r="BO327"/>
      <c r="BP327"/>
      <c r="BQ327"/>
    </row>
    <row r="328" spans="3:69">
      <c r="C328" s="71" t="s">
        <v>397</v>
      </c>
      <c r="E328" s="29" t="s">
        <v>52</v>
      </c>
      <c r="F328" s="43" t="s">
        <v>1855</v>
      </c>
      <c r="G328" s="238">
        <f t="shared" si="395"/>
        <v>0.36065607303395852</v>
      </c>
      <c r="H328" s="134">
        <f t="shared" si="396"/>
        <v>1.3910781529999999E-2</v>
      </c>
      <c r="I328" s="134">
        <f t="shared" si="397"/>
        <v>2.8218371200000002E-2</v>
      </c>
      <c r="J328" s="138">
        <f t="shared" si="398"/>
        <v>0.19932754030395855</v>
      </c>
      <c r="K328" s="190">
        <v>0.11919937999999999</v>
      </c>
      <c r="L328" s="190">
        <v>1.7157480999999999E-2</v>
      </c>
      <c r="M328" s="190">
        <v>9.8653669000000003E-3</v>
      </c>
      <c r="N328" s="190">
        <v>1.0946632E-2</v>
      </c>
      <c r="O328" s="190">
        <v>4.2764530000000002E-5</v>
      </c>
      <c r="P328" s="190">
        <v>2.9213849999999999E-3</v>
      </c>
      <c r="Q328" s="190">
        <v>1.1955233000000001E-3</v>
      </c>
      <c r="R328" s="190">
        <v>0.13457959999999999</v>
      </c>
      <c r="S328" s="190">
        <v>1.7990415999999999E-3</v>
      </c>
      <c r="T328" s="190">
        <v>6.2945764000000001E-2</v>
      </c>
      <c r="U328" s="190">
        <v>3.1342792000000001E-6</v>
      </c>
      <c r="V328" s="190">
        <v>4.2475856999999998E-10</v>
      </c>
      <c r="W328" s="25"/>
      <c r="X328" s="252">
        <f t="shared" si="399"/>
        <v>1.0275808620689655</v>
      </c>
      <c r="Y328" s="46">
        <v>25.124417999999999</v>
      </c>
      <c r="Z328" s="67">
        <f t="shared" si="400"/>
        <v>2.7805478040167843E-2</v>
      </c>
      <c r="AA328" s="5">
        <f t="shared" si="401"/>
        <v>1.4952126381836799E-6</v>
      </c>
      <c r="AB328" s="5">
        <f t="shared" si="402"/>
        <v>3.7546925324044994E-9</v>
      </c>
      <c r="AC328" s="36">
        <f t="shared" si="403"/>
        <v>7.4156428999999996E-2</v>
      </c>
      <c r="AD328" s="42">
        <v>9.5783735999999996E-7</v>
      </c>
      <c r="AE328" s="42">
        <v>2.8898208000000001E-9</v>
      </c>
      <c r="AF328" s="42">
        <v>7.8953849000000002E-14</v>
      </c>
      <c r="AG328" s="42">
        <v>2.7624254000000001E-10</v>
      </c>
      <c r="AH328" s="42">
        <v>4.9564368000000004E-13</v>
      </c>
      <c r="AI328" s="42">
        <v>1.2724127E-9</v>
      </c>
      <c r="AJ328" s="42">
        <v>4.5391141E-7</v>
      </c>
      <c r="AK328" s="42">
        <v>1.8095185999999999E-10</v>
      </c>
      <c r="AL328" s="42">
        <v>5.2206658E-10</v>
      </c>
      <c r="AM328" s="42">
        <v>3.870527E-12</v>
      </c>
      <c r="AN328" s="42">
        <v>1.4200554E-14</v>
      </c>
      <c r="AO328" s="42">
        <v>3.4314940999999998E-11</v>
      </c>
      <c r="AP328" s="42">
        <v>4.4114418000000001E-13</v>
      </c>
      <c r="AQ328" s="42">
        <v>3.0759018999999998E-13</v>
      </c>
      <c r="AR328" s="42">
        <v>5.9118842999999998E-9</v>
      </c>
      <c r="AS328" s="42">
        <v>5.6295076E-8</v>
      </c>
      <c r="AT328" s="42">
        <v>2.9761036999999999E-12</v>
      </c>
      <c r="AU328" s="42">
        <v>2.1221745E-2</v>
      </c>
      <c r="AV328" s="42">
        <v>5.2934684000000003E-2</v>
      </c>
      <c r="AW328" s="42">
        <v>1.9707756999999999E-8</v>
      </c>
      <c r="AX328" s="42">
        <v>1.1984447000000001E-10</v>
      </c>
      <c r="AY328" s="42">
        <v>5.3619314999999997E-15</v>
      </c>
      <c r="AZ328" s="28"/>
      <c r="BA328" s="33" t="s">
        <v>1201</v>
      </c>
      <c r="BB328" s="28"/>
      <c r="BC328" s="28"/>
      <c r="BE328" s="39"/>
      <c r="BF328"/>
      <c r="BG328"/>
      <c r="BH328"/>
      <c r="BI328"/>
      <c r="BJ328"/>
      <c r="BK328"/>
      <c r="BL328"/>
      <c r="BM328"/>
      <c r="BN328"/>
      <c r="BO328"/>
      <c r="BP328"/>
      <c r="BQ328"/>
    </row>
    <row r="329" spans="3:69">
      <c r="C329" s="71" t="s">
        <v>398</v>
      </c>
      <c r="D329" s="1"/>
      <c r="E329" s="29" t="s">
        <v>52</v>
      </c>
      <c r="F329" s="43" t="s">
        <v>1856</v>
      </c>
      <c r="G329" s="238">
        <f t="shared" si="395"/>
        <v>0.5183139694867116</v>
      </c>
      <c r="H329" s="134">
        <f t="shared" si="396"/>
        <v>1.7125137470000003E-2</v>
      </c>
      <c r="I329" s="134">
        <f t="shared" si="397"/>
        <v>0.11842156820000001</v>
      </c>
      <c r="J329" s="138">
        <f t="shared" si="398"/>
        <v>0.25466866381671155</v>
      </c>
      <c r="K329" s="190">
        <v>0.12809860000000001</v>
      </c>
      <c r="L329" s="190">
        <v>0.1077327</v>
      </c>
      <c r="M329" s="190">
        <v>9.5414812999999998E-3</v>
      </c>
      <c r="N329" s="190">
        <v>1.4606422000000001E-2</v>
      </c>
      <c r="O329" s="190">
        <v>4.2988770000000002E-5</v>
      </c>
      <c r="P329" s="190">
        <v>2.4757266999999999E-3</v>
      </c>
      <c r="Q329" s="190">
        <v>1.1473868999999999E-3</v>
      </c>
      <c r="R329" s="190">
        <v>0.19071991999999999</v>
      </c>
      <c r="S329" s="190">
        <v>1.4462048E-3</v>
      </c>
      <c r="T329" s="190">
        <v>6.2499324000000002E-2</v>
      </c>
      <c r="U329" s="190">
        <v>3.2145801999999999E-6</v>
      </c>
      <c r="V329" s="190">
        <v>4.3651161000000001E-10</v>
      </c>
      <c r="W329" s="25"/>
      <c r="X329" s="252">
        <f t="shared" si="399"/>
        <v>1.104298275862069</v>
      </c>
      <c r="Y329" s="46">
        <v>26.155194999999999</v>
      </c>
      <c r="Z329" s="67">
        <f t="shared" si="400"/>
        <v>6.0350541704742279E-2</v>
      </c>
      <c r="AA329" s="5">
        <f t="shared" si="401"/>
        <v>3.3521101987828503E-6</v>
      </c>
      <c r="AB329" s="5">
        <f t="shared" si="402"/>
        <v>5.8802583421186992E-9</v>
      </c>
      <c r="AC329" s="36">
        <f t="shared" si="403"/>
        <v>8.6480349999999998E-2</v>
      </c>
      <c r="AD329" s="42">
        <v>9.3744119000000004E-7</v>
      </c>
      <c r="AE329" s="42">
        <v>2.8282817999999998E-9</v>
      </c>
      <c r="AF329" s="42">
        <v>7.7272515999999997E-14</v>
      </c>
      <c r="AG329" s="42">
        <v>2.7432911999999998E-10</v>
      </c>
      <c r="AH329" s="42">
        <v>4.9746285000000001E-13</v>
      </c>
      <c r="AI329" s="42">
        <v>1.2625297999999999E-9</v>
      </c>
      <c r="AJ329" s="42">
        <v>2.3372457E-6</v>
      </c>
      <c r="AK329" s="42">
        <v>1.7941684E-10</v>
      </c>
      <c r="AL329" s="42">
        <v>2.7158804000000001E-9</v>
      </c>
      <c r="AM329" s="42">
        <v>3.7030793999999997E-12</v>
      </c>
      <c r="AN329" s="42">
        <v>1.4031496E-14</v>
      </c>
      <c r="AO329" s="42">
        <v>3.0131589000000003E-11</v>
      </c>
      <c r="AP329" s="42">
        <v>3.7408805000000001E-13</v>
      </c>
      <c r="AQ329" s="42">
        <v>2.6685756000000002E-13</v>
      </c>
      <c r="AR329" s="42">
        <v>5.6635653999999999E-9</v>
      </c>
      <c r="AS329" s="42">
        <v>5.0644502999999998E-8</v>
      </c>
      <c r="AT329" s="42">
        <v>3.0523574999999999E-12</v>
      </c>
      <c r="AU329" s="42">
        <v>2.1436925999999999E-2</v>
      </c>
      <c r="AV329" s="42">
        <v>6.5043424000000002E-2</v>
      </c>
      <c r="AW329" s="42">
        <v>1.9577884000000001E-8</v>
      </c>
      <c r="AX329" s="42">
        <v>1.1905469999999999E-10</v>
      </c>
      <c r="AY329" s="42">
        <v>5.3265967E-15</v>
      </c>
      <c r="AZ329" s="28"/>
      <c r="BA329" s="33" t="s">
        <v>1201</v>
      </c>
      <c r="BB329" s="28"/>
      <c r="BC329" s="28"/>
      <c r="BE329" s="39"/>
      <c r="BF329"/>
      <c r="BG329"/>
      <c r="BH329"/>
      <c r="BI329"/>
      <c r="BJ329"/>
      <c r="BK329"/>
      <c r="BL329"/>
      <c r="BM329"/>
      <c r="BN329"/>
      <c r="BO329"/>
      <c r="BP329"/>
      <c r="BQ329"/>
    </row>
    <row r="330" spans="3:69">
      <c r="C330" s="57" t="s">
        <v>80</v>
      </c>
      <c r="D330" s="1" t="s">
        <v>19</v>
      </c>
      <c r="E330" s="29"/>
      <c r="F330" s="67"/>
      <c r="H330" s="67"/>
      <c r="I330" s="67"/>
      <c r="J330" s="67"/>
      <c r="K330" s="67"/>
      <c r="L330" s="67"/>
      <c r="M330" s="67"/>
      <c r="N330" s="67"/>
      <c r="O330" s="67"/>
      <c r="P330" s="67"/>
      <c r="Q330" s="67"/>
      <c r="R330" s="67"/>
      <c r="S330" s="67"/>
      <c r="T330" s="67"/>
      <c r="U330" s="67"/>
      <c r="V330" s="67"/>
      <c r="W330" s="67"/>
      <c r="Y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BE330" s="33"/>
      <c r="BF330"/>
      <c r="BG330"/>
      <c r="BH330"/>
      <c r="BI330"/>
      <c r="BJ330"/>
      <c r="BK330"/>
      <c r="BL330"/>
      <c r="BM330"/>
      <c r="BN330"/>
      <c r="BO330"/>
      <c r="BP330"/>
      <c r="BQ330"/>
    </row>
    <row r="331" spans="3:69">
      <c r="C331" s="71" t="s">
        <v>399</v>
      </c>
      <c r="E331" s="29" t="s">
        <v>52</v>
      </c>
      <c r="F331" s="43" t="s">
        <v>1857</v>
      </c>
      <c r="G331" s="238">
        <f t="shared" ref="G331:G336" si="404">H331+I331+J331+K331</f>
        <v>0.48410864351491606</v>
      </c>
      <c r="H331" s="134">
        <f t="shared" ref="H331:H336" si="405">N331+O331+P331</f>
        <v>1.7283200784999998E-2</v>
      </c>
      <c r="I331" s="134">
        <f t="shared" ref="I331:I336" si="406">L331+M331+Q331</f>
        <v>0.1373739417</v>
      </c>
      <c r="J331" s="138">
        <f t="shared" ref="J331:J336" si="407">R331+IF(S331="x",0,S331)+IF(T331="x",0,T331)+IF(U331="x",0,U331)+V331</f>
        <v>0.19943291102991606</v>
      </c>
      <c r="K331" s="190">
        <v>0.13001858999999999</v>
      </c>
      <c r="L331" s="190">
        <v>0.12734493</v>
      </c>
      <c r="M331" s="190">
        <v>8.9717242999999992E-3</v>
      </c>
      <c r="N331" s="190">
        <v>1.5623270999999999E-2</v>
      </c>
      <c r="O331" s="190">
        <v>4.4718485000000001E-5</v>
      </c>
      <c r="P331" s="190">
        <v>1.6152113E-3</v>
      </c>
      <c r="Q331" s="190">
        <v>1.0572874E-3</v>
      </c>
      <c r="R331" s="190">
        <v>0.13529521999999999</v>
      </c>
      <c r="S331" s="190">
        <v>1.0603429E-3</v>
      </c>
      <c r="T331" s="190">
        <v>6.3074064999999999E-2</v>
      </c>
      <c r="U331" s="190">
        <v>3.2826852E-6</v>
      </c>
      <c r="V331" s="190">
        <v>4.4471602999999999E-10</v>
      </c>
      <c r="W331" s="25"/>
      <c r="X331" s="252">
        <f t="shared" ref="X331:X336" si="408">K331/0.116</f>
        <v>1.1208499137931034</v>
      </c>
      <c r="Y331" s="46">
        <v>26.438766000000001</v>
      </c>
      <c r="Z331" s="67">
        <f t="shared" ref="Z331:Z336" si="409">AA331*42.1*400+AB331*1396*400+AC331*0.0000357*200</f>
        <v>6.7058715488162043E-2</v>
      </c>
      <c r="AA331" s="5">
        <f t="shared" ref="AA331:AA336" si="410">AD331+AG331+AH331+AI331+AJ331+AR331+AS331+AW331</f>
        <v>3.73927293952451E-6</v>
      </c>
      <c r="AB331" s="5">
        <f t="shared" ref="AB331:AB336" si="411">AE331+AF331+AK331+AL331+AM331+AN331+AO331+AP331+AQ331+AT331+AX331+AY331</f>
        <v>6.3229684813562006E-9</v>
      </c>
      <c r="AC331" s="36">
        <f t="shared" ref="AC331:AC336" si="412">AU331+AV331</f>
        <v>7.8237196999999994E-2</v>
      </c>
      <c r="AD331" s="42">
        <v>9.2897049999999995E-7</v>
      </c>
      <c r="AE331" s="42">
        <v>2.8027211E-9</v>
      </c>
      <c r="AF331" s="42">
        <v>7.6574152999999999E-14</v>
      </c>
      <c r="AG331" s="42">
        <v>2.7697980999999999E-10</v>
      </c>
      <c r="AH331" s="42">
        <v>5.1871450999999998E-13</v>
      </c>
      <c r="AI331" s="42">
        <v>1.2728120000000001E-9</v>
      </c>
      <c r="AJ331" s="42">
        <v>2.7462036E-6</v>
      </c>
      <c r="AK331" s="42">
        <v>1.8063545000000001E-10</v>
      </c>
      <c r="AL331" s="42">
        <v>3.1921564E-9</v>
      </c>
      <c r="AM331" s="42">
        <v>3.3785734999999998E-12</v>
      </c>
      <c r="AN331" s="42">
        <v>1.3978495E-14</v>
      </c>
      <c r="AO331" s="42">
        <v>2.0282034999999999E-11</v>
      </c>
      <c r="AP331" s="42">
        <v>2.1453727000000001E-13</v>
      </c>
      <c r="AQ331" s="42">
        <v>1.7034592999999999E-13</v>
      </c>
      <c r="AR331" s="42">
        <v>5.2302540000000002E-9</v>
      </c>
      <c r="AS331" s="42">
        <v>3.7552530999999998E-8</v>
      </c>
      <c r="AT331" s="42">
        <v>3.1170193E-12</v>
      </c>
      <c r="AU331" s="42">
        <v>1.0994406E-2</v>
      </c>
      <c r="AV331" s="29">
        <v>6.7242790999999996E-2</v>
      </c>
      <c r="AW331" s="42">
        <v>1.9765744000000001E-8</v>
      </c>
      <c r="AX331" s="42">
        <v>1.2019709E-10</v>
      </c>
      <c r="AY331" s="42">
        <v>5.3777081999999999E-15</v>
      </c>
      <c r="AZ331" s="28"/>
      <c r="BA331" s="33" t="s">
        <v>1201</v>
      </c>
      <c r="BB331" s="28"/>
      <c r="BC331" s="28"/>
      <c r="BE331" s="39"/>
      <c r="BF331"/>
      <c r="BG331"/>
      <c r="BH331"/>
      <c r="BI331"/>
      <c r="BJ331"/>
      <c r="BK331"/>
      <c r="BL331"/>
      <c r="BM331"/>
      <c r="BN331"/>
      <c r="BO331"/>
      <c r="BP331"/>
      <c r="BQ331"/>
    </row>
    <row r="332" spans="3:69">
      <c r="C332" s="71" t="s">
        <v>400</v>
      </c>
      <c r="E332" s="29" t="s">
        <v>52</v>
      </c>
      <c r="F332" s="43" t="s">
        <v>1858</v>
      </c>
      <c r="G332" s="238">
        <f t="shared" si="404"/>
        <v>0.34791739030613811</v>
      </c>
      <c r="H332" s="134">
        <f t="shared" si="405"/>
        <v>1.54534469138E-2</v>
      </c>
      <c r="I332" s="134">
        <f t="shared" si="406"/>
        <v>3.0211861399999998E-2</v>
      </c>
      <c r="J332" s="138">
        <f t="shared" si="407"/>
        <v>0.17077390199233808</v>
      </c>
      <c r="K332" s="190">
        <v>0.13147818</v>
      </c>
      <c r="L332" s="190">
        <v>1.9714453999999999E-2</v>
      </c>
      <c r="M332" s="190">
        <v>9.2897977999999992E-3</v>
      </c>
      <c r="N332" s="190">
        <v>1.0814457E-2</v>
      </c>
      <c r="O332" s="190">
        <v>5.7556137999999997E-6</v>
      </c>
      <c r="P332" s="190">
        <v>4.6332342999999996E-3</v>
      </c>
      <c r="Q332" s="190">
        <v>1.2076096000000001E-3</v>
      </c>
      <c r="R332" s="190">
        <v>0.10261375</v>
      </c>
      <c r="S332" s="190">
        <v>5.5691428999999999E-3</v>
      </c>
      <c r="T332" s="190">
        <v>6.2588281999999995E-2</v>
      </c>
      <c r="U332" s="190">
        <v>2.7266845000000002E-6</v>
      </c>
      <c r="V332" s="190">
        <v>4.0783808999999998E-10</v>
      </c>
      <c r="W332" s="25"/>
      <c r="X332" s="252">
        <f t="shared" si="408"/>
        <v>1.1334325862068966</v>
      </c>
      <c r="Y332" s="46">
        <v>27.292418999999999</v>
      </c>
      <c r="Z332" s="67">
        <f t="shared" si="409"/>
        <v>3.0460567635449277E-2</v>
      </c>
      <c r="AA332" s="5">
        <f t="shared" si="410"/>
        <v>1.6387358821802207E-6</v>
      </c>
      <c r="AB332" s="5">
        <f t="shared" si="411"/>
        <v>4.0997351612004981E-9</v>
      </c>
      <c r="AC332" s="36">
        <f t="shared" si="412"/>
        <v>8.0527067999999993E-2</v>
      </c>
      <c r="AD332" s="42">
        <v>1.0555612E-6</v>
      </c>
      <c r="AE332" s="42">
        <v>3.1846998999999999E-9</v>
      </c>
      <c r="AF332" s="42">
        <v>8.7010499000000005E-14</v>
      </c>
      <c r="AG332" s="42">
        <v>2.7111124E-10</v>
      </c>
      <c r="AH332" s="42">
        <v>2.3640220999999999E-14</v>
      </c>
      <c r="AI332" s="42">
        <v>1.2317868E-9</v>
      </c>
      <c r="AJ332" s="42">
        <v>5.0280101999999997E-7</v>
      </c>
      <c r="AK332" s="42">
        <v>1.7577901E-10</v>
      </c>
      <c r="AL332" s="42">
        <v>5.7996337000000005E-10</v>
      </c>
      <c r="AM332" s="42">
        <v>5.2363271999999998E-12</v>
      </c>
      <c r="AN332" s="42">
        <v>1.4102055E-14</v>
      </c>
      <c r="AO332" s="42">
        <v>3.2413362999999997E-11</v>
      </c>
      <c r="AP332" s="42">
        <v>4.8459655999999999E-13</v>
      </c>
      <c r="AQ332" s="42">
        <v>2.9082527999999998E-13</v>
      </c>
      <c r="AR332" s="42">
        <v>6.1170355E-9</v>
      </c>
      <c r="AS332" s="42">
        <v>5.3320966999999998E-8</v>
      </c>
      <c r="AT332" s="42">
        <v>2.5893095000000001E-12</v>
      </c>
      <c r="AU332" s="42">
        <v>1.5866488000000002E-2</v>
      </c>
      <c r="AV332" s="29">
        <v>6.4660579999999995E-2</v>
      </c>
      <c r="AW332" s="42">
        <v>1.9432737999999999E-8</v>
      </c>
      <c r="AX332" s="42">
        <v>1.1817205999999999E-10</v>
      </c>
      <c r="AY332" s="42">
        <v>5.2871064999999999E-15</v>
      </c>
      <c r="AZ332" s="28"/>
      <c r="BA332" s="33" t="s">
        <v>1201</v>
      </c>
      <c r="BB332" s="28"/>
      <c r="BC332" s="28"/>
      <c r="BE332" s="39"/>
      <c r="BF332"/>
      <c r="BG332"/>
      <c r="BH332"/>
      <c r="BI332"/>
      <c r="BJ332"/>
      <c r="BK332"/>
      <c r="BL332"/>
      <c r="BM332"/>
      <c r="BN332"/>
      <c r="BO332"/>
      <c r="BP332"/>
      <c r="BQ332"/>
    </row>
    <row r="333" spans="3:69">
      <c r="C333" s="71" t="s">
        <v>401</v>
      </c>
      <c r="E333" s="29" t="s">
        <v>52</v>
      </c>
      <c r="F333" s="43" t="s">
        <v>1859</v>
      </c>
      <c r="G333" s="238">
        <f t="shared" si="404"/>
        <v>0.2367655746872987</v>
      </c>
      <c r="H333" s="134">
        <f t="shared" si="405"/>
        <v>1.2595526202000001E-2</v>
      </c>
      <c r="I333" s="134">
        <f t="shared" si="406"/>
        <v>2.0174154699999999E-2</v>
      </c>
      <c r="J333" s="138">
        <f t="shared" si="407"/>
        <v>8.7411313785298705E-2</v>
      </c>
      <c r="K333" s="190">
        <v>0.11658457999999999</v>
      </c>
      <c r="L333" s="190">
        <v>1.0072747999999999E-2</v>
      </c>
      <c r="M333" s="190">
        <v>9.0385569999999991E-3</v>
      </c>
      <c r="N333" s="190">
        <v>1.0938272000000001E-2</v>
      </c>
      <c r="O333" s="190">
        <v>4.8962602000000003E-5</v>
      </c>
      <c r="P333" s="190">
        <v>1.6082916E-3</v>
      </c>
      <c r="Q333" s="190">
        <v>1.0628497000000001E-3</v>
      </c>
      <c r="R333" s="190">
        <v>2.3178869000000001E-2</v>
      </c>
      <c r="S333" s="190">
        <v>8.9853397E-4</v>
      </c>
      <c r="T333" s="190">
        <v>6.3330694000000007E-2</v>
      </c>
      <c r="U333" s="190">
        <v>3.2163856000000001E-6</v>
      </c>
      <c r="V333" s="190">
        <v>4.2969868999999998E-10</v>
      </c>
      <c r="W333" s="25"/>
      <c r="X333" s="252">
        <f t="shared" si="408"/>
        <v>1.0050394827586207</v>
      </c>
      <c r="Y333" s="46">
        <v>24.734963</v>
      </c>
      <c r="Z333" s="67">
        <f t="shared" si="409"/>
        <v>2.4398572586088931E-2</v>
      </c>
      <c r="AA333" s="5">
        <f t="shared" si="410"/>
        <v>1.3091397350938101E-6</v>
      </c>
      <c r="AB333" s="5">
        <f t="shared" si="411"/>
        <v>3.5086665860730001E-9</v>
      </c>
      <c r="AC333" s="36">
        <f t="shared" si="412"/>
        <v>5.5100843900000002E-2</v>
      </c>
      <c r="AD333" s="42">
        <v>9.3702281000000004E-7</v>
      </c>
      <c r="AE333" s="42">
        <v>2.8270136000000001E-9</v>
      </c>
      <c r="AF333" s="42">
        <v>7.7237842999999998E-14</v>
      </c>
      <c r="AG333" s="42">
        <v>2.7850705999999999E-10</v>
      </c>
      <c r="AH333" s="42">
        <v>5.7443380999999996E-13</v>
      </c>
      <c r="AI333" s="42">
        <v>1.2824258E-9</v>
      </c>
      <c r="AJ333" s="42">
        <v>3.0774697000000001E-7</v>
      </c>
      <c r="AK333" s="42">
        <v>1.8200549999999999E-10</v>
      </c>
      <c r="AL333" s="42">
        <v>3.5162131000000002E-10</v>
      </c>
      <c r="AM333" s="42">
        <v>3.3915643999999999E-12</v>
      </c>
      <c r="AN333" s="42">
        <v>1.4032724E-14</v>
      </c>
      <c r="AO333" s="42">
        <v>2.0360165E-11</v>
      </c>
      <c r="AP333" s="42">
        <v>2.1529525000000001E-13</v>
      </c>
      <c r="AQ333" s="42">
        <v>1.7095967000000001E-13</v>
      </c>
      <c r="AR333" s="42">
        <v>5.2547828E-9</v>
      </c>
      <c r="AS333" s="42">
        <v>3.7699055999999997E-8</v>
      </c>
      <c r="AT333" s="42">
        <v>3.0540293000000001E-12</v>
      </c>
      <c r="AU333" s="42">
        <v>4.7096398999999997E-3</v>
      </c>
      <c r="AV333" s="29">
        <v>5.0391204000000002E-2</v>
      </c>
      <c r="AW333" s="42">
        <v>1.9854608999999999E-8</v>
      </c>
      <c r="AX333" s="42">
        <v>1.2073749E-10</v>
      </c>
      <c r="AY333" s="42">
        <v>5.4018859999999998E-15</v>
      </c>
      <c r="AZ333" s="28"/>
      <c r="BA333" s="33" t="s">
        <v>1201</v>
      </c>
      <c r="BB333" s="28"/>
      <c r="BC333" s="28"/>
      <c r="BE333" s="39"/>
      <c r="BF333"/>
      <c r="BG333"/>
      <c r="BH333"/>
      <c r="BI333"/>
      <c r="BJ333"/>
      <c r="BK333"/>
      <c r="BL333"/>
      <c r="BM333"/>
      <c r="BN333"/>
      <c r="BO333"/>
      <c r="BP333"/>
      <c r="BQ333"/>
    </row>
    <row r="334" spans="3:69">
      <c r="C334" s="71" t="s">
        <v>402</v>
      </c>
      <c r="E334" s="29" t="s">
        <v>52</v>
      </c>
      <c r="F334" s="43" t="s">
        <v>1860</v>
      </c>
      <c r="G334" s="238">
        <f t="shared" si="404"/>
        <v>2.7493046013997011</v>
      </c>
      <c r="H334" s="134">
        <f t="shared" si="405"/>
        <v>0.10353174849000001</v>
      </c>
      <c r="I334" s="134">
        <f t="shared" si="406"/>
        <v>0.87364996760000002</v>
      </c>
      <c r="J334" s="138">
        <f t="shared" si="407"/>
        <v>1.0206249553097009</v>
      </c>
      <c r="K334" s="190">
        <v>0.75149792999999998</v>
      </c>
      <c r="L334" s="190">
        <v>0.86187734999999999</v>
      </c>
      <c r="M334" s="190">
        <v>8.9125139000000003E-3</v>
      </c>
      <c r="N334" s="190">
        <v>4.5386145000000003E-2</v>
      </c>
      <c r="O334" s="190">
        <v>1.7767149000000001E-4</v>
      </c>
      <c r="P334" s="190">
        <v>5.7967932E-2</v>
      </c>
      <c r="Q334" s="190">
        <v>2.8601036999999999E-3</v>
      </c>
      <c r="R334" s="190">
        <v>0.86754993999999996</v>
      </c>
      <c r="S334" s="190">
        <v>0.10835349</v>
      </c>
      <c r="T334" s="190">
        <v>4.4716977999999998E-2</v>
      </c>
      <c r="U334" s="190">
        <v>4.5468358999999996E-6</v>
      </c>
      <c r="V334" s="190">
        <v>4.7380076000000003E-10</v>
      </c>
      <c r="W334" s="25"/>
      <c r="X334" s="252">
        <f t="shared" si="408"/>
        <v>6.4784304310344822</v>
      </c>
      <c r="Y334" s="46">
        <v>124.06592000000001</v>
      </c>
      <c r="Z334" s="67">
        <f t="shared" si="409"/>
        <v>0.42138211284280436</v>
      </c>
      <c r="AA334" s="5">
        <f t="shared" si="410"/>
        <v>2.3459209659781998E-5</v>
      </c>
      <c r="AB334" s="5">
        <f t="shared" si="411"/>
        <v>3.7404231554576299E-8</v>
      </c>
      <c r="AC334" s="36">
        <f t="shared" si="412"/>
        <v>0.76225480000000001</v>
      </c>
      <c r="AD334" s="42">
        <v>5.3003207E-6</v>
      </c>
      <c r="AE334" s="42">
        <v>1.5992114999999999E-8</v>
      </c>
      <c r="AF334" s="42">
        <v>4.3692677999999999E-13</v>
      </c>
      <c r="AG334" s="42">
        <v>2.1047445999999999E-10</v>
      </c>
      <c r="AH334" s="42">
        <v>2.2208220000000002E-12</v>
      </c>
      <c r="AI334" s="42">
        <v>1.3224474999999999E-9</v>
      </c>
      <c r="AJ334" s="42">
        <v>1.8011018E-5</v>
      </c>
      <c r="AK334" s="42">
        <v>2.1016556000000001E-10</v>
      </c>
      <c r="AL334" s="42">
        <v>2.0971527999999999E-8</v>
      </c>
      <c r="AM334" s="42">
        <v>4.5041828000000002E-11</v>
      </c>
      <c r="AN334" s="42">
        <v>1.2458932E-14</v>
      </c>
      <c r="AO334" s="42">
        <v>8.6894989999999995E-11</v>
      </c>
      <c r="AP334" s="42">
        <v>3.3580972E-12</v>
      </c>
      <c r="AQ334" s="42">
        <v>8.8685775000000003E-13</v>
      </c>
      <c r="AR334" s="42">
        <v>1.7469326E-8</v>
      </c>
      <c r="AS334" s="42">
        <v>1.1415343E-7</v>
      </c>
      <c r="AT334" s="42">
        <v>4.3165169000000001E-12</v>
      </c>
      <c r="AU334" s="42">
        <v>4.7164209999999998E-2</v>
      </c>
      <c r="AV334" s="29">
        <v>0.71509058999999997</v>
      </c>
      <c r="AW334" s="42">
        <v>1.4713061E-8</v>
      </c>
      <c r="AX334" s="42">
        <v>8.9471315999999999E-11</v>
      </c>
      <c r="AY334" s="42">
        <v>4.0030143000000003E-15</v>
      </c>
      <c r="AZ334" s="28"/>
      <c r="BA334" s="33" t="s">
        <v>1201</v>
      </c>
      <c r="BB334" s="28"/>
      <c r="BC334" s="28"/>
      <c r="BE334" s="39"/>
      <c r="BF334"/>
      <c r="BG334"/>
      <c r="BH334"/>
      <c r="BI334"/>
      <c r="BJ334"/>
      <c r="BK334"/>
      <c r="BL334"/>
      <c r="BM334"/>
      <c r="BN334"/>
      <c r="BO334"/>
      <c r="BP334"/>
      <c r="BQ334"/>
    </row>
    <row r="335" spans="3:69">
      <c r="C335" s="71" t="s">
        <v>403</v>
      </c>
      <c r="E335" s="29" t="s">
        <v>52</v>
      </c>
      <c r="F335" s="43" t="s">
        <v>1861</v>
      </c>
      <c r="G335" s="238">
        <f t="shared" si="404"/>
        <v>0.48182485713555978</v>
      </c>
      <c r="H335" s="134">
        <f t="shared" si="405"/>
        <v>1.6911686013999998E-2</v>
      </c>
      <c r="I335" s="134">
        <f t="shared" si="406"/>
        <v>0.13981565309999999</v>
      </c>
      <c r="J335" s="138">
        <f t="shared" si="407"/>
        <v>0.19913699802155979</v>
      </c>
      <c r="K335" s="190">
        <v>0.12596051999999999</v>
      </c>
      <c r="L335" s="190">
        <v>0.13019238</v>
      </c>
      <c r="M335" s="190">
        <v>8.6096695999999997E-3</v>
      </c>
      <c r="N335" s="190">
        <v>1.5314296E-2</v>
      </c>
      <c r="O335" s="190">
        <v>4.4698613999999998E-5</v>
      </c>
      <c r="P335" s="190">
        <v>1.5526914000000001E-3</v>
      </c>
      <c r="Q335" s="190">
        <v>1.0136035E-3</v>
      </c>
      <c r="R335" s="190">
        <v>0.13766136000000001</v>
      </c>
      <c r="S335" s="190">
        <v>1.0457705000000001E-3</v>
      </c>
      <c r="T335" s="190">
        <v>6.0426694000000003E-2</v>
      </c>
      <c r="U335" s="190">
        <v>3.1730934999999999E-6</v>
      </c>
      <c r="V335" s="190">
        <v>4.2805979000000001E-10</v>
      </c>
      <c r="W335" s="25"/>
      <c r="X335" s="252">
        <f t="shared" si="408"/>
        <v>1.0858665517241377</v>
      </c>
      <c r="Y335" s="46">
        <v>25.516717</v>
      </c>
      <c r="Z335" s="67">
        <f t="shared" si="409"/>
        <v>6.7302351809943955E-2</v>
      </c>
      <c r="AA335" s="5">
        <f t="shared" si="410"/>
        <v>3.7561224670891801E-6</v>
      </c>
      <c r="AB335" s="5">
        <f t="shared" si="411"/>
        <v>6.2662528020095997E-9</v>
      </c>
      <c r="AC335" s="36">
        <f t="shared" si="412"/>
        <v>7.7055168000000007E-2</v>
      </c>
      <c r="AD335" s="42">
        <v>8.9316589999999995E-7</v>
      </c>
      <c r="AE335" s="42">
        <v>2.6946974999999998E-9</v>
      </c>
      <c r="AF335" s="42">
        <v>7.3622797000000001E-14</v>
      </c>
      <c r="AG335" s="42">
        <v>2.6553377E-10</v>
      </c>
      <c r="AH335" s="42">
        <v>5.2051917999999996E-13</v>
      </c>
      <c r="AI335" s="42">
        <v>1.2215257999999999E-9</v>
      </c>
      <c r="AJ335" s="42">
        <v>2.8015308000000001E-6</v>
      </c>
      <c r="AK335" s="42">
        <v>1.7336537999999999E-10</v>
      </c>
      <c r="AL335" s="42">
        <v>3.2568400000000001E-9</v>
      </c>
      <c r="AM335" s="42">
        <v>3.2368953000000002E-12</v>
      </c>
      <c r="AN335" s="42">
        <v>1.3393648E-14</v>
      </c>
      <c r="AO335" s="42">
        <v>1.943278E-11</v>
      </c>
      <c r="AP335" s="42">
        <v>2.0562226000000001E-13</v>
      </c>
      <c r="AQ335" s="42">
        <v>1.6324609E-13</v>
      </c>
      <c r="AR335" s="42">
        <v>5.0146129999999996E-9</v>
      </c>
      <c r="AS335" s="42">
        <v>3.5978544999999998E-8</v>
      </c>
      <c r="AT335" s="42">
        <v>3.0129475000000002E-12</v>
      </c>
      <c r="AU335" s="42">
        <v>1.0991145000000001E-2</v>
      </c>
      <c r="AV335" s="29">
        <v>6.6064022999999999E-2</v>
      </c>
      <c r="AW335" s="42">
        <v>1.8945029000000001E-8</v>
      </c>
      <c r="AX335" s="42">
        <v>1.1520626E-10</v>
      </c>
      <c r="AY335" s="42">
        <v>5.1544146E-15</v>
      </c>
      <c r="AZ335" s="28"/>
      <c r="BA335" s="33" t="s">
        <v>1201</v>
      </c>
      <c r="BB335" s="28"/>
      <c r="BC335" s="28"/>
      <c r="BE335" s="39"/>
      <c r="BF335"/>
      <c r="BG335"/>
      <c r="BH335"/>
      <c r="BI335"/>
      <c r="BJ335"/>
      <c r="BK335"/>
      <c r="BL335"/>
      <c r="BM335"/>
      <c r="BN335"/>
      <c r="BO335"/>
      <c r="BP335"/>
      <c r="BQ335"/>
    </row>
    <row r="336" spans="3:69">
      <c r="C336" s="71" t="s">
        <v>404</v>
      </c>
      <c r="E336" s="29" t="s">
        <v>52</v>
      </c>
      <c r="F336" s="43" t="s">
        <v>1862</v>
      </c>
      <c r="G336" s="238">
        <f t="shared" si="404"/>
        <v>1.7854775045682936</v>
      </c>
      <c r="H336" s="134">
        <f t="shared" si="405"/>
        <v>4.1750445970000008E-2</v>
      </c>
      <c r="I336" s="134">
        <f t="shared" si="406"/>
        <v>0.74738828673000002</v>
      </c>
      <c r="J336" s="138">
        <f t="shared" si="407"/>
        <v>0.78523243186829361</v>
      </c>
      <c r="K336" s="190">
        <v>0.21110634</v>
      </c>
      <c r="L336" s="190">
        <v>0.73757556999999996</v>
      </c>
      <c r="M336" s="190">
        <v>8.8235394000000002E-3</v>
      </c>
      <c r="N336" s="190">
        <v>4.0108530000000003E-2</v>
      </c>
      <c r="O336" s="190">
        <v>1.2951246999999999E-4</v>
      </c>
      <c r="P336" s="190">
        <v>1.5124035E-3</v>
      </c>
      <c r="Q336" s="190">
        <v>9.8917732999999992E-4</v>
      </c>
      <c r="R336" s="190">
        <v>0.72611766</v>
      </c>
      <c r="S336" s="190">
        <v>1.9707269999999998E-3</v>
      </c>
      <c r="T336" s="190">
        <v>5.7139479E-2</v>
      </c>
      <c r="U336" s="190">
        <v>4.5653329999999996E-6</v>
      </c>
      <c r="V336" s="190">
        <v>5.3529360000000003E-10</v>
      </c>
      <c r="W336" s="25"/>
      <c r="X336" s="252">
        <f t="shared" si="408"/>
        <v>1.8198822413793103</v>
      </c>
      <c r="Y336" s="46">
        <v>36.268061000000003</v>
      </c>
      <c r="Z336" s="67">
        <f t="shared" si="409"/>
        <v>0.29084823184153591</v>
      </c>
      <c r="AA336" s="5">
        <f t="shared" si="410"/>
        <v>1.6475053318806199E-5</v>
      </c>
      <c r="AB336" s="5">
        <f t="shared" si="411"/>
        <v>2.1240229703545001E-8</v>
      </c>
      <c r="AC336" s="36">
        <f t="shared" si="412"/>
        <v>0.216777267</v>
      </c>
      <c r="AD336" s="42">
        <v>9.7728251000000003E-7</v>
      </c>
      <c r="AE336" s="42">
        <v>2.9484579000000001E-9</v>
      </c>
      <c r="AF336" s="42">
        <v>8.0555591999999998E-14</v>
      </c>
      <c r="AG336" s="42">
        <v>2.5950744999999998E-10</v>
      </c>
      <c r="AH336" s="42">
        <v>1.5963561999999999E-12</v>
      </c>
      <c r="AI336" s="42">
        <v>1.2546049999999999E-9</v>
      </c>
      <c r="AJ336" s="42">
        <v>1.5438926999999999E-5</v>
      </c>
      <c r="AK336" s="42">
        <v>1.7836682E-10</v>
      </c>
      <c r="AL336" s="42">
        <v>1.7975552000000001E-8</v>
      </c>
      <c r="AM336" s="42">
        <v>3.0635247000000001E-12</v>
      </c>
      <c r="AN336" s="42">
        <v>1.2758738000000001E-14</v>
      </c>
      <c r="AO336" s="42">
        <v>1.8408197000000001E-11</v>
      </c>
      <c r="AP336" s="42">
        <v>1.9638860999999999E-13</v>
      </c>
      <c r="AQ336" s="42">
        <v>1.5600050999999999E-13</v>
      </c>
      <c r="AR336" s="42">
        <v>4.8784819999999997E-9</v>
      </c>
      <c r="AS336" s="42">
        <v>3.4098254999999997E-8</v>
      </c>
      <c r="AT336" s="42">
        <v>4.3344355000000001E-12</v>
      </c>
      <c r="AU336" s="42">
        <v>4.4240666999999997E-2</v>
      </c>
      <c r="AV336" s="29">
        <v>0.17253660000000001</v>
      </c>
      <c r="AW336" s="42">
        <v>1.8351363E-8</v>
      </c>
      <c r="AX336" s="42">
        <v>1.1159613E-10</v>
      </c>
      <c r="AY336" s="42">
        <v>4.9928949999999997E-15</v>
      </c>
      <c r="AZ336" s="28"/>
      <c r="BA336" s="33" t="s">
        <v>1201</v>
      </c>
      <c r="BB336" s="28"/>
      <c r="BC336" s="28"/>
      <c r="BE336" s="39"/>
      <c r="BF336"/>
      <c r="BG336"/>
      <c r="BH336"/>
      <c r="BI336"/>
      <c r="BJ336"/>
      <c r="BK336"/>
      <c r="BL336"/>
      <c r="BM336"/>
      <c r="BN336"/>
      <c r="BO336"/>
      <c r="BP336"/>
      <c r="BQ336"/>
    </row>
    <row r="337" spans="1:69">
      <c r="C337" s="57" t="s">
        <v>81</v>
      </c>
      <c r="D337" s="1" t="s">
        <v>20</v>
      </c>
      <c r="E337" s="29"/>
      <c r="F337" s="67"/>
      <c r="H337" s="67"/>
      <c r="I337" s="67"/>
      <c r="J337" s="67"/>
      <c r="K337" s="67"/>
      <c r="L337" s="67"/>
      <c r="M337" s="67"/>
      <c r="N337" s="67"/>
      <c r="O337" s="67"/>
      <c r="P337" s="67"/>
      <c r="Q337" s="67"/>
      <c r="R337" s="67"/>
      <c r="S337" s="67"/>
      <c r="T337" s="67"/>
      <c r="U337" s="67"/>
      <c r="V337" s="67"/>
      <c r="W337" s="67"/>
      <c r="Y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BE337" s="38"/>
      <c r="BF337"/>
      <c r="BG337"/>
      <c r="BH337"/>
      <c r="BI337"/>
      <c r="BJ337"/>
      <c r="BK337"/>
      <c r="BL337"/>
      <c r="BM337"/>
      <c r="BN337"/>
      <c r="BO337"/>
      <c r="BP337"/>
      <c r="BQ337"/>
    </row>
    <row r="338" spans="1:69">
      <c r="C338" s="71" t="s">
        <v>405</v>
      </c>
      <c r="E338" s="29" t="s">
        <v>52</v>
      </c>
      <c r="F338" s="43" t="s">
        <v>1863</v>
      </c>
      <c r="G338" s="238">
        <f t="shared" ref="G338:G341" si="413">H338+I338+J338+K338</f>
        <v>0.27717830762323592</v>
      </c>
      <c r="H338" s="134">
        <f t="shared" ref="H338:H341" si="414">N338+O338+P338</f>
        <v>1.381158675E-2</v>
      </c>
      <c r="I338" s="134">
        <f t="shared" ref="I338:I341" si="415">L338+M338+Q338</f>
        <v>2.2107816600000003E-2</v>
      </c>
      <c r="J338" s="138">
        <f t="shared" ref="J338:J341" si="416">R338+IF(S338="x",0,S338)+IF(T338="x",0,T338)+IF(U338="x",0,U338)+V338</f>
        <v>9.9723864273235943E-2</v>
      </c>
      <c r="K338" s="190">
        <v>0.14153504</v>
      </c>
      <c r="L338" s="190">
        <v>1.0986927E-2</v>
      </c>
      <c r="M338" s="190">
        <v>1.0022148E-2</v>
      </c>
      <c r="N338" s="190">
        <v>1.1949075E-2</v>
      </c>
      <c r="O338" s="190">
        <v>1.9062655E-4</v>
      </c>
      <c r="P338" s="190">
        <v>1.6718852E-3</v>
      </c>
      <c r="Q338" s="190">
        <v>1.0987416000000001E-3</v>
      </c>
      <c r="R338" s="190">
        <v>3.5796604000000003E-2</v>
      </c>
      <c r="S338" s="190">
        <v>1.4351864000000001E-3</v>
      </c>
      <c r="T338" s="190">
        <v>6.2487391000000003E-2</v>
      </c>
      <c r="U338" s="190">
        <v>4.6823931000000002E-6</v>
      </c>
      <c r="V338" s="190">
        <v>4.8013593000000002E-10</v>
      </c>
      <c r="W338" s="25"/>
      <c r="X338" s="252">
        <f t="shared" ref="X338:X341" si="417">K338/0.116</f>
        <v>1.2201296551724137</v>
      </c>
      <c r="Y338" s="46">
        <v>28.164380000000001</v>
      </c>
      <c r="Z338" s="67">
        <f t="shared" ref="Z338:Z341" si="418">AA338*42.1*400+AB338*1396*400+AC338*0.0000357*200</f>
        <v>2.8915192070575663E-2</v>
      </c>
      <c r="AA338" s="5">
        <f t="shared" ref="AA338:AA341" si="419">AD338+AG338+AH338+AI338+AJ338+AR338+AS338+AW338</f>
        <v>1.5430131139942999E-6</v>
      </c>
      <c r="AB338" s="5">
        <f t="shared" ref="AB338:AB341" si="420">AE338+AF338+AK338+AL338+AM338+AN338+AO338+AP338+AQ338+AT338+AX338+AY338</f>
        <v>4.1747546700530986E-9</v>
      </c>
      <c r="AC338" s="36">
        <f t="shared" ref="AC338:AC341" si="421">AU338+AV338</f>
        <v>8.3987146099999993E-2</v>
      </c>
      <c r="AD338" s="42">
        <v>1.1384362999999999E-6</v>
      </c>
      <c r="AE338" s="42">
        <v>3.4346465E-9</v>
      </c>
      <c r="AF338" s="42">
        <v>9.3838735000000001E-14</v>
      </c>
      <c r="AG338" s="42">
        <v>2.8858824999999999E-10</v>
      </c>
      <c r="AH338" s="42">
        <v>2.3829443E-12</v>
      </c>
      <c r="AI338" s="42">
        <v>1.4269525000000001E-9</v>
      </c>
      <c r="AJ338" s="42">
        <v>3.3994763E-7</v>
      </c>
      <c r="AK338" s="42">
        <v>2.0301152E-10</v>
      </c>
      <c r="AL338" s="42">
        <v>3.8569625000000002E-10</v>
      </c>
      <c r="AM338" s="42">
        <v>3.3472679000000001E-12</v>
      </c>
      <c r="AN338" s="42">
        <v>1.3953360000000001E-14</v>
      </c>
      <c r="AO338" s="42">
        <v>2.0139503999999999E-11</v>
      </c>
      <c r="AP338" s="42">
        <v>2.1555597E-13</v>
      </c>
      <c r="AQ338" s="42">
        <v>1.7078786999999999E-13</v>
      </c>
      <c r="AR338" s="42">
        <v>5.4129923000000003E-9</v>
      </c>
      <c r="AS338" s="42">
        <v>3.7276726000000002E-8</v>
      </c>
      <c r="AT338" s="42">
        <v>4.4451605000000003E-12</v>
      </c>
      <c r="AU338" s="29">
        <v>5.8313211E-3</v>
      </c>
      <c r="AV338" s="42">
        <v>7.8155824999999998E-2</v>
      </c>
      <c r="AW338" s="42">
        <v>2.0221542E-8</v>
      </c>
      <c r="AX338" s="42">
        <v>1.2296883E-10</v>
      </c>
      <c r="AY338" s="42">
        <v>5.5017181000000001E-15</v>
      </c>
      <c r="AZ338" s="28"/>
      <c r="BA338" s="33" t="s">
        <v>1201</v>
      </c>
      <c r="BB338" s="28"/>
      <c r="BC338" s="28"/>
      <c r="BE338" s="39"/>
      <c r="BF338"/>
      <c r="BG338"/>
      <c r="BH338"/>
      <c r="BI338"/>
      <c r="BJ338"/>
      <c r="BK338"/>
      <c r="BL338"/>
      <c r="BM338"/>
      <c r="BN338"/>
      <c r="BO338"/>
      <c r="BP338"/>
      <c r="BQ338"/>
    </row>
    <row r="339" spans="1:69">
      <c r="C339" s="71" t="s">
        <v>406</v>
      </c>
      <c r="E339" s="29" t="s">
        <v>52</v>
      </c>
      <c r="F339" s="43" t="s">
        <v>1864</v>
      </c>
      <c r="G339" s="238">
        <f t="shared" si="413"/>
        <v>0.42057822523630073</v>
      </c>
      <c r="H339" s="134">
        <f t="shared" si="414"/>
        <v>2.4405404299999999E-2</v>
      </c>
      <c r="I339" s="134">
        <f t="shared" si="415"/>
        <v>5.8803845E-2</v>
      </c>
      <c r="J339" s="138">
        <f t="shared" si="416"/>
        <v>0.12111937593630073</v>
      </c>
      <c r="K339" s="190">
        <v>0.21624959999999999</v>
      </c>
      <c r="L339" s="190">
        <v>4.1824157000000001E-2</v>
      </c>
      <c r="M339" s="190">
        <v>1.5750064000000001E-2</v>
      </c>
      <c r="N339" s="190">
        <v>1.7409187E-2</v>
      </c>
      <c r="O339" s="190">
        <v>1.8601218E-3</v>
      </c>
      <c r="P339" s="190">
        <v>5.1360955E-3</v>
      </c>
      <c r="Q339" s="190">
        <v>1.2296239999999999E-3</v>
      </c>
      <c r="R339" s="190">
        <v>5.1129869000000001E-2</v>
      </c>
      <c r="S339" s="190">
        <v>7.7309796E-3</v>
      </c>
      <c r="T339" s="190">
        <v>6.2253691E-2</v>
      </c>
      <c r="U339" s="190">
        <v>4.8359118000000002E-6</v>
      </c>
      <c r="V339" s="190">
        <v>4.2450071999999998E-10</v>
      </c>
      <c r="W339" s="25"/>
      <c r="X339" s="252">
        <f t="shared" si="417"/>
        <v>1.8642206896551723</v>
      </c>
      <c r="Y339" s="46">
        <v>37.173516999999997</v>
      </c>
      <c r="Z339" s="67">
        <f t="shared" si="418"/>
        <v>5.3578242500558135E-2</v>
      </c>
      <c r="AA339" s="5">
        <f t="shared" si="419"/>
        <v>2.8842055751928997E-6</v>
      </c>
      <c r="AB339" s="5">
        <f t="shared" si="420"/>
        <v>6.9249171702859991E-9</v>
      </c>
      <c r="AC339" s="36">
        <f t="shared" si="421"/>
        <v>0.1598525023</v>
      </c>
      <c r="AD339" s="42">
        <v>1.7364018E-6</v>
      </c>
      <c r="AE339" s="42">
        <v>5.2388391999999998E-9</v>
      </c>
      <c r="AF339" s="42">
        <v>1.4313192E-13</v>
      </c>
      <c r="AG339" s="42">
        <v>3.2488899999999999E-10</v>
      </c>
      <c r="AH339" s="42">
        <v>1.8731929000000001E-12</v>
      </c>
      <c r="AI339" s="42">
        <v>2.2463250000000001E-9</v>
      </c>
      <c r="AJ339" s="42">
        <v>1.0720057999999999E-6</v>
      </c>
      <c r="AK339" s="42">
        <v>3.2143642E-10</v>
      </c>
      <c r="AL339" s="42">
        <v>1.2002027999999999E-9</v>
      </c>
      <c r="AM339" s="42">
        <v>5.8885705999999998E-12</v>
      </c>
      <c r="AN339" s="42">
        <v>1.5638314000000001E-14</v>
      </c>
      <c r="AO339" s="42">
        <v>2.8595898000000001E-11</v>
      </c>
      <c r="AP339" s="42">
        <v>4.2704953E-13</v>
      </c>
      <c r="AQ339" s="42">
        <v>2.8407051999999998E-13</v>
      </c>
      <c r="AR339" s="42">
        <v>7.0041890000000001E-9</v>
      </c>
      <c r="AS339" s="42">
        <v>4.5749281999999999E-8</v>
      </c>
      <c r="AT339" s="42">
        <v>4.5904716999999997E-12</v>
      </c>
      <c r="AU339" s="29">
        <v>5.7362222999999997E-3</v>
      </c>
      <c r="AV339" s="42">
        <v>0.15411627999999999</v>
      </c>
      <c r="AW339" s="42">
        <v>2.0471416999999999E-8</v>
      </c>
      <c r="AX339" s="42">
        <v>1.2448834999999999E-10</v>
      </c>
      <c r="AY339" s="42">
        <v>5.5697020000000002E-15</v>
      </c>
      <c r="AZ339" s="28"/>
      <c r="BA339" s="33" t="s">
        <v>1201</v>
      </c>
      <c r="BB339" s="28"/>
      <c r="BC339" s="28"/>
      <c r="BE339" s="39"/>
      <c r="BF339"/>
      <c r="BG339"/>
      <c r="BH339"/>
      <c r="BI339"/>
      <c r="BJ339"/>
      <c r="BK339"/>
      <c r="BL339"/>
      <c r="BM339"/>
      <c r="BN339"/>
      <c r="BO339"/>
      <c r="BP339"/>
      <c r="BQ339"/>
    </row>
    <row r="340" spans="1:69">
      <c r="C340" s="71" t="s">
        <v>407</v>
      </c>
      <c r="E340" s="29" t="s">
        <v>52</v>
      </c>
      <c r="F340" s="43" t="s">
        <v>1865</v>
      </c>
      <c r="G340" s="238">
        <f t="shared" si="413"/>
        <v>0.28403848755551098</v>
      </c>
      <c r="H340" s="134">
        <f t="shared" si="414"/>
        <v>1.40099838E-2</v>
      </c>
      <c r="I340" s="134">
        <f t="shared" si="415"/>
        <v>2.26331741E-2</v>
      </c>
      <c r="J340" s="138">
        <f t="shared" si="416"/>
        <v>0.10220478965551101</v>
      </c>
      <c r="K340" s="190">
        <v>0.14519054000000001</v>
      </c>
      <c r="L340" s="190">
        <v>1.1399685E-2</v>
      </c>
      <c r="M340" s="190">
        <v>1.0131820999999999E-2</v>
      </c>
      <c r="N340" s="190">
        <v>1.2065898E-2</v>
      </c>
      <c r="O340" s="190">
        <v>2.090917E-4</v>
      </c>
      <c r="P340" s="190">
        <v>1.7349940999999999E-3</v>
      </c>
      <c r="Q340" s="190">
        <v>1.1016680999999999E-3</v>
      </c>
      <c r="R340" s="190">
        <v>3.8263884999999997E-2</v>
      </c>
      <c r="S340" s="190">
        <v>1.6973246E-3</v>
      </c>
      <c r="T340" s="190">
        <v>6.2238712000000002E-2</v>
      </c>
      <c r="U340" s="190">
        <v>4.8675697000000004E-6</v>
      </c>
      <c r="V340" s="190">
        <v>4.8581101999999999E-10</v>
      </c>
      <c r="W340" s="25"/>
      <c r="X340" s="252">
        <f t="shared" si="417"/>
        <v>1.2516425862068965</v>
      </c>
      <c r="Y340" s="46">
        <v>28.668171000000001</v>
      </c>
      <c r="Z340" s="67">
        <f t="shared" si="418"/>
        <v>2.9668101757421642E-2</v>
      </c>
      <c r="AA340" s="5">
        <f t="shared" si="419"/>
        <v>1.5825021489446E-6</v>
      </c>
      <c r="AB340" s="5">
        <f t="shared" si="420"/>
        <v>4.2775632082495997E-9</v>
      </c>
      <c r="AC340" s="36">
        <f t="shared" si="421"/>
        <v>8.8259702200000012E-2</v>
      </c>
      <c r="AD340" s="42">
        <v>1.1679082E-6</v>
      </c>
      <c r="AE340" s="42">
        <v>3.5235601999999998E-9</v>
      </c>
      <c r="AF340" s="42">
        <v>9.6267917000000005E-14</v>
      </c>
      <c r="AG340" s="42">
        <v>2.8930246000000002E-10</v>
      </c>
      <c r="AH340" s="42">
        <v>2.6187846000000001E-12</v>
      </c>
      <c r="AI340" s="42">
        <v>1.4434007E-9</v>
      </c>
      <c r="AJ340" s="42">
        <v>3.5004738000000001E-7</v>
      </c>
      <c r="AK340" s="42">
        <v>2.0543651000000001E-10</v>
      </c>
      <c r="AL340" s="42">
        <v>3.9702561000000001E-10</v>
      </c>
      <c r="AM340" s="42">
        <v>3.3352696E-12</v>
      </c>
      <c r="AN340" s="42">
        <v>1.3913617999999999E-14</v>
      </c>
      <c r="AO340" s="42">
        <v>2.0084610999999999E-11</v>
      </c>
      <c r="AP340" s="42">
        <v>2.1578055999999999E-13</v>
      </c>
      <c r="AQ340" s="42">
        <v>1.7063742999999999E-13</v>
      </c>
      <c r="AR340" s="42">
        <v>5.4352460000000002E-9</v>
      </c>
      <c r="AS340" s="42">
        <v>3.7149658000000002E-8</v>
      </c>
      <c r="AT340" s="42">
        <v>4.6208751000000004E-12</v>
      </c>
      <c r="AU340" s="29">
        <v>6.0045662000000003E-3</v>
      </c>
      <c r="AV340" s="42">
        <v>8.2255136000000006E-2</v>
      </c>
      <c r="AW340" s="42">
        <v>2.0226342999999999E-8</v>
      </c>
      <c r="AX340" s="42">
        <v>1.2299803E-10</v>
      </c>
      <c r="AY340" s="42">
        <v>5.5030246E-15</v>
      </c>
      <c r="AZ340" s="28"/>
      <c r="BA340" s="33" t="s">
        <v>1201</v>
      </c>
      <c r="BB340" s="28"/>
      <c r="BC340" s="28"/>
      <c r="BE340" s="39"/>
      <c r="BF340"/>
      <c r="BG340"/>
      <c r="BH340"/>
      <c r="BI340"/>
      <c r="BJ340"/>
      <c r="BK340"/>
      <c r="BL340"/>
      <c r="BM340"/>
      <c r="BN340"/>
      <c r="BO340"/>
      <c r="BP340"/>
      <c r="BQ340"/>
    </row>
    <row r="341" spans="1:69">
      <c r="C341" s="71" t="s">
        <v>408</v>
      </c>
      <c r="D341" s="1"/>
      <c r="E341" s="29" t="s">
        <v>52</v>
      </c>
      <c r="F341" s="43" t="s">
        <v>1866</v>
      </c>
      <c r="G341" s="238">
        <f t="shared" si="413"/>
        <v>0.29180097415750705</v>
      </c>
      <c r="H341" s="134">
        <f t="shared" si="414"/>
        <v>1.5185399190000001E-2</v>
      </c>
      <c r="I341" s="134">
        <f t="shared" si="415"/>
        <v>2.4448613799999998E-2</v>
      </c>
      <c r="J341" s="138">
        <f t="shared" si="416"/>
        <v>0.10140079116750705</v>
      </c>
      <c r="K341" s="190">
        <v>0.15076617</v>
      </c>
      <c r="L341" s="190">
        <v>1.3400990999999999E-2</v>
      </c>
      <c r="M341" s="190">
        <v>9.8984000999999995E-3</v>
      </c>
      <c r="N341" s="190">
        <v>1.1953607999999999E-2</v>
      </c>
      <c r="O341" s="190">
        <v>1.6599559E-4</v>
      </c>
      <c r="P341" s="190">
        <v>3.0657955999999998E-3</v>
      </c>
      <c r="Q341" s="190">
        <v>1.1492226999999999E-3</v>
      </c>
      <c r="R341" s="190">
        <v>3.4972185000000003E-2</v>
      </c>
      <c r="S341" s="190">
        <v>3.7221683000000002E-3</v>
      </c>
      <c r="T341" s="190">
        <v>6.2702007000000004E-2</v>
      </c>
      <c r="U341" s="190">
        <v>4.4303957E-6</v>
      </c>
      <c r="V341" s="190">
        <v>4.7180703999999999E-10</v>
      </c>
      <c r="W341" s="25"/>
      <c r="X341" s="252">
        <f t="shared" si="417"/>
        <v>1.2997083620689656</v>
      </c>
      <c r="Y341" s="46">
        <v>29.803955999999999</v>
      </c>
      <c r="Z341" s="67">
        <f t="shared" si="418"/>
        <v>3.1224296564544163E-2</v>
      </c>
      <c r="AA341" s="5">
        <f t="shared" si="419"/>
        <v>1.6673357913964E-6</v>
      </c>
      <c r="AB341" s="5">
        <f t="shared" si="420"/>
        <v>4.453947024299401E-9</v>
      </c>
      <c r="AC341" s="36">
        <f t="shared" si="421"/>
        <v>9.2335829000000008E-2</v>
      </c>
      <c r="AD341" s="42">
        <v>1.2119746999999999E-6</v>
      </c>
      <c r="AE341" s="42">
        <v>3.6565432000000001E-9</v>
      </c>
      <c r="AF341" s="42">
        <v>9.9901356999999998E-14</v>
      </c>
      <c r="AG341" s="42">
        <v>2.8712935000000002E-10</v>
      </c>
      <c r="AH341" s="42">
        <v>2.0684464000000001E-12</v>
      </c>
      <c r="AI341" s="42">
        <v>1.4093078000000001E-9</v>
      </c>
      <c r="AJ341" s="42">
        <v>3.8796768E-7</v>
      </c>
      <c r="AK341" s="42">
        <v>2.0095501999999999E-10</v>
      </c>
      <c r="AL341" s="42">
        <v>4.4222261999999999E-10</v>
      </c>
      <c r="AM341" s="42">
        <v>4.5395701000000003E-12</v>
      </c>
      <c r="AN341" s="42">
        <v>1.4045345999999999E-14</v>
      </c>
      <c r="AO341" s="42">
        <v>2.2157829999999999E-11</v>
      </c>
      <c r="AP341" s="42">
        <v>3.0274754000000001E-13</v>
      </c>
      <c r="AQ341" s="42">
        <v>1.9148385999999999E-13</v>
      </c>
      <c r="AR341" s="42">
        <v>5.7283937999999999E-9</v>
      </c>
      <c r="AS341" s="42">
        <v>3.9787685999999998E-8</v>
      </c>
      <c r="AT341" s="42">
        <v>4.2060360000000002E-12</v>
      </c>
      <c r="AU341" s="29">
        <v>5.626346E-3</v>
      </c>
      <c r="AV341" s="42">
        <v>8.6709483000000004E-2</v>
      </c>
      <c r="AW341" s="42">
        <v>2.0178825999999999E-8</v>
      </c>
      <c r="AX341" s="42">
        <v>1.2270907999999999E-10</v>
      </c>
      <c r="AY341" s="42">
        <v>5.4900963999999997E-15</v>
      </c>
      <c r="AZ341" s="28"/>
      <c r="BA341" s="33" t="s">
        <v>1201</v>
      </c>
      <c r="BB341" s="28"/>
      <c r="BC341" s="28"/>
      <c r="BE341" s="39"/>
      <c r="BF341"/>
      <c r="BG341"/>
      <c r="BH341"/>
      <c r="BI341"/>
      <c r="BJ341"/>
      <c r="BK341"/>
      <c r="BL341"/>
      <c r="BM341"/>
      <c r="BN341"/>
      <c r="BO341"/>
      <c r="BP341"/>
      <c r="BQ341"/>
    </row>
    <row r="342" spans="1:69">
      <c r="E342" s="29"/>
      <c r="F342" s="5"/>
      <c r="BE342" s="33"/>
      <c r="BF342"/>
      <c r="BG342"/>
      <c r="BH342"/>
      <c r="BI342"/>
      <c r="BJ342"/>
      <c r="BK342"/>
      <c r="BL342"/>
      <c r="BM342"/>
      <c r="BN342"/>
      <c r="BO342"/>
      <c r="BP342"/>
      <c r="BQ342"/>
    </row>
    <row r="343" spans="1:69">
      <c r="C343" s="57" t="s">
        <v>82</v>
      </c>
      <c r="D343" s="1" t="s">
        <v>4971</v>
      </c>
      <c r="E343" s="29"/>
      <c r="F343" s="67"/>
      <c r="H343" s="67"/>
      <c r="I343" s="67"/>
      <c r="J343" s="67"/>
      <c r="K343" s="67"/>
      <c r="L343" s="67"/>
      <c r="M343" s="67"/>
      <c r="N343" s="67"/>
      <c r="O343" s="67"/>
      <c r="P343" s="67"/>
      <c r="Q343" s="67"/>
      <c r="R343" s="67"/>
      <c r="S343" s="67"/>
      <c r="T343" s="67"/>
      <c r="U343" s="67"/>
      <c r="V343" s="67"/>
      <c r="W343" s="67"/>
      <c r="Y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BE343" s="33"/>
      <c r="BF343"/>
      <c r="BG343"/>
      <c r="BH343"/>
      <c r="BI343"/>
      <c r="BJ343"/>
      <c r="BK343"/>
      <c r="BL343"/>
      <c r="BM343"/>
      <c r="BN343"/>
      <c r="BO343"/>
      <c r="BP343"/>
      <c r="BQ343"/>
    </row>
    <row r="344" spans="1:69">
      <c r="A344">
        <v>1</v>
      </c>
      <c r="C344" s="71" t="s">
        <v>409</v>
      </c>
      <c r="E344" s="29" t="s">
        <v>52</v>
      </c>
      <c r="F344" s="50" t="s">
        <v>1867</v>
      </c>
      <c r="G344" s="238">
        <f t="shared" ref="G344:G407" si="422">H344+I344+J344+K344</f>
        <v>2.5965324305203628</v>
      </c>
      <c r="H344" s="134">
        <f t="shared" ref="H344:H407" si="423">N344+O344+P344</f>
        <v>0.11639023400000001</v>
      </c>
      <c r="I344" s="134">
        <f t="shared" ref="I344:I407" si="424">L344+M344+Q344</f>
        <v>0.474279589</v>
      </c>
      <c r="J344" s="138">
        <f t="shared" ref="J344:J407" si="425">R344+IF(S344="x",0,S344)+IF(T344="x",0,T344)+IF(U344="x",0,U344)+V344</f>
        <v>1.1626236875203628</v>
      </c>
      <c r="K344" s="190">
        <v>0.84323892</v>
      </c>
      <c r="L344" s="190">
        <v>0.35110163</v>
      </c>
      <c r="M344" s="190">
        <v>8.4691049000000004E-2</v>
      </c>
      <c r="N344" s="190">
        <v>7.5155105E-2</v>
      </c>
      <c r="O344" s="190">
        <v>2.5893783E-2</v>
      </c>
      <c r="P344" s="190">
        <v>1.5341346E-2</v>
      </c>
      <c r="Q344" s="190">
        <v>3.8486909999999999E-2</v>
      </c>
      <c r="R344" s="190">
        <v>0.92083356999999999</v>
      </c>
      <c r="S344" s="190">
        <v>0.23635037</v>
      </c>
      <c r="T344" s="190">
        <v>4.9203147000000001E-3</v>
      </c>
      <c r="U344" s="190">
        <v>5.1943278000000004E-4</v>
      </c>
      <c r="V344" s="190">
        <v>4.0362751000000002E-11</v>
      </c>
      <c r="W344" s="25"/>
      <c r="X344" s="252">
        <f t="shared" ref="X344:X407" si="426">K344/0.116</f>
        <v>7.2693010344827584</v>
      </c>
      <c r="Y344" s="46">
        <v>142.91486</v>
      </c>
      <c r="Z344" s="67">
        <f t="shared" ref="Z344:Z407" si="427">AA344*42.1*400+AB344*1396*400+AC344*0.0000357*200</f>
        <v>0.2916609391135212</v>
      </c>
      <c r="AA344" s="5">
        <f t="shared" ref="AA344:AA407" si="428">AD344+AG344+AH344+AI344+AJ344+AR344+AS344+AW344</f>
        <v>1.5971135285029998E-5</v>
      </c>
      <c r="AB344" s="5">
        <f t="shared" ref="AB344:AB407" si="429">AE344+AF344+AK344+AL344+AM344+AN344+AO344+AP344+AQ344+AT344+AX344+AY344</f>
        <v>3.4712499920659007E-8</v>
      </c>
      <c r="AC344" s="36">
        <f t="shared" ref="AC344:AC407" si="430">AU344+AV344</f>
        <v>0.46548472799999996</v>
      </c>
      <c r="AD344" s="42">
        <v>6.8010440000000001E-6</v>
      </c>
      <c r="AE344" s="42">
        <v>2.0517921E-8</v>
      </c>
      <c r="AF344" s="42">
        <v>5.6056617999999996E-13</v>
      </c>
      <c r="AG344" s="42">
        <v>9.1921052999999995E-10</v>
      </c>
      <c r="AH344" s="42">
        <v>1.9549405E-9</v>
      </c>
      <c r="AI344" s="42">
        <v>1.1964367E-8</v>
      </c>
      <c r="AJ344" s="42">
        <v>8.6755830000000006E-6</v>
      </c>
      <c r="AK344" s="42">
        <v>1.7055826E-9</v>
      </c>
      <c r="AL344" s="42">
        <v>9.5174140999999998E-9</v>
      </c>
      <c r="AM344" s="42">
        <v>5.0338757000000001E-13</v>
      </c>
      <c r="AN344" s="42">
        <v>4.3798188999999998E-14</v>
      </c>
      <c r="AO344" s="42">
        <v>2.3481340000000001E-11</v>
      </c>
      <c r="AP344" s="42">
        <v>3.4466918999999999E-13</v>
      </c>
      <c r="AQ344" s="42">
        <v>4.8565897000000004E-13</v>
      </c>
      <c r="AR344" s="42">
        <v>4.3061953E-8</v>
      </c>
      <c r="AS344" s="42">
        <v>3.3183223999999999E-8</v>
      </c>
      <c r="AT344" s="42">
        <v>4.9279544000000005E-10</v>
      </c>
      <c r="AU344" s="42">
        <v>3.9752688000000001E-2</v>
      </c>
      <c r="AV344" s="42">
        <v>0.42573203999999998</v>
      </c>
      <c r="AW344" s="42">
        <v>4.0342459000000002E-7</v>
      </c>
      <c r="AX344" s="42">
        <v>2.4532575999999999E-9</v>
      </c>
      <c r="AY344" s="42">
        <v>1.0976056E-13</v>
      </c>
      <c r="AZ344" s="28"/>
      <c r="BA344" s="28" t="s">
        <v>1202</v>
      </c>
      <c r="BB344" s="28"/>
      <c r="BC344" s="28"/>
      <c r="BE344" s="39"/>
      <c r="BF344"/>
      <c r="BG344"/>
      <c r="BH344"/>
      <c r="BI344"/>
      <c r="BJ344"/>
      <c r="BK344"/>
      <c r="BL344"/>
      <c r="BM344"/>
      <c r="BN344"/>
      <c r="BO344"/>
      <c r="BP344"/>
      <c r="BQ344"/>
    </row>
    <row r="345" spans="1:69">
      <c r="A345">
        <v>1</v>
      </c>
      <c r="C345" s="71" t="s">
        <v>410</v>
      </c>
      <c r="E345" s="29" t="s">
        <v>52</v>
      </c>
      <c r="F345" s="50" t="s">
        <v>1868</v>
      </c>
      <c r="G345" s="238">
        <f t="shared" si="422"/>
        <v>0.37492322099310832</v>
      </c>
      <c r="H345" s="134">
        <f t="shared" si="423"/>
        <v>1.6843612760000001E-2</v>
      </c>
      <c r="I345" s="134">
        <f t="shared" si="424"/>
        <v>2.3606089660000003E-2</v>
      </c>
      <c r="J345" s="138">
        <f t="shared" si="425"/>
        <v>8.3850085731083015E-3</v>
      </c>
      <c r="K345" s="190">
        <v>0.32608851</v>
      </c>
      <c r="L345" s="190">
        <v>8.6715417000000003E-3</v>
      </c>
      <c r="M345" s="190">
        <v>1.4294329E-2</v>
      </c>
      <c r="N345" s="190">
        <v>1.4768483000000001E-2</v>
      </c>
      <c r="O345" s="190">
        <v>1.827733E-3</v>
      </c>
      <c r="P345" s="190">
        <v>2.4739675999999999E-4</v>
      </c>
      <c r="Q345" s="190">
        <v>6.4021895999999997E-4</v>
      </c>
      <c r="R345" s="190">
        <v>5.0039226000000005E-4</v>
      </c>
      <c r="S345" s="190">
        <v>7.1887288000000004E-3</v>
      </c>
      <c r="T345" s="190">
        <v>6.5390475E-4</v>
      </c>
      <c r="U345" s="190">
        <v>4.1978601999999997E-5</v>
      </c>
      <c r="V345" s="190">
        <v>4.1611082999999998E-9</v>
      </c>
      <c r="W345" s="25"/>
      <c r="X345" s="252">
        <f t="shared" si="426"/>
        <v>2.8111078448275859</v>
      </c>
      <c r="Y345" s="46">
        <v>46.081231000000002</v>
      </c>
      <c r="Z345" s="67">
        <f t="shared" si="427"/>
        <v>5.8171173639921893E-2</v>
      </c>
      <c r="AA345" s="5">
        <f t="shared" si="428"/>
        <v>3.0160440467900004E-6</v>
      </c>
      <c r="AB345" s="5">
        <f t="shared" si="429"/>
        <v>8.7262577246678023E-9</v>
      </c>
      <c r="AC345" s="36">
        <f t="shared" si="430"/>
        <v>0.351295459177</v>
      </c>
      <c r="AD345" s="42">
        <v>2.6322423000000001E-6</v>
      </c>
      <c r="AE345" s="42">
        <v>7.9410647000000005E-9</v>
      </c>
      <c r="AF345" s="42">
        <v>2.1695479000000001E-13</v>
      </c>
      <c r="AG345" s="42">
        <v>1.7820807000000001E-10</v>
      </c>
      <c r="AH345" s="42">
        <v>2.2899520000000001E-11</v>
      </c>
      <c r="AI345" s="42">
        <v>2.0767354999999998E-9</v>
      </c>
      <c r="AJ345" s="42">
        <v>3.6684608999999998E-7</v>
      </c>
      <c r="AK345" s="42">
        <v>3.0064469000000001E-10</v>
      </c>
      <c r="AL345" s="42">
        <v>3.8338839000000002E-10</v>
      </c>
      <c r="AM345" s="42">
        <v>9.2054382999999996E-14</v>
      </c>
      <c r="AN345" s="42">
        <v>2.1915602E-15</v>
      </c>
      <c r="AO345" s="42">
        <v>6.5873963999999999E-13</v>
      </c>
      <c r="AP345" s="42">
        <v>3.2818415000000001E-14</v>
      </c>
      <c r="AQ345" s="42">
        <v>2.6725036000000001E-14</v>
      </c>
      <c r="AR345" s="42">
        <v>2.7392317E-9</v>
      </c>
      <c r="AS345" s="42">
        <v>2.0263884E-9</v>
      </c>
      <c r="AT345" s="42">
        <v>3.9850901E-11</v>
      </c>
      <c r="AU345" s="42">
        <v>2.8189177000000002E-5</v>
      </c>
      <c r="AV345" s="42">
        <v>0.35126727000000002</v>
      </c>
      <c r="AW345" s="42">
        <v>9.9121936000000002E-9</v>
      </c>
      <c r="AX345" s="42">
        <v>6.0276863000000003E-11</v>
      </c>
      <c r="AY345" s="42">
        <v>2.6968436E-15</v>
      </c>
      <c r="AZ345" s="28"/>
      <c r="BA345" s="28" t="s">
        <v>1203</v>
      </c>
      <c r="BB345" s="28"/>
      <c r="BC345" s="28"/>
      <c r="BE345" s="39"/>
      <c r="BF345"/>
      <c r="BG345"/>
      <c r="BH345"/>
      <c r="BI345"/>
      <c r="BJ345"/>
      <c r="BK345"/>
      <c r="BL345"/>
      <c r="BM345"/>
      <c r="BN345"/>
      <c r="BO345"/>
      <c r="BP345"/>
      <c r="BQ345"/>
    </row>
    <row r="346" spans="1:69">
      <c r="A346">
        <v>1</v>
      </c>
      <c r="C346" s="71" t="s">
        <v>411</v>
      </c>
      <c r="D346" s="17">
        <v>1</v>
      </c>
      <c r="E346" s="29" t="s">
        <v>52</v>
      </c>
      <c r="F346" s="50" t="s">
        <v>4952</v>
      </c>
      <c r="G346" s="238">
        <f t="shared" si="422"/>
        <v>2.3188312840654555</v>
      </c>
      <c r="H346" s="134">
        <f t="shared" si="423"/>
        <v>0.10394690600000001</v>
      </c>
      <c r="I346" s="134">
        <f t="shared" si="424"/>
        <v>0.41794540299999994</v>
      </c>
      <c r="J346" s="138">
        <f t="shared" si="425"/>
        <v>1.0183438550654558</v>
      </c>
      <c r="K346" s="190">
        <v>0.77859511999999997</v>
      </c>
      <c r="L346" s="190">
        <v>0.30829786999999997</v>
      </c>
      <c r="M346" s="190">
        <v>7.5891458999999994E-2</v>
      </c>
      <c r="N346" s="190">
        <v>6.7606777000000007E-2</v>
      </c>
      <c r="O346" s="190">
        <v>2.2885526E-2</v>
      </c>
      <c r="P346" s="190">
        <v>1.3454603000000001E-2</v>
      </c>
      <c r="Q346" s="190">
        <v>3.3756073999999997E-2</v>
      </c>
      <c r="R346" s="190">
        <v>0.80579191999999999</v>
      </c>
      <c r="S346" s="190">
        <v>0.20770516999999999</v>
      </c>
      <c r="T346" s="190">
        <v>4.3870135000000001E-3</v>
      </c>
      <c r="U346" s="190">
        <v>4.5975101000000001E-4</v>
      </c>
      <c r="V346" s="190">
        <v>5.5545595000000001E-10</v>
      </c>
      <c r="W346" s="25"/>
      <c r="X346" s="252">
        <f t="shared" si="426"/>
        <v>6.7120268965517234</v>
      </c>
      <c r="Y346" s="46">
        <v>130.81066000000001</v>
      </c>
      <c r="Z346" s="67">
        <f t="shared" si="427"/>
        <v>0.26247471882494511</v>
      </c>
      <c r="AA346" s="5">
        <f t="shared" si="428"/>
        <v>1.435174890553E-5</v>
      </c>
      <c r="AB346" s="5">
        <f t="shared" si="429"/>
        <v>3.1464219635709003E-8</v>
      </c>
      <c r="AC346" s="36">
        <f t="shared" si="430"/>
        <v>0.45121106599999999</v>
      </c>
      <c r="AD346" s="42">
        <v>6.2799438000000003E-6</v>
      </c>
      <c r="AE346" s="42">
        <v>1.8945814E-8</v>
      </c>
      <c r="AF346" s="42">
        <v>5.1761475999999995E-13</v>
      </c>
      <c r="AG346" s="42">
        <v>8.2658522999999999E-10</v>
      </c>
      <c r="AH346" s="42">
        <v>1.7134353E-9</v>
      </c>
      <c r="AI346" s="42">
        <v>1.0728412999999999E-8</v>
      </c>
      <c r="AJ346" s="42">
        <v>7.6369909000000003E-6</v>
      </c>
      <c r="AK346" s="42">
        <v>1.5299653E-9</v>
      </c>
      <c r="AL346" s="42">
        <v>8.3756608999999995E-9</v>
      </c>
      <c r="AM346" s="42">
        <v>4.5197091999999998E-13</v>
      </c>
      <c r="AN346" s="42">
        <v>3.8597360000000003E-14</v>
      </c>
      <c r="AO346" s="42">
        <v>2.0628515E-11</v>
      </c>
      <c r="AP346" s="42">
        <v>3.0568784000000002E-13</v>
      </c>
      <c r="AQ346" s="42">
        <v>4.2829223E-13</v>
      </c>
      <c r="AR346" s="42">
        <v>3.8021613E-8</v>
      </c>
      <c r="AS346" s="42">
        <v>2.9288618999999999E-8</v>
      </c>
      <c r="AT346" s="42">
        <v>4.3617738E-10</v>
      </c>
      <c r="AU346" s="42">
        <v>3.4787126000000002E-2</v>
      </c>
      <c r="AV346" s="42">
        <v>0.41642393999999999</v>
      </c>
      <c r="AW346" s="42">
        <v>3.5423554E-7</v>
      </c>
      <c r="AX346" s="42">
        <v>2.1541349999999998E-9</v>
      </c>
      <c r="AY346" s="42">
        <v>9.6377598999999999E-14</v>
      </c>
      <c r="AZ346" s="28"/>
      <c r="BA346" s="33" t="s">
        <v>4970</v>
      </c>
      <c r="BB346" s="28"/>
      <c r="BC346" s="28"/>
      <c r="BE346" s="39"/>
      <c r="BF346"/>
      <c r="BG346"/>
      <c r="BH346"/>
      <c r="BI346"/>
      <c r="BJ346"/>
      <c r="BK346"/>
      <c r="BL346"/>
      <c r="BM346"/>
      <c r="BN346"/>
      <c r="BO346"/>
      <c r="BP346"/>
      <c r="BQ346"/>
    </row>
    <row r="347" spans="1:69" ht="13.8" customHeight="1">
      <c r="A347">
        <v>1</v>
      </c>
      <c r="C347" s="71" t="s">
        <v>412</v>
      </c>
      <c r="E347" s="29" t="s">
        <v>52</v>
      </c>
      <c r="F347" s="50" t="s">
        <v>4953</v>
      </c>
      <c r="G347" s="238">
        <f t="shared" si="422"/>
        <v>8.7499524098980004</v>
      </c>
      <c r="H347" s="134">
        <f t="shared" si="423"/>
        <v>0.2325664636</v>
      </c>
      <c r="I347" s="134">
        <f t="shared" si="424"/>
        <v>0.87947852410000005</v>
      </c>
      <c r="J347" s="138">
        <f t="shared" si="425"/>
        <v>5.7176382221979996</v>
      </c>
      <c r="K347" s="190">
        <v>1.9202691999999999</v>
      </c>
      <c r="L347" s="190">
        <v>0.68440699000000005</v>
      </c>
      <c r="M347" s="190">
        <v>0.19332511999999999</v>
      </c>
      <c r="N347" s="190">
        <v>0.17758768999999999</v>
      </c>
      <c r="O347" s="190">
        <v>5.1898641000000002E-2</v>
      </c>
      <c r="P347" s="190">
        <v>3.0801326E-3</v>
      </c>
      <c r="Q347" s="190">
        <v>1.7464141E-3</v>
      </c>
      <c r="R347" s="190">
        <v>5.7105455999999997</v>
      </c>
      <c r="S347" s="190">
        <v>4.1420401999999997E-3</v>
      </c>
      <c r="T347" s="190">
        <v>2.9044337999999999E-3</v>
      </c>
      <c r="U347" s="190">
        <v>4.6148198000000001E-5</v>
      </c>
      <c r="V347" s="190">
        <v>0</v>
      </c>
      <c r="W347" s="25"/>
      <c r="X347" s="252">
        <f t="shared" si="426"/>
        <v>16.554044827586207</v>
      </c>
      <c r="Y347" s="46">
        <v>205.37358</v>
      </c>
      <c r="Z347" s="67">
        <f t="shared" si="427"/>
        <v>0.60738523447703008</v>
      </c>
      <c r="AA347" s="5">
        <f t="shared" si="428"/>
        <v>3.2858000700934004E-5</v>
      </c>
      <c r="AB347" s="5">
        <f t="shared" si="429"/>
        <v>6.9722827205446799E-8</v>
      </c>
      <c r="AC347" s="36">
        <f t="shared" si="430"/>
        <v>2.1181058770000001</v>
      </c>
      <c r="AD347" s="42">
        <v>1.5421022E-5</v>
      </c>
      <c r="AE347" s="42">
        <v>4.6526255999999998E-8</v>
      </c>
      <c r="AF347" s="42">
        <v>1.2711517999999999E-12</v>
      </c>
      <c r="AG347" s="42">
        <v>1.4626098999999999E-9</v>
      </c>
      <c r="AH347" s="42">
        <v>3.5090033999999999E-11</v>
      </c>
      <c r="AI347" s="42">
        <v>2.7651042000000001E-8</v>
      </c>
      <c r="AJ347" s="42">
        <v>1.7247189999999999E-5</v>
      </c>
      <c r="AK347" s="42">
        <v>3.9606333999999996E-9</v>
      </c>
      <c r="AL347" s="42">
        <v>1.8894185E-8</v>
      </c>
      <c r="AM347" s="42">
        <v>2.0037863999999998E-12</v>
      </c>
      <c r="AN347" s="42">
        <v>4.9359660000000002E-14</v>
      </c>
      <c r="AO347" s="42">
        <v>1.2483257999999999E-10</v>
      </c>
      <c r="AP347" s="42">
        <v>7.7098861000000001E-13</v>
      </c>
      <c r="AQ347" s="42">
        <v>2.0409135E-12</v>
      </c>
      <c r="AR347" s="42">
        <v>2.9213020999999998E-8</v>
      </c>
      <c r="AS347" s="42">
        <v>1.0396555E-7</v>
      </c>
      <c r="AT347" s="42">
        <v>4.3781623999999997E-11</v>
      </c>
      <c r="AU347" s="42">
        <v>9.5130176999999996E-2</v>
      </c>
      <c r="AV347" s="42">
        <v>2.0229756999999999</v>
      </c>
      <c r="AW347" s="42">
        <v>2.7461388000000001E-8</v>
      </c>
      <c r="AX347" s="42">
        <v>1.6699493E-10</v>
      </c>
      <c r="AY347" s="42">
        <v>7.4714767999999995E-15</v>
      </c>
      <c r="AZ347" s="28"/>
      <c r="BA347" s="125" t="s">
        <v>4981</v>
      </c>
      <c r="BB347" s="28"/>
      <c r="BC347" s="28"/>
      <c r="BE347" s="39"/>
      <c r="BF347"/>
      <c r="BG347"/>
      <c r="BH347"/>
      <c r="BI347"/>
      <c r="BJ347"/>
      <c r="BK347"/>
      <c r="BL347"/>
      <c r="BM347"/>
      <c r="BN347"/>
      <c r="BO347"/>
      <c r="BP347"/>
      <c r="BQ347"/>
    </row>
    <row r="348" spans="1:69">
      <c r="A348">
        <v>1</v>
      </c>
      <c r="C348" s="71" t="s">
        <v>413</v>
      </c>
      <c r="E348" s="29" t="s">
        <v>52</v>
      </c>
      <c r="F348" s="50" t="s">
        <v>4954</v>
      </c>
      <c r="G348" s="238">
        <f t="shared" si="422"/>
        <v>17.843453812587768</v>
      </c>
      <c r="H348" s="134">
        <f t="shared" si="423"/>
        <v>0.13904564</v>
      </c>
      <c r="I348" s="134">
        <f t="shared" si="424"/>
        <v>0.22907987900000001</v>
      </c>
      <c r="J348" s="138">
        <f t="shared" si="425"/>
        <v>17.093033163587769</v>
      </c>
      <c r="K348" s="190">
        <v>0.38229512999999998</v>
      </c>
      <c r="L348" s="190">
        <v>8.2442227000000007E-2</v>
      </c>
      <c r="M348" s="190">
        <v>0.11128683</v>
      </c>
      <c r="N348" s="190">
        <v>9.4505727999999997E-2</v>
      </c>
      <c r="O348" s="190">
        <v>2.3190751999999999E-2</v>
      </c>
      <c r="P348" s="190">
        <v>2.1349159999999999E-2</v>
      </c>
      <c r="Q348" s="190">
        <v>3.5350821999999997E-2</v>
      </c>
      <c r="R348" s="190">
        <v>16.987762</v>
      </c>
      <c r="S348" s="190">
        <v>7.9888593999999993E-2</v>
      </c>
      <c r="T348" s="190">
        <v>2.5381573000000001E-2</v>
      </c>
      <c r="U348" s="190">
        <v>9.9647723999999993E-7</v>
      </c>
      <c r="V348" s="190">
        <v>1.1052944E-10</v>
      </c>
      <c r="W348" s="25"/>
      <c r="X348" s="252">
        <f t="shared" si="426"/>
        <v>3.2956476724137929</v>
      </c>
      <c r="Y348" s="46">
        <v>41.776494999999997</v>
      </c>
      <c r="Z348" s="67">
        <f t="shared" si="427"/>
        <v>0.17264649642992452</v>
      </c>
      <c r="AA348" s="5">
        <f t="shared" si="428"/>
        <v>9.4078055823099997E-6</v>
      </c>
      <c r="AB348" s="5">
        <f t="shared" si="429"/>
        <v>2.2649294781919997E-8</v>
      </c>
      <c r="AC348" s="36">
        <f t="shared" si="430"/>
        <v>0.22012383999999999</v>
      </c>
      <c r="AD348" s="42">
        <v>3.0761366999999998E-6</v>
      </c>
      <c r="AE348" s="42">
        <v>9.2806655999999998E-9</v>
      </c>
      <c r="AF348" s="42">
        <v>2.5355796999999998E-13</v>
      </c>
      <c r="AG348" s="42">
        <v>7.8802931000000005E-10</v>
      </c>
      <c r="AH348" s="42">
        <v>1.6387589999999999E-9</v>
      </c>
      <c r="AI348" s="42">
        <v>1.5586381E-8</v>
      </c>
      <c r="AJ348" s="42">
        <v>3.2548148000000001E-6</v>
      </c>
      <c r="AK348" s="42">
        <v>2.2131245000000001E-9</v>
      </c>
      <c r="AL348" s="42">
        <v>3.3352103000000002E-9</v>
      </c>
      <c r="AM348" s="42">
        <v>8.1097771000000001E-13</v>
      </c>
      <c r="AN348" s="42">
        <v>1.586732E-13</v>
      </c>
      <c r="AO348" s="42">
        <v>2.2451524999999998E-9</v>
      </c>
      <c r="AP348" s="42">
        <v>2.4960729999999998E-11</v>
      </c>
      <c r="AQ348" s="42">
        <v>1.4980160999999999E-11</v>
      </c>
      <c r="AR348" s="42">
        <v>7.0146793000000003E-8</v>
      </c>
      <c r="AS348" s="42">
        <v>2.0788584999999999E-6</v>
      </c>
      <c r="AT348" s="42">
        <v>9.4604117999999999E-13</v>
      </c>
      <c r="AU348" s="42">
        <v>7.7741749999999998E-2</v>
      </c>
      <c r="AV348" s="42">
        <v>0.14238208999999999</v>
      </c>
      <c r="AW348" s="42">
        <v>9.0983561999999999E-7</v>
      </c>
      <c r="AX348" s="42">
        <v>5.5327841999999997E-9</v>
      </c>
      <c r="AY348" s="42">
        <v>2.4754086E-13</v>
      </c>
      <c r="AZ348" s="28"/>
      <c r="BA348" s="33" t="s">
        <v>1184</v>
      </c>
      <c r="BB348" s="28"/>
      <c r="BC348" s="28"/>
      <c r="BE348" s="39"/>
      <c r="BF348"/>
      <c r="BG348"/>
      <c r="BH348"/>
      <c r="BI348"/>
      <c r="BJ348"/>
      <c r="BK348"/>
      <c r="BL348"/>
      <c r="BM348"/>
      <c r="BN348"/>
      <c r="BO348"/>
      <c r="BP348"/>
      <c r="BQ348"/>
    </row>
    <row r="349" spans="1:69">
      <c r="A349">
        <v>1</v>
      </c>
      <c r="C349" s="71" t="s">
        <v>414</v>
      </c>
      <c r="E349" s="29" t="s">
        <v>52</v>
      </c>
      <c r="F349" s="50" t="s">
        <v>4955</v>
      </c>
      <c r="G349" s="238">
        <f t="shared" si="422"/>
        <v>5.4389337540000007</v>
      </c>
      <c r="H349" s="134">
        <f t="shared" si="423"/>
        <v>0.3514235</v>
      </c>
      <c r="I349" s="134">
        <f t="shared" si="424"/>
        <v>0.70700860399999998</v>
      </c>
      <c r="J349" s="138">
        <f t="shared" si="425"/>
        <v>1.33422565</v>
      </c>
      <c r="K349" s="190">
        <v>3.0462760000000002</v>
      </c>
      <c r="L349" s="190">
        <v>0.68774999999999997</v>
      </c>
      <c r="M349" s="190">
        <v>7.8387539999999999E-3</v>
      </c>
      <c r="N349" s="190">
        <v>3.8335960000000002E-2</v>
      </c>
      <c r="O349" s="190">
        <v>0</v>
      </c>
      <c r="P349" s="190">
        <v>0.31308754</v>
      </c>
      <c r="Q349" s="190">
        <v>1.141985E-2</v>
      </c>
      <c r="R349" s="190">
        <v>0.75049999999999994</v>
      </c>
      <c r="S349" s="190">
        <v>0.58372564999999998</v>
      </c>
      <c r="T349" s="190">
        <v>0</v>
      </c>
      <c r="U349" s="190">
        <v>0</v>
      </c>
      <c r="V349" s="190">
        <v>0</v>
      </c>
      <c r="W349" s="25"/>
      <c r="X349" s="252">
        <f t="shared" si="426"/>
        <v>26.260999999999999</v>
      </c>
      <c r="Y349" s="46">
        <v>502.31979999999999</v>
      </c>
      <c r="Z349" s="67">
        <f t="shared" si="427"/>
        <v>0.7330922677029823</v>
      </c>
      <c r="AA349" s="5">
        <f t="shared" si="428"/>
        <v>3.9236768913999998E-5</v>
      </c>
      <c r="AB349" s="5">
        <f t="shared" si="429"/>
        <v>9.1176469336E-8</v>
      </c>
      <c r="AC349" s="36">
        <f t="shared" si="430"/>
        <v>3.0017001000000003</v>
      </c>
      <c r="AD349" s="42">
        <v>2.4370208000000001E-5</v>
      </c>
      <c r="AE349" s="42">
        <v>7.3530800000000001E-8</v>
      </c>
      <c r="AF349" s="42">
        <v>2.0089665000000001E-12</v>
      </c>
      <c r="AG349" s="29">
        <v>0</v>
      </c>
      <c r="AH349" s="29">
        <v>0</v>
      </c>
      <c r="AI349" s="42">
        <v>1.3992000000000001E-9</v>
      </c>
      <c r="AJ349" s="42">
        <v>1.43052E-5</v>
      </c>
      <c r="AK349" s="42">
        <v>3.1969600000000001E-10</v>
      </c>
      <c r="AL349" s="42">
        <v>1.6663199999999999E-8</v>
      </c>
      <c r="AM349" s="42">
        <v>2.3686300000000002E-10</v>
      </c>
      <c r="AN349" s="42">
        <v>1.3338E-14</v>
      </c>
      <c r="AO349" s="42">
        <v>4.0188638999999999E-10</v>
      </c>
      <c r="AP349" s="42">
        <v>1.7768658000000001E-11</v>
      </c>
      <c r="AQ349" s="42">
        <v>4.2329834999999996E-12</v>
      </c>
      <c r="AR349" s="42">
        <v>7.4690093999999999E-8</v>
      </c>
      <c r="AS349" s="42">
        <v>4.8527162E-7</v>
      </c>
      <c r="AT349" s="42">
        <v>0</v>
      </c>
      <c r="AU349" s="42">
        <v>1.738E-2</v>
      </c>
      <c r="AV349" s="42">
        <v>2.9843201000000001</v>
      </c>
      <c r="AW349" s="42">
        <v>0</v>
      </c>
      <c r="AX349" s="42">
        <v>0</v>
      </c>
      <c r="AY349" s="42">
        <v>0</v>
      </c>
      <c r="AZ349" s="28"/>
      <c r="BA349" s="33" t="s">
        <v>4982</v>
      </c>
      <c r="BB349" s="28"/>
      <c r="BC349" s="28"/>
      <c r="BE349" s="39"/>
      <c r="BF349"/>
      <c r="BG349"/>
      <c r="BH349"/>
      <c r="BI349"/>
      <c r="BJ349"/>
      <c r="BK349"/>
      <c r="BL349"/>
      <c r="BM349"/>
      <c r="BN349"/>
      <c r="BO349"/>
      <c r="BP349"/>
      <c r="BQ349"/>
    </row>
    <row r="350" spans="1:69">
      <c r="A350">
        <v>1</v>
      </c>
      <c r="C350" s="71" t="s">
        <v>415</v>
      </c>
      <c r="E350" s="29" t="s">
        <v>52</v>
      </c>
      <c r="F350" s="50" t="s">
        <v>4956</v>
      </c>
      <c r="G350" s="238">
        <f t="shared" si="422"/>
        <v>29.568652180200001</v>
      </c>
      <c r="H350" s="134">
        <f t="shared" si="423"/>
        <v>8.8703434999999997E-2</v>
      </c>
      <c r="I350" s="134">
        <f t="shared" si="424"/>
        <v>0.87686636519999994</v>
      </c>
      <c r="J350" s="138">
        <f t="shared" si="425"/>
        <v>27.70744638</v>
      </c>
      <c r="K350" s="190">
        <v>0.89563599999999999</v>
      </c>
      <c r="L350" s="190">
        <v>0.76124999999999998</v>
      </c>
      <c r="M350" s="190">
        <v>0.11344019</v>
      </c>
      <c r="N350" s="190">
        <v>1.1121045E-2</v>
      </c>
      <c r="O350" s="190">
        <v>0</v>
      </c>
      <c r="P350" s="190">
        <v>7.7582390000000001E-2</v>
      </c>
      <c r="Q350" s="190">
        <v>2.1761751999999999E-3</v>
      </c>
      <c r="R350" s="190">
        <v>27.56</v>
      </c>
      <c r="S350" s="190">
        <v>0.14744637999999999</v>
      </c>
      <c r="T350" s="190">
        <v>0</v>
      </c>
      <c r="U350" s="190">
        <v>0</v>
      </c>
      <c r="V350" s="190">
        <v>0</v>
      </c>
      <c r="W350" s="25"/>
      <c r="X350" s="252">
        <f t="shared" si="426"/>
        <v>7.7209999999999992</v>
      </c>
      <c r="Y350" s="46">
        <v>107.63758</v>
      </c>
      <c r="Z350" s="67">
        <f t="shared" si="427"/>
        <v>0.42404105623400334</v>
      </c>
      <c r="AA350" s="5">
        <f t="shared" si="428"/>
        <v>2.3102048473999998E-5</v>
      </c>
      <c r="AB350" s="5">
        <f t="shared" si="429"/>
        <v>4.0209875487899994E-8</v>
      </c>
      <c r="AC350" s="36">
        <f t="shared" si="430"/>
        <v>1.7576142099999998</v>
      </c>
      <c r="AD350" s="42">
        <v>7.1650879999999999E-6</v>
      </c>
      <c r="AE350" s="42">
        <v>2.1618799999999999E-8</v>
      </c>
      <c r="AF350" s="42">
        <v>5.9065650000000003E-13</v>
      </c>
      <c r="AG350" s="29">
        <v>0</v>
      </c>
      <c r="AH350" s="29">
        <v>0</v>
      </c>
      <c r="AI350" s="42">
        <v>4.0590000000000001E-10</v>
      </c>
      <c r="AJ350" s="42">
        <v>1.5834000000000001E-5</v>
      </c>
      <c r="AK350" s="42">
        <v>9.2741999999999999E-11</v>
      </c>
      <c r="AL350" s="42">
        <v>1.8444E-8</v>
      </c>
      <c r="AM350" s="42">
        <v>2.5833500000000001E-11</v>
      </c>
      <c r="AN350" s="42">
        <v>2.5079999999999999E-14</v>
      </c>
      <c r="AO350" s="42">
        <v>2.2368239000000001E-11</v>
      </c>
      <c r="AP350" s="42">
        <v>4.4368242000000001E-12</v>
      </c>
      <c r="AQ350" s="42">
        <v>1.0791881999999999E-12</v>
      </c>
      <c r="AR350" s="42">
        <v>1.4887881000000001E-8</v>
      </c>
      <c r="AS350" s="42">
        <v>8.7666692999999998E-8</v>
      </c>
      <c r="AT350" s="42">
        <v>0</v>
      </c>
      <c r="AU350" s="42">
        <v>0.98799999999999999</v>
      </c>
      <c r="AV350" s="42">
        <v>0.76961420999999997</v>
      </c>
      <c r="AW350" s="42">
        <v>0</v>
      </c>
      <c r="AX350" s="42">
        <v>0</v>
      </c>
      <c r="AY350" s="42">
        <v>0</v>
      </c>
      <c r="AZ350" s="28"/>
      <c r="BA350" s="33" t="s">
        <v>4983</v>
      </c>
      <c r="BB350" s="28"/>
      <c r="BC350" s="28"/>
      <c r="BE350" s="39"/>
      <c r="BF350"/>
      <c r="BG350"/>
      <c r="BH350"/>
      <c r="BI350"/>
      <c r="BJ350"/>
      <c r="BK350"/>
      <c r="BL350"/>
      <c r="BM350"/>
      <c r="BN350"/>
      <c r="BO350"/>
      <c r="BP350"/>
      <c r="BQ350"/>
    </row>
    <row r="351" spans="1:69">
      <c r="A351">
        <v>1</v>
      </c>
      <c r="C351" s="71" t="s">
        <v>416</v>
      </c>
      <c r="D351" s="1"/>
      <c r="E351" s="29" t="s">
        <v>52</v>
      </c>
      <c r="F351" s="50" t="s">
        <v>1869</v>
      </c>
      <c r="G351" s="238">
        <f t="shared" si="422"/>
        <v>8.7815846376600017</v>
      </c>
      <c r="H351" s="134">
        <f t="shared" si="423"/>
        <v>0.72318645500000001</v>
      </c>
      <c r="I351" s="134">
        <f t="shared" si="424"/>
        <v>3.9151803300000001</v>
      </c>
      <c r="J351" s="138">
        <f t="shared" si="425"/>
        <v>3.7253422726600003</v>
      </c>
      <c r="K351" s="190">
        <v>0.41787558000000002</v>
      </c>
      <c r="L351" s="190">
        <v>2.0136395</v>
      </c>
      <c r="M351" s="190">
        <v>0.87967203000000005</v>
      </c>
      <c r="N351" s="190">
        <v>0.23247698999999999</v>
      </c>
      <c r="O351" s="190">
        <v>8.4413525000000003E-2</v>
      </c>
      <c r="P351" s="190">
        <v>0.40629594000000002</v>
      </c>
      <c r="Q351" s="190">
        <v>1.0218688</v>
      </c>
      <c r="R351" s="190">
        <v>3.7012323</v>
      </c>
      <c r="S351" s="190">
        <v>2.0744279000000001E-2</v>
      </c>
      <c r="T351" s="190">
        <v>0</v>
      </c>
      <c r="U351" s="190">
        <v>7.9968415999999995E-4</v>
      </c>
      <c r="V351" s="190">
        <v>2.5660094999999999E-3</v>
      </c>
      <c r="W351" s="25"/>
      <c r="X351" s="252">
        <f t="shared" si="426"/>
        <v>3.6023756896551724</v>
      </c>
      <c r="Y351" s="46">
        <v>50.129539000000001</v>
      </c>
      <c r="Z351" s="67">
        <f t="shared" si="427"/>
        <v>1.6151607400166763</v>
      </c>
      <c r="AA351" s="5">
        <f t="shared" si="428"/>
        <v>9.1216878989902988E-5</v>
      </c>
      <c r="AB351" s="5">
        <f t="shared" si="429"/>
        <v>1.3508123847226002E-7</v>
      </c>
      <c r="AC351" s="36">
        <f t="shared" si="430"/>
        <v>0.50968267</v>
      </c>
      <c r="AD351" s="42">
        <v>3.4081837999999999E-6</v>
      </c>
      <c r="AE351" s="42">
        <v>1.0283414E-8</v>
      </c>
      <c r="AF351" s="42">
        <v>2.8089848000000002E-13</v>
      </c>
      <c r="AG351" s="42">
        <v>3.9856134000000001E-9</v>
      </c>
      <c r="AH351" s="42">
        <v>8.3728503E-11</v>
      </c>
      <c r="AI351" s="42">
        <v>3.4193724E-8</v>
      </c>
      <c r="AJ351" s="42">
        <v>5.3050465999999997E-5</v>
      </c>
      <c r="AK351" s="42">
        <v>4.9380299999999997E-9</v>
      </c>
      <c r="AL351" s="42">
        <v>5.3579577000000001E-8</v>
      </c>
      <c r="AM351" s="42">
        <v>2.5955283000000001E-8</v>
      </c>
      <c r="AN351" s="42">
        <v>7.5668307999999996E-13</v>
      </c>
      <c r="AO351" s="42">
        <v>3.7049328000000002E-8</v>
      </c>
      <c r="AP351" s="42">
        <v>3.2903106E-11</v>
      </c>
      <c r="AQ351" s="42">
        <v>1.5404688000000001E-10</v>
      </c>
      <c r="AR351" s="42">
        <v>3.2287805999999998E-6</v>
      </c>
      <c r="AS351" s="42">
        <v>3.1412297999999999E-5</v>
      </c>
      <c r="AT351" s="42">
        <v>2.6015137E-9</v>
      </c>
      <c r="AU351" s="42">
        <v>0.30265199999999998</v>
      </c>
      <c r="AV351" s="42">
        <v>0.20703067</v>
      </c>
      <c r="AW351" s="42">
        <v>7.8887524000000005E-8</v>
      </c>
      <c r="AX351" s="42">
        <v>4.8607603000000004E-10</v>
      </c>
      <c r="AY351" s="42">
        <v>2.9174700000000003E-14</v>
      </c>
      <c r="AZ351" s="28"/>
      <c r="BA351" s="33" t="s">
        <v>1204</v>
      </c>
      <c r="BB351" s="28"/>
      <c r="BC351" s="28"/>
      <c r="BE351" s="39"/>
      <c r="BF351"/>
      <c r="BG351"/>
      <c r="BH351"/>
      <c r="BI351"/>
      <c r="BJ351"/>
      <c r="BK351"/>
      <c r="BL351"/>
      <c r="BM351"/>
      <c r="BN351"/>
      <c r="BO351"/>
      <c r="BP351"/>
      <c r="BQ351"/>
    </row>
    <row r="352" spans="1:69">
      <c r="A352">
        <v>1</v>
      </c>
      <c r="C352" s="71" t="s">
        <v>417</v>
      </c>
      <c r="E352" s="29" t="s">
        <v>52</v>
      </c>
      <c r="F352" s="50" t="s">
        <v>1870</v>
      </c>
      <c r="G352" s="238">
        <f t="shared" si="422"/>
        <v>0.33200672406710829</v>
      </c>
      <c r="H352" s="134">
        <f t="shared" si="423"/>
        <v>1.4919653589999998E-2</v>
      </c>
      <c r="I352" s="134">
        <f t="shared" si="424"/>
        <v>2.092083464E-2</v>
      </c>
      <c r="J352" s="138">
        <f t="shared" si="425"/>
        <v>7.9408158371083015E-3</v>
      </c>
      <c r="K352" s="190">
        <v>0.28822542000000001</v>
      </c>
      <c r="L352" s="190">
        <v>7.6819899999999997E-3</v>
      </c>
      <c r="M352" s="190">
        <v>1.2672177999999999E-2</v>
      </c>
      <c r="N352" s="190">
        <v>1.3078487E-2</v>
      </c>
      <c r="O352" s="190">
        <v>1.6196142E-3</v>
      </c>
      <c r="P352" s="190">
        <v>2.2155239000000001E-4</v>
      </c>
      <c r="Q352" s="190">
        <v>5.6666664E-4</v>
      </c>
      <c r="R352" s="190">
        <v>4.4781383000000002E-4</v>
      </c>
      <c r="S352" s="190">
        <v>6.8716614000000004E-3</v>
      </c>
      <c r="T352" s="190">
        <v>5.8102356999999996E-4</v>
      </c>
      <c r="U352" s="190">
        <v>4.0312875999999999E-5</v>
      </c>
      <c r="V352" s="190">
        <v>4.1611082999999998E-9</v>
      </c>
      <c r="W352" s="25"/>
      <c r="X352" s="252">
        <f t="shared" si="426"/>
        <v>2.4847018965517242</v>
      </c>
      <c r="Y352" s="46">
        <v>40.730136000000002</v>
      </c>
      <c r="Z352" s="67">
        <f t="shared" si="427"/>
        <v>5.143816147464382E-2</v>
      </c>
      <c r="AA352" s="5">
        <f t="shared" si="428"/>
        <v>2.6668910102149999E-6</v>
      </c>
      <c r="AB352" s="5">
        <f t="shared" si="429"/>
        <v>7.7190047963462003E-9</v>
      </c>
      <c r="AC352" s="36">
        <f t="shared" si="430"/>
        <v>0.31056366727500001</v>
      </c>
      <c r="AD352" s="42">
        <v>2.3265912000000001E-6</v>
      </c>
      <c r="AE352" s="42">
        <v>7.0189635999999998E-9</v>
      </c>
      <c r="AF352" s="42">
        <v>1.9176242E-13</v>
      </c>
      <c r="AG352" s="42">
        <v>1.5768778000000001E-10</v>
      </c>
      <c r="AH352" s="42">
        <v>2.0233835000000001E-11</v>
      </c>
      <c r="AI352" s="42">
        <v>1.8394403999999999E-9</v>
      </c>
      <c r="AJ352" s="42">
        <v>3.2495197999999999E-7</v>
      </c>
      <c r="AK352" s="42">
        <v>2.6628851999999999E-10</v>
      </c>
      <c r="AL352" s="42">
        <v>3.3978309999999999E-10</v>
      </c>
      <c r="AM352" s="42">
        <v>9.0571843999999995E-14</v>
      </c>
      <c r="AN352" s="42">
        <v>2.0381228E-15</v>
      </c>
      <c r="AO352" s="42">
        <v>5.9532697999999996E-13</v>
      </c>
      <c r="AP352" s="42">
        <v>2.9154757000000003E-14</v>
      </c>
      <c r="AQ352" s="42">
        <v>2.3956040999999999E-14</v>
      </c>
      <c r="AR352" s="42">
        <v>2.4206404000000002E-9</v>
      </c>
      <c r="AS352" s="42">
        <v>1.9042402000000001E-9</v>
      </c>
      <c r="AT352" s="42">
        <v>3.8270597000000003E-11</v>
      </c>
      <c r="AU352" s="42">
        <v>2.5357275E-5</v>
      </c>
      <c r="AV352" s="42">
        <v>0.31053830999999998</v>
      </c>
      <c r="AW352" s="42">
        <v>9.0055876000000006E-9</v>
      </c>
      <c r="AX352" s="42">
        <v>5.4763719000000001E-11</v>
      </c>
      <c r="AY352" s="42">
        <v>2.4501814000000001E-15</v>
      </c>
      <c r="AZ352" s="28"/>
      <c r="BA352" s="28" t="s">
        <v>1203</v>
      </c>
      <c r="BB352" s="28"/>
      <c r="BC352" s="28"/>
      <c r="BE352" s="39"/>
      <c r="BF352"/>
      <c r="BG352"/>
      <c r="BH352"/>
      <c r="BI352"/>
      <c r="BJ352"/>
      <c r="BK352"/>
      <c r="BL352"/>
      <c r="BM352"/>
      <c r="BN352"/>
      <c r="BO352"/>
      <c r="BP352"/>
      <c r="BQ352"/>
    </row>
    <row r="353" spans="1:69">
      <c r="A353">
        <v>1</v>
      </c>
      <c r="C353" s="71" t="s">
        <v>418</v>
      </c>
      <c r="D353" s="17">
        <v>1</v>
      </c>
      <c r="E353" s="29" t="s">
        <v>52</v>
      </c>
      <c r="F353" s="50" t="s">
        <v>4957</v>
      </c>
      <c r="G353" s="238">
        <f t="shared" si="422"/>
        <v>4.1343167734199993</v>
      </c>
      <c r="H353" s="134">
        <f t="shared" si="423"/>
        <v>0.33363971399999998</v>
      </c>
      <c r="I353" s="134">
        <f t="shared" si="424"/>
        <v>1.7733376299999999</v>
      </c>
      <c r="J353" s="138">
        <f t="shared" si="425"/>
        <v>1.6807714394199997</v>
      </c>
      <c r="K353" s="190">
        <v>0.34656798999999999</v>
      </c>
      <c r="L353" s="190">
        <v>0.91036287999999999</v>
      </c>
      <c r="M353" s="190">
        <v>0.40282211000000001</v>
      </c>
      <c r="N353" s="190">
        <v>0.11180780999999999</v>
      </c>
      <c r="O353" s="190">
        <v>3.8876873999999999E-2</v>
      </c>
      <c r="P353" s="190">
        <v>0.18295502999999999</v>
      </c>
      <c r="Q353" s="190">
        <v>0.46015264</v>
      </c>
      <c r="R353" s="190">
        <v>1.6658008</v>
      </c>
      <c r="S353" s="190">
        <v>1.311434E-2</v>
      </c>
      <c r="T353" s="190">
        <v>3.1956296999999999E-4</v>
      </c>
      <c r="U353" s="190">
        <v>3.8202994999999998E-4</v>
      </c>
      <c r="V353" s="190">
        <v>1.1547065000000001E-3</v>
      </c>
      <c r="W353" s="25"/>
      <c r="X353" s="252">
        <f t="shared" si="426"/>
        <v>2.9876550862068965</v>
      </c>
      <c r="Y353" s="46">
        <v>44.959868</v>
      </c>
      <c r="Z353" s="67">
        <f t="shared" si="427"/>
        <v>0.75511332537500564</v>
      </c>
      <c r="AA353" s="5">
        <f t="shared" si="428"/>
        <v>4.2514385787736006E-5</v>
      </c>
      <c r="AB353" s="5">
        <f t="shared" si="429"/>
        <v>6.503201054321498E-8</v>
      </c>
      <c r="AC353" s="36">
        <f t="shared" si="430"/>
        <v>0.40016722999999998</v>
      </c>
      <c r="AD353" s="42">
        <v>2.8133078000000002E-6</v>
      </c>
      <c r="AE353" s="42">
        <v>8.4879664000000005E-9</v>
      </c>
      <c r="AF353" s="42">
        <v>2.3187364999999999E-13</v>
      </c>
      <c r="AG353" s="42">
        <v>1.8802543000000001E-9</v>
      </c>
      <c r="AH353" s="42">
        <v>4.8806436000000002E-11</v>
      </c>
      <c r="AI353" s="42">
        <v>1.6398868000000001E-8</v>
      </c>
      <c r="AJ353" s="42">
        <v>2.4051432999999998E-5</v>
      </c>
      <c r="AK353" s="42">
        <v>2.3685722000000001E-9</v>
      </c>
      <c r="AL353" s="42">
        <v>2.4297691000000001E-8</v>
      </c>
      <c r="AM353" s="42">
        <v>1.1679926999999999E-8</v>
      </c>
      <c r="AN353" s="42">
        <v>3.4162834999999999E-13</v>
      </c>
      <c r="AO353" s="42">
        <v>1.6672525000000001E-8</v>
      </c>
      <c r="AP353" s="42">
        <v>1.4822432999999999E-11</v>
      </c>
      <c r="AQ353" s="42">
        <v>6.9334272000000005E-11</v>
      </c>
      <c r="AR353" s="42">
        <v>1.4542826E-6</v>
      </c>
      <c r="AS353" s="42">
        <v>1.4136582E-5</v>
      </c>
      <c r="AT353" s="42">
        <v>1.19173E-9</v>
      </c>
      <c r="AU353" s="42">
        <v>0.13620735</v>
      </c>
      <c r="AV353" s="42">
        <v>0.26395987999999998</v>
      </c>
      <c r="AW353" s="42">
        <v>4.0452459000000001E-8</v>
      </c>
      <c r="AX353" s="42">
        <v>2.4885425999999998E-10</v>
      </c>
      <c r="AY353" s="42">
        <v>1.4476214999999999E-14</v>
      </c>
      <c r="AZ353" s="28"/>
      <c r="BA353" s="33" t="s">
        <v>4970</v>
      </c>
      <c r="BB353" s="28"/>
      <c r="BC353" s="28"/>
      <c r="BE353" s="39"/>
      <c r="BF353"/>
      <c r="BG353"/>
      <c r="BH353"/>
      <c r="BI353"/>
      <c r="BJ353"/>
      <c r="BK353"/>
      <c r="BL353"/>
      <c r="BM353"/>
      <c r="BN353"/>
      <c r="BO353"/>
      <c r="BP353"/>
      <c r="BQ353"/>
    </row>
    <row r="354" spans="1:69">
      <c r="A354">
        <v>1</v>
      </c>
      <c r="C354" s="71" t="s">
        <v>419</v>
      </c>
      <c r="E354" s="29" t="s">
        <v>52</v>
      </c>
      <c r="F354" s="50" t="s">
        <v>1871</v>
      </c>
      <c r="G354" s="238">
        <f t="shared" si="422"/>
        <v>155.80116439</v>
      </c>
      <c r="H354" s="134">
        <f t="shared" si="423"/>
        <v>3.2161778000000001</v>
      </c>
      <c r="I354" s="134">
        <f t="shared" si="424"/>
        <v>13.37468559</v>
      </c>
      <c r="J354" s="138">
        <f t="shared" si="425"/>
        <v>117.624557</v>
      </c>
      <c r="K354" s="190">
        <v>21.585743999999998</v>
      </c>
      <c r="L354" s="190">
        <v>4.2</v>
      </c>
      <c r="M354" s="190">
        <v>9.0280044000000004</v>
      </c>
      <c r="N354" s="190">
        <v>0.3128359</v>
      </c>
      <c r="O354" s="190">
        <v>0</v>
      </c>
      <c r="P354" s="190">
        <v>2.9033419</v>
      </c>
      <c r="Q354" s="190">
        <v>0.14668118999999999</v>
      </c>
      <c r="R354" s="190">
        <v>115.49</v>
      </c>
      <c r="S354" s="190">
        <v>2.134557</v>
      </c>
      <c r="T354" s="190">
        <v>0</v>
      </c>
      <c r="U354" s="190">
        <v>0</v>
      </c>
      <c r="V354" s="190">
        <v>0</v>
      </c>
      <c r="W354" s="25"/>
      <c r="X354" s="252">
        <f t="shared" si="426"/>
        <v>186.08399999999997</v>
      </c>
      <c r="Y354" s="46">
        <v>2843.3618999999999</v>
      </c>
      <c r="Z354" s="67">
        <f t="shared" si="427"/>
        <v>5.0794555605314464</v>
      </c>
      <c r="AA354" s="5">
        <f t="shared" si="428"/>
        <v>2.6262275092999999E-4</v>
      </c>
      <c r="AB354" s="5">
        <f t="shared" si="429"/>
        <v>6.3405577469599996E-7</v>
      </c>
      <c r="AC354" s="36">
        <f t="shared" si="430"/>
        <v>42.413401999999998</v>
      </c>
      <c r="AD354" s="29">
        <v>1.7268595E-4</v>
      </c>
      <c r="AE354" s="42">
        <v>5.2103519999999996E-7</v>
      </c>
      <c r="AF354" s="42">
        <v>1.4235426E-11</v>
      </c>
      <c r="AG354" s="29">
        <v>0</v>
      </c>
      <c r="AH354" s="29">
        <v>0</v>
      </c>
      <c r="AI354" s="42">
        <v>1.1418E-8</v>
      </c>
      <c r="AJ354" s="42">
        <v>8.7360000000000004E-5</v>
      </c>
      <c r="AK354" s="42">
        <v>2.6088399999999999E-9</v>
      </c>
      <c r="AL354" s="42">
        <v>1.0176000000000001E-7</v>
      </c>
      <c r="AM354" s="42">
        <v>8.1862000000000005E-9</v>
      </c>
      <c r="AN354" s="42">
        <v>5.8824000000000005E-11</v>
      </c>
      <c r="AO354" s="42">
        <v>2.2520102E-10</v>
      </c>
      <c r="AP354" s="42">
        <v>1.3665042E-10</v>
      </c>
      <c r="AQ354" s="42">
        <v>3.0623830000000001E-11</v>
      </c>
      <c r="AR354" s="42">
        <v>4.1594302999999998E-7</v>
      </c>
      <c r="AS354" s="42">
        <v>2.1494399E-6</v>
      </c>
      <c r="AT354" s="42">
        <v>0</v>
      </c>
      <c r="AU354" s="42">
        <v>19.399999999999999</v>
      </c>
      <c r="AV354" s="42">
        <v>23.013401999999999</v>
      </c>
      <c r="AW354" s="42">
        <v>0</v>
      </c>
      <c r="AX354" s="42">
        <v>0</v>
      </c>
      <c r="AY354" s="42">
        <v>0</v>
      </c>
      <c r="AZ354" s="28"/>
      <c r="BA354" s="33" t="s">
        <v>1174</v>
      </c>
      <c r="BB354" s="28"/>
      <c r="BC354" s="28"/>
      <c r="BE354" s="39"/>
      <c r="BF354"/>
      <c r="BG354"/>
      <c r="BH354"/>
      <c r="BI354"/>
      <c r="BJ354"/>
      <c r="BK354"/>
      <c r="BL354"/>
      <c r="BM354"/>
      <c r="BN354"/>
      <c r="BO354"/>
      <c r="BP354"/>
      <c r="BQ354"/>
    </row>
    <row r="355" spans="1:69">
      <c r="A355">
        <v>1</v>
      </c>
      <c r="C355" s="71" t="s">
        <v>420</v>
      </c>
      <c r="E355" s="29" t="s">
        <v>52</v>
      </c>
      <c r="F355" s="50" t="s">
        <v>1872</v>
      </c>
      <c r="G355" s="238">
        <f t="shared" si="422"/>
        <v>29118.308932</v>
      </c>
      <c r="H355" s="134">
        <f t="shared" si="423"/>
        <v>575.62653999999998</v>
      </c>
      <c r="I355" s="134">
        <f t="shared" si="424"/>
        <v>2557.8406020000002</v>
      </c>
      <c r="J355" s="138">
        <f t="shared" si="425"/>
        <v>23908.084589999999</v>
      </c>
      <c r="K355" s="190">
        <v>2076.7572</v>
      </c>
      <c r="L355" s="190">
        <v>1655.4825000000001</v>
      </c>
      <c r="M355" s="190">
        <v>53.482052000000003</v>
      </c>
      <c r="N355" s="190">
        <v>40.930869999999999</v>
      </c>
      <c r="O355" s="190">
        <v>0</v>
      </c>
      <c r="P355" s="190">
        <v>534.69566999999995</v>
      </c>
      <c r="Q355" s="190">
        <v>848.87604999999996</v>
      </c>
      <c r="R355" s="190">
        <v>23745.01</v>
      </c>
      <c r="S355" s="190">
        <v>163.07459</v>
      </c>
      <c r="T355" s="190">
        <v>0</v>
      </c>
      <c r="U355" s="190">
        <v>0</v>
      </c>
      <c r="V355" s="190">
        <v>0</v>
      </c>
      <c r="W355" s="25"/>
      <c r="X355" s="252">
        <f t="shared" si="426"/>
        <v>17903.079310344827</v>
      </c>
      <c r="Y355" s="46">
        <v>274800.34000000003</v>
      </c>
      <c r="Z355" s="67">
        <f t="shared" si="427"/>
        <v>1411.2446903527511</v>
      </c>
      <c r="AA355" s="5">
        <f t="shared" si="428"/>
        <v>7.9364492329999994E-2</v>
      </c>
      <c r="AB355" s="5">
        <f t="shared" si="429"/>
        <v>9.3913623455500002E-5</v>
      </c>
      <c r="AC355" s="36">
        <f t="shared" si="430"/>
        <v>3123.9877000000001</v>
      </c>
      <c r="AD355" s="29">
        <v>1.6614057000000002E-2</v>
      </c>
      <c r="AE355" s="42">
        <v>5.0128620999999997E-5</v>
      </c>
      <c r="AF355" s="42">
        <v>1.3695855E-9</v>
      </c>
      <c r="AG355" s="29">
        <v>0</v>
      </c>
      <c r="AH355" s="29">
        <v>0</v>
      </c>
      <c r="AI355" s="42">
        <v>1.4939100000000001E-6</v>
      </c>
      <c r="AJ355" s="29">
        <v>3.4434036000000001E-2</v>
      </c>
      <c r="AK355" s="42">
        <v>3.4133580000000002E-7</v>
      </c>
      <c r="AL355" s="42">
        <v>4.0109976000000002E-5</v>
      </c>
      <c r="AM355" s="42">
        <v>6.8441999999999998E-8</v>
      </c>
      <c r="AN355" s="42">
        <v>3.8759999999999997E-11</v>
      </c>
      <c r="AO355" s="42">
        <v>4.0201650000000001E-7</v>
      </c>
      <c r="AP355" s="42">
        <v>2.3620982E-6</v>
      </c>
      <c r="AQ355" s="42">
        <v>4.9972561E-7</v>
      </c>
      <c r="AR355" s="42">
        <v>1.7677242000000001E-4</v>
      </c>
      <c r="AS355" s="42">
        <v>2.8138132999999999E-2</v>
      </c>
      <c r="AT355" s="42">
        <v>0</v>
      </c>
      <c r="AU355" s="42">
        <v>863</v>
      </c>
      <c r="AV355" s="42">
        <v>2260.9877000000001</v>
      </c>
      <c r="AW355" s="42">
        <v>0</v>
      </c>
      <c r="AX355" s="42">
        <v>0</v>
      </c>
      <c r="AY355" s="42">
        <v>0</v>
      </c>
      <c r="AZ355" s="28"/>
      <c r="BA355" s="33" t="s">
        <v>1174</v>
      </c>
      <c r="BB355" s="28"/>
      <c r="BC355" s="28"/>
      <c r="BE355" s="39"/>
      <c r="BF355"/>
      <c r="BG355"/>
      <c r="BH355"/>
      <c r="BI355"/>
      <c r="BJ355"/>
      <c r="BK355"/>
      <c r="BL355"/>
      <c r="BM355"/>
      <c r="BN355"/>
      <c r="BO355"/>
      <c r="BP355"/>
      <c r="BQ355"/>
    </row>
    <row r="356" spans="1:69">
      <c r="A356">
        <v>1</v>
      </c>
      <c r="C356" s="71" t="s">
        <v>421</v>
      </c>
      <c r="E356" s="29" t="s">
        <v>52</v>
      </c>
      <c r="F356" s="50" t="s">
        <v>1873</v>
      </c>
      <c r="G356" s="238">
        <f t="shared" si="422"/>
        <v>84.053433951000002</v>
      </c>
      <c r="H356" s="134">
        <f t="shared" si="423"/>
        <v>5.4231706219999998</v>
      </c>
      <c r="I356" s="134">
        <f t="shared" si="424"/>
        <v>15.963784899999999</v>
      </c>
      <c r="J356" s="138">
        <f t="shared" si="425"/>
        <v>16.563183428999999</v>
      </c>
      <c r="K356" s="190">
        <v>46.103295000000003</v>
      </c>
      <c r="L356" s="190">
        <v>9.3926953999999991</v>
      </c>
      <c r="M356" s="190">
        <v>4.2023752999999999</v>
      </c>
      <c r="N356" s="190">
        <v>3.7410893000000001</v>
      </c>
      <c r="O356" s="190">
        <v>1.5830124000000001</v>
      </c>
      <c r="P356" s="190">
        <v>9.9068922000000004E-2</v>
      </c>
      <c r="Q356" s="190">
        <v>2.3687141999999999</v>
      </c>
      <c r="R356" s="190">
        <v>1.8995086000000001</v>
      </c>
      <c r="S356" s="190">
        <v>14.330128999999999</v>
      </c>
      <c r="T356" s="190">
        <v>0.30335071000000002</v>
      </c>
      <c r="U356" s="190">
        <v>3.0195118999999999E-2</v>
      </c>
      <c r="V356" s="190">
        <v>0</v>
      </c>
      <c r="W356" s="25"/>
      <c r="X356" s="252">
        <f t="shared" si="426"/>
        <v>397.4421982758621</v>
      </c>
      <c r="Y356" s="46">
        <v>7676.3122000000003</v>
      </c>
      <c r="Z356" s="67">
        <f t="shared" si="427"/>
        <v>12.322092172712535</v>
      </c>
      <c r="AA356" s="5">
        <f t="shared" si="428"/>
        <v>6.6819494823799994E-4</v>
      </c>
      <c r="AB356" s="5">
        <f t="shared" si="429"/>
        <v>1.6645231864876E-6</v>
      </c>
      <c r="AC356" s="36">
        <f t="shared" si="430"/>
        <v>19.638585021000001</v>
      </c>
      <c r="AD356" s="29">
        <v>3.7161228999999999E-4</v>
      </c>
      <c r="AE356" s="42">
        <v>1.1211187E-6</v>
      </c>
      <c r="AF356" s="42">
        <v>3.0629960999999999E-11</v>
      </c>
      <c r="AG356" s="42">
        <v>5.5658288E-8</v>
      </c>
      <c r="AH356" s="42">
        <v>1.2065626999999999E-7</v>
      </c>
      <c r="AI356" s="42">
        <v>5.9225849000000001E-7</v>
      </c>
      <c r="AJ356" s="29">
        <v>2.6874574E-4</v>
      </c>
      <c r="AK356" s="42">
        <v>8.4466009000000003E-8</v>
      </c>
      <c r="AL356" s="42">
        <v>2.7767300999999998E-7</v>
      </c>
      <c r="AM356" s="42">
        <v>1.436043E-11</v>
      </c>
      <c r="AN356" s="42">
        <v>2.6160282999999999E-12</v>
      </c>
      <c r="AO356" s="42">
        <v>1.0376768000000001E-9</v>
      </c>
      <c r="AP356" s="42">
        <v>1.6395100000000001E-11</v>
      </c>
      <c r="AQ356" s="42">
        <v>1.0359946E-11</v>
      </c>
      <c r="AR356" s="42">
        <v>3.6517208999999999E-7</v>
      </c>
      <c r="AS356" s="42">
        <v>1.7898391E-6</v>
      </c>
      <c r="AT356" s="42">
        <v>2.8646651E-8</v>
      </c>
      <c r="AU356" s="42">
        <v>3.9547021000000002E-2</v>
      </c>
      <c r="AV356" s="42">
        <v>19.599038</v>
      </c>
      <c r="AW356" s="42">
        <v>2.4913334E-5</v>
      </c>
      <c r="AX356" s="42">
        <v>1.515E-7</v>
      </c>
      <c r="AY356" s="42">
        <v>6.7782223000000003E-12</v>
      </c>
      <c r="AZ356" s="28"/>
      <c r="BA356" s="33" t="s">
        <v>1178</v>
      </c>
      <c r="BB356" s="28"/>
      <c r="BC356" s="28"/>
      <c r="BE356" s="39"/>
      <c r="BF356"/>
      <c r="BG356"/>
      <c r="BH356"/>
      <c r="BI356"/>
      <c r="BJ356"/>
      <c r="BK356"/>
      <c r="BL356"/>
      <c r="BM356"/>
      <c r="BN356"/>
      <c r="BO356"/>
      <c r="BP356"/>
      <c r="BQ356"/>
    </row>
    <row r="357" spans="1:69">
      <c r="A357">
        <v>1</v>
      </c>
      <c r="C357" s="71" t="s">
        <v>422</v>
      </c>
      <c r="E357" s="29" t="s">
        <v>52</v>
      </c>
      <c r="F357" s="50" t="s">
        <v>4958</v>
      </c>
      <c r="G357" s="238">
        <f t="shared" si="422"/>
        <v>23311.4578726568</v>
      </c>
      <c r="H357" s="134">
        <f t="shared" si="423"/>
        <v>461.58586649</v>
      </c>
      <c r="I357" s="134">
        <f t="shared" si="424"/>
        <v>2049.465197</v>
      </c>
      <c r="J357" s="138">
        <f t="shared" si="425"/>
        <v>19129.7804091668</v>
      </c>
      <c r="K357" s="190">
        <v>1670.6264000000001</v>
      </c>
      <c r="L357" s="190">
        <v>1326.2645</v>
      </c>
      <c r="M357" s="190">
        <v>43.626117000000001</v>
      </c>
      <c r="N357" s="190">
        <v>33.492913999999999</v>
      </c>
      <c r="O357" s="190">
        <v>0.31660249000000001</v>
      </c>
      <c r="P357" s="190">
        <v>427.77634999999998</v>
      </c>
      <c r="Q357" s="190">
        <v>679.57457999999997</v>
      </c>
      <c r="R357" s="190">
        <v>18996.387999999999</v>
      </c>
      <c r="S357" s="190">
        <v>133.32570000000001</v>
      </c>
      <c r="T357" s="190">
        <v>6.0670143000000003E-2</v>
      </c>
      <c r="U357" s="190">
        <v>6.0390238000000004E-3</v>
      </c>
      <c r="V357" s="190">
        <v>0</v>
      </c>
      <c r="W357" s="25"/>
      <c r="X357" s="252">
        <f t="shared" si="426"/>
        <v>14401.951724137931</v>
      </c>
      <c r="Y357" s="46">
        <v>221375.54</v>
      </c>
      <c r="Z357" s="67">
        <f t="shared" si="427"/>
        <v>1131.4601815509416</v>
      </c>
      <c r="AA357" s="5">
        <f t="shared" si="428"/>
        <v>6.3625233479312995E-2</v>
      </c>
      <c r="AB357" s="5">
        <f t="shared" si="429"/>
        <v>7.5463803513450524E-5</v>
      </c>
      <c r="AC357" s="36">
        <f t="shared" si="430"/>
        <v>2503.1179099999999</v>
      </c>
      <c r="AD357" s="29">
        <v>1.3365568E-2</v>
      </c>
      <c r="AE357" s="42">
        <v>4.0327121E-5</v>
      </c>
      <c r="AF357" s="42">
        <v>1.1017943999999999E-9</v>
      </c>
      <c r="AG357" s="42">
        <v>1.1131658E-8</v>
      </c>
      <c r="AH357" s="42">
        <v>2.4131255000000001E-8</v>
      </c>
      <c r="AI357" s="42">
        <v>1.3135797000000001E-6</v>
      </c>
      <c r="AJ357" s="29">
        <v>2.7600978000000002E-2</v>
      </c>
      <c r="AK357" s="42">
        <v>2.8996183999999999E-7</v>
      </c>
      <c r="AL357" s="42">
        <v>3.2143515000000003E-5</v>
      </c>
      <c r="AM357" s="42">
        <v>5.4756472000000002E-8</v>
      </c>
      <c r="AN357" s="42">
        <v>3.1531205999999998E-11</v>
      </c>
      <c r="AO357" s="42">
        <v>3.2182073000000001E-7</v>
      </c>
      <c r="AP357" s="42">
        <v>1.8896819000000001E-6</v>
      </c>
      <c r="AQ357" s="42">
        <v>3.9978256000000002E-7</v>
      </c>
      <c r="AR357" s="42">
        <v>1.4149097E-4</v>
      </c>
      <c r="AS357" s="42">
        <v>2.2510865000000001E-2</v>
      </c>
      <c r="AT357" s="42">
        <v>5.7293301999999998E-9</v>
      </c>
      <c r="AU357" s="42">
        <v>690.40791000000002</v>
      </c>
      <c r="AV357" s="42">
        <v>1812.71</v>
      </c>
      <c r="AW357" s="42">
        <v>4.9826666999999997E-6</v>
      </c>
      <c r="AX357" s="42">
        <v>3.03E-8</v>
      </c>
      <c r="AY357" s="42">
        <v>1.3556445E-12</v>
      </c>
      <c r="AZ357" s="28"/>
      <c r="BA357" s="33" t="s">
        <v>4970</v>
      </c>
      <c r="BB357" s="28"/>
      <c r="BC357" s="28"/>
      <c r="BE357" s="39"/>
      <c r="BF357"/>
      <c r="BG357"/>
      <c r="BH357"/>
      <c r="BI357"/>
      <c r="BJ357"/>
      <c r="BK357"/>
      <c r="BL357"/>
      <c r="BM357"/>
      <c r="BN357"/>
      <c r="BO357"/>
      <c r="BP357"/>
      <c r="BQ357"/>
    </row>
    <row r="358" spans="1:69">
      <c r="A358">
        <v>1</v>
      </c>
      <c r="C358" s="71" t="s">
        <v>423</v>
      </c>
      <c r="E358" s="29" t="s">
        <v>52</v>
      </c>
      <c r="F358" s="50" t="s">
        <v>1874</v>
      </c>
      <c r="G358" s="238">
        <f t="shared" si="422"/>
        <v>668.25965120000012</v>
      </c>
      <c r="H358" s="134">
        <f t="shared" si="423"/>
        <v>5.7706588500000002</v>
      </c>
      <c r="I358" s="134">
        <f t="shared" si="424"/>
        <v>16.760762749999998</v>
      </c>
      <c r="J358" s="138">
        <f t="shared" si="425"/>
        <v>628.42137760000003</v>
      </c>
      <c r="K358" s="190">
        <v>17.306851999999999</v>
      </c>
      <c r="L358" s="190">
        <v>16.07375</v>
      </c>
      <c r="M358" s="190">
        <v>0.43657509999999999</v>
      </c>
      <c r="N358" s="190">
        <v>0.58860164999999998</v>
      </c>
      <c r="O358" s="190">
        <v>0</v>
      </c>
      <c r="P358" s="190">
        <v>5.1820572</v>
      </c>
      <c r="Q358" s="190">
        <v>0.25043765000000001</v>
      </c>
      <c r="R358" s="190">
        <v>626.25</v>
      </c>
      <c r="S358" s="190">
        <v>2.1713776</v>
      </c>
      <c r="T358" s="190">
        <v>0</v>
      </c>
      <c r="U358" s="190">
        <v>0</v>
      </c>
      <c r="V358" s="190">
        <v>0</v>
      </c>
      <c r="W358" s="25"/>
      <c r="X358" s="252">
        <f t="shared" si="426"/>
        <v>149.19699999999997</v>
      </c>
      <c r="Y358" s="46">
        <v>2078.3917999999999</v>
      </c>
      <c r="Z358" s="67">
        <f t="shared" si="427"/>
        <v>12.533161457184079</v>
      </c>
      <c r="AA358" s="5">
        <f t="shared" si="428"/>
        <v>6.9557145530000004E-4</v>
      </c>
      <c r="AB358" s="5">
        <f t="shared" si="429"/>
        <v>9.5929309780100001E-7</v>
      </c>
      <c r="AC358" s="36">
        <f t="shared" si="430"/>
        <v>39.785557999999995</v>
      </c>
      <c r="AD358" s="29">
        <v>1.3845481999999999E-4</v>
      </c>
      <c r="AE358" s="42">
        <v>4.1775160000000003E-7</v>
      </c>
      <c r="AF358" s="42">
        <v>1.1413571000000001E-11</v>
      </c>
      <c r="AG358" s="29">
        <v>0</v>
      </c>
      <c r="AH358" s="29">
        <v>0</v>
      </c>
      <c r="AI358" s="42">
        <v>2.1483000000000001E-8</v>
      </c>
      <c r="AJ358" s="29">
        <v>3.3433399999999999E-4</v>
      </c>
      <c r="AK358" s="42">
        <v>4.9085400000000001E-9</v>
      </c>
      <c r="AL358" s="42">
        <v>3.8944399999999998E-7</v>
      </c>
      <c r="AM358" s="42">
        <v>1.8251199999999999E-10</v>
      </c>
      <c r="AN358" s="42">
        <v>1.6872000000000001E-13</v>
      </c>
      <c r="AO358" s="42">
        <v>1.4512833000000001E-7</v>
      </c>
      <c r="AP358" s="42">
        <v>6.9401331000000003E-10</v>
      </c>
      <c r="AQ358" s="42">
        <v>1.1725202000000001E-9</v>
      </c>
      <c r="AR358" s="42">
        <v>2.5193823000000001E-6</v>
      </c>
      <c r="AS358" s="29">
        <v>2.2024176999999999E-4</v>
      </c>
      <c r="AT358" s="42">
        <v>0</v>
      </c>
      <c r="AU358" s="42">
        <v>23.7</v>
      </c>
      <c r="AV358" s="42">
        <v>16.085557999999999</v>
      </c>
      <c r="AW358" s="42">
        <v>0</v>
      </c>
      <c r="AX358" s="42">
        <v>0</v>
      </c>
      <c r="AY358" s="42">
        <v>0</v>
      </c>
      <c r="AZ358" s="28"/>
      <c r="BA358" s="33" t="s">
        <v>1174</v>
      </c>
      <c r="BB358" s="28"/>
      <c r="BC358" s="28"/>
      <c r="BE358" s="39"/>
      <c r="BF358"/>
      <c r="BG358"/>
      <c r="BH358"/>
      <c r="BI358"/>
      <c r="BJ358"/>
      <c r="BK358"/>
      <c r="BL358"/>
      <c r="BM358"/>
      <c r="BN358"/>
      <c r="BO358"/>
      <c r="BP358"/>
      <c r="BQ358"/>
    </row>
    <row r="359" spans="1:69">
      <c r="A359">
        <v>1</v>
      </c>
      <c r="C359" s="71" t="s">
        <v>424</v>
      </c>
      <c r="E359" s="29" t="s">
        <v>52</v>
      </c>
      <c r="F359" s="50" t="s">
        <v>1875</v>
      </c>
      <c r="G359" s="238">
        <f t="shared" si="422"/>
        <v>2.0385956925927697</v>
      </c>
      <c r="H359" s="134">
        <f t="shared" si="423"/>
        <v>3.7937240300000001E-2</v>
      </c>
      <c r="I359" s="134">
        <f t="shared" si="424"/>
        <v>0.31209848470000001</v>
      </c>
      <c r="J359" s="138">
        <f t="shared" si="425"/>
        <v>1.4688631375927694</v>
      </c>
      <c r="K359" s="190">
        <v>0.21969683000000001</v>
      </c>
      <c r="L359" s="190">
        <v>0.28872129000000002</v>
      </c>
      <c r="M359" s="190">
        <v>1.8529295000000001E-2</v>
      </c>
      <c r="N359" s="190">
        <v>3.0121024E-2</v>
      </c>
      <c r="O359" s="190">
        <v>3.9751485999999997E-3</v>
      </c>
      <c r="P359" s="190">
        <v>3.8410676999999999E-3</v>
      </c>
      <c r="Q359" s="190">
        <v>4.8478996999999999E-3</v>
      </c>
      <c r="R359" s="190">
        <v>1.4319641000000001</v>
      </c>
      <c r="S359" s="190">
        <v>3.6882772000000001E-2</v>
      </c>
      <c r="T359" s="190">
        <v>1.5269004999999999E-5</v>
      </c>
      <c r="U359" s="190">
        <v>9.9647723999999993E-7</v>
      </c>
      <c r="V359" s="190">
        <v>1.1052944E-10</v>
      </c>
      <c r="W359" s="25"/>
      <c r="X359" s="252">
        <f t="shared" si="426"/>
        <v>1.8939381896551724</v>
      </c>
      <c r="Y359" s="46">
        <v>25.630462999999999</v>
      </c>
      <c r="Z359" s="67">
        <f t="shared" si="427"/>
        <v>0.15185962731903707</v>
      </c>
      <c r="AA359" s="5">
        <f t="shared" si="428"/>
        <v>8.4958747927499988E-6</v>
      </c>
      <c r="AB359" s="5">
        <f t="shared" si="429"/>
        <v>1.31774517053852E-8</v>
      </c>
      <c r="AC359" s="36">
        <f t="shared" si="430"/>
        <v>0.20039310599999999</v>
      </c>
      <c r="AD359" s="42">
        <v>1.7692541000000001E-6</v>
      </c>
      <c r="AE359" s="42">
        <v>5.3377437999999998E-9</v>
      </c>
      <c r="AF359" s="42">
        <v>1.4583217E-13</v>
      </c>
      <c r="AG359" s="42">
        <v>2.6456696999999999E-10</v>
      </c>
      <c r="AH359" s="42">
        <v>5.8612248000000002E-10</v>
      </c>
      <c r="AI359" s="42">
        <v>2.6392002999999998E-9</v>
      </c>
      <c r="AJ359" s="42">
        <v>6.2578482E-6</v>
      </c>
      <c r="AK359" s="42">
        <v>3.7649082999999999E-10</v>
      </c>
      <c r="AL359" s="42">
        <v>7.2181023E-9</v>
      </c>
      <c r="AM359" s="42">
        <v>3.2453586000000001E-13</v>
      </c>
      <c r="AN359" s="42">
        <v>8.2542302E-15</v>
      </c>
      <c r="AO359" s="42">
        <v>1.1739247000000001E-10</v>
      </c>
      <c r="AP359" s="42">
        <v>5.0202614999999999E-12</v>
      </c>
      <c r="AQ359" s="42">
        <v>1.6686292999999999E-12</v>
      </c>
      <c r="AR359" s="42">
        <v>1.0317218999999999E-8</v>
      </c>
      <c r="AS359" s="42">
        <v>4.3529726999999998E-7</v>
      </c>
      <c r="AT359" s="42">
        <v>9.4604117999999999E-13</v>
      </c>
      <c r="AU359" s="42">
        <v>9.4069176000000004E-2</v>
      </c>
      <c r="AV359" s="42">
        <v>0.10632393</v>
      </c>
      <c r="AW359" s="42">
        <v>1.9668114000000001E-8</v>
      </c>
      <c r="AX359" s="42">
        <v>1.196034E-10</v>
      </c>
      <c r="AY359" s="42">
        <v>5.3511450000000003E-15</v>
      </c>
      <c r="AZ359" s="28"/>
      <c r="BA359" s="33" t="s">
        <v>1184</v>
      </c>
      <c r="BB359" s="28"/>
      <c r="BC359" s="28"/>
      <c r="BE359" s="39"/>
      <c r="BF359"/>
      <c r="BG359"/>
      <c r="BH359"/>
      <c r="BI359"/>
      <c r="BJ359"/>
      <c r="BK359"/>
      <c r="BL359"/>
      <c r="BM359"/>
      <c r="BN359"/>
      <c r="BO359"/>
      <c r="BP359"/>
      <c r="BQ359"/>
    </row>
    <row r="360" spans="1:69">
      <c r="A360">
        <v>1</v>
      </c>
      <c r="C360" s="71" t="s">
        <v>425</v>
      </c>
      <c r="D360" s="1"/>
      <c r="E360" s="29" t="s">
        <v>52</v>
      </c>
      <c r="F360" s="50" t="s">
        <v>1876</v>
      </c>
      <c r="G360" s="238">
        <f t="shared" si="422"/>
        <v>9.2747217594108297E-2</v>
      </c>
      <c r="H360" s="134">
        <f t="shared" si="423"/>
        <v>4.1935778860000003E-3</v>
      </c>
      <c r="I360" s="134">
        <f t="shared" si="424"/>
        <v>5.9505343E-3</v>
      </c>
      <c r="J360" s="138">
        <f t="shared" si="425"/>
        <v>5.4644414081083002E-3</v>
      </c>
      <c r="K360" s="190">
        <v>7.7138663999999996E-2</v>
      </c>
      <c r="L360" s="190">
        <v>2.1652391999999999E-3</v>
      </c>
      <c r="M360" s="190">
        <v>3.6286826E-3</v>
      </c>
      <c r="N360" s="190">
        <v>3.6567556E-3</v>
      </c>
      <c r="O360" s="190">
        <v>4.5935220999999998E-4</v>
      </c>
      <c r="P360" s="190">
        <v>7.7470075999999996E-5</v>
      </c>
      <c r="Q360" s="190">
        <v>1.5661249999999999E-4</v>
      </c>
      <c r="R360" s="190">
        <v>1.5468905E-4</v>
      </c>
      <c r="S360" s="190">
        <v>5.1040106999999998E-3</v>
      </c>
      <c r="T360" s="190">
        <v>1.7471104E-4</v>
      </c>
      <c r="U360" s="190">
        <v>3.1026457000000001E-5</v>
      </c>
      <c r="V360" s="190">
        <v>4.1611082999999998E-9</v>
      </c>
      <c r="W360" s="25"/>
      <c r="X360" s="252">
        <f t="shared" si="426"/>
        <v>0.66498848275862066</v>
      </c>
      <c r="Y360" s="46">
        <v>10.897785000000001</v>
      </c>
      <c r="Z360" s="67">
        <f t="shared" si="427"/>
        <v>1.3901614854274096E-2</v>
      </c>
      <c r="AA360" s="5">
        <f t="shared" si="428"/>
        <v>7.2036259779009992E-7</v>
      </c>
      <c r="AB360" s="5">
        <f t="shared" si="429"/>
        <v>2.1035694485661E-9</v>
      </c>
      <c r="AC360" s="36">
        <f t="shared" si="430"/>
        <v>8.3483967424300004E-2</v>
      </c>
      <c r="AD360" s="42">
        <v>6.2258607999999999E-7</v>
      </c>
      <c r="AE360" s="42">
        <v>1.8782497000000001E-9</v>
      </c>
      <c r="AF360" s="42">
        <v>5.1314962000000001E-14</v>
      </c>
      <c r="AG360" s="42">
        <v>4.3287169000000001E-11</v>
      </c>
      <c r="AH360" s="42">
        <v>5.3726411000000002E-12</v>
      </c>
      <c r="AI360" s="42">
        <v>5.1651998E-10</v>
      </c>
      <c r="AJ360" s="42">
        <v>9.1392321000000002E-8</v>
      </c>
      <c r="AK360" s="42">
        <v>7.4752863999999999E-11</v>
      </c>
      <c r="AL360" s="42">
        <v>9.6683612999999994E-11</v>
      </c>
      <c r="AM360" s="42">
        <v>8.2306689999999995E-14</v>
      </c>
      <c r="AN360" s="42">
        <v>1.1827091E-15</v>
      </c>
      <c r="AO360" s="42">
        <v>2.4180139999999999E-13</v>
      </c>
      <c r="AP360" s="42">
        <v>8.7298693999999993E-15</v>
      </c>
      <c r="AQ360" s="42">
        <v>8.5188957999999996E-15</v>
      </c>
      <c r="AR360" s="42">
        <v>6.4449420000000001E-10</v>
      </c>
      <c r="AS360" s="42">
        <v>1.2232636999999999E-9</v>
      </c>
      <c r="AT360" s="42">
        <v>2.9460405000000002E-11</v>
      </c>
      <c r="AU360" s="42">
        <v>9.5694243000000007E-6</v>
      </c>
      <c r="AV360" s="29">
        <v>8.3474398000000005E-2</v>
      </c>
      <c r="AW360" s="42">
        <v>3.9512591E-9</v>
      </c>
      <c r="AX360" s="42">
        <v>2.4027937000000001E-11</v>
      </c>
      <c r="AY360" s="42">
        <v>1.0750398E-15</v>
      </c>
      <c r="AZ360" s="28"/>
      <c r="BA360" s="28" t="s">
        <v>1203</v>
      </c>
      <c r="BB360" s="28"/>
      <c r="BC360" s="28"/>
      <c r="BE360" s="39"/>
      <c r="BF360"/>
      <c r="BG360"/>
      <c r="BH360"/>
      <c r="BI360"/>
      <c r="BJ360"/>
      <c r="BK360"/>
      <c r="BL360"/>
      <c r="BM360"/>
      <c r="BN360"/>
      <c r="BO360"/>
      <c r="BP360"/>
      <c r="BQ360"/>
    </row>
    <row r="361" spans="1:69">
      <c r="A361">
        <v>1</v>
      </c>
      <c r="C361" s="71" t="s">
        <v>426</v>
      </c>
      <c r="D361" s="17">
        <v>1</v>
      </c>
      <c r="E361" s="29" t="s">
        <v>52</v>
      </c>
      <c r="F361" s="50" t="s">
        <v>1877</v>
      </c>
      <c r="G361" s="238">
        <f t="shared" si="422"/>
        <v>0.57920932834046357</v>
      </c>
      <c r="H361" s="134">
        <f t="shared" si="423"/>
        <v>1.2629493800000001E-2</v>
      </c>
      <c r="I361" s="134">
        <f t="shared" si="424"/>
        <v>8.24875209E-2</v>
      </c>
      <c r="J361" s="138">
        <f t="shared" si="425"/>
        <v>0.37131411364046357</v>
      </c>
      <c r="K361" s="190">
        <v>0.1127782</v>
      </c>
      <c r="L361" s="190">
        <v>7.3804251000000001E-2</v>
      </c>
      <c r="M361" s="190">
        <v>7.3538355999999997E-3</v>
      </c>
      <c r="N361" s="190">
        <v>1.0272823E-2</v>
      </c>
      <c r="O361" s="190">
        <v>1.3383013E-3</v>
      </c>
      <c r="P361" s="190">
        <v>1.0183695E-3</v>
      </c>
      <c r="Q361" s="190">
        <v>1.3294343000000001E-3</v>
      </c>
      <c r="R361" s="190">
        <v>0.35810703999999999</v>
      </c>
      <c r="S361" s="190">
        <v>1.3048700999999999E-2</v>
      </c>
      <c r="T361" s="190">
        <v>1.3485052999999999E-4</v>
      </c>
      <c r="U361" s="190">
        <v>2.3518961999999999E-5</v>
      </c>
      <c r="V361" s="190">
        <v>3.1484636E-9</v>
      </c>
      <c r="W361" s="25"/>
      <c r="X361" s="252">
        <f t="shared" si="426"/>
        <v>0.97222586206896544</v>
      </c>
      <c r="Y361" s="46">
        <v>14.580954</v>
      </c>
      <c r="Z361" s="67">
        <f t="shared" si="427"/>
        <v>4.8391118112806032E-2</v>
      </c>
      <c r="AA361" s="5">
        <f t="shared" si="428"/>
        <v>2.6642406556200002E-6</v>
      </c>
      <c r="AB361" s="5">
        <f t="shared" si="429"/>
        <v>4.8720400072084994E-9</v>
      </c>
      <c r="AC361" s="36">
        <f t="shared" si="430"/>
        <v>0.112711251</v>
      </c>
      <c r="AD361" s="42">
        <v>9.0925307999999997E-7</v>
      </c>
      <c r="AE361" s="42">
        <v>2.7431232000000001E-9</v>
      </c>
      <c r="AF361" s="42">
        <v>7.4944263000000003E-14</v>
      </c>
      <c r="AG361" s="42">
        <v>9.8607120000000001E-11</v>
      </c>
      <c r="AH361" s="42">
        <v>1.505601E-10</v>
      </c>
      <c r="AI361" s="42">
        <v>1.0471901E-9</v>
      </c>
      <c r="AJ361" s="42">
        <v>1.6330063000000001E-6</v>
      </c>
      <c r="AK361" s="42">
        <v>1.5018736E-10</v>
      </c>
      <c r="AL361" s="42">
        <v>1.8770382999999998E-9</v>
      </c>
      <c r="AM361" s="42">
        <v>1.4286398E-13</v>
      </c>
      <c r="AN361" s="42">
        <v>2.9505894000000002E-15</v>
      </c>
      <c r="AO361" s="42">
        <v>2.9529467999999997E-11</v>
      </c>
      <c r="AP361" s="42">
        <v>1.2616127999999999E-12</v>
      </c>
      <c r="AQ361" s="42">
        <v>4.2354650999999998E-13</v>
      </c>
      <c r="AR361" s="42">
        <v>3.0626754000000002E-9</v>
      </c>
      <c r="AS361" s="42">
        <v>1.0974177E-7</v>
      </c>
      <c r="AT361" s="42">
        <v>2.2331813999999999E-11</v>
      </c>
      <c r="AU361" s="29">
        <v>2.3524471000000002E-2</v>
      </c>
      <c r="AV361" s="29">
        <v>8.9186779999999993E-2</v>
      </c>
      <c r="AW361" s="42">
        <v>7.8804729000000003E-9</v>
      </c>
      <c r="AX361" s="42">
        <v>4.7921803000000001E-11</v>
      </c>
      <c r="AY361" s="42">
        <v>2.1440661000000001E-15</v>
      </c>
      <c r="AZ361" s="28"/>
      <c r="BA361" s="33" t="s">
        <v>4970</v>
      </c>
      <c r="BB361" s="28"/>
      <c r="BC361" s="28"/>
      <c r="BE361" s="39"/>
      <c r="BF361"/>
      <c r="BG361"/>
      <c r="BH361"/>
      <c r="BI361"/>
      <c r="BJ361"/>
      <c r="BK361"/>
      <c r="BL361"/>
      <c r="BM361"/>
      <c r="BN361"/>
      <c r="BO361"/>
      <c r="BP361"/>
      <c r="BQ361"/>
    </row>
    <row r="362" spans="1:69">
      <c r="A362">
        <v>1</v>
      </c>
      <c r="C362" s="71" t="s">
        <v>427</v>
      </c>
      <c r="E362" s="29" t="s">
        <v>52</v>
      </c>
      <c r="F362" s="50" t="s">
        <v>4959</v>
      </c>
      <c r="G362" s="238">
        <f t="shared" si="422"/>
        <v>7.7835122989000007</v>
      </c>
      <c r="H362" s="134">
        <f t="shared" si="423"/>
        <v>0.13637861000000001</v>
      </c>
      <c r="I362" s="134">
        <f t="shared" si="424"/>
        <v>0.55785208889999993</v>
      </c>
      <c r="J362" s="138">
        <f t="shared" si="425"/>
        <v>4.9613776000000005</v>
      </c>
      <c r="K362" s="190">
        <v>2.127904</v>
      </c>
      <c r="L362" s="190">
        <v>0.55037499999999995</v>
      </c>
      <c r="M362" s="190">
        <v>6.4374771999999997E-3</v>
      </c>
      <c r="N362" s="190">
        <v>1.9529640000000001E-2</v>
      </c>
      <c r="O362" s="190">
        <v>0</v>
      </c>
      <c r="P362" s="190">
        <v>0.11684897</v>
      </c>
      <c r="Q362" s="190">
        <v>1.0396117E-3</v>
      </c>
      <c r="R362" s="190">
        <v>2.79</v>
      </c>
      <c r="S362" s="190">
        <v>2.1713776</v>
      </c>
      <c r="T362" s="190">
        <v>0</v>
      </c>
      <c r="U362" s="190">
        <v>0</v>
      </c>
      <c r="V362" s="190">
        <v>0</v>
      </c>
      <c r="W362" s="25"/>
      <c r="X362" s="252">
        <f t="shared" si="426"/>
        <v>18.343999999999998</v>
      </c>
      <c r="Y362" s="46">
        <v>2078.3917999999999</v>
      </c>
      <c r="Z362" s="67">
        <f t="shared" si="427"/>
        <v>0.63982073091023872</v>
      </c>
      <c r="AA362" s="5">
        <f t="shared" si="428"/>
        <v>2.8546383943E-5</v>
      </c>
      <c r="AB362" s="5">
        <f t="shared" si="429"/>
        <v>6.4921098119839996E-8</v>
      </c>
      <c r="AC362" s="36">
        <f t="shared" si="430"/>
        <v>17.205558</v>
      </c>
      <c r="AD362" s="42">
        <v>1.7023232000000001E-5</v>
      </c>
      <c r="AE362" s="42">
        <v>5.1363199999999999E-8</v>
      </c>
      <c r="AF362" s="42">
        <v>1.403316E-12</v>
      </c>
      <c r="AG362" s="29">
        <v>0</v>
      </c>
      <c r="AH362" s="29">
        <v>0</v>
      </c>
      <c r="AI362" s="42">
        <v>7.1279999999999996E-10</v>
      </c>
      <c r="AJ362" s="42">
        <v>1.1447800000000001E-5</v>
      </c>
      <c r="AK362" s="42">
        <v>1.62864E-10</v>
      </c>
      <c r="AL362" s="42">
        <v>1.3334800000000001E-8</v>
      </c>
      <c r="AM362" s="42">
        <v>1.6506600000000002E-11</v>
      </c>
      <c r="AN362" s="42">
        <v>4.1267999999999998E-14</v>
      </c>
      <c r="AO362" s="42">
        <v>4.0784923999999999E-11</v>
      </c>
      <c r="AP362" s="42">
        <v>1.0475149E-12</v>
      </c>
      <c r="AQ362" s="42">
        <v>4.5049694000000002E-13</v>
      </c>
      <c r="AR362" s="42">
        <v>2.5548624999999999E-8</v>
      </c>
      <c r="AS362" s="42">
        <v>4.9090517999999998E-8</v>
      </c>
      <c r="AT362" s="29">
        <v>0</v>
      </c>
      <c r="AU362" s="29">
        <v>1.1200000000000001</v>
      </c>
      <c r="AV362" s="29">
        <v>16.085557999999999</v>
      </c>
      <c r="AW362" s="29">
        <v>0</v>
      </c>
      <c r="AX362" s="29">
        <v>0</v>
      </c>
      <c r="AY362" s="29">
        <v>0</v>
      </c>
      <c r="AZ362" s="28"/>
      <c r="BA362" s="33" t="s">
        <v>1174</v>
      </c>
      <c r="BB362" s="28"/>
      <c r="BC362" s="28"/>
      <c r="BE362" s="39"/>
      <c r="BF362"/>
      <c r="BG362"/>
      <c r="BH362"/>
      <c r="BI362"/>
      <c r="BJ362"/>
      <c r="BK362"/>
      <c r="BL362"/>
      <c r="BM362"/>
      <c r="BN362"/>
      <c r="BO362"/>
      <c r="BP362"/>
      <c r="BQ362"/>
    </row>
    <row r="363" spans="1:69">
      <c r="A363">
        <v>1</v>
      </c>
      <c r="C363" s="71" t="s">
        <v>428</v>
      </c>
      <c r="E363" s="29" t="s">
        <v>52</v>
      </c>
      <c r="F363" s="50" t="s">
        <v>1878</v>
      </c>
      <c r="G363" s="238">
        <f t="shared" si="422"/>
        <v>9.3339631519000008</v>
      </c>
      <c r="H363" s="134">
        <f t="shared" si="423"/>
        <v>4.49506961E-2</v>
      </c>
      <c r="I363" s="134">
        <f t="shared" si="424"/>
        <v>0.35815531579999998</v>
      </c>
      <c r="J363" s="138">
        <f t="shared" si="425"/>
        <v>0.44928513999999997</v>
      </c>
      <c r="K363" s="190">
        <v>8.4815719999999999</v>
      </c>
      <c r="L363" s="190">
        <v>0.18287500000000001</v>
      </c>
      <c r="M363" s="190">
        <v>0.17147508</v>
      </c>
      <c r="N363" s="190">
        <v>4.177173E-2</v>
      </c>
      <c r="O363" s="190">
        <v>0</v>
      </c>
      <c r="P363" s="190">
        <v>3.1789661000000001E-3</v>
      </c>
      <c r="Q363" s="190">
        <v>3.8052358E-3</v>
      </c>
      <c r="R363" s="190">
        <v>0.11</v>
      </c>
      <c r="S363" s="190">
        <v>0.33928513999999999</v>
      </c>
      <c r="T363" s="190">
        <v>0</v>
      </c>
      <c r="U363" s="190">
        <v>0</v>
      </c>
      <c r="V363" s="190">
        <v>0</v>
      </c>
      <c r="W363" s="25"/>
      <c r="X363" s="252">
        <f t="shared" si="426"/>
        <v>73.11699999999999</v>
      </c>
      <c r="Y363" s="46">
        <v>150.48138</v>
      </c>
      <c r="Z363" s="67">
        <f t="shared" si="427"/>
        <v>1.3314552891586817</v>
      </c>
      <c r="AA363" s="5">
        <f t="shared" si="428"/>
        <v>7.1707005434200016E-5</v>
      </c>
      <c r="AB363" s="5">
        <f t="shared" si="429"/>
        <v>2.0970980896016E-7</v>
      </c>
      <c r="AC363" s="36">
        <f t="shared" si="430"/>
        <v>0.95341180999999997</v>
      </c>
      <c r="AD363" s="42">
        <v>6.7852576000000003E-5</v>
      </c>
      <c r="AE363" s="42">
        <v>2.0472760000000001E-7</v>
      </c>
      <c r="AF363" s="42">
        <v>5.5934505E-12</v>
      </c>
      <c r="AG363" s="29">
        <v>0</v>
      </c>
      <c r="AH363" s="29">
        <v>0</v>
      </c>
      <c r="AI363" s="42">
        <v>1.5246000000000001E-9</v>
      </c>
      <c r="AJ363" s="42">
        <v>3.8037999999999999E-6</v>
      </c>
      <c r="AK363" s="42">
        <v>3.4834800000000003E-10</v>
      </c>
      <c r="AL363" s="42">
        <v>4.4308E-9</v>
      </c>
      <c r="AM363" s="42">
        <v>1.81841E-10</v>
      </c>
      <c r="AN363" s="42">
        <v>1.4477999999999999E-12</v>
      </c>
      <c r="AO363" s="42">
        <v>1.0610133999999999E-11</v>
      </c>
      <c r="AP363" s="42">
        <v>2.9423456000000002E-12</v>
      </c>
      <c r="AQ363" s="42">
        <v>6.2623005999999996E-13</v>
      </c>
      <c r="AR363" s="42">
        <v>3.2936661999999999E-9</v>
      </c>
      <c r="AS363" s="42">
        <v>4.5811168E-8</v>
      </c>
      <c r="AT363" s="29">
        <v>0</v>
      </c>
      <c r="AU363" s="29">
        <v>0.183</v>
      </c>
      <c r="AV363" s="29">
        <v>0.77041181000000003</v>
      </c>
      <c r="AW363" s="29">
        <v>0</v>
      </c>
      <c r="AX363" s="29">
        <v>0</v>
      </c>
      <c r="AY363" s="29">
        <v>0</v>
      </c>
      <c r="AZ363" s="28"/>
      <c r="BA363" s="33" t="s">
        <v>1174</v>
      </c>
      <c r="BB363" s="28"/>
      <c r="BC363" s="28"/>
      <c r="BE363" s="39"/>
      <c r="BF363"/>
      <c r="BG363"/>
      <c r="BH363"/>
      <c r="BI363"/>
      <c r="BJ363"/>
      <c r="BK363"/>
      <c r="BL363"/>
      <c r="BM363"/>
      <c r="BN363"/>
      <c r="BO363"/>
      <c r="BP363"/>
      <c r="BQ363"/>
    </row>
    <row r="364" spans="1:69">
      <c r="A364">
        <v>1</v>
      </c>
      <c r="C364" s="71" t="s">
        <v>429</v>
      </c>
      <c r="E364" s="29" t="s">
        <v>52</v>
      </c>
      <c r="F364" s="50" t="s">
        <v>1879</v>
      </c>
      <c r="G364" s="238">
        <f t="shared" si="422"/>
        <v>0.90830527748399992</v>
      </c>
      <c r="H364" s="134">
        <f t="shared" si="423"/>
        <v>6.947923063E-2</v>
      </c>
      <c r="I364" s="134">
        <f t="shared" si="424"/>
        <v>0.26274421120999997</v>
      </c>
      <c r="J364" s="138">
        <f t="shared" si="425"/>
        <v>2.4014156440000001E-3</v>
      </c>
      <c r="K364" s="190">
        <v>0.57368041999999997</v>
      </c>
      <c r="L364" s="190">
        <v>0.20446659</v>
      </c>
      <c r="M364" s="190">
        <v>5.7755880000000002E-2</v>
      </c>
      <c r="N364" s="190">
        <v>5.3054322000000001E-2</v>
      </c>
      <c r="O364" s="190">
        <v>1.5504719E-2</v>
      </c>
      <c r="P364" s="190">
        <v>9.2018963000000005E-4</v>
      </c>
      <c r="Q364" s="190">
        <v>5.2174120999999996E-4</v>
      </c>
      <c r="R364" s="190">
        <v>2.8249475999999999E-4</v>
      </c>
      <c r="S364" s="190">
        <v>1.2374345000000001E-3</v>
      </c>
      <c r="T364" s="190">
        <v>8.6769961000000004E-4</v>
      </c>
      <c r="U364" s="190">
        <v>1.3786774E-5</v>
      </c>
      <c r="V364" s="190">
        <v>0</v>
      </c>
      <c r="W364" s="25"/>
      <c r="X364" s="252">
        <f t="shared" si="426"/>
        <v>4.9455208620689648</v>
      </c>
      <c r="Y364" s="46">
        <v>61.355356999999998</v>
      </c>
      <c r="Z364" s="67">
        <f t="shared" si="427"/>
        <v>0.18125360905619942</v>
      </c>
      <c r="AA364" s="5">
        <f t="shared" si="428"/>
        <v>9.8163275757480031E-6</v>
      </c>
      <c r="AB364" s="5">
        <f t="shared" si="429"/>
        <v>2.0829694550841702E-8</v>
      </c>
      <c r="AC364" s="36">
        <f t="shared" si="430"/>
        <v>0.60439093044999992</v>
      </c>
      <c r="AD364" s="42">
        <v>4.6070303000000003E-6</v>
      </c>
      <c r="AE364" s="42">
        <v>1.3899719E-8</v>
      </c>
      <c r="AF364" s="42">
        <v>3.7975659000000001E-13</v>
      </c>
      <c r="AG364" s="42">
        <v>4.3695470000000003E-10</v>
      </c>
      <c r="AH364" s="42">
        <v>1.0483148E-11</v>
      </c>
      <c r="AI364" s="42">
        <v>8.2607488999999997E-9</v>
      </c>
      <c r="AJ364" s="42">
        <v>5.1525979E-6</v>
      </c>
      <c r="AK364" s="42">
        <v>1.1832392000000001E-9</v>
      </c>
      <c r="AL364" s="42">
        <v>5.6446376999999997E-9</v>
      </c>
      <c r="AM364" s="42">
        <v>5.9863119000000005E-13</v>
      </c>
      <c r="AN364" s="42">
        <v>1.4746198E-14</v>
      </c>
      <c r="AO364" s="42">
        <v>3.7293733999999998E-11</v>
      </c>
      <c r="AP364" s="42">
        <v>2.3033285000000002E-13</v>
      </c>
      <c r="AQ364" s="42">
        <v>6.0972290999999999E-13</v>
      </c>
      <c r="AR364" s="42">
        <v>8.7273901999999996E-9</v>
      </c>
      <c r="AS364" s="42">
        <v>3.1059708999999998E-8</v>
      </c>
      <c r="AT364" s="42">
        <v>1.307976E-11</v>
      </c>
      <c r="AU364" s="42">
        <v>2.6940450000000001E-5</v>
      </c>
      <c r="AV364" s="29">
        <v>0.60436398999999996</v>
      </c>
      <c r="AW364" s="42">
        <v>8.2040898000000007E-9</v>
      </c>
      <c r="AX364" s="42">
        <v>4.9889734999999997E-11</v>
      </c>
      <c r="AY364" s="42">
        <v>2.2321036999999998E-15</v>
      </c>
      <c r="AZ364" s="28"/>
      <c r="BA364" s="33" t="s">
        <v>1178</v>
      </c>
      <c r="BB364" s="28"/>
      <c r="BC364" s="28"/>
      <c r="BE364" s="39"/>
      <c r="BF364"/>
      <c r="BG364"/>
      <c r="BH364"/>
      <c r="BI364"/>
      <c r="BJ364"/>
      <c r="BK364"/>
      <c r="BL364"/>
      <c r="BM364"/>
      <c r="BN364"/>
      <c r="BO364"/>
      <c r="BP364"/>
      <c r="BQ364"/>
    </row>
    <row r="365" spans="1:69">
      <c r="A365">
        <v>1</v>
      </c>
      <c r="C365" s="71" t="s">
        <v>430</v>
      </c>
      <c r="E365" s="29" t="s">
        <v>52</v>
      </c>
      <c r="F365" s="50" t="s">
        <v>4960</v>
      </c>
      <c r="G365" s="238">
        <f t="shared" si="422"/>
        <v>8.4913973232384006</v>
      </c>
      <c r="H365" s="134">
        <f t="shared" si="423"/>
        <v>4.74035493E-2</v>
      </c>
      <c r="I365" s="134">
        <f t="shared" si="424"/>
        <v>0.34861420629999995</v>
      </c>
      <c r="J365" s="138">
        <f t="shared" si="425"/>
        <v>0.40459676763840002</v>
      </c>
      <c r="K365" s="190">
        <v>7.6907828</v>
      </c>
      <c r="L365" s="190">
        <v>0.18503416</v>
      </c>
      <c r="M365" s="190">
        <v>0.16010315999999999</v>
      </c>
      <c r="N365" s="190">
        <v>4.2899988999999999E-2</v>
      </c>
      <c r="O365" s="190">
        <v>1.5504719E-3</v>
      </c>
      <c r="P365" s="190">
        <v>2.9530884000000001E-3</v>
      </c>
      <c r="Q365" s="190">
        <v>3.4768862999999999E-3</v>
      </c>
      <c r="R365" s="190">
        <v>9.9028248999999999E-2</v>
      </c>
      <c r="S365" s="190">
        <v>0.30548037</v>
      </c>
      <c r="T365" s="190">
        <v>8.6769961000000004E-5</v>
      </c>
      <c r="U365" s="190">
        <v>1.3786774E-6</v>
      </c>
      <c r="V365" s="190">
        <v>0</v>
      </c>
      <c r="W365" s="25"/>
      <c r="X365" s="252">
        <f t="shared" si="426"/>
        <v>66.299851724137923</v>
      </c>
      <c r="Y365" s="46">
        <v>141.56878</v>
      </c>
      <c r="Z365" s="67">
        <f t="shared" si="427"/>
        <v>1.2164351130135949</v>
      </c>
      <c r="AA365" s="5">
        <f t="shared" si="428"/>
        <v>6.5517937228264781E-5</v>
      </c>
      <c r="AB365" s="5">
        <f t="shared" si="429"/>
        <v>1.9082179564616036E-7</v>
      </c>
      <c r="AC365" s="36">
        <f t="shared" si="430"/>
        <v>0.91850972000000008</v>
      </c>
      <c r="AD365" s="42">
        <v>6.1528020999999995E-5</v>
      </c>
      <c r="AE365" s="42">
        <v>1.8564480999999999E-7</v>
      </c>
      <c r="AF365" s="42">
        <v>5.0720811000000002E-12</v>
      </c>
      <c r="AG365" s="42">
        <v>4.3695469999999997E-11</v>
      </c>
      <c r="AH365" s="42">
        <v>1.0483147999999999E-12</v>
      </c>
      <c r="AI365" s="42">
        <v>2.1982148999999999E-9</v>
      </c>
      <c r="AJ365" s="42">
        <v>3.9386797999999997E-6</v>
      </c>
      <c r="AK365" s="42">
        <v>4.3183712000000002E-10</v>
      </c>
      <c r="AL365" s="42">
        <v>4.5521837999999999E-9</v>
      </c>
      <c r="AM365" s="42">
        <v>1.6371676E-10</v>
      </c>
      <c r="AN365" s="42">
        <v>1.3044946000000001E-12</v>
      </c>
      <c r="AO365" s="42">
        <v>1.3278494E-11</v>
      </c>
      <c r="AP365" s="42">
        <v>2.6711444E-12</v>
      </c>
      <c r="AQ365" s="42">
        <v>6.2457934999999998E-13</v>
      </c>
      <c r="AR365" s="42">
        <v>3.8370385999999998E-9</v>
      </c>
      <c r="AS365" s="42">
        <v>4.4336022000000001E-8</v>
      </c>
      <c r="AT365" s="42">
        <v>1.307976E-12</v>
      </c>
      <c r="AU365" s="29">
        <v>0.16470269000000001</v>
      </c>
      <c r="AV365" s="29">
        <v>0.75380703000000004</v>
      </c>
      <c r="AW365" s="42">
        <v>8.2040897999999997E-10</v>
      </c>
      <c r="AX365" s="42">
        <v>4.9889734999999999E-12</v>
      </c>
      <c r="AY365" s="42">
        <v>2.2321037000000001E-16</v>
      </c>
      <c r="AZ365" s="28"/>
      <c r="BA365" s="33" t="s">
        <v>4970</v>
      </c>
      <c r="BB365" s="28"/>
      <c r="BC365" s="28"/>
      <c r="BE365" s="39"/>
      <c r="BF365"/>
      <c r="BG365"/>
      <c r="BH365"/>
      <c r="BI365"/>
      <c r="BJ365"/>
      <c r="BK365"/>
      <c r="BL365"/>
      <c r="BM365"/>
      <c r="BN365"/>
      <c r="BO365"/>
      <c r="BP365"/>
      <c r="BQ365"/>
    </row>
    <row r="366" spans="1:69">
      <c r="A366">
        <v>1</v>
      </c>
      <c r="C366" s="71" t="s">
        <v>431</v>
      </c>
      <c r="D366" s="1"/>
      <c r="E366" s="29" t="s">
        <v>52</v>
      </c>
      <c r="F366" s="50" t="s">
        <v>1880</v>
      </c>
      <c r="G366" s="238">
        <f t="shared" si="422"/>
        <v>0.95302179920000007</v>
      </c>
      <c r="H366" s="134">
        <f t="shared" si="423"/>
        <v>3.0464921999999998E-2</v>
      </c>
      <c r="I366" s="134">
        <f t="shared" si="424"/>
        <v>0.1448235172</v>
      </c>
      <c r="J366" s="138">
        <f t="shared" si="425"/>
        <v>0.48483335999999999</v>
      </c>
      <c r="K366" s="190">
        <v>0.29289999999999999</v>
      </c>
      <c r="L366" s="190">
        <v>0.144375</v>
      </c>
      <c r="M366" s="190">
        <v>2.0130401000000001E-4</v>
      </c>
      <c r="N366" s="190">
        <v>3.7431809999999999E-3</v>
      </c>
      <c r="O366" s="190">
        <v>0</v>
      </c>
      <c r="P366" s="190">
        <v>2.6721741E-2</v>
      </c>
      <c r="Q366" s="190">
        <v>2.4721318999999998E-4</v>
      </c>
      <c r="R366" s="190">
        <v>0.39600000000000002</v>
      </c>
      <c r="S366" s="190">
        <v>8.883336E-2</v>
      </c>
      <c r="T366" s="190">
        <v>0</v>
      </c>
      <c r="U366" s="190">
        <v>0</v>
      </c>
      <c r="V366" s="190">
        <v>0</v>
      </c>
      <c r="W366" s="25"/>
      <c r="X366" s="252">
        <f t="shared" si="426"/>
        <v>2.5249999999999999</v>
      </c>
      <c r="Y366" s="46">
        <v>49.585920000000002</v>
      </c>
      <c r="Z366" s="67">
        <f t="shared" si="427"/>
        <v>9.8120845788306793E-2</v>
      </c>
      <c r="AA366" s="5">
        <f t="shared" si="428"/>
        <v>5.3571084579999991E-6</v>
      </c>
      <c r="AB366" s="5">
        <f t="shared" si="429"/>
        <v>1.0608832270750001E-8</v>
      </c>
      <c r="AC366" s="36">
        <f t="shared" si="430"/>
        <v>0.27775453999999999</v>
      </c>
      <c r="AD366" s="42">
        <v>2.3431999999999999E-6</v>
      </c>
      <c r="AE366" s="42">
        <v>7.0699999999999998E-9</v>
      </c>
      <c r="AF366" s="42">
        <v>1.9316250000000001E-13</v>
      </c>
      <c r="AG366" s="29">
        <v>0</v>
      </c>
      <c r="AH366" s="29">
        <v>0</v>
      </c>
      <c r="AI366" s="42">
        <v>1.3661999999999999E-10</v>
      </c>
      <c r="AJ366" s="42">
        <v>3.0029999999999999E-6</v>
      </c>
      <c r="AK366" s="42">
        <v>3.1215600000000003E-11</v>
      </c>
      <c r="AL366" s="42">
        <v>3.4980000000000001E-9</v>
      </c>
      <c r="AM366" s="42">
        <v>5.5290399999999998E-13</v>
      </c>
      <c r="AN366" s="42">
        <v>5.8140000000000004E-16</v>
      </c>
      <c r="AO366" s="42">
        <v>8.4551155000000003E-12</v>
      </c>
      <c r="AP366" s="42">
        <v>3.0259902999999998E-13</v>
      </c>
      <c r="AQ366" s="42">
        <v>1.1230832E-13</v>
      </c>
      <c r="AR366" s="42">
        <v>5.9483312000000003E-9</v>
      </c>
      <c r="AS366" s="42">
        <v>4.8235067999999998E-9</v>
      </c>
      <c r="AT366" s="29">
        <v>0</v>
      </c>
      <c r="AU366" s="29">
        <v>1.6719999999999999E-2</v>
      </c>
      <c r="AV366" s="29">
        <v>0.26103453999999998</v>
      </c>
      <c r="AW366" s="29">
        <v>0</v>
      </c>
      <c r="AX366" s="29">
        <v>0</v>
      </c>
      <c r="AY366" s="29">
        <v>0</v>
      </c>
      <c r="AZ366" s="28"/>
      <c r="BA366" s="33" t="s">
        <v>4984</v>
      </c>
      <c r="BB366" s="28"/>
      <c r="BC366" s="28"/>
      <c r="BE366" s="39"/>
      <c r="BF366"/>
      <c r="BG366"/>
      <c r="BH366"/>
      <c r="BI366"/>
      <c r="BJ366"/>
      <c r="BK366"/>
      <c r="BL366"/>
      <c r="BM366"/>
      <c r="BN366"/>
      <c r="BO366"/>
      <c r="BP366"/>
      <c r="BQ366"/>
    </row>
    <row r="367" spans="1:69">
      <c r="A367">
        <v>1</v>
      </c>
      <c r="C367" s="71" t="s">
        <v>432</v>
      </c>
      <c r="E367" s="29" t="s">
        <v>52</v>
      </c>
      <c r="F367" s="50" t="s">
        <v>4961</v>
      </c>
      <c r="G367" s="238">
        <f t="shared" si="422"/>
        <v>1641.8329398599999</v>
      </c>
      <c r="H367" s="134">
        <f t="shared" si="423"/>
        <v>1586.1347981499998</v>
      </c>
      <c r="I367" s="134">
        <f t="shared" si="424"/>
        <v>6.8114732899999995</v>
      </c>
      <c r="J367" s="138">
        <f t="shared" si="425"/>
        <v>35.504560419999997</v>
      </c>
      <c r="K367" s="190">
        <v>13.382108000000001</v>
      </c>
      <c r="L367" s="190">
        <v>6.7374999999999998</v>
      </c>
      <c r="M367" s="190">
        <v>0</v>
      </c>
      <c r="N367" s="190">
        <v>0.32639815</v>
      </c>
      <c r="O367" s="190">
        <v>0</v>
      </c>
      <c r="P367" s="190">
        <v>1585.8083999999999</v>
      </c>
      <c r="Q367" s="190">
        <v>7.3973289999999997E-2</v>
      </c>
      <c r="R367" s="190">
        <v>35.39</v>
      </c>
      <c r="S367" s="190">
        <v>0.11456042</v>
      </c>
      <c r="T367" s="190">
        <v>0</v>
      </c>
      <c r="U367" s="190">
        <v>0</v>
      </c>
      <c r="V367" s="190">
        <v>0</v>
      </c>
      <c r="W367" s="25"/>
      <c r="X367" s="252">
        <f t="shared" si="426"/>
        <v>115.363</v>
      </c>
      <c r="Y367" s="46">
        <v>1704.2175</v>
      </c>
      <c r="Z367" s="67">
        <f t="shared" si="427"/>
        <v>21.966832544270339</v>
      </c>
      <c r="AA367" s="5">
        <f t="shared" si="428"/>
        <v>1.1965896359999999E-3</v>
      </c>
      <c r="AB367" s="5">
        <f t="shared" si="429"/>
        <v>3.0237948818595001E-6</v>
      </c>
      <c r="AC367" s="36">
        <f t="shared" si="430"/>
        <v>17.895799999999998</v>
      </c>
      <c r="AD367" s="29">
        <v>1.0705686000000001E-4</v>
      </c>
      <c r="AE367" s="42">
        <v>3.2301640000000001E-7</v>
      </c>
      <c r="AF367" s="42">
        <v>8.8252694999999997E-12</v>
      </c>
      <c r="AG367" s="29">
        <v>0</v>
      </c>
      <c r="AH367" s="29">
        <v>0</v>
      </c>
      <c r="AI367" s="42">
        <v>1.1913000000000001E-8</v>
      </c>
      <c r="AJ367" s="29">
        <v>1.4014E-4</v>
      </c>
      <c r="AK367" s="42">
        <v>2.7219399999999998E-9</v>
      </c>
      <c r="AL367" s="42">
        <v>1.6324E-7</v>
      </c>
      <c r="AM367" s="29">
        <v>0</v>
      </c>
      <c r="AN367" s="29">
        <v>0</v>
      </c>
      <c r="AO367" s="42">
        <v>2.5305887000000001E-6</v>
      </c>
      <c r="AP367" s="42">
        <v>1.4162169E-10</v>
      </c>
      <c r="AQ367" s="42">
        <v>4.0773949E-9</v>
      </c>
      <c r="AR367" s="42">
        <v>3.8416313000000002E-5</v>
      </c>
      <c r="AS367" s="29">
        <v>9.1096454999999997E-4</v>
      </c>
      <c r="AT367" s="29">
        <v>0</v>
      </c>
      <c r="AU367" s="29">
        <v>2.0699999999999998</v>
      </c>
      <c r="AV367" s="29">
        <v>15.825799999999999</v>
      </c>
      <c r="AW367" s="29">
        <v>0</v>
      </c>
      <c r="AX367" s="29">
        <v>0</v>
      </c>
      <c r="AY367" s="29">
        <v>0</v>
      </c>
      <c r="AZ367" s="28"/>
      <c r="BA367" s="33" t="s">
        <v>1174</v>
      </c>
      <c r="BB367" s="28"/>
      <c r="BC367" s="28"/>
      <c r="BE367" s="39"/>
      <c r="BF367"/>
      <c r="BG367"/>
      <c r="BH367"/>
      <c r="BI367"/>
      <c r="BJ367"/>
      <c r="BK367"/>
      <c r="BL367"/>
      <c r="BM367"/>
      <c r="BN367"/>
      <c r="BO367"/>
      <c r="BP367"/>
      <c r="BQ367"/>
    </row>
    <row r="368" spans="1:69">
      <c r="A368">
        <v>1</v>
      </c>
      <c r="C368" s="71" t="s">
        <v>433</v>
      </c>
      <c r="E368" s="29" t="s">
        <v>52</v>
      </c>
      <c r="F368" s="50" t="s">
        <v>1881</v>
      </c>
      <c r="G368" s="238">
        <f t="shared" si="422"/>
        <v>35.472200444000002</v>
      </c>
      <c r="H368" s="134">
        <f t="shared" si="423"/>
        <v>0.38680698500000005</v>
      </c>
      <c r="I368" s="134">
        <f t="shared" si="424"/>
        <v>2.2299491090000001</v>
      </c>
      <c r="J368" s="138">
        <f t="shared" si="425"/>
        <v>31.85390035</v>
      </c>
      <c r="K368" s="190">
        <v>1.001544</v>
      </c>
      <c r="L368" s="190">
        <v>1.925</v>
      </c>
      <c r="M368" s="190">
        <v>0.26482487999999998</v>
      </c>
      <c r="N368" s="190">
        <v>3.1735665000000003E-2</v>
      </c>
      <c r="O368" s="190">
        <v>0</v>
      </c>
      <c r="P368" s="190">
        <v>0.35507132000000002</v>
      </c>
      <c r="Q368" s="190">
        <v>4.0124228999999997E-2</v>
      </c>
      <c r="R368" s="190">
        <v>31.667999999999999</v>
      </c>
      <c r="S368" s="190">
        <v>0.18590034999999999</v>
      </c>
      <c r="T368" s="190">
        <v>0</v>
      </c>
      <c r="U368" s="190">
        <v>0</v>
      </c>
      <c r="V368" s="190">
        <v>0</v>
      </c>
      <c r="W368" s="25"/>
      <c r="X368" s="252">
        <f t="shared" si="426"/>
        <v>8.6340000000000003</v>
      </c>
      <c r="Y368" s="46">
        <v>154.40722</v>
      </c>
      <c r="Z368" s="67">
        <f t="shared" si="427"/>
        <v>0.98537080081017459</v>
      </c>
      <c r="AA368" s="5">
        <f t="shared" si="428"/>
        <v>5.3623008730000004E-5</v>
      </c>
      <c r="AB368" s="5">
        <f t="shared" si="429"/>
        <v>7.5342239116000018E-8</v>
      </c>
      <c r="AC368" s="36">
        <f t="shared" si="430"/>
        <v>5.64260889</v>
      </c>
      <c r="AD368" s="42">
        <v>8.0123520000000001E-6</v>
      </c>
      <c r="AE368" s="42">
        <v>2.4175200000000001E-8</v>
      </c>
      <c r="AF368" s="42">
        <v>6.6050100000000003E-13</v>
      </c>
      <c r="AG368" s="29">
        <v>0</v>
      </c>
      <c r="AH368" s="29">
        <v>0</v>
      </c>
      <c r="AI368" s="42">
        <v>1.1583E-9</v>
      </c>
      <c r="AJ368" s="42">
        <v>4.0040000000000003E-5</v>
      </c>
      <c r="AK368" s="42">
        <v>2.6465399999999999E-10</v>
      </c>
      <c r="AL368" s="42">
        <v>4.6639999999999999E-8</v>
      </c>
      <c r="AM368" s="42">
        <v>1.4225199999999999E-10</v>
      </c>
      <c r="AN368" s="42">
        <v>7.3073999999999997E-14</v>
      </c>
      <c r="AO368" s="42">
        <v>4.0154722999999999E-9</v>
      </c>
      <c r="AP368" s="42">
        <v>6.4668569999999997E-11</v>
      </c>
      <c r="AQ368" s="42">
        <v>3.9258670999999997E-11</v>
      </c>
      <c r="AR368" s="42">
        <v>1.9425193E-7</v>
      </c>
      <c r="AS368" s="42">
        <v>5.3752465000000003E-6</v>
      </c>
      <c r="AT368" s="29">
        <v>0</v>
      </c>
      <c r="AU368" s="29">
        <v>4.7249999999999996</v>
      </c>
      <c r="AV368" s="29">
        <v>0.91760889000000001</v>
      </c>
      <c r="AW368" s="29">
        <v>0</v>
      </c>
      <c r="AX368" s="29">
        <v>0</v>
      </c>
      <c r="AY368" s="29">
        <v>0</v>
      </c>
      <c r="AZ368" s="28"/>
      <c r="BA368" s="33" t="s">
        <v>4985</v>
      </c>
      <c r="BB368" s="28"/>
      <c r="BC368" s="28"/>
      <c r="BE368" s="39"/>
      <c r="BF368"/>
      <c r="BG368"/>
      <c r="BH368"/>
      <c r="BI368"/>
      <c r="BJ368"/>
      <c r="BK368"/>
      <c r="BL368"/>
      <c r="BM368"/>
      <c r="BN368"/>
      <c r="BO368"/>
      <c r="BP368"/>
      <c r="BQ368"/>
    </row>
    <row r="369" spans="1:69">
      <c r="A369">
        <v>1</v>
      </c>
      <c r="C369" s="71" t="s">
        <v>434</v>
      </c>
      <c r="E369" s="29" t="s">
        <v>52</v>
      </c>
      <c r="F369" s="50" t="s">
        <v>1882</v>
      </c>
      <c r="G369" s="238">
        <f t="shared" si="422"/>
        <v>26.09148512348937</v>
      </c>
      <c r="H369" s="134">
        <f t="shared" si="423"/>
        <v>0.4975429260034</v>
      </c>
      <c r="I369" s="134">
        <f t="shared" si="424"/>
        <v>12.252973487858</v>
      </c>
      <c r="J369" s="138">
        <f t="shared" si="425"/>
        <v>11.821838309627971</v>
      </c>
      <c r="K369" s="190">
        <v>1.5191304000000001</v>
      </c>
      <c r="L369" s="190">
        <v>12.252774</v>
      </c>
      <c r="M369" s="190">
        <v>1.9011241999999999E-4</v>
      </c>
      <c r="N369" s="190">
        <v>0.49752498000000001</v>
      </c>
      <c r="O369" s="190">
        <v>1.2580641999999999E-5</v>
      </c>
      <c r="P369" s="190">
        <v>5.3653614000000001E-6</v>
      </c>
      <c r="Q369" s="190">
        <v>9.3754380000000007E-6</v>
      </c>
      <c r="R369" s="190">
        <v>11.810006</v>
      </c>
      <c r="S369" s="190">
        <v>1.1829775000000001E-2</v>
      </c>
      <c r="T369" s="190">
        <v>1.5380402000000001E-6</v>
      </c>
      <c r="U369" s="190">
        <v>9.9647723999999993E-7</v>
      </c>
      <c r="V369" s="190">
        <v>1.1052944E-10</v>
      </c>
      <c r="W369" s="25"/>
      <c r="X369" s="252">
        <f t="shared" si="426"/>
        <v>13.095951724137931</v>
      </c>
      <c r="Y369" s="46">
        <v>197.36772999999999</v>
      </c>
      <c r="Z369" s="67">
        <f t="shared" si="427"/>
        <v>4.4773001471217428</v>
      </c>
      <c r="AA369" s="5">
        <f t="shared" si="428"/>
        <v>2.5494965068661351E-4</v>
      </c>
      <c r="AB369" s="5">
        <f t="shared" si="429"/>
        <v>2.9714544124779903E-7</v>
      </c>
      <c r="AC369" s="36">
        <f t="shared" si="430"/>
        <v>2.5240917600000001</v>
      </c>
      <c r="AD369" s="42">
        <v>8.9334261999999995E-8</v>
      </c>
      <c r="AE369" s="42">
        <v>2.6953015999999999E-10</v>
      </c>
      <c r="AF369" s="42">
        <v>7.3638659999999994E-15</v>
      </c>
      <c r="AG369" s="42">
        <v>1.433137E-12</v>
      </c>
      <c r="AH369" s="42">
        <v>2.0014449999999999E-13</v>
      </c>
      <c r="AI369" s="42">
        <v>2.7939936000000001E-11</v>
      </c>
      <c r="AJ369" s="29">
        <v>2.5485987000000001E-4</v>
      </c>
      <c r="AK369" s="42">
        <v>4.1846135000000003E-12</v>
      </c>
      <c r="AL369" s="42">
        <v>2.9686944000000002E-7</v>
      </c>
      <c r="AM369" s="42">
        <v>1.3364802999999999E-14</v>
      </c>
      <c r="AN369" s="42">
        <v>2.0613841E-16</v>
      </c>
      <c r="AO369" s="42">
        <v>4.8248543E-14</v>
      </c>
      <c r="AP369" s="42">
        <v>2.6402300999999999E-15</v>
      </c>
      <c r="AQ369" s="42">
        <v>6.8841902000000003E-15</v>
      </c>
      <c r="AR369" s="42">
        <v>1.8808836000000001E-11</v>
      </c>
      <c r="AS369" s="42">
        <v>1.9056817000000001E-10</v>
      </c>
      <c r="AT369" s="42">
        <v>9.4604117999999999E-13</v>
      </c>
      <c r="AU369" s="29">
        <v>0.66800055999999997</v>
      </c>
      <c r="AV369" s="29">
        <v>1.8560912000000001</v>
      </c>
      <c r="AW369" s="42">
        <v>2.0747439E-10</v>
      </c>
      <c r="AX369" s="42">
        <v>1.2616689E-12</v>
      </c>
      <c r="AY369" s="42">
        <v>5.6448320000000004E-17</v>
      </c>
      <c r="AZ369" s="28"/>
      <c r="BA369" s="28" t="s">
        <v>1205</v>
      </c>
      <c r="BB369" s="28"/>
      <c r="BC369" s="28"/>
      <c r="BE369" s="39"/>
      <c r="BF369"/>
      <c r="BG369"/>
      <c r="BH369"/>
      <c r="BI369"/>
      <c r="BJ369"/>
      <c r="BK369"/>
      <c r="BL369"/>
      <c r="BM369"/>
      <c r="BN369"/>
      <c r="BO369"/>
      <c r="BP369"/>
      <c r="BQ369"/>
    </row>
    <row r="370" spans="1:69">
      <c r="A370">
        <v>1</v>
      </c>
      <c r="C370" s="71" t="s">
        <v>435</v>
      </c>
      <c r="E370" s="29" t="s">
        <v>52</v>
      </c>
      <c r="F370" s="50" t="s">
        <v>1883</v>
      </c>
      <c r="G370" s="238">
        <f t="shared" si="422"/>
        <v>0.33200672406710829</v>
      </c>
      <c r="H370" s="134">
        <f t="shared" si="423"/>
        <v>1.4919653589999998E-2</v>
      </c>
      <c r="I370" s="134">
        <f t="shared" si="424"/>
        <v>2.092083464E-2</v>
      </c>
      <c r="J370" s="138">
        <f t="shared" si="425"/>
        <v>7.9408158371083015E-3</v>
      </c>
      <c r="K370" s="190">
        <v>0.28822542000000001</v>
      </c>
      <c r="L370" s="190">
        <v>7.6819899999999997E-3</v>
      </c>
      <c r="M370" s="190">
        <v>1.2672177999999999E-2</v>
      </c>
      <c r="N370" s="190">
        <v>1.3078487E-2</v>
      </c>
      <c r="O370" s="190">
        <v>1.6196142E-3</v>
      </c>
      <c r="P370" s="190">
        <v>2.2155239000000001E-4</v>
      </c>
      <c r="Q370" s="190">
        <v>5.6666664E-4</v>
      </c>
      <c r="R370" s="190">
        <v>4.4781383000000002E-4</v>
      </c>
      <c r="S370" s="190">
        <v>6.8716614000000004E-3</v>
      </c>
      <c r="T370" s="190">
        <v>5.8102356999999996E-4</v>
      </c>
      <c r="U370" s="190">
        <v>4.0312875999999999E-5</v>
      </c>
      <c r="V370" s="190">
        <v>4.1611082999999998E-9</v>
      </c>
      <c r="W370" s="25"/>
      <c r="X370" s="252">
        <f t="shared" si="426"/>
        <v>2.4847018965517242</v>
      </c>
      <c r="Y370" s="46">
        <v>40.730136000000002</v>
      </c>
      <c r="Z370" s="67">
        <f t="shared" si="427"/>
        <v>5.143816147464382E-2</v>
      </c>
      <c r="AA370" s="5">
        <f t="shared" si="428"/>
        <v>2.6668910102149999E-6</v>
      </c>
      <c r="AB370" s="5">
        <f t="shared" si="429"/>
        <v>7.7190047963462003E-9</v>
      </c>
      <c r="AC370" s="36">
        <f t="shared" si="430"/>
        <v>0.31056366727500001</v>
      </c>
      <c r="AD370" s="42">
        <v>2.3265912000000001E-6</v>
      </c>
      <c r="AE370" s="42">
        <v>7.0189635999999998E-9</v>
      </c>
      <c r="AF370" s="42">
        <v>1.9176242E-13</v>
      </c>
      <c r="AG370" s="42">
        <v>1.5768778000000001E-10</v>
      </c>
      <c r="AH370" s="42">
        <v>2.0233835000000001E-11</v>
      </c>
      <c r="AI370" s="42">
        <v>1.8394403999999999E-9</v>
      </c>
      <c r="AJ370" s="42">
        <v>3.2495197999999999E-7</v>
      </c>
      <c r="AK370" s="42">
        <v>2.6628851999999999E-10</v>
      </c>
      <c r="AL370" s="42">
        <v>3.3978309999999999E-10</v>
      </c>
      <c r="AM370" s="42">
        <v>9.0571843999999995E-14</v>
      </c>
      <c r="AN370" s="42">
        <v>2.0381228E-15</v>
      </c>
      <c r="AO370" s="42">
        <v>5.9532697999999996E-13</v>
      </c>
      <c r="AP370" s="42">
        <v>2.9154757000000003E-14</v>
      </c>
      <c r="AQ370" s="42">
        <v>2.3956040999999999E-14</v>
      </c>
      <c r="AR370" s="42">
        <v>2.4206404000000002E-9</v>
      </c>
      <c r="AS370" s="42">
        <v>1.9042402000000001E-9</v>
      </c>
      <c r="AT370" s="42">
        <v>3.8270597000000003E-11</v>
      </c>
      <c r="AU370" s="42">
        <v>2.5357275E-5</v>
      </c>
      <c r="AV370" s="29">
        <v>0.31053830999999998</v>
      </c>
      <c r="AW370" s="42">
        <v>9.0055876000000006E-9</v>
      </c>
      <c r="AX370" s="42">
        <v>5.4763719000000001E-11</v>
      </c>
      <c r="AY370" s="42">
        <v>2.4501814000000001E-15</v>
      </c>
      <c r="AZ370" s="28"/>
      <c r="BA370" s="33" t="s">
        <v>1178</v>
      </c>
      <c r="BB370" s="28"/>
      <c r="BC370" s="28"/>
      <c r="BE370" s="39"/>
      <c r="BF370"/>
      <c r="BG370"/>
      <c r="BH370"/>
      <c r="BI370"/>
      <c r="BJ370"/>
      <c r="BK370"/>
      <c r="BL370"/>
      <c r="BM370"/>
      <c r="BN370"/>
      <c r="BO370"/>
      <c r="BP370"/>
      <c r="BQ370"/>
    </row>
    <row r="371" spans="1:69">
      <c r="A371">
        <v>1</v>
      </c>
      <c r="C371" s="71" t="s">
        <v>436</v>
      </c>
      <c r="E371" s="29" t="s">
        <v>52</v>
      </c>
      <c r="F371" s="50" t="s">
        <v>4962</v>
      </c>
      <c r="G371" s="238">
        <f t="shared" si="422"/>
        <v>17.333262525722724</v>
      </c>
      <c r="H371" s="134">
        <f t="shared" si="423"/>
        <v>0.33345101101199998</v>
      </c>
      <c r="I371" s="134">
        <f t="shared" si="424"/>
        <v>8.094075469049999</v>
      </c>
      <c r="J371" s="138">
        <f t="shared" si="425"/>
        <v>7.8051133456607262</v>
      </c>
      <c r="K371" s="190">
        <v>1.1006227</v>
      </c>
      <c r="L371" s="190">
        <v>8.0894425999999999</v>
      </c>
      <c r="M371" s="190">
        <v>4.4340146000000002E-3</v>
      </c>
      <c r="N371" s="190">
        <v>0.33281316999999999</v>
      </c>
      <c r="O371" s="190">
        <v>5.5897206E-4</v>
      </c>
      <c r="P371" s="190">
        <v>7.8868951999999995E-5</v>
      </c>
      <c r="Q371" s="190">
        <v>1.9885445000000001E-4</v>
      </c>
      <c r="R371" s="190">
        <v>7.7947563999999998</v>
      </c>
      <c r="S371" s="190">
        <v>1.0144017E-2</v>
      </c>
      <c r="T371" s="190">
        <v>1.9856312E-4</v>
      </c>
      <c r="U371" s="190">
        <v>1.4364053E-5</v>
      </c>
      <c r="V371" s="190">
        <v>1.4877263000000001E-9</v>
      </c>
      <c r="W371" s="25"/>
      <c r="X371" s="252">
        <f t="shared" si="426"/>
        <v>9.4881267241379295</v>
      </c>
      <c r="Y371" s="46">
        <v>144.11095</v>
      </c>
      <c r="Z371" s="67">
        <f t="shared" si="427"/>
        <v>2.9725071036007202</v>
      </c>
      <c r="AA371" s="5">
        <f t="shared" si="428"/>
        <v>1.6917351450254433E-4</v>
      </c>
      <c r="AB371" s="5">
        <f t="shared" si="429"/>
        <v>1.9874044616990265E-7</v>
      </c>
      <c r="AC371" s="36">
        <f t="shared" si="430"/>
        <v>1.77149219</v>
      </c>
      <c r="AD371" s="42">
        <v>8.500016E-7</v>
      </c>
      <c r="AE371" s="42">
        <v>2.5643374999999999E-9</v>
      </c>
      <c r="AF371" s="42">
        <v>7.0059376000000005E-14</v>
      </c>
      <c r="AG371" s="42">
        <v>5.4559715E-11</v>
      </c>
      <c r="AH371" s="42">
        <v>7.0115993000000001E-12</v>
      </c>
      <c r="AI371" s="42">
        <v>6.4385008999999999E-10</v>
      </c>
      <c r="AJ371" s="29">
        <v>1.6831800000000001E-4</v>
      </c>
      <c r="AK371" s="42">
        <v>9.3299941000000002E-11</v>
      </c>
      <c r="AL371" s="42">
        <v>1.9604935000000001E-7</v>
      </c>
      <c r="AM371" s="42">
        <v>3.9615196999999999E-14</v>
      </c>
      <c r="AN371" s="42">
        <v>8.2901308999999997E-16</v>
      </c>
      <c r="AO371" s="42">
        <v>2.3425520999999999E-13</v>
      </c>
      <c r="AP371" s="42">
        <v>1.1655169E-14</v>
      </c>
      <c r="AQ371" s="42">
        <v>1.268862E-14</v>
      </c>
      <c r="AR371" s="42">
        <v>8.3543157999999999E-10</v>
      </c>
      <c r="AS371" s="42">
        <v>7.7321665999999995E-10</v>
      </c>
      <c r="AT371" s="42">
        <v>1.3636389999999999E-11</v>
      </c>
      <c r="AU371" s="29">
        <v>0.44088898999999998</v>
      </c>
      <c r="AV371" s="29">
        <v>1.3306032000000001</v>
      </c>
      <c r="AW371" s="42">
        <v>3.1988328999999999E-9</v>
      </c>
      <c r="AX371" s="42">
        <v>1.9452366E-11</v>
      </c>
      <c r="AY371" s="42">
        <v>8.7031755999999996E-16</v>
      </c>
      <c r="AZ371" s="28"/>
      <c r="BA371" s="33" t="s">
        <v>4970</v>
      </c>
      <c r="BB371" s="28"/>
      <c r="BC371" s="28"/>
      <c r="BE371" s="39"/>
      <c r="BF371"/>
      <c r="BG371"/>
      <c r="BH371"/>
      <c r="BI371"/>
      <c r="BJ371"/>
      <c r="BK371"/>
      <c r="BL371"/>
      <c r="BM371"/>
      <c r="BN371"/>
      <c r="BO371"/>
      <c r="BP371"/>
      <c r="BQ371"/>
    </row>
    <row r="372" spans="1:69">
      <c r="A372">
        <v>1</v>
      </c>
      <c r="C372" s="71" t="s">
        <v>437</v>
      </c>
      <c r="E372" s="29" t="s">
        <v>52</v>
      </c>
      <c r="F372" s="50" t="s">
        <v>1884</v>
      </c>
      <c r="G372" s="238">
        <f t="shared" ref="G372:G380" si="431">H372+I372+J372+K372</f>
        <v>88807.944413999998</v>
      </c>
      <c r="H372" s="134">
        <f t="shared" ref="H372:H380" si="432">N372+O372+P372</f>
        <v>4723.6731</v>
      </c>
      <c r="I372" s="134">
        <f t="shared" ref="I372:I380" si="433">L372+M372+Q372</f>
        <v>74870.386813999998</v>
      </c>
      <c r="J372" s="138">
        <f t="shared" ref="J372:J380" si="434">R372+IF(S372="x",0,S372)+IF(T372="x",0,T372)+IF(U372="x",0,U372)+V372</f>
        <v>8130.95</v>
      </c>
      <c r="K372" s="190">
        <v>1082.9345000000001</v>
      </c>
      <c r="L372" s="190">
        <v>74629.721000000005</v>
      </c>
      <c r="M372" s="190">
        <v>17.719563999999998</v>
      </c>
      <c r="N372" s="190">
        <v>3699.2031000000002</v>
      </c>
      <c r="O372" s="190">
        <v>0</v>
      </c>
      <c r="P372" s="190">
        <v>1024.47</v>
      </c>
      <c r="Q372" s="190">
        <v>222.94624999999999</v>
      </c>
      <c r="R372" s="190">
        <v>8130.95</v>
      </c>
      <c r="S372" s="190">
        <v>0</v>
      </c>
      <c r="T372" s="190">
        <v>0</v>
      </c>
      <c r="U372" s="190">
        <v>0</v>
      </c>
      <c r="V372" s="190">
        <v>0</v>
      </c>
      <c r="W372" s="25"/>
      <c r="X372" s="252">
        <f t="shared" si="426"/>
        <v>9335.6422413793098</v>
      </c>
      <c r="Y372" s="46">
        <v>114965.91</v>
      </c>
      <c r="Z372" s="67">
        <f t="shared" si="427"/>
        <v>27373.827873638125</v>
      </c>
      <c r="AA372" s="5">
        <f t="shared" si="428"/>
        <v>1.5627396404800002</v>
      </c>
      <c r="AB372" s="5">
        <f t="shared" si="429"/>
        <v>1.8670861336406099E-3</v>
      </c>
      <c r="AC372" s="36">
        <f t="shared" si="430"/>
        <v>2060.4245000000001</v>
      </c>
      <c r="AD372" s="29">
        <v>8.6634758000000006E-3</v>
      </c>
      <c r="AE372" s="42">
        <v>2.6139798000000001E-5</v>
      </c>
      <c r="AF372" s="42">
        <v>7.1417661E-10</v>
      </c>
      <c r="AG372" s="29">
        <v>0</v>
      </c>
      <c r="AH372" s="29">
        <v>0</v>
      </c>
      <c r="AI372" s="29">
        <v>1.3501488000000001E-4</v>
      </c>
      <c r="AJ372" s="29">
        <v>1.5522982000000001</v>
      </c>
      <c r="AK372" s="42">
        <v>3.0848854000000003E-5</v>
      </c>
      <c r="AL372" s="29">
        <v>1.8081715000000001E-3</v>
      </c>
      <c r="AM372" s="42">
        <v>2.5632200000000001E-7</v>
      </c>
      <c r="AN372" s="42">
        <v>1.5617999999999999E-11</v>
      </c>
      <c r="AO372" s="42">
        <v>1.2942132000000001E-6</v>
      </c>
      <c r="AP372" s="42">
        <v>3.1066971000000002E-7</v>
      </c>
      <c r="AQ372" s="42">
        <v>6.4046935999999997E-8</v>
      </c>
      <c r="AR372" s="29">
        <v>7.3838528E-4</v>
      </c>
      <c r="AS372" s="29">
        <v>9.0456452000000004E-4</v>
      </c>
      <c r="AT372" s="29">
        <v>0</v>
      </c>
      <c r="AU372" s="29">
        <v>988</v>
      </c>
      <c r="AV372" s="29">
        <v>1072.4245000000001</v>
      </c>
      <c r="AW372" s="29">
        <v>0</v>
      </c>
      <c r="AX372" s="29">
        <v>0</v>
      </c>
      <c r="AY372" s="29">
        <v>0</v>
      </c>
      <c r="AZ372" s="28"/>
      <c r="BA372" s="33" t="s">
        <v>1174</v>
      </c>
      <c r="BB372" s="28"/>
      <c r="BC372" s="28"/>
      <c r="BE372" s="39"/>
      <c r="BF372"/>
      <c r="BG372"/>
      <c r="BH372"/>
      <c r="BI372"/>
      <c r="BJ372"/>
      <c r="BK372"/>
      <c r="BL372"/>
      <c r="BM372"/>
      <c r="BN372"/>
      <c r="BO372"/>
      <c r="BP372"/>
      <c r="BQ372"/>
    </row>
    <row r="373" spans="1:69" ht="13.8" customHeight="1">
      <c r="A373">
        <v>1</v>
      </c>
      <c r="C373" s="71" t="s">
        <v>438</v>
      </c>
      <c r="E373" s="29" t="s">
        <v>52</v>
      </c>
      <c r="F373" s="50" t="s">
        <v>1885</v>
      </c>
      <c r="G373" s="238">
        <f t="shared" si="431"/>
        <v>36.549686579000003</v>
      </c>
      <c r="H373" s="134">
        <f t="shared" si="432"/>
        <v>2.3582045819999999</v>
      </c>
      <c r="I373" s="134">
        <f t="shared" si="433"/>
        <v>6.9416716000000012</v>
      </c>
      <c r="J373" s="138">
        <f t="shared" si="434"/>
        <v>7.2023133970000002</v>
      </c>
      <c r="K373" s="190">
        <v>20.047497</v>
      </c>
      <c r="L373" s="190">
        <v>4.0843075000000004</v>
      </c>
      <c r="M373" s="190">
        <v>1.8273554999999999</v>
      </c>
      <c r="N373" s="190">
        <v>1.6267704999999999</v>
      </c>
      <c r="O373" s="190">
        <v>0.68835508000000001</v>
      </c>
      <c r="P373" s="190">
        <v>4.3079001999999998E-2</v>
      </c>
      <c r="Q373" s="190">
        <v>1.0300085999999999</v>
      </c>
      <c r="R373" s="190">
        <v>0.82597986000000001</v>
      </c>
      <c r="S373" s="190">
        <v>6.2312949</v>
      </c>
      <c r="T373" s="190">
        <v>0.13190863</v>
      </c>
      <c r="U373" s="190">
        <v>1.3130007000000001E-2</v>
      </c>
      <c r="V373" s="190">
        <v>0</v>
      </c>
      <c r="W373" s="25"/>
      <c r="X373" s="252">
        <f t="shared" si="426"/>
        <v>172.82325</v>
      </c>
      <c r="Y373" s="46">
        <v>3337.9576999999999</v>
      </c>
      <c r="Z373" s="67">
        <f t="shared" si="427"/>
        <v>5.358122657158221</v>
      </c>
      <c r="AA373" s="5">
        <f t="shared" si="428"/>
        <v>2.90557029607E-4</v>
      </c>
      <c r="AB373" s="5">
        <f t="shared" si="429"/>
        <v>7.2379909270720003E-7</v>
      </c>
      <c r="AC373" s="36">
        <f t="shared" si="430"/>
        <v>8.5396169759999996</v>
      </c>
      <c r="AD373" s="29">
        <v>1.6159141000000001E-4</v>
      </c>
      <c r="AE373" s="42">
        <v>4.8750579000000003E-7</v>
      </c>
      <c r="AF373" s="42">
        <v>1.3319093E-11</v>
      </c>
      <c r="AG373" s="42">
        <v>2.4202377999999999E-8</v>
      </c>
      <c r="AH373" s="42">
        <v>5.2466018999999998E-8</v>
      </c>
      <c r="AI373" s="42">
        <v>2.5753692000000001E-7</v>
      </c>
      <c r="AJ373" s="29">
        <v>1.1686104999999999E-4</v>
      </c>
      <c r="AK373" s="42">
        <v>3.672909E-8</v>
      </c>
      <c r="AL373" s="42">
        <v>1.2074297000000001E-7</v>
      </c>
      <c r="AM373" s="42">
        <v>6.2444706999999999E-12</v>
      </c>
      <c r="AN373" s="42">
        <v>1.1375504E-12</v>
      </c>
      <c r="AO373" s="42">
        <v>4.5122203000000002E-10</v>
      </c>
      <c r="AP373" s="42">
        <v>7.1292243000000002E-12</v>
      </c>
      <c r="AQ373" s="42">
        <v>4.5049054000000002E-12</v>
      </c>
      <c r="AR373" s="42">
        <v>1.5879096E-7</v>
      </c>
      <c r="AS373" s="42">
        <v>7.7829133000000002E-7</v>
      </c>
      <c r="AT373" s="42">
        <v>1.2456673E-8</v>
      </c>
      <c r="AU373" s="29">
        <v>1.7196576000000002E-2</v>
      </c>
      <c r="AV373" s="29">
        <v>8.5224203999999997</v>
      </c>
      <c r="AW373" s="42">
        <v>1.0833281999999999E-5</v>
      </c>
      <c r="AX373" s="42">
        <v>6.5878065E-8</v>
      </c>
      <c r="AY373" s="42">
        <v>2.9474334E-12</v>
      </c>
      <c r="AZ373" s="28"/>
      <c r="BA373" s="125" t="s">
        <v>1206</v>
      </c>
      <c r="BB373" s="28"/>
      <c r="BC373" s="28"/>
      <c r="BE373" s="39"/>
      <c r="BF373"/>
      <c r="BG373"/>
      <c r="BH373"/>
      <c r="BI373"/>
      <c r="BJ373"/>
      <c r="BK373"/>
      <c r="BL373"/>
      <c r="BM373"/>
      <c r="BN373"/>
      <c r="BO373"/>
      <c r="BP373"/>
      <c r="BQ373"/>
    </row>
    <row r="374" spans="1:69">
      <c r="A374">
        <v>1</v>
      </c>
      <c r="C374" s="71" t="s">
        <v>439</v>
      </c>
      <c r="E374" s="29" t="s">
        <v>52</v>
      </c>
      <c r="F374" s="50" t="s">
        <v>4963</v>
      </c>
      <c r="G374" s="238">
        <f t="shared" si="431"/>
        <v>80818.519226974619</v>
      </c>
      <c r="H374" s="134">
        <f t="shared" si="432"/>
        <v>4298.7548619569998</v>
      </c>
      <c r="I374" s="134">
        <f t="shared" si="433"/>
        <v>68132.677055000007</v>
      </c>
      <c r="J374" s="138">
        <f t="shared" si="434"/>
        <v>7399.8126700175999</v>
      </c>
      <c r="K374" s="190">
        <v>987.27463999999998</v>
      </c>
      <c r="L374" s="190">
        <v>67913.414000000004</v>
      </c>
      <c r="M374" s="190">
        <v>16.289265</v>
      </c>
      <c r="N374" s="190">
        <v>3366.4213</v>
      </c>
      <c r="O374" s="190">
        <v>6.1951957000000002E-2</v>
      </c>
      <c r="P374" s="190">
        <v>932.27161000000001</v>
      </c>
      <c r="Q374" s="190">
        <v>202.97379000000001</v>
      </c>
      <c r="R374" s="190">
        <v>7399.2388000000001</v>
      </c>
      <c r="S374" s="190">
        <v>0.56081654000000003</v>
      </c>
      <c r="T374" s="190">
        <v>1.1871777E-2</v>
      </c>
      <c r="U374" s="190">
        <v>1.1817005999999999E-3</v>
      </c>
      <c r="V374" s="190">
        <v>0</v>
      </c>
      <c r="W374" s="25"/>
      <c r="X374" s="252">
        <f t="shared" si="426"/>
        <v>8510.9882758620679</v>
      </c>
      <c r="Y374" s="46">
        <v>104919.4</v>
      </c>
      <c r="Z374" s="67">
        <f t="shared" si="427"/>
        <v>24910.665979216225</v>
      </c>
      <c r="AA374" s="5">
        <f t="shared" si="428"/>
        <v>1.4221192434755259</v>
      </c>
      <c r="AB374" s="5">
        <f t="shared" si="429"/>
        <v>1.6991135911829688E-3</v>
      </c>
      <c r="AC374" s="36">
        <f t="shared" si="430"/>
        <v>1875.75487</v>
      </c>
      <c r="AD374" s="29">
        <v>7.8983062E-3</v>
      </c>
      <c r="AE374" s="42">
        <v>2.3831091000000002E-5</v>
      </c>
      <c r="AF374" s="42">
        <v>6.5109944000000004E-10</v>
      </c>
      <c r="AG374" s="42">
        <v>2.1782140000000001E-9</v>
      </c>
      <c r="AH374" s="42">
        <v>4.7219416999999996E-9</v>
      </c>
      <c r="AI374" s="29">
        <v>1.2288672E-4</v>
      </c>
      <c r="AJ374" s="29">
        <v>1.4126019000000001</v>
      </c>
      <c r="AK374" s="42">
        <v>2.8075762999999999E-5</v>
      </c>
      <c r="AL374" s="29">
        <v>1.645447E-3</v>
      </c>
      <c r="AM374" s="42">
        <v>2.3325357999999999E-7</v>
      </c>
      <c r="AN374" s="42">
        <v>1.431476E-11</v>
      </c>
      <c r="AO374" s="42">
        <v>1.1777745999999999E-6</v>
      </c>
      <c r="AP374" s="42">
        <v>2.8271007999999999E-7</v>
      </c>
      <c r="AQ374" s="42">
        <v>5.8283117000000001E-8</v>
      </c>
      <c r="AR374" s="29">
        <v>6.7194490000000004E-4</v>
      </c>
      <c r="AS374" s="29">
        <v>8.2322375999999999E-4</v>
      </c>
      <c r="AT374" s="42">
        <v>1.1211006E-9</v>
      </c>
      <c r="AU374" s="29">
        <v>899.08154999999999</v>
      </c>
      <c r="AV374" s="29">
        <v>976.67331999999999</v>
      </c>
      <c r="AW374" s="42">
        <v>9.7499536999999992E-7</v>
      </c>
      <c r="AX374" s="42">
        <v>5.9290258999999997E-9</v>
      </c>
      <c r="AY374" s="42">
        <v>2.6526901E-13</v>
      </c>
      <c r="AZ374" s="28"/>
      <c r="BA374" s="33" t="s">
        <v>4970</v>
      </c>
      <c r="BB374" s="28"/>
      <c r="BC374" s="28"/>
      <c r="BE374" s="39"/>
      <c r="BF374"/>
      <c r="BG374"/>
      <c r="BH374"/>
      <c r="BI374"/>
      <c r="BJ374"/>
      <c r="BK374"/>
      <c r="BL374"/>
      <c r="BM374"/>
      <c r="BN374"/>
      <c r="BO374"/>
      <c r="BP374"/>
      <c r="BQ374"/>
    </row>
    <row r="375" spans="1:69">
      <c r="A375">
        <v>1</v>
      </c>
      <c r="C375" s="71" t="s">
        <v>440</v>
      </c>
      <c r="E375" s="29" t="s">
        <v>52</v>
      </c>
      <c r="F375" s="50" t="s">
        <v>1886</v>
      </c>
      <c r="G375" s="238">
        <f t="shared" si="431"/>
        <v>128496.82817400001</v>
      </c>
      <c r="H375" s="134">
        <f t="shared" si="432"/>
        <v>7029.1262999999999</v>
      </c>
      <c r="I375" s="134">
        <f t="shared" si="433"/>
        <v>111408.768784</v>
      </c>
      <c r="J375" s="138">
        <f t="shared" si="434"/>
        <v>8447.5071900000003</v>
      </c>
      <c r="K375" s="190">
        <v>1611.4259</v>
      </c>
      <c r="L375" s="190">
        <v>111050.47</v>
      </c>
      <c r="M375" s="190">
        <v>26.360043999999998</v>
      </c>
      <c r="N375" s="190">
        <v>5504.4922999999999</v>
      </c>
      <c r="O375" s="190">
        <v>0</v>
      </c>
      <c r="P375" s="190">
        <v>1524.634</v>
      </c>
      <c r="Q375" s="190">
        <v>331.93874</v>
      </c>
      <c r="R375" s="190">
        <v>8130.95</v>
      </c>
      <c r="S375" s="190">
        <v>316.55718999999999</v>
      </c>
      <c r="T375" s="190">
        <v>0</v>
      </c>
      <c r="U375" s="190">
        <v>0</v>
      </c>
      <c r="V375" s="190">
        <v>0</v>
      </c>
      <c r="W375" s="25"/>
      <c r="X375" s="252">
        <f t="shared" si="426"/>
        <v>13891.602586206896</v>
      </c>
      <c r="Y375" s="46">
        <v>223206.87</v>
      </c>
      <c r="Z375" s="67">
        <f t="shared" si="427"/>
        <v>40736.824905888687</v>
      </c>
      <c r="AA375" s="5">
        <f t="shared" si="428"/>
        <v>2.3253893220899999</v>
      </c>
      <c r="AB375" s="5">
        <f t="shared" si="429"/>
        <v>2.7782601909296005E-3</v>
      </c>
      <c r="AC375" s="36">
        <f t="shared" si="430"/>
        <v>3625.8027000000002</v>
      </c>
      <c r="AD375" s="29">
        <v>1.2891408E-2</v>
      </c>
      <c r="AE375" s="42">
        <v>3.8896488000000003E-5</v>
      </c>
      <c r="AF375" s="42">
        <v>1.0627076E-9</v>
      </c>
      <c r="AG375" s="29">
        <v>0</v>
      </c>
      <c r="AH375" s="29">
        <v>0</v>
      </c>
      <c r="AI375" s="29">
        <v>2.0090498999999999E-4</v>
      </c>
      <c r="AJ375" s="29">
        <v>2.3098497</v>
      </c>
      <c r="AK375" s="42">
        <v>4.5903745999999998E-5</v>
      </c>
      <c r="AL375" s="29">
        <v>2.6905942000000002E-3</v>
      </c>
      <c r="AM375" s="42">
        <v>3.8112800000000002E-7</v>
      </c>
      <c r="AN375" s="42">
        <v>2.3142000000000001E-11</v>
      </c>
      <c r="AO375" s="42">
        <v>1.9258959E-6</v>
      </c>
      <c r="AP375" s="42">
        <v>4.6233281000000001E-7</v>
      </c>
      <c r="AQ375" s="42">
        <v>9.5314369999999995E-8</v>
      </c>
      <c r="AR375" s="29">
        <v>1.0988860999999999E-3</v>
      </c>
      <c r="AS375" s="29">
        <v>1.3484230000000001E-3</v>
      </c>
      <c r="AT375" s="29">
        <v>0</v>
      </c>
      <c r="AU375" s="29">
        <v>2030</v>
      </c>
      <c r="AV375" s="29">
        <v>1595.8027</v>
      </c>
      <c r="AW375" s="29">
        <v>0</v>
      </c>
      <c r="AX375" s="29">
        <v>0</v>
      </c>
      <c r="AY375" s="29">
        <v>0</v>
      </c>
      <c r="AZ375" s="28"/>
      <c r="BA375" s="33" t="s">
        <v>1174</v>
      </c>
      <c r="BB375" s="28"/>
      <c r="BC375" s="28"/>
      <c r="BE375" s="39"/>
      <c r="BF375"/>
      <c r="BG375"/>
      <c r="BH375"/>
      <c r="BI375"/>
      <c r="BJ375"/>
      <c r="BK375"/>
      <c r="BL375"/>
      <c r="BM375"/>
      <c r="BN375"/>
      <c r="BO375"/>
      <c r="BP375"/>
      <c r="BQ375"/>
    </row>
    <row r="376" spans="1:69" ht="13.2" customHeight="1">
      <c r="A376">
        <v>1</v>
      </c>
      <c r="C376" s="71" t="s">
        <v>441</v>
      </c>
      <c r="E376" s="29" t="s">
        <v>52</v>
      </c>
      <c r="F376" s="50" t="s">
        <v>1887</v>
      </c>
      <c r="G376" s="238">
        <f t="shared" si="431"/>
        <v>129.062692078</v>
      </c>
      <c r="H376" s="134">
        <f t="shared" si="432"/>
        <v>8.3271910299999998</v>
      </c>
      <c r="I376" s="134">
        <f t="shared" si="433"/>
        <v>24.512134</v>
      </c>
      <c r="J376" s="138">
        <f t="shared" si="434"/>
        <v>25.432501047999999</v>
      </c>
      <c r="K376" s="190">
        <v>70.790865999999994</v>
      </c>
      <c r="L376" s="190">
        <v>14.422332000000001</v>
      </c>
      <c r="M376" s="190">
        <v>6.4526795999999997</v>
      </c>
      <c r="N376" s="190">
        <v>5.7443822999999998</v>
      </c>
      <c r="O376" s="190">
        <v>2.4306899999999998</v>
      </c>
      <c r="P376" s="190">
        <v>0.15211873000000001</v>
      </c>
      <c r="Q376" s="190">
        <v>3.6371224</v>
      </c>
      <c r="R376" s="190">
        <v>2.9166647999999999</v>
      </c>
      <c r="S376" s="190">
        <v>22.003682000000001</v>
      </c>
      <c r="T376" s="190">
        <v>0.46579013000000002</v>
      </c>
      <c r="U376" s="190">
        <v>4.6364118000000003E-2</v>
      </c>
      <c r="V376" s="190">
        <v>0</v>
      </c>
      <c r="W376" s="25"/>
      <c r="X376" s="252">
        <f t="shared" si="426"/>
        <v>610.26608620689649</v>
      </c>
      <c r="Y376" s="46">
        <v>11786.853999999999</v>
      </c>
      <c r="Z376" s="67">
        <f t="shared" si="427"/>
        <v>18.92037379232794</v>
      </c>
      <c r="AA376" s="5">
        <f t="shared" si="428"/>
        <v>1.0260025684930001E-3</v>
      </c>
      <c r="AB376" s="5">
        <f t="shared" si="429"/>
        <v>2.5558484256823002E-6</v>
      </c>
      <c r="AC376" s="36">
        <f t="shared" si="430"/>
        <v>30.154730813</v>
      </c>
      <c r="AD376" s="29">
        <v>5.7060468000000005E-4</v>
      </c>
      <c r="AE376" s="42">
        <v>1.7214595999999999E-6</v>
      </c>
      <c r="AF376" s="42">
        <v>4.7031811999999997E-11</v>
      </c>
      <c r="AG376" s="42">
        <v>8.5462402999999994E-8</v>
      </c>
      <c r="AH376" s="42">
        <v>1.8526575999999999E-7</v>
      </c>
      <c r="AI376" s="42">
        <v>9.0940336999999997E-7</v>
      </c>
      <c r="AJ376" s="29">
        <v>4.1265475000000002E-4</v>
      </c>
      <c r="AK376" s="42">
        <v>1.2969619E-7</v>
      </c>
      <c r="AL376" s="42">
        <v>4.2636242999999999E-7</v>
      </c>
      <c r="AM376" s="42">
        <v>2.2050208000000001E-11</v>
      </c>
      <c r="AN376" s="42">
        <v>4.0168693E-12</v>
      </c>
      <c r="AO376" s="42">
        <v>1.593336E-9</v>
      </c>
      <c r="AP376" s="42">
        <v>2.5174412E-11</v>
      </c>
      <c r="AQ376" s="42">
        <v>1.5907529999999999E-11</v>
      </c>
      <c r="AR376" s="42">
        <v>5.6071586000000002E-7</v>
      </c>
      <c r="AS376" s="42">
        <v>2.7482691000000002E-6</v>
      </c>
      <c r="AT376" s="42">
        <v>4.3986471000000002E-8</v>
      </c>
      <c r="AU376" s="29">
        <v>6.0723813000000001E-2</v>
      </c>
      <c r="AV376" s="29">
        <v>30.094007000000001</v>
      </c>
      <c r="AW376" s="42">
        <v>3.8254021999999997E-5</v>
      </c>
      <c r="AX376" s="42">
        <v>2.3262581000000001E-7</v>
      </c>
      <c r="AY376" s="42">
        <v>1.0407851E-11</v>
      </c>
      <c r="AZ376" s="28"/>
      <c r="BA376" s="125" t="s">
        <v>1206</v>
      </c>
      <c r="BB376" s="28"/>
      <c r="BC376" s="28"/>
      <c r="BE376" s="39"/>
      <c r="BF376"/>
      <c r="BG376"/>
      <c r="BH376"/>
      <c r="BI376"/>
      <c r="BJ376"/>
      <c r="BK376"/>
      <c r="BL376"/>
      <c r="BM376"/>
      <c r="BN376"/>
      <c r="BO376"/>
      <c r="BP376"/>
      <c r="BQ376"/>
    </row>
    <row r="377" spans="1:69">
      <c r="A377">
        <v>1</v>
      </c>
      <c r="C377" s="71" t="s">
        <v>442</v>
      </c>
      <c r="E377" s="29" t="s">
        <v>52</v>
      </c>
      <c r="F377" s="50" t="s">
        <v>4964</v>
      </c>
      <c r="G377" s="238">
        <f t="shared" si="431"/>
        <v>113734.53271409862</v>
      </c>
      <c r="H377" s="134">
        <f t="shared" si="432"/>
        <v>6221.7344293599999</v>
      </c>
      <c r="I377" s="134">
        <f t="shared" si="433"/>
        <v>98599.576757000003</v>
      </c>
      <c r="J377" s="138">
        <f t="shared" si="434"/>
        <v>7478.9686277385999</v>
      </c>
      <c r="K377" s="190">
        <v>1434.2529</v>
      </c>
      <c r="L377" s="190">
        <v>98281.322</v>
      </c>
      <c r="M377" s="190">
        <v>24.070696999999999</v>
      </c>
      <c r="N377" s="190">
        <v>4872.1363000000001</v>
      </c>
      <c r="O377" s="190">
        <v>0.27952936</v>
      </c>
      <c r="P377" s="190">
        <v>1349.3186000000001</v>
      </c>
      <c r="Q377" s="190">
        <v>294.18405999999999</v>
      </c>
      <c r="R377" s="190">
        <v>7196.2262000000001</v>
      </c>
      <c r="S377" s="190">
        <v>282.68353000000002</v>
      </c>
      <c r="T377" s="190">
        <v>5.3565864999999997E-2</v>
      </c>
      <c r="U377" s="190">
        <v>5.3318736000000002E-3</v>
      </c>
      <c r="V377" s="190">
        <v>0</v>
      </c>
      <c r="W377" s="25"/>
      <c r="X377" s="252">
        <f t="shared" si="426"/>
        <v>12364.249137931034</v>
      </c>
      <c r="Y377" s="46">
        <v>198893.57</v>
      </c>
      <c r="Z377" s="67">
        <f t="shared" si="427"/>
        <v>36054.266889063125</v>
      </c>
      <c r="AA377" s="5">
        <f t="shared" si="428"/>
        <v>2.0580875999362398</v>
      </c>
      <c r="AB377" s="5">
        <f t="shared" si="429"/>
        <v>2.4590541928525226E-3</v>
      </c>
      <c r="AC377" s="36">
        <f t="shared" si="430"/>
        <v>3212.3032000000003</v>
      </c>
      <c r="AD377" s="29">
        <v>1.1474514999999999E-2</v>
      </c>
      <c r="AE377" s="42">
        <v>3.4621359999999997E-5</v>
      </c>
      <c r="AF377" s="42">
        <v>9.4590490999999996E-10</v>
      </c>
      <c r="AG377" s="42">
        <v>9.8281764000000004E-9</v>
      </c>
      <c r="AH377" s="42">
        <v>2.1305562999999999E-8</v>
      </c>
      <c r="AI377" s="29">
        <v>1.7790549999999999E-4</v>
      </c>
      <c r="AJ377" s="29">
        <v>2.0442645000000002</v>
      </c>
      <c r="AK377" s="42">
        <v>4.0639729999999999E-5</v>
      </c>
      <c r="AL377" s="29">
        <v>2.3812248999999998E-3</v>
      </c>
      <c r="AM377" s="42">
        <v>3.3730081999999999E-7</v>
      </c>
      <c r="AN377" s="42">
        <v>2.0942609999999999E-11</v>
      </c>
      <c r="AO377" s="42">
        <v>1.7046010999999999E-6</v>
      </c>
      <c r="AP377" s="42">
        <v>4.0916743E-7</v>
      </c>
      <c r="AQ377" s="42">
        <v>8.4355045999999998E-8</v>
      </c>
      <c r="AR377" s="29">
        <v>9.7257869000000005E-4</v>
      </c>
      <c r="AS377" s="29">
        <v>1.1936703999999999E-3</v>
      </c>
      <c r="AT377" s="42">
        <v>5.0584440999999998E-9</v>
      </c>
      <c r="AU377" s="29">
        <v>1796.557</v>
      </c>
      <c r="AV377" s="29">
        <v>1415.7462</v>
      </c>
      <c r="AW377" s="42">
        <v>4.3992125000000002E-6</v>
      </c>
      <c r="AX377" s="42">
        <v>2.6751968E-8</v>
      </c>
      <c r="AY377" s="42">
        <v>1.1969028999999999E-12</v>
      </c>
      <c r="AZ377" s="28"/>
      <c r="BA377" s="33" t="s">
        <v>4970</v>
      </c>
      <c r="BB377" s="28"/>
      <c r="BC377" s="28"/>
      <c r="BE377" s="39"/>
      <c r="BF377"/>
      <c r="BG377"/>
      <c r="BH377"/>
      <c r="BI377"/>
      <c r="BJ377"/>
      <c r="BK377"/>
      <c r="BL377"/>
      <c r="BM377"/>
      <c r="BN377"/>
      <c r="BO377"/>
      <c r="BP377"/>
      <c r="BQ377"/>
    </row>
    <row r="378" spans="1:69">
      <c r="A378">
        <v>1</v>
      </c>
      <c r="C378" s="71" t="s">
        <v>443</v>
      </c>
      <c r="E378" s="29" t="s">
        <v>52</v>
      </c>
      <c r="F378" s="50" t="s">
        <v>1888</v>
      </c>
      <c r="G378" s="238">
        <f t="shared" si="431"/>
        <v>271832.17046200001</v>
      </c>
      <c r="H378" s="134">
        <f t="shared" si="432"/>
        <v>15399.367099999999</v>
      </c>
      <c r="I378" s="134">
        <f t="shared" si="433"/>
        <v>244078.93348199999</v>
      </c>
      <c r="J378" s="138">
        <f t="shared" si="434"/>
        <v>8824.2414800000006</v>
      </c>
      <c r="K378" s="190">
        <v>3529.6284000000001</v>
      </c>
      <c r="L378" s="190">
        <v>243293.85</v>
      </c>
      <c r="M378" s="190">
        <v>57.752001999999997</v>
      </c>
      <c r="N378" s="190">
        <v>12059.453</v>
      </c>
      <c r="O378" s="190">
        <v>0</v>
      </c>
      <c r="P378" s="190">
        <v>3339.9141</v>
      </c>
      <c r="Q378" s="190">
        <v>727.33148000000006</v>
      </c>
      <c r="R378" s="190">
        <v>8130.95</v>
      </c>
      <c r="S378" s="190">
        <v>693.29147999999998</v>
      </c>
      <c r="T378" s="190">
        <v>0</v>
      </c>
      <c r="U378" s="190">
        <v>0</v>
      </c>
      <c r="V378" s="190">
        <v>0</v>
      </c>
      <c r="W378" s="25"/>
      <c r="X378" s="252">
        <f t="shared" si="426"/>
        <v>30427.831034482759</v>
      </c>
      <c r="Y378" s="46">
        <v>488895.85</v>
      </c>
      <c r="Z378" s="67">
        <f t="shared" si="427"/>
        <v>89226.464778411755</v>
      </c>
      <c r="AA378" s="5">
        <f t="shared" si="428"/>
        <v>5.0945484918699995</v>
      </c>
      <c r="AB378" s="5">
        <f t="shared" si="429"/>
        <v>6.0867030484831009E-3</v>
      </c>
      <c r="AC378" s="36">
        <f t="shared" si="430"/>
        <v>4965.4331999999995</v>
      </c>
      <c r="AD378" s="29">
        <v>2.8237027000000001E-2</v>
      </c>
      <c r="AE378" s="42">
        <v>8.5197927E-5</v>
      </c>
      <c r="AF378" s="42">
        <v>2.3277290999999999E-9</v>
      </c>
      <c r="AG378" s="29">
        <v>0</v>
      </c>
      <c r="AH378" s="29">
        <v>0</v>
      </c>
      <c r="AI378" s="29">
        <v>4.4015036999999998E-4</v>
      </c>
      <c r="AJ378" s="29">
        <v>5.0605120000000001</v>
      </c>
      <c r="AK378" s="29">
        <v>1.0056769E-4</v>
      </c>
      <c r="AL378" s="29">
        <v>5.8946622999999998E-3</v>
      </c>
      <c r="AM378" s="42">
        <v>8.3539500000000005E-7</v>
      </c>
      <c r="AN378" s="42">
        <v>5.0843999999999998E-11</v>
      </c>
      <c r="AO378" s="42">
        <v>4.2156315000000003E-6</v>
      </c>
      <c r="AP378" s="42">
        <v>1.0129207999999999E-6</v>
      </c>
      <c r="AQ378" s="42">
        <v>2.0880561000000001E-7</v>
      </c>
      <c r="AR378" s="29">
        <v>2.4067944E-3</v>
      </c>
      <c r="AS378" s="29">
        <v>2.9525201000000002E-3</v>
      </c>
      <c r="AT378" s="29">
        <v>0</v>
      </c>
      <c r="AU378" s="29">
        <v>1470</v>
      </c>
      <c r="AV378" s="29">
        <v>3495.4331999999999</v>
      </c>
      <c r="AW378" s="29">
        <v>0</v>
      </c>
      <c r="AX378" s="29">
        <v>0</v>
      </c>
      <c r="AY378" s="29">
        <v>0</v>
      </c>
      <c r="AZ378" s="28"/>
      <c r="BA378" s="33" t="s">
        <v>1174</v>
      </c>
      <c r="BB378" s="28"/>
      <c r="BC378" s="28"/>
      <c r="BE378" s="39"/>
      <c r="BF378"/>
      <c r="BG378"/>
      <c r="BH378"/>
      <c r="BI378"/>
      <c r="BJ378"/>
      <c r="BK378"/>
      <c r="BL378"/>
      <c r="BM378"/>
      <c r="BN378"/>
      <c r="BO378"/>
      <c r="BP378"/>
      <c r="BQ378"/>
    </row>
    <row r="379" spans="1:69" ht="13.2" customHeight="1">
      <c r="A379">
        <v>1</v>
      </c>
      <c r="C379" s="71" t="s">
        <v>444</v>
      </c>
      <c r="E379" s="29" t="s">
        <v>52</v>
      </c>
      <c r="F379" s="50" t="s">
        <v>1889</v>
      </c>
      <c r="G379" s="238">
        <f t="shared" si="431"/>
        <v>364.41230585999995</v>
      </c>
      <c r="H379" s="134">
        <f t="shared" si="432"/>
        <v>23.512068509999999</v>
      </c>
      <c r="I379" s="134">
        <f t="shared" si="433"/>
        <v>69.210731999999993</v>
      </c>
      <c r="J379" s="138">
        <f t="shared" si="434"/>
        <v>71.809415349999995</v>
      </c>
      <c r="K379" s="190">
        <v>199.88009</v>
      </c>
      <c r="L379" s="190">
        <v>40.721879000000001</v>
      </c>
      <c r="M379" s="190">
        <v>18.219331</v>
      </c>
      <c r="N379" s="190">
        <v>16.219432000000001</v>
      </c>
      <c r="O379" s="190">
        <v>6.8631247999999996</v>
      </c>
      <c r="P379" s="190">
        <v>0.42951170999999999</v>
      </c>
      <c r="Q379" s="190">
        <v>10.269522</v>
      </c>
      <c r="R379" s="190">
        <v>8.2352887999999993</v>
      </c>
      <c r="S379" s="190">
        <v>62.128044000000003</v>
      </c>
      <c r="T379" s="190">
        <v>1.3151721000000001</v>
      </c>
      <c r="U379" s="190">
        <v>0.13091045000000001</v>
      </c>
      <c r="V379" s="190">
        <v>0</v>
      </c>
      <c r="W379" s="25"/>
      <c r="X379" s="252">
        <f t="shared" si="426"/>
        <v>1723.1042241379309</v>
      </c>
      <c r="Y379" s="46">
        <v>33280.527999999998</v>
      </c>
      <c r="Z379" s="67">
        <f t="shared" si="427"/>
        <v>53.422231680130508</v>
      </c>
      <c r="AA379" s="5">
        <f t="shared" si="428"/>
        <v>2.8969484123399997E-3</v>
      </c>
      <c r="AB379" s="5">
        <f t="shared" si="429"/>
        <v>7.2165133407040004E-6</v>
      </c>
      <c r="AC379" s="36">
        <f t="shared" si="430"/>
        <v>85.142768469999993</v>
      </c>
      <c r="AD379" s="29">
        <v>1.6111191000000001E-3</v>
      </c>
      <c r="AE379" s="42">
        <v>4.8605919000000004E-6</v>
      </c>
      <c r="AF379" s="42">
        <v>1.327957E-10</v>
      </c>
      <c r="AG379" s="42">
        <v>2.4130560999999999E-7</v>
      </c>
      <c r="AH379" s="42">
        <v>5.2310333000000003E-7</v>
      </c>
      <c r="AI379" s="42">
        <v>2.5677271E-6</v>
      </c>
      <c r="AJ379" s="29">
        <v>1.1651427999999999E-3</v>
      </c>
      <c r="AK379" s="42">
        <v>3.6620101999999998E-7</v>
      </c>
      <c r="AL379" s="42">
        <v>1.2038468999999999E-6</v>
      </c>
      <c r="AM379" s="42">
        <v>6.2259411000000003E-11</v>
      </c>
      <c r="AN379" s="42">
        <v>1.1341749E-11</v>
      </c>
      <c r="AO379" s="42">
        <v>4.4988309000000001E-9</v>
      </c>
      <c r="AP379" s="42">
        <v>7.1080692999999995E-11</v>
      </c>
      <c r="AQ379" s="42">
        <v>4.4915376999999999E-11</v>
      </c>
      <c r="AR379" s="42">
        <v>1.5831977000000001E-6</v>
      </c>
      <c r="AS379" s="42">
        <v>7.7598186000000004E-6</v>
      </c>
      <c r="AT379" s="42">
        <v>1.2419708999999999E-7</v>
      </c>
      <c r="AU379" s="29">
        <v>0.17145547</v>
      </c>
      <c r="AV379" s="29">
        <v>84.971312999999995</v>
      </c>
      <c r="AW379" s="29">
        <v>1.0801136E-4</v>
      </c>
      <c r="AX379" s="42">
        <v>6.5682581999999996E-7</v>
      </c>
      <c r="AY379" s="42">
        <v>2.9386874E-11</v>
      </c>
      <c r="AZ379" s="28"/>
      <c r="BA379" s="125" t="s">
        <v>1206</v>
      </c>
      <c r="BB379" s="28"/>
      <c r="BC379" s="28"/>
      <c r="BE379" s="39"/>
      <c r="BF379"/>
      <c r="BG379"/>
      <c r="BH379"/>
      <c r="BI379"/>
      <c r="BJ379"/>
      <c r="BK379"/>
      <c r="BL379"/>
      <c r="BM379"/>
      <c r="BN379"/>
      <c r="BO379"/>
      <c r="BP379"/>
      <c r="BQ379"/>
    </row>
    <row r="380" spans="1:69">
      <c r="A380">
        <v>1</v>
      </c>
      <c r="C380" s="71" t="s">
        <v>445</v>
      </c>
      <c r="E380" s="29" t="s">
        <v>52</v>
      </c>
      <c r="F380" s="50" t="s">
        <v>4965</v>
      </c>
      <c r="G380" s="238">
        <f t="shared" si="431"/>
        <v>247400.07377067101</v>
      </c>
      <c r="H380" s="134">
        <f t="shared" si="432"/>
        <v>14015.540181240001</v>
      </c>
      <c r="I380" s="134">
        <f t="shared" si="433"/>
        <v>222118.05997199999</v>
      </c>
      <c r="J380" s="138">
        <f t="shared" si="434"/>
        <v>8036.5226174310001</v>
      </c>
      <c r="K380" s="190">
        <v>3229.951</v>
      </c>
      <c r="L380" s="190">
        <v>221401.07</v>
      </c>
      <c r="M380" s="190">
        <v>54.194062000000002</v>
      </c>
      <c r="N380" s="190">
        <v>10975.562</v>
      </c>
      <c r="O380" s="190">
        <v>0.61768124000000002</v>
      </c>
      <c r="P380" s="190">
        <v>3039.3604999999998</v>
      </c>
      <c r="Q380" s="190">
        <v>662.79591000000005</v>
      </c>
      <c r="R380" s="190">
        <v>7399.9057000000003</v>
      </c>
      <c r="S380" s="190">
        <v>636.48676999999998</v>
      </c>
      <c r="T380" s="190">
        <v>0.11836549</v>
      </c>
      <c r="U380" s="190">
        <v>1.1781941000000001E-2</v>
      </c>
      <c r="V380" s="190">
        <v>0</v>
      </c>
      <c r="W380" s="25"/>
      <c r="X380" s="252">
        <f t="shared" si="426"/>
        <v>27844.405172413793</v>
      </c>
      <c r="Y380" s="46">
        <v>447890.47</v>
      </c>
      <c r="Z380" s="67">
        <f t="shared" si="427"/>
        <v>81200.8912661293</v>
      </c>
      <c r="AA380" s="5">
        <f t="shared" si="428"/>
        <v>4.6362998697489051</v>
      </c>
      <c r="AB380" s="5">
        <f t="shared" si="429"/>
        <v>5.5395493223097158E-3</v>
      </c>
      <c r="AC380" s="36">
        <f t="shared" si="430"/>
        <v>4526.2070000000003</v>
      </c>
      <c r="AD380" s="29">
        <v>2.5840695E-2</v>
      </c>
      <c r="AE380" s="42">
        <v>7.7967567000000005E-5</v>
      </c>
      <c r="AF380" s="42">
        <v>2.1301851000000002E-9</v>
      </c>
      <c r="AG380" s="42">
        <v>2.1717505000000001E-8</v>
      </c>
      <c r="AH380" s="42">
        <v>4.7079299999999997E-8</v>
      </c>
      <c r="AI380" s="29">
        <v>4.0076792999999998E-4</v>
      </c>
      <c r="AJ380" s="29">
        <v>4.6051707999999998</v>
      </c>
      <c r="AK380" s="42">
        <v>9.1549556999999997E-5</v>
      </c>
      <c r="AL380" s="29">
        <v>5.3642511E-3</v>
      </c>
      <c r="AM380" s="42">
        <v>7.6021505E-7</v>
      </c>
      <c r="AN380" s="42">
        <v>4.7288797000000003E-11</v>
      </c>
      <c r="AO380" s="42">
        <v>3.8366295999999996E-6</v>
      </c>
      <c r="AP380" s="42">
        <v>9.2176433E-7</v>
      </c>
      <c r="AQ380" s="42">
        <v>1.9001714999999999E-7</v>
      </c>
      <c r="AR380" s="29">
        <v>2.1903254E-3</v>
      </c>
      <c r="AS380" s="29">
        <v>2.6874916E-3</v>
      </c>
      <c r="AT380" s="42">
        <v>1.1177738E-8</v>
      </c>
      <c r="AU380" s="29">
        <v>1337.7154</v>
      </c>
      <c r="AV380" s="29">
        <v>3188.4915999999998</v>
      </c>
      <c r="AW380" s="42">
        <v>9.7210221000000007E-6</v>
      </c>
      <c r="AX380" s="42">
        <v>5.9114323000000003E-8</v>
      </c>
      <c r="AY380" s="42">
        <v>2.6448186E-12</v>
      </c>
      <c r="AZ380" s="28"/>
      <c r="BA380" s="33" t="s">
        <v>4970</v>
      </c>
      <c r="BB380" s="28"/>
      <c r="BC380" s="28"/>
      <c r="BE380" s="39"/>
      <c r="BF380"/>
      <c r="BG380"/>
      <c r="BH380"/>
      <c r="BI380"/>
      <c r="BJ380"/>
      <c r="BK380"/>
      <c r="BL380"/>
      <c r="BM380"/>
      <c r="BN380"/>
      <c r="BO380"/>
      <c r="BP380"/>
      <c r="BQ380"/>
    </row>
    <row r="381" spans="1:69">
      <c r="A381">
        <v>1</v>
      </c>
      <c r="C381" s="71" t="s">
        <v>446</v>
      </c>
      <c r="E381" s="29" t="s">
        <v>52</v>
      </c>
      <c r="F381" s="50" t="s">
        <v>1890</v>
      </c>
      <c r="G381" s="238">
        <f t="shared" si="422"/>
        <v>3.5773527671919099</v>
      </c>
      <c r="H381" s="134">
        <f t="shared" si="423"/>
        <v>0.1139325923</v>
      </c>
      <c r="I381" s="134">
        <f t="shared" si="424"/>
        <v>0.1600090263</v>
      </c>
      <c r="J381" s="138">
        <f t="shared" si="425"/>
        <v>1.0655228485919099</v>
      </c>
      <c r="K381" s="190">
        <v>2.2378882999999998</v>
      </c>
      <c r="L381" s="190">
        <v>5.9499258999999999E-2</v>
      </c>
      <c r="M381" s="190">
        <v>9.6158683999999994E-2</v>
      </c>
      <c r="N381" s="190">
        <v>0.10005111</v>
      </c>
      <c r="O381" s="190">
        <v>1.2325746E-2</v>
      </c>
      <c r="P381" s="190">
        <v>1.5557362999999999E-3</v>
      </c>
      <c r="Q381" s="190">
        <v>4.3510833E-3</v>
      </c>
      <c r="R381" s="190">
        <v>1.0331600999999999</v>
      </c>
      <c r="S381" s="190">
        <v>2.7900332999999999E-2</v>
      </c>
      <c r="T381" s="190">
        <v>4.3315484000000003E-3</v>
      </c>
      <c r="U381" s="190">
        <v>1.308623E-4</v>
      </c>
      <c r="V381" s="190">
        <v>4.8919099000000003E-9</v>
      </c>
      <c r="W381" s="25"/>
      <c r="X381" s="252">
        <f t="shared" si="426"/>
        <v>19.292140517241378</v>
      </c>
      <c r="Y381" s="46">
        <v>316.16973000000002</v>
      </c>
      <c r="Z381" s="67">
        <f t="shared" si="427"/>
        <v>0.39915099685611793</v>
      </c>
      <c r="AA381" s="5">
        <f t="shared" si="428"/>
        <v>2.0663015397920001E-5</v>
      </c>
      <c r="AB381" s="5">
        <f t="shared" si="429"/>
        <v>5.9610177145532009E-8</v>
      </c>
      <c r="AC381" s="36">
        <f t="shared" si="430"/>
        <v>2.506932022</v>
      </c>
      <c r="AD381" s="42">
        <v>1.8065119E-5</v>
      </c>
      <c r="AE381" s="42">
        <v>5.4499621999999997E-8</v>
      </c>
      <c r="AF381" s="42">
        <v>1.4889632E-12</v>
      </c>
      <c r="AG381" s="42">
        <v>1.2130319999999999E-9</v>
      </c>
      <c r="AH381" s="42">
        <v>1.5729112000000001E-10</v>
      </c>
      <c r="AI381" s="42">
        <v>1.4049857000000001E-8</v>
      </c>
      <c r="AJ381" s="42">
        <v>2.4992477E-6</v>
      </c>
      <c r="AK381" s="42">
        <v>2.0341845999999999E-9</v>
      </c>
      <c r="AL381" s="42">
        <v>2.6055508999999998E-9</v>
      </c>
      <c r="AM381" s="42">
        <v>1.8448759E-13</v>
      </c>
      <c r="AN381" s="42">
        <v>1.0138395E-14</v>
      </c>
      <c r="AO381" s="42">
        <v>3.8893827999999997E-12</v>
      </c>
      <c r="AP381" s="42">
        <v>2.1854528999999999E-13</v>
      </c>
      <c r="AQ381" s="42">
        <v>1.6906673E-13</v>
      </c>
      <c r="AR381" s="42">
        <v>1.8799811999999999E-8</v>
      </c>
      <c r="AS381" s="42">
        <v>8.4085768000000001E-9</v>
      </c>
      <c r="AT381" s="42">
        <v>1.2418086000000001E-10</v>
      </c>
      <c r="AU381" s="29">
        <v>9.9171722000000004E-2</v>
      </c>
      <c r="AV381" s="29">
        <v>2.4077603000000001</v>
      </c>
      <c r="AW381" s="42">
        <v>5.6020128999999999E-8</v>
      </c>
      <c r="AX381" s="42">
        <v>3.4066295999999999E-10</v>
      </c>
      <c r="AY381" s="42">
        <v>1.5241527E-14</v>
      </c>
      <c r="AZ381" s="28"/>
      <c r="BA381" s="28" t="s">
        <v>1203</v>
      </c>
      <c r="BB381" s="28"/>
      <c r="BC381" s="28"/>
      <c r="BE381" s="39"/>
      <c r="BF381"/>
      <c r="BG381"/>
      <c r="BH381"/>
      <c r="BI381"/>
      <c r="BJ381"/>
      <c r="BK381"/>
      <c r="BL381"/>
      <c r="BM381"/>
      <c r="BN381"/>
      <c r="BO381"/>
      <c r="BP381"/>
      <c r="BQ381"/>
    </row>
    <row r="382" spans="1:69">
      <c r="A382">
        <v>1</v>
      </c>
      <c r="C382" s="71" t="s">
        <v>447</v>
      </c>
      <c r="E382" s="29" t="s">
        <v>52</v>
      </c>
      <c r="F382" s="50" t="s">
        <v>1891</v>
      </c>
      <c r="G382" s="238">
        <f t="shared" si="422"/>
        <v>622.96489309999993</v>
      </c>
      <c r="H382" s="134">
        <f t="shared" si="423"/>
        <v>5.5362515999999999</v>
      </c>
      <c r="I382" s="134">
        <f t="shared" si="424"/>
        <v>34.198925529999997</v>
      </c>
      <c r="J382" s="138">
        <f t="shared" si="425"/>
        <v>568.88063196999997</v>
      </c>
      <c r="K382" s="190">
        <v>14.349084</v>
      </c>
      <c r="L382" s="190">
        <v>25.602499999999999</v>
      </c>
      <c r="M382" s="190">
        <v>0.61314122999999998</v>
      </c>
      <c r="N382" s="190">
        <v>0.94031600000000004</v>
      </c>
      <c r="O382" s="190">
        <v>0</v>
      </c>
      <c r="P382" s="190">
        <v>4.5959355999999998</v>
      </c>
      <c r="Q382" s="190">
        <v>7.9832843000000002</v>
      </c>
      <c r="R382" s="190">
        <v>568.04</v>
      </c>
      <c r="S382" s="190">
        <v>0.84063197000000001</v>
      </c>
      <c r="T382" s="190">
        <v>0</v>
      </c>
      <c r="U382" s="190">
        <v>0</v>
      </c>
      <c r="V382" s="190">
        <v>0</v>
      </c>
      <c r="W382" s="25"/>
      <c r="X382" s="252">
        <f t="shared" si="426"/>
        <v>123.69899999999998</v>
      </c>
      <c r="Y382" s="46">
        <v>1752.037</v>
      </c>
      <c r="Z382" s="67">
        <f t="shared" si="427"/>
        <v>17.754768588425012</v>
      </c>
      <c r="AA382" s="5">
        <f t="shared" si="428"/>
        <v>9.9709604500000009E-4</v>
      </c>
      <c r="AB382" s="5">
        <f t="shared" si="429"/>
        <v>1.0950157795935E-6</v>
      </c>
      <c r="AC382" s="36">
        <f t="shared" si="430"/>
        <v>49.329745000000003</v>
      </c>
      <c r="AD382" s="29">
        <v>1.1479267E-4</v>
      </c>
      <c r="AE382" s="42">
        <v>3.4635719999999999E-7</v>
      </c>
      <c r="AF382" s="42">
        <v>9.4629734999999996E-12</v>
      </c>
      <c r="AG382" s="29">
        <v>0</v>
      </c>
      <c r="AH382" s="29">
        <v>0</v>
      </c>
      <c r="AI382" s="42">
        <v>3.4319999999999999E-8</v>
      </c>
      <c r="AJ382" s="29">
        <v>5.3253199999999995E-4</v>
      </c>
      <c r="AK382" s="42">
        <v>7.8415999999999999E-9</v>
      </c>
      <c r="AL382" s="42">
        <v>6.2031200000000003E-7</v>
      </c>
      <c r="AM382" s="42">
        <v>4.9855300000000003E-10</v>
      </c>
      <c r="AN382" s="42">
        <v>2.8842E-13</v>
      </c>
      <c r="AO382" s="42">
        <v>9.5080829999999995E-8</v>
      </c>
      <c r="AP382" s="42">
        <v>2.0264066E-8</v>
      </c>
      <c r="AQ382" s="42">
        <v>4.6517792E-9</v>
      </c>
      <c r="AR382" s="42">
        <v>1.2662644999999999E-5</v>
      </c>
      <c r="AS382" s="29">
        <v>3.3707441000000002E-4</v>
      </c>
      <c r="AT382" s="29">
        <v>0</v>
      </c>
      <c r="AU382" s="29">
        <v>35.4</v>
      </c>
      <c r="AV382" s="29">
        <v>13.929745</v>
      </c>
      <c r="AW382" s="29">
        <v>0</v>
      </c>
      <c r="AX382" s="29">
        <v>0</v>
      </c>
      <c r="AY382" s="29">
        <v>0</v>
      </c>
      <c r="AZ382" s="28"/>
      <c r="BA382" s="33" t="s">
        <v>1174</v>
      </c>
      <c r="BB382" s="28"/>
      <c r="BC382" s="28"/>
      <c r="BE382" s="39"/>
      <c r="BF382"/>
      <c r="BG382"/>
      <c r="BH382"/>
      <c r="BI382"/>
      <c r="BJ382"/>
      <c r="BK382"/>
      <c r="BL382"/>
      <c r="BM382"/>
      <c r="BN382"/>
      <c r="BO382"/>
      <c r="BP382"/>
      <c r="BQ382"/>
    </row>
    <row r="383" spans="1:69" ht="13.8" customHeight="1">
      <c r="A383">
        <v>1</v>
      </c>
      <c r="C383" s="71" t="s">
        <v>448</v>
      </c>
      <c r="E383" s="29" t="s">
        <v>52</v>
      </c>
      <c r="F383" s="50" t="s">
        <v>1892</v>
      </c>
      <c r="G383" s="238">
        <f t="shared" si="422"/>
        <v>1.50753901107</v>
      </c>
      <c r="H383" s="134">
        <f t="shared" si="423"/>
        <v>9.7267190100000012E-2</v>
      </c>
      <c r="I383" s="134">
        <f t="shared" si="424"/>
        <v>0.28631821000000002</v>
      </c>
      <c r="J383" s="138">
        <f t="shared" si="425"/>
        <v>0.29706871097000004</v>
      </c>
      <c r="K383" s="190">
        <v>0.82688490000000003</v>
      </c>
      <c r="L383" s="190">
        <v>0.16846253999999999</v>
      </c>
      <c r="M383" s="190">
        <v>7.5371635000000006E-2</v>
      </c>
      <c r="N383" s="190">
        <v>6.7098247E-2</v>
      </c>
      <c r="O383" s="190">
        <v>2.8392094E-2</v>
      </c>
      <c r="P383" s="190">
        <v>1.7768491000000001E-3</v>
      </c>
      <c r="Q383" s="190">
        <v>4.2484035000000003E-2</v>
      </c>
      <c r="R383" s="190">
        <v>3.4068605000000002E-2</v>
      </c>
      <c r="S383" s="190">
        <v>0.25701780000000002</v>
      </c>
      <c r="T383" s="190">
        <v>5.4407418999999997E-3</v>
      </c>
      <c r="U383" s="190">
        <v>5.4156406999999996E-4</v>
      </c>
      <c r="V383" s="190">
        <v>0</v>
      </c>
      <c r="W383" s="25"/>
      <c r="X383" s="252">
        <f t="shared" si="426"/>
        <v>7.1283181034482759</v>
      </c>
      <c r="Y383" s="46">
        <v>137.67837</v>
      </c>
      <c r="Z383" s="67">
        <f t="shared" si="427"/>
        <v>0.22100268473345172</v>
      </c>
      <c r="AA383" s="5">
        <f t="shared" si="428"/>
        <v>1.1984399689219998E-5</v>
      </c>
      <c r="AB383" s="5">
        <f t="shared" si="429"/>
        <v>2.9854028364563999E-8</v>
      </c>
      <c r="AC383" s="36">
        <f t="shared" si="430"/>
        <v>0.35222752495999998</v>
      </c>
      <c r="AD383" s="42">
        <v>6.6650461999999996E-6</v>
      </c>
      <c r="AE383" s="42">
        <v>2.0107806000000001E-8</v>
      </c>
      <c r="AF383" s="42">
        <v>5.4936317999999995E-13</v>
      </c>
      <c r="AG383" s="42">
        <v>9.9825831999999999E-10</v>
      </c>
      <c r="AH383" s="42">
        <v>2.1640287E-9</v>
      </c>
      <c r="AI383" s="42">
        <v>1.0622443E-8</v>
      </c>
      <c r="AJ383" s="42">
        <v>4.8200848999999997E-6</v>
      </c>
      <c r="AK383" s="42">
        <v>1.5149386999999999E-9</v>
      </c>
      <c r="AL383" s="42">
        <v>4.9801997999999998E-9</v>
      </c>
      <c r="AM383" s="42">
        <v>2.5756124999999998E-13</v>
      </c>
      <c r="AN383" s="42">
        <v>4.6919734000000001E-14</v>
      </c>
      <c r="AO383" s="42">
        <v>1.8611235E-11</v>
      </c>
      <c r="AP383" s="42">
        <v>2.9405406E-13</v>
      </c>
      <c r="AQ383" s="42">
        <v>1.8581064E-13</v>
      </c>
      <c r="AR383" s="42">
        <v>6.5495382E-9</v>
      </c>
      <c r="AS383" s="42">
        <v>3.2101630999999997E-8</v>
      </c>
      <c r="AT383" s="42">
        <v>5.1379155000000002E-10</v>
      </c>
      <c r="AU383" s="29">
        <v>7.0929496000000003E-4</v>
      </c>
      <c r="AV383" s="29">
        <v>0.35151822999999999</v>
      </c>
      <c r="AW383" s="42">
        <v>4.4683269E-7</v>
      </c>
      <c r="AX383" s="42">
        <v>2.7172258E-9</v>
      </c>
      <c r="AY383" s="42">
        <v>1.2157070000000001E-13</v>
      </c>
      <c r="AZ383" s="28"/>
      <c r="BA383" s="125" t="s">
        <v>1206</v>
      </c>
      <c r="BB383" s="28"/>
      <c r="BC383" s="28"/>
      <c r="BE383" s="39"/>
      <c r="BF383"/>
      <c r="BG383"/>
      <c r="BH383"/>
      <c r="BI383"/>
      <c r="BJ383"/>
      <c r="BK383"/>
      <c r="BL383"/>
      <c r="BM383"/>
      <c r="BN383"/>
      <c r="BO383"/>
      <c r="BP383"/>
      <c r="BQ383"/>
    </row>
    <row r="384" spans="1:69">
      <c r="A384">
        <v>1</v>
      </c>
      <c r="C384" s="71" t="s">
        <v>449</v>
      </c>
      <c r="E384" s="29" t="s">
        <v>52</v>
      </c>
      <c r="F384" s="50" t="s">
        <v>4966</v>
      </c>
      <c r="G384" s="238">
        <f t="shared" si="422"/>
        <v>281.16335019023995</v>
      </c>
      <c r="H384" s="134">
        <f t="shared" si="423"/>
        <v>2.5448101919999999</v>
      </c>
      <c r="I384" s="134">
        <f t="shared" si="424"/>
        <v>15.546991049999999</v>
      </c>
      <c r="J384" s="138">
        <f t="shared" si="425"/>
        <v>256.15967444823997</v>
      </c>
      <c r="K384" s="190">
        <v>6.9118744999999997</v>
      </c>
      <c r="L384" s="190">
        <v>11.613778999999999</v>
      </c>
      <c r="M384" s="190">
        <v>0.31736795000000001</v>
      </c>
      <c r="N384" s="190">
        <v>0.46004624</v>
      </c>
      <c r="O384" s="190">
        <v>1.5615652000000001E-2</v>
      </c>
      <c r="P384" s="190">
        <v>2.0691483000000002</v>
      </c>
      <c r="Q384" s="190">
        <v>3.6158440999999999</v>
      </c>
      <c r="R384" s="190">
        <v>255.63674</v>
      </c>
      <c r="S384" s="190">
        <v>0.51964418000000001</v>
      </c>
      <c r="T384" s="190">
        <v>2.9924079999999998E-3</v>
      </c>
      <c r="U384" s="190">
        <v>2.9786024000000001E-4</v>
      </c>
      <c r="V384" s="190">
        <v>0</v>
      </c>
      <c r="W384" s="25"/>
      <c r="X384" s="252">
        <f t="shared" si="426"/>
        <v>59.585124999999998</v>
      </c>
      <c r="Y384" s="46">
        <v>864.13973999999996</v>
      </c>
      <c r="Z384" s="67">
        <f t="shared" si="427"/>
        <v>8.1111974031022278</v>
      </c>
      <c r="AA384" s="5">
        <f t="shared" si="428"/>
        <v>4.5528464388088001E-4</v>
      </c>
      <c r="AB384" s="5">
        <f t="shared" si="429"/>
        <v>5.0917681340653303E-7</v>
      </c>
      <c r="AC384" s="36">
        <f t="shared" si="430"/>
        <v>22.392110299999999</v>
      </c>
      <c r="AD384" s="42">
        <v>5.5322477999999997E-5</v>
      </c>
      <c r="AE384" s="42">
        <v>1.6692002999999999E-7</v>
      </c>
      <c r="AF384" s="42">
        <v>4.5604877999999996E-12</v>
      </c>
      <c r="AG384" s="42">
        <v>5.4904207999999996E-10</v>
      </c>
      <c r="AH384" s="42">
        <v>1.1902158E-9</v>
      </c>
      <c r="AI384" s="42">
        <v>2.1286343E-8</v>
      </c>
      <c r="AJ384" s="29">
        <v>2.4229045E-4</v>
      </c>
      <c r="AK384" s="42">
        <v>4.3619363E-9</v>
      </c>
      <c r="AL384" s="42">
        <v>2.8187951E-7</v>
      </c>
      <c r="AM384" s="42">
        <v>2.2449050999999999E-10</v>
      </c>
      <c r="AN384" s="42">
        <v>1.5559484999999999E-13</v>
      </c>
      <c r="AO384" s="42">
        <v>4.2796609999999997E-8</v>
      </c>
      <c r="AP384" s="42">
        <v>9.1189912999999993E-9</v>
      </c>
      <c r="AQ384" s="42">
        <v>2.0934027999999999E-9</v>
      </c>
      <c r="AR384" s="42">
        <v>5.7017922999999998E-6</v>
      </c>
      <c r="AS384" s="29">
        <v>1.5170114E-4</v>
      </c>
      <c r="AT384" s="42">
        <v>2.8258535000000002E-10</v>
      </c>
      <c r="AU384" s="29">
        <v>15.930389999999999</v>
      </c>
      <c r="AV384" s="29">
        <v>6.4617202999999996</v>
      </c>
      <c r="AW384" s="42">
        <v>2.4575797999999998E-7</v>
      </c>
      <c r="AX384" s="42">
        <v>1.4944742E-9</v>
      </c>
      <c r="AY384" s="42">
        <v>6.6863882999999994E-14</v>
      </c>
      <c r="AZ384" s="28"/>
      <c r="BA384" s="33" t="s">
        <v>4970</v>
      </c>
      <c r="BB384" s="28"/>
      <c r="BC384" s="28"/>
      <c r="BE384" s="39"/>
      <c r="BF384"/>
      <c r="BG384"/>
      <c r="BH384"/>
      <c r="BI384"/>
      <c r="BJ384"/>
      <c r="BK384"/>
      <c r="BL384"/>
      <c r="BM384"/>
      <c r="BN384"/>
      <c r="BO384"/>
      <c r="BP384"/>
      <c r="BQ384"/>
    </row>
    <row r="385" spans="1:69">
      <c r="A385">
        <v>1</v>
      </c>
      <c r="C385" s="71" t="s">
        <v>450</v>
      </c>
      <c r="D385" s="1"/>
      <c r="E385" s="29" t="s">
        <v>52</v>
      </c>
      <c r="F385" s="50" t="s">
        <v>1893</v>
      </c>
      <c r="G385" s="238">
        <f t="shared" si="422"/>
        <v>1318.4394607239999</v>
      </c>
      <c r="H385" s="134">
        <f t="shared" si="423"/>
        <v>1.7910135</v>
      </c>
      <c r="I385" s="134">
        <f t="shared" si="424"/>
        <v>13.535223223999999</v>
      </c>
      <c r="J385" s="138">
        <f t="shared" si="425"/>
        <v>1276.10448</v>
      </c>
      <c r="K385" s="190">
        <v>27.008744</v>
      </c>
      <c r="L385" s="190">
        <v>13.422499999999999</v>
      </c>
      <c r="M385" s="190">
        <v>8.7990955999999995E-2</v>
      </c>
      <c r="N385" s="190">
        <v>0.38697619999999999</v>
      </c>
      <c r="O385" s="190">
        <v>0</v>
      </c>
      <c r="P385" s="190">
        <v>1.4040372999999999</v>
      </c>
      <c r="Q385" s="190">
        <v>2.4732268000000002E-2</v>
      </c>
      <c r="R385" s="190">
        <v>582.81299999999999</v>
      </c>
      <c r="S385" s="190">
        <v>693.29147999999998</v>
      </c>
      <c r="T385" s="190">
        <v>0</v>
      </c>
      <c r="U385" s="190">
        <v>0</v>
      </c>
      <c r="V385" s="190">
        <v>0</v>
      </c>
      <c r="W385" s="25"/>
      <c r="X385" s="252">
        <f t="shared" si="426"/>
        <v>232.83399999999997</v>
      </c>
      <c r="Y385" s="46">
        <v>488895.85</v>
      </c>
      <c r="Z385" s="67">
        <f t="shared" si="427"/>
        <v>33.94969579501219</v>
      </c>
      <c r="AA385" s="5">
        <f t="shared" si="428"/>
        <v>4.9631496458000005E-4</v>
      </c>
      <c r="AB385" s="5">
        <f t="shared" si="429"/>
        <v>9.8159352343300002E-7</v>
      </c>
      <c r="AC385" s="36">
        <f t="shared" si="430"/>
        <v>3507.5111999999999</v>
      </c>
      <c r="AD385" s="29">
        <v>2.1606994999999999E-4</v>
      </c>
      <c r="AE385" s="42">
        <v>6.5193519999999995E-7</v>
      </c>
      <c r="AF385" s="42">
        <v>1.7811801E-11</v>
      </c>
      <c r="AG385" s="29">
        <v>0</v>
      </c>
      <c r="AH385" s="29">
        <v>0</v>
      </c>
      <c r="AI385" s="42">
        <v>1.4124E-8</v>
      </c>
      <c r="AJ385" s="29">
        <v>2.7918799999999998E-4</v>
      </c>
      <c r="AK385" s="42">
        <v>3.2271199999999999E-9</v>
      </c>
      <c r="AL385" s="42">
        <v>3.2520799999999998E-7</v>
      </c>
      <c r="AM385" s="42">
        <v>1.9995800000000001E-10</v>
      </c>
      <c r="AN385" s="42">
        <v>5.9279999999999996E-13</v>
      </c>
      <c r="AO385" s="42">
        <v>9.5429108999999991E-10</v>
      </c>
      <c r="AP385" s="42">
        <v>3.7772414E-11</v>
      </c>
      <c r="AQ385" s="42">
        <v>1.2777328000000001E-11</v>
      </c>
      <c r="AR385" s="42">
        <v>2.8029674000000002E-7</v>
      </c>
      <c r="AS385" s="42">
        <v>7.6259384000000001E-7</v>
      </c>
      <c r="AT385" s="29">
        <v>0</v>
      </c>
      <c r="AU385" s="29">
        <v>12.077999999999999</v>
      </c>
      <c r="AV385" s="29">
        <v>3495.4331999999999</v>
      </c>
      <c r="AW385" s="29">
        <v>0</v>
      </c>
      <c r="AX385" s="29">
        <v>0</v>
      </c>
      <c r="AY385" s="29">
        <v>0</v>
      </c>
      <c r="AZ385" s="28"/>
      <c r="BA385" s="33" t="s">
        <v>4986</v>
      </c>
      <c r="BB385" s="28"/>
      <c r="BC385" s="28"/>
      <c r="BE385" s="39"/>
      <c r="BF385"/>
      <c r="BG385"/>
      <c r="BH385"/>
      <c r="BI385"/>
      <c r="BJ385"/>
      <c r="BK385"/>
      <c r="BL385"/>
      <c r="BM385"/>
      <c r="BN385"/>
      <c r="BO385"/>
      <c r="BP385"/>
      <c r="BQ385"/>
    </row>
    <row r="386" spans="1:69" ht="13.2" customHeight="1">
      <c r="A386">
        <v>1</v>
      </c>
      <c r="C386" s="71" t="s">
        <v>451</v>
      </c>
      <c r="D386" s="1"/>
      <c r="E386" s="29" t="s">
        <v>52</v>
      </c>
      <c r="F386" s="50" t="s">
        <v>1894</v>
      </c>
      <c r="G386" s="238">
        <f t="shared" si="422"/>
        <v>108.65195728081</v>
      </c>
      <c r="H386" s="134">
        <f t="shared" si="423"/>
        <v>0.63229007060000009</v>
      </c>
      <c r="I386" s="134">
        <f t="shared" si="424"/>
        <v>2.3910822433000001</v>
      </c>
      <c r="J386" s="138">
        <f t="shared" si="425"/>
        <v>100.40785306690999</v>
      </c>
      <c r="K386" s="190">
        <v>5.2207318999999996</v>
      </c>
      <c r="L386" s="190">
        <v>1.8607315</v>
      </c>
      <c r="M386" s="190">
        <v>0.52560267999999999</v>
      </c>
      <c r="N386" s="190">
        <v>0.48281653000000002</v>
      </c>
      <c r="O386" s="190">
        <v>0.14109943</v>
      </c>
      <c r="P386" s="190">
        <v>8.3741105999999999E-3</v>
      </c>
      <c r="Q386" s="190">
        <v>4.7480633E-3</v>
      </c>
      <c r="R386" s="190">
        <v>100.38857</v>
      </c>
      <c r="S386" s="190">
        <v>1.1261172E-2</v>
      </c>
      <c r="T386" s="190">
        <v>7.8964294999999997E-3</v>
      </c>
      <c r="U386" s="190">
        <v>1.2546540999999999E-4</v>
      </c>
      <c r="V386" s="190">
        <v>0</v>
      </c>
      <c r="W386" s="25"/>
      <c r="X386" s="252">
        <f t="shared" si="426"/>
        <v>45.006309482758617</v>
      </c>
      <c r="Y386" s="46">
        <v>558.35942</v>
      </c>
      <c r="Z386" s="67">
        <f t="shared" si="427"/>
        <v>1.680020014567015</v>
      </c>
      <c r="AA386" s="5">
        <f t="shared" si="428"/>
        <v>8.9332687033629997E-5</v>
      </c>
      <c r="AB386" s="5">
        <f t="shared" si="429"/>
        <v>1.8955893743675803E-7</v>
      </c>
      <c r="AC386" s="36">
        <f t="shared" si="430"/>
        <v>9.7770104</v>
      </c>
      <c r="AD386" s="42">
        <v>4.1925902999999999E-5</v>
      </c>
      <c r="AE386" s="42">
        <v>1.2649326000000001E-7</v>
      </c>
      <c r="AF386" s="42">
        <v>3.4559439000000001E-12</v>
      </c>
      <c r="AG386" s="42">
        <v>3.9764705999999998E-9</v>
      </c>
      <c r="AH386" s="42">
        <v>9.5401030000000001E-11</v>
      </c>
      <c r="AI386" s="42">
        <v>7.5176271000000001E-8</v>
      </c>
      <c r="AJ386" s="42">
        <v>4.6890795999999997E-5</v>
      </c>
      <c r="AK386" s="42">
        <v>1.0767972E-8</v>
      </c>
      <c r="AL386" s="42">
        <v>5.1368564999999999E-8</v>
      </c>
      <c r="AM386" s="42">
        <v>5.4477943000000002E-12</v>
      </c>
      <c r="AN386" s="42">
        <v>1.3419658000000001E-13</v>
      </c>
      <c r="AO386" s="42">
        <v>3.3938857999999999E-10</v>
      </c>
      <c r="AP386" s="42">
        <v>2.0961253E-12</v>
      </c>
      <c r="AQ386" s="42">
        <v>5.5487336000000004E-12</v>
      </c>
      <c r="AR386" s="42">
        <v>7.9422901999999998E-8</v>
      </c>
      <c r="AS386" s="42">
        <v>2.8265633999999998E-7</v>
      </c>
      <c r="AT386" s="42">
        <v>1.1903129000000001E-10</v>
      </c>
      <c r="AU386" s="29">
        <v>4.2770451999999999</v>
      </c>
      <c r="AV386" s="29">
        <v>5.4999652000000001</v>
      </c>
      <c r="AW386" s="42">
        <v>7.4660649000000007E-8</v>
      </c>
      <c r="AX386" s="42">
        <v>4.5401746000000001E-10</v>
      </c>
      <c r="AY386" s="42">
        <v>2.0313077999999999E-14</v>
      </c>
      <c r="AZ386" s="28"/>
      <c r="BA386" s="125" t="s">
        <v>4987</v>
      </c>
      <c r="BB386" s="28"/>
      <c r="BC386" s="28"/>
      <c r="BE386" s="39"/>
      <c r="BF386"/>
      <c r="BG386"/>
      <c r="BH386"/>
      <c r="BI386"/>
      <c r="BJ386"/>
      <c r="BK386"/>
      <c r="BL386"/>
      <c r="BM386"/>
      <c r="BN386"/>
      <c r="BO386"/>
      <c r="BP386"/>
      <c r="BQ386"/>
    </row>
    <row r="387" spans="1:69">
      <c r="A387">
        <v>1</v>
      </c>
      <c r="C387" s="71" t="s">
        <v>452</v>
      </c>
      <c r="E387" s="29" t="s">
        <v>52</v>
      </c>
      <c r="F387" s="50" t="s">
        <v>1895</v>
      </c>
      <c r="G387" s="238">
        <f t="shared" si="422"/>
        <v>18.5586317046</v>
      </c>
      <c r="H387" s="134">
        <f t="shared" si="423"/>
        <v>0.26223885000000002</v>
      </c>
      <c r="I387" s="134">
        <f t="shared" si="424"/>
        <v>3.6964344945999996</v>
      </c>
      <c r="J387" s="138">
        <f t="shared" si="425"/>
        <v>12.65475436</v>
      </c>
      <c r="K387" s="190">
        <v>1.9452039999999999</v>
      </c>
      <c r="L387" s="190">
        <v>3.6837499999999999</v>
      </c>
      <c r="M387" s="190">
        <v>4.9890782000000002E-3</v>
      </c>
      <c r="N387" s="190">
        <v>0.14375984999999999</v>
      </c>
      <c r="O387" s="190">
        <v>0</v>
      </c>
      <c r="P387" s="190">
        <v>0.118479</v>
      </c>
      <c r="Q387" s="190">
        <v>7.6954164000000002E-3</v>
      </c>
      <c r="R387" s="190">
        <v>12.172000000000001</v>
      </c>
      <c r="S387" s="190">
        <v>0.48275435999999999</v>
      </c>
      <c r="T387" s="190">
        <v>0</v>
      </c>
      <c r="U387" s="190">
        <v>0</v>
      </c>
      <c r="V387" s="190">
        <v>0</v>
      </c>
      <c r="W387" s="25"/>
      <c r="X387" s="252">
        <f t="shared" si="426"/>
        <v>16.768999999999998</v>
      </c>
      <c r="Y387" s="46">
        <v>274.94704000000002</v>
      </c>
      <c r="Z387" s="67">
        <f t="shared" si="427"/>
        <v>1.6799177364707643</v>
      </c>
      <c r="AA387" s="5">
        <f t="shared" si="428"/>
        <v>9.4083707146E-5</v>
      </c>
      <c r="AB387" s="5">
        <f t="shared" si="429"/>
        <v>1.3758264029750003E-7</v>
      </c>
      <c r="AC387" s="36">
        <f t="shared" si="430"/>
        <v>2.6221234999999998</v>
      </c>
      <c r="AD387" s="42">
        <v>1.5561632000000001E-5</v>
      </c>
      <c r="AE387" s="42">
        <v>4.6953200000000001E-8</v>
      </c>
      <c r="AF387" s="42">
        <v>1.2828285E-12</v>
      </c>
      <c r="AG387" s="29">
        <v>0</v>
      </c>
      <c r="AH387" s="29">
        <v>0</v>
      </c>
      <c r="AI387" s="42">
        <v>5.2469999999999998E-9</v>
      </c>
      <c r="AJ387" s="42">
        <v>7.6621999999999999E-5</v>
      </c>
      <c r="AK387" s="42">
        <v>1.1988599999999999E-9</v>
      </c>
      <c r="AL387" s="42">
        <v>8.9251999999999997E-8</v>
      </c>
      <c r="AM387" s="42">
        <v>4.1669100000000001E-11</v>
      </c>
      <c r="AN387" s="42">
        <v>2.7474000000000001E-14</v>
      </c>
      <c r="AO387" s="42">
        <v>6.4985785000000003E-11</v>
      </c>
      <c r="AP387" s="42">
        <v>5.7909767999999999E-11</v>
      </c>
      <c r="AQ387" s="42">
        <v>1.2705342E-11</v>
      </c>
      <c r="AR387" s="42">
        <v>8.9643945999999995E-8</v>
      </c>
      <c r="AS387" s="42">
        <v>1.8051842E-6</v>
      </c>
      <c r="AT387" s="29">
        <v>0</v>
      </c>
      <c r="AU387" s="29">
        <v>0.78879999999999995</v>
      </c>
      <c r="AV387" s="29">
        <v>1.8333235000000001</v>
      </c>
      <c r="AW387" s="29">
        <v>0</v>
      </c>
      <c r="AX387" s="29">
        <v>0</v>
      </c>
      <c r="AY387" s="29">
        <v>0</v>
      </c>
      <c r="AZ387" s="28"/>
      <c r="BA387" s="33" t="s">
        <v>4988</v>
      </c>
      <c r="BB387" s="28"/>
      <c r="BC387" s="28"/>
      <c r="BE387" s="39"/>
      <c r="BF387"/>
      <c r="BG387"/>
      <c r="BH387"/>
      <c r="BI387"/>
      <c r="BJ387"/>
      <c r="BK387"/>
      <c r="BL387"/>
      <c r="BM387"/>
      <c r="BN387"/>
      <c r="BO387"/>
      <c r="BP387"/>
      <c r="BQ387"/>
    </row>
    <row r="388" spans="1:69">
      <c r="A388">
        <v>1</v>
      </c>
      <c r="C388" s="71" t="s">
        <v>453</v>
      </c>
      <c r="E388" s="29" t="s">
        <v>52</v>
      </c>
      <c r="F388" s="50" t="s">
        <v>1896</v>
      </c>
      <c r="G388" s="238">
        <f t="shared" si="422"/>
        <v>18.0631032971</v>
      </c>
      <c r="H388" s="134">
        <f t="shared" si="423"/>
        <v>0.25217488500000002</v>
      </c>
      <c r="I388" s="134">
        <f t="shared" si="424"/>
        <v>0.60183924210000006</v>
      </c>
      <c r="J388" s="138">
        <f t="shared" si="425"/>
        <v>14.03382117</v>
      </c>
      <c r="K388" s="190">
        <v>3.175268</v>
      </c>
      <c r="L388" s="190">
        <v>0.58099999999999996</v>
      </c>
      <c r="M388" s="190">
        <v>1.8033899999999999E-2</v>
      </c>
      <c r="N388" s="190">
        <v>2.5768275E-2</v>
      </c>
      <c r="O388" s="190">
        <v>0</v>
      </c>
      <c r="P388" s="190">
        <v>0.22640661000000001</v>
      </c>
      <c r="Q388" s="190">
        <v>2.8053421000000002E-3</v>
      </c>
      <c r="R388" s="190">
        <v>13.27</v>
      </c>
      <c r="S388" s="190">
        <v>0.76382117000000005</v>
      </c>
      <c r="T388" s="190">
        <v>0</v>
      </c>
      <c r="U388" s="190">
        <v>0</v>
      </c>
      <c r="V388" s="190">
        <v>0</v>
      </c>
      <c r="W388" s="25"/>
      <c r="X388" s="252">
        <f t="shared" si="426"/>
        <v>27.372999999999998</v>
      </c>
      <c r="Y388" s="46">
        <v>434.89497999999998</v>
      </c>
      <c r="Z388" s="67">
        <f t="shared" si="427"/>
        <v>0.70762513702275609</v>
      </c>
      <c r="AA388" s="5">
        <f t="shared" si="428"/>
        <v>3.7701836428999999E-5</v>
      </c>
      <c r="AB388" s="5">
        <f t="shared" si="429"/>
        <v>9.1263564592400003E-8</v>
      </c>
      <c r="AC388" s="36">
        <f t="shared" si="430"/>
        <v>3.0482684999999998</v>
      </c>
      <c r="AD388" s="42">
        <v>2.5402143999999999E-5</v>
      </c>
      <c r="AE388" s="42">
        <v>7.6644400000000003E-8</v>
      </c>
      <c r="AF388" s="42">
        <v>2.0940344999999999E-12</v>
      </c>
      <c r="AG388" s="29">
        <v>0</v>
      </c>
      <c r="AH388" s="29">
        <v>0</v>
      </c>
      <c r="AI388" s="42">
        <v>9.4050000000000001E-10</v>
      </c>
      <c r="AJ388" s="42">
        <v>1.20848E-5</v>
      </c>
      <c r="AK388" s="42">
        <v>2.1488999999999999E-10</v>
      </c>
      <c r="AL388" s="42">
        <v>1.40768E-8</v>
      </c>
      <c r="AM388" s="42">
        <v>2.6705799999999999E-10</v>
      </c>
      <c r="AN388" s="42">
        <v>9.7128000000000005E-14</v>
      </c>
      <c r="AO388" s="42">
        <v>5.0474572999999998E-11</v>
      </c>
      <c r="AP388" s="42">
        <v>6.1334773999999999E-12</v>
      </c>
      <c r="AQ388" s="42">
        <v>1.6173795E-12</v>
      </c>
      <c r="AR388" s="42">
        <v>4.0647009E-8</v>
      </c>
      <c r="AS388" s="42">
        <v>1.7330492E-7</v>
      </c>
      <c r="AT388" s="29">
        <v>0</v>
      </c>
      <c r="AU388" s="29">
        <v>0.20300000000000001</v>
      </c>
      <c r="AV388" s="29">
        <v>2.8452685</v>
      </c>
      <c r="AW388" s="29">
        <v>0</v>
      </c>
      <c r="AX388" s="29">
        <v>0</v>
      </c>
      <c r="AY388" s="29">
        <v>0</v>
      </c>
      <c r="AZ388" s="28"/>
      <c r="BA388" s="33" t="s">
        <v>1174</v>
      </c>
      <c r="BB388" s="28"/>
      <c r="BC388" s="28"/>
      <c r="BE388" s="39"/>
      <c r="BF388"/>
      <c r="BG388"/>
      <c r="BH388"/>
      <c r="BI388"/>
      <c r="BJ388"/>
      <c r="BK388"/>
      <c r="BL388"/>
      <c r="BM388"/>
      <c r="BN388"/>
      <c r="BO388"/>
      <c r="BP388"/>
      <c r="BQ388"/>
    </row>
    <row r="389" spans="1:69">
      <c r="A389">
        <v>1</v>
      </c>
      <c r="C389" s="71" t="s">
        <v>454</v>
      </c>
      <c r="D389" s="1"/>
      <c r="E389" s="29" t="s">
        <v>52</v>
      </c>
      <c r="F389" s="50" t="s">
        <v>1897</v>
      </c>
      <c r="G389" s="238">
        <f t="shared" si="422"/>
        <v>0.94356759046000005</v>
      </c>
      <c r="H389" s="134">
        <f t="shared" si="423"/>
        <v>6.0879464500000001E-2</v>
      </c>
      <c r="I389" s="134">
        <f t="shared" si="424"/>
        <v>0.17920635900000001</v>
      </c>
      <c r="J389" s="138">
        <f t="shared" si="425"/>
        <v>0.18593509695999999</v>
      </c>
      <c r="K389" s="190">
        <v>0.51754666999999999</v>
      </c>
      <c r="L389" s="190">
        <v>0.10544058000000001</v>
      </c>
      <c r="M389" s="190">
        <v>4.7175052000000002E-2</v>
      </c>
      <c r="N389" s="190">
        <v>4.1996745000000002E-2</v>
      </c>
      <c r="O389" s="190">
        <v>1.7770590999999999E-2</v>
      </c>
      <c r="P389" s="190">
        <v>1.1121284999999999E-3</v>
      </c>
      <c r="Q389" s="190">
        <v>2.6590727000000002E-2</v>
      </c>
      <c r="R389" s="190">
        <v>2.1323516000000001E-2</v>
      </c>
      <c r="S389" s="190">
        <v>0.16086726000000001</v>
      </c>
      <c r="T389" s="190">
        <v>3.4053564000000001E-3</v>
      </c>
      <c r="U389" s="190">
        <v>3.3896456000000001E-4</v>
      </c>
      <c r="V389" s="190">
        <v>0</v>
      </c>
      <c r="W389" s="25"/>
      <c r="X389" s="252">
        <f t="shared" si="426"/>
        <v>4.4616092241379306</v>
      </c>
      <c r="Y389" s="46">
        <v>86.172794999999994</v>
      </c>
      <c r="Z389" s="67">
        <f t="shared" si="427"/>
        <v>0.1383254213891317</v>
      </c>
      <c r="AA389" s="5">
        <f t="shared" si="428"/>
        <v>7.5010271505699984E-6</v>
      </c>
      <c r="AB389" s="5">
        <f t="shared" si="429"/>
        <v>1.8685614647429999E-8</v>
      </c>
      <c r="AC389" s="36">
        <f t="shared" si="430"/>
        <v>0.2204589572</v>
      </c>
      <c r="AD389" s="147">
        <v>4.1716475999999999E-6</v>
      </c>
      <c r="AE389" s="147">
        <v>1.2585461E-8</v>
      </c>
      <c r="AF389" s="147">
        <v>3.4384601999999998E-13</v>
      </c>
      <c r="AG389" s="147">
        <v>6.2480916999999996E-10</v>
      </c>
      <c r="AH389" s="147">
        <v>1.3544639999999999E-9</v>
      </c>
      <c r="AI389" s="147">
        <v>6.6485792000000004E-9</v>
      </c>
      <c r="AJ389" s="147">
        <v>3.0168877000000001E-6</v>
      </c>
      <c r="AK389" s="147">
        <v>9.4819907000000009E-10</v>
      </c>
      <c r="AL389" s="147">
        <v>3.1171035000000002E-9</v>
      </c>
      <c r="AM389" s="147">
        <v>1.6120739999999999E-13</v>
      </c>
      <c r="AN389" s="147">
        <v>2.9367027999999997E-14</v>
      </c>
      <c r="AO389" s="147">
        <v>1.1648759000000001E-11</v>
      </c>
      <c r="AP389" s="147">
        <v>1.8404822E-13</v>
      </c>
      <c r="AQ389" s="147">
        <v>1.1629875E-13</v>
      </c>
      <c r="AR389" s="147">
        <v>4.0993512000000003E-9</v>
      </c>
      <c r="AS389" s="147">
        <v>2.0092387E-8</v>
      </c>
      <c r="AT389" s="147">
        <v>3.2158176000000002E-10</v>
      </c>
      <c r="AU389" s="146">
        <v>4.439472E-4</v>
      </c>
      <c r="AV389" s="146">
        <v>0.22001501000000001</v>
      </c>
      <c r="AW389" s="147">
        <v>2.7967226000000001E-7</v>
      </c>
      <c r="AX389" s="147">
        <v>1.7007096999999999E-9</v>
      </c>
      <c r="AY389" s="147">
        <v>7.6091012000000001E-14</v>
      </c>
      <c r="AZ389" s="28"/>
      <c r="BA389" s="33" t="s">
        <v>1178</v>
      </c>
      <c r="BB389" s="28"/>
      <c r="BC389" s="28"/>
      <c r="BE389" s="39"/>
      <c r="BF389"/>
      <c r="BG389"/>
      <c r="BH389"/>
      <c r="BI389"/>
      <c r="BJ389"/>
      <c r="BK389"/>
      <c r="BL389"/>
      <c r="BM389"/>
      <c r="BN389"/>
      <c r="BO389"/>
      <c r="BP389"/>
      <c r="BQ389"/>
    </row>
    <row r="390" spans="1:69">
      <c r="A390">
        <v>1</v>
      </c>
      <c r="C390" s="71" t="s">
        <v>455</v>
      </c>
      <c r="E390" s="29" t="s">
        <v>52</v>
      </c>
      <c r="F390" s="50" t="s">
        <v>4967</v>
      </c>
      <c r="G390" s="238">
        <f t="shared" si="422"/>
        <v>14.822702991766</v>
      </c>
      <c r="H390" s="134">
        <f t="shared" si="423"/>
        <v>0.21582875630000001</v>
      </c>
      <c r="I390" s="134">
        <f t="shared" si="424"/>
        <v>0.52153899420000005</v>
      </c>
      <c r="J390" s="138">
        <f t="shared" si="425"/>
        <v>11.415034341266001</v>
      </c>
      <c r="K390" s="190">
        <v>2.6703009</v>
      </c>
      <c r="L390" s="190">
        <v>0.49064371000000001</v>
      </c>
      <c r="M390" s="190">
        <v>2.3570719E-2</v>
      </c>
      <c r="N390" s="190">
        <v>2.8851683999999999E-2</v>
      </c>
      <c r="O390" s="190">
        <v>3.3764123000000002E-3</v>
      </c>
      <c r="P390" s="190">
        <v>0.18360066</v>
      </c>
      <c r="Q390" s="190">
        <v>7.3245652E-3</v>
      </c>
      <c r="R390" s="190">
        <v>10.752751</v>
      </c>
      <c r="S390" s="190">
        <v>0.64925991999999999</v>
      </c>
      <c r="T390" s="190">
        <v>1.2959017999999999E-2</v>
      </c>
      <c r="U390" s="190">
        <v>6.4403265999999994E-5</v>
      </c>
      <c r="V390" s="190">
        <v>0</v>
      </c>
      <c r="W390" s="25"/>
      <c r="X390" s="252">
        <f t="shared" si="426"/>
        <v>23.019835344827584</v>
      </c>
      <c r="Y390" s="46">
        <v>368.63776000000001</v>
      </c>
      <c r="Z390" s="67">
        <f t="shared" si="427"/>
        <v>0.59945820223064017</v>
      </c>
      <c r="AA390" s="5">
        <f t="shared" si="428"/>
        <v>3.1963683321000002E-5</v>
      </c>
      <c r="AB390" s="5">
        <f t="shared" si="429"/>
        <v>7.7473754842407E-8</v>
      </c>
      <c r="AC390" s="36">
        <f t="shared" si="430"/>
        <v>2.5109846500000002</v>
      </c>
      <c r="AD390" s="147">
        <v>2.136835E-5</v>
      </c>
      <c r="AE390" s="147">
        <v>6.4473202000000003E-8</v>
      </c>
      <c r="AF390" s="147">
        <v>1.7614987E-12</v>
      </c>
      <c r="AG390" s="147">
        <v>1.1871374000000001E-10</v>
      </c>
      <c r="AH390" s="147">
        <v>2.5734816000000002E-10</v>
      </c>
      <c r="AI390" s="147">
        <v>2.0250351E-9</v>
      </c>
      <c r="AJ390" s="147">
        <v>1.0361897E-5</v>
      </c>
      <c r="AK390" s="147">
        <v>3.5421871999999998E-10</v>
      </c>
      <c r="AL390" s="147">
        <v>1.1994458E-8</v>
      </c>
      <c r="AM390" s="147">
        <v>2.1634761000000001E-10</v>
      </c>
      <c r="AN390" s="147">
        <v>8.4253415000000004E-14</v>
      </c>
      <c r="AO390" s="147">
        <v>4.3097668000000003E-11</v>
      </c>
      <c r="AP390" s="147">
        <v>5.0030857999999998E-12</v>
      </c>
      <c r="AQ390" s="147">
        <v>1.3321742E-12</v>
      </c>
      <c r="AR390" s="147">
        <v>3.3702953999999999E-8</v>
      </c>
      <c r="AS390" s="147">
        <v>1.4419454E-7</v>
      </c>
      <c r="AT390" s="147">
        <v>6.1100535000000006E-11</v>
      </c>
      <c r="AU390" s="146">
        <v>0.16451435</v>
      </c>
      <c r="AV390" s="146">
        <v>2.3464703</v>
      </c>
      <c r="AW390" s="147">
        <v>5.3137730000000002E-8</v>
      </c>
      <c r="AX390" s="147">
        <v>3.2313484E-10</v>
      </c>
      <c r="AY390" s="147">
        <v>1.4457292000000001E-14</v>
      </c>
      <c r="AZ390" s="28"/>
      <c r="BA390" s="33" t="s">
        <v>4970</v>
      </c>
      <c r="BB390" s="28"/>
      <c r="BC390" s="28"/>
      <c r="BE390" s="39"/>
      <c r="BF390"/>
      <c r="BG390"/>
      <c r="BH390"/>
      <c r="BI390"/>
      <c r="BJ390"/>
      <c r="BK390"/>
      <c r="BL390"/>
      <c r="BM390"/>
      <c r="BN390"/>
      <c r="BO390"/>
      <c r="BP390"/>
      <c r="BQ390"/>
    </row>
    <row r="391" spans="1:69">
      <c r="A391">
        <v>1</v>
      </c>
      <c r="C391" s="71" t="s">
        <v>456</v>
      </c>
      <c r="E391" s="29" t="s">
        <v>52</v>
      </c>
      <c r="F391" s="50" t="s">
        <v>4968</v>
      </c>
      <c r="G391" s="238">
        <f t="shared" si="422"/>
        <v>24.250264373</v>
      </c>
      <c r="H391" s="134">
        <f t="shared" si="423"/>
        <v>1.01160527</v>
      </c>
      <c r="I391" s="134">
        <f t="shared" si="424"/>
        <v>4.5737179330000002</v>
      </c>
      <c r="J391" s="138">
        <f t="shared" si="425"/>
        <v>18.332021170000001</v>
      </c>
      <c r="K391" s="190">
        <v>0.33291999999999999</v>
      </c>
      <c r="L391" s="190">
        <v>4.15625</v>
      </c>
      <c r="M391" s="190">
        <v>6.1174683000000001E-2</v>
      </c>
      <c r="N391" s="190">
        <v>0.18806320000000001</v>
      </c>
      <c r="O391" s="190">
        <v>0</v>
      </c>
      <c r="P391" s="190">
        <v>0.82354207000000001</v>
      </c>
      <c r="Q391" s="190">
        <v>0.35629325000000001</v>
      </c>
      <c r="R391" s="190">
        <v>17.568200000000001</v>
      </c>
      <c r="S391" s="190">
        <v>0.76382117000000005</v>
      </c>
      <c r="T391" s="190">
        <v>0</v>
      </c>
      <c r="U391" s="190">
        <v>0</v>
      </c>
      <c r="V391" s="190">
        <v>0</v>
      </c>
      <c r="W391" s="25"/>
      <c r="X391" s="252">
        <f t="shared" si="426"/>
        <v>2.8699999999999997</v>
      </c>
      <c r="Y391" s="46">
        <v>434.89497999999998</v>
      </c>
      <c r="Z391" s="67">
        <f t="shared" si="427"/>
        <v>2.3312454810761229</v>
      </c>
      <c r="AA391" s="5">
        <f t="shared" si="428"/>
        <v>1.317290103E-4</v>
      </c>
      <c r="AB391" s="5">
        <f t="shared" si="429"/>
        <v>1.5250639422299998E-7</v>
      </c>
      <c r="AC391" s="36">
        <f t="shared" si="430"/>
        <v>3.8892685</v>
      </c>
      <c r="AD391" s="147">
        <v>2.6633599999999999E-6</v>
      </c>
      <c r="AE391" s="147">
        <v>8.036E-9</v>
      </c>
      <c r="AF391" s="147">
        <v>2.1955499999999999E-13</v>
      </c>
      <c r="AG391" s="146">
        <v>0</v>
      </c>
      <c r="AH391" s="146">
        <v>0</v>
      </c>
      <c r="AI391" s="147">
        <v>6.8640000000000003E-9</v>
      </c>
      <c r="AJ391" s="147">
        <v>8.6450000000000001E-5</v>
      </c>
      <c r="AK391" s="147">
        <v>1.56832E-9</v>
      </c>
      <c r="AL391" s="147">
        <v>1.007E-7</v>
      </c>
      <c r="AM391" s="147">
        <v>3.7911500000000001E-11</v>
      </c>
      <c r="AN391" s="147">
        <v>2.1546000000000001E-14</v>
      </c>
      <c r="AO391" s="147">
        <v>4.1912340999999998E-8</v>
      </c>
      <c r="AP391" s="147">
        <v>7.2570841999999996E-11</v>
      </c>
      <c r="AQ391" s="147">
        <v>1.7900978000000001E-10</v>
      </c>
      <c r="AR391" s="147">
        <v>5.2320683000000001E-6</v>
      </c>
      <c r="AS391" s="147">
        <v>3.7376718E-5</v>
      </c>
      <c r="AT391" s="146">
        <v>0</v>
      </c>
      <c r="AU391" s="146">
        <v>1.044</v>
      </c>
      <c r="AV391" s="146">
        <v>2.8452685</v>
      </c>
      <c r="AW391" s="146">
        <v>0</v>
      </c>
      <c r="AX391" s="146">
        <v>0</v>
      </c>
      <c r="AY391" s="146">
        <v>0</v>
      </c>
      <c r="AZ391" s="28"/>
      <c r="BA391" s="33" t="s">
        <v>4989</v>
      </c>
      <c r="BB391" s="28"/>
      <c r="BC391" s="28"/>
      <c r="BE391" s="39"/>
      <c r="BF391"/>
      <c r="BG391"/>
      <c r="BH391"/>
      <c r="BI391"/>
      <c r="BJ391"/>
      <c r="BK391"/>
      <c r="BL391"/>
      <c r="BM391"/>
      <c r="BN391"/>
      <c r="BO391"/>
      <c r="BP391"/>
      <c r="BQ391"/>
    </row>
    <row r="392" spans="1:69" ht="12.45" customHeight="1">
      <c r="A392">
        <v>1</v>
      </c>
      <c r="C392" s="71" t="s">
        <v>457</v>
      </c>
      <c r="D392" s="1"/>
      <c r="E392" s="29" t="s">
        <v>52</v>
      </c>
      <c r="F392" s="50" t="s">
        <v>1898</v>
      </c>
      <c r="G392" s="238">
        <f t="shared" si="422"/>
        <v>82.203909368430942</v>
      </c>
      <c r="H392" s="134">
        <f t="shared" si="423"/>
        <v>5.4034998679999999</v>
      </c>
      <c r="I392" s="134">
        <f t="shared" si="424"/>
        <v>20.407972860000001</v>
      </c>
      <c r="J392" s="138">
        <f t="shared" si="425"/>
        <v>11.853732640430948</v>
      </c>
      <c r="K392" s="190">
        <v>44.538704000000003</v>
      </c>
      <c r="L392" s="190">
        <v>15.871428</v>
      </c>
      <c r="M392" s="190">
        <v>4.4947340999999996</v>
      </c>
      <c r="N392" s="190">
        <v>4.1286560000000003</v>
      </c>
      <c r="O392" s="190">
        <v>1.2034033</v>
      </c>
      <c r="P392" s="190">
        <v>7.1440567999999996E-2</v>
      </c>
      <c r="Q392" s="190">
        <v>4.1810760000000002E-2</v>
      </c>
      <c r="R392" s="190">
        <v>11.675528</v>
      </c>
      <c r="S392" s="190">
        <v>0.10978731</v>
      </c>
      <c r="T392" s="190">
        <v>6.7346989999999995E-2</v>
      </c>
      <c r="U392" s="190">
        <v>1.0703404000000001E-3</v>
      </c>
      <c r="V392" s="190">
        <v>3.0948243000000001E-11</v>
      </c>
      <c r="W392" s="25"/>
      <c r="X392" s="252">
        <f t="shared" si="426"/>
        <v>383.95434482758623</v>
      </c>
      <c r="Y392" s="46">
        <v>4763.5513000000001</v>
      </c>
      <c r="Z392" s="67">
        <f t="shared" si="427"/>
        <v>14.076885261710729</v>
      </c>
      <c r="AA392" s="5">
        <f t="shared" si="428"/>
        <v>7.6217345889920997E-4</v>
      </c>
      <c r="AB392" s="5">
        <f t="shared" si="429"/>
        <v>1.6174403128732703E-6</v>
      </c>
      <c r="AC392" s="36">
        <f t="shared" si="430"/>
        <v>47.437751139999996</v>
      </c>
      <c r="AD392" s="146">
        <v>3.5767512000000002E-4</v>
      </c>
      <c r="AE392" s="147">
        <v>1.0791298000000001E-6</v>
      </c>
      <c r="AF392" s="147">
        <v>2.9483088999999998E-11</v>
      </c>
      <c r="AG392" s="147">
        <v>3.3925073000000001E-8</v>
      </c>
      <c r="AH392" s="147">
        <v>8.1370621000000005E-10</v>
      </c>
      <c r="AI392" s="147">
        <v>6.4289353999999999E-7</v>
      </c>
      <c r="AJ392" s="146">
        <v>4.0009064000000002E-4</v>
      </c>
      <c r="AK392" s="147">
        <v>9.2084823E-8</v>
      </c>
      <c r="AL392" s="147">
        <v>4.3830029999999998E-7</v>
      </c>
      <c r="AM392" s="147">
        <v>4.6466540000000002E-11</v>
      </c>
      <c r="AN392" s="147">
        <v>1.1452305999999999E-12</v>
      </c>
      <c r="AO392" s="147">
        <v>2.8945835E-9</v>
      </c>
      <c r="AP392" s="147">
        <v>1.8156493E-11</v>
      </c>
      <c r="AQ392" s="147">
        <v>4.7382260000000001E-11</v>
      </c>
      <c r="AR392" s="147">
        <v>6.7756564999999999E-7</v>
      </c>
      <c r="AS392" s="147">
        <v>2.4156819E-6</v>
      </c>
      <c r="AT392" s="147">
        <v>1.0154513E-9</v>
      </c>
      <c r="AU392" s="146">
        <v>0.51617113999999997</v>
      </c>
      <c r="AV392" s="146">
        <v>46.921579999999999</v>
      </c>
      <c r="AW392" s="147">
        <v>6.3681902999999998E-7</v>
      </c>
      <c r="AX392" s="147">
        <v>3.8725482000000001E-9</v>
      </c>
      <c r="AY392" s="147">
        <v>1.7326067E-13</v>
      </c>
      <c r="AZ392" s="28"/>
      <c r="BA392" s="125" t="s">
        <v>4990</v>
      </c>
      <c r="BB392" s="28"/>
      <c r="BC392" s="28"/>
      <c r="BE392" s="39"/>
      <c r="BF392"/>
      <c r="BG392"/>
      <c r="BH392"/>
      <c r="BI392"/>
      <c r="BJ392"/>
      <c r="BK392"/>
      <c r="BL392"/>
      <c r="BM392"/>
      <c r="BN392"/>
      <c r="BO392"/>
      <c r="BP392"/>
      <c r="BQ392"/>
    </row>
    <row r="393" spans="1:69">
      <c r="A393">
        <v>1</v>
      </c>
      <c r="C393" s="71" t="s">
        <v>458</v>
      </c>
      <c r="E393" s="29" t="s">
        <v>52</v>
      </c>
      <c r="F393" s="50" t="s">
        <v>1899</v>
      </c>
      <c r="G393" s="238">
        <f t="shared" si="422"/>
        <v>2.2734542125877697</v>
      </c>
      <c r="H393" s="134">
        <f t="shared" si="423"/>
        <v>0.13904564</v>
      </c>
      <c r="I393" s="134">
        <f t="shared" si="424"/>
        <v>0.22907987900000001</v>
      </c>
      <c r="J393" s="138">
        <f t="shared" si="425"/>
        <v>1.5230335635877694</v>
      </c>
      <c r="K393" s="190">
        <v>0.38229512999999998</v>
      </c>
      <c r="L393" s="190">
        <v>8.2442227000000007E-2</v>
      </c>
      <c r="M393" s="190">
        <v>0.11128683</v>
      </c>
      <c r="N393" s="190">
        <v>9.4505727999999997E-2</v>
      </c>
      <c r="O393" s="190">
        <v>2.3190751999999999E-2</v>
      </c>
      <c r="P393" s="190">
        <v>2.1349159999999999E-2</v>
      </c>
      <c r="Q393" s="190">
        <v>3.5350821999999997E-2</v>
      </c>
      <c r="R393" s="190">
        <v>1.4177624</v>
      </c>
      <c r="S393" s="190">
        <v>7.9888593999999993E-2</v>
      </c>
      <c r="T393" s="190">
        <v>2.5381573000000001E-2</v>
      </c>
      <c r="U393" s="190">
        <v>9.9647723999999993E-7</v>
      </c>
      <c r="V393" s="190">
        <v>1.1052944E-10</v>
      </c>
      <c r="W393" s="25"/>
      <c r="X393" s="252">
        <f t="shared" si="426"/>
        <v>3.2956476724137929</v>
      </c>
      <c r="Y393" s="46">
        <v>41.776494999999997</v>
      </c>
      <c r="Z393" s="67">
        <f t="shared" si="427"/>
        <v>0.17237160642992452</v>
      </c>
      <c r="AA393" s="5">
        <f t="shared" si="428"/>
        <v>9.4078055823099997E-6</v>
      </c>
      <c r="AB393" s="5">
        <f t="shared" si="429"/>
        <v>2.2649294781919997E-8</v>
      </c>
      <c r="AC393" s="36">
        <f t="shared" si="430"/>
        <v>0.18162383999999998</v>
      </c>
      <c r="AD393" s="147">
        <v>3.0761366999999998E-6</v>
      </c>
      <c r="AE393" s="147">
        <v>9.2806655999999998E-9</v>
      </c>
      <c r="AF393" s="147">
        <v>2.5355796999999998E-13</v>
      </c>
      <c r="AG393" s="147">
        <v>7.8802931000000005E-10</v>
      </c>
      <c r="AH393" s="147">
        <v>1.6387589999999999E-9</v>
      </c>
      <c r="AI393" s="147">
        <v>1.5586381E-8</v>
      </c>
      <c r="AJ393" s="147">
        <v>3.2548148000000001E-6</v>
      </c>
      <c r="AK393" s="147">
        <v>2.2131245000000001E-9</v>
      </c>
      <c r="AL393" s="147">
        <v>3.3352103000000002E-9</v>
      </c>
      <c r="AM393" s="147">
        <v>8.1097771000000001E-13</v>
      </c>
      <c r="AN393" s="147">
        <v>1.586732E-13</v>
      </c>
      <c r="AO393" s="147">
        <v>2.2451524999999998E-9</v>
      </c>
      <c r="AP393" s="147">
        <v>2.4960729999999998E-11</v>
      </c>
      <c r="AQ393" s="147">
        <v>1.4980160999999999E-11</v>
      </c>
      <c r="AR393" s="147">
        <v>7.0146793000000003E-8</v>
      </c>
      <c r="AS393" s="147">
        <v>2.0788584999999999E-6</v>
      </c>
      <c r="AT393" s="147">
        <v>9.4604117999999999E-13</v>
      </c>
      <c r="AU393" s="146">
        <v>3.9241749999999999E-2</v>
      </c>
      <c r="AV393" s="146">
        <v>0.14238208999999999</v>
      </c>
      <c r="AW393" s="147">
        <v>9.0983561999999999E-7</v>
      </c>
      <c r="AX393" s="147">
        <v>5.5327841999999997E-9</v>
      </c>
      <c r="AY393" s="147">
        <v>2.4754086E-13</v>
      </c>
      <c r="AZ393" s="28"/>
      <c r="BA393" s="33" t="s">
        <v>1184</v>
      </c>
      <c r="BB393" s="28"/>
      <c r="BC393" s="28"/>
      <c r="BE393" s="39"/>
      <c r="BF393"/>
      <c r="BG393"/>
      <c r="BH393"/>
      <c r="BI393"/>
      <c r="BJ393"/>
      <c r="BK393"/>
      <c r="BL393"/>
      <c r="BM393"/>
      <c r="BN393"/>
      <c r="BO393"/>
      <c r="BP393"/>
      <c r="BQ393"/>
    </row>
    <row r="394" spans="1:69">
      <c r="A394">
        <v>1</v>
      </c>
      <c r="C394" s="71" t="s">
        <v>459</v>
      </c>
      <c r="D394" s="1"/>
      <c r="E394" s="29" t="s">
        <v>52</v>
      </c>
      <c r="F394" s="50" t="s">
        <v>1900</v>
      </c>
      <c r="G394" s="238">
        <f t="shared" si="422"/>
        <v>0.13232574426733001</v>
      </c>
      <c r="H394" s="134">
        <f t="shared" si="423"/>
        <v>5.9750337699999998E-3</v>
      </c>
      <c r="I394" s="134">
        <f t="shared" si="424"/>
        <v>8.45641634E-3</v>
      </c>
      <c r="J394" s="138">
        <f t="shared" si="425"/>
        <v>6.7749841573300001E-3</v>
      </c>
      <c r="K394" s="190">
        <v>0.11111931</v>
      </c>
      <c r="L394" s="190">
        <v>3.0831673E-3</v>
      </c>
      <c r="M394" s="190">
        <v>5.1492734000000004E-3</v>
      </c>
      <c r="N394" s="190">
        <v>5.2162051000000003E-3</v>
      </c>
      <c r="O394" s="190">
        <v>6.5320084000000005E-4</v>
      </c>
      <c r="P394" s="190">
        <v>1.0562783E-4</v>
      </c>
      <c r="Q394" s="190">
        <v>2.2397564E-4</v>
      </c>
      <c r="R394" s="190">
        <v>2.1139029E-4</v>
      </c>
      <c r="S394" s="190">
        <v>6.2801758999999997E-3</v>
      </c>
      <c r="T394" s="190">
        <v>2.4536502000000002E-4</v>
      </c>
      <c r="U394" s="190">
        <v>3.8047954E-5</v>
      </c>
      <c r="V394" s="190">
        <v>4.9933299999999998E-9</v>
      </c>
      <c r="W394" s="25"/>
      <c r="X394" s="252">
        <f t="shared" si="426"/>
        <v>0.95792508620689654</v>
      </c>
      <c r="Y394" s="46">
        <v>15.699377999999999</v>
      </c>
      <c r="Z394" s="67">
        <f t="shared" si="427"/>
        <v>1.9981114122513653E-2</v>
      </c>
      <c r="AA394" s="5">
        <f t="shared" si="428"/>
        <v>1.0355201311490002E-6</v>
      </c>
      <c r="AB394" s="5">
        <f t="shared" si="429"/>
        <v>3.0178371974314999E-9</v>
      </c>
      <c r="AC394" s="36">
        <f t="shared" si="430"/>
        <v>0.120139330941</v>
      </c>
      <c r="AD394" s="147">
        <v>8.9687236000000005E-7</v>
      </c>
      <c r="AE394" s="147">
        <v>2.7057291E-9</v>
      </c>
      <c r="AF394" s="147">
        <v>7.3922215000000001E-14</v>
      </c>
      <c r="AG394" s="147">
        <v>6.1999544000000001E-11</v>
      </c>
      <c r="AH394" s="147">
        <v>7.7533550000000003E-12</v>
      </c>
      <c r="AI394" s="147">
        <v>7.3609859E-10</v>
      </c>
      <c r="AJ394" s="147">
        <v>1.3019889999999999E-7</v>
      </c>
      <c r="AK394" s="147">
        <v>1.0653796E-10</v>
      </c>
      <c r="AL394" s="147">
        <v>1.3738693E-10</v>
      </c>
      <c r="AM394" s="147">
        <v>9.9494472000000003E-14</v>
      </c>
      <c r="AN394" s="147">
        <v>1.4944352999999999E-15</v>
      </c>
      <c r="AO394" s="147">
        <v>3.2123387999999999E-13</v>
      </c>
      <c r="AP394" s="147">
        <v>1.2271034999999999E-14</v>
      </c>
      <c r="AQ394" s="147">
        <v>1.1579482E-14</v>
      </c>
      <c r="AR394" s="147">
        <v>9.2950276000000004E-10</v>
      </c>
      <c r="AS394" s="147">
        <v>1.5277690000000001E-9</v>
      </c>
      <c r="AT394" s="147">
        <v>3.6126834999999997E-11</v>
      </c>
      <c r="AU394" s="147">
        <v>1.2870941E-5</v>
      </c>
      <c r="AV394" s="146">
        <v>0.12012646</v>
      </c>
      <c r="AW394" s="147">
        <v>5.1857479E-9</v>
      </c>
      <c r="AX394" s="147">
        <v>3.1534965999999997E-11</v>
      </c>
      <c r="AY394" s="147">
        <v>1.4109122000000001E-15</v>
      </c>
      <c r="AZ394" s="28"/>
      <c r="BA394" s="28" t="s">
        <v>1203</v>
      </c>
      <c r="BB394" s="28"/>
      <c r="BC394" s="28"/>
      <c r="BE394" s="39"/>
      <c r="BF394"/>
      <c r="BG394"/>
      <c r="BH394"/>
      <c r="BI394"/>
      <c r="BJ394"/>
      <c r="BK394"/>
      <c r="BL394"/>
      <c r="BM394"/>
      <c r="BN394"/>
      <c r="BO394"/>
      <c r="BP394"/>
      <c r="BQ394"/>
    </row>
    <row r="395" spans="1:69">
      <c r="A395">
        <v>1</v>
      </c>
      <c r="C395" s="71" t="s">
        <v>460</v>
      </c>
      <c r="D395" s="17">
        <v>1</v>
      </c>
      <c r="E395" s="29" t="s">
        <v>52</v>
      </c>
      <c r="F395" s="50" t="s">
        <v>4969</v>
      </c>
      <c r="G395" s="238">
        <f t="shared" si="422"/>
        <v>1.6097043840591978</v>
      </c>
      <c r="H395" s="134">
        <f t="shared" si="423"/>
        <v>9.7793751999999998E-2</v>
      </c>
      <c r="I395" s="134">
        <f t="shared" si="424"/>
        <v>0.16068660499999998</v>
      </c>
      <c r="J395" s="138">
        <f t="shared" si="425"/>
        <v>1.0529933970591978</v>
      </c>
      <c r="K395" s="190">
        <v>0.29823063</v>
      </c>
      <c r="L395" s="190">
        <v>5.7840917999999998E-2</v>
      </c>
      <c r="M395" s="190">
        <v>7.8384186999999994E-2</v>
      </c>
      <c r="N395" s="190">
        <v>6.6825975999999995E-2</v>
      </c>
      <c r="O395" s="190">
        <v>1.6204111E-2</v>
      </c>
      <c r="P395" s="190">
        <v>1.4763665E-2</v>
      </c>
      <c r="Q395" s="190">
        <v>2.4461500000000001E-2</v>
      </c>
      <c r="R395" s="190">
        <v>0.97832158000000002</v>
      </c>
      <c r="S395" s="190">
        <v>5.7069983999999997E-2</v>
      </c>
      <c r="T395" s="190">
        <v>1.7589349000000001E-2</v>
      </c>
      <c r="U395" s="190">
        <v>1.2482435E-5</v>
      </c>
      <c r="V395" s="190">
        <v>1.6241976000000001E-9</v>
      </c>
      <c r="W395" s="25"/>
      <c r="X395" s="252">
        <f t="shared" si="426"/>
        <v>2.5709537068965518</v>
      </c>
      <c r="Y395" s="46">
        <v>33.692588999999998</v>
      </c>
      <c r="Z395" s="67">
        <f t="shared" si="427"/>
        <v>0.12513055372167617</v>
      </c>
      <c r="AA395" s="5">
        <f t="shared" si="428"/>
        <v>6.8123970943900003E-6</v>
      </c>
      <c r="AB395" s="5">
        <f t="shared" si="429"/>
        <v>1.6563542772149999E-8</v>
      </c>
      <c r="AC395" s="36">
        <f t="shared" si="430"/>
        <v>0.16256363699999998</v>
      </c>
      <c r="AD395" s="147">
        <v>2.4005647000000002E-6</v>
      </c>
      <c r="AE395" s="147">
        <v>7.2424353000000002E-9</v>
      </c>
      <c r="AF395" s="147">
        <v>1.9787088000000001E-13</v>
      </c>
      <c r="AG395" s="147">
        <v>5.6296008999999997E-10</v>
      </c>
      <c r="AH395" s="147">
        <v>1.1331472999999999E-9</v>
      </c>
      <c r="AI395" s="147">
        <v>1.0982794E-8</v>
      </c>
      <c r="AJ395" s="147">
        <v>2.2861838999999999E-6</v>
      </c>
      <c r="AK395" s="147">
        <v>1.5600826000000001E-9</v>
      </c>
      <c r="AL395" s="147">
        <v>2.3438849999999999E-9</v>
      </c>
      <c r="AM395" s="147">
        <v>5.9041791000000001E-13</v>
      </c>
      <c r="AN395" s="147">
        <v>1.0994778E-13</v>
      </c>
      <c r="AO395" s="147">
        <v>1.5492548000000001E-9</v>
      </c>
      <c r="AP395" s="147">
        <v>1.7226707000000001E-11</v>
      </c>
      <c r="AQ395" s="147">
        <v>1.0339900999999999E-11</v>
      </c>
      <c r="AR395" s="147">
        <v>4.8689433000000002E-8</v>
      </c>
      <c r="AS395" s="147">
        <v>1.4348860000000001E-6</v>
      </c>
      <c r="AT395" s="147">
        <v>1.1852086999999999E-11</v>
      </c>
      <c r="AU395" s="146">
        <v>2.7080797E-2</v>
      </c>
      <c r="AV395" s="146">
        <v>0.13548283999999999</v>
      </c>
      <c r="AW395" s="147">
        <v>6.2939415999999995E-7</v>
      </c>
      <c r="AX395" s="147">
        <v>3.8273969000000001E-9</v>
      </c>
      <c r="AY395" s="147">
        <v>1.7124058000000001E-13</v>
      </c>
      <c r="AZ395" s="28"/>
      <c r="BA395" s="33" t="s">
        <v>4970</v>
      </c>
      <c r="BB395" s="28"/>
      <c r="BE395" s="39"/>
      <c r="BF395"/>
      <c r="BG395"/>
      <c r="BH395"/>
      <c r="BI395"/>
      <c r="BJ395"/>
      <c r="BK395"/>
      <c r="BL395"/>
      <c r="BM395"/>
      <c r="BN395"/>
      <c r="BO395"/>
      <c r="BP395"/>
      <c r="BQ395"/>
    </row>
    <row r="396" spans="1:69" ht="13.05" customHeight="1">
      <c r="A396">
        <v>1</v>
      </c>
      <c r="C396" s="71" t="s">
        <v>1094</v>
      </c>
      <c r="E396" s="29" t="s">
        <v>52</v>
      </c>
      <c r="F396" s="43" t="s">
        <v>1901</v>
      </c>
      <c r="G396" s="238">
        <f t="shared" si="422"/>
        <v>100.00022297624405</v>
      </c>
      <c r="H396" s="134">
        <f t="shared" si="423"/>
        <v>0.36370598850000002</v>
      </c>
      <c r="I396" s="134">
        <f t="shared" si="424"/>
        <v>1.3757194141</v>
      </c>
      <c r="J396" s="138">
        <f t="shared" si="425"/>
        <v>95.248286573644037</v>
      </c>
      <c r="K396" s="190">
        <v>3.0125109999999999</v>
      </c>
      <c r="L396" s="190">
        <v>1.0704958</v>
      </c>
      <c r="M396" s="190">
        <v>0.30246693000000002</v>
      </c>
      <c r="N396" s="190">
        <v>0.27781661000000002</v>
      </c>
      <c r="O396" s="190">
        <v>8.1036843999999997E-2</v>
      </c>
      <c r="P396" s="190">
        <v>4.8525345000000001E-3</v>
      </c>
      <c r="Q396" s="190">
        <v>2.7566841000000002E-3</v>
      </c>
      <c r="R396" s="190">
        <v>95.218001000000001</v>
      </c>
      <c r="S396" s="190">
        <v>2.5583249999999998E-2</v>
      </c>
      <c r="T396" s="190">
        <v>4.5852706999999996E-3</v>
      </c>
      <c r="U396" s="190">
        <v>1.1704623999999999E-4</v>
      </c>
      <c r="V396" s="190">
        <v>6.7040258E-9</v>
      </c>
      <c r="W396" s="25"/>
      <c r="X396" s="252">
        <f t="shared" si="426"/>
        <v>25.969922413793103</v>
      </c>
      <c r="Y396" s="46">
        <v>322.49297000000001</v>
      </c>
      <c r="Z396" s="67">
        <f t="shared" si="427"/>
        <v>0.95042956506896703</v>
      </c>
      <c r="AA396" s="5">
        <f t="shared" si="428"/>
        <v>5.1467256191818994E-5</v>
      </c>
      <c r="AB396" s="5">
        <f t="shared" si="429"/>
        <v>1.09337522364025E-7</v>
      </c>
      <c r="AC396" s="36">
        <f t="shared" si="430"/>
        <v>3.1746356177399999</v>
      </c>
      <c r="AD396" s="42">
        <v>2.4192483999999999E-5</v>
      </c>
      <c r="AE396" s="42">
        <v>7.2990346000000005E-8</v>
      </c>
      <c r="AF396" s="42">
        <v>1.9941816E-12</v>
      </c>
      <c r="AG396" s="42">
        <v>2.2882539999999999E-9</v>
      </c>
      <c r="AH396" s="42">
        <v>5.5304819000000002E-11</v>
      </c>
      <c r="AI396" s="42">
        <v>4.3242171000000003E-8</v>
      </c>
      <c r="AJ396" s="42">
        <v>2.6973151E-5</v>
      </c>
      <c r="AK396" s="42">
        <v>6.1941330000000001E-9</v>
      </c>
      <c r="AL396" s="42">
        <v>2.9554359E-8</v>
      </c>
      <c r="AM396" s="42">
        <v>3.2641454999999998E-12</v>
      </c>
      <c r="AN396" s="42">
        <v>7.8586637000000002E-14</v>
      </c>
      <c r="AO396" s="42">
        <v>1.9490331E-10</v>
      </c>
      <c r="AP396" s="42">
        <v>1.2076207999999999E-12</v>
      </c>
      <c r="AQ396" s="42">
        <v>3.1946503000000001E-12</v>
      </c>
      <c r="AR396" s="42">
        <v>4.5623483000000003E-8</v>
      </c>
      <c r="AS396" s="42">
        <v>1.6388324999999999E-7</v>
      </c>
      <c r="AT396" s="42">
        <v>1.1108422E-10</v>
      </c>
      <c r="AU396" s="42">
        <v>1.4771774000000001E-4</v>
      </c>
      <c r="AV396" s="42">
        <v>3.1744878999999999</v>
      </c>
      <c r="AW396" s="42">
        <v>4.6528729000000002E-8</v>
      </c>
      <c r="AX396" s="42">
        <v>2.8294499000000001E-10</v>
      </c>
      <c r="AY396" s="42">
        <v>1.2659187999999999E-14</v>
      </c>
      <c r="AZ396" s="28"/>
      <c r="BA396" s="125" t="s">
        <v>1206</v>
      </c>
      <c r="BB396" s="28"/>
      <c r="BC396" s="33" t="s">
        <v>4970</v>
      </c>
      <c r="BE396" s="39"/>
      <c r="BF396"/>
      <c r="BG396"/>
      <c r="BH396"/>
      <c r="BI396"/>
      <c r="BJ396"/>
      <c r="BK396"/>
      <c r="BL396"/>
      <c r="BM396"/>
      <c r="BN396"/>
      <c r="BO396"/>
      <c r="BP396"/>
      <c r="BQ396"/>
    </row>
    <row r="397" spans="1:69" ht="13.05" customHeight="1">
      <c r="A397">
        <v>1</v>
      </c>
      <c r="C397" s="71" t="s">
        <v>1095</v>
      </c>
      <c r="E397" s="29" t="s">
        <v>52</v>
      </c>
      <c r="F397" s="43" t="s">
        <v>1902</v>
      </c>
      <c r="G397" s="238">
        <f t="shared" si="422"/>
        <v>1103.8156400317507</v>
      </c>
      <c r="H397" s="134">
        <f t="shared" si="423"/>
        <v>1.7016930810000002</v>
      </c>
      <c r="I397" s="134">
        <f t="shared" si="424"/>
        <v>6.4354846019999998</v>
      </c>
      <c r="J397" s="138">
        <f t="shared" si="425"/>
        <v>1081.6182823487509</v>
      </c>
      <c r="K397" s="190">
        <v>14.060180000000001</v>
      </c>
      <c r="L397" s="190">
        <v>5.0079858000000002</v>
      </c>
      <c r="M397" s="190">
        <v>1.4146945</v>
      </c>
      <c r="N397" s="190">
        <v>1.2995041000000001</v>
      </c>
      <c r="O397" s="190">
        <v>0.37961566000000002</v>
      </c>
      <c r="P397" s="190">
        <v>2.2573321E-2</v>
      </c>
      <c r="Q397" s="190">
        <v>1.2804302E-2</v>
      </c>
      <c r="R397" s="190">
        <v>1081.547</v>
      </c>
      <c r="S397" s="190">
        <v>4.9604038000000003E-2</v>
      </c>
      <c r="T397" s="190">
        <v>2.1295312E-2</v>
      </c>
      <c r="U397" s="190">
        <v>3.8299197999999999E-4</v>
      </c>
      <c r="V397" s="190">
        <v>6.7710660000000002E-9</v>
      </c>
      <c r="W397" s="25"/>
      <c r="X397" s="252">
        <f t="shared" si="426"/>
        <v>121.20844827586207</v>
      </c>
      <c r="Y397" s="46">
        <v>1504.0488</v>
      </c>
      <c r="Z397" s="67">
        <f t="shared" si="427"/>
        <v>4.4409131286564962</v>
      </c>
      <c r="AA397" s="5">
        <f t="shared" si="428"/>
        <v>2.4050470008794001E-4</v>
      </c>
      <c r="AB397" s="5">
        <f t="shared" si="429"/>
        <v>5.1046561587682682E-7</v>
      </c>
      <c r="AC397" s="36">
        <f t="shared" si="430"/>
        <v>14.81372258683</v>
      </c>
      <c r="AD397" s="29">
        <v>1.1291252E-4</v>
      </c>
      <c r="AE397" s="42">
        <v>3.4066463999999998E-7</v>
      </c>
      <c r="AF397" s="42">
        <v>9.3073567000000006E-12</v>
      </c>
      <c r="AG397" s="42">
        <v>1.0702861E-8</v>
      </c>
      <c r="AH397" s="42">
        <v>2.5718693999999998E-10</v>
      </c>
      <c r="AI397" s="42">
        <v>2.0232244999999999E-7</v>
      </c>
      <c r="AJ397" s="29">
        <v>1.2619863E-4</v>
      </c>
      <c r="AK397" s="42">
        <v>2.8980207999999999E-8</v>
      </c>
      <c r="AL397" s="42">
        <v>1.3825529000000001E-7</v>
      </c>
      <c r="AM397" s="42">
        <v>1.4793510999999999E-11</v>
      </c>
      <c r="AN397" s="42">
        <v>3.6257355000000002E-13</v>
      </c>
      <c r="AO397" s="42">
        <v>9.1307926999999997E-10</v>
      </c>
      <c r="AP397" s="42">
        <v>5.6432441999999997E-12</v>
      </c>
      <c r="AQ397" s="42">
        <v>1.4936338000000001E-11</v>
      </c>
      <c r="AR397" s="42">
        <v>2.1368943E-7</v>
      </c>
      <c r="AS397" s="42">
        <v>7.6202442999999997E-7</v>
      </c>
      <c r="AT397" s="42">
        <v>3.6339213E-10</v>
      </c>
      <c r="AU397" s="42">
        <v>6.6658682999999998E-4</v>
      </c>
      <c r="AV397" s="42">
        <v>14.813056</v>
      </c>
      <c r="AW397" s="42">
        <v>2.0455372999999999E-7</v>
      </c>
      <c r="AX397" s="42">
        <v>1.2439078E-9</v>
      </c>
      <c r="AY397" s="42">
        <v>5.5653376999999999E-14</v>
      </c>
      <c r="AZ397" s="28"/>
      <c r="BA397" s="125" t="s">
        <v>1206</v>
      </c>
      <c r="BB397" s="28"/>
      <c r="BC397" s="33" t="s">
        <v>4970</v>
      </c>
      <c r="BE397" s="39"/>
      <c r="BF397"/>
      <c r="BG397"/>
      <c r="BH397"/>
      <c r="BI397"/>
      <c r="BJ397"/>
      <c r="BK397"/>
      <c r="BL397"/>
      <c r="BM397"/>
      <c r="BN397"/>
      <c r="BO397"/>
      <c r="BP397"/>
      <c r="BQ397"/>
    </row>
    <row r="398" spans="1:69" ht="13.05" customHeight="1">
      <c r="A398">
        <v>1</v>
      </c>
      <c r="C398" s="71" t="s">
        <v>1096</v>
      </c>
      <c r="E398" s="29" t="s">
        <v>52</v>
      </c>
      <c r="F398" s="43" t="s">
        <v>1903</v>
      </c>
      <c r="G398" s="238">
        <f t="shared" si="422"/>
        <v>179.75117129369107</v>
      </c>
      <c r="H398" s="134">
        <f t="shared" si="423"/>
        <v>1.3877283420000002</v>
      </c>
      <c r="I398" s="134">
        <f t="shared" si="424"/>
        <v>5.2481886429999998</v>
      </c>
      <c r="J398" s="138">
        <f t="shared" si="425"/>
        <v>161.64743730869108</v>
      </c>
      <c r="K398" s="190">
        <v>11.467817</v>
      </c>
      <c r="L398" s="190">
        <v>4.0840363999999996</v>
      </c>
      <c r="M398" s="190">
        <v>1.1537056000000001</v>
      </c>
      <c r="N398" s="190">
        <v>1.0597607</v>
      </c>
      <c r="O398" s="190">
        <v>0.30955250000000001</v>
      </c>
      <c r="P398" s="190">
        <v>1.8415141999999999E-2</v>
      </c>
      <c r="Q398" s="190">
        <v>1.0446643E-2</v>
      </c>
      <c r="R398" s="190">
        <v>161.58573000000001</v>
      </c>
      <c r="S398" s="190">
        <v>4.4012282999999999E-2</v>
      </c>
      <c r="T398" s="190">
        <v>1.7374326999999998E-2</v>
      </c>
      <c r="U398" s="190">
        <v>3.2069192000000002E-4</v>
      </c>
      <c r="V398" s="190">
        <v>6.7710660000000002E-9</v>
      </c>
      <c r="W398" s="25"/>
      <c r="X398" s="252">
        <f t="shared" si="426"/>
        <v>98.860491379310346</v>
      </c>
      <c r="Y398" s="46">
        <v>1226.7945</v>
      </c>
      <c r="Z398" s="67">
        <f t="shared" si="427"/>
        <v>3.6218592654961368</v>
      </c>
      <c r="AA398" s="5">
        <f t="shared" si="428"/>
        <v>1.9614640633268998E-4</v>
      </c>
      <c r="AB398" s="5">
        <f t="shared" si="429"/>
        <v>4.16339794631194E-7</v>
      </c>
      <c r="AC398" s="36">
        <f t="shared" si="430"/>
        <v>12.082582847560001</v>
      </c>
      <c r="AD398" s="42">
        <v>9.2094140999999995E-5</v>
      </c>
      <c r="AE398" s="42">
        <v>2.7785419000000002E-7</v>
      </c>
      <c r="AF398" s="42">
        <v>7.5913018E-12</v>
      </c>
      <c r="AG398" s="42">
        <v>8.7283373000000005E-9</v>
      </c>
      <c r="AH398" s="42">
        <v>2.0981538999999999E-10</v>
      </c>
      <c r="AI398" s="42">
        <v>1.6499354E-7</v>
      </c>
      <c r="AJ398" s="29">
        <v>1.0291492999999999E-4</v>
      </c>
      <c r="AK398" s="42">
        <v>2.3633353000000001E-8</v>
      </c>
      <c r="AL398" s="42">
        <v>1.1274814E-7</v>
      </c>
      <c r="AM398" s="42">
        <v>1.2088399999999999E-11</v>
      </c>
      <c r="AN398" s="42">
        <v>2.9593800999999999E-13</v>
      </c>
      <c r="AO398" s="42">
        <v>7.4455528000000003E-10</v>
      </c>
      <c r="AP398" s="42">
        <v>4.6024094999999997E-12</v>
      </c>
      <c r="AQ398" s="42">
        <v>1.2181105E-11</v>
      </c>
      <c r="AR398" s="42">
        <v>1.7425185E-7</v>
      </c>
      <c r="AS398" s="42">
        <v>6.2167093000000002E-7</v>
      </c>
      <c r="AT398" s="42">
        <v>3.0428693000000001E-10</v>
      </c>
      <c r="AU398" s="42">
        <v>5.4484756000000004E-4</v>
      </c>
      <c r="AV398" s="42">
        <v>12.082038000000001</v>
      </c>
      <c r="AW398" s="42">
        <v>1.6748086000000001E-7</v>
      </c>
      <c r="AX398" s="42">
        <v>1.0184647000000001E-9</v>
      </c>
      <c r="AY398" s="42">
        <v>4.5566884000000001E-14</v>
      </c>
      <c r="AZ398" s="28"/>
      <c r="BA398" s="125" t="s">
        <v>1206</v>
      </c>
      <c r="BB398" s="28"/>
      <c r="BC398" s="33" t="s">
        <v>4970</v>
      </c>
      <c r="BE398" s="39"/>
      <c r="BF398"/>
      <c r="BG398"/>
      <c r="BH398"/>
      <c r="BI398"/>
      <c r="BJ398"/>
      <c r="BK398"/>
      <c r="BL398"/>
      <c r="BM398"/>
      <c r="BN398"/>
      <c r="BO398"/>
      <c r="BP398"/>
      <c r="BQ398"/>
    </row>
    <row r="399" spans="1:69" ht="13.05" customHeight="1">
      <c r="A399">
        <v>1</v>
      </c>
      <c r="C399" s="71" t="s">
        <v>1097</v>
      </c>
      <c r="E399" s="29" t="s">
        <v>52</v>
      </c>
      <c r="F399" s="43" t="s">
        <v>1904</v>
      </c>
      <c r="G399" s="238">
        <f>H399+I399+J399+K399</f>
        <v>1469.5407449953709</v>
      </c>
      <c r="H399" s="134">
        <f t="shared" si="423"/>
        <v>11.26598888</v>
      </c>
      <c r="I399" s="134">
        <f t="shared" si="424"/>
        <v>42.604038682000002</v>
      </c>
      <c r="J399" s="138">
        <f t="shared" si="425"/>
        <v>1322.6394664333709</v>
      </c>
      <c r="K399" s="190">
        <v>93.031250999999997</v>
      </c>
      <c r="L399" s="190">
        <v>33.154223000000002</v>
      </c>
      <c r="M399" s="190">
        <v>9.3651900999999995</v>
      </c>
      <c r="N399" s="190">
        <v>8.6027977999999994</v>
      </c>
      <c r="O399" s="190">
        <v>2.5139472999999999</v>
      </c>
      <c r="P399" s="190">
        <v>0.14924377999999999</v>
      </c>
      <c r="Q399" s="190">
        <v>8.4625582000000005E-2</v>
      </c>
      <c r="R399" s="190">
        <v>1322.2764999999999</v>
      </c>
      <c r="S399" s="190">
        <v>0.21994543999999999</v>
      </c>
      <c r="T399" s="190">
        <v>0.14074015000000001</v>
      </c>
      <c r="U399" s="190">
        <v>2.2808365999999998E-3</v>
      </c>
      <c r="V399" s="190">
        <v>6.7710660000000002E-9</v>
      </c>
      <c r="W399" s="25"/>
      <c r="X399" s="252">
        <f t="shared" si="426"/>
        <v>801.99354310344825</v>
      </c>
      <c r="Y399" s="46">
        <v>9950.0373</v>
      </c>
      <c r="Z399" s="67">
        <f t="shared" si="427"/>
        <v>29.391723567204711</v>
      </c>
      <c r="AA399" s="5">
        <f t="shared" si="428"/>
        <v>1.5917899504566001E-3</v>
      </c>
      <c r="AB399" s="5">
        <f t="shared" si="429"/>
        <v>3.3778168620654596E-6</v>
      </c>
      <c r="AC399" s="36">
        <f t="shared" si="430"/>
        <v>98.012306125799995</v>
      </c>
      <c r="AD399" s="29">
        <v>7.4710203999999998E-4</v>
      </c>
      <c r="AE399" s="42">
        <v>2.2540569000000001E-6</v>
      </c>
      <c r="AF399" s="42">
        <v>6.1583473000000004E-11</v>
      </c>
      <c r="AG399" s="42">
        <v>7.0852692E-8</v>
      </c>
      <c r="AH399" s="42">
        <v>1.7002646000000001E-9</v>
      </c>
      <c r="AI399" s="42">
        <v>1.3394715999999999E-6</v>
      </c>
      <c r="AJ399" s="29">
        <v>8.3548930000000002E-4</v>
      </c>
      <c r="AK399" s="42">
        <v>1.9186125999999999E-7</v>
      </c>
      <c r="AL399" s="42">
        <v>9.1527863999999996E-7</v>
      </c>
      <c r="AM399" s="42">
        <v>9.7199228000000005E-11</v>
      </c>
      <c r="AN399" s="42">
        <v>2.3924895999999998E-12</v>
      </c>
      <c r="AO399" s="42">
        <v>6.0468191999999998E-9</v>
      </c>
      <c r="AP399" s="42">
        <v>3.7350151000000002E-11</v>
      </c>
      <c r="AQ399" s="42">
        <v>9.8868906000000005E-11</v>
      </c>
      <c r="AR399" s="42">
        <v>1.4150749E-6</v>
      </c>
      <c r="AS399" s="42">
        <v>5.0376077000000002E-6</v>
      </c>
      <c r="AT399" s="42">
        <v>2.1639113999999999E-9</v>
      </c>
      <c r="AU399" s="42">
        <v>4.3751257999999999E-3</v>
      </c>
      <c r="AV399" s="42">
        <v>98.007930999999999</v>
      </c>
      <c r="AW399" s="42">
        <v>1.3339033E-6</v>
      </c>
      <c r="AX399" s="42">
        <v>8.1115743000000001E-9</v>
      </c>
      <c r="AY399" s="42">
        <v>3.6291785999999999E-13</v>
      </c>
      <c r="AZ399" s="28"/>
      <c r="BA399" s="125" t="s">
        <v>1206</v>
      </c>
      <c r="BB399" s="28"/>
      <c r="BC399" s="33" t="s">
        <v>4970</v>
      </c>
      <c r="BE399" s="39"/>
      <c r="BF399"/>
      <c r="BG399"/>
      <c r="BH399"/>
      <c r="BI399"/>
      <c r="BJ399"/>
      <c r="BK399"/>
      <c r="BL399"/>
      <c r="BM399"/>
      <c r="BN399"/>
      <c r="BO399"/>
      <c r="BP399"/>
      <c r="BQ399"/>
    </row>
    <row r="400" spans="1:69" ht="13.05" customHeight="1">
      <c r="A400">
        <v>1</v>
      </c>
      <c r="C400" s="71" t="s">
        <v>1098</v>
      </c>
      <c r="E400" s="29" t="s">
        <v>52</v>
      </c>
      <c r="F400" s="43" t="s">
        <v>1905</v>
      </c>
      <c r="G400" s="238">
        <f t="shared" si="422"/>
        <v>55.486483840641071</v>
      </c>
      <c r="H400" s="134">
        <f t="shared" si="423"/>
        <v>1.3295867490000002</v>
      </c>
      <c r="I400" s="134">
        <f t="shared" si="424"/>
        <v>5.028318939</v>
      </c>
      <c r="J400" s="138">
        <f t="shared" si="425"/>
        <v>38.14082815264107</v>
      </c>
      <c r="K400" s="190">
        <v>10.98775</v>
      </c>
      <c r="L400" s="190">
        <v>3.9129345999999998</v>
      </c>
      <c r="M400" s="190">
        <v>1.1053743</v>
      </c>
      <c r="N400" s="190">
        <v>1.0153638</v>
      </c>
      <c r="O400" s="190">
        <v>0.29657783999999998</v>
      </c>
      <c r="P400" s="190">
        <v>1.7645108999999999E-2</v>
      </c>
      <c r="Q400" s="190">
        <v>1.0010039E-2</v>
      </c>
      <c r="R400" s="190">
        <v>38.080894000000001</v>
      </c>
      <c r="S400" s="190">
        <v>4.2976773000000003E-2</v>
      </c>
      <c r="T400" s="190">
        <v>1.6648217999999999E-2</v>
      </c>
      <c r="U400" s="190">
        <v>3.0915487000000001E-4</v>
      </c>
      <c r="V400" s="190">
        <v>6.7710660000000002E-9</v>
      </c>
      <c r="W400" s="25"/>
      <c r="X400" s="252">
        <f t="shared" si="426"/>
        <v>94.721982758620683</v>
      </c>
      <c r="Y400" s="46">
        <v>1175.4511</v>
      </c>
      <c r="Z400" s="67">
        <f t="shared" si="427"/>
        <v>3.470182559695552</v>
      </c>
      <c r="AA400" s="5">
        <f t="shared" si="428"/>
        <v>1.8793190315768003E-4</v>
      </c>
      <c r="AB400" s="5">
        <f t="shared" si="429"/>
        <v>3.9890908842230505E-7</v>
      </c>
      <c r="AC400" s="36">
        <f t="shared" si="430"/>
        <v>11.576817303249999</v>
      </c>
      <c r="AD400" s="42">
        <v>8.8238886000000002E-5</v>
      </c>
      <c r="AE400" s="42">
        <v>2.6622263000000002E-7</v>
      </c>
      <c r="AF400" s="42">
        <v>7.2735138000000003E-12</v>
      </c>
      <c r="AG400" s="42">
        <v>8.3626848000000006E-9</v>
      </c>
      <c r="AH400" s="42">
        <v>2.0104287999999999E-10</v>
      </c>
      <c r="AI400" s="42">
        <v>1.5808077999999999E-7</v>
      </c>
      <c r="AJ400" s="42">
        <v>9.8603129000000004E-5</v>
      </c>
      <c r="AK400" s="42">
        <v>2.2643194999999999E-8</v>
      </c>
      <c r="AL400" s="42">
        <v>1.0802459E-7</v>
      </c>
      <c r="AM400" s="42">
        <v>1.1587453E-11</v>
      </c>
      <c r="AN400" s="42">
        <v>2.8359809E-13</v>
      </c>
      <c r="AO400" s="42">
        <v>7.1334714E-10</v>
      </c>
      <c r="AP400" s="42">
        <v>4.4096623999999998E-12</v>
      </c>
      <c r="AQ400" s="42">
        <v>1.1670876E-11</v>
      </c>
      <c r="AR400" s="42">
        <v>1.6694858999999999E-7</v>
      </c>
      <c r="AS400" s="42">
        <v>5.9567955000000001E-7</v>
      </c>
      <c r="AT400" s="42">
        <v>2.9334152999999998E-10</v>
      </c>
      <c r="AU400" s="42">
        <v>5.2230324999999998E-4</v>
      </c>
      <c r="AV400" s="42">
        <v>11.576295</v>
      </c>
      <c r="AW400" s="42">
        <v>1.6061551000000001E-7</v>
      </c>
      <c r="AX400" s="42">
        <v>9.7671595000000007E-10</v>
      </c>
      <c r="AY400" s="42">
        <v>4.3699015E-14</v>
      </c>
      <c r="AZ400" s="28"/>
      <c r="BA400" s="125" t="s">
        <v>1206</v>
      </c>
      <c r="BB400" s="28"/>
      <c r="BC400" s="33" t="s">
        <v>4970</v>
      </c>
      <c r="BE400" s="39"/>
      <c r="BF400"/>
      <c r="BG400"/>
      <c r="BH400"/>
      <c r="BI400"/>
      <c r="BJ400"/>
      <c r="BK400"/>
      <c r="BL400"/>
      <c r="BM400"/>
      <c r="BN400"/>
      <c r="BO400"/>
      <c r="BP400"/>
      <c r="BQ400"/>
    </row>
    <row r="401" spans="1:69" ht="13.05" customHeight="1">
      <c r="A401">
        <v>1</v>
      </c>
      <c r="C401" s="71" t="s">
        <v>1099</v>
      </c>
      <c r="E401" s="29" t="s">
        <v>52</v>
      </c>
      <c r="F401" s="43" t="s">
        <v>1906</v>
      </c>
      <c r="G401" s="238">
        <f t="shared" si="422"/>
        <v>100.89114438470106</v>
      </c>
      <c r="H401" s="134">
        <f t="shared" si="423"/>
        <v>0.31356205119999997</v>
      </c>
      <c r="I401" s="134">
        <f t="shared" si="424"/>
        <v>1.1860971726999998</v>
      </c>
      <c r="J401" s="138">
        <f t="shared" si="425"/>
        <v>96.792911260801063</v>
      </c>
      <c r="K401" s="190">
        <v>2.5985738999999999</v>
      </c>
      <c r="L401" s="190">
        <v>0.92293161999999995</v>
      </c>
      <c r="M401" s="190">
        <v>0.26078516000000002</v>
      </c>
      <c r="N401" s="190">
        <v>0.23952762</v>
      </c>
      <c r="O401" s="190">
        <v>6.9845651999999994E-2</v>
      </c>
      <c r="P401" s="190">
        <v>4.1887792000000002E-3</v>
      </c>
      <c r="Q401" s="190">
        <v>2.3803927000000001E-3</v>
      </c>
      <c r="R401" s="190">
        <v>96.763963000000004</v>
      </c>
      <c r="S401" s="190">
        <v>2.4881236000000001E-2</v>
      </c>
      <c r="T401" s="190">
        <v>3.9594731000000003E-3</v>
      </c>
      <c r="U401" s="190">
        <v>1.0754493E-4</v>
      </c>
      <c r="V401" s="190">
        <v>6.7710660000000002E-9</v>
      </c>
      <c r="W401" s="25"/>
      <c r="X401" s="252">
        <f t="shared" si="426"/>
        <v>22.401499137931033</v>
      </c>
      <c r="Y401" s="46">
        <v>278.22525999999999</v>
      </c>
      <c r="Z401" s="67">
        <f t="shared" si="427"/>
        <v>0.81963295972504402</v>
      </c>
      <c r="AA401" s="5">
        <f t="shared" si="428"/>
        <v>4.4383516766297002E-5</v>
      </c>
      <c r="AB401" s="5">
        <f t="shared" si="429"/>
        <v>9.430749476848302E-8</v>
      </c>
      <c r="AC401" s="36">
        <f t="shared" si="430"/>
        <v>2.7385479414399998</v>
      </c>
      <c r="AD401" s="42">
        <v>2.0868297999999999E-5</v>
      </c>
      <c r="AE401" s="42">
        <v>6.2961052999999997E-8</v>
      </c>
      <c r="AF401" s="42">
        <v>1.7201695999999999E-12</v>
      </c>
      <c r="AG401" s="42">
        <v>1.9729080000000002E-9</v>
      </c>
      <c r="AH401" s="42">
        <v>4.7743296999999998E-11</v>
      </c>
      <c r="AI401" s="42">
        <v>3.7280289000000003E-8</v>
      </c>
      <c r="AJ401" s="42">
        <v>2.325447E-5</v>
      </c>
      <c r="AK401" s="42">
        <v>5.3401778999999998E-9</v>
      </c>
      <c r="AL401" s="42">
        <v>2.5480623000000001E-8</v>
      </c>
      <c r="AM401" s="42">
        <v>2.8334114000000001E-12</v>
      </c>
      <c r="AN401" s="42">
        <v>6.7958082E-14</v>
      </c>
      <c r="AO401" s="42">
        <v>1.6798481E-10</v>
      </c>
      <c r="AP401" s="42">
        <v>1.0414059E-12</v>
      </c>
      <c r="AQ401" s="42">
        <v>2.7546354999999999E-12</v>
      </c>
      <c r="AR401" s="42">
        <v>3.9324206000000001E-8</v>
      </c>
      <c r="AS401" s="42">
        <v>1.4148004999999999E-7</v>
      </c>
      <c r="AT401" s="42">
        <v>1.0207056E-10</v>
      </c>
      <c r="AU401" s="42">
        <v>1.2834144E-4</v>
      </c>
      <c r="AV401" s="42">
        <v>2.7384195999999998</v>
      </c>
      <c r="AW401" s="42">
        <v>4.0643569999999998E-8</v>
      </c>
      <c r="AX401" s="42">
        <v>2.4715686000000003E-10</v>
      </c>
      <c r="AY401" s="42">
        <v>1.1058000999999999E-14</v>
      </c>
      <c r="AZ401" s="28"/>
      <c r="BA401" s="125" t="s">
        <v>1206</v>
      </c>
      <c r="BB401" s="28"/>
      <c r="BC401" s="33" t="s">
        <v>4970</v>
      </c>
      <c r="BE401" s="39"/>
      <c r="BF401"/>
      <c r="BG401"/>
      <c r="BH401"/>
      <c r="BI401"/>
      <c r="BJ401"/>
      <c r="BK401"/>
      <c r="BL401"/>
      <c r="BM401"/>
      <c r="BN401"/>
      <c r="BO401"/>
      <c r="BP401"/>
      <c r="BQ401"/>
    </row>
    <row r="402" spans="1:69" ht="13.05" customHeight="1">
      <c r="A402">
        <v>1</v>
      </c>
      <c r="C402" s="71" t="s">
        <v>1100</v>
      </c>
      <c r="E402" s="29" t="s">
        <v>52</v>
      </c>
      <c r="F402" s="43" t="s">
        <v>1907</v>
      </c>
      <c r="G402" s="238">
        <f t="shared" si="422"/>
        <v>109.70671402903615</v>
      </c>
      <c r="H402" s="134">
        <f t="shared" si="423"/>
        <v>0.37246462319999996</v>
      </c>
      <c r="I402" s="134">
        <f t="shared" si="424"/>
        <v>1.4088422795999997</v>
      </c>
      <c r="J402" s="138">
        <f t="shared" si="425"/>
        <v>104.84054602623615</v>
      </c>
      <c r="K402" s="190">
        <v>3.0848610999999999</v>
      </c>
      <c r="L402" s="190">
        <v>1.0962715999999999</v>
      </c>
      <c r="M402" s="190">
        <v>0.30974814000000001</v>
      </c>
      <c r="N402" s="190">
        <v>0.28450500000000001</v>
      </c>
      <c r="O402" s="190">
        <v>8.2990970999999997E-2</v>
      </c>
      <c r="P402" s="190">
        <v>4.9686521999999997E-3</v>
      </c>
      <c r="Q402" s="190">
        <v>2.8225396E-3</v>
      </c>
      <c r="R402" s="190">
        <v>104.80992999999999</v>
      </c>
      <c r="S402" s="190">
        <v>2.5802291000000002E-2</v>
      </c>
      <c r="T402" s="190">
        <v>4.6947962000000003E-3</v>
      </c>
      <c r="U402" s="190">
        <v>1.1893231E-4</v>
      </c>
      <c r="V402" s="190">
        <v>6.7261490999999997E-9</v>
      </c>
      <c r="W402" s="25"/>
      <c r="X402" s="252">
        <f t="shared" si="426"/>
        <v>26.593630172413793</v>
      </c>
      <c r="Y402" s="46">
        <v>330.23183999999998</v>
      </c>
      <c r="Z402" s="67">
        <f t="shared" si="427"/>
        <v>0.9732839740468443</v>
      </c>
      <c r="AA402" s="5">
        <f t="shared" si="428"/>
        <v>5.2704984668751005E-5</v>
      </c>
      <c r="AB402" s="5">
        <f t="shared" si="429"/>
        <v>1.11964328184548E-7</v>
      </c>
      <c r="AC402" s="36">
        <f t="shared" si="430"/>
        <v>3.2508615359699999</v>
      </c>
      <c r="AD402" s="42">
        <v>2.4773503000000001E-5</v>
      </c>
      <c r="AE402" s="42">
        <v>7.4743316999999995E-8</v>
      </c>
      <c r="AF402" s="42">
        <v>2.0420749E-12</v>
      </c>
      <c r="AG402" s="42">
        <v>2.3433399999999999E-9</v>
      </c>
      <c r="AH402" s="42">
        <v>5.6627751000000003E-11</v>
      </c>
      <c r="AI402" s="42">
        <v>4.4283529E-8</v>
      </c>
      <c r="AJ402" s="42">
        <v>2.7622697000000001E-5</v>
      </c>
      <c r="AK402" s="42">
        <v>6.3432941999999996E-9</v>
      </c>
      <c r="AL402" s="42">
        <v>3.0265949999999998E-8</v>
      </c>
      <c r="AM402" s="42">
        <v>3.3400403000000001E-12</v>
      </c>
      <c r="AN402" s="42">
        <v>8.0450161999999997E-14</v>
      </c>
      <c r="AO402" s="42">
        <v>1.9960355000000001E-10</v>
      </c>
      <c r="AP402" s="42">
        <v>1.2366631000000001E-12</v>
      </c>
      <c r="AQ402" s="42">
        <v>3.2715222999999999E-12</v>
      </c>
      <c r="AR402" s="42">
        <v>4.6723463E-8</v>
      </c>
      <c r="AS402" s="42">
        <v>1.6780294E-7</v>
      </c>
      <c r="AT402" s="42">
        <v>1.128737E-10</v>
      </c>
      <c r="AU402" s="42">
        <v>1.5113597E-4</v>
      </c>
      <c r="AV402" s="42">
        <v>3.2507104</v>
      </c>
      <c r="AW402" s="42">
        <v>4.7574769000000003E-8</v>
      </c>
      <c r="AX402" s="42">
        <v>2.8930604E-10</v>
      </c>
      <c r="AY402" s="42">
        <v>1.2943786E-14</v>
      </c>
      <c r="AZ402" s="28"/>
      <c r="BA402" s="125" t="s">
        <v>1206</v>
      </c>
      <c r="BB402" s="28"/>
      <c r="BC402" s="33"/>
      <c r="BE402" s="39"/>
      <c r="BF402"/>
      <c r="BG402"/>
      <c r="BH402"/>
      <c r="BI402"/>
      <c r="BJ402"/>
      <c r="BK402"/>
      <c r="BL402"/>
      <c r="BM402"/>
      <c r="BN402"/>
      <c r="BO402"/>
      <c r="BP402"/>
      <c r="BQ402"/>
    </row>
    <row r="403" spans="1:69" ht="13.05" customHeight="1">
      <c r="A403">
        <v>1</v>
      </c>
      <c r="C403" s="71" t="s">
        <v>1101</v>
      </c>
      <c r="E403" s="29" t="s">
        <v>52</v>
      </c>
      <c r="F403" s="43" t="s">
        <v>1908</v>
      </c>
      <c r="G403" s="238">
        <f t="shared" si="422"/>
        <v>187.89833312278108</v>
      </c>
      <c r="H403" s="134">
        <f t="shared" si="423"/>
        <v>0.50106875620000002</v>
      </c>
      <c r="I403" s="134">
        <f t="shared" si="424"/>
        <v>1.895176779</v>
      </c>
      <c r="J403" s="138">
        <f t="shared" si="425"/>
        <v>181.35529668758107</v>
      </c>
      <c r="K403" s="190">
        <v>4.1467909000000001</v>
      </c>
      <c r="L403" s="190">
        <v>1.4747348</v>
      </c>
      <c r="M403" s="190">
        <v>0.41665353999999999</v>
      </c>
      <c r="N403" s="190">
        <v>0.38270768999999999</v>
      </c>
      <c r="O403" s="190">
        <v>0.11168893000000001</v>
      </c>
      <c r="P403" s="190">
        <v>6.6721361999999996E-3</v>
      </c>
      <c r="Q403" s="190">
        <v>3.7884390000000002E-3</v>
      </c>
      <c r="R403" s="190">
        <v>181.32062999999999</v>
      </c>
      <c r="S403" s="190">
        <v>2.8220756E-2</v>
      </c>
      <c r="T403" s="190">
        <v>6.3011728999999997E-3</v>
      </c>
      <c r="U403" s="190">
        <v>1.4475191000000001E-4</v>
      </c>
      <c r="V403" s="190">
        <v>6.7710660000000002E-9</v>
      </c>
      <c r="W403" s="25"/>
      <c r="X403" s="252">
        <f t="shared" si="426"/>
        <v>35.7481974137931</v>
      </c>
      <c r="Y403" s="46">
        <v>443.80770999999999</v>
      </c>
      <c r="Z403" s="67">
        <f t="shared" si="427"/>
        <v>1.3087901982033054</v>
      </c>
      <c r="AA403" s="5">
        <f t="shared" si="428"/>
        <v>7.0875279902837007E-5</v>
      </c>
      <c r="AB403" s="5">
        <f t="shared" si="429"/>
        <v>1.50521526563689E-7</v>
      </c>
      <c r="AC403" s="36">
        <f t="shared" si="430"/>
        <v>4.36964484683</v>
      </c>
      <c r="AD403" s="42">
        <v>3.3301496999999998E-5</v>
      </c>
      <c r="AE403" s="42">
        <v>1.0047285E-7</v>
      </c>
      <c r="AF403" s="42">
        <v>2.7450357000000001E-12</v>
      </c>
      <c r="AG403" s="42">
        <v>3.1521372000000002E-9</v>
      </c>
      <c r="AH403" s="42">
        <v>7.6034637000000003E-11</v>
      </c>
      <c r="AI403" s="42">
        <v>5.9573942000000003E-8</v>
      </c>
      <c r="AJ403" s="42">
        <v>3.7160017000000003E-5</v>
      </c>
      <c r="AK403" s="42">
        <v>8.5334385000000002E-9</v>
      </c>
      <c r="AL403" s="42">
        <v>4.0714058999999999E-8</v>
      </c>
      <c r="AM403" s="42">
        <v>4.4489641999999997E-12</v>
      </c>
      <c r="AN403" s="42">
        <v>1.0775431E-13</v>
      </c>
      <c r="AO403" s="42">
        <v>2.6863106999999999E-10</v>
      </c>
      <c r="AP403" s="42">
        <v>1.6630154999999999E-12</v>
      </c>
      <c r="AQ403" s="42">
        <v>4.4001221E-12</v>
      </c>
      <c r="AR403" s="42">
        <v>6.2877205000000004E-8</v>
      </c>
      <c r="AS403" s="42">
        <v>2.2530226999999999E-7</v>
      </c>
      <c r="AT403" s="42">
        <v>1.3736950000000001E-10</v>
      </c>
      <c r="AU403" s="42">
        <v>2.0104682999999999E-4</v>
      </c>
      <c r="AV403" s="42">
        <v>4.3694438</v>
      </c>
      <c r="AW403" s="42">
        <v>6.2784314000000002E-8</v>
      </c>
      <c r="AX403" s="42">
        <v>3.8179652000000002E-10</v>
      </c>
      <c r="AY403" s="42">
        <v>1.7081879000000001E-14</v>
      </c>
      <c r="AZ403" s="28"/>
      <c r="BA403" s="125" t="s">
        <v>1206</v>
      </c>
      <c r="BB403" s="28"/>
      <c r="BC403" s="33" t="s">
        <v>4970</v>
      </c>
      <c r="BE403" s="39"/>
      <c r="BF403"/>
      <c r="BG403"/>
      <c r="BH403"/>
      <c r="BI403"/>
      <c r="BJ403"/>
      <c r="BK403"/>
      <c r="BL403"/>
      <c r="BM403"/>
      <c r="BN403"/>
      <c r="BO403"/>
      <c r="BP403"/>
      <c r="BQ403"/>
    </row>
    <row r="404" spans="1:69" ht="13.05" customHeight="1">
      <c r="A404">
        <v>1</v>
      </c>
      <c r="C404" s="71" t="s">
        <v>1102</v>
      </c>
      <c r="E404" s="29" t="s">
        <v>52</v>
      </c>
      <c r="F404" s="43" t="s">
        <v>1909</v>
      </c>
      <c r="G404" s="238">
        <f t="shared" si="422"/>
        <v>92.975898556521059</v>
      </c>
      <c r="H404" s="134">
        <f t="shared" si="423"/>
        <v>0.54758205270000004</v>
      </c>
      <c r="I404" s="134">
        <f t="shared" si="424"/>
        <v>2.0710724917999999</v>
      </c>
      <c r="J404" s="138">
        <f t="shared" si="425"/>
        <v>85.826399212021059</v>
      </c>
      <c r="K404" s="190">
        <v>4.5308447999999997</v>
      </c>
      <c r="L404" s="190">
        <v>1.6116162000000001</v>
      </c>
      <c r="M404" s="190">
        <v>0.45531856999999998</v>
      </c>
      <c r="N404" s="190">
        <v>0.41822523</v>
      </c>
      <c r="O404" s="190">
        <v>0.12206866</v>
      </c>
      <c r="P404" s="190">
        <v>7.2881626999999997E-3</v>
      </c>
      <c r="Q404" s="190">
        <v>4.1377217999999999E-3</v>
      </c>
      <c r="R404" s="190">
        <v>85.790313999999995</v>
      </c>
      <c r="S404" s="190">
        <v>2.9049163999999999E-2</v>
      </c>
      <c r="T404" s="190">
        <v>6.8820597000000001E-3</v>
      </c>
      <c r="U404" s="190">
        <v>1.5398155E-4</v>
      </c>
      <c r="V404" s="190">
        <v>6.7710660000000002E-9</v>
      </c>
      <c r="W404" s="25"/>
      <c r="X404" s="252">
        <f t="shared" si="426"/>
        <v>39.059006896551722</v>
      </c>
      <c r="Y404" s="46">
        <v>484.88243</v>
      </c>
      <c r="Z404" s="67">
        <f t="shared" si="427"/>
        <v>1.4301315203141751</v>
      </c>
      <c r="AA404" s="5">
        <f t="shared" si="428"/>
        <v>7.7446879643843988E-5</v>
      </c>
      <c r="AB404" s="5">
        <f t="shared" si="429"/>
        <v>1.6446609082801401E-7</v>
      </c>
      <c r="AC404" s="36">
        <f t="shared" si="430"/>
        <v>4.77425798228</v>
      </c>
      <c r="AD404" s="42">
        <v>3.6385701000000002E-5</v>
      </c>
      <c r="AE404" s="42">
        <v>1.097781E-7</v>
      </c>
      <c r="AF404" s="42">
        <v>2.9992661000000002E-12</v>
      </c>
      <c r="AG404" s="42">
        <v>3.4446592000000001E-9</v>
      </c>
      <c r="AH404" s="42">
        <v>8.3052644000000001E-11</v>
      </c>
      <c r="AI404" s="42">
        <v>6.5104151000000004E-8</v>
      </c>
      <c r="AJ404" s="42">
        <v>4.0609455000000002E-5</v>
      </c>
      <c r="AK404" s="42">
        <v>9.3255652000000006E-9</v>
      </c>
      <c r="AL404" s="42">
        <v>4.4492896E-8</v>
      </c>
      <c r="AM404" s="42">
        <v>4.8497214999999997E-12</v>
      </c>
      <c r="AN404" s="42">
        <v>1.1762623999999999E-13</v>
      </c>
      <c r="AO404" s="42">
        <v>2.9359759000000002E-10</v>
      </c>
      <c r="AP404" s="42">
        <v>1.8172131999999999E-12</v>
      </c>
      <c r="AQ404" s="42">
        <v>4.8083048000000004E-12</v>
      </c>
      <c r="AR404" s="42">
        <v>6.8719809000000005E-8</v>
      </c>
      <c r="AS404" s="42">
        <v>2.4609537999999998E-7</v>
      </c>
      <c r="AT404" s="42">
        <v>1.4612582000000001E-10</v>
      </c>
      <c r="AU404" s="42">
        <v>2.1908227999999999E-4</v>
      </c>
      <c r="AV404" s="42">
        <v>4.7740388999999999</v>
      </c>
      <c r="AW404" s="42">
        <v>6.8276591999999999E-8</v>
      </c>
      <c r="AX404" s="42">
        <v>4.1519550999999998E-10</v>
      </c>
      <c r="AY404" s="42">
        <v>1.8576173999999999E-14</v>
      </c>
      <c r="AZ404" s="28"/>
      <c r="BA404" s="125" t="s">
        <v>1206</v>
      </c>
      <c r="BB404" s="28"/>
      <c r="BC404" s="33" t="s">
        <v>4970</v>
      </c>
      <c r="BE404" s="39"/>
      <c r="BF404"/>
      <c r="BG404"/>
      <c r="BH404"/>
      <c r="BI404"/>
      <c r="BJ404"/>
      <c r="BK404"/>
      <c r="BL404"/>
      <c r="BM404"/>
      <c r="BN404"/>
      <c r="BO404"/>
      <c r="BP404"/>
      <c r="BQ404"/>
    </row>
    <row r="405" spans="1:69" ht="13.05" customHeight="1">
      <c r="A405">
        <v>1</v>
      </c>
      <c r="C405" s="71" t="s">
        <v>1103</v>
      </c>
      <c r="E405" s="29" t="s">
        <v>52</v>
      </c>
      <c r="F405" s="43" t="s">
        <v>1910</v>
      </c>
      <c r="G405" s="238">
        <f t="shared" si="422"/>
        <v>122.68942802249106</v>
      </c>
      <c r="H405" s="134">
        <f t="shared" si="423"/>
        <v>1.6871577119999999</v>
      </c>
      <c r="I405" s="134">
        <f t="shared" si="424"/>
        <v>6.3805172509999997</v>
      </c>
      <c r="J405" s="138">
        <f t="shared" si="425"/>
        <v>100.68158905949106</v>
      </c>
      <c r="K405" s="190">
        <v>13.940163999999999</v>
      </c>
      <c r="L405" s="190">
        <v>4.9652104000000001</v>
      </c>
      <c r="M405" s="190">
        <v>1.4026117</v>
      </c>
      <c r="N405" s="190">
        <v>1.2884049</v>
      </c>
      <c r="O405" s="190">
        <v>0.37637199999999998</v>
      </c>
      <c r="P405" s="190">
        <v>2.2380812E-2</v>
      </c>
      <c r="Q405" s="190">
        <v>1.2695151E-2</v>
      </c>
      <c r="R405" s="190">
        <v>100.61075</v>
      </c>
      <c r="S405" s="190">
        <v>4.9345159999999999E-2</v>
      </c>
      <c r="T405" s="190">
        <v>2.1113784999999999E-2</v>
      </c>
      <c r="U405" s="190">
        <v>3.8010772000000002E-4</v>
      </c>
      <c r="V405" s="190">
        <v>6.7710660000000002E-9</v>
      </c>
      <c r="W405" s="25"/>
      <c r="X405" s="252">
        <f t="shared" si="426"/>
        <v>120.17382758620688</v>
      </c>
      <c r="Y405" s="46">
        <v>1491.213</v>
      </c>
      <c r="Z405" s="67">
        <f t="shared" si="427"/>
        <v>4.4029940158828822</v>
      </c>
      <c r="AA405" s="5">
        <f t="shared" si="428"/>
        <v>2.3845107828180997E-4</v>
      </c>
      <c r="AB405" s="5">
        <f t="shared" si="429"/>
        <v>5.0610793629808E-7</v>
      </c>
      <c r="AC405" s="36">
        <f t="shared" si="430"/>
        <v>14.687280950749999</v>
      </c>
      <c r="AD405" s="29">
        <v>1.1194871E-4</v>
      </c>
      <c r="AE405" s="42">
        <v>3.3775674999999999E-7</v>
      </c>
      <c r="AF405" s="42">
        <v>9.2279097000000002E-12</v>
      </c>
      <c r="AG405" s="42">
        <v>1.0611448E-8</v>
      </c>
      <c r="AH405" s="42">
        <v>2.5499380999999998E-10</v>
      </c>
      <c r="AI405" s="42">
        <v>2.0059425999999999E-7</v>
      </c>
      <c r="AJ405" s="29">
        <v>1.2512067999999999E-4</v>
      </c>
      <c r="AK405" s="42">
        <v>2.8732668E-8</v>
      </c>
      <c r="AL405" s="42">
        <v>1.370744E-7</v>
      </c>
      <c r="AM405" s="42">
        <v>1.4668274999999999E-11</v>
      </c>
      <c r="AN405" s="42">
        <v>3.5948857000000001E-13</v>
      </c>
      <c r="AO405" s="42">
        <v>9.0527722999999997E-10</v>
      </c>
      <c r="AP405" s="42">
        <v>5.5950574000000003E-12</v>
      </c>
      <c r="AQ405" s="42">
        <v>1.4808780999999999E-11</v>
      </c>
      <c r="AR405" s="42">
        <v>2.1186361000000001E-7</v>
      </c>
      <c r="AS405" s="42">
        <v>7.5552657999999997E-7</v>
      </c>
      <c r="AT405" s="42">
        <v>3.6065577E-10</v>
      </c>
      <c r="AU405" s="42">
        <v>6.6095075000000003E-4</v>
      </c>
      <c r="AV405" s="42">
        <v>14.68662</v>
      </c>
      <c r="AW405" s="42">
        <v>2.0283738999999999E-7</v>
      </c>
      <c r="AX405" s="42">
        <v>1.2334706000000001E-9</v>
      </c>
      <c r="AY405" s="42">
        <v>5.5186409999999999E-14</v>
      </c>
      <c r="AZ405" s="28"/>
      <c r="BA405" s="125" t="s">
        <v>1206</v>
      </c>
      <c r="BB405" s="28"/>
      <c r="BC405" s="33" t="s">
        <v>4970</v>
      </c>
      <c r="BE405" s="39"/>
      <c r="BF405"/>
      <c r="BG405"/>
      <c r="BH405"/>
      <c r="BI405"/>
      <c r="BJ405"/>
      <c r="BK405"/>
      <c r="BL405"/>
      <c r="BM405"/>
      <c r="BN405"/>
      <c r="BO405"/>
      <c r="BP405"/>
      <c r="BQ405"/>
    </row>
    <row r="406" spans="1:69" ht="13.05" customHeight="1">
      <c r="A406">
        <v>1</v>
      </c>
      <c r="C406" s="71" t="s">
        <v>1104</v>
      </c>
      <c r="E406" s="29" t="s">
        <v>52</v>
      </c>
      <c r="F406" s="43" t="s">
        <v>1911</v>
      </c>
      <c r="G406" s="238">
        <f t="shared" si="422"/>
        <v>2994.374206064283</v>
      </c>
      <c r="H406" s="134">
        <f t="shared" si="423"/>
        <v>0.12352617880000001</v>
      </c>
      <c r="I406" s="134">
        <f t="shared" si="424"/>
        <v>0.46745328403000003</v>
      </c>
      <c r="J406" s="138">
        <f t="shared" si="425"/>
        <v>2992.7537527014529</v>
      </c>
      <c r="K406" s="190">
        <v>1.0294738999999999</v>
      </c>
      <c r="L406" s="190">
        <v>0.36368556000000002</v>
      </c>
      <c r="M406" s="190">
        <v>0.10281437</v>
      </c>
      <c r="N406" s="190">
        <v>9.4416278000000006E-2</v>
      </c>
      <c r="O406" s="190">
        <v>2.7437975E-2</v>
      </c>
      <c r="P406" s="190">
        <v>1.6719257999999999E-3</v>
      </c>
      <c r="Q406" s="190">
        <v>9.5335403E-4</v>
      </c>
      <c r="R406" s="190">
        <v>2992.7305999999999</v>
      </c>
      <c r="S406" s="190">
        <v>2.1496670999999998E-2</v>
      </c>
      <c r="T406" s="190">
        <v>1.5861876E-3</v>
      </c>
      <c r="U406" s="190">
        <v>6.9836081999999998E-5</v>
      </c>
      <c r="V406" s="190">
        <v>6.7710660000000002E-9</v>
      </c>
      <c r="W406" s="25"/>
      <c r="X406" s="252">
        <f t="shared" si="426"/>
        <v>8.8747749999999996</v>
      </c>
      <c r="Y406" s="46">
        <v>110.40937</v>
      </c>
      <c r="Z406" s="67">
        <f t="shared" si="427"/>
        <v>0.32387780321522752</v>
      </c>
      <c r="AA406" s="5">
        <f t="shared" si="428"/>
        <v>1.7534423770223002E-5</v>
      </c>
      <c r="AB406" s="5">
        <f t="shared" si="429"/>
        <v>3.7335229407980089E-8</v>
      </c>
      <c r="AC406" s="36">
        <f t="shared" si="430"/>
        <v>1.0854502553580001</v>
      </c>
      <c r="AD406" s="42">
        <v>8.2673953999999992E-6</v>
      </c>
      <c r="AE406" s="42">
        <v>2.4943285999999999E-8</v>
      </c>
      <c r="AF406" s="42">
        <v>6.8147969999999997E-13</v>
      </c>
      <c r="AG406" s="42">
        <v>7.7777286999999996E-10</v>
      </c>
      <c r="AH406" s="42">
        <v>1.9070352999999999E-11</v>
      </c>
      <c r="AI406" s="42">
        <v>1.4685932E-8</v>
      </c>
      <c r="AJ406" s="42">
        <v>9.1613607000000002E-6</v>
      </c>
      <c r="AK406" s="42">
        <v>2.1038453000000001E-9</v>
      </c>
      <c r="AL406" s="42">
        <v>1.0041712000000001E-8</v>
      </c>
      <c r="AM406" s="42">
        <v>1.1960674000000001E-12</v>
      </c>
      <c r="AN406" s="42">
        <v>2.7625069999999999E-14</v>
      </c>
      <c r="AO406" s="42">
        <v>6.5980984000000001E-11</v>
      </c>
      <c r="AP406" s="42">
        <v>4.1141183999999998E-13</v>
      </c>
      <c r="AQ406" s="42">
        <v>1.0869541000000001E-12</v>
      </c>
      <c r="AR406" s="42">
        <v>1.5453515999999999E-8</v>
      </c>
      <c r="AS406" s="42">
        <v>5.6527195999999997E-8</v>
      </c>
      <c r="AT406" s="42">
        <v>6.6295503000000002E-11</v>
      </c>
      <c r="AU406" s="42">
        <v>5.4655357999999997E-5</v>
      </c>
      <c r="AV406" s="42">
        <v>1.0853956</v>
      </c>
      <c r="AW406" s="42">
        <v>1.8204183000000001E-8</v>
      </c>
      <c r="AX406" s="42">
        <v>1.1070113E-10</v>
      </c>
      <c r="AY406" s="42">
        <v>4.9528701000000003E-15</v>
      </c>
      <c r="AZ406" s="28"/>
      <c r="BA406" s="125" t="s">
        <v>1206</v>
      </c>
      <c r="BB406" s="28"/>
      <c r="BC406" s="33" t="s">
        <v>4970</v>
      </c>
      <c r="BE406" s="39"/>
      <c r="BF406"/>
      <c r="BG406"/>
      <c r="BH406"/>
      <c r="BI406"/>
      <c r="BJ406"/>
      <c r="BK406"/>
      <c r="BL406"/>
      <c r="BM406"/>
      <c r="BN406"/>
      <c r="BO406"/>
      <c r="BP406"/>
      <c r="BQ406"/>
    </row>
    <row r="407" spans="1:69" ht="13.05" customHeight="1">
      <c r="A407">
        <v>1</v>
      </c>
      <c r="C407" s="71" t="s">
        <v>1105</v>
      </c>
      <c r="E407" s="29" t="s">
        <v>52</v>
      </c>
      <c r="F407" s="43" t="s">
        <v>1912</v>
      </c>
      <c r="G407" s="238">
        <f t="shared" si="422"/>
        <v>1326.7807009227708</v>
      </c>
      <c r="H407" s="134">
        <f t="shared" si="423"/>
        <v>8.4606558800000009</v>
      </c>
      <c r="I407" s="134">
        <f t="shared" si="424"/>
        <v>31.995329362</v>
      </c>
      <c r="J407" s="138">
        <f t="shared" si="425"/>
        <v>1216.4567116807709</v>
      </c>
      <c r="K407" s="190">
        <v>69.868003999999999</v>
      </c>
      <c r="L407" s="190">
        <v>24.898564</v>
      </c>
      <c r="M407" s="190">
        <v>7.0332058999999996</v>
      </c>
      <c r="N407" s="190">
        <v>6.4606462999999996</v>
      </c>
      <c r="O407" s="190">
        <v>1.8879199</v>
      </c>
      <c r="P407" s="190">
        <v>0.11208968</v>
      </c>
      <c r="Q407" s="190">
        <v>6.3559461999999997E-2</v>
      </c>
      <c r="R407" s="190">
        <v>1216.1793</v>
      </c>
      <c r="S407" s="190">
        <v>0.16998208000000001</v>
      </c>
      <c r="T407" s="190">
        <v>0.10570541999999999</v>
      </c>
      <c r="U407" s="190">
        <v>1.724174E-3</v>
      </c>
      <c r="V407" s="190">
        <v>6.7710660000000002E-9</v>
      </c>
      <c r="W407" s="25"/>
      <c r="X407" s="252">
        <f t="shared" si="426"/>
        <v>602.31037931034484</v>
      </c>
      <c r="Y407" s="46">
        <v>7472.7184999999999</v>
      </c>
      <c r="Z407" s="67">
        <f t="shared" si="427"/>
        <v>22.073324949041673</v>
      </c>
      <c r="AA407" s="5">
        <f t="shared" si="428"/>
        <v>1.1954403343511001E-3</v>
      </c>
      <c r="AB407" s="5">
        <f t="shared" si="429"/>
        <v>2.5367853288288697E-6</v>
      </c>
      <c r="AC407" s="36">
        <f t="shared" si="430"/>
        <v>73.609074362900003</v>
      </c>
      <c r="AD407" s="29">
        <v>5.6108597000000004E-4</v>
      </c>
      <c r="AE407" s="42">
        <v>1.692834E-6</v>
      </c>
      <c r="AF407" s="42">
        <v>4.6250204999999997E-11</v>
      </c>
      <c r="AG407" s="42">
        <v>5.3209959999999999E-8</v>
      </c>
      <c r="AH407" s="42">
        <v>1.2769911000000001E-9</v>
      </c>
      <c r="AI407" s="42">
        <v>1.0059309E-6</v>
      </c>
      <c r="AJ407" s="29">
        <v>6.2744508000000003E-4</v>
      </c>
      <c r="AK407" s="42">
        <v>1.4408612E-7</v>
      </c>
      <c r="AL407" s="42">
        <v>6.8736753999999996E-7</v>
      </c>
      <c r="AM407" s="42">
        <v>7.3028553999999998E-11</v>
      </c>
      <c r="AN407" s="42">
        <v>1.7970887E-12</v>
      </c>
      <c r="AO407" s="42">
        <v>4.5410261E-9</v>
      </c>
      <c r="AP407" s="42">
        <v>2.8050101E-11</v>
      </c>
      <c r="AQ407" s="42">
        <v>7.4250386999999999E-11</v>
      </c>
      <c r="AR407" s="42">
        <v>1.0626929000000001E-6</v>
      </c>
      <c r="AS407" s="42">
        <v>3.7835233000000001E-6</v>
      </c>
      <c r="AT407" s="42">
        <v>1.6357955999999999E-9</v>
      </c>
      <c r="AU407" s="42">
        <v>3.2873629000000001E-3</v>
      </c>
      <c r="AV407" s="42">
        <v>73.605787000000007</v>
      </c>
      <c r="AW407" s="42">
        <v>1.0026503000000001E-6</v>
      </c>
      <c r="AX407" s="42">
        <v>6.0971980000000002E-9</v>
      </c>
      <c r="AY407" s="42">
        <v>2.7279317000000001E-13</v>
      </c>
      <c r="AZ407" s="28"/>
      <c r="BA407" s="125" t="s">
        <v>1206</v>
      </c>
      <c r="BB407" s="28"/>
      <c r="BC407" s="33" t="s">
        <v>4970</v>
      </c>
      <c r="BE407" s="39"/>
      <c r="BF407"/>
      <c r="BG407"/>
      <c r="BH407"/>
      <c r="BI407"/>
      <c r="BJ407"/>
      <c r="BK407"/>
      <c r="BL407"/>
      <c r="BM407"/>
      <c r="BN407"/>
      <c r="BO407"/>
      <c r="BP407"/>
      <c r="BQ407"/>
    </row>
    <row r="408" spans="1:69" ht="13.05" customHeight="1">
      <c r="A408">
        <v>1</v>
      </c>
      <c r="C408" s="71" t="s">
        <v>1106</v>
      </c>
      <c r="E408" s="29" t="s">
        <v>52</v>
      </c>
      <c r="F408" s="43" t="s">
        <v>1913</v>
      </c>
      <c r="G408" s="238">
        <f t="shared" ref="G408:G409" si="435">H408+I408+J408+K408</f>
        <v>102.76116621334106</v>
      </c>
      <c r="H408" s="134">
        <f t="shared" ref="H408:H409" si="436">N408+O408+P408</f>
        <v>3.562224772</v>
      </c>
      <c r="I408" s="134">
        <f t="shared" ref="I408:I409" si="437">L408+M408+Q408</f>
        <v>13.471313115000001</v>
      </c>
      <c r="J408" s="138">
        <f t="shared" ref="J408:J409" si="438">R408+IF(S408="x",0,S408)+IF(T408="x",0,T408)+IF(U408="x",0,U408)+V408</f>
        <v>56.305294326341063</v>
      </c>
      <c r="K408" s="190">
        <v>29.422333999999999</v>
      </c>
      <c r="L408" s="190">
        <v>10.483242000000001</v>
      </c>
      <c r="M408" s="190">
        <v>2.9612954999999999</v>
      </c>
      <c r="N408" s="190">
        <v>2.7202055999999999</v>
      </c>
      <c r="O408" s="190">
        <v>0.79480479000000004</v>
      </c>
      <c r="P408" s="190">
        <v>4.7214381999999999E-2</v>
      </c>
      <c r="Q408" s="190">
        <v>2.6775614999999999E-2</v>
      </c>
      <c r="R408" s="190">
        <v>56.177270999999998</v>
      </c>
      <c r="S408" s="190">
        <v>8.2740358999999999E-2</v>
      </c>
      <c r="T408" s="190">
        <v>4.4530782999999997E-2</v>
      </c>
      <c r="U408" s="190">
        <v>7.5217757000000003E-4</v>
      </c>
      <c r="V408" s="190">
        <v>6.7710660000000002E-9</v>
      </c>
      <c r="W408" s="25"/>
      <c r="X408" s="252">
        <f t="shared" ref="X408:X409" si="439">K408/0.116</f>
        <v>253.64081034482757</v>
      </c>
      <c r="Y408" s="46">
        <v>3147.0374999999999</v>
      </c>
      <c r="Z408" s="67">
        <f t="shared" ref="Z408:Z409" si="440">AA408*42.1*400+AB408*1396*400+AC408*0.0000357*200</f>
        <v>9.2945663834878367</v>
      </c>
      <c r="AA408" s="5">
        <f t="shared" ref="AA408:AA409" si="441">AD408+AG408+AH408+AI408+AJ408+AR408+AS408+AW408</f>
        <v>5.0336870967721003E-4</v>
      </c>
      <c r="AB408" s="5">
        <f t="shared" ref="AB408:AB409" si="442">AE408+AF408+AK408+AL408+AM408+AN408+AO408+AP408+AQ408+AT408+AX408+AY408</f>
        <v>1.06824823536902E-6</v>
      </c>
      <c r="AC408" s="36">
        <f t="shared" ref="AC408:AC409" si="443">AU408+AV408</f>
        <v>30.9982490047</v>
      </c>
      <c r="AD408" s="29">
        <v>2.362807E-4</v>
      </c>
      <c r="AE408" s="42">
        <v>7.1287468999999997E-7</v>
      </c>
      <c r="AF408" s="42">
        <v>1.9476571000000001E-11</v>
      </c>
      <c r="AG408" s="42">
        <v>2.240374E-8</v>
      </c>
      <c r="AH408" s="42">
        <v>5.3790721000000004E-10</v>
      </c>
      <c r="AI408" s="42">
        <v>4.2353078999999999E-7</v>
      </c>
      <c r="AJ408" s="29">
        <v>2.6417615000000002E-4</v>
      </c>
      <c r="AK408" s="42">
        <v>6.0665274999999999E-8</v>
      </c>
      <c r="AL408" s="42">
        <v>2.8940876999999998E-7</v>
      </c>
      <c r="AM408" s="42">
        <v>3.0823803000000001E-11</v>
      </c>
      <c r="AN408" s="42">
        <v>7.5745082999999998E-13</v>
      </c>
      <c r="AO408" s="42">
        <v>1.9117398999999998E-9</v>
      </c>
      <c r="AP408" s="42">
        <v>1.1811153000000001E-11</v>
      </c>
      <c r="AQ408" s="42">
        <v>3.1263646000000002E-11</v>
      </c>
      <c r="AR408" s="42">
        <v>4.4739360000000002E-7</v>
      </c>
      <c r="AS408" s="42">
        <v>1.5937488000000001E-6</v>
      </c>
      <c r="AT408" s="42">
        <v>7.1364511999999999E-10</v>
      </c>
      <c r="AU408" s="42">
        <v>1.3880047E-3</v>
      </c>
      <c r="AV408" s="42">
        <v>30.996860999999999</v>
      </c>
      <c r="AW408" s="42">
        <v>4.2424483999999997E-7</v>
      </c>
      <c r="AX408" s="42">
        <v>2.5798673000000001E-9</v>
      </c>
      <c r="AY408" s="42">
        <v>1.1542518999999999E-13</v>
      </c>
      <c r="AZ408" s="28"/>
      <c r="BA408" s="125" t="s">
        <v>1206</v>
      </c>
      <c r="BB408" s="28"/>
      <c r="BC408" s="33" t="s">
        <v>4970</v>
      </c>
      <c r="BE408" s="39"/>
      <c r="BF408"/>
      <c r="BG408"/>
      <c r="BH408"/>
      <c r="BI408"/>
      <c r="BJ408"/>
      <c r="BK408"/>
      <c r="BL408"/>
      <c r="BM408"/>
      <c r="BN408"/>
      <c r="BO408"/>
      <c r="BP408"/>
      <c r="BQ408"/>
    </row>
    <row r="409" spans="1:69" ht="13.05" customHeight="1">
      <c r="A409">
        <v>1</v>
      </c>
      <c r="C409" s="71" t="s">
        <v>1107</v>
      </c>
      <c r="E409" s="29" t="s">
        <v>52</v>
      </c>
      <c r="F409" s="43" t="s">
        <v>1914</v>
      </c>
      <c r="G409" s="238">
        <f t="shared" si="435"/>
        <v>97.874119769001055</v>
      </c>
      <c r="H409" s="134">
        <f t="shared" si="436"/>
        <v>0.42984527750000007</v>
      </c>
      <c r="I409" s="134">
        <f t="shared" si="437"/>
        <v>1.6258364196999999</v>
      </c>
      <c r="J409" s="138">
        <f t="shared" si="438"/>
        <v>92.25972957180106</v>
      </c>
      <c r="K409" s="190">
        <v>3.5587084999999998</v>
      </c>
      <c r="L409" s="190">
        <v>1.2651351</v>
      </c>
      <c r="M409" s="190">
        <v>0.35744772000000002</v>
      </c>
      <c r="N409" s="190">
        <v>0.32832146000000001</v>
      </c>
      <c r="O409" s="190">
        <v>9.5794972000000006E-2</v>
      </c>
      <c r="P409" s="190">
        <v>5.7288455000000004E-3</v>
      </c>
      <c r="Q409" s="190">
        <v>3.2535997000000001E-3</v>
      </c>
      <c r="R409" s="190">
        <v>92.227234999999993</v>
      </c>
      <c r="S409" s="190">
        <v>2.6952256000000001E-2</v>
      </c>
      <c r="T409" s="190">
        <v>5.4116900000000003E-3</v>
      </c>
      <c r="U409" s="190">
        <v>1.3061902999999999E-4</v>
      </c>
      <c r="V409" s="190">
        <v>6.7710660000000002E-9</v>
      </c>
      <c r="W409" s="25"/>
      <c r="X409" s="252">
        <f t="shared" si="439"/>
        <v>30.678521551724135</v>
      </c>
      <c r="Y409" s="46">
        <v>380.91205000000002</v>
      </c>
      <c r="Z409" s="67">
        <f t="shared" si="440"/>
        <v>1.1229862841840625</v>
      </c>
      <c r="AA409" s="5">
        <f t="shared" si="441"/>
        <v>6.0812517113214004E-5</v>
      </c>
      <c r="AB409" s="5">
        <f t="shared" si="442"/>
        <v>1.2916890787425099E-7</v>
      </c>
      <c r="AC409" s="36">
        <f t="shared" si="443"/>
        <v>3.7500809300499998</v>
      </c>
      <c r="AD409" s="42">
        <v>2.8578808999999999E-5</v>
      </c>
      <c r="AE409" s="42">
        <v>8.6224181E-8</v>
      </c>
      <c r="AF409" s="42">
        <v>2.3557455000000002E-12</v>
      </c>
      <c r="AG409" s="42">
        <v>2.7042128999999998E-9</v>
      </c>
      <c r="AH409" s="42">
        <v>6.5288313999999998E-11</v>
      </c>
      <c r="AI409" s="42">
        <v>5.1105810999999997E-8</v>
      </c>
      <c r="AJ409" s="42">
        <v>3.1878065E-5</v>
      </c>
      <c r="AK409" s="42">
        <v>7.3204946E-9</v>
      </c>
      <c r="AL409" s="42">
        <v>3.4927714999999999E-8</v>
      </c>
      <c r="AM409" s="42">
        <v>3.8353046000000003E-12</v>
      </c>
      <c r="AN409" s="42">
        <v>9.2637911999999994E-14</v>
      </c>
      <c r="AO409" s="42">
        <v>2.3040109999999999E-10</v>
      </c>
      <c r="AP409" s="42">
        <v>1.4269002E-12</v>
      </c>
      <c r="AQ409" s="42">
        <v>3.7750923000000003E-12</v>
      </c>
      <c r="AR409" s="42">
        <v>5.3930717000000001E-8</v>
      </c>
      <c r="AS409" s="42">
        <v>1.9346282E-7</v>
      </c>
      <c r="AT409" s="42">
        <v>1.2396137000000001E-10</v>
      </c>
      <c r="AU409" s="42">
        <v>1.7343004999999999E-4</v>
      </c>
      <c r="AV409" s="42">
        <v>3.7499074999999999</v>
      </c>
      <c r="AW409" s="42">
        <v>5.4374263999999999E-8</v>
      </c>
      <c r="AX409" s="42">
        <v>3.3065433E-10</v>
      </c>
      <c r="AY409" s="42">
        <v>1.4793739000000001E-14</v>
      </c>
      <c r="AZ409" s="28"/>
      <c r="BA409" s="125" t="s">
        <v>1206</v>
      </c>
      <c r="BB409" s="28"/>
      <c r="BC409" s="33" t="s">
        <v>4970</v>
      </c>
      <c r="BE409" s="39"/>
      <c r="BF409"/>
      <c r="BG409"/>
      <c r="BH409"/>
      <c r="BI409"/>
      <c r="BJ409"/>
      <c r="BK409"/>
      <c r="BL409"/>
      <c r="BM409"/>
      <c r="BN409"/>
      <c r="BO409"/>
      <c r="BP409"/>
      <c r="BQ409"/>
    </row>
    <row r="410" spans="1:69">
      <c r="C410" s="57" t="s">
        <v>83</v>
      </c>
      <c r="D410" s="1" t="s">
        <v>21</v>
      </c>
      <c r="E410" s="29"/>
      <c r="F410" s="67"/>
      <c r="H410" s="67"/>
      <c r="I410" s="67"/>
      <c r="J410" s="67"/>
      <c r="K410" s="67"/>
      <c r="L410" s="67"/>
      <c r="M410" s="67"/>
      <c r="N410" s="67"/>
      <c r="O410" s="67"/>
      <c r="P410" s="67"/>
      <c r="Q410" s="67"/>
      <c r="R410" s="67"/>
      <c r="S410" s="67"/>
      <c r="T410" s="67"/>
      <c r="U410" s="67"/>
      <c r="V410" s="67"/>
      <c r="W410" s="67"/>
      <c r="Y410" s="67"/>
      <c r="AA410" s="67"/>
      <c r="AB410" s="67"/>
      <c r="AC410" s="67"/>
      <c r="AD410" s="67"/>
      <c r="AE410" s="67"/>
      <c r="AF410" s="67"/>
      <c r="AG410" s="67"/>
      <c r="AH410" s="67"/>
      <c r="AI410" s="67"/>
      <c r="AJ410" s="67"/>
      <c r="AK410" s="67"/>
      <c r="AL410" s="67"/>
      <c r="AM410" s="67"/>
      <c r="AN410" s="67"/>
      <c r="AO410" s="67"/>
      <c r="AP410" s="67"/>
      <c r="AQ410" s="67"/>
      <c r="AR410" s="67"/>
      <c r="AS410" s="67"/>
      <c r="AT410" s="67"/>
      <c r="AU410" s="67"/>
      <c r="AV410" s="67"/>
      <c r="AW410" s="67"/>
      <c r="AX410" s="67"/>
      <c r="AY410" s="67"/>
      <c r="BE410" s="38"/>
      <c r="BF410"/>
      <c r="BG410"/>
      <c r="BH410"/>
      <c r="BI410"/>
      <c r="BJ410"/>
      <c r="BK410"/>
      <c r="BL410"/>
      <c r="BM410"/>
      <c r="BN410"/>
      <c r="BO410"/>
      <c r="BP410"/>
      <c r="BQ410"/>
    </row>
    <row r="411" spans="1:69">
      <c r="C411" s="71" t="s">
        <v>461</v>
      </c>
      <c r="E411" s="29" t="s">
        <v>52</v>
      </c>
      <c r="F411" s="43" t="s">
        <v>1915</v>
      </c>
      <c r="G411" s="238">
        <f t="shared" ref="G411:G431" si="444">H411+I411+J411+K411</f>
        <v>2.3188312840654555</v>
      </c>
      <c r="H411" s="134">
        <f t="shared" ref="H411:H431" si="445">N411+O411+P411</f>
        <v>0.10394690600000001</v>
      </c>
      <c r="I411" s="134">
        <f t="shared" ref="I411:I431" si="446">L411+M411+Q411</f>
        <v>0.41794540299999994</v>
      </c>
      <c r="J411" s="138">
        <f t="shared" ref="J411:J431" si="447">R411+IF(S411="x",0,S411)+IF(T411="x",0,T411)+IF(U411="x",0,U411)+V411</f>
        <v>1.0183438550654558</v>
      </c>
      <c r="K411" s="190">
        <v>0.77859511999999997</v>
      </c>
      <c r="L411" s="190">
        <v>0.30829786999999997</v>
      </c>
      <c r="M411" s="190">
        <v>7.5891458999999994E-2</v>
      </c>
      <c r="N411" s="190">
        <v>6.7606777000000007E-2</v>
      </c>
      <c r="O411" s="190">
        <v>2.2885526E-2</v>
      </c>
      <c r="P411" s="190">
        <v>1.3454603000000001E-2</v>
      </c>
      <c r="Q411" s="190">
        <v>3.3756073999999997E-2</v>
      </c>
      <c r="R411" s="190">
        <v>0.80579191999999999</v>
      </c>
      <c r="S411" s="190">
        <v>0.20770516999999999</v>
      </c>
      <c r="T411" s="190">
        <v>4.3870135000000001E-3</v>
      </c>
      <c r="U411" s="190">
        <v>4.5975101000000001E-4</v>
      </c>
      <c r="V411" s="190">
        <v>5.5545595000000001E-10</v>
      </c>
      <c r="W411" s="25"/>
      <c r="X411" s="252">
        <f t="shared" ref="X411:X431" si="448">K411/0.116</f>
        <v>6.7120268965517234</v>
      </c>
      <c r="Y411" s="46">
        <v>130.81066000000001</v>
      </c>
      <c r="Z411" s="67">
        <f t="shared" ref="Z411:Z431" si="449">AA411*42.1*400+AB411*1396*400+AC411*0.0000357*200</f>
        <v>0.26247471882494511</v>
      </c>
      <c r="AA411" s="5">
        <f t="shared" ref="AA411:AA431" si="450">AD411+AG411+AH411+AI411+AJ411+AR411+AS411+AW411</f>
        <v>1.435174890553E-5</v>
      </c>
      <c r="AB411" s="5">
        <f t="shared" ref="AB411:AB431" si="451">AE411+AF411+AK411+AL411+AM411+AN411+AO411+AP411+AQ411+AT411+AX411+AY411</f>
        <v>3.1464219635709003E-8</v>
      </c>
      <c r="AC411" s="36">
        <f t="shared" ref="AC411:AC431" si="452">AU411+AV411</f>
        <v>0.45121106599999999</v>
      </c>
      <c r="AD411" s="42">
        <v>6.2799438000000003E-6</v>
      </c>
      <c r="AE411" s="42">
        <v>1.8945814E-8</v>
      </c>
      <c r="AF411" s="42">
        <v>5.1761475999999995E-13</v>
      </c>
      <c r="AG411" s="42">
        <v>8.2658522999999999E-10</v>
      </c>
      <c r="AH411" s="42">
        <v>1.7134353E-9</v>
      </c>
      <c r="AI411" s="42">
        <v>1.0728412999999999E-8</v>
      </c>
      <c r="AJ411" s="42">
        <v>7.6369909000000003E-6</v>
      </c>
      <c r="AK411" s="42">
        <v>1.5299653E-9</v>
      </c>
      <c r="AL411" s="42">
        <v>8.3756608999999995E-9</v>
      </c>
      <c r="AM411" s="42">
        <v>4.5197091999999998E-13</v>
      </c>
      <c r="AN411" s="42">
        <v>3.8597360000000003E-14</v>
      </c>
      <c r="AO411" s="42">
        <v>2.0628515E-11</v>
      </c>
      <c r="AP411" s="42">
        <v>3.0568784000000002E-13</v>
      </c>
      <c r="AQ411" s="42">
        <v>4.2829223E-13</v>
      </c>
      <c r="AR411" s="42">
        <v>3.8021613E-8</v>
      </c>
      <c r="AS411" s="42">
        <v>2.9288618999999999E-8</v>
      </c>
      <c r="AT411" s="42">
        <v>4.3617738E-10</v>
      </c>
      <c r="AU411" s="42">
        <v>3.4787126000000002E-2</v>
      </c>
      <c r="AV411" s="42">
        <v>0.41642393999999999</v>
      </c>
      <c r="AW411" s="42">
        <v>3.5423554E-7</v>
      </c>
      <c r="AX411" s="42">
        <v>2.1541349999999998E-9</v>
      </c>
      <c r="AY411" s="42">
        <v>9.6377598999999999E-14</v>
      </c>
      <c r="AZ411" s="28"/>
      <c r="BA411" s="33" t="s">
        <v>1201</v>
      </c>
      <c r="BB411" s="28"/>
      <c r="BC411" s="28"/>
      <c r="BE411" s="39"/>
      <c r="BF411"/>
      <c r="BG411"/>
      <c r="BH411"/>
      <c r="BI411"/>
      <c r="BJ411"/>
      <c r="BK411"/>
      <c r="BL411"/>
      <c r="BM411"/>
      <c r="BN411"/>
      <c r="BO411"/>
      <c r="BP411"/>
      <c r="BQ411"/>
    </row>
    <row r="412" spans="1:69">
      <c r="C412" s="71" t="s">
        <v>462</v>
      </c>
      <c r="D412" s="1"/>
      <c r="E412" s="29" t="s">
        <v>52</v>
      </c>
      <c r="F412" s="43" t="s">
        <v>1916</v>
      </c>
      <c r="G412" s="238">
        <f t="shared" si="444"/>
        <v>3.1245160123489994</v>
      </c>
      <c r="H412" s="134">
        <f t="shared" si="445"/>
        <v>0.16474644299999999</v>
      </c>
      <c r="I412" s="134">
        <f t="shared" si="446"/>
        <v>0.69841721299999993</v>
      </c>
      <c r="J412" s="138">
        <f t="shared" si="447"/>
        <v>1.0381385563489998</v>
      </c>
      <c r="K412" s="190">
        <v>1.2232137999999999</v>
      </c>
      <c r="L412" s="190">
        <v>0.50759980999999998</v>
      </c>
      <c r="M412" s="190">
        <v>0.13909937</v>
      </c>
      <c r="N412" s="190">
        <v>0.11315546</v>
      </c>
      <c r="O412" s="190">
        <v>2.3173505E-2</v>
      </c>
      <c r="P412" s="190">
        <v>2.8417477999999999E-2</v>
      </c>
      <c r="Q412" s="190">
        <v>5.1718032999999997E-2</v>
      </c>
      <c r="R412" s="190">
        <v>0.83386660999999995</v>
      </c>
      <c r="S412" s="190">
        <v>0.19961158000000001</v>
      </c>
      <c r="T412" s="190">
        <v>4.1653775000000002E-3</v>
      </c>
      <c r="U412" s="190">
        <v>4.4880004000000002E-4</v>
      </c>
      <c r="V412" s="190">
        <v>4.6188808999999999E-5</v>
      </c>
      <c r="W412" s="25"/>
      <c r="X412" s="252">
        <f t="shared" si="448"/>
        <v>10.544946551724136</v>
      </c>
      <c r="Y412" s="46">
        <v>168.29219000000001</v>
      </c>
      <c r="Z412" s="67">
        <f t="shared" si="449"/>
        <v>0.42608898170064929</v>
      </c>
      <c r="AA412" s="5">
        <f t="shared" si="450"/>
        <v>2.3418654160299997E-5</v>
      </c>
      <c r="AB412" s="5">
        <f t="shared" si="451"/>
        <v>4.9863391127394996E-8</v>
      </c>
      <c r="AC412" s="36">
        <f t="shared" si="452"/>
        <v>0.54273501899999999</v>
      </c>
      <c r="AD412" s="42">
        <v>9.8673824000000003E-6</v>
      </c>
      <c r="AE412" s="42">
        <v>2.9768581999999999E-8</v>
      </c>
      <c r="AF412" s="42">
        <v>8.1330733999999999E-13</v>
      </c>
      <c r="AG412" s="42">
        <v>3.5027193999999999E-9</v>
      </c>
      <c r="AH412" s="42">
        <v>1.6159449E-9</v>
      </c>
      <c r="AI412" s="42">
        <v>1.8012993999999999E-8</v>
      </c>
      <c r="AJ412" s="42">
        <v>1.2472134999999999E-5</v>
      </c>
      <c r="AK412" s="42">
        <v>2.5666837E-9</v>
      </c>
      <c r="AL412" s="42">
        <v>1.3853702E-8</v>
      </c>
      <c r="AM412" s="42">
        <v>4.6869157000000003E-10</v>
      </c>
      <c r="AN412" s="42">
        <v>5.9226239000000005E-14</v>
      </c>
      <c r="AO412" s="42">
        <v>7.0153884999999998E-10</v>
      </c>
      <c r="AP412" s="42">
        <v>1.1920016999999999E-12</v>
      </c>
      <c r="AQ412" s="42">
        <v>3.2694759E-12</v>
      </c>
      <c r="AR412" s="42">
        <v>9.9776452000000005E-8</v>
      </c>
      <c r="AS412" s="42">
        <v>6.2081236E-7</v>
      </c>
      <c r="AT412" s="42">
        <v>4.5895960000000001E-10</v>
      </c>
      <c r="AU412" s="42">
        <v>3.9883838999999997E-2</v>
      </c>
      <c r="AV412" s="42">
        <v>0.50285117999999995</v>
      </c>
      <c r="AW412" s="42">
        <v>3.3541629000000001E-7</v>
      </c>
      <c r="AX412" s="42">
        <v>2.039808E-9</v>
      </c>
      <c r="AY412" s="42">
        <v>9.1396215999999994E-14</v>
      </c>
      <c r="AZ412" s="28"/>
      <c r="BA412" s="33" t="s">
        <v>1201</v>
      </c>
      <c r="BB412" s="28"/>
      <c r="BC412" s="28"/>
      <c r="BE412" s="39"/>
      <c r="BF412"/>
      <c r="BG412"/>
      <c r="BH412"/>
      <c r="BI412"/>
      <c r="BJ412"/>
      <c r="BK412"/>
      <c r="BL412"/>
      <c r="BM412"/>
      <c r="BN412"/>
      <c r="BO412"/>
      <c r="BP412"/>
      <c r="BQ412"/>
    </row>
    <row r="413" spans="1:69">
      <c r="C413" s="71" t="s">
        <v>463</v>
      </c>
      <c r="E413" s="29" t="s">
        <v>52</v>
      </c>
      <c r="F413" s="43" t="s">
        <v>1917</v>
      </c>
      <c r="G413" s="238">
        <f t="shared" si="444"/>
        <v>3.1793179656969999</v>
      </c>
      <c r="H413" s="134">
        <f t="shared" si="445"/>
        <v>0.165208141</v>
      </c>
      <c r="I413" s="134">
        <f t="shared" si="446"/>
        <v>0.70481228000000007</v>
      </c>
      <c r="J413" s="138">
        <f t="shared" si="447"/>
        <v>1.0358690446969998</v>
      </c>
      <c r="K413" s="190">
        <v>1.2734285000000001</v>
      </c>
      <c r="L413" s="190">
        <v>0.51036824999999997</v>
      </c>
      <c r="M413" s="190">
        <v>0.14109725000000001</v>
      </c>
      <c r="N413" s="190">
        <v>0.11302389</v>
      </c>
      <c r="O413" s="190">
        <v>2.3131807000000001E-2</v>
      </c>
      <c r="P413" s="190">
        <v>2.9052444E-2</v>
      </c>
      <c r="Q413" s="190">
        <v>5.3346780000000003E-2</v>
      </c>
      <c r="R413" s="190">
        <v>0.83057210999999997</v>
      </c>
      <c r="S413" s="190">
        <v>0.20068221</v>
      </c>
      <c r="T413" s="190">
        <v>4.1172199E-3</v>
      </c>
      <c r="U413" s="190">
        <v>4.4669719000000002E-4</v>
      </c>
      <c r="V413" s="190">
        <v>5.0807606999999997E-5</v>
      </c>
      <c r="W413" s="25"/>
      <c r="X413" s="252">
        <f t="shared" si="448"/>
        <v>10.977831896551724</v>
      </c>
      <c r="Y413" s="46">
        <v>167.19466</v>
      </c>
      <c r="Z413" s="67">
        <f t="shared" si="449"/>
        <v>0.43564916864695968</v>
      </c>
      <c r="AA413" s="5">
        <f t="shared" si="450"/>
        <v>2.3943655403200002E-5</v>
      </c>
      <c r="AB413" s="5">
        <f t="shared" si="451"/>
        <v>5.1232327761517997E-8</v>
      </c>
      <c r="AC413" s="36">
        <f t="shared" si="452"/>
        <v>0.53639773600000007</v>
      </c>
      <c r="AD413" s="42">
        <v>1.0268135E-5</v>
      </c>
      <c r="AE413" s="42">
        <v>3.0977799E-8</v>
      </c>
      <c r="AF413" s="42">
        <v>8.4634505999999998E-13</v>
      </c>
      <c r="AG413" s="42">
        <v>3.4991739E-9</v>
      </c>
      <c r="AH413" s="42">
        <v>1.6042252999999999E-9</v>
      </c>
      <c r="AI413" s="42">
        <v>1.7957153999999999E-8</v>
      </c>
      <c r="AJ413" s="42">
        <v>1.253668E-5</v>
      </c>
      <c r="AK413" s="42">
        <v>2.5596817000000001E-9</v>
      </c>
      <c r="AL413" s="42">
        <v>1.3918619E-8</v>
      </c>
      <c r="AM413" s="42">
        <v>5.1679845999999998E-10</v>
      </c>
      <c r="AN413" s="42">
        <v>7.1378801000000002E-14</v>
      </c>
      <c r="AO413" s="42">
        <v>7.6817984000000004E-10</v>
      </c>
      <c r="AP413" s="42">
        <v>1.2706139E-12</v>
      </c>
      <c r="AQ413" s="42">
        <v>3.5483804000000001E-12</v>
      </c>
      <c r="AR413" s="42">
        <v>1.0527911E-7</v>
      </c>
      <c r="AS413" s="42">
        <v>6.7749830000000005E-7</v>
      </c>
      <c r="AT413" s="42">
        <v>4.6028158999999999E-10</v>
      </c>
      <c r="AU413" s="42">
        <v>4.1089946000000002E-2</v>
      </c>
      <c r="AV413" s="42">
        <v>0.49530779000000003</v>
      </c>
      <c r="AW413" s="42">
        <v>3.3300243999999999E-7</v>
      </c>
      <c r="AX413" s="42">
        <v>2.0251407000000001E-9</v>
      </c>
      <c r="AY413" s="42">
        <v>9.0753357E-14</v>
      </c>
      <c r="AZ413" s="28"/>
      <c r="BA413" s="33" t="s">
        <v>1201</v>
      </c>
      <c r="BB413" s="28"/>
      <c r="BC413" s="28"/>
      <c r="BE413" s="39"/>
      <c r="BF413"/>
      <c r="BG413"/>
      <c r="BH413"/>
      <c r="BI413"/>
      <c r="BJ413"/>
      <c r="BK413"/>
      <c r="BL413"/>
      <c r="BM413"/>
      <c r="BN413"/>
      <c r="BO413"/>
      <c r="BP413"/>
      <c r="BQ413"/>
    </row>
    <row r="414" spans="1:69">
      <c r="C414" s="71" t="s">
        <v>464</v>
      </c>
      <c r="E414" s="29" t="s">
        <v>52</v>
      </c>
      <c r="F414" s="43" t="s">
        <v>1918</v>
      </c>
      <c r="G414" s="238">
        <f t="shared" si="444"/>
        <v>3.219580574169</v>
      </c>
      <c r="H414" s="134">
        <f t="shared" si="445"/>
        <v>0.165899203</v>
      </c>
      <c r="I414" s="134">
        <f t="shared" si="446"/>
        <v>0.71249990100000005</v>
      </c>
      <c r="J414" s="138">
        <f t="shared" si="447"/>
        <v>1.0901284701689999</v>
      </c>
      <c r="K414" s="190">
        <v>1.251053</v>
      </c>
      <c r="L414" s="190">
        <v>0.51950061000000003</v>
      </c>
      <c r="M414" s="190">
        <v>0.14039256</v>
      </c>
      <c r="N414" s="190">
        <v>0.11383726</v>
      </c>
      <c r="O414" s="190">
        <v>2.3206857000000001E-2</v>
      </c>
      <c r="P414" s="190">
        <v>2.8855085999999999E-2</v>
      </c>
      <c r="Q414" s="190">
        <v>5.2606730999999997E-2</v>
      </c>
      <c r="R414" s="190">
        <v>0.88451895999999997</v>
      </c>
      <c r="S414" s="190">
        <v>0.20099819999999999</v>
      </c>
      <c r="T414" s="190">
        <v>4.1168445000000003E-3</v>
      </c>
      <c r="U414" s="190">
        <v>4.4596746999999999E-4</v>
      </c>
      <c r="V414" s="190">
        <v>4.8498199E-5</v>
      </c>
      <c r="W414" s="25"/>
      <c r="X414" s="252">
        <f t="shared" si="448"/>
        <v>10.784939655172414</v>
      </c>
      <c r="Y414" s="46">
        <v>167.61327</v>
      </c>
      <c r="Z414" s="67">
        <f t="shared" si="449"/>
        <v>0.43544570767431967</v>
      </c>
      <c r="AA414" s="5">
        <f t="shared" si="450"/>
        <v>2.3941746977700001E-5</v>
      </c>
      <c r="AB414" s="5">
        <f t="shared" si="451"/>
        <v>5.0876683873803001E-8</v>
      </c>
      <c r="AC414" s="36">
        <f t="shared" si="452"/>
        <v>0.54021684800000003</v>
      </c>
      <c r="AD414" s="42">
        <v>1.008951E-5</v>
      </c>
      <c r="AE414" s="42">
        <v>3.0438824000000002E-8</v>
      </c>
      <c r="AF414" s="42">
        <v>8.3161942999999996E-13</v>
      </c>
      <c r="AG414" s="42">
        <v>3.5058213000000002E-9</v>
      </c>
      <c r="AH414" s="42">
        <v>1.6275683999999999E-9</v>
      </c>
      <c r="AI414" s="42">
        <v>1.8021267999999999E-8</v>
      </c>
      <c r="AJ414" s="42">
        <v>1.2726139E-5</v>
      </c>
      <c r="AK414" s="42">
        <v>2.568308E-9</v>
      </c>
      <c r="AL414" s="42">
        <v>1.4144036999999999E-8</v>
      </c>
      <c r="AM414" s="42">
        <v>4.9279727000000003E-10</v>
      </c>
      <c r="AN414" s="42">
        <v>6.5808316E-14</v>
      </c>
      <c r="AO414" s="42">
        <v>7.3948583000000003E-10</v>
      </c>
      <c r="AP414" s="42">
        <v>1.4313974999999999E-12</v>
      </c>
      <c r="AQ414" s="42">
        <v>3.4740710000000001E-12</v>
      </c>
      <c r="AR414" s="42">
        <v>1.0277383E-7</v>
      </c>
      <c r="AS414" s="42">
        <v>6.6646451E-7</v>
      </c>
      <c r="AT414" s="42">
        <v>4.5793073999999998E-10</v>
      </c>
      <c r="AU414" s="42">
        <v>4.3938207999999999E-2</v>
      </c>
      <c r="AV414" s="42">
        <v>0.49627863999999999</v>
      </c>
      <c r="AW414" s="42">
        <v>3.3370497999999999E-7</v>
      </c>
      <c r="AX414" s="42">
        <v>2.0294071999999999E-9</v>
      </c>
      <c r="AY414" s="42">
        <v>9.0937557000000006E-14</v>
      </c>
      <c r="AZ414" s="28"/>
      <c r="BA414" s="33" t="s">
        <v>1201</v>
      </c>
      <c r="BB414" s="28"/>
      <c r="BC414" s="28"/>
      <c r="BE414" s="39"/>
      <c r="BF414"/>
      <c r="BG414"/>
      <c r="BH414"/>
      <c r="BI414"/>
      <c r="BJ414"/>
      <c r="BK414"/>
      <c r="BL414"/>
      <c r="BM414"/>
      <c r="BN414"/>
      <c r="BO414"/>
      <c r="BP414"/>
      <c r="BQ414"/>
    </row>
    <row r="415" spans="1:69">
      <c r="C415" s="71" t="s">
        <v>465</v>
      </c>
      <c r="E415" s="29" t="s">
        <v>52</v>
      </c>
      <c r="F415" s="43" t="s">
        <v>1919</v>
      </c>
      <c r="G415" s="238">
        <f t="shared" si="444"/>
        <v>3.064440741891</v>
      </c>
      <c r="H415" s="134">
        <f t="shared" si="445"/>
        <v>0.16219219900000001</v>
      </c>
      <c r="I415" s="134">
        <f t="shared" si="446"/>
        <v>0.68098487200000002</v>
      </c>
      <c r="J415" s="138">
        <f t="shared" si="447"/>
        <v>1.0349879708909999</v>
      </c>
      <c r="K415" s="190">
        <v>1.1862756999999999</v>
      </c>
      <c r="L415" s="190">
        <v>0.50062781000000001</v>
      </c>
      <c r="M415" s="190">
        <v>0.13427773000000001</v>
      </c>
      <c r="N415" s="190">
        <v>0.11295268999999999</v>
      </c>
      <c r="O415" s="190">
        <v>2.3179846E-2</v>
      </c>
      <c r="P415" s="190">
        <v>2.6059663E-2</v>
      </c>
      <c r="Q415" s="190">
        <v>4.6079332000000001E-2</v>
      </c>
      <c r="R415" s="190">
        <v>0.82805962</v>
      </c>
      <c r="S415" s="190">
        <v>0.20217579999999999</v>
      </c>
      <c r="T415" s="190">
        <v>4.2678213999999999E-3</v>
      </c>
      <c r="U415" s="190">
        <v>4.5470656000000002E-4</v>
      </c>
      <c r="V415" s="190">
        <v>3.0022931000000002E-5</v>
      </c>
      <c r="W415" s="25"/>
      <c r="X415" s="252">
        <f t="shared" si="448"/>
        <v>10.226514655172412</v>
      </c>
      <c r="Y415" s="46">
        <v>169.74906999999999</v>
      </c>
      <c r="Z415" s="67">
        <f t="shared" si="449"/>
        <v>0.41364871870789155</v>
      </c>
      <c r="AA415" s="5">
        <f t="shared" si="450"/>
        <v>2.2727775831200002E-5</v>
      </c>
      <c r="AB415" s="5">
        <f t="shared" si="451"/>
        <v>4.8441039946747008E-8</v>
      </c>
      <c r="AC415" s="36">
        <f t="shared" si="452"/>
        <v>0.54110602299999999</v>
      </c>
      <c r="AD415" s="42">
        <v>9.5725498000000005E-6</v>
      </c>
      <c r="AE415" s="42">
        <v>2.8878952000000001E-8</v>
      </c>
      <c r="AF415" s="42">
        <v>7.8900150000000003E-13</v>
      </c>
      <c r="AG415" s="42">
        <v>3.4963631999999999E-9</v>
      </c>
      <c r="AH415" s="42">
        <v>1.6572339999999999E-9</v>
      </c>
      <c r="AI415" s="42">
        <v>1.8031422E-8</v>
      </c>
      <c r="AJ415" s="42">
        <v>1.2284908E-5</v>
      </c>
      <c r="AK415" s="42">
        <v>2.5680760000000001E-9</v>
      </c>
      <c r="AL415" s="42">
        <v>1.3675157E-8</v>
      </c>
      <c r="AM415" s="42">
        <v>3.0411729E-10</v>
      </c>
      <c r="AN415" s="42">
        <v>4.6907537000000001E-14</v>
      </c>
      <c r="AO415" s="42">
        <v>4.6850878000000001E-10</v>
      </c>
      <c r="AP415" s="42">
        <v>9.7340415999999993E-13</v>
      </c>
      <c r="AQ415" s="42">
        <v>2.3047801999999999E-12</v>
      </c>
      <c r="AR415" s="42">
        <v>8.0299291999999997E-8</v>
      </c>
      <c r="AS415" s="42">
        <v>4.2331031999999999E-7</v>
      </c>
      <c r="AT415" s="42">
        <v>4.5295322999999999E-10</v>
      </c>
      <c r="AU415" s="42">
        <v>3.7691772999999998E-2</v>
      </c>
      <c r="AV415" s="42">
        <v>0.50341424999999995</v>
      </c>
      <c r="AW415" s="42">
        <v>3.4352339999999999E-7</v>
      </c>
      <c r="AX415" s="42">
        <v>2.0890679999999999E-9</v>
      </c>
      <c r="AY415" s="42">
        <v>9.3553350000000005E-14</v>
      </c>
      <c r="AZ415" s="28"/>
      <c r="BA415" s="33" t="s">
        <v>1201</v>
      </c>
      <c r="BB415" s="28"/>
      <c r="BC415" s="28"/>
      <c r="BE415" s="39"/>
      <c r="BF415"/>
      <c r="BG415"/>
      <c r="BH415"/>
      <c r="BI415"/>
      <c r="BJ415"/>
      <c r="BK415"/>
      <c r="BL415"/>
      <c r="BM415"/>
      <c r="BN415"/>
      <c r="BO415"/>
      <c r="BP415"/>
      <c r="BQ415"/>
    </row>
    <row r="416" spans="1:69">
      <c r="C416" s="71" t="s">
        <v>466</v>
      </c>
      <c r="D416" s="1"/>
      <c r="E416" s="29" t="s">
        <v>52</v>
      </c>
      <c r="F416" s="43" t="s">
        <v>1920</v>
      </c>
      <c r="G416" s="238">
        <f t="shared" si="444"/>
        <v>3.0767685959299014</v>
      </c>
      <c r="H416" s="134">
        <f t="shared" si="445"/>
        <v>0.15582526599999999</v>
      </c>
      <c r="I416" s="134">
        <f t="shared" si="446"/>
        <v>0.64716040099999994</v>
      </c>
      <c r="J416" s="138">
        <f t="shared" si="447"/>
        <v>1.0129920289299013</v>
      </c>
      <c r="K416" s="190">
        <v>1.2607908999999999</v>
      </c>
      <c r="L416" s="190">
        <v>0.48547723999999998</v>
      </c>
      <c r="M416" s="190">
        <v>0.12674537999999999</v>
      </c>
      <c r="N416" s="190">
        <v>0.11158576000000001</v>
      </c>
      <c r="O416" s="190">
        <v>2.2672175999999999E-2</v>
      </c>
      <c r="P416" s="190">
        <v>2.1567329999999999E-2</v>
      </c>
      <c r="Q416" s="190">
        <v>3.4937781000000001E-2</v>
      </c>
      <c r="R416" s="190">
        <v>0.79872429</v>
      </c>
      <c r="S416" s="190">
        <v>0.20946856</v>
      </c>
      <c r="T416" s="190">
        <v>4.3440110999999997E-3</v>
      </c>
      <c r="U416" s="190">
        <v>4.5516727999999999E-4</v>
      </c>
      <c r="V416" s="190">
        <v>5.4990139000000002E-10</v>
      </c>
      <c r="W416" s="25"/>
      <c r="X416" s="252">
        <f t="shared" si="448"/>
        <v>10.868887068965517</v>
      </c>
      <c r="Y416" s="46">
        <v>171.40565000000001</v>
      </c>
      <c r="Z416" s="67">
        <f t="shared" si="449"/>
        <v>0.41018938973806829</v>
      </c>
      <c r="AA416" s="5">
        <f t="shared" si="450"/>
        <v>2.2502636201899999E-5</v>
      </c>
      <c r="AB416" s="5">
        <f t="shared" si="451"/>
        <v>4.9083689135981996E-8</v>
      </c>
      <c r="AC416" s="36">
        <f t="shared" si="452"/>
        <v>0.53734791100000001</v>
      </c>
      <c r="AD416" s="42">
        <v>1.0168047E-5</v>
      </c>
      <c r="AE416" s="42">
        <v>3.0675704000000001E-8</v>
      </c>
      <c r="AF416" s="42">
        <v>8.3809204999999999E-13</v>
      </c>
      <c r="AG416" s="42">
        <v>3.4616864E-9</v>
      </c>
      <c r="AH416" s="42">
        <v>1.6963115E-9</v>
      </c>
      <c r="AI416" s="42">
        <v>1.7813856E-8</v>
      </c>
      <c r="AJ416" s="42">
        <v>1.1860739999999999E-5</v>
      </c>
      <c r="AK416" s="42">
        <v>2.5372660999999999E-9</v>
      </c>
      <c r="AL416" s="42">
        <v>1.3266433E-8</v>
      </c>
      <c r="AM416" s="42">
        <v>2.0846188000000002E-12</v>
      </c>
      <c r="AN416" s="42">
        <v>5.1944047000000001E-14</v>
      </c>
      <c r="AO416" s="42">
        <v>3.5606185000000002E-11</v>
      </c>
      <c r="AP416" s="42">
        <v>6.2006833999999997E-13</v>
      </c>
      <c r="AQ416" s="42">
        <v>5.1743169000000003E-13</v>
      </c>
      <c r="AR416" s="42">
        <v>4.3326989000000001E-8</v>
      </c>
      <c r="AS416" s="42">
        <v>5.6848969000000002E-8</v>
      </c>
      <c r="AT416" s="42">
        <v>4.3182868000000001E-10</v>
      </c>
      <c r="AU416" s="42">
        <v>3.6086280999999998E-2</v>
      </c>
      <c r="AV416" s="42">
        <v>0.50126163000000001</v>
      </c>
      <c r="AW416" s="42">
        <v>3.5070139E-7</v>
      </c>
      <c r="AX416" s="42">
        <v>2.1326436000000001E-9</v>
      </c>
      <c r="AY416" s="42">
        <v>9.5416054999999996E-14</v>
      </c>
      <c r="AZ416" s="28"/>
      <c r="BA416" s="33" t="s">
        <v>1201</v>
      </c>
      <c r="BB416" s="28"/>
      <c r="BC416" s="28"/>
      <c r="BE416" s="39"/>
      <c r="BF416"/>
      <c r="BG416"/>
      <c r="BH416"/>
      <c r="BI416"/>
      <c r="BJ416"/>
      <c r="BK416"/>
      <c r="BL416"/>
      <c r="BM416"/>
      <c r="BN416"/>
      <c r="BO416"/>
      <c r="BP416"/>
      <c r="BQ416"/>
    </row>
    <row r="417" spans="3:69">
      <c r="C417" s="71" t="s">
        <v>467</v>
      </c>
      <c r="E417" s="29" t="s">
        <v>52</v>
      </c>
      <c r="F417" s="43" t="s">
        <v>1921</v>
      </c>
      <c r="G417" s="238">
        <f t="shared" si="444"/>
        <v>3.1380932059493514</v>
      </c>
      <c r="H417" s="134">
        <f t="shared" si="445"/>
        <v>0.151706959</v>
      </c>
      <c r="I417" s="134">
        <f t="shared" si="446"/>
        <v>0.63291687900000004</v>
      </c>
      <c r="J417" s="138">
        <f t="shared" si="447"/>
        <v>0.96869306794935139</v>
      </c>
      <c r="K417" s="190">
        <v>1.3847763</v>
      </c>
      <c r="L417" s="190">
        <v>0.47379914000000001</v>
      </c>
      <c r="M417" s="190">
        <v>0.12594578000000001</v>
      </c>
      <c r="N417" s="190">
        <v>0.10883515000000001</v>
      </c>
      <c r="O417" s="190">
        <v>2.1446032E-2</v>
      </c>
      <c r="P417" s="190">
        <v>2.1425777E-2</v>
      </c>
      <c r="Q417" s="190">
        <v>3.3171959000000001E-2</v>
      </c>
      <c r="R417" s="190">
        <v>0.75860108000000004</v>
      </c>
      <c r="S417" s="190">
        <v>0.20555752999999999</v>
      </c>
      <c r="T417" s="190">
        <v>4.1045474999999998E-3</v>
      </c>
      <c r="U417" s="190">
        <v>4.2990992999999999E-4</v>
      </c>
      <c r="V417" s="190">
        <v>5.1935131000000001E-10</v>
      </c>
      <c r="W417" s="25"/>
      <c r="X417" s="252">
        <f t="shared" si="448"/>
        <v>11.93772672413793</v>
      </c>
      <c r="Y417" s="46">
        <v>168.06145000000001</v>
      </c>
      <c r="Z417" s="67">
        <f t="shared" si="449"/>
        <v>0.42264335952183019</v>
      </c>
      <c r="AA417" s="5">
        <f t="shared" si="450"/>
        <v>2.3161414694300001E-5</v>
      </c>
      <c r="AB417" s="5">
        <f t="shared" si="451"/>
        <v>5.1523701782553999E-8</v>
      </c>
      <c r="AC417" s="36">
        <f t="shared" si="452"/>
        <v>0.53701694600000005</v>
      </c>
      <c r="AD417" s="42">
        <v>1.1157151999999999E-5</v>
      </c>
      <c r="AE417" s="42">
        <v>3.3660196999999998E-8</v>
      </c>
      <c r="AF417" s="42">
        <v>9.1963328999999999E-13</v>
      </c>
      <c r="AG417" s="42">
        <v>3.4171417999999998E-9</v>
      </c>
      <c r="AH417" s="42">
        <v>1.6020945E-9</v>
      </c>
      <c r="AI417" s="42">
        <v>1.7272396000000001E-8</v>
      </c>
      <c r="AJ417" s="42">
        <v>1.1552383E-5</v>
      </c>
      <c r="AK417" s="42">
        <v>2.4627441999999998E-9</v>
      </c>
      <c r="AL417" s="42">
        <v>1.2935107000000001E-8</v>
      </c>
      <c r="AM417" s="42">
        <v>5.8544892000000004E-12</v>
      </c>
      <c r="AN417" s="42">
        <v>7.7237039000000004E-14</v>
      </c>
      <c r="AO417" s="42">
        <v>3.5374432000000002E-11</v>
      </c>
      <c r="AP417" s="42">
        <v>6.8675901999999999E-13</v>
      </c>
      <c r="AQ417" s="42">
        <v>5.1362202999999999E-13</v>
      </c>
      <c r="AR417" s="42">
        <v>4.1443284E-8</v>
      </c>
      <c r="AS417" s="42">
        <v>5.6909118000000001E-8</v>
      </c>
      <c r="AT417" s="42">
        <v>4.0786639000000001E-10</v>
      </c>
      <c r="AU417" s="42">
        <v>3.7699615999999998E-2</v>
      </c>
      <c r="AV417" s="42">
        <v>0.49931733</v>
      </c>
      <c r="AW417" s="42">
        <v>3.3123566000000003E-7</v>
      </c>
      <c r="AX417" s="42">
        <v>2.0142709000000002E-9</v>
      </c>
      <c r="AY417" s="42">
        <v>9.0119974999999997E-14</v>
      </c>
      <c r="AZ417" s="28"/>
      <c r="BA417" s="33" t="s">
        <v>1201</v>
      </c>
      <c r="BB417" s="28"/>
      <c r="BC417" s="28"/>
      <c r="BE417" s="39"/>
      <c r="BF417"/>
      <c r="BG417"/>
      <c r="BH417"/>
      <c r="BI417"/>
      <c r="BJ417"/>
      <c r="BK417"/>
      <c r="BL417"/>
      <c r="BM417"/>
      <c r="BN417"/>
      <c r="BO417"/>
      <c r="BP417"/>
      <c r="BQ417"/>
    </row>
    <row r="418" spans="3:69">
      <c r="C418" s="71" t="s">
        <v>468</v>
      </c>
      <c r="E418" s="29" t="s">
        <v>52</v>
      </c>
      <c r="F418" s="43" t="s">
        <v>1922</v>
      </c>
      <c r="G418" s="238">
        <f t="shared" si="444"/>
        <v>3.2873451762782384</v>
      </c>
      <c r="H418" s="134">
        <f t="shared" si="445"/>
        <v>0.15355232199999999</v>
      </c>
      <c r="I418" s="134">
        <f t="shared" si="446"/>
        <v>0.64364132399999996</v>
      </c>
      <c r="J418" s="138">
        <f t="shared" si="447"/>
        <v>0.98937683027823853</v>
      </c>
      <c r="K418" s="190">
        <v>1.5007747</v>
      </c>
      <c r="L418" s="190">
        <v>0.48050732000000002</v>
      </c>
      <c r="M418" s="190">
        <v>0.12939002999999999</v>
      </c>
      <c r="N418" s="190">
        <v>0.11046557</v>
      </c>
      <c r="O418" s="190">
        <v>2.1833907E-2</v>
      </c>
      <c r="P418" s="190">
        <v>2.1252844999999999E-2</v>
      </c>
      <c r="Q418" s="190">
        <v>3.3743974000000003E-2</v>
      </c>
      <c r="R418" s="190">
        <v>0.77234839</v>
      </c>
      <c r="S418" s="190">
        <v>0.2124152</v>
      </c>
      <c r="T418" s="190">
        <v>4.1759544999999997E-3</v>
      </c>
      <c r="U418" s="190">
        <v>4.3728525000000002E-4</v>
      </c>
      <c r="V418" s="190">
        <v>5.282386E-10</v>
      </c>
      <c r="W418" s="25"/>
      <c r="X418" s="252">
        <f t="shared" si="448"/>
        <v>12.937712931034483</v>
      </c>
      <c r="Y418" s="46">
        <v>171.45729</v>
      </c>
      <c r="Z418" s="67">
        <f t="shared" si="449"/>
        <v>0.44292059057038019</v>
      </c>
      <c r="AA418" s="5">
        <f t="shared" si="450"/>
        <v>2.4257474359099999E-5</v>
      </c>
      <c r="AB418" s="5">
        <f t="shared" si="451"/>
        <v>5.4577783420157996E-8</v>
      </c>
      <c r="AC418" s="36">
        <f t="shared" si="452"/>
        <v>0.55300953799999997</v>
      </c>
      <c r="AD418" s="42">
        <v>1.2085982999999999E-5</v>
      </c>
      <c r="AE418" s="42">
        <v>3.6462666E-8</v>
      </c>
      <c r="AF418" s="42">
        <v>9.9620055999999994E-13</v>
      </c>
      <c r="AG418" s="42">
        <v>3.4309789000000001E-9</v>
      </c>
      <c r="AH418" s="42">
        <v>1.6295242000000001E-9</v>
      </c>
      <c r="AI418" s="42">
        <v>1.7472931999999999E-8</v>
      </c>
      <c r="AJ418" s="42">
        <v>1.1712763E-5</v>
      </c>
      <c r="AK418" s="42">
        <v>2.4928366E-9</v>
      </c>
      <c r="AL418" s="42">
        <v>1.3113101E-8</v>
      </c>
      <c r="AM418" s="42">
        <v>7.7992903000000006E-12</v>
      </c>
      <c r="AN418" s="42">
        <v>9.6098386999999996E-14</v>
      </c>
      <c r="AO418" s="42">
        <v>3.5300241E-11</v>
      </c>
      <c r="AP418" s="42">
        <v>7.0284696000000002E-13</v>
      </c>
      <c r="AQ418" s="42">
        <v>5.2303780999999999E-13</v>
      </c>
      <c r="AR418" s="42">
        <v>4.2002235999999997E-8</v>
      </c>
      <c r="AS418" s="42">
        <v>5.7277767999999997E-8</v>
      </c>
      <c r="AT418" s="42">
        <v>4.1486354E-10</v>
      </c>
      <c r="AU418" s="42">
        <v>4.0561057999999997E-2</v>
      </c>
      <c r="AV418" s="42">
        <v>0.51244847999999998</v>
      </c>
      <c r="AW418" s="42">
        <v>3.3691492000000002E-7</v>
      </c>
      <c r="AX418" s="42">
        <v>2.0488068999999999E-9</v>
      </c>
      <c r="AY418" s="42">
        <v>9.1665141E-14</v>
      </c>
      <c r="AZ418" s="28"/>
      <c r="BA418" s="33" t="s">
        <v>1201</v>
      </c>
      <c r="BB418" s="28"/>
      <c r="BC418" s="28"/>
      <c r="BE418" s="39"/>
      <c r="BF418"/>
      <c r="BG418"/>
      <c r="BH418"/>
      <c r="BI418"/>
      <c r="BJ418"/>
      <c r="BK418"/>
      <c r="BL418"/>
      <c r="BM418"/>
      <c r="BN418"/>
      <c r="BO418"/>
      <c r="BP418"/>
      <c r="BQ418"/>
    </row>
    <row r="419" spans="3:69">
      <c r="C419" s="71" t="s">
        <v>469</v>
      </c>
      <c r="E419" s="29" t="s">
        <v>52</v>
      </c>
      <c r="F419" s="43" t="s">
        <v>1923</v>
      </c>
      <c r="G419" s="238">
        <f t="shared" si="444"/>
        <v>3.5952921976444974</v>
      </c>
      <c r="H419" s="134">
        <f t="shared" si="445"/>
        <v>0.16341804199999999</v>
      </c>
      <c r="I419" s="134">
        <f t="shared" si="446"/>
        <v>0.66910542000000006</v>
      </c>
      <c r="J419" s="138">
        <f t="shared" si="447"/>
        <v>1.0824520356444971</v>
      </c>
      <c r="K419" s="190">
        <v>1.6803167000000001</v>
      </c>
      <c r="L419" s="190">
        <v>0.49585357000000002</v>
      </c>
      <c r="M419" s="190">
        <v>0.13795743999999999</v>
      </c>
      <c r="N419" s="190">
        <v>0.11830432</v>
      </c>
      <c r="O419" s="190">
        <v>2.3350481999999999E-2</v>
      </c>
      <c r="P419" s="190">
        <v>2.176324E-2</v>
      </c>
      <c r="Q419" s="190">
        <v>3.5294409999999998E-2</v>
      </c>
      <c r="R419" s="190">
        <v>0.85434341999999996</v>
      </c>
      <c r="S419" s="190">
        <v>0.22308279</v>
      </c>
      <c r="T419" s="190">
        <v>4.5640593000000002E-3</v>
      </c>
      <c r="U419" s="190">
        <v>4.6176555000000002E-4</v>
      </c>
      <c r="V419" s="190">
        <v>7.9449687999999995E-10</v>
      </c>
      <c r="W419" s="25"/>
      <c r="X419" s="252">
        <f t="shared" si="448"/>
        <v>14.485488793103448</v>
      </c>
      <c r="Y419" s="46">
        <v>192.87689</v>
      </c>
      <c r="Z419" s="67">
        <f t="shared" si="449"/>
        <v>0.47880435506133906</v>
      </c>
      <c r="AA419" s="5">
        <f t="shared" si="450"/>
        <v>2.61565050908E-5</v>
      </c>
      <c r="AB419" s="5">
        <f t="shared" si="451"/>
        <v>5.9697070398580007E-8</v>
      </c>
      <c r="AC419" s="36">
        <f t="shared" si="452"/>
        <v>0.69943490499999994</v>
      </c>
      <c r="AD419" s="42">
        <v>1.3532424E-5</v>
      </c>
      <c r="AE419" s="42">
        <v>4.0826477999999998E-8</v>
      </c>
      <c r="AF419" s="42">
        <v>1.1154234999999999E-12</v>
      </c>
      <c r="AG419" s="42">
        <v>3.5240857999999999E-9</v>
      </c>
      <c r="AH419" s="42">
        <v>1.7042179999999999E-9</v>
      </c>
      <c r="AI419" s="42">
        <v>1.8604277000000001E-8</v>
      </c>
      <c r="AJ419" s="42">
        <v>1.2143249999999999E-5</v>
      </c>
      <c r="AK419" s="42">
        <v>2.6562487999999998E-9</v>
      </c>
      <c r="AL419" s="42">
        <v>1.3578798E-8</v>
      </c>
      <c r="AM419" s="42">
        <v>8.6425137000000006E-12</v>
      </c>
      <c r="AN419" s="42">
        <v>1.0463075E-13</v>
      </c>
      <c r="AO419" s="42">
        <v>3.6331794000000001E-11</v>
      </c>
      <c r="AP419" s="42">
        <v>7.3784136999999996E-13</v>
      </c>
      <c r="AQ419" s="42">
        <v>5.5086820000000003E-13</v>
      </c>
      <c r="AR419" s="42">
        <v>4.4420461000000001E-8</v>
      </c>
      <c r="AS419" s="42">
        <v>5.9042839E-8</v>
      </c>
      <c r="AT419" s="42">
        <v>4.3809004000000001E-10</v>
      </c>
      <c r="AU419" s="42">
        <v>4.7632975000000001E-2</v>
      </c>
      <c r="AV419" s="42">
        <v>0.65180192999999997</v>
      </c>
      <c r="AW419" s="42">
        <v>3.5353521000000002E-7</v>
      </c>
      <c r="AX419" s="42">
        <v>2.1498763000000001E-9</v>
      </c>
      <c r="AY419" s="42">
        <v>9.6187060000000004E-14</v>
      </c>
      <c r="AZ419" s="28"/>
      <c r="BA419" s="33" t="s">
        <v>1201</v>
      </c>
      <c r="BB419" s="28"/>
      <c r="BC419" s="28"/>
      <c r="BE419" s="39"/>
      <c r="BF419"/>
      <c r="BG419"/>
      <c r="BH419"/>
      <c r="BI419"/>
      <c r="BJ419"/>
      <c r="BK419"/>
      <c r="BL419"/>
      <c r="BM419"/>
      <c r="BN419"/>
      <c r="BO419"/>
      <c r="BP419"/>
      <c r="BQ419"/>
    </row>
    <row r="420" spans="3:69">
      <c r="C420" s="71" t="s">
        <v>470</v>
      </c>
      <c r="E420" s="29" t="s">
        <v>52</v>
      </c>
      <c r="F420" s="43" t="s">
        <v>1924</v>
      </c>
      <c r="G420" s="238">
        <f t="shared" si="444"/>
        <v>3.0608879869324781</v>
      </c>
      <c r="H420" s="134">
        <f t="shared" si="445"/>
        <v>0.156121342</v>
      </c>
      <c r="I420" s="134">
        <f t="shared" si="446"/>
        <v>0.64563218200000005</v>
      </c>
      <c r="J420" s="138">
        <f t="shared" si="447"/>
        <v>1.0157772629324782</v>
      </c>
      <c r="K420" s="190">
        <v>1.2433571999999999</v>
      </c>
      <c r="L420" s="190">
        <v>0.48422871000000001</v>
      </c>
      <c r="M420" s="190">
        <v>0.12655041</v>
      </c>
      <c r="N420" s="190">
        <v>0.1119117</v>
      </c>
      <c r="O420" s="190">
        <v>2.2683597999999999E-2</v>
      </c>
      <c r="P420" s="190">
        <v>2.1526044000000001E-2</v>
      </c>
      <c r="Q420" s="190">
        <v>3.4853061999999997E-2</v>
      </c>
      <c r="R420" s="190">
        <v>0.80314291999999998</v>
      </c>
      <c r="S420" s="190">
        <v>0.20781881999999999</v>
      </c>
      <c r="T420" s="190">
        <v>4.3608238000000001E-3</v>
      </c>
      <c r="U420" s="190">
        <v>4.5469854999999999E-4</v>
      </c>
      <c r="V420" s="190">
        <v>5.8247839E-10</v>
      </c>
      <c r="W420" s="25"/>
      <c r="X420" s="252">
        <f t="shared" si="448"/>
        <v>10.718596551724136</v>
      </c>
      <c r="Y420" s="46">
        <v>172.66013000000001</v>
      </c>
      <c r="Z420" s="67">
        <f t="shared" si="449"/>
        <v>0.40733028286163736</v>
      </c>
      <c r="AA420" s="5">
        <f t="shared" si="450"/>
        <v>2.2342150351099999E-5</v>
      </c>
      <c r="AB420" s="5">
        <f t="shared" si="451"/>
        <v>4.8643280794365005E-8</v>
      </c>
      <c r="AC420" s="36">
        <f t="shared" si="452"/>
        <v>0.54986876100000004</v>
      </c>
      <c r="AD420" s="42">
        <v>1.0029551000000001E-5</v>
      </c>
      <c r="AE420" s="42">
        <v>3.0257785E-8</v>
      </c>
      <c r="AF420" s="42">
        <v>8.2667361999999998E-13</v>
      </c>
      <c r="AG420" s="42">
        <v>3.4675231000000002E-9</v>
      </c>
      <c r="AH420" s="42">
        <v>1.692268E-9</v>
      </c>
      <c r="AI420" s="42">
        <v>1.7871227000000001E-8</v>
      </c>
      <c r="AJ420" s="42">
        <v>1.1839568999999999E-5</v>
      </c>
      <c r="AK420" s="42">
        <v>2.5451881999999998E-9</v>
      </c>
      <c r="AL420" s="42">
        <v>1.3241336E-8</v>
      </c>
      <c r="AM420" s="42">
        <v>1.4296873E-12</v>
      </c>
      <c r="AN420" s="42">
        <v>4.6681245E-14</v>
      </c>
      <c r="AO420" s="42">
        <v>3.5518410999999998E-11</v>
      </c>
      <c r="AP420" s="42">
        <v>6.0999651000000001E-13</v>
      </c>
      <c r="AQ420" s="42">
        <v>5.1483197000000002E-13</v>
      </c>
      <c r="AR420" s="42">
        <v>4.3329174E-8</v>
      </c>
      <c r="AS420" s="42">
        <v>5.6642619000000001E-8</v>
      </c>
      <c r="AT420" s="42">
        <v>4.3138418000000002E-10</v>
      </c>
      <c r="AU420" s="42">
        <v>3.6017311000000003E-2</v>
      </c>
      <c r="AV420" s="42">
        <v>0.51385144999999999</v>
      </c>
      <c r="AW420" s="42">
        <v>3.5002753999999999E-7</v>
      </c>
      <c r="AX420" s="42">
        <v>2.1285459E-9</v>
      </c>
      <c r="AY420" s="42">
        <v>9.5232720000000004E-14</v>
      </c>
      <c r="AZ420" s="28"/>
      <c r="BA420" s="33" t="s">
        <v>1201</v>
      </c>
      <c r="BB420" s="28"/>
      <c r="BC420" s="28"/>
      <c r="BE420" s="39"/>
      <c r="BF420"/>
      <c r="BG420"/>
      <c r="BH420"/>
      <c r="BI420"/>
      <c r="BJ420"/>
      <c r="BK420"/>
      <c r="BL420"/>
      <c r="BM420"/>
      <c r="BN420"/>
      <c r="BO420"/>
      <c r="BP420"/>
      <c r="BQ420"/>
    </row>
    <row r="421" spans="3:69">
      <c r="C421" s="71" t="s">
        <v>471</v>
      </c>
      <c r="E421" s="29" t="s">
        <v>52</v>
      </c>
      <c r="F421" s="43" t="s">
        <v>1925</v>
      </c>
      <c r="G421" s="238">
        <f t="shared" si="444"/>
        <v>3.0013848784499015</v>
      </c>
      <c r="H421" s="134">
        <f t="shared" si="445"/>
        <v>0.15565588700000002</v>
      </c>
      <c r="I421" s="134">
        <f t="shared" si="446"/>
        <v>0.64512249399999999</v>
      </c>
      <c r="J421" s="138">
        <f t="shared" si="447"/>
        <v>1.0137943974499015</v>
      </c>
      <c r="K421" s="190">
        <v>1.1868121</v>
      </c>
      <c r="L421" s="190">
        <v>0.48507064999999999</v>
      </c>
      <c r="M421" s="190">
        <v>0.12514636000000001</v>
      </c>
      <c r="N421" s="190">
        <v>0.11119420000000001</v>
      </c>
      <c r="O421" s="190">
        <v>2.2656671E-2</v>
      </c>
      <c r="P421" s="190">
        <v>2.1805016E-2</v>
      </c>
      <c r="Q421" s="190">
        <v>3.4905484000000001E-2</v>
      </c>
      <c r="R421" s="190">
        <v>0.80169400999999996</v>
      </c>
      <c r="S421" s="190">
        <v>0.20730208999999999</v>
      </c>
      <c r="T421" s="190">
        <v>4.3431434E-3</v>
      </c>
      <c r="U421" s="190">
        <v>4.5515349999999998E-4</v>
      </c>
      <c r="V421" s="190">
        <v>5.4990139000000002E-10</v>
      </c>
      <c r="W421" s="25"/>
      <c r="X421" s="252">
        <f t="shared" si="448"/>
        <v>10.231138793103447</v>
      </c>
      <c r="Y421" s="46">
        <v>170.48581999999999</v>
      </c>
      <c r="Z421" s="67">
        <f t="shared" si="449"/>
        <v>0.39900625048188443</v>
      </c>
      <c r="AA421" s="5">
        <f t="shared" si="450"/>
        <v>2.1901028116500003E-5</v>
      </c>
      <c r="AB421" s="5">
        <f t="shared" si="451"/>
        <v>4.7281559444707002E-8</v>
      </c>
      <c r="AC421" s="36">
        <f t="shared" si="452"/>
        <v>0.53094036499999997</v>
      </c>
      <c r="AD421" s="42">
        <v>9.5761992000000004E-6</v>
      </c>
      <c r="AE421" s="42">
        <v>2.8889955999999998E-8</v>
      </c>
      <c r="AF421" s="42">
        <v>7.8930285999999999E-13</v>
      </c>
      <c r="AG421" s="42">
        <v>3.4612495000000001E-9</v>
      </c>
      <c r="AH421" s="42">
        <v>1.6963009999999999E-9</v>
      </c>
      <c r="AI421" s="42">
        <v>1.779324E-8</v>
      </c>
      <c r="AJ421" s="42">
        <v>1.1851383E-5</v>
      </c>
      <c r="AK421" s="42">
        <v>2.5332599E-9</v>
      </c>
      <c r="AL421" s="42">
        <v>1.3255891E-8</v>
      </c>
      <c r="AM421" s="42">
        <v>4.5298025E-13</v>
      </c>
      <c r="AN421" s="42">
        <v>3.8904914000000002E-14</v>
      </c>
      <c r="AO421" s="42">
        <v>3.5557950999999998E-11</v>
      </c>
      <c r="AP421" s="42">
        <v>5.9638288000000002E-13</v>
      </c>
      <c r="AQ421" s="42">
        <v>5.1230898000000002E-13</v>
      </c>
      <c r="AR421" s="42">
        <v>4.3348101999999998E-8</v>
      </c>
      <c r="AS421" s="42">
        <v>5.6453844E-8</v>
      </c>
      <c r="AT421" s="42">
        <v>4.3181560000000001E-10</v>
      </c>
      <c r="AU421" s="42">
        <v>3.4606455000000001E-2</v>
      </c>
      <c r="AV421" s="42">
        <v>0.49633390999999999</v>
      </c>
      <c r="AW421" s="42">
        <v>3.5069318000000002E-7</v>
      </c>
      <c r="AX421" s="42">
        <v>2.1325936999999999E-9</v>
      </c>
      <c r="AY421" s="42">
        <v>9.5413822999999994E-14</v>
      </c>
      <c r="AZ421" s="28"/>
      <c r="BA421" s="33" t="s">
        <v>1201</v>
      </c>
      <c r="BB421" s="28"/>
      <c r="BC421" s="28"/>
      <c r="BE421" s="39"/>
      <c r="BF421"/>
      <c r="BG421"/>
      <c r="BH421"/>
      <c r="BI421"/>
      <c r="BJ421"/>
      <c r="BK421"/>
      <c r="BL421"/>
      <c r="BM421"/>
      <c r="BN421"/>
      <c r="BO421"/>
      <c r="BP421"/>
      <c r="BQ421"/>
    </row>
    <row r="422" spans="3:69">
      <c r="C422" s="71" t="s">
        <v>472</v>
      </c>
      <c r="D422" s="1"/>
      <c r="E422" s="29" t="s">
        <v>52</v>
      </c>
      <c r="F422" s="43" t="s">
        <v>1926</v>
      </c>
      <c r="G422" s="238">
        <f t="shared" si="444"/>
        <v>3.060378916713236</v>
      </c>
      <c r="H422" s="134">
        <f t="shared" si="445"/>
        <v>0.15494348499999999</v>
      </c>
      <c r="I422" s="134">
        <f t="shared" si="446"/>
        <v>0.64388294400000001</v>
      </c>
      <c r="J422" s="138">
        <f t="shared" si="447"/>
        <v>1.006589887713236</v>
      </c>
      <c r="K422" s="190">
        <v>1.2549626</v>
      </c>
      <c r="L422" s="190">
        <v>0.48351017000000002</v>
      </c>
      <c r="M422" s="190">
        <v>0.12583710000000001</v>
      </c>
      <c r="N422" s="190">
        <v>0.1108194</v>
      </c>
      <c r="O422" s="190">
        <v>2.2397549999999999E-2</v>
      </c>
      <c r="P422" s="190">
        <v>2.1726535000000002E-2</v>
      </c>
      <c r="Q422" s="190">
        <v>3.4535674000000002E-2</v>
      </c>
      <c r="R422" s="190">
        <v>0.79380678000000005</v>
      </c>
      <c r="S422" s="190">
        <v>0.20804209000000001</v>
      </c>
      <c r="T422" s="190">
        <v>4.2913669000000003E-3</v>
      </c>
      <c r="U422" s="190">
        <v>4.4965027000000001E-4</v>
      </c>
      <c r="V422" s="190">
        <v>5.4323592E-10</v>
      </c>
      <c r="W422" s="25"/>
      <c r="X422" s="252">
        <f t="shared" si="448"/>
        <v>10.818643103448276</v>
      </c>
      <c r="Y422" s="46">
        <v>170.43095</v>
      </c>
      <c r="Z422" s="67">
        <f t="shared" si="449"/>
        <v>0.40821715736066971</v>
      </c>
      <c r="AA422" s="5">
        <f t="shared" si="450"/>
        <v>2.2394701328700002E-5</v>
      </c>
      <c r="AB422" s="5">
        <f t="shared" si="451"/>
        <v>4.8833425201148995E-8</v>
      </c>
      <c r="AC422" s="36">
        <f t="shared" si="452"/>
        <v>0.53526643600000001</v>
      </c>
      <c r="AD422" s="42">
        <v>1.0120807000000001E-5</v>
      </c>
      <c r="AE422" s="42">
        <v>3.0533194999999999E-8</v>
      </c>
      <c r="AF422" s="42">
        <v>8.3419861999999999E-13</v>
      </c>
      <c r="AG422" s="42">
        <v>3.4517674E-9</v>
      </c>
      <c r="AH422" s="42">
        <v>1.6757503E-9</v>
      </c>
      <c r="AI422" s="42">
        <v>1.7686753999999999E-8</v>
      </c>
      <c r="AJ422" s="42">
        <v>1.1805132000000001E-5</v>
      </c>
      <c r="AK422" s="42">
        <v>2.5192810999999999E-9</v>
      </c>
      <c r="AL422" s="42">
        <v>1.3207901E-8</v>
      </c>
      <c r="AM422" s="42">
        <v>2.0858299999999998E-12</v>
      </c>
      <c r="AN422" s="42">
        <v>5.1487854999999998E-14</v>
      </c>
      <c r="AO422" s="42">
        <v>3.5460104000000001E-11</v>
      </c>
      <c r="AP422" s="42">
        <v>6.2003127000000002E-13</v>
      </c>
      <c r="AQ422" s="42">
        <v>5.1363987999999999E-13</v>
      </c>
      <c r="AR422" s="42">
        <v>4.2942109E-8</v>
      </c>
      <c r="AS422" s="42">
        <v>5.6555387999999997E-8</v>
      </c>
      <c r="AT422" s="42">
        <v>4.2659454999999997E-10</v>
      </c>
      <c r="AU422" s="42">
        <v>3.5869475999999997E-2</v>
      </c>
      <c r="AV422" s="42">
        <v>0.49939696</v>
      </c>
      <c r="AW422" s="42">
        <v>3.4645056E-7</v>
      </c>
      <c r="AX422" s="42">
        <v>2.106794E-9</v>
      </c>
      <c r="AY422" s="42">
        <v>9.4259524000000004E-14</v>
      </c>
      <c r="AZ422" s="28"/>
      <c r="BA422" s="33" t="s">
        <v>1201</v>
      </c>
      <c r="BB422" s="28"/>
      <c r="BC422" s="28"/>
      <c r="BE422" s="39"/>
      <c r="BF422"/>
      <c r="BG422"/>
      <c r="BH422"/>
      <c r="BI422"/>
      <c r="BJ422"/>
      <c r="BK422"/>
      <c r="BL422"/>
      <c r="BM422"/>
      <c r="BN422"/>
      <c r="BO422"/>
      <c r="BP422"/>
      <c r="BQ422"/>
    </row>
    <row r="423" spans="3:69">
      <c r="C423" s="71" t="s">
        <v>473</v>
      </c>
      <c r="D423" s="1"/>
      <c r="E423" s="29" t="s">
        <v>52</v>
      </c>
      <c r="F423" s="43" t="s">
        <v>1927</v>
      </c>
      <c r="G423" s="238">
        <f t="shared" si="444"/>
        <v>3.0604588284876026</v>
      </c>
      <c r="H423" s="134">
        <f t="shared" si="445"/>
        <v>0.15586735299999999</v>
      </c>
      <c r="I423" s="134">
        <f t="shared" si="446"/>
        <v>0.64350793700000009</v>
      </c>
      <c r="J423" s="138">
        <f t="shared" si="447"/>
        <v>1.0138319384876024</v>
      </c>
      <c r="K423" s="190">
        <v>1.2472516</v>
      </c>
      <c r="L423" s="190">
        <v>0.48257781999999999</v>
      </c>
      <c r="M423" s="190">
        <v>0.12632871000000001</v>
      </c>
      <c r="N423" s="190">
        <v>0.11178602</v>
      </c>
      <c r="O423" s="190">
        <v>2.2549816E-2</v>
      </c>
      <c r="P423" s="190">
        <v>2.1531517E-2</v>
      </c>
      <c r="Q423" s="190">
        <v>3.4601407000000001E-2</v>
      </c>
      <c r="R423" s="190">
        <v>0.80241322000000004</v>
      </c>
      <c r="S423" s="190">
        <v>0.20662411999999999</v>
      </c>
      <c r="T423" s="190">
        <v>4.3430539000000002E-3</v>
      </c>
      <c r="U423" s="190">
        <v>4.5154399E-4</v>
      </c>
      <c r="V423" s="190">
        <v>5.9760238000000004E-10</v>
      </c>
      <c r="W423" s="25"/>
      <c r="X423" s="252">
        <f t="shared" si="448"/>
        <v>10.752168965517241</v>
      </c>
      <c r="Y423" s="46">
        <v>173.07667000000001</v>
      </c>
      <c r="Z423" s="67">
        <f t="shared" si="449"/>
        <v>0.40721957608138853</v>
      </c>
      <c r="AA423" s="5">
        <f t="shared" si="450"/>
        <v>2.2331417069300001E-5</v>
      </c>
      <c r="AB423" s="5">
        <f t="shared" si="451"/>
        <v>4.8672443038031011E-8</v>
      </c>
      <c r="AC423" s="36">
        <f t="shared" si="452"/>
        <v>0.5573978209999999</v>
      </c>
      <c r="AD423" s="42">
        <v>1.0060945E-5</v>
      </c>
      <c r="AE423" s="42">
        <v>3.0352497000000002E-8</v>
      </c>
      <c r="AF423" s="42">
        <v>8.2926121000000001E-13</v>
      </c>
      <c r="AG423" s="42">
        <v>3.4657625999999998E-9</v>
      </c>
      <c r="AH423" s="42">
        <v>1.6791897E-9</v>
      </c>
      <c r="AI423" s="42">
        <v>1.7842144999999998E-8</v>
      </c>
      <c r="AJ423" s="42">
        <v>1.1800482000000001E-5</v>
      </c>
      <c r="AK423" s="42">
        <v>2.5412100000000002E-9</v>
      </c>
      <c r="AL423" s="42">
        <v>1.3198744999999999E-8</v>
      </c>
      <c r="AM423" s="42">
        <v>1.4290210999999999E-12</v>
      </c>
      <c r="AN423" s="42">
        <v>4.6415344999999998E-14</v>
      </c>
      <c r="AO423" s="42">
        <v>3.5402760999999999E-11</v>
      </c>
      <c r="AP423" s="42">
        <v>6.0963558000000003E-13</v>
      </c>
      <c r="AQ423" s="42">
        <v>5.1253113000000002E-13</v>
      </c>
      <c r="AR423" s="42">
        <v>4.3123994000000001E-8</v>
      </c>
      <c r="AS423" s="42">
        <v>5.6461238000000002E-8</v>
      </c>
      <c r="AT423" s="42">
        <v>4.2839148999999997E-10</v>
      </c>
      <c r="AU423" s="42">
        <v>3.6202580999999998E-2</v>
      </c>
      <c r="AV423" s="42">
        <v>0.52119523999999995</v>
      </c>
      <c r="AW423" s="42">
        <v>3.4741773999999998E-7</v>
      </c>
      <c r="AX423" s="42">
        <v>2.1126754E-9</v>
      </c>
      <c r="AY423" s="42">
        <v>9.4522665999999997E-14</v>
      </c>
      <c r="AZ423" s="28"/>
      <c r="BA423" s="33" t="s">
        <v>1201</v>
      </c>
      <c r="BB423" s="28"/>
      <c r="BC423" s="28"/>
      <c r="BE423" s="39"/>
      <c r="BF423"/>
      <c r="BG423"/>
      <c r="BH423"/>
      <c r="BI423"/>
      <c r="BJ423"/>
      <c r="BK423"/>
      <c r="BL423"/>
      <c r="BM423"/>
      <c r="BN423"/>
      <c r="BO423"/>
      <c r="BP423"/>
      <c r="BQ423"/>
    </row>
    <row r="424" spans="3:69">
      <c r="C424" s="71" t="s">
        <v>474</v>
      </c>
      <c r="D424" s="1"/>
      <c r="E424" s="29" t="s">
        <v>52</v>
      </c>
      <c r="F424" s="43" t="s">
        <v>1928</v>
      </c>
      <c r="G424" s="238">
        <f t="shared" si="444"/>
        <v>3.1467160745360001</v>
      </c>
      <c r="H424" s="134">
        <f t="shared" si="445"/>
        <v>0.15783023899999998</v>
      </c>
      <c r="I424" s="134">
        <f t="shared" si="446"/>
        <v>0.65028330300000003</v>
      </c>
      <c r="J424" s="138">
        <f t="shared" si="447"/>
        <v>1.0090774325360001</v>
      </c>
      <c r="K424" s="190">
        <v>1.3295250999999999</v>
      </c>
      <c r="L424" s="190">
        <v>0.47797598000000002</v>
      </c>
      <c r="M424" s="190">
        <v>0.13207105999999999</v>
      </c>
      <c r="N424" s="190">
        <v>0.1108483</v>
      </c>
      <c r="O424" s="190">
        <v>2.1840037E-2</v>
      </c>
      <c r="P424" s="190">
        <v>2.5141902000000001E-2</v>
      </c>
      <c r="Q424" s="190">
        <v>4.0236263000000001E-2</v>
      </c>
      <c r="R424" s="190">
        <v>0.805087</v>
      </c>
      <c r="S424" s="190">
        <v>0.19869376999999999</v>
      </c>
      <c r="T424" s="190">
        <v>4.8637838999999999E-3</v>
      </c>
      <c r="U424" s="190">
        <v>4.1440275000000001E-4</v>
      </c>
      <c r="V424" s="190">
        <v>1.8475885999999999E-5</v>
      </c>
      <c r="W424" s="25"/>
      <c r="X424" s="252">
        <f t="shared" si="448"/>
        <v>11.461423275862067</v>
      </c>
      <c r="Y424" s="46">
        <v>164.56232</v>
      </c>
      <c r="Z424" s="67">
        <f t="shared" si="449"/>
        <v>0.42353833157580117</v>
      </c>
      <c r="AA424" s="5">
        <f t="shared" si="450"/>
        <v>2.32333604768E-5</v>
      </c>
      <c r="AB424" s="5">
        <f t="shared" si="451"/>
        <v>5.1028050556320005E-8</v>
      </c>
      <c r="AC424" s="36">
        <f t="shared" si="452"/>
        <v>0.53143945599999998</v>
      </c>
      <c r="AD424" s="42">
        <v>1.0714111E-5</v>
      </c>
      <c r="AE424" s="42">
        <v>3.2323503000000003E-8</v>
      </c>
      <c r="AF424" s="42">
        <v>8.8311285999999998E-13</v>
      </c>
      <c r="AG424" s="42">
        <v>3.4378372000000001E-9</v>
      </c>
      <c r="AH424" s="42">
        <v>1.5820906E-9</v>
      </c>
      <c r="AI424" s="42">
        <v>1.7608421E-8</v>
      </c>
      <c r="AJ424" s="42">
        <v>1.1720763E-5</v>
      </c>
      <c r="AK424" s="42">
        <v>2.5103614E-9</v>
      </c>
      <c r="AL424" s="42">
        <v>1.307964E-8</v>
      </c>
      <c r="AM424" s="42">
        <v>1.9200535000000001E-10</v>
      </c>
      <c r="AN424" s="42">
        <v>7.9071887000000005E-14</v>
      </c>
      <c r="AO424" s="42">
        <v>3.8677127000000002E-10</v>
      </c>
      <c r="AP424" s="42">
        <v>1.8620852999999999E-12</v>
      </c>
      <c r="AQ424" s="42">
        <v>2.1727821E-12</v>
      </c>
      <c r="AR424" s="42">
        <v>6.5671697999999997E-8</v>
      </c>
      <c r="AS424" s="42">
        <v>3.6087220000000001E-7</v>
      </c>
      <c r="AT424" s="42">
        <v>4.0642349000000002E-10</v>
      </c>
      <c r="AU424" s="42">
        <v>3.8919365999999997E-2</v>
      </c>
      <c r="AV424" s="42">
        <v>0.49252009000000002</v>
      </c>
      <c r="AW424" s="42">
        <v>3.4931422999999999E-7</v>
      </c>
      <c r="AX424" s="42">
        <v>2.1242539E-9</v>
      </c>
      <c r="AY424" s="42">
        <v>9.5094173000000001E-14</v>
      </c>
      <c r="AZ424" s="28"/>
      <c r="BA424" s="33" t="s">
        <v>1201</v>
      </c>
      <c r="BB424" s="28"/>
      <c r="BC424" s="28"/>
      <c r="BE424" s="39"/>
      <c r="BF424"/>
      <c r="BG424"/>
      <c r="BH424"/>
      <c r="BI424"/>
      <c r="BJ424"/>
      <c r="BK424"/>
      <c r="BL424"/>
      <c r="BM424"/>
      <c r="BN424"/>
      <c r="BO424"/>
      <c r="BP424"/>
      <c r="BQ424"/>
    </row>
    <row r="425" spans="3:69">
      <c r="C425" s="71" t="s">
        <v>475</v>
      </c>
      <c r="E425" s="29" t="s">
        <v>52</v>
      </c>
      <c r="F425" s="43" t="s">
        <v>1929</v>
      </c>
      <c r="G425" s="238">
        <f t="shared" si="444"/>
        <v>3.1060165018830004</v>
      </c>
      <c r="H425" s="134">
        <f t="shared" si="445"/>
        <v>0.16640730500000001</v>
      </c>
      <c r="I425" s="134">
        <f t="shared" si="446"/>
        <v>0.70700047700000002</v>
      </c>
      <c r="J425" s="138">
        <f t="shared" si="447"/>
        <v>1.045701519883</v>
      </c>
      <c r="K425" s="190">
        <v>1.1869072000000001</v>
      </c>
      <c r="L425" s="190">
        <v>0.51212838000000005</v>
      </c>
      <c r="M425" s="190">
        <v>0.14065449999999999</v>
      </c>
      <c r="N425" s="190">
        <v>0.11369073</v>
      </c>
      <c r="O425" s="190">
        <v>2.3477464E-2</v>
      </c>
      <c r="P425" s="190">
        <v>2.9239111000000002E-2</v>
      </c>
      <c r="Q425" s="190">
        <v>5.4217596999999999E-2</v>
      </c>
      <c r="R425" s="190">
        <v>0.84192581</v>
      </c>
      <c r="S425" s="190">
        <v>0.19894556999999999</v>
      </c>
      <c r="T425" s="190">
        <v>4.3250896E-3</v>
      </c>
      <c r="U425" s="190">
        <v>4.5308795000000002E-4</v>
      </c>
      <c r="V425" s="190">
        <v>5.1962332999999999E-5</v>
      </c>
      <c r="W425" s="25"/>
      <c r="X425" s="252">
        <f t="shared" si="448"/>
        <v>10.231958620689655</v>
      </c>
      <c r="Y425" s="46">
        <v>167.47488000000001</v>
      </c>
      <c r="Z425" s="67">
        <f t="shared" si="449"/>
        <v>0.42430090199925469</v>
      </c>
      <c r="AA425" s="5">
        <f t="shared" si="450"/>
        <v>2.3334957833300004E-5</v>
      </c>
      <c r="AB425" s="5">
        <f t="shared" si="451"/>
        <v>4.9293978702296997E-8</v>
      </c>
      <c r="AC425" s="36">
        <f t="shared" si="452"/>
        <v>0.53423730800000002</v>
      </c>
      <c r="AD425" s="42">
        <v>9.5769688000000003E-6</v>
      </c>
      <c r="AE425" s="42">
        <v>2.8892339E-8</v>
      </c>
      <c r="AF425" s="42">
        <v>7.8936705000000001E-13</v>
      </c>
      <c r="AG425" s="42">
        <v>3.5143600999999999E-9</v>
      </c>
      <c r="AH425" s="42">
        <v>1.6271262E-9</v>
      </c>
      <c r="AI425" s="42">
        <v>1.8119897E-8</v>
      </c>
      <c r="AJ425" s="42">
        <v>1.2596338000000001E-5</v>
      </c>
      <c r="AK425" s="42">
        <v>2.5813699000000001E-9</v>
      </c>
      <c r="AL425" s="42">
        <v>1.3977412000000001E-8</v>
      </c>
      <c r="AM425" s="42">
        <v>5.2636046000000001E-10</v>
      </c>
      <c r="AN425" s="42">
        <v>5.5399694000000001E-14</v>
      </c>
      <c r="AO425" s="42">
        <v>7.8648905999999999E-10</v>
      </c>
      <c r="AP425" s="42">
        <v>1.2709619E-12</v>
      </c>
      <c r="AQ425" s="42">
        <v>3.6253515000000002E-12</v>
      </c>
      <c r="AR425" s="42">
        <v>1.0722276E-7</v>
      </c>
      <c r="AS425" s="42">
        <v>6.9292567000000001E-7</v>
      </c>
      <c r="AT425" s="42">
        <v>4.6717401999999997E-10</v>
      </c>
      <c r="AU425" s="42">
        <v>3.9661978000000001E-2</v>
      </c>
      <c r="AV425" s="42">
        <v>0.49457532999999998</v>
      </c>
      <c r="AW425" s="42">
        <v>3.3824122000000002E-7</v>
      </c>
      <c r="AX425" s="42">
        <v>2.0570010000000001E-9</v>
      </c>
      <c r="AY425" s="42">
        <v>9.2182153000000002E-14</v>
      </c>
      <c r="AZ425" s="28"/>
      <c r="BA425" s="33" t="s">
        <v>1201</v>
      </c>
      <c r="BB425" s="28"/>
      <c r="BC425" s="28"/>
      <c r="BE425" s="39"/>
      <c r="BF425"/>
      <c r="BG425"/>
      <c r="BH425"/>
      <c r="BI425"/>
      <c r="BJ425"/>
      <c r="BK425"/>
      <c r="BL425"/>
      <c r="BM425"/>
      <c r="BN425"/>
      <c r="BO425"/>
      <c r="BP425"/>
      <c r="BQ425"/>
    </row>
    <row r="426" spans="3:69">
      <c r="C426" s="71" t="s">
        <v>476</v>
      </c>
      <c r="E426" s="29" t="s">
        <v>52</v>
      </c>
      <c r="F426" s="43" t="s">
        <v>1930</v>
      </c>
      <c r="G426" s="238">
        <f t="shared" si="444"/>
        <v>3.19581475686328</v>
      </c>
      <c r="H426" s="134">
        <f t="shared" si="445"/>
        <v>0.15435110299999999</v>
      </c>
      <c r="I426" s="134">
        <f t="shared" si="446"/>
        <v>0.64278240600000003</v>
      </c>
      <c r="J426" s="138">
        <f t="shared" si="447"/>
        <v>0.99659024786327999</v>
      </c>
      <c r="K426" s="190">
        <v>1.402091</v>
      </c>
      <c r="L426" s="190">
        <v>0.48030430000000002</v>
      </c>
      <c r="M426" s="190">
        <v>0.12828580000000001</v>
      </c>
      <c r="N426" s="190">
        <v>0.11093028000000001</v>
      </c>
      <c r="O426" s="190">
        <v>2.2056705999999999E-2</v>
      </c>
      <c r="P426" s="190">
        <v>2.1364116999999998E-2</v>
      </c>
      <c r="Q426" s="190">
        <v>3.4192305999999999E-2</v>
      </c>
      <c r="R426" s="190">
        <v>0.78237621000000002</v>
      </c>
      <c r="S426" s="190">
        <v>0.20921079000000001</v>
      </c>
      <c r="T426" s="190">
        <v>4.5615452999999999E-3</v>
      </c>
      <c r="U426" s="190">
        <v>4.4112464999999999E-4</v>
      </c>
      <c r="V426" s="190">
        <v>5.7791328E-7</v>
      </c>
      <c r="W426" s="25"/>
      <c r="X426" s="252">
        <f t="shared" si="448"/>
        <v>12.086991379310344</v>
      </c>
      <c r="Y426" s="46">
        <v>171.83991</v>
      </c>
      <c r="Z426" s="67">
        <f t="shared" si="449"/>
        <v>0.42879625512224023</v>
      </c>
      <c r="AA426" s="5">
        <f t="shared" si="450"/>
        <v>2.3494785323099999E-5</v>
      </c>
      <c r="AB426" s="5">
        <f t="shared" si="451"/>
        <v>5.2262297714283985E-8</v>
      </c>
      <c r="AC426" s="36">
        <f t="shared" si="452"/>
        <v>0.55473434700000002</v>
      </c>
      <c r="AD426" s="42">
        <v>1.1297684E-5</v>
      </c>
      <c r="AE426" s="42">
        <v>3.4084124999999999E-8</v>
      </c>
      <c r="AF426" s="42">
        <v>9.3121509999999994E-13</v>
      </c>
      <c r="AG426" s="42">
        <v>3.4446462000000001E-9</v>
      </c>
      <c r="AH426" s="42">
        <v>1.6425899E-9</v>
      </c>
      <c r="AI426" s="42">
        <v>1.7605062000000001E-8</v>
      </c>
      <c r="AJ426" s="42">
        <v>1.1725571000000001E-5</v>
      </c>
      <c r="AK426" s="42">
        <v>2.5100371000000001E-9</v>
      </c>
      <c r="AL426" s="42">
        <v>1.3121439E-8</v>
      </c>
      <c r="AM426" s="42">
        <v>1.1203919E-11</v>
      </c>
      <c r="AN426" s="42">
        <v>7.7182645000000002E-14</v>
      </c>
      <c r="AO426" s="42">
        <v>4.5225534000000002E-11</v>
      </c>
      <c r="AP426" s="42">
        <v>6.9096687999999999E-13</v>
      </c>
      <c r="AQ426" s="42">
        <v>5.6293678000000002E-13</v>
      </c>
      <c r="AR426" s="42">
        <v>4.3075774999999999E-8</v>
      </c>
      <c r="AS426" s="42">
        <v>6.5528350000000002E-8</v>
      </c>
      <c r="AT426" s="42">
        <v>4.1892089000000002E-10</v>
      </c>
      <c r="AU426" s="42">
        <v>3.8895877000000002E-2</v>
      </c>
      <c r="AV426" s="42">
        <v>0.51583847000000005</v>
      </c>
      <c r="AW426" s="42">
        <v>3.4023389999999998E-7</v>
      </c>
      <c r="AX426" s="42">
        <v>2.0689913999999999E-9</v>
      </c>
      <c r="AY426" s="42">
        <v>9.2569879000000006E-14</v>
      </c>
      <c r="AZ426" s="28"/>
      <c r="BA426" s="33" t="s">
        <v>1201</v>
      </c>
      <c r="BB426" s="28"/>
      <c r="BC426" s="28"/>
      <c r="BE426" s="39"/>
      <c r="BF426"/>
      <c r="BG426"/>
      <c r="BH426"/>
      <c r="BI426"/>
      <c r="BJ426"/>
      <c r="BK426"/>
      <c r="BL426"/>
      <c r="BM426"/>
      <c r="BN426"/>
      <c r="BO426"/>
      <c r="BP426"/>
      <c r="BQ426"/>
    </row>
    <row r="427" spans="3:69">
      <c r="C427" s="71" t="s">
        <v>477</v>
      </c>
      <c r="E427" s="29" t="s">
        <v>52</v>
      </c>
      <c r="F427" s="43" t="s">
        <v>1931</v>
      </c>
      <c r="G427" s="238">
        <f t="shared" si="444"/>
        <v>3.3705040241180004</v>
      </c>
      <c r="H427" s="134">
        <f t="shared" si="445"/>
        <v>0.159892229</v>
      </c>
      <c r="I427" s="134">
        <f t="shared" si="446"/>
        <v>0.68096191500000003</v>
      </c>
      <c r="J427" s="138">
        <f t="shared" si="447"/>
        <v>1.0028385801180002</v>
      </c>
      <c r="K427" s="190">
        <v>1.5268113000000001</v>
      </c>
      <c r="L427" s="190">
        <v>0.49529165000000003</v>
      </c>
      <c r="M427" s="190">
        <v>0.13953860000000001</v>
      </c>
      <c r="N427" s="190">
        <v>0.11167247</v>
      </c>
      <c r="O427" s="190">
        <v>2.2078865E-2</v>
      </c>
      <c r="P427" s="190">
        <v>2.6140894000000001E-2</v>
      </c>
      <c r="Q427" s="190">
        <v>4.6131665000000002E-2</v>
      </c>
      <c r="R427" s="190">
        <v>0.79280541000000004</v>
      </c>
      <c r="S427" s="190">
        <v>0.20521816000000001</v>
      </c>
      <c r="T427" s="190">
        <v>4.3511636999999997E-3</v>
      </c>
      <c r="U427" s="190">
        <v>4.2920468999999999E-4</v>
      </c>
      <c r="V427" s="190">
        <v>3.4641728000000001E-5</v>
      </c>
      <c r="W427" s="25"/>
      <c r="X427" s="252">
        <f t="shared" si="448"/>
        <v>13.162166379310346</v>
      </c>
      <c r="Y427" s="46">
        <v>169.39166</v>
      </c>
      <c r="Z427" s="67">
        <f t="shared" si="449"/>
        <v>0.46214583236666512</v>
      </c>
      <c r="AA427" s="5">
        <f t="shared" si="450"/>
        <v>2.53345554463E-5</v>
      </c>
      <c r="AB427" s="5">
        <f t="shared" si="451"/>
        <v>5.6408234528032001E-8</v>
      </c>
      <c r="AC427" s="36">
        <f t="shared" si="452"/>
        <v>0.56212331800000004</v>
      </c>
      <c r="AD427" s="42">
        <v>1.22941E-5</v>
      </c>
      <c r="AE427" s="42">
        <v>3.7090651999999999E-8</v>
      </c>
      <c r="AF427" s="42">
        <v>1.0133573999999999E-12</v>
      </c>
      <c r="AG427" s="42">
        <v>3.4592451000000001E-9</v>
      </c>
      <c r="AH427" s="42">
        <v>1.5575222000000001E-9</v>
      </c>
      <c r="AI427" s="42">
        <v>1.7591008000000001E-8</v>
      </c>
      <c r="AJ427" s="42">
        <v>1.2128194E-5</v>
      </c>
      <c r="AK427" s="42">
        <v>2.5112834999999999E-9</v>
      </c>
      <c r="AL427" s="42">
        <v>1.3506294E-8</v>
      </c>
      <c r="AM427" s="42">
        <v>3.5901328000000002E-10</v>
      </c>
      <c r="AN427" s="42">
        <v>1.1140141E-13</v>
      </c>
      <c r="AO427" s="42">
        <v>5.3628884999999996E-10</v>
      </c>
      <c r="AP427" s="42">
        <v>1.1662143E-12</v>
      </c>
      <c r="AQ427" s="42">
        <v>2.5991605999999999E-12</v>
      </c>
      <c r="AR427" s="42">
        <v>8.4133760999999997E-8</v>
      </c>
      <c r="AS427" s="42">
        <v>4.8196515E-7</v>
      </c>
      <c r="AT427" s="42">
        <v>4.3207613E-10</v>
      </c>
      <c r="AU427" s="42">
        <v>4.4451298E-2</v>
      </c>
      <c r="AV427" s="42">
        <v>0.51767202000000001</v>
      </c>
      <c r="AW427" s="42">
        <v>3.2355476000000002E-7</v>
      </c>
      <c r="AX427" s="42">
        <v>1.9676484999999999E-9</v>
      </c>
      <c r="AY427" s="42">
        <v>8.8134322000000004E-14</v>
      </c>
      <c r="AZ427" s="28"/>
      <c r="BA427" s="33" t="s">
        <v>1201</v>
      </c>
      <c r="BB427" s="28"/>
      <c r="BC427" s="28"/>
      <c r="BE427" s="39"/>
      <c r="BF427"/>
      <c r="BG427"/>
      <c r="BH427"/>
      <c r="BI427"/>
      <c r="BJ427"/>
      <c r="BK427"/>
      <c r="BL427"/>
      <c r="BM427"/>
      <c r="BN427"/>
      <c r="BO427"/>
      <c r="BP427"/>
      <c r="BQ427"/>
    </row>
    <row r="428" spans="3:69">
      <c r="C428" s="71" t="s">
        <v>478</v>
      </c>
      <c r="E428" s="29" t="s">
        <v>52</v>
      </c>
      <c r="F428" s="43" t="s">
        <v>1932</v>
      </c>
      <c r="G428" s="238">
        <f t="shared" si="444"/>
        <v>3.1643048100447002</v>
      </c>
      <c r="H428" s="134">
        <f t="shared" si="445"/>
        <v>0.15809715999999999</v>
      </c>
      <c r="I428" s="134">
        <f t="shared" si="446"/>
        <v>0.62084630699999999</v>
      </c>
      <c r="J428" s="138">
        <f t="shared" si="447"/>
        <v>1.0220839430447002</v>
      </c>
      <c r="K428" s="190">
        <v>1.3632774000000001</v>
      </c>
      <c r="L428" s="190">
        <v>0.45772973</v>
      </c>
      <c r="M428" s="190">
        <v>0.12952758</v>
      </c>
      <c r="N428" s="190">
        <v>0.11552153</v>
      </c>
      <c r="O428" s="190">
        <v>2.1520791000000001E-2</v>
      </c>
      <c r="P428" s="190">
        <v>2.1054838999999999E-2</v>
      </c>
      <c r="Q428" s="190">
        <v>3.3588997000000002E-2</v>
      </c>
      <c r="R428" s="190">
        <v>0.83243732000000004</v>
      </c>
      <c r="S428" s="190">
        <v>0.18456549999999999</v>
      </c>
      <c r="T428" s="190">
        <v>4.6593334999999996E-3</v>
      </c>
      <c r="U428" s="190">
        <v>4.1601494000000002E-4</v>
      </c>
      <c r="V428" s="190">
        <v>5.7746047000000003E-6</v>
      </c>
      <c r="W428" s="25"/>
      <c r="X428" s="252">
        <f t="shared" si="448"/>
        <v>11.752391379310344</v>
      </c>
      <c r="Y428" s="46">
        <v>192.32169999999999</v>
      </c>
      <c r="Z428" s="67">
        <f t="shared" si="449"/>
        <v>0.41832659829200058</v>
      </c>
      <c r="AA428" s="5">
        <f t="shared" si="450"/>
        <v>2.2823558754299998E-5</v>
      </c>
      <c r="AB428" s="5">
        <f t="shared" si="451"/>
        <v>5.0917625372938008E-8</v>
      </c>
      <c r="AC428" s="36">
        <f t="shared" si="452"/>
        <v>0.77667603100000004</v>
      </c>
      <c r="AD428" s="42">
        <v>1.1001281000000001E-5</v>
      </c>
      <c r="AE428" s="42">
        <v>3.3189186E-8</v>
      </c>
      <c r="AF428" s="42">
        <v>9.0675997000000001E-13</v>
      </c>
      <c r="AG428" s="42">
        <v>3.5160978E-9</v>
      </c>
      <c r="AH428" s="42">
        <v>1.5049445E-9</v>
      </c>
      <c r="AI428" s="42">
        <v>1.8253457000000001E-8</v>
      </c>
      <c r="AJ428" s="42">
        <v>1.1310059E-5</v>
      </c>
      <c r="AK428" s="42">
        <v>2.6026609000000001E-9</v>
      </c>
      <c r="AL428" s="42">
        <v>1.2633942999999999E-8</v>
      </c>
      <c r="AM428" s="42">
        <v>5.8914033000000002E-11</v>
      </c>
      <c r="AN428" s="42">
        <v>3.7890936999999999E-14</v>
      </c>
      <c r="AO428" s="42">
        <v>1.1843025999999999E-10</v>
      </c>
      <c r="AP428" s="42">
        <v>6.7618417999999998E-13</v>
      </c>
      <c r="AQ428" s="42">
        <v>8.3698400000000002E-13</v>
      </c>
      <c r="AR428" s="42">
        <v>4.8208864999999998E-8</v>
      </c>
      <c r="AS428" s="42">
        <v>1.2613678000000001E-7</v>
      </c>
      <c r="AT428" s="42">
        <v>3.9883375000000001E-10</v>
      </c>
      <c r="AU428" s="42">
        <v>4.2889201000000002E-2</v>
      </c>
      <c r="AV428" s="42">
        <v>0.73378683</v>
      </c>
      <c r="AW428" s="42">
        <v>3.1459861000000001E-7</v>
      </c>
      <c r="AX428" s="42">
        <v>1.9131139999999999E-9</v>
      </c>
      <c r="AY428" s="42">
        <v>8.5610851000000005E-14</v>
      </c>
      <c r="AZ428" s="28"/>
      <c r="BA428" s="33" t="s">
        <v>1201</v>
      </c>
      <c r="BB428" s="28"/>
      <c r="BC428" s="28"/>
      <c r="BE428" s="39"/>
      <c r="BF428"/>
      <c r="BG428"/>
      <c r="BH428"/>
      <c r="BI428"/>
      <c r="BJ428"/>
      <c r="BK428"/>
      <c r="BL428"/>
      <c r="BM428"/>
      <c r="BN428"/>
      <c r="BO428"/>
      <c r="BP428"/>
      <c r="BQ428"/>
    </row>
    <row r="429" spans="3:69">
      <c r="C429" s="71" t="s">
        <v>479</v>
      </c>
      <c r="E429" s="29" t="s">
        <v>52</v>
      </c>
      <c r="F429" s="43" t="s">
        <v>1933</v>
      </c>
      <c r="G429" s="238">
        <f t="shared" si="444"/>
        <v>3.1818667753409997</v>
      </c>
      <c r="H429" s="134">
        <f t="shared" si="445"/>
        <v>0.15876159000000001</v>
      </c>
      <c r="I429" s="134">
        <f t="shared" si="446"/>
        <v>0.62623778299999999</v>
      </c>
      <c r="J429" s="138">
        <f t="shared" si="447"/>
        <v>1.0204856023409998</v>
      </c>
      <c r="K429" s="190">
        <v>1.3763818000000001</v>
      </c>
      <c r="L429" s="190">
        <v>0.45962161000000001</v>
      </c>
      <c r="M429" s="190">
        <v>0.13109320999999999</v>
      </c>
      <c r="N429" s="190">
        <v>0.11544682000000001</v>
      </c>
      <c r="O429" s="190">
        <v>2.1462566999999998E-2</v>
      </c>
      <c r="P429" s="190">
        <v>2.1852203000000001E-2</v>
      </c>
      <c r="Q429" s="190">
        <v>3.5522962999999998E-2</v>
      </c>
      <c r="R429" s="190">
        <v>0.83202509999999996</v>
      </c>
      <c r="S429" s="190">
        <v>0.18324698</v>
      </c>
      <c r="T429" s="190">
        <v>4.7888771999999996E-3</v>
      </c>
      <c r="U429" s="190">
        <v>4.1309700999999998E-4</v>
      </c>
      <c r="V429" s="190">
        <v>1.1548131E-5</v>
      </c>
      <c r="W429" s="25"/>
      <c r="X429" s="252">
        <f t="shared" si="448"/>
        <v>11.865360344827586</v>
      </c>
      <c r="Y429" s="46">
        <v>191.61362</v>
      </c>
      <c r="Z429" s="67">
        <f t="shared" si="449"/>
        <v>0.42242859105109393</v>
      </c>
      <c r="AA429" s="5">
        <f t="shared" si="450"/>
        <v>2.3051450177200002E-5</v>
      </c>
      <c r="AB429" s="5">
        <f t="shared" si="451"/>
        <v>5.1393357440949001E-8</v>
      </c>
      <c r="AC429" s="36">
        <f t="shared" si="452"/>
        <v>0.77648729299999997</v>
      </c>
      <c r="AD429" s="42">
        <v>1.1105783E-5</v>
      </c>
      <c r="AE429" s="42">
        <v>3.3504518E-8</v>
      </c>
      <c r="AF429" s="42">
        <v>9.1537524999999997E-13</v>
      </c>
      <c r="AG429" s="42">
        <v>3.5171951999999999E-9</v>
      </c>
      <c r="AH429" s="42">
        <v>1.4860670000000001E-9</v>
      </c>
      <c r="AI429" s="42">
        <v>1.8221178999999999E-8</v>
      </c>
      <c r="AJ429" s="42">
        <v>1.1361558999999999E-5</v>
      </c>
      <c r="AK429" s="42">
        <v>2.5985181000000001E-9</v>
      </c>
      <c r="AL429" s="42">
        <v>1.2681014000000001E-8</v>
      </c>
      <c r="AM429" s="42">
        <v>1.1772842000000001E-10</v>
      </c>
      <c r="AN429" s="42">
        <v>4.2387978000000001E-14</v>
      </c>
      <c r="AO429" s="42">
        <v>2.0013008000000001E-10</v>
      </c>
      <c r="AP429" s="42">
        <v>7.3748517000000002E-13</v>
      </c>
      <c r="AQ429" s="42">
        <v>1.1710058000000001E-12</v>
      </c>
      <c r="AR429" s="42">
        <v>5.5063516000000001E-8</v>
      </c>
      <c r="AS429" s="42">
        <v>1.9530674E-7</v>
      </c>
      <c r="AT429" s="42">
        <v>4.0021187000000001E-10</v>
      </c>
      <c r="AU429" s="42">
        <v>4.3619353E-2</v>
      </c>
      <c r="AV429" s="42">
        <v>0.73286794</v>
      </c>
      <c r="AW429" s="42">
        <v>3.1051348000000002E-7</v>
      </c>
      <c r="AX429" s="42">
        <v>1.8882861999999999E-9</v>
      </c>
      <c r="AY429" s="42">
        <v>8.4516751E-14</v>
      </c>
      <c r="AZ429" s="28"/>
      <c r="BA429" s="33" t="s">
        <v>1201</v>
      </c>
      <c r="BB429" s="28"/>
      <c r="BC429" s="28"/>
      <c r="BE429" s="39"/>
      <c r="BF429"/>
      <c r="BG429"/>
      <c r="BH429"/>
      <c r="BI429"/>
      <c r="BJ429"/>
      <c r="BK429"/>
      <c r="BL429"/>
      <c r="BM429"/>
      <c r="BN429"/>
      <c r="BO429"/>
      <c r="BP429"/>
      <c r="BQ429"/>
    </row>
    <row r="430" spans="3:69">
      <c r="C430" s="71" t="s">
        <v>480</v>
      </c>
      <c r="E430" s="29" t="s">
        <v>52</v>
      </c>
      <c r="F430" s="43" t="s">
        <v>1934</v>
      </c>
      <c r="G430" s="238">
        <f t="shared" si="444"/>
        <v>3.1162965417705699</v>
      </c>
      <c r="H430" s="134">
        <f t="shared" si="445"/>
        <v>0.156771717</v>
      </c>
      <c r="I430" s="134">
        <f t="shared" si="446"/>
        <v>0.62893995700000005</v>
      </c>
      <c r="J430" s="138">
        <f t="shared" si="447"/>
        <v>1.0185511677705701</v>
      </c>
      <c r="K430" s="190">
        <v>1.3120337</v>
      </c>
      <c r="L430" s="190">
        <v>0.46821296000000001</v>
      </c>
      <c r="M430" s="190">
        <v>0.12753062000000001</v>
      </c>
      <c r="N430" s="190">
        <v>0.11387336000000001</v>
      </c>
      <c r="O430" s="190">
        <v>2.2015006E-2</v>
      </c>
      <c r="P430" s="190">
        <v>2.0883351000000001E-2</v>
      </c>
      <c r="Q430" s="190">
        <v>3.3196376999999999E-2</v>
      </c>
      <c r="R430" s="190">
        <v>0.81820479000000002</v>
      </c>
      <c r="S430" s="190">
        <v>0.19541648</v>
      </c>
      <c r="T430" s="190">
        <v>4.4958257E-3</v>
      </c>
      <c r="U430" s="190">
        <v>4.3349386E-4</v>
      </c>
      <c r="V430" s="190">
        <v>5.7821057000000004E-7</v>
      </c>
      <c r="W430" s="25"/>
      <c r="X430" s="252">
        <f t="shared" si="448"/>
        <v>11.310635344827585</v>
      </c>
      <c r="Y430" s="46">
        <v>183.8698</v>
      </c>
      <c r="Z430" s="67">
        <f t="shared" si="449"/>
        <v>0.41254425184175858</v>
      </c>
      <c r="AA430" s="5">
        <f t="shared" si="450"/>
        <v>2.2557555302200006E-5</v>
      </c>
      <c r="AB430" s="5">
        <f t="shared" si="451"/>
        <v>4.9863067894502996E-8</v>
      </c>
      <c r="AC430" s="36">
        <f t="shared" si="452"/>
        <v>0.67667835300000001</v>
      </c>
      <c r="AD430" s="42">
        <v>1.0585905999999999E-5</v>
      </c>
      <c r="AE430" s="42">
        <v>3.1936133999999999E-8</v>
      </c>
      <c r="AF430" s="42">
        <v>8.7252645999999997E-13</v>
      </c>
      <c r="AG430" s="42">
        <v>3.4925539999999999E-9</v>
      </c>
      <c r="AH430" s="42">
        <v>1.5928152E-9</v>
      </c>
      <c r="AI430" s="42">
        <v>1.8079593E-8</v>
      </c>
      <c r="AJ430" s="42">
        <v>1.1510513E-5</v>
      </c>
      <c r="AK430" s="42">
        <v>2.5764913000000001E-9</v>
      </c>
      <c r="AL430" s="42">
        <v>1.2870252E-8</v>
      </c>
      <c r="AM430" s="42">
        <v>6.7689431000000002E-12</v>
      </c>
      <c r="AN430" s="42">
        <v>4.1226494999999998E-14</v>
      </c>
      <c r="AO430" s="42">
        <v>4.4327972000000003E-11</v>
      </c>
      <c r="AP430" s="42">
        <v>6.2140494999999999E-13</v>
      </c>
      <c r="AQ430" s="42">
        <v>5.4144633000000002E-13</v>
      </c>
      <c r="AR430" s="42">
        <v>4.2841845000000001E-8</v>
      </c>
      <c r="AS430" s="42">
        <v>6.3734105000000004E-8</v>
      </c>
      <c r="AT430" s="42">
        <v>4.1168321E-10</v>
      </c>
      <c r="AU430" s="42">
        <v>3.9647812999999997E-2</v>
      </c>
      <c r="AV430" s="42">
        <v>0.63703054000000003</v>
      </c>
      <c r="AW430" s="42">
        <v>3.3139539000000002E-7</v>
      </c>
      <c r="AX430" s="42">
        <v>2.0152437000000001E-9</v>
      </c>
      <c r="AY430" s="42">
        <v>9.0165167999999995E-14</v>
      </c>
      <c r="AZ430" s="28"/>
      <c r="BA430" s="33" t="s">
        <v>1201</v>
      </c>
      <c r="BB430" s="28"/>
      <c r="BC430" s="28"/>
      <c r="BE430" s="39"/>
      <c r="BF430"/>
      <c r="BG430"/>
      <c r="BH430"/>
      <c r="BI430"/>
      <c r="BJ430"/>
      <c r="BK430"/>
      <c r="BL430"/>
      <c r="BM430"/>
      <c r="BN430"/>
      <c r="BO430"/>
      <c r="BP430"/>
      <c r="BQ430"/>
    </row>
    <row r="431" spans="3:69">
      <c r="C431" s="71" t="s">
        <v>481</v>
      </c>
      <c r="E431" s="29" t="s">
        <v>52</v>
      </c>
      <c r="F431" s="43" t="s">
        <v>1935</v>
      </c>
      <c r="G431" s="238">
        <f t="shared" si="444"/>
        <v>3.1517877506199996</v>
      </c>
      <c r="H431" s="134">
        <f t="shared" si="445"/>
        <v>0.16286524199999999</v>
      </c>
      <c r="I431" s="134">
        <f t="shared" si="446"/>
        <v>0.66037217899999989</v>
      </c>
      <c r="J431" s="138">
        <f t="shared" si="447"/>
        <v>1.0323430296199998</v>
      </c>
      <c r="K431" s="190">
        <v>1.2962073000000001</v>
      </c>
      <c r="L431" s="190">
        <v>0.47856871000000001</v>
      </c>
      <c r="M431" s="190">
        <v>0.13669113999999999</v>
      </c>
      <c r="N431" s="190">
        <v>0.11498454</v>
      </c>
      <c r="O431" s="190">
        <v>2.2123058000000001E-2</v>
      </c>
      <c r="P431" s="190">
        <v>2.5757644E-2</v>
      </c>
      <c r="Q431" s="190">
        <v>4.5112329E-2</v>
      </c>
      <c r="R431" s="190">
        <v>0.84249788999999997</v>
      </c>
      <c r="S431" s="190">
        <v>0.18452308000000001</v>
      </c>
      <c r="T431" s="190">
        <v>4.8680879999999996E-3</v>
      </c>
      <c r="U431" s="190">
        <v>4.1932953000000002E-4</v>
      </c>
      <c r="V431" s="190">
        <v>3.4642089999999998E-5</v>
      </c>
      <c r="W431" s="25"/>
      <c r="X431" s="252">
        <f t="shared" si="448"/>
        <v>11.174200862068966</v>
      </c>
      <c r="Y431" s="46">
        <v>181.22484</v>
      </c>
      <c r="Z431" s="67">
        <f t="shared" si="449"/>
        <v>0.42404786586586435</v>
      </c>
      <c r="AA431" s="5">
        <f t="shared" si="450"/>
        <v>2.3211619083200003E-5</v>
      </c>
      <c r="AB431" s="5">
        <f t="shared" si="451"/>
        <v>5.0579854033088005E-8</v>
      </c>
      <c r="AC431" s="36">
        <f t="shared" si="452"/>
        <v>0.68913305500000011</v>
      </c>
      <c r="AD431" s="42">
        <v>1.0459306E-5</v>
      </c>
      <c r="AE431" s="42">
        <v>3.1554192999999998E-8</v>
      </c>
      <c r="AF431" s="42">
        <v>8.6209064E-13</v>
      </c>
      <c r="AG431" s="42">
        <v>3.5196035E-9</v>
      </c>
      <c r="AH431" s="42">
        <v>1.5080556999999999E-9</v>
      </c>
      <c r="AI431" s="42">
        <v>1.8202721000000001E-8</v>
      </c>
      <c r="AJ431" s="42">
        <v>1.1830212E-5</v>
      </c>
      <c r="AK431" s="42">
        <v>2.5950822E-9</v>
      </c>
      <c r="AL431" s="42">
        <v>1.3156824E-8</v>
      </c>
      <c r="AM431" s="42">
        <v>3.5116711999999998E-10</v>
      </c>
      <c r="AN431" s="42">
        <v>4.9139249000000002E-14</v>
      </c>
      <c r="AO431" s="42">
        <v>5.5217626999999998E-10</v>
      </c>
      <c r="AP431" s="42">
        <v>1.2319895E-12</v>
      </c>
      <c r="AQ431" s="42">
        <v>2.6779214E-12</v>
      </c>
      <c r="AR431" s="42">
        <v>8.4287733000000004E-8</v>
      </c>
      <c r="AS431" s="42">
        <v>4.9511544999999996E-7</v>
      </c>
      <c r="AT431" s="42">
        <v>4.2270958000000002E-10</v>
      </c>
      <c r="AU431" s="42">
        <v>4.2831914999999998E-2</v>
      </c>
      <c r="AV431" s="42">
        <v>0.64630114000000005</v>
      </c>
      <c r="AW431" s="42">
        <v>3.1946751999999999E-7</v>
      </c>
      <c r="AX431" s="42">
        <v>1.9427937E-9</v>
      </c>
      <c r="AY431" s="42">
        <v>8.7022299000000001E-14</v>
      </c>
      <c r="AZ431" s="28"/>
      <c r="BA431" s="33" t="s">
        <v>1201</v>
      </c>
      <c r="BB431" s="28"/>
      <c r="BC431" s="28"/>
      <c r="BE431" s="39"/>
      <c r="BF431"/>
      <c r="BG431"/>
      <c r="BH431"/>
      <c r="BI431"/>
      <c r="BJ431"/>
      <c r="BK431"/>
      <c r="BL431"/>
      <c r="BM431"/>
      <c r="BN431"/>
      <c r="BO431"/>
      <c r="BP431"/>
      <c r="BQ431"/>
    </row>
    <row r="432" spans="3:69">
      <c r="C432" s="57" t="s">
        <v>84</v>
      </c>
      <c r="D432" s="1" t="s">
        <v>22</v>
      </c>
      <c r="E432" s="29"/>
      <c r="F432" s="67"/>
      <c r="H432" s="67"/>
      <c r="I432" s="67"/>
      <c r="J432" s="67"/>
      <c r="K432" s="67"/>
      <c r="L432" s="67"/>
      <c r="M432" s="67"/>
      <c r="N432" s="67"/>
      <c r="O432" s="67"/>
      <c r="P432" s="67"/>
      <c r="Q432" s="67"/>
      <c r="R432" s="67"/>
      <c r="S432" s="67"/>
      <c r="T432" s="67"/>
      <c r="U432" s="67"/>
      <c r="V432" s="67"/>
      <c r="W432" s="67"/>
      <c r="Y432" s="67"/>
      <c r="AA432" s="67"/>
      <c r="AB432" s="67"/>
      <c r="AC432" s="67"/>
      <c r="AD432" s="67"/>
      <c r="AE432" s="67"/>
      <c r="AF432" s="67"/>
      <c r="AG432" s="67"/>
      <c r="AH432" s="67"/>
      <c r="AI432" s="67"/>
      <c r="AJ432" s="67"/>
      <c r="AK432" s="67"/>
      <c r="AL432" s="67"/>
      <c r="AM432" s="67"/>
      <c r="AN432" s="67"/>
      <c r="AO432" s="67"/>
      <c r="AP432" s="67"/>
      <c r="AQ432" s="67"/>
      <c r="AR432" s="67"/>
      <c r="AS432" s="67"/>
      <c r="AT432" s="67"/>
      <c r="AU432" s="67"/>
      <c r="AV432" s="67"/>
      <c r="AW432" s="67"/>
      <c r="AX432" s="67"/>
      <c r="AY432" s="67"/>
      <c r="BE432" s="38"/>
      <c r="BF432"/>
      <c r="BG432"/>
      <c r="BH432"/>
      <c r="BI432"/>
      <c r="BJ432"/>
      <c r="BK432"/>
      <c r="BL432"/>
      <c r="BM432"/>
      <c r="BN432"/>
      <c r="BO432"/>
      <c r="BP432"/>
      <c r="BQ432"/>
    </row>
    <row r="433" spans="1:69">
      <c r="C433" s="71" t="s">
        <v>2653</v>
      </c>
      <c r="D433" s="1"/>
      <c r="E433" s="29" t="s">
        <v>52</v>
      </c>
      <c r="F433" s="188" t="s">
        <v>2845</v>
      </c>
      <c r="G433" s="238">
        <f t="shared" ref="G433" si="453">H433+I433+J433+K433</f>
        <v>4.4217528534600001</v>
      </c>
      <c r="H433" s="134">
        <f t="shared" ref="H433" si="454">N433+O433+P433</f>
        <v>9.6104222204E-2</v>
      </c>
      <c r="I433" s="134">
        <f t="shared" ref="I433" si="455">L433+M433+Q433</f>
        <v>0.21964157125599998</v>
      </c>
      <c r="J433" s="138">
        <f t="shared" ref="J433" si="456">R433+IF(S433="x",0,S433)+IF(T433="x",0,T433)+IF(U433="x",0,U433)+V433</f>
        <v>3.7347925600000003</v>
      </c>
      <c r="K433" s="190">
        <v>0.3712145</v>
      </c>
      <c r="L433" s="190">
        <v>0.123515</v>
      </c>
      <c r="M433" s="190">
        <v>9.6107686999999997E-2</v>
      </c>
      <c r="N433" s="190">
        <v>9.6009468000000001E-2</v>
      </c>
      <c r="O433" s="190">
        <v>0</v>
      </c>
      <c r="P433" s="190">
        <v>9.4754204000000006E-5</v>
      </c>
      <c r="Q433" s="190">
        <v>1.8884256000000001E-5</v>
      </c>
      <c r="R433" s="190">
        <v>3.7</v>
      </c>
      <c r="S433" s="190">
        <v>3.479256E-2</v>
      </c>
      <c r="T433" s="190">
        <v>0</v>
      </c>
      <c r="U433" s="190">
        <v>0</v>
      </c>
      <c r="V433" s="190">
        <v>0</v>
      </c>
      <c r="W433" s="67"/>
      <c r="X433" s="252">
        <f t="shared" ref="X433:X455" si="457">K433/0.116</f>
        <v>3.2001249999999999</v>
      </c>
      <c r="Y433" s="46">
        <v>43.621899999999997</v>
      </c>
      <c r="Z433" s="67">
        <f t="shared" ref="Z433" si="458">AA433*42.1*400+AB433*1396*400+AC433*0.0000357*200</f>
        <v>0.10532280993402048</v>
      </c>
      <c r="AA433" s="5">
        <f t="shared" ref="AA433" si="459">AD433+AG433+AH433+AI433+AJ433+AR433+AS433+AW433</f>
        <v>5.5503711690199995E-6</v>
      </c>
      <c r="AB433" s="5">
        <f t="shared" ref="AB433" si="460">AE433+AF433+AK433+AL433+AM433+AN433+AO433+AP433+AQ433+AT433+AX433+AY433</f>
        <v>1.5364022363402001E-8</v>
      </c>
      <c r="AC433" s="36">
        <f t="shared" ref="AC433" si="461">AU433+AV433</f>
        <v>0.45872400000000002</v>
      </c>
      <c r="AD433" s="42">
        <v>2.9870200000000001E-6</v>
      </c>
      <c r="AE433" s="42">
        <v>9.0118000000000007E-9</v>
      </c>
      <c r="AF433" s="42">
        <v>2.4621000000000002E-13</v>
      </c>
      <c r="AG433" s="42">
        <v>0</v>
      </c>
      <c r="AH433" s="42">
        <v>0</v>
      </c>
      <c r="AI433" s="42">
        <v>1.416469E-8</v>
      </c>
      <c r="AJ433" s="42">
        <v>2.5439924000000001E-6</v>
      </c>
      <c r="AK433" s="42">
        <v>2.0461710000000001E-9</v>
      </c>
      <c r="AL433" s="42">
        <v>4.1472573E-9</v>
      </c>
      <c r="AM433" s="42">
        <v>7.4256000000000002E-13</v>
      </c>
      <c r="AN433" s="42">
        <v>8.7210000000000001E-16</v>
      </c>
      <c r="AO433" s="42">
        <v>1.559424E-10</v>
      </c>
      <c r="AP433" s="42">
        <v>1.7970841E-12</v>
      </c>
      <c r="AQ433" s="42">
        <v>6.4937201999999998E-14</v>
      </c>
      <c r="AR433" s="42">
        <v>8.1663481999999997E-10</v>
      </c>
      <c r="AS433" s="42">
        <v>4.3774442000000002E-9</v>
      </c>
      <c r="AT433" s="42">
        <v>0</v>
      </c>
      <c r="AU433" s="29">
        <v>0.23100000000000001</v>
      </c>
      <c r="AV433" s="29">
        <v>0.22772400000000001</v>
      </c>
      <c r="AW433" s="42">
        <v>0</v>
      </c>
      <c r="AX433" s="42">
        <v>0</v>
      </c>
      <c r="AY433" s="42">
        <v>0</v>
      </c>
      <c r="BE433" s="38"/>
      <c r="BF433"/>
      <c r="BG433"/>
      <c r="BH433"/>
      <c r="BI433"/>
      <c r="BJ433"/>
      <c r="BK433"/>
      <c r="BL433"/>
      <c r="BM433"/>
      <c r="BN433"/>
      <c r="BO433"/>
      <c r="BP433"/>
      <c r="BQ433"/>
    </row>
    <row r="434" spans="1:69">
      <c r="C434" s="71" t="s">
        <v>482</v>
      </c>
      <c r="E434" s="29" t="s">
        <v>52</v>
      </c>
      <c r="F434" s="43" t="s">
        <v>1936</v>
      </c>
      <c r="G434" s="238">
        <f t="shared" ref="G434:G455" si="462">H434+I434+J434+K434</f>
        <v>4.1343167734199993</v>
      </c>
      <c r="H434" s="134">
        <f t="shared" ref="H434:H455" si="463">N434+O434+P434</f>
        <v>0.33363971399999998</v>
      </c>
      <c r="I434" s="134">
        <f t="shared" ref="I434:I455" si="464">L434+M434+Q434</f>
        <v>1.7733376299999999</v>
      </c>
      <c r="J434" s="138">
        <f t="shared" ref="J434:J455" si="465">R434+IF(S434="x",0,S434)+IF(T434="x",0,T434)+IF(U434="x",0,U434)+V434</f>
        <v>1.6807714394199997</v>
      </c>
      <c r="K434" s="190">
        <v>0.34656798999999999</v>
      </c>
      <c r="L434" s="190">
        <v>0.91036287999999999</v>
      </c>
      <c r="M434" s="190">
        <v>0.40282211000000001</v>
      </c>
      <c r="N434" s="190">
        <v>0.11180780999999999</v>
      </c>
      <c r="O434" s="190">
        <v>3.8876873999999999E-2</v>
      </c>
      <c r="P434" s="190">
        <v>0.18295502999999999</v>
      </c>
      <c r="Q434" s="190">
        <v>0.46015264</v>
      </c>
      <c r="R434" s="190">
        <v>1.6658008</v>
      </c>
      <c r="S434" s="190">
        <v>1.311434E-2</v>
      </c>
      <c r="T434" s="190">
        <v>3.1956296999999999E-4</v>
      </c>
      <c r="U434" s="190">
        <v>3.8202994999999998E-4</v>
      </c>
      <c r="V434" s="190">
        <v>1.1547065000000001E-3</v>
      </c>
      <c r="W434" s="25"/>
      <c r="X434" s="252">
        <f t="shared" si="457"/>
        <v>2.9876550862068965</v>
      </c>
      <c r="Y434" s="46">
        <v>44.959868</v>
      </c>
      <c r="Z434" s="67">
        <f t="shared" ref="Z434:Z455" si="466">AA434*42.1*400+AB434*1396*400+AC434*0.0000357*200</f>
        <v>0.75511332537500564</v>
      </c>
      <c r="AA434" s="5">
        <f t="shared" ref="AA434:AA455" si="467">AD434+AG434+AH434+AI434+AJ434+AR434+AS434+AW434</f>
        <v>4.2514385787736006E-5</v>
      </c>
      <c r="AB434" s="5">
        <f t="shared" ref="AB434:AB455" si="468">AE434+AF434+AK434+AL434+AM434+AN434+AO434+AP434+AQ434+AT434+AX434+AY434</f>
        <v>6.503201054321498E-8</v>
      </c>
      <c r="AC434" s="36">
        <f t="shared" ref="AC434:AC455" si="469">AU434+AV434</f>
        <v>0.40016722999999998</v>
      </c>
      <c r="AD434" s="42">
        <v>2.8133078000000002E-6</v>
      </c>
      <c r="AE434" s="42">
        <v>8.4879664000000005E-9</v>
      </c>
      <c r="AF434" s="42">
        <v>2.3187364999999999E-13</v>
      </c>
      <c r="AG434" s="42">
        <v>1.8802543000000001E-9</v>
      </c>
      <c r="AH434" s="42">
        <v>4.8806436000000002E-11</v>
      </c>
      <c r="AI434" s="42">
        <v>1.6398868000000001E-8</v>
      </c>
      <c r="AJ434" s="42">
        <v>2.4051432999999998E-5</v>
      </c>
      <c r="AK434" s="42">
        <v>2.3685722000000001E-9</v>
      </c>
      <c r="AL434" s="42">
        <v>2.4297691000000001E-8</v>
      </c>
      <c r="AM434" s="42">
        <v>1.1679926999999999E-8</v>
      </c>
      <c r="AN434" s="42">
        <v>3.4162834999999999E-13</v>
      </c>
      <c r="AO434" s="42">
        <v>1.6672525000000001E-8</v>
      </c>
      <c r="AP434" s="42">
        <v>1.4822432999999999E-11</v>
      </c>
      <c r="AQ434" s="42">
        <v>6.9334272000000005E-11</v>
      </c>
      <c r="AR434" s="42">
        <v>1.4542826E-6</v>
      </c>
      <c r="AS434" s="42">
        <v>1.4136582E-5</v>
      </c>
      <c r="AT434" s="42">
        <v>1.19173E-9</v>
      </c>
      <c r="AU434" s="29">
        <v>0.13620735</v>
      </c>
      <c r="AV434" s="29">
        <v>0.26395987999999998</v>
      </c>
      <c r="AW434" s="42">
        <v>4.0452459000000001E-8</v>
      </c>
      <c r="AX434" s="42">
        <v>2.4885425999999998E-10</v>
      </c>
      <c r="AY434" s="42">
        <v>1.4476214999999999E-14</v>
      </c>
      <c r="AZ434" s="28"/>
      <c r="BA434" s="33" t="s">
        <v>1201</v>
      </c>
      <c r="BB434" s="28"/>
      <c r="BC434" s="28"/>
      <c r="BE434" s="39"/>
      <c r="BF434"/>
      <c r="BG434"/>
      <c r="BH434"/>
      <c r="BI434"/>
      <c r="BJ434"/>
      <c r="BK434"/>
      <c r="BL434"/>
      <c r="BM434"/>
      <c r="BN434"/>
      <c r="BO434"/>
      <c r="BP434"/>
      <c r="BQ434"/>
    </row>
    <row r="435" spans="1:69">
      <c r="C435" s="71" t="s">
        <v>483</v>
      </c>
      <c r="E435" s="29" t="s">
        <v>52</v>
      </c>
      <c r="F435" s="43" t="s">
        <v>1937</v>
      </c>
      <c r="G435" s="238">
        <f t="shared" si="462"/>
        <v>4.6939648676800001</v>
      </c>
      <c r="H435" s="134">
        <f t="shared" si="463"/>
        <v>0.35716204000000001</v>
      </c>
      <c r="I435" s="134">
        <f t="shared" si="464"/>
        <v>1.8808479499999999</v>
      </c>
      <c r="J435" s="138">
        <f t="shared" si="465"/>
        <v>1.9372454276799997</v>
      </c>
      <c r="K435" s="190">
        <v>0.51870945000000002</v>
      </c>
      <c r="L435" s="190">
        <v>0.99334146999999995</v>
      </c>
      <c r="M435" s="190">
        <v>0.42314420000000003</v>
      </c>
      <c r="N435" s="190">
        <v>0.12995828000000001</v>
      </c>
      <c r="O435" s="190">
        <v>3.8892490000000002E-2</v>
      </c>
      <c r="P435" s="190">
        <v>0.18831127</v>
      </c>
      <c r="Q435" s="190">
        <v>0.46436228000000002</v>
      </c>
      <c r="R435" s="190">
        <v>1.9214376</v>
      </c>
      <c r="S435" s="190">
        <v>1.3948238E-2</v>
      </c>
      <c r="T435" s="190">
        <v>3.2255537000000002E-4</v>
      </c>
      <c r="U435" s="190">
        <v>3.8232780999999998E-4</v>
      </c>
      <c r="V435" s="190">
        <v>1.1547065000000001E-3</v>
      </c>
      <c r="W435" s="25"/>
      <c r="X435" s="252">
        <f t="shared" si="457"/>
        <v>4.4716331896551722</v>
      </c>
      <c r="Y435" s="46">
        <v>62.018973000000003</v>
      </c>
      <c r="Z435" s="67">
        <f t="shared" si="466"/>
        <v>0.81849456411788268</v>
      </c>
      <c r="AA435" s="5">
        <f t="shared" si="467"/>
        <v>4.6025361441052002E-5</v>
      </c>
      <c r="AB435" s="5">
        <f t="shared" si="468"/>
        <v>7.1951545500299003E-8</v>
      </c>
      <c r="AC435" s="36">
        <f t="shared" si="469"/>
        <v>0.45514487999999997</v>
      </c>
      <c r="AD435" s="42">
        <v>4.2028794999999998E-6</v>
      </c>
      <c r="AE435" s="42">
        <v>1.2680047E-8</v>
      </c>
      <c r="AF435" s="42">
        <v>3.4640719E-13</v>
      </c>
      <c r="AG435" s="42">
        <v>2.9379754E-9</v>
      </c>
      <c r="AH435" s="42">
        <v>4.9996652000000001E-11</v>
      </c>
      <c r="AI435" s="42">
        <v>1.9288451999999999E-8</v>
      </c>
      <c r="AJ435" s="42">
        <v>2.5998017000000001E-5</v>
      </c>
      <c r="AK435" s="42">
        <v>2.7802469E-9</v>
      </c>
      <c r="AL435" s="42">
        <v>2.6551173E-8</v>
      </c>
      <c r="AM435" s="42">
        <v>1.1680152E-8</v>
      </c>
      <c r="AN435" s="42">
        <v>3.4205902999999999E-13</v>
      </c>
      <c r="AO435" s="42">
        <v>1.6721342000000001E-8</v>
      </c>
      <c r="AP435" s="42">
        <v>2.4057715000000001E-11</v>
      </c>
      <c r="AQ435" s="42">
        <v>7.1462546000000001E-11</v>
      </c>
      <c r="AR435" s="42">
        <v>1.4622432999999999E-6</v>
      </c>
      <c r="AS435" s="42">
        <v>1.4299247E-5</v>
      </c>
      <c r="AT435" s="42">
        <v>1.1920125999999999E-9</v>
      </c>
      <c r="AU435" s="29">
        <v>0.15213773999999999</v>
      </c>
      <c r="AV435" s="29">
        <v>0.30300714000000001</v>
      </c>
      <c r="AW435" s="42">
        <v>4.0698216999999998E-8</v>
      </c>
      <c r="AX435" s="42">
        <v>2.5034873E-10</v>
      </c>
      <c r="AY435" s="42">
        <v>1.4543079000000001E-14</v>
      </c>
      <c r="AZ435" s="28"/>
      <c r="BA435" s="33" t="s">
        <v>1201</v>
      </c>
      <c r="BB435" s="28"/>
      <c r="BC435" s="28"/>
      <c r="BE435" s="39"/>
      <c r="BF435"/>
      <c r="BG435"/>
      <c r="BH435"/>
      <c r="BI435"/>
      <c r="BJ435"/>
      <c r="BK435"/>
      <c r="BL435"/>
      <c r="BM435"/>
      <c r="BN435"/>
      <c r="BO435"/>
      <c r="BP435"/>
      <c r="BQ435"/>
    </row>
    <row r="436" spans="1:69">
      <c r="C436" s="71" t="s">
        <v>484</v>
      </c>
      <c r="E436" s="29" t="s">
        <v>52</v>
      </c>
      <c r="F436" s="43" t="s">
        <v>1938</v>
      </c>
      <c r="G436" s="238">
        <f t="shared" si="462"/>
        <v>4.4026348905599999</v>
      </c>
      <c r="H436" s="134">
        <f t="shared" si="463"/>
        <v>0.34046675199999998</v>
      </c>
      <c r="I436" s="134">
        <f t="shared" si="464"/>
        <v>1.83317771</v>
      </c>
      <c r="J436" s="138">
        <f t="shared" si="465"/>
        <v>1.68766726856</v>
      </c>
      <c r="K436" s="190">
        <v>0.54132316000000003</v>
      </c>
      <c r="L436" s="190">
        <v>1.0022168</v>
      </c>
      <c r="M436" s="190">
        <v>0.39964544000000002</v>
      </c>
      <c r="N436" s="190">
        <v>0.12829489999999999</v>
      </c>
      <c r="O436" s="190">
        <v>3.7496422000000001E-2</v>
      </c>
      <c r="P436" s="190">
        <v>0.17467542999999999</v>
      </c>
      <c r="Q436" s="190">
        <v>0.43131546999999998</v>
      </c>
      <c r="R436" s="190">
        <v>1.6611830000000001</v>
      </c>
      <c r="S436" s="190">
        <v>2.4485922E-2</v>
      </c>
      <c r="T436" s="190">
        <v>5.4070693000000003E-4</v>
      </c>
      <c r="U436" s="190">
        <v>3.8145312999999999E-4</v>
      </c>
      <c r="V436" s="190">
        <v>1.0761865E-3</v>
      </c>
      <c r="W436" s="25"/>
      <c r="X436" s="252">
        <f t="shared" si="457"/>
        <v>4.6665789655172416</v>
      </c>
      <c r="Y436" s="46">
        <v>66.692965000000001</v>
      </c>
      <c r="Z436" s="67">
        <f t="shared" si="466"/>
        <v>0.79774241221708597</v>
      </c>
      <c r="AA436" s="5">
        <f t="shared" si="467"/>
        <v>4.4848617326329996E-5</v>
      </c>
      <c r="AB436" s="5">
        <f t="shared" si="468"/>
        <v>7.0393690638053007E-8</v>
      </c>
      <c r="AC436" s="36">
        <f t="shared" si="469"/>
        <v>0.44591871000000005</v>
      </c>
      <c r="AD436" s="42">
        <v>4.3201649999999998E-6</v>
      </c>
      <c r="AE436" s="42">
        <v>1.3033829E-8</v>
      </c>
      <c r="AF436" s="42">
        <v>3.5607439E-13</v>
      </c>
      <c r="AG436" s="42">
        <v>2.8554677E-9</v>
      </c>
      <c r="AH436" s="42">
        <v>1.3978262999999999E-10</v>
      </c>
      <c r="AI436" s="42">
        <v>1.8747939000000001E-8</v>
      </c>
      <c r="AJ436" s="42">
        <v>2.5901822E-5</v>
      </c>
      <c r="AK436" s="42">
        <v>2.6998727000000001E-9</v>
      </c>
      <c r="AL436" s="42">
        <v>2.6663597E-8</v>
      </c>
      <c r="AM436" s="42">
        <v>1.0885720000000001E-8</v>
      </c>
      <c r="AN436" s="42">
        <v>3.2080510000000002E-13</v>
      </c>
      <c r="AO436" s="42">
        <v>1.5545992E-8</v>
      </c>
      <c r="AP436" s="42">
        <v>1.3949217E-11</v>
      </c>
      <c r="AQ436" s="42">
        <v>6.4678632000000002E-11</v>
      </c>
      <c r="AR436" s="42">
        <v>1.3597779E-6</v>
      </c>
      <c r="AS436" s="42">
        <v>1.3187899E-5</v>
      </c>
      <c r="AT436" s="42">
        <v>1.1347911999999999E-9</v>
      </c>
      <c r="AU436" s="29">
        <v>0.13246925000000001</v>
      </c>
      <c r="AV436" s="29">
        <v>0.31344946000000001</v>
      </c>
      <c r="AW436" s="42">
        <v>5.7210237E-8</v>
      </c>
      <c r="AX436" s="42">
        <v>3.5056521000000002E-10</v>
      </c>
      <c r="AY436" s="42">
        <v>1.8799562999999999E-14</v>
      </c>
      <c r="AZ436" s="28"/>
      <c r="BA436" s="33" t="s">
        <v>1201</v>
      </c>
      <c r="BB436" s="28"/>
      <c r="BC436" s="28"/>
      <c r="BE436" s="39"/>
      <c r="BF436"/>
      <c r="BG436"/>
      <c r="BH436"/>
      <c r="BI436"/>
      <c r="BJ436"/>
      <c r="BK436"/>
      <c r="BL436"/>
      <c r="BM436"/>
      <c r="BN436"/>
      <c r="BO436"/>
      <c r="BP436"/>
      <c r="BQ436"/>
    </row>
    <row r="437" spans="1:69">
      <c r="C437" s="71" t="s">
        <v>485</v>
      </c>
      <c r="E437" s="29" t="s">
        <v>52</v>
      </c>
      <c r="F437" s="43" t="s">
        <v>1939</v>
      </c>
      <c r="G437" s="238">
        <f t="shared" si="462"/>
        <v>5.6549249626199991</v>
      </c>
      <c r="H437" s="134">
        <f t="shared" si="463"/>
        <v>0.34795720699999999</v>
      </c>
      <c r="I437" s="134">
        <f t="shared" si="464"/>
        <v>2.4612912199999997</v>
      </c>
      <c r="J437" s="138">
        <f t="shared" si="465"/>
        <v>2.2623681256199997</v>
      </c>
      <c r="K437" s="190">
        <v>0.58330841</v>
      </c>
      <c r="L437" s="190">
        <v>1.6815245999999999</v>
      </c>
      <c r="M437" s="190">
        <v>0.37466147</v>
      </c>
      <c r="N437" s="190">
        <v>0.14943306000000001</v>
      </c>
      <c r="O437" s="190">
        <v>3.4228756999999999E-2</v>
      </c>
      <c r="P437" s="190">
        <v>0.16429539000000001</v>
      </c>
      <c r="Q437" s="190">
        <v>0.40510515000000002</v>
      </c>
      <c r="R437" s="190">
        <v>2.2463622999999999</v>
      </c>
      <c r="S437" s="190">
        <v>1.3395894E-2</v>
      </c>
      <c r="T437" s="190">
        <v>1.2576620000000001E-3</v>
      </c>
      <c r="U437" s="190">
        <v>3.3728242E-4</v>
      </c>
      <c r="V437" s="190">
        <v>1.0149872E-3</v>
      </c>
      <c r="W437" s="25"/>
      <c r="X437" s="252">
        <f t="shared" si="457"/>
        <v>5.0285207758620691</v>
      </c>
      <c r="Y437" s="46">
        <v>70.777405999999999</v>
      </c>
      <c r="Z437" s="67">
        <f t="shared" si="466"/>
        <v>1.0171957663681455</v>
      </c>
      <c r="AA437" s="5">
        <f t="shared" si="467"/>
        <v>5.7393697557977998E-5</v>
      </c>
      <c r="AB437" s="5">
        <f t="shared" si="468"/>
        <v>8.356042546954899E-8</v>
      </c>
      <c r="AC437" s="36">
        <f t="shared" si="469"/>
        <v>0.56383163999999997</v>
      </c>
      <c r="AD437" s="42">
        <v>3.9192704000000001E-6</v>
      </c>
      <c r="AE437" s="42">
        <v>1.1824352E-8</v>
      </c>
      <c r="AF437" s="42">
        <v>3.2303178E-13</v>
      </c>
      <c r="AG437" s="42">
        <v>2.7195165999999999E-9</v>
      </c>
      <c r="AH437" s="42">
        <v>4.3602377999999999E-11</v>
      </c>
      <c r="AI437" s="42">
        <v>1.7366737999999998E-8</v>
      </c>
      <c r="AJ437" s="42">
        <v>3.9699658000000001E-5</v>
      </c>
      <c r="AK437" s="42">
        <v>2.5014462999999999E-9</v>
      </c>
      <c r="AL437" s="42">
        <v>4.2960160999999997E-8</v>
      </c>
      <c r="AM437" s="42">
        <v>1.0266714E-8</v>
      </c>
      <c r="AN437" s="42">
        <v>3.0086430999999999E-13</v>
      </c>
      <c r="AO437" s="42">
        <v>1.4661551E-8</v>
      </c>
      <c r="AP437" s="42">
        <v>1.3151414E-11</v>
      </c>
      <c r="AQ437" s="42">
        <v>6.0984206999999998E-11</v>
      </c>
      <c r="AR437" s="42">
        <v>1.2807706E-6</v>
      </c>
      <c r="AS437" s="42">
        <v>1.2437694E-5</v>
      </c>
      <c r="AT437" s="42">
        <v>1.0489339E-9</v>
      </c>
      <c r="AU437" s="29">
        <v>0.1639804</v>
      </c>
      <c r="AV437" s="29">
        <v>0.39985124</v>
      </c>
      <c r="AW437" s="42">
        <v>3.6174700999999999E-8</v>
      </c>
      <c r="AX437" s="42">
        <v>2.2249486000000001E-10</v>
      </c>
      <c r="AY437" s="42">
        <v>1.2892459E-14</v>
      </c>
      <c r="AZ437" s="28"/>
      <c r="BA437" s="33" t="s">
        <v>1201</v>
      </c>
      <c r="BB437" s="28"/>
      <c r="BC437" s="28"/>
      <c r="BE437" s="39"/>
      <c r="BF437"/>
      <c r="BG437"/>
      <c r="BH437"/>
      <c r="BI437"/>
      <c r="BJ437"/>
      <c r="BK437"/>
      <c r="BL437"/>
      <c r="BM437"/>
      <c r="BN437"/>
      <c r="BO437"/>
      <c r="BP437"/>
      <c r="BQ437"/>
    </row>
    <row r="438" spans="1:69">
      <c r="C438" s="71" t="s">
        <v>486</v>
      </c>
      <c r="D438" s="1"/>
      <c r="E438" s="29" t="s">
        <v>52</v>
      </c>
      <c r="F438" s="43" t="s">
        <v>1940</v>
      </c>
      <c r="G438" s="238">
        <f t="shared" si="462"/>
        <v>6.2836891934399999</v>
      </c>
      <c r="H438" s="134">
        <f t="shared" si="463"/>
        <v>0.30741406900000001</v>
      </c>
      <c r="I438" s="134">
        <f t="shared" si="464"/>
        <v>2.6805035199999998</v>
      </c>
      <c r="J438" s="138">
        <f t="shared" si="465"/>
        <v>2.6579116644399998</v>
      </c>
      <c r="K438" s="190">
        <v>0.63785994000000001</v>
      </c>
      <c r="L438" s="190">
        <v>2.1034576</v>
      </c>
      <c r="M438" s="190">
        <v>0.28622938999999997</v>
      </c>
      <c r="N438" s="190">
        <v>0.16028282999999999</v>
      </c>
      <c r="O438" s="190">
        <v>2.7445099000000001E-2</v>
      </c>
      <c r="P438" s="190">
        <v>0.11968614</v>
      </c>
      <c r="Q438" s="190">
        <v>0.29081653000000002</v>
      </c>
      <c r="R438" s="190">
        <v>2.6315170000000001</v>
      </c>
      <c r="S438" s="190">
        <v>2.1685065E-2</v>
      </c>
      <c r="T438" s="190">
        <v>3.7517402E-3</v>
      </c>
      <c r="U438" s="190">
        <v>2.4194059000000001E-4</v>
      </c>
      <c r="V438" s="190">
        <v>7.1591864999999996E-4</v>
      </c>
      <c r="W438" s="25"/>
      <c r="X438" s="252">
        <f t="shared" si="457"/>
        <v>5.4987925862068963</v>
      </c>
      <c r="Y438" s="46">
        <v>76.748571999999996</v>
      </c>
      <c r="Z438" s="67">
        <f t="shared" si="466"/>
        <v>1.083517676474987</v>
      </c>
      <c r="AA438" s="5">
        <f t="shared" si="467"/>
        <v>6.1228321272030007E-5</v>
      </c>
      <c r="AB438" s="5">
        <f t="shared" si="468"/>
        <v>8.5816193765046025E-8</v>
      </c>
      <c r="AC438" s="36">
        <f t="shared" si="469"/>
        <v>0.63207053999999996</v>
      </c>
      <c r="AD438" s="42">
        <v>3.7116133000000001E-6</v>
      </c>
      <c r="AE438" s="42">
        <v>1.1197767000000001E-8</v>
      </c>
      <c r="AF438" s="42">
        <v>3.0591958000000002E-13</v>
      </c>
      <c r="AG438" s="42">
        <v>2.3453425000000001E-9</v>
      </c>
      <c r="AH438" s="42">
        <v>2.5815153000000003E-10</v>
      </c>
      <c r="AI438" s="42">
        <v>1.5348048000000002E-8</v>
      </c>
      <c r="AJ438" s="42">
        <v>4.7370658000000002E-5</v>
      </c>
      <c r="AK438" s="42">
        <v>2.2046381000000002E-9</v>
      </c>
      <c r="AL438" s="42">
        <v>5.2793832000000002E-8</v>
      </c>
      <c r="AM438" s="42">
        <v>7.2416801000000002E-9</v>
      </c>
      <c r="AN438" s="42">
        <v>2.3422344000000002E-13</v>
      </c>
      <c r="AO438" s="42">
        <v>1.0652879000000001E-8</v>
      </c>
      <c r="AP438" s="42">
        <v>1.2753637999999999E-11</v>
      </c>
      <c r="AQ438" s="42">
        <v>4.5092384000000002E-11</v>
      </c>
      <c r="AR438" s="42">
        <v>9.1380237999999999E-7</v>
      </c>
      <c r="AS438" s="42">
        <v>9.0627609000000008E-6</v>
      </c>
      <c r="AT438" s="42">
        <v>7.4369756999999996E-10</v>
      </c>
      <c r="AU438" s="29">
        <v>0.16922472999999999</v>
      </c>
      <c r="AV438" s="29">
        <v>0.46284581000000002</v>
      </c>
      <c r="AW438" s="42">
        <v>1.5153515E-7</v>
      </c>
      <c r="AX438" s="42">
        <v>9.2327045E-10</v>
      </c>
      <c r="AY438" s="42">
        <v>4.3380026000000002E-14</v>
      </c>
      <c r="AZ438" s="28"/>
      <c r="BA438" s="33" t="s">
        <v>1201</v>
      </c>
      <c r="BB438" s="28"/>
      <c r="BC438" s="28"/>
      <c r="BE438" s="39"/>
      <c r="BF438"/>
      <c r="BG438"/>
      <c r="BH438"/>
      <c r="BI438"/>
      <c r="BJ438"/>
      <c r="BK438"/>
      <c r="BL438"/>
      <c r="BM438"/>
      <c r="BN438"/>
      <c r="BO438"/>
      <c r="BP438"/>
      <c r="BQ438"/>
    </row>
    <row r="439" spans="1:69">
      <c r="C439" s="71" t="s">
        <v>487</v>
      </c>
      <c r="E439" s="29" t="s">
        <v>52</v>
      </c>
      <c r="F439" s="43" t="s">
        <v>1941</v>
      </c>
      <c r="G439" s="238">
        <f t="shared" si="462"/>
        <v>10.168963443649998</v>
      </c>
      <c r="H439" s="134">
        <f t="shared" si="463"/>
        <v>0.349895083</v>
      </c>
      <c r="I439" s="134">
        <f t="shared" si="464"/>
        <v>4.6213696100000003</v>
      </c>
      <c r="J439" s="138">
        <f t="shared" si="465"/>
        <v>4.3558446706499998</v>
      </c>
      <c r="K439" s="190">
        <v>0.84185407999999995</v>
      </c>
      <c r="L439" s="190">
        <v>4.1283577999999999</v>
      </c>
      <c r="M439" s="190">
        <v>0.24153959</v>
      </c>
      <c r="N439" s="190">
        <v>0.22515416999999999</v>
      </c>
      <c r="O439" s="190">
        <v>2.1433872999999999E-2</v>
      </c>
      <c r="P439" s="190">
        <v>0.10330704</v>
      </c>
      <c r="Q439" s="190">
        <v>0.25147222000000002</v>
      </c>
      <c r="R439" s="190">
        <v>4.3416047999999998</v>
      </c>
      <c r="S439" s="190">
        <v>1.2815515E-2</v>
      </c>
      <c r="T439" s="190">
        <v>5.8049953E-4</v>
      </c>
      <c r="U439" s="190">
        <v>2.1454039999999999E-4</v>
      </c>
      <c r="V439" s="190">
        <v>6.2931572000000002E-4</v>
      </c>
      <c r="W439" s="25"/>
      <c r="X439" s="252">
        <f t="shared" si="457"/>
        <v>7.2573627586206886</v>
      </c>
      <c r="Y439" s="46">
        <v>104.72081</v>
      </c>
      <c r="Z439" s="67">
        <f t="shared" si="466"/>
        <v>1.7758049903675581</v>
      </c>
      <c r="AA439" s="5">
        <f t="shared" si="467"/>
        <v>1.0072206894633202E-4</v>
      </c>
      <c r="AB439" s="5">
        <f t="shared" si="468"/>
        <v>1.2942109572014149E-7</v>
      </c>
      <c r="AC439" s="36">
        <f t="shared" si="469"/>
        <v>1.0331385800000001</v>
      </c>
      <c r="AD439" s="42">
        <v>3.2692893999999999E-6</v>
      </c>
      <c r="AE439" s="42">
        <v>9.8632489000000003E-9</v>
      </c>
      <c r="AF439" s="42">
        <v>2.6946090000000001E-13</v>
      </c>
      <c r="AG439" s="42">
        <v>2.1072985999999999E-9</v>
      </c>
      <c r="AH439" s="42">
        <v>2.9684731999999999E-11</v>
      </c>
      <c r="AI439" s="42">
        <v>1.2096551E-8</v>
      </c>
      <c r="AJ439" s="42">
        <v>8.8903718000000003E-5</v>
      </c>
      <c r="AK439" s="42">
        <v>1.7404291999999999E-9</v>
      </c>
      <c r="AL439" s="42">
        <v>1.0151219E-7</v>
      </c>
      <c r="AM439" s="42">
        <v>6.3656002999999997E-9</v>
      </c>
      <c r="AN439" s="42">
        <v>1.8690362E-13</v>
      </c>
      <c r="AO439" s="42">
        <v>9.0928363999999999E-9</v>
      </c>
      <c r="AP439" s="42">
        <v>8.2037452000000001E-12</v>
      </c>
      <c r="AQ439" s="42">
        <v>3.7829611000000002E-11</v>
      </c>
      <c r="AR439" s="42">
        <v>7.9529600000000003E-7</v>
      </c>
      <c r="AS439" s="42">
        <v>7.7159788999999996E-6</v>
      </c>
      <c r="AT439" s="42">
        <v>6.5550605000000003E-10</v>
      </c>
      <c r="AU439" s="29">
        <v>0.26841300000000001</v>
      </c>
      <c r="AV439" s="29">
        <v>0.76472558000000002</v>
      </c>
      <c r="AW439" s="42">
        <v>2.3553111999999999E-8</v>
      </c>
      <c r="AX439" s="42">
        <v>1.4478685E-10</v>
      </c>
      <c r="AY439" s="42">
        <v>8.2994215E-15</v>
      </c>
      <c r="AZ439" s="28"/>
      <c r="BA439" s="33" t="s">
        <v>1201</v>
      </c>
      <c r="BB439" s="28"/>
      <c r="BC439" s="28"/>
      <c r="BE439" s="39"/>
      <c r="BF439"/>
      <c r="BG439"/>
      <c r="BH439"/>
      <c r="BI439"/>
      <c r="BJ439"/>
      <c r="BK439"/>
      <c r="BL439"/>
      <c r="BM439"/>
      <c r="BN439"/>
      <c r="BO439"/>
      <c r="BP439"/>
      <c r="BQ439"/>
    </row>
    <row r="440" spans="1:69">
      <c r="C440" s="71" t="s">
        <v>488</v>
      </c>
      <c r="D440" s="1"/>
      <c r="E440" s="29" t="s">
        <v>52</v>
      </c>
      <c r="F440" s="43" t="s">
        <v>1942</v>
      </c>
      <c r="G440" s="238">
        <f t="shared" si="462"/>
        <v>5.3750963390999997</v>
      </c>
      <c r="H440" s="134">
        <f t="shared" si="463"/>
        <v>0.34949973700000003</v>
      </c>
      <c r="I440" s="134">
        <f t="shared" si="464"/>
        <v>1.9923751499999998</v>
      </c>
      <c r="J440" s="138">
        <f t="shared" si="465"/>
        <v>2.4146618320999997</v>
      </c>
      <c r="K440" s="190">
        <v>0.61855961999999998</v>
      </c>
      <c r="L440" s="190">
        <v>1.1666342999999999</v>
      </c>
      <c r="M440" s="190">
        <v>0.39576919999999999</v>
      </c>
      <c r="N440" s="190">
        <v>0.13152721000000001</v>
      </c>
      <c r="O440" s="190">
        <v>3.6233247000000003E-2</v>
      </c>
      <c r="P440" s="190">
        <v>0.18173928</v>
      </c>
      <c r="Q440" s="190">
        <v>0.42997164999999998</v>
      </c>
      <c r="R440" s="190">
        <v>2.3680504</v>
      </c>
      <c r="S440" s="190">
        <v>4.4881361000000002E-2</v>
      </c>
      <c r="T440" s="190">
        <v>2.9783267999999998E-4</v>
      </c>
      <c r="U440" s="190">
        <v>3.5605191999999998E-4</v>
      </c>
      <c r="V440" s="190">
        <v>1.0761865E-3</v>
      </c>
      <c r="W440" s="25"/>
      <c r="X440" s="252">
        <f t="shared" si="457"/>
        <v>5.3324105172413789</v>
      </c>
      <c r="Y440" s="46">
        <v>76.519013999999999</v>
      </c>
      <c r="Z440" s="67">
        <f t="shared" si="466"/>
        <v>0.8715901347754097</v>
      </c>
      <c r="AA440" s="5">
        <f t="shared" si="467"/>
        <v>4.8982706140698004E-5</v>
      </c>
      <c r="AB440" s="5">
        <f t="shared" si="468"/>
        <v>7.6238227726102014E-8</v>
      </c>
      <c r="AC440" s="36">
        <f t="shared" si="469"/>
        <v>0.58122366999999997</v>
      </c>
      <c r="AD440" s="42">
        <v>4.9988814E-6</v>
      </c>
      <c r="AE440" s="42">
        <v>1.5081809000000001E-8</v>
      </c>
      <c r="AF440" s="42">
        <v>4.1202879999999998E-13</v>
      </c>
      <c r="AG440" s="42">
        <v>2.8095691E-9</v>
      </c>
      <c r="AH440" s="42">
        <v>4.5487597999999999E-11</v>
      </c>
      <c r="AI440" s="42">
        <v>1.8503592E-8</v>
      </c>
      <c r="AJ440" s="42">
        <v>2.9253902999999999E-5</v>
      </c>
      <c r="AK440" s="42">
        <v>2.6951457E-9</v>
      </c>
      <c r="AL440" s="42">
        <v>3.0596933999999998E-8</v>
      </c>
      <c r="AM440" s="42">
        <v>1.0888484E-8</v>
      </c>
      <c r="AN440" s="42">
        <v>3.2051347000000001E-13</v>
      </c>
      <c r="AO440" s="42">
        <v>1.5549168E-8</v>
      </c>
      <c r="AP440" s="42">
        <v>1.7810751999999999E-11</v>
      </c>
      <c r="AQ440" s="42">
        <v>6.5505669999999997E-11</v>
      </c>
      <c r="AR440" s="42">
        <v>1.3636564E-6</v>
      </c>
      <c r="AS440" s="42">
        <v>1.3307205000000001E-5</v>
      </c>
      <c r="AT440" s="42">
        <v>1.1106924E-9</v>
      </c>
      <c r="AU440" s="29">
        <v>0.17979485000000001</v>
      </c>
      <c r="AV440" s="29">
        <v>0.40142882000000002</v>
      </c>
      <c r="AW440" s="42">
        <v>3.7701691999999997E-8</v>
      </c>
      <c r="AX440" s="42">
        <v>2.3193216999999999E-10</v>
      </c>
      <c r="AY440" s="42">
        <v>1.3491831999999999E-14</v>
      </c>
      <c r="AZ440" s="28"/>
      <c r="BA440" s="33" t="s">
        <v>1201</v>
      </c>
      <c r="BB440" s="28"/>
      <c r="BC440" s="28"/>
      <c r="BE440" s="39"/>
      <c r="BF440"/>
      <c r="BG440"/>
      <c r="BH440"/>
      <c r="BI440"/>
      <c r="BJ440"/>
      <c r="BK440"/>
      <c r="BL440"/>
      <c r="BM440"/>
      <c r="BN440"/>
      <c r="BO440"/>
      <c r="BP440"/>
      <c r="BQ440"/>
    </row>
    <row r="441" spans="1:69">
      <c r="C441" s="71" t="s">
        <v>489</v>
      </c>
      <c r="E441" s="29" t="s">
        <v>52</v>
      </c>
      <c r="F441" s="43" t="s">
        <v>1943</v>
      </c>
      <c r="G441" s="238">
        <f t="shared" si="462"/>
        <v>5.5667467554899996</v>
      </c>
      <c r="H441" s="134">
        <f t="shared" si="463"/>
        <v>0.34890516399999999</v>
      </c>
      <c r="I441" s="134">
        <f t="shared" si="464"/>
        <v>2.0191487499999998</v>
      </c>
      <c r="J441" s="138">
        <f t="shared" si="465"/>
        <v>2.5590043914899998</v>
      </c>
      <c r="K441" s="190">
        <v>0.63968844999999996</v>
      </c>
      <c r="L441" s="190">
        <v>1.2035986999999999</v>
      </c>
      <c r="M441" s="190">
        <v>0.39100019000000003</v>
      </c>
      <c r="N441" s="190">
        <v>0.13205439999999999</v>
      </c>
      <c r="O441" s="190">
        <v>3.5766724E-2</v>
      </c>
      <c r="P441" s="190">
        <v>0.18108404</v>
      </c>
      <c r="Q441" s="190">
        <v>0.42454986</v>
      </c>
      <c r="R441" s="190">
        <v>2.5062967999999999</v>
      </c>
      <c r="S441" s="190">
        <v>5.0999796E-2</v>
      </c>
      <c r="T441" s="190">
        <v>2.9399793000000002E-4</v>
      </c>
      <c r="U441" s="190">
        <v>3.5146755999999999E-4</v>
      </c>
      <c r="V441" s="190">
        <v>1.06233E-3</v>
      </c>
      <c r="W441" s="25"/>
      <c r="X441" s="252">
        <f t="shared" si="457"/>
        <v>5.514555603448275</v>
      </c>
      <c r="Y441" s="46">
        <v>79.553807000000006</v>
      </c>
      <c r="Z441" s="67">
        <f t="shared" si="466"/>
        <v>0.88436770186172253</v>
      </c>
      <c r="AA441" s="5">
        <f t="shared" si="467"/>
        <v>4.9695621485920999E-5</v>
      </c>
      <c r="AB441" s="5">
        <f t="shared" si="468"/>
        <v>7.7246418071298002E-8</v>
      </c>
      <c r="AC441" s="36">
        <f t="shared" si="469"/>
        <v>0.61050926999999999</v>
      </c>
      <c r="AD441" s="42">
        <v>5.1674229000000003E-6</v>
      </c>
      <c r="AE441" s="42">
        <v>1.5590345E-8</v>
      </c>
      <c r="AF441" s="42">
        <v>4.2592309E-13</v>
      </c>
      <c r="AG441" s="42">
        <v>2.7870059999999998E-9</v>
      </c>
      <c r="AH441" s="42">
        <v>4.4901920999999999E-11</v>
      </c>
      <c r="AI441" s="42">
        <v>1.8375015999999999E-8</v>
      </c>
      <c r="AJ441" s="42">
        <v>2.9961371000000002E-5</v>
      </c>
      <c r="AK441" s="42">
        <v>2.6823080000000002E-9</v>
      </c>
      <c r="AL441" s="42">
        <v>3.1465638000000002E-8</v>
      </c>
      <c r="AM441" s="42">
        <v>1.0748867E-8</v>
      </c>
      <c r="AN441" s="42">
        <v>3.1677109000000002E-13</v>
      </c>
      <c r="AO441" s="42">
        <v>1.5349942E-8</v>
      </c>
      <c r="AP441" s="42">
        <v>1.8385709999999999E-11</v>
      </c>
      <c r="AQ441" s="42">
        <v>6.4838828999999995E-11</v>
      </c>
      <c r="AR441" s="42">
        <v>1.3473704E-6</v>
      </c>
      <c r="AS441" s="42">
        <v>1.3161034E-5</v>
      </c>
      <c r="AT441" s="42">
        <v>1.0963916000000001E-9</v>
      </c>
      <c r="AU441" s="29">
        <v>0.18841475999999999</v>
      </c>
      <c r="AV441" s="29">
        <v>0.42209450999999998</v>
      </c>
      <c r="AW441" s="42">
        <v>3.7216261999999998E-8</v>
      </c>
      <c r="AX441" s="42">
        <v>2.2894591999999999E-10</v>
      </c>
      <c r="AY441" s="42">
        <v>1.3318118E-14</v>
      </c>
      <c r="AZ441" s="28"/>
      <c r="BA441" s="33" t="s">
        <v>1201</v>
      </c>
      <c r="BB441" s="28"/>
      <c r="BC441" s="28"/>
      <c r="BE441" s="39"/>
      <c r="BF441"/>
      <c r="BG441"/>
      <c r="BH441"/>
      <c r="BI441"/>
      <c r="BJ441"/>
      <c r="BK441"/>
      <c r="BL441"/>
      <c r="BM441"/>
      <c r="BN441"/>
      <c r="BO441"/>
      <c r="BP441"/>
      <c r="BQ441"/>
    </row>
    <row r="442" spans="1:69">
      <c r="C442" s="71" t="s">
        <v>490</v>
      </c>
      <c r="E442" s="29" t="s">
        <v>52</v>
      </c>
      <c r="F442" s="43" t="s">
        <v>1944</v>
      </c>
      <c r="G442" s="238">
        <f t="shared" si="462"/>
        <v>4.0341096794400002</v>
      </c>
      <c r="H442" s="134">
        <f t="shared" si="463"/>
        <v>0.31924033900000004</v>
      </c>
      <c r="I442" s="134">
        <f t="shared" si="464"/>
        <v>1.6234033000000001</v>
      </c>
      <c r="J442" s="138">
        <f t="shared" si="465"/>
        <v>1.58691907044</v>
      </c>
      <c r="K442" s="190">
        <v>0.50454697000000004</v>
      </c>
      <c r="L442" s="190">
        <v>0.85384939000000004</v>
      </c>
      <c r="M442" s="190">
        <v>0.37416115</v>
      </c>
      <c r="N442" s="190">
        <v>0.12275096000000001</v>
      </c>
      <c r="O442" s="190">
        <v>3.5475959000000001E-2</v>
      </c>
      <c r="P442" s="190">
        <v>0.16101341999999999</v>
      </c>
      <c r="Q442" s="190">
        <v>0.39539276000000001</v>
      </c>
      <c r="R442" s="190">
        <v>1.5626789999999999</v>
      </c>
      <c r="S442" s="190">
        <v>2.0021941000000001E-2</v>
      </c>
      <c r="T442" s="190">
        <v>2.9100307999999999E-3</v>
      </c>
      <c r="U442" s="190">
        <v>3.2659783000000002E-4</v>
      </c>
      <c r="V442" s="190">
        <v>9.8150080999999997E-4</v>
      </c>
      <c r="W442" s="25"/>
      <c r="X442" s="252">
        <f t="shared" si="457"/>
        <v>4.3495428448275861</v>
      </c>
      <c r="Y442" s="46">
        <v>59.464740999999997</v>
      </c>
      <c r="Z442" s="67">
        <f t="shared" si="466"/>
        <v>0.71588593851503712</v>
      </c>
      <c r="AA442" s="5">
        <f t="shared" si="467"/>
        <v>4.0214777754760001E-5</v>
      </c>
      <c r="AB442" s="5">
        <f t="shared" si="468"/>
        <v>6.4172098500499009E-8</v>
      </c>
      <c r="AC442" s="36">
        <f t="shared" si="469"/>
        <v>0.39711222999999995</v>
      </c>
      <c r="AD442" s="42">
        <v>4.0856454999999998E-6</v>
      </c>
      <c r="AE442" s="42">
        <v>1.2326296999999999E-8</v>
      </c>
      <c r="AF442" s="42">
        <v>3.3674628000000002E-13</v>
      </c>
      <c r="AG442" s="42">
        <v>2.7398321999999999E-9</v>
      </c>
      <c r="AH442" s="42">
        <v>2.1145756E-10</v>
      </c>
      <c r="AI442" s="42">
        <v>1.8454755E-8</v>
      </c>
      <c r="AJ442" s="42">
        <v>2.2490938999999998E-5</v>
      </c>
      <c r="AK442" s="42">
        <v>2.6546115999999999E-9</v>
      </c>
      <c r="AL442" s="42">
        <v>2.2976222999999998E-8</v>
      </c>
      <c r="AM442" s="42">
        <v>9.9280266999999999E-9</v>
      </c>
      <c r="AN442" s="42">
        <v>3.0715134999999998E-13</v>
      </c>
      <c r="AO442" s="42">
        <v>1.4410055000000001E-8</v>
      </c>
      <c r="AP442" s="42">
        <v>1.5299365E-11</v>
      </c>
      <c r="AQ442" s="42">
        <v>6.0519987E-11</v>
      </c>
      <c r="AR442" s="42">
        <v>1.2457025E-6</v>
      </c>
      <c r="AS442" s="42">
        <v>1.2242291E-5</v>
      </c>
      <c r="AT442" s="42">
        <v>1.0147482999999999E-9</v>
      </c>
      <c r="AU442" s="29">
        <v>0.11983837</v>
      </c>
      <c r="AV442" s="29">
        <v>0.27727385999999998</v>
      </c>
      <c r="AW442" s="42">
        <v>1.2879370999999999E-7</v>
      </c>
      <c r="AX442" s="42">
        <v>7.8563565999999999E-10</v>
      </c>
      <c r="AY442" s="42">
        <v>3.7990868999999999E-14</v>
      </c>
      <c r="AZ442" s="28"/>
      <c r="BA442" s="33" t="s">
        <v>1201</v>
      </c>
      <c r="BB442" s="28"/>
      <c r="BC442" s="28"/>
      <c r="BE442" s="39"/>
      <c r="BF442"/>
      <c r="BG442"/>
      <c r="BH442"/>
      <c r="BI442"/>
      <c r="BJ442"/>
      <c r="BK442"/>
      <c r="BL442"/>
      <c r="BM442"/>
      <c r="BN442"/>
      <c r="BO442"/>
      <c r="BP442"/>
      <c r="BQ442"/>
    </row>
    <row r="443" spans="1:69">
      <c r="C443" s="71" t="s">
        <v>491</v>
      </c>
      <c r="D443" s="1"/>
      <c r="E443" s="29" t="s">
        <v>52</v>
      </c>
      <c r="F443" s="43" t="s">
        <v>1945</v>
      </c>
      <c r="G443" s="238">
        <f t="shared" si="462"/>
        <v>3.6554178014699996</v>
      </c>
      <c r="H443" s="134">
        <f t="shared" si="463"/>
        <v>0.28386344499999999</v>
      </c>
      <c r="I443" s="134">
        <f t="shared" si="464"/>
        <v>1.3815056499999998</v>
      </c>
      <c r="J443" s="138">
        <f t="shared" si="465"/>
        <v>1.4927523464700001</v>
      </c>
      <c r="K443" s="190">
        <v>0.49729635999999999</v>
      </c>
      <c r="L443" s="190">
        <v>0.72597109999999998</v>
      </c>
      <c r="M443" s="190">
        <v>0.32549546000000001</v>
      </c>
      <c r="N443" s="190">
        <v>0.11600368</v>
      </c>
      <c r="O443" s="190">
        <v>3.2075045000000003E-2</v>
      </c>
      <c r="P443" s="190">
        <v>0.13578472</v>
      </c>
      <c r="Q443" s="190">
        <v>0.33003908999999998</v>
      </c>
      <c r="R443" s="190">
        <v>1.4595571000000001</v>
      </c>
      <c r="S443" s="190">
        <v>2.6615287000000001E-2</v>
      </c>
      <c r="T443" s="190">
        <v>5.5004987000000002E-3</v>
      </c>
      <c r="U443" s="190">
        <v>2.7116569999999999E-4</v>
      </c>
      <c r="V443" s="190">
        <v>8.0829507000000004E-4</v>
      </c>
      <c r="W443" s="25"/>
      <c r="X443" s="252">
        <f t="shared" si="457"/>
        <v>4.2870375862068961</v>
      </c>
      <c r="Y443" s="46">
        <v>57.774648999999997</v>
      </c>
      <c r="Z443" s="67">
        <f t="shared" si="466"/>
        <v>0.62138852067146166</v>
      </c>
      <c r="AA443" s="5">
        <f t="shared" si="467"/>
        <v>3.4859479360790001E-5</v>
      </c>
      <c r="AB443" s="5">
        <f t="shared" si="468"/>
        <v>5.6901827308664011E-8</v>
      </c>
      <c r="AC443" s="36">
        <f t="shared" si="469"/>
        <v>0.36147169000000001</v>
      </c>
      <c r="AD443" s="42">
        <v>4.0237340999999997E-6</v>
      </c>
      <c r="AE443" s="42">
        <v>1.2139467E-8</v>
      </c>
      <c r="AF443" s="42">
        <v>3.3164587E-13</v>
      </c>
      <c r="AG443" s="42">
        <v>2.5422380999999999E-9</v>
      </c>
      <c r="AH443" s="42">
        <v>3.7410869000000002E-10</v>
      </c>
      <c r="AI443" s="42">
        <v>1.7642344000000001E-8</v>
      </c>
      <c r="AJ443" s="42">
        <v>1.9226151000000002E-5</v>
      </c>
      <c r="AK443" s="42">
        <v>2.5333381000000001E-9</v>
      </c>
      <c r="AL443" s="42">
        <v>1.9683152E-8</v>
      </c>
      <c r="AM443" s="42">
        <v>8.1761261000000004E-9</v>
      </c>
      <c r="AN443" s="42">
        <v>2.7239927000000002E-13</v>
      </c>
      <c r="AO443" s="42">
        <v>1.2141564E-8</v>
      </c>
      <c r="AP443" s="42">
        <v>1.5660006000000001E-11</v>
      </c>
      <c r="AQ443" s="42">
        <v>5.1670832000000003E-11</v>
      </c>
      <c r="AR443" s="42">
        <v>1.0348635999999999E-6</v>
      </c>
      <c r="AS443" s="42">
        <v>1.0337037000000001E-5</v>
      </c>
      <c r="AT443" s="42">
        <v>8.3776662000000003E-10</v>
      </c>
      <c r="AU443" s="29">
        <v>0.10346938</v>
      </c>
      <c r="AV443" s="29">
        <v>0.25800231000000001</v>
      </c>
      <c r="AW443" s="42">
        <v>2.1713496999999999E-7</v>
      </c>
      <c r="AX443" s="42">
        <v>1.3224171E-9</v>
      </c>
      <c r="AY443" s="42">
        <v>6.1505524000000006E-14</v>
      </c>
      <c r="AZ443" s="28"/>
      <c r="BA443" s="33" t="s">
        <v>1201</v>
      </c>
      <c r="BB443" s="28"/>
      <c r="BC443" s="28"/>
      <c r="BE443" s="39"/>
      <c r="BF443"/>
      <c r="BG443"/>
      <c r="BH443"/>
      <c r="BI443"/>
      <c r="BJ443"/>
      <c r="BK443"/>
      <c r="BL443"/>
      <c r="BM443"/>
      <c r="BN443"/>
      <c r="BO443"/>
      <c r="BP443"/>
      <c r="BQ443"/>
    </row>
    <row r="444" spans="1:69">
      <c r="C444" s="71" t="s">
        <v>492</v>
      </c>
      <c r="E444" s="29" t="s">
        <v>52</v>
      </c>
      <c r="F444" s="43" t="s">
        <v>1946</v>
      </c>
      <c r="G444" s="238">
        <f t="shared" si="462"/>
        <v>3.47869488079</v>
      </c>
      <c r="H444" s="134">
        <f t="shared" si="463"/>
        <v>0.26735423199999997</v>
      </c>
      <c r="I444" s="134">
        <f t="shared" si="464"/>
        <v>1.2686200700000001</v>
      </c>
      <c r="J444" s="138">
        <f t="shared" si="465"/>
        <v>1.4488078287900001</v>
      </c>
      <c r="K444" s="190">
        <v>0.49391275000000001</v>
      </c>
      <c r="L444" s="190">
        <v>0.66629455999999998</v>
      </c>
      <c r="M444" s="190">
        <v>0.30278480000000002</v>
      </c>
      <c r="N444" s="190">
        <v>0.11285496</v>
      </c>
      <c r="O444" s="190">
        <v>3.0487951999999999E-2</v>
      </c>
      <c r="P444" s="190">
        <v>0.12401131999999999</v>
      </c>
      <c r="Q444" s="190">
        <v>0.29954070999999999</v>
      </c>
      <c r="R444" s="190">
        <v>1.4114335</v>
      </c>
      <c r="S444" s="190">
        <v>2.9692182000000001E-2</v>
      </c>
      <c r="T444" s="190">
        <v>6.7093837E-3</v>
      </c>
      <c r="U444" s="190">
        <v>2.4529736999999999E-4</v>
      </c>
      <c r="V444" s="190">
        <v>7.2746572E-4</v>
      </c>
      <c r="W444" s="25"/>
      <c r="X444" s="252">
        <f t="shared" si="457"/>
        <v>4.2578685344827587</v>
      </c>
      <c r="Y444" s="46">
        <v>56.985939000000002</v>
      </c>
      <c r="Z444" s="67">
        <f t="shared" si="466"/>
        <v>0.57728972857636807</v>
      </c>
      <c r="AA444" s="5">
        <f t="shared" si="467"/>
        <v>3.2360340278050002E-5</v>
      </c>
      <c r="AB444" s="5">
        <f t="shared" si="468"/>
        <v>5.3509034127338993E-8</v>
      </c>
      <c r="AC444" s="36">
        <f t="shared" si="469"/>
        <v>0.34483944499999997</v>
      </c>
      <c r="AD444" s="42">
        <v>3.9948420000000002E-6</v>
      </c>
      <c r="AE444" s="42">
        <v>1.2052279999999999E-8</v>
      </c>
      <c r="AF444" s="42">
        <v>3.2926567999999999E-13</v>
      </c>
      <c r="AG444" s="42">
        <v>2.4500275000000001E-9</v>
      </c>
      <c r="AH444" s="42">
        <v>4.5001255000000002E-10</v>
      </c>
      <c r="AI444" s="42">
        <v>1.7263218E-8</v>
      </c>
      <c r="AJ444" s="42">
        <v>1.7702583999999998E-5</v>
      </c>
      <c r="AK444" s="42">
        <v>2.4767438999999999E-9</v>
      </c>
      <c r="AL444" s="42">
        <v>1.8146384999999999E-8</v>
      </c>
      <c r="AM444" s="42">
        <v>7.3585726000000002E-9</v>
      </c>
      <c r="AN444" s="42">
        <v>2.5618163E-13</v>
      </c>
      <c r="AO444" s="42">
        <v>1.1082935E-8</v>
      </c>
      <c r="AP444" s="42">
        <v>1.5828304999999999E-11</v>
      </c>
      <c r="AQ444" s="42">
        <v>4.7541226000000001E-11</v>
      </c>
      <c r="AR444" s="42">
        <v>9.3647203000000003E-7</v>
      </c>
      <c r="AS444" s="42">
        <v>9.4479181000000006E-6</v>
      </c>
      <c r="AT444" s="42">
        <v>7.5517516999999996E-10</v>
      </c>
      <c r="AU444" s="29">
        <v>9.5830525E-2</v>
      </c>
      <c r="AV444" s="29">
        <v>0.24900891999999999</v>
      </c>
      <c r="AW444" s="42">
        <v>2.5836088999999999E-7</v>
      </c>
      <c r="AX444" s="42">
        <v>1.572915E-9</v>
      </c>
      <c r="AY444" s="42">
        <v>7.2479029000000002E-14</v>
      </c>
      <c r="AZ444" s="28"/>
      <c r="BA444" s="33" t="s">
        <v>1201</v>
      </c>
      <c r="BB444" s="28"/>
      <c r="BC444" s="28"/>
      <c r="BE444" s="39"/>
      <c r="BF444"/>
      <c r="BG444"/>
      <c r="BH444"/>
      <c r="BI444"/>
      <c r="BJ444"/>
      <c r="BK444"/>
      <c r="BL444"/>
      <c r="BM444"/>
      <c r="BN444"/>
      <c r="BO444"/>
      <c r="BP444"/>
      <c r="BQ444"/>
    </row>
    <row r="445" spans="1:69">
      <c r="C445" s="71" t="s">
        <v>493</v>
      </c>
      <c r="E445" s="29" t="s">
        <v>52</v>
      </c>
      <c r="F445" s="43" t="s">
        <v>1947</v>
      </c>
      <c r="G445" s="238">
        <f t="shared" si="462"/>
        <v>3.4029564938300001</v>
      </c>
      <c r="H445" s="134">
        <f t="shared" si="463"/>
        <v>0.26027884899999998</v>
      </c>
      <c r="I445" s="134">
        <f t="shared" si="464"/>
        <v>1.22024055</v>
      </c>
      <c r="J445" s="138">
        <f t="shared" si="465"/>
        <v>1.4299744648300001</v>
      </c>
      <c r="K445" s="190">
        <v>0.49246263000000001</v>
      </c>
      <c r="L445" s="190">
        <v>0.64071889999999998</v>
      </c>
      <c r="M445" s="190">
        <v>0.29305166999999999</v>
      </c>
      <c r="N445" s="190">
        <v>0.11150549999999999</v>
      </c>
      <c r="O445" s="190">
        <v>2.9807769000000001E-2</v>
      </c>
      <c r="P445" s="190">
        <v>0.11896558</v>
      </c>
      <c r="Q445" s="190">
        <v>0.28646998000000001</v>
      </c>
      <c r="R445" s="190">
        <v>1.3908091</v>
      </c>
      <c r="S445" s="190">
        <v>3.1010851999999998E-2</v>
      </c>
      <c r="T445" s="190">
        <v>7.2274773E-3</v>
      </c>
      <c r="U445" s="190">
        <v>2.3421094999999999E-4</v>
      </c>
      <c r="V445" s="190">
        <v>6.9282458000000005E-4</v>
      </c>
      <c r="W445" s="25"/>
      <c r="X445" s="252">
        <f t="shared" si="457"/>
        <v>4.2453674999999995</v>
      </c>
      <c r="Y445" s="46">
        <v>56.647920999999997</v>
      </c>
      <c r="Z445" s="67">
        <f t="shared" si="466"/>
        <v>0.55839023949743505</v>
      </c>
      <c r="AA445" s="5">
        <f t="shared" si="467"/>
        <v>3.128928025747E-5</v>
      </c>
      <c r="AB445" s="5">
        <f t="shared" si="468"/>
        <v>5.2054980315760005E-8</v>
      </c>
      <c r="AC445" s="36">
        <f t="shared" si="469"/>
        <v>0.33771133799999997</v>
      </c>
      <c r="AD445" s="42">
        <v>3.9824598000000003E-6</v>
      </c>
      <c r="AE445" s="42">
        <v>1.2014913999999999E-8</v>
      </c>
      <c r="AF445" s="42">
        <v>3.2824558999999999E-13</v>
      </c>
      <c r="AG445" s="42">
        <v>2.4105087000000002E-9</v>
      </c>
      <c r="AH445" s="42">
        <v>4.8254277E-10</v>
      </c>
      <c r="AI445" s="42">
        <v>1.7100736000000001E-8</v>
      </c>
      <c r="AJ445" s="42">
        <v>1.7049626000000001E-5</v>
      </c>
      <c r="AK445" s="42">
        <v>2.4524891999999998E-9</v>
      </c>
      <c r="AL445" s="42">
        <v>1.7487771000000001E-8</v>
      </c>
      <c r="AM445" s="42">
        <v>7.0081924999999999E-9</v>
      </c>
      <c r="AN445" s="42">
        <v>2.4923121000000001E-13</v>
      </c>
      <c r="AO445" s="42">
        <v>1.0629237E-8</v>
      </c>
      <c r="AP445" s="42">
        <v>1.5900432999999999E-11</v>
      </c>
      <c r="AQ445" s="42">
        <v>4.5771393999999998E-11</v>
      </c>
      <c r="AR445" s="42">
        <v>8.9430423000000005E-7</v>
      </c>
      <c r="AS445" s="42">
        <v>9.0668673000000008E-6</v>
      </c>
      <c r="AT445" s="42">
        <v>7.1977883000000003E-10</v>
      </c>
      <c r="AU445" s="29">
        <v>9.2556728000000005E-2</v>
      </c>
      <c r="AV445" s="29">
        <v>0.24515461</v>
      </c>
      <c r="AW445" s="42">
        <v>2.7602914000000002E-7</v>
      </c>
      <c r="AX445" s="42">
        <v>1.6802713E-9</v>
      </c>
      <c r="AY445" s="42">
        <v>7.7181960000000006E-14</v>
      </c>
      <c r="AZ445" s="28"/>
      <c r="BA445" s="33" t="s">
        <v>1201</v>
      </c>
      <c r="BB445" s="28"/>
      <c r="BC445" s="28"/>
      <c r="BE445" s="39"/>
      <c r="BF445"/>
      <c r="BG445"/>
      <c r="BH445"/>
      <c r="BI445"/>
      <c r="BJ445"/>
      <c r="BK445"/>
      <c r="BL445"/>
      <c r="BM445"/>
      <c r="BN445"/>
      <c r="BO445"/>
      <c r="BP445"/>
      <c r="BQ445"/>
    </row>
    <row r="446" spans="1:69">
      <c r="A446">
        <v>1</v>
      </c>
      <c r="C446" s="71" t="s">
        <v>494</v>
      </c>
      <c r="D446" s="17">
        <v>1</v>
      </c>
      <c r="E446" s="29" t="s">
        <v>52</v>
      </c>
      <c r="F446" s="43" t="s">
        <v>1948</v>
      </c>
      <c r="G446" s="238">
        <f t="shared" si="462"/>
        <v>3.3577571940900004</v>
      </c>
      <c r="H446" s="134">
        <f t="shared" si="463"/>
        <v>0.25305869599999997</v>
      </c>
      <c r="I446" s="134">
        <f t="shared" si="464"/>
        <v>1.1876919400000001</v>
      </c>
      <c r="J446" s="138">
        <f t="shared" si="465"/>
        <v>1.4280117080900001</v>
      </c>
      <c r="K446" s="190">
        <v>0.48899484999999998</v>
      </c>
      <c r="L446" s="190">
        <v>0.62803730999999996</v>
      </c>
      <c r="M446" s="190">
        <v>0.28379395000000002</v>
      </c>
      <c r="N446" s="190">
        <v>0.10936977000000001</v>
      </c>
      <c r="O446" s="190">
        <v>2.8919426000000002E-2</v>
      </c>
      <c r="P446" s="190">
        <v>0.1147695</v>
      </c>
      <c r="Q446" s="190">
        <v>0.27586068000000002</v>
      </c>
      <c r="R446" s="190">
        <v>1.3886064</v>
      </c>
      <c r="S446" s="190">
        <v>3.1416214999999997E-2</v>
      </c>
      <c r="T446" s="190">
        <v>7.0974599999999999E-3</v>
      </c>
      <c r="U446" s="190">
        <v>2.2536677E-4</v>
      </c>
      <c r="V446" s="190">
        <v>6.6626632000000002E-4</v>
      </c>
      <c r="W446" s="25"/>
      <c r="X446" s="252">
        <f t="shared" si="457"/>
        <v>4.2154728448275858</v>
      </c>
      <c r="Y446" s="46">
        <v>56.146909999999998</v>
      </c>
      <c r="Z446" s="67">
        <f t="shared" si="466"/>
        <v>0.54470251944402348</v>
      </c>
      <c r="AA446" s="5">
        <f t="shared" si="467"/>
        <v>3.0518639529969998E-5</v>
      </c>
      <c r="AB446" s="5">
        <f t="shared" si="468"/>
        <v>5.0838622848976995E-8</v>
      </c>
      <c r="AC446" s="36">
        <f t="shared" si="469"/>
        <v>0.333381339</v>
      </c>
      <c r="AD446" s="42">
        <v>3.9540273000000001E-6</v>
      </c>
      <c r="AE446" s="42">
        <v>1.1929125999999999E-8</v>
      </c>
      <c r="AF446" s="42">
        <v>3.2590237000000002E-13</v>
      </c>
      <c r="AG446" s="42">
        <v>2.3712591000000001E-9</v>
      </c>
      <c r="AH446" s="42">
        <v>4.9107187E-10</v>
      </c>
      <c r="AI446" s="42">
        <v>1.6725858999999998E-8</v>
      </c>
      <c r="AJ446" s="42">
        <v>1.6668175999999998E-5</v>
      </c>
      <c r="AK446" s="42">
        <v>2.3983862000000001E-9</v>
      </c>
      <c r="AL446" s="42">
        <v>1.712906E-8</v>
      </c>
      <c r="AM446" s="42">
        <v>6.7395596999999997E-9</v>
      </c>
      <c r="AN446" s="42">
        <v>2.4085174999999998E-13</v>
      </c>
      <c r="AO446" s="42">
        <v>1.0238446E-8</v>
      </c>
      <c r="AP446" s="42">
        <v>1.5589537999999999E-11</v>
      </c>
      <c r="AQ446" s="42">
        <v>4.4154386000000003E-11</v>
      </c>
      <c r="AR446" s="42">
        <v>8.6082442000000005E-7</v>
      </c>
      <c r="AS446" s="42">
        <v>8.7447406000000002E-6</v>
      </c>
      <c r="AT446" s="42">
        <v>6.9231445999999998E-10</v>
      </c>
      <c r="AU446" s="29">
        <v>9.2056469000000002E-2</v>
      </c>
      <c r="AV446" s="29">
        <v>0.24132487</v>
      </c>
      <c r="AW446" s="42">
        <v>2.7128301999999997E-7</v>
      </c>
      <c r="AX446" s="42">
        <v>1.651344E-9</v>
      </c>
      <c r="AY446" s="42">
        <v>7.5810856999999998E-14</v>
      </c>
      <c r="AZ446" s="28"/>
      <c r="BA446" s="33" t="s">
        <v>1201</v>
      </c>
      <c r="BB446" s="28"/>
      <c r="BC446" s="28"/>
      <c r="BE446" s="39"/>
      <c r="BF446"/>
      <c r="BG446"/>
      <c r="BH446"/>
      <c r="BI446"/>
      <c r="BJ446"/>
      <c r="BK446"/>
      <c r="BL446"/>
      <c r="BM446"/>
      <c r="BN446"/>
      <c r="BO446"/>
      <c r="BP446"/>
      <c r="BQ446"/>
    </row>
    <row r="447" spans="1:69">
      <c r="C447" s="71" t="s">
        <v>495</v>
      </c>
      <c r="E447" s="29" t="s">
        <v>52</v>
      </c>
      <c r="F447" s="43" t="s">
        <v>1949</v>
      </c>
      <c r="G447" s="238">
        <f t="shared" si="462"/>
        <v>4.1138864331400002</v>
      </c>
      <c r="H447" s="134">
        <f t="shared" si="463"/>
        <v>0.32200374900000006</v>
      </c>
      <c r="I447" s="134">
        <f t="shared" si="464"/>
        <v>1.6771369700000001</v>
      </c>
      <c r="J447" s="138">
        <f t="shared" si="465"/>
        <v>1.5668906741400002</v>
      </c>
      <c r="K447" s="190">
        <v>0.54785503999999996</v>
      </c>
      <c r="L447" s="190">
        <v>0.89449100999999998</v>
      </c>
      <c r="M447" s="190">
        <v>0.37831211999999997</v>
      </c>
      <c r="N447" s="190">
        <v>0.12204349</v>
      </c>
      <c r="O447" s="190">
        <v>3.6111609000000003E-2</v>
      </c>
      <c r="P447" s="190">
        <v>0.16384865000000001</v>
      </c>
      <c r="Q447" s="190">
        <v>0.40433384</v>
      </c>
      <c r="R447" s="190">
        <v>1.5303694000000001</v>
      </c>
      <c r="S447" s="190">
        <v>3.2507714E-2</v>
      </c>
      <c r="T447" s="190">
        <v>2.6305408000000001E-3</v>
      </c>
      <c r="U447" s="190">
        <v>3.7842453999999999E-4</v>
      </c>
      <c r="V447" s="190">
        <v>1.0045948E-3</v>
      </c>
      <c r="W447" s="25"/>
      <c r="X447" s="252">
        <f t="shared" si="457"/>
        <v>4.7228882758620685</v>
      </c>
      <c r="Y447" s="46">
        <v>69.099328</v>
      </c>
      <c r="Z447" s="67">
        <f t="shared" si="466"/>
        <v>0.73914950067202101</v>
      </c>
      <c r="AA447" s="5">
        <f t="shared" si="467"/>
        <v>4.151511866866E-5</v>
      </c>
      <c r="AB447" s="5">
        <f t="shared" si="468"/>
        <v>6.6233094023614979E-8</v>
      </c>
      <c r="AC447" s="36">
        <f t="shared" si="469"/>
        <v>0.42721884999999998</v>
      </c>
      <c r="AD447" s="42">
        <v>4.4359500000000003E-6</v>
      </c>
      <c r="AE447" s="42">
        <v>1.3383103E-8</v>
      </c>
      <c r="AF447" s="42">
        <v>3.6561836999999999E-13</v>
      </c>
      <c r="AG447" s="42">
        <v>2.7839418E-9</v>
      </c>
      <c r="AH447" s="42">
        <v>2.1380586E-10</v>
      </c>
      <c r="AI447" s="42">
        <v>1.8245414999999999E-8</v>
      </c>
      <c r="AJ447" s="42">
        <v>2.3401414000000001E-5</v>
      </c>
      <c r="AK447" s="42">
        <v>2.6262496E-9</v>
      </c>
      <c r="AL447" s="42">
        <v>2.3958089E-8</v>
      </c>
      <c r="AM447" s="42">
        <v>1.0161684E-8</v>
      </c>
      <c r="AN447" s="42">
        <v>3.0177450999999999E-13</v>
      </c>
      <c r="AO447" s="42">
        <v>1.4513794000000001E-8</v>
      </c>
      <c r="AP447" s="42">
        <v>1.3048823999999999E-11</v>
      </c>
      <c r="AQ447" s="42">
        <v>6.0403653000000002E-11</v>
      </c>
      <c r="AR447" s="42">
        <v>1.2714431000000001E-6</v>
      </c>
      <c r="AS447" s="42">
        <v>1.2313857E-5</v>
      </c>
      <c r="AT447" s="42">
        <v>1.080502E-9</v>
      </c>
      <c r="AU447" s="29">
        <v>0.12210894999999999</v>
      </c>
      <c r="AV447" s="29">
        <v>0.30510989999999999</v>
      </c>
      <c r="AW447" s="42">
        <v>7.1211406000000005E-8</v>
      </c>
      <c r="AX447" s="42">
        <v>4.3553015999999998E-10</v>
      </c>
      <c r="AY447" s="42">
        <v>2.2393734999999999E-14</v>
      </c>
      <c r="AZ447" s="28"/>
      <c r="BA447" s="33" t="s">
        <v>1201</v>
      </c>
      <c r="BB447" s="28"/>
      <c r="BC447" s="28"/>
      <c r="BE447" s="39"/>
      <c r="BF447"/>
      <c r="BG447"/>
      <c r="BH447"/>
      <c r="BI447"/>
      <c r="BJ447"/>
      <c r="BK447"/>
      <c r="BL447"/>
      <c r="BM447"/>
      <c r="BN447"/>
      <c r="BO447"/>
      <c r="BP447"/>
      <c r="BQ447"/>
    </row>
    <row r="448" spans="1:69">
      <c r="C448" s="71" t="s">
        <v>496</v>
      </c>
      <c r="E448" s="29" t="s">
        <v>52</v>
      </c>
      <c r="F448" s="43" t="s">
        <v>1950</v>
      </c>
      <c r="G448" s="238">
        <f t="shared" si="462"/>
        <v>4.7811450857399995</v>
      </c>
      <c r="H448" s="134">
        <f t="shared" si="463"/>
        <v>0.31717125899999998</v>
      </c>
      <c r="I448" s="134">
        <f t="shared" si="464"/>
        <v>1.9984651499999999</v>
      </c>
      <c r="J448" s="138">
        <f t="shared" si="465"/>
        <v>1.87975324674</v>
      </c>
      <c r="K448" s="190">
        <v>0.58575542999999997</v>
      </c>
      <c r="L448" s="190">
        <v>1.2758252999999999</v>
      </c>
      <c r="M448" s="190">
        <v>0.35048994</v>
      </c>
      <c r="N448" s="190">
        <v>0.13268146</v>
      </c>
      <c r="O448" s="190">
        <v>3.3421059000000003E-2</v>
      </c>
      <c r="P448" s="190">
        <v>0.15106874000000001</v>
      </c>
      <c r="Q448" s="190">
        <v>0.37214990999999997</v>
      </c>
      <c r="R448" s="190">
        <v>1.8427465999999999</v>
      </c>
      <c r="S448" s="190">
        <v>3.2154364999999997E-2</v>
      </c>
      <c r="T448" s="190">
        <v>3.5760022000000001E-3</v>
      </c>
      <c r="U448" s="190">
        <v>3.5251415E-4</v>
      </c>
      <c r="V448" s="190">
        <v>9.2376538999999996E-4</v>
      </c>
      <c r="W448" s="25"/>
      <c r="X448" s="252">
        <f t="shared" si="457"/>
        <v>5.0496157758620681</v>
      </c>
      <c r="Y448" s="46">
        <v>74.232346000000007</v>
      </c>
      <c r="Z448" s="67">
        <f t="shared" si="466"/>
        <v>0.85012114227490299</v>
      </c>
      <c r="AA448" s="5">
        <f t="shared" si="467"/>
        <v>4.7862022657210001E-5</v>
      </c>
      <c r="AB448" s="5">
        <f t="shared" si="468"/>
        <v>7.2660812153092018E-8</v>
      </c>
      <c r="AC448" s="36">
        <f t="shared" si="469"/>
        <v>0.49732258000000001</v>
      </c>
      <c r="AD448" s="42">
        <v>4.2988327999999998E-6</v>
      </c>
      <c r="AE448" s="42">
        <v>1.29694E-8</v>
      </c>
      <c r="AF448" s="42">
        <v>3.5431736000000002E-13</v>
      </c>
      <c r="AG448" s="42">
        <v>2.6594698000000001E-9</v>
      </c>
      <c r="AH448" s="42">
        <v>2.1077540999999999E-10</v>
      </c>
      <c r="AI448" s="42">
        <v>1.7151536000000001E-8</v>
      </c>
      <c r="AJ448" s="42">
        <v>3.097964E-5</v>
      </c>
      <c r="AK448" s="42">
        <v>2.4682222999999999E-9</v>
      </c>
      <c r="AL448" s="42">
        <v>3.304493E-8</v>
      </c>
      <c r="AM448" s="42">
        <v>9.3441428E-9</v>
      </c>
      <c r="AN448" s="42">
        <v>2.7811763000000002E-13</v>
      </c>
      <c r="AO448" s="42">
        <v>1.3347037000000001E-8</v>
      </c>
      <c r="AP448" s="42">
        <v>1.2015118999999999E-11</v>
      </c>
      <c r="AQ448" s="42">
        <v>5.5553520000000001E-11</v>
      </c>
      <c r="AR448" s="42">
        <v>1.1697673E-6</v>
      </c>
      <c r="AS448" s="42">
        <v>1.1324908000000001E-5</v>
      </c>
      <c r="AT448" s="42">
        <v>9.9787049999999994E-10</v>
      </c>
      <c r="AU448" s="29">
        <v>0.13688824999999999</v>
      </c>
      <c r="AV448" s="29">
        <v>0.36043433000000002</v>
      </c>
      <c r="AW448" s="42">
        <v>6.8852775999999996E-8</v>
      </c>
      <c r="AX448" s="42">
        <v>4.2098697000000001E-10</v>
      </c>
      <c r="AY448" s="42">
        <v>2.1509101999999999E-14</v>
      </c>
      <c r="AZ448" s="28"/>
      <c r="BA448" s="33" t="s">
        <v>1201</v>
      </c>
      <c r="BB448" s="28"/>
      <c r="BC448" s="28"/>
      <c r="BE448" s="39"/>
      <c r="BF448"/>
      <c r="BG448"/>
      <c r="BH448"/>
      <c r="BI448"/>
      <c r="BJ448"/>
      <c r="BK448"/>
      <c r="BL448"/>
      <c r="BM448"/>
      <c r="BN448"/>
      <c r="BO448"/>
      <c r="BP448"/>
      <c r="BQ448"/>
    </row>
    <row r="449" spans="3:69">
      <c r="C449" s="71" t="s">
        <v>497</v>
      </c>
      <c r="E449" s="29" t="s">
        <v>52</v>
      </c>
      <c r="F449" s="43" t="s">
        <v>1951</v>
      </c>
      <c r="G449" s="238">
        <f t="shared" si="462"/>
        <v>5.6370448784399994</v>
      </c>
      <c r="H449" s="134">
        <f t="shared" si="463"/>
        <v>0.34586863599999995</v>
      </c>
      <c r="I449" s="134">
        <f t="shared" si="464"/>
        <v>2.4492334200000001</v>
      </c>
      <c r="J449" s="138">
        <f t="shared" si="465"/>
        <v>2.2549624424399997</v>
      </c>
      <c r="K449" s="190">
        <v>0.58698037999999997</v>
      </c>
      <c r="L449" s="190">
        <v>1.675745</v>
      </c>
      <c r="M449" s="190">
        <v>0.37182515999999999</v>
      </c>
      <c r="N449" s="190">
        <v>0.14880827999999999</v>
      </c>
      <c r="O449" s="190">
        <v>3.3961826000000001E-2</v>
      </c>
      <c r="P449" s="190">
        <v>0.16309852999999999</v>
      </c>
      <c r="Q449" s="190">
        <v>0.40166326000000002</v>
      </c>
      <c r="R449" s="190">
        <v>2.2384909999999998</v>
      </c>
      <c r="S449" s="190">
        <v>1.3930305E-2</v>
      </c>
      <c r="T449" s="190">
        <v>1.2001344E-3</v>
      </c>
      <c r="U449" s="190">
        <v>3.3467613999999999E-4</v>
      </c>
      <c r="V449" s="190">
        <v>1.0063269E-3</v>
      </c>
      <c r="W449" s="25"/>
      <c r="X449" s="252">
        <f t="shared" si="457"/>
        <v>5.0601756896551722</v>
      </c>
      <c r="Y449" s="46">
        <v>71.371247999999994</v>
      </c>
      <c r="Z449" s="67">
        <f t="shared" si="466"/>
        <v>1.0129457244933642</v>
      </c>
      <c r="AA449" s="5">
        <f t="shared" si="467"/>
        <v>5.7149762347288003E-5</v>
      </c>
      <c r="AB449" s="5">
        <f t="shared" si="468"/>
        <v>8.3257581236450987E-8</v>
      </c>
      <c r="AC449" s="36">
        <f t="shared" si="469"/>
        <v>0.56760409000000001</v>
      </c>
      <c r="AD449" s="42">
        <v>3.9486607000000002E-6</v>
      </c>
      <c r="AE449" s="42">
        <v>1.1913019E-8</v>
      </c>
      <c r="AF449" s="42">
        <v>3.2545441999999998E-13</v>
      </c>
      <c r="AG449" s="42">
        <v>2.7075643999999999E-9</v>
      </c>
      <c r="AH449" s="42">
        <v>4.3550888000000003E-11</v>
      </c>
      <c r="AI449" s="42">
        <v>1.7271492000000001E-8</v>
      </c>
      <c r="AJ449" s="42">
        <v>3.9543501000000001E-5</v>
      </c>
      <c r="AK449" s="42">
        <v>2.4877771999999998E-9</v>
      </c>
      <c r="AL449" s="42">
        <v>4.2805544999999997E-8</v>
      </c>
      <c r="AM449" s="42">
        <v>1.0179116E-8</v>
      </c>
      <c r="AN449" s="42">
        <v>2.9831204999999999E-13</v>
      </c>
      <c r="AO449" s="42">
        <v>1.4536549E-8</v>
      </c>
      <c r="AP449" s="42">
        <v>1.3042434999999999E-11</v>
      </c>
      <c r="AQ449" s="42">
        <v>6.0465095999999999E-11</v>
      </c>
      <c r="AR449" s="42">
        <v>1.2699344999999999E-6</v>
      </c>
      <c r="AS449" s="42">
        <v>1.2331679999999999E-5</v>
      </c>
      <c r="AT449" s="42">
        <v>1.0402416E-9</v>
      </c>
      <c r="AU449" s="29">
        <v>0.16326154000000001</v>
      </c>
      <c r="AV449" s="29">
        <v>0.40434255000000002</v>
      </c>
      <c r="AW449" s="42">
        <v>3.5963540000000003E-8</v>
      </c>
      <c r="AX449" s="42">
        <v>2.2118933E-10</v>
      </c>
      <c r="AY449" s="42">
        <v>1.2808981E-14</v>
      </c>
      <c r="AZ449" s="28"/>
      <c r="BA449" s="33" t="s">
        <v>1201</v>
      </c>
      <c r="BB449" s="28"/>
      <c r="BC449" s="28"/>
      <c r="BE449" s="39"/>
      <c r="BF449"/>
      <c r="BG449"/>
      <c r="BH449"/>
      <c r="BI449"/>
      <c r="BJ449"/>
      <c r="BK449"/>
      <c r="BL449"/>
      <c r="BM449"/>
      <c r="BN449"/>
      <c r="BO449"/>
      <c r="BP449"/>
      <c r="BQ449"/>
    </row>
    <row r="450" spans="3:69">
      <c r="C450" s="71" t="s">
        <v>498</v>
      </c>
      <c r="E450" s="29" t="s">
        <v>52</v>
      </c>
      <c r="F450" s="43" t="s">
        <v>1952</v>
      </c>
      <c r="G450" s="238">
        <f t="shared" si="462"/>
        <v>5.8552330225300002</v>
      </c>
      <c r="H450" s="134">
        <f t="shared" si="463"/>
        <v>0.34747714699999999</v>
      </c>
      <c r="I450" s="134">
        <f t="shared" si="464"/>
        <v>2.05761064</v>
      </c>
      <c r="J450" s="138">
        <f t="shared" si="465"/>
        <v>2.7784840655299998</v>
      </c>
      <c r="K450" s="190">
        <v>0.67166117000000003</v>
      </c>
      <c r="L450" s="190">
        <v>1.2590664</v>
      </c>
      <c r="M450" s="190">
        <v>0.38304353000000002</v>
      </c>
      <c r="N450" s="190">
        <v>0.13269344</v>
      </c>
      <c r="O450" s="190">
        <v>3.4989186999999998E-2</v>
      </c>
      <c r="P450" s="190">
        <v>0.17979452000000001</v>
      </c>
      <c r="Q450" s="190">
        <v>0.41550071</v>
      </c>
      <c r="R450" s="190">
        <v>2.7164207999999999</v>
      </c>
      <c r="S450" s="190">
        <v>6.0392596E-2</v>
      </c>
      <c r="T450" s="190">
        <v>2.8760667000000002E-4</v>
      </c>
      <c r="U450" s="190">
        <v>3.4382696E-4</v>
      </c>
      <c r="V450" s="190">
        <v>1.0392359E-3</v>
      </c>
      <c r="W450" s="25"/>
      <c r="X450" s="252">
        <f t="shared" si="457"/>
        <v>5.7901825000000002</v>
      </c>
      <c r="Y450" s="46">
        <v>84.153549999999996</v>
      </c>
      <c r="Z450" s="67">
        <f t="shared" si="466"/>
        <v>0.90286379975733277</v>
      </c>
      <c r="AA450" s="5">
        <f t="shared" si="467"/>
        <v>5.0727008518691995E-5</v>
      </c>
      <c r="AB450" s="5">
        <f t="shared" si="468"/>
        <v>7.8697429795772976E-8</v>
      </c>
      <c r="AC450" s="36">
        <f t="shared" si="469"/>
        <v>0.65494838999999994</v>
      </c>
      <c r="AD450" s="42">
        <v>5.4223893999999996E-6</v>
      </c>
      <c r="AE450" s="42">
        <v>1.635965E-8</v>
      </c>
      <c r="AF450" s="42">
        <v>4.4694218E-13</v>
      </c>
      <c r="AG450" s="42">
        <v>2.7494008999999999E-9</v>
      </c>
      <c r="AH450" s="42">
        <v>4.3925791999999998E-11</v>
      </c>
      <c r="AI450" s="42">
        <v>1.8151978999999999E-8</v>
      </c>
      <c r="AJ450" s="42">
        <v>3.1012783000000002E-5</v>
      </c>
      <c r="AK450" s="42">
        <v>2.6589137999999998E-9</v>
      </c>
      <c r="AL450" s="42">
        <v>3.2764724000000001E-8</v>
      </c>
      <c r="AM450" s="42">
        <v>1.0516101E-8</v>
      </c>
      <c r="AN450" s="42">
        <v>3.1048799999999998E-13</v>
      </c>
      <c r="AO450" s="42">
        <v>1.5017790999999999E-8</v>
      </c>
      <c r="AP450" s="42">
        <v>1.9247457E-11</v>
      </c>
      <c r="AQ450" s="42">
        <v>6.3706249999999999E-11</v>
      </c>
      <c r="AR450" s="42">
        <v>1.3200775999999999E-6</v>
      </c>
      <c r="AS450" s="42">
        <v>1.2914405999999999E-5</v>
      </c>
      <c r="AT450" s="42">
        <v>1.0725569999999999E-9</v>
      </c>
      <c r="AU450" s="29">
        <v>0.20146660999999999</v>
      </c>
      <c r="AV450" s="29">
        <v>0.45348178</v>
      </c>
      <c r="AW450" s="42">
        <v>3.6407213000000001E-8</v>
      </c>
      <c r="AX450" s="42">
        <v>2.2396883000000001E-10</v>
      </c>
      <c r="AY450" s="42">
        <v>1.3028593E-14</v>
      </c>
      <c r="AZ450" s="28"/>
      <c r="BA450" s="33" t="s">
        <v>1201</v>
      </c>
      <c r="BB450" s="28"/>
      <c r="BC450" s="28"/>
      <c r="BE450" s="39"/>
      <c r="BF450"/>
      <c r="BG450"/>
      <c r="BH450"/>
      <c r="BI450"/>
      <c r="BJ450"/>
      <c r="BK450"/>
      <c r="BL450"/>
      <c r="BM450"/>
      <c r="BN450"/>
      <c r="BO450"/>
      <c r="BP450"/>
      <c r="BQ450"/>
    </row>
    <row r="451" spans="3:69">
      <c r="C451" s="71" t="s">
        <v>499</v>
      </c>
      <c r="E451" s="29" t="s">
        <v>52</v>
      </c>
      <c r="F451" s="43" t="s">
        <v>1953</v>
      </c>
      <c r="G451" s="238">
        <f t="shared" si="462"/>
        <v>6.1437191985699995</v>
      </c>
      <c r="H451" s="134">
        <f t="shared" si="463"/>
        <v>0.34604912899999996</v>
      </c>
      <c r="I451" s="134">
        <f t="shared" si="464"/>
        <v>2.0960725399999998</v>
      </c>
      <c r="J451" s="138">
        <f t="shared" si="465"/>
        <v>2.99796363957</v>
      </c>
      <c r="K451" s="190">
        <v>0.70363388999999998</v>
      </c>
      <c r="L451" s="190">
        <v>1.3145340999999999</v>
      </c>
      <c r="M451" s="190">
        <v>0.37508687000000002</v>
      </c>
      <c r="N451" s="190">
        <v>0.13333248</v>
      </c>
      <c r="O451" s="190">
        <v>3.4211648999999997E-2</v>
      </c>
      <c r="P451" s="190">
        <v>0.178505</v>
      </c>
      <c r="Q451" s="190">
        <v>0.40645156999999998</v>
      </c>
      <c r="R451" s="190">
        <v>2.9265447</v>
      </c>
      <c r="S451" s="190">
        <v>6.9785396E-2</v>
      </c>
      <c r="T451" s="190">
        <v>2.8121541000000001E-4</v>
      </c>
      <c r="U451" s="190">
        <v>3.3618636000000001E-4</v>
      </c>
      <c r="V451" s="190">
        <v>1.0161418E-3</v>
      </c>
      <c r="W451" s="25"/>
      <c r="X451" s="252">
        <f t="shared" si="457"/>
        <v>6.0658093965517237</v>
      </c>
      <c r="Y451" s="46">
        <v>88.753293999999997</v>
      </c>
      <c r="Z451" s="67">
        <f t="shared" si="466"/>
        <v>0.92135988363491617</v>
      </c>
      <c r="AA451" s="5">
        <f t="shared" si="467"/>
        <v>5.175839465146401E-5</v>
      </c>
      <c r="AB451" s="5">
        <f t="shared" si="468"/>
        <v>8.0148443430268984E-8</v>
      </c>
      <c r="AC451" s="36">
        <f t="shared" si="469"/>
        <v>0.69938752000000004</v>
      </c>
      <c r="AD451" s="42">
        <v>5.6773558999999997E-6</v>
      </c>
      <c r="AE451" s="42">
        <v>1.7128955E-8</v>
      </c>
      <c r="AF451" s="42">
        <v>4.6796128000000003E-13</v>
      </c>
      <c r="AG451" s="42">
        <v>2.7117958E-9</v>
      </c>
      <c r="AH451" s="42">
        <v>4.2949663999999998E-11</v>
      </c>
      <c r="AI451" s="42">
        <v>1.7928941999999999E-8</v>
      </c>
      <c r="AJ451" s="42">
        <v>3.2064194000000001E-5</v>
      </c>
      <c r="AK451" s="42">
        <v>2.6355194999999999E-9</v>
      </c>
      <c r="AL451" s="42">
        <v>3.4063809999999999E-8</v>
      </c>
      <c r="AM451" s="42">
        <v>1.0283336E-8</v>
      </c>
      <c r="AN451" s="42">
        <v>3.0420491999999998E-13</v>
      </c>
      <c r="AO451" s="42">
        <v>1.4685641E-8</v>
      </c>
      <c r="AP451" s="42">
        <v>2.0109204000000001E-11</v>
      </c>
      <c r="AQ451" s="42">
        <v>6.2573671000000003E-11</v>
      </c>
      <c r="AR451" s="42">
        <v>1.2927849E-6</v>
      </c>
      <c r="AS451" s="42">
        <v>1.2667778000000001E-5</v>
      </c>
      <c r="AT451" s="42">
        <v>1.0487224E-9</v>
      </c>
      <c r="AU451" s="29">
        <v>0.21451846999999999</v>
      </c>
      <c r="AV451" s="29">
        <v>0.48486905000000002</v>
      </c>
      <c r="AW451" s="42">
        <v>3.5598163999999998E-8</v>
      </c>
      <c r="AX451" s="42">
        <v>2.1899175E-10</v>
      </c>
      <c r="AY451" s="42">
        <v>1.2739069E-14</v>
      </c>
      <c r="AZ451" s="28"/>
      <c r="BA451" s="33" t="s">
        <v>1201</v>
      </c>
      <c r="BB451" s="28"/>
      <c r="BC451" s="28"/>
      <c r="BE451" s="39"/>
      <c r="BF451"/>
      <c r="BG451"/>
      <c r="BH451"/>
      <c r="BI451"/>
      <c r="BJ451"/>
      <c r="BK451"/>
      <c r="BL451"/>
      <c r="BM451"/>
      <c r="BN451"/>
      <c r="BO451"/>
      <c r="BP451"/>
      <c r="BQ451"/>
    </row>
    <row r="452" spans="3:69">
      <c r="C452" s="71" t="s">
        <v>500</v>
      </c>
      <c r="E452" s="29" t="s">
        <v>52</v>
      </c>
      <c r="F452" s="43" t="s">
        <v>1954</v>
      </c>
      <c r="G452" s="238">
        <f t="shared" si="462"/>
        <v>4.9030006144599998</v>
      </c>
      <c r="H452" s="134">
        <f t="shared" si="463"/>
        <v>0.32446977599999999</v>
      </c>
      <c r="I452" s="134">
        <f t="shared" si="464"/>
        <v>1.8077613299999999</v>
      </c>
      <c r="J452" s="138">
        <f t="shared" si="465"/>
        <v>2.1878005584600002</v>
      </c>
      <c r="K452" s="190">
        <v>0.58296895000000004</v>
      </c>
      <c r="L452" s="190">
        <v>1.0466888999999999</v>
      </c>
      <c r="M452" s="190">
        <v>0.36749864999999998</v>
      </c>
      <c r="N452" s="190">
        <v>0.12476241</v>
      </c>
      <c r="O452" s="190">
        <v>3.4054305999999999E-2</v>
      </c>
      <c r="P452" s="190">
        <v>0.16565305999999999</v>
      </c>
      <c r="Q452" s="190">
        <v>0.39357377999999998</v>
      </c>
      <c r="R452" s="190">
        <v>2.1450450000000001</v>
      </c>
      <c r="S452" s="190">
        <v>4.0296799000000001E-2</v>
      </c>
      <c r="T452" s="190">
        <v>1.1518594E-3</v>
      </c>
      <c r="U452" s="190">
        <v>3.2539941000000002E-4</v>
      </c>
      <c r="V452" s="190">
        <v>9.8150064999999996E-4</v>
      </c>
      <c r="W452" s="25"/>
      <c r="X452" s="252">
        <f t="shared" si="457"/>
        <v>5.0255943965517238</v>
      </c>
      <c r="Y452" s="46">
        <v>71.124357000000003</v>
      </c>
      <c r="Z452" s="67">
        <f t="shared" si="466"/>
        <v>0.79496176025565546</v>
      </c>
      <c r="AA452" s="5">
        <f t="shared" si="467"/>
        <v>4.4662517702560007E-5</v>
      </c>
      <c r="AB452" s="5">
        <f t="shared" si="468"/>
        <v>7.0053747990589E-8</v>
      </c>
      <c r="AC452" s="36">
        <f t="shared" si="469"/>
        <v>0.52198169000000005</v>
      </c>
      <c r="AD452" s="42">
        <v>4.7121334000000002E-6</v>
      </c>
      <c r="AE452" s="42">
        <v>1.4216600999999999E-8</v>
      </c>
      <c r="AF452" s="42">
        <v>3.8839222999999999E-13</v>
      </c>
      <c r="AG452" s="42">
        <v>2.6967645999999999E-9</v>
      </c>
      <c r="AH452" s="42">
        <v>1.2744896E-10</v>
      </c>
      <c r="AI452" s="42">
        <v>1.7750784999999999E-8</v>
      </c>
      <c r="AJ452" s="42">
        <v>2.6406313E-5</v>
      </c>
      <c r="AK452" s="42">
        <v>2.5773708E-9</v>
      </c>
      <c r="AL452" s="42">
        <v>2.7565339000000001E-8</v>
      </c>
      <c r="AM452" s="42">
        <v>9.9300673000000002E-9</v>
      </c>
      <c r="AN452" s="42">
        <v>2.9794299000000002E-13</v>
      </c>
      <c r="AO452" s="42">
        <v>1.4264247999999999E-8</v>
      </c>
      <c r="AP452" s="42">
        <v>1.6723195000000001E-11</v>
      </c>
      <c r="AQ452" s="42">
        <v>6.0204696000000006E-11</v>
      </c>
      <c r="AR452" s="42">
        <v>1.2458316000000001E-6</v>
      </c>
      <c r="AS452" s="42">
        <v>1.2210827000000001E-5</v>
      </c>
      <c r="AT452" s="42">
        <v>1.0136103999999999E-9</v>
      </c>
      <c r="AU452" s="29">
        <v>0.16127374</v>
      </c>
      <c r="AV452" s="29">
        <v>0.36070795</v>
      </c>
      <c r="AW452" s="42">
        <v>6.6837704000000004E-8</v>
      </c>
      <c r="AX452" s="42">
        <v>4.0887613000000002E-10</v>
      </c>
      <c r="AY452" s="42">
        <v>2.1134369E-14</v>
      </c>
      <c r="AZ452" s="28"/>
      <c r="BA452" s="33" t="s">
        <v>1201</v>
      </c>
      <c r="BB452" s="28"/>
      <c r="BC452" s="28"/>
      <c r="BE452" s="39"/>
      <c r="BF452"/>
      <c r="BG452"/>
      <c r="BH452"/>
      <c r="BI452"/>
      <c r="BJ452"/>
      <c r="BK452"/>
      <c r="BL452"/>
      <c r="BM452"/>
      <c r="BN452"/>
      <c r="BO452"/>
      <c r="BP452"/>
      <c r="BQ452"/>
    </row>
    <row r="453" spans="3:69">
      <c r="C453" s="71" t="s">
        <v>501</v>
      </c>
      <c r="D453" s="1"/>
      <c r="E453" s="29" t="s">
        <v>52</v>
      </c>
      <c r="F453" s="43" t="s">
        <v>1955</v>
      </c>
      <c r="G453" s="238">
        <f t="shared" si="462"/>
        <v>4.0341096794400002</v>
      </c>
      <c r="H453" s="134">
        <f t="shared" si="463"/>
        <v>0.31924033900000004</v>
      </c>
      <c r="I453" s="134">
        <f t="shared" si="464"/>
        <v>1.6234033000000001</v>
      </c>
      <c r="J453" s="138">
        <f t="shared" si="465"/>
        <v>1.58691907044</v>
      </c>
      <c r="K453" s="190">
        <v>0.50454697000000004</v>
      </c>
      <c r="L453" s="190">
        <v>0.85384939000000004</v>
      </c>
      <c r="M453" s="190">
        <v>0.37416115</v>
      </c>
      <c r="N453" s="190">
        <v>0.12275096000000001</v>
      </c>
      <c r="O453" s="190">
        <v>3.5475959000000001E-2</v>
      </c>
      <c r="P453" s="190">
        <v>0.16101341999999999</v>
      </c>
      <c r="Q453" s="190">
        <v>0.39539276000000001</v>
      </c>
      <c r="R453" s="190">
        <v>1.5626789999999999</v>
      </c>
      <c r="S453" s="190">
        <v>2.0021941000000001E-2</v>
      </c>
      <c r="T453" s="190">
        <v>2.9100307999999999E-3</v>
      </c>
      <c r="U453" s="190">
        <v>3.2659783000000002E-4</v>
      </c>
      <c r="V453" s="190">
        <v>9.8150080999999997E-4</v>
      </c>
      <c r="W453" s="25"/>
      <c r="X453" s="252">
        <f t="shared" si="457"/>
        <v>4.3495428448275861</v>
      </c>
      <c r="Y453" s="46">
        <v>59.464740999999997</v>
      </c>
      <c r="Z453" s="67">
        <f t="shared" si="466"/>
        <v>0.71588593851503712</v>
      </c>
      <c r="AA453" s="5">
        <f t="shared" si="467"/>
        <v>4.0214777754760001E-5</v>
      </c>
      <c r="AB453" s="5">
        <f t="shared" si="468"/>
        <v>6.4172098500499009E-8</v>
      </c>
      <c r="AC453" s="36">
        <f t="shared" si="469"/>
        <v>0.39711222999999995</v>
      </c>
      <c r="AD453" s="42">
        <v>4.0856454999999998E-6</v>
      </c>
      <c r="AE453" s="42">
        <v>1.2326296999999999E-8</v>
      </c>
      <c r="AF453" s="42">
        <v>3.3674628000000002E-13</v>
      </c>
      <c r="AG453" s="42">
        <v>2.7398321999999999E-9</v>
      </c>
      <c r="AH453" s="42">
        <v>2.1145756E-10</v>
      </c>
      <c r="AI453" s="42">
        <v>1.8454755E-8</v>
      </c>
      <c r="AJ453" s="42">
        <v>2.2490938999999998E-5</v>
      </c>
      <c r="AK453" s="42">
        <v>2.6546115999999999E-9</v>
      </c>
      <c r="AL453" s="42">
        <v>2.2976222999999998E-8</v>
      </c>
      <c r="AM453" s="42">
        <v>9.9280266999999999E-9</v>
      </c>
      <c r="AN453" s="42">
        <v>3.0715134999999998E-13</v>
      </c>
      <c r="AO453" s="42">
        <v>1.4410055000000001E-8</v>
      </c>
      <c r="AP453" s="42">
        <v>1.5299365E-11</v>
      </c>
      <c r="AQ453" s="42">
        <v>6.0519987E-11</v>
      </c>
      <c r="AR453" s="42">
        <v>1.2457025E-6</v>
      </c>
      <c r="AS453" s="42">
        <v>1.2242291E-5</v>
      </c>
      <c r="AT453" s="42">
        <v>1.0147482999999999E-9</v>
      </c>
      <c r="AU453" s="29">
        <v>0.11983837</v>
      </c>
      <c r="AV453" s="29">
        <v>0.27727385999999998</v>
      </c>
      <c r="AW453" s="42">
        <v>1.2879370999999999E-7</v>
      </c>
      <c r="AX453" s="42">
        <v>7.8563565999999999E-10</v>
      </c>
      <c r="AY453" s="42">
        <v>3.7990868999999999E-14</v>
      </c>
      <c r="AZ453" s="28"/>
      <c r="BA453" s="33" t="s">
        <v>1201</v>
      </c>
      <c r="BB453" s="28"/>
      <c r="BC453" s="28"/>
      <c r="BE453" s="39"/>
      <c r="BF453"/>
      <c r="BG453"/>
      <c r="BH453"/>
      <c r="BI453"/>
      <c r="BJ453"/>
      <c r="BK453"/>
      <c r="BL453"/>
      <c r="BM453"/>
      <c r="BN453"/>
      <c r="BO453"/>
      <c r="BP453"/>
      <c r="BQ453"/>
    </row>
    <row r="454" spans="3:69">
      <c r="C454" s="71" t="s">
        <v>502</v>
      </c>
      <c r="E454" s="29" t="s">
        <v>52</v>
      </c>
      <c r="F454" s="43" t="s">
        <v>1956</v>
      </c>
      <c r="G454" s="238">
        <f t="shared" si="462"/>
        <v>3.4381816306699999</v>
      </c>
      <c r="H454" s="134">
        <f t="shared" si="463"/>
        <v>0.26177022900000002</v>
      </c>
      <c r="I454" s="134">
        <f t="shared" si="464"/>
        <v>1.2399245300000001</v>
      </c>
      <c r="J454" s="138">
        <f t="shared" si="465"/>
        <v>1.4423170616699998</v>
      </c>
      <c r="K454" s="190">
        <v>0.49416980999999999</v>
      </c>
      <c r="L454" s="190">
        <v>0.65395961000000002</v>
      </c>
      <c r="M454" s="190">
        <v>0.29538576</v>
      </c>
      <c r="N454" s="190">
        <v>0.11140865</v>
      </c>
      <c r="O454" s="190">
        <v>2.9884469E-2</v>
      </c>
      <c r="P454" s="190">
        <v>0.12047711</v>
      </c>
      <c r="Q454" s="190">
        <v>0.29057916</v>
      </c>
      <c r="R454" s="190">
        <v>1.4036259</v>
      </c>
      <c r="S454" s="190">
        <v>3.1021663000000001E-2</v>
      </c>
      <c r="T454" s="190">
        <v>6.7251565999999997E-3</v>
      </c>
      <c r="U454" s="190">
        <v>2.3997046999999999E-4</v>
      </c>
      <c r="V454" s="190">
        <v>7.0437159999999996E-4</v>
      </c>
      <c r="W454" s="25"/>
      <c r="X454" s="252">
        <f t="shared" si="457"/>
        <v>4.2600845689655173</v>
      </c>
      <c r="Y454" s="46">
        <v>57.125253000000001</v>
      </c>
      <c r="Z454" s="67">
        <f t="shared" si="466"/>
        <v>0.56577773108693596</v>
      </c>
      <c r="AA454" s="5">
        <f t="shared" si="467"/>
        <v>3.170924947023E-5</v>
      </c>
      <c r="AB454" s="5">
        <f t="shared" si="468"/>
        <v>5.2563377371279988E-8</v>
      </c>
      <c r="AC454" s="36">
        <f t="shared" si="469"/>
        <v>0.34209805100000001</v>
      </c>
      <c r="AD454" s="42">
        <v>3.9965144000000003E-6</v>
      </c>
      <c r="AE454" s="42">
        <v>1.2057316E-8</v>
      </c>
      <c r="AF454" s="42">
        <v>3.2940376000000002E-13</v>
      </c>
      <c r="AG454" s="42">
        <v>2.4205237999999998E-9</v>
      </c>
      <c r="AH454" s="42">
        <v>4.6639542999999997E-10</v>
      </c>
      <c r="AI454" s="42">
        <v>1.7028471E-8</v>
      </c>
      <c r="AJ454" s="42">
        <v>1.7353608000000001E-5</v>
      </c>
      <c r="AK454" s="42">
        <v>2.4426696000000001E-9</v>
      </c>
      <c r="AL454" s="42">
        <v>1.7810580999999999E-8</v>
      </c>
      <c r="AM454" s="42">
        <v>7.1249811999999999E-9</v>
      </c>
      <c r="AN454" s="42">
        <v>2.4966586E-13</v>
      </c>
      <c r="AO454" s="42">
        <v>1.0751349E-8</v>
      </c>
      <c r="AP454" s="42">
        <v>1.5608689000000001E-11</v>
      </c>
      <c r="AQ454" s="42">
        <v>4.6181711000000001E-11</v>
      </c>
      <c r="AR454" s="42">
        <v>9.0773124000000004E-7</v>
      </c>
      <c r="AS454" s="42">
        <v>9.1718624000000002E-6</v>
      </c>
      <c r="AT454" s="42">
        <v>7.3353564999999999E-10</v>
      </c>
      <c r="AU454" s="29">
        <v>9.4691351000000007E-2</v>
      </c>
      <c r="AV454" s="29">
        <v>0.24740670000000001</v>
      </c>
      <c r="AW454" s="42">
        <v>2.5961803999999998E-7</v>
      </c>
      <c r="AX454" s="42">
        <v>1.5805026999999999E-9</v>
      </c>
      <c r="AY454" s="42">
        <v>7.2751659999999997E-14</v>
      </c>
      <c r="AZ454" s="28"/>
      <c r="BA454" s="33" t="s">
        <v>1201</v>
      </c>
      <c r="BB454" s="28"/>
      <c r="BC454" s="28"/>
      <c r="BE454" s="39"/>
      <c r="BF454"/>
      <c r="BG454"/>
      <c r="BH454"/>
      <c r="BI454"/>
      <c r="BJ454"/>
      <c r="BK454"/>
      <c r="BL454"/>
      <c r="BM454"/>
      <c r="BN454"/>
      <c r="BO454"/>
      <c r="BP454"/>
      <c r="BQ454"/>
    </row>
    <row r="455" spans="3:69">
      <c r="C455" s="71" t="s">
        <v>503</v>
      </c>
      <c r="E455" s="29" t="s">
        <v>52</v>
      </c>
      <c r="F455" s="43" t="s">
        <v>1957</v>
      </c>
      <c r="G455" s="238">
        <f t="shared" si="462"/>
        <v>3.4029564938300001</v>
      </c>
      <c r="H455" s="134">
        <f t="shared" si="463"/>
        <v>0.26027884899999998</v>
      </c>
      <c r="I455" s="134">
        <f t="shared" si="464"/>
        <v>1.22024055</v>
      </c>
      <c r="J455" s="138">
        <f t="shared" si="465"/>
        <v>1.4299744648300001</v>
      </c>
      <c r="K455" s="190">
        <v>0.49246263000000001</v>
      </c>
      <c r="L455" s="190">
        <v>0.64071889999999998</v>
      </c>
      <c r="M455" s="190">
        <v>0.29305166999999999</v>
      </c>
      <c r="N455" s="190">
        <v>0.11150549999999999</v>
      </c>
      <c r="O455" s="190">
        <v>2.9807769000000001E-2</v>
      </c>
      <c r="P455" s="190">
        <v>0.11896558</v>
      </c>
      <c r="Q455" s="190">
        <v>0.28646998000000001</v>
      </c>
      <c r="R455" s="190">
        <v>1.3908091</v>
      </c>
      <c r="S455" s="190">
        <v>3.1010851999999998E-2</v>
      </c>
      <c r="T455" s="190">
        <v>7.2274773E-3</v>
      </c>
      <c r="U455" s="190">
        <v>2.3421094999999999E-4</v>
      </c>
      <c r="V455" s="190">
        <v>6.9282458000000005E-4</v>
      </c>
      <c r="W455" s="25"/>
      <c r="X455" s="252">
        <f t="shared" si="457"/>
        <v>4.2453674999999995</v>
      </c>
      <c r="Y455" s="46">
        <v>56.647920999999997</v>
      </c>
      <c r="Z455" s="67">
        <f t="shared" si="466"/>
        <v>0.55839023949743505</v>
      </c>
      <c r="AA455" s="5">
        <f t="shared" si="467"/>
        <v>3.128928025747E-5</v>
      </c>
      <c r="AB455" s="5">
        <f t="shared" si="468"/>
        <v>5.2054980315760005E-8</v>
      </c>
      <c r="AC455" s="36">
        <f t="shared" si="469"/>
        <v>0.33771133799999997</v>
      </c>
      <c r="AD455" s="42">
        <v>3.9824598000000003E-6</v>
      </c>
      <c r="AE455" s="42">
        <v>1.2014913999999999E-8</v>
      </c>
      <c r="AF455" s="42">
        <v>3.2824558999999999E-13</v>
      </c>
      <c r="AG455" s="42">
        <v>2.4105087000000002E-9</v>
      </c>
      <c r="AH455" s="42">
        <v>4.8254277E-10</v>
      </c>
      <c r="AI455" s="42">
        <v>1.7100736000000001E-8</v>
      </c>
      <c r="AJ455" s="42">
        <v>1.7049626000000001E-5</v>
      </c>
      <c r="AK455" s="42">
        <v>2.4524891999999998E-9</v>
      </c>
      <c r="AL455" s="42">
        <v>1.7487771000000001E-8</v>
      </c>
      <c r="AM455" s="42">
        <v>7.0081924999999999E-9</v>
      </c>
      <c r="AN455" s="42">
        <v>2.4923121000000001E-13</v>
      </c>
      <c r="AO455" s="42">
        <v>1.0629237E-8</v>
      </c>
      <c r="AP455" s="42">
        <v>1.5900432999999999E-11</v>
      </c>
      <c r="AQ455" s="42">
        <v>4.5771393999999998E-11</v>
      </c>
      <c r="AR455" s="42">
        <v>8.9430423000000005E-7</v>
      </c>
      <c r="AS455" s="42">
        <v>9.0668673000000008E-6</v>
      </c>
      <c r="AT455" s="42">
        <v>7.1977883000000003E-10</v>
      </c>
      <c r="AU455" s="29">
        <v>9.2556728000000005E-2</v>
      </c>
      <c r="AV455" s="29">
        <v>0.24515461</v>
      </c>
      <c r="AW455" s="42">
        <v>2.7602914000000002E-7</v>
      </c>
      <c r="AX455" s="42">
        <v>1.6802713E-9</v>
      </c>
      <c r="AY455" s="42">
        <v>7.7181960000000006E-14</v>
      </c>
      <c r="AZ455" s="28"/>
      <c r="BA455" s="33" t="s">
        <v>1201</v>
      </c>
      <c r="BB455" s="28"/>
      <c r="BC455" s="28"/>
      <c r="BE455" s="39"/>
      <c r="BF455"/>
      <c r="BG455"/>
      <c r="BH455"/>
      <c r="BI455"/>
      <c r="BJ455"/>
      <c r="BK455"/>
      <c r="BL455"/>
      <c r="BM455"/>
      <c r="BN455"/>
      <c r="BO455"/>
      <c r="BP455"/>
      <c r="BQ455"/>
    </row>
    <row r="456" spans="3:69">
      <c r="C456" s="57" t="s">
        <v>85</v>
      </c>
      <c r="D456" s="1" t="s">
        <v>1249</v>
      </c>
      <c r="E456" s="29"/>
      <c r="F456" s="67"/>
      <c r="H456" s="67"/>
      <c r="I456" s="67"/>
      <c r="J456" s="67"/>
      <c r="K456" s="67"/>
      <c r="L456" s="67"/>
      <c r="M456" s="67"/>
      <c r="N456" s="67"/>
      <c r="O456" s="67"/>
      <c r="P456" s="67"/>
      <c r="Q456" s="67"/>
      <c r="R456" s="67"/>
      <c r="S456" s="67"/>
      <c r="T456" s="67"/>
      <c r="U456" s="67"/>
      <c r="V456" s="67"/>
      <c r="W456" s="67"/>
      <c r="Y456" s="67"/>
      <c r="AA456" s="67"/>
      <c r="AB456" s="67"/>
      <c r="AC456" s="67"/>
      <c r="AD456" s="67"/>
      <c r="AE456" s="67"/>
      <c r="AF456" s="67"/>
      <c r="AG456" s="67"/>
      <c r="AH456" s="67"/>
      <c r="AI456" s="67"/>
      <c r="AJ456" s="67"/>
      <c r="AK456" s="67"/>
      <c r="AL456" s="67"/>
      <c r="AM456" s="67"/>
      <c r="AN456" s="67"/>
      <c r="AO456" s="67"/>
      <c r="AP456" s="67"/>
      <c r="AQ456" s="67"/>
      <c r="AR456" s="67"/>
      <c r="AS456" s="67"/>
      <c r="AT456" s="67"/>
      <c r="AU456" s="67"/>
      <c r="AV456" s="67"/>
      <c r="AW456" s="67"/>
      <c r="AX456" s="67"/>
      <c r="AY456" s="67"/>
      <c r="BE456" s="38"/>
      <c r="BF456"/>
      <c r="BG456"/>
      <c r="BH456"/>
      <c r="BI456"/>
      <c r="BJ456"/>
      <c r="BK456"/>
      <c r="BL456"/>
      <c r="BM456"/>
      <c r="BN456"/>
      <c r="BO456"/>
      <c r="BP456"/>
      <c r="BQ456"/>
    </row>
    <row r="457" spans="3:69">
      <c r="C457" s="71" t="s">
        <v>504</v>
      </c>
      <c r="E457" s="29" t="s">
        <v>52</v>
      </c>
      <c r="F457" s="43" t="s">
        <v>1958</v>
      </c>
      <c r="G457" s="238">
        <f t="shared" ref="G457:G466" si="470">H457+I457+J457+K457</f>
        <v>8.8810822539275449</v>
      </c>
      <c r="H457" s="134">
        <f t="shared" ref="H457:H466" si="471">N457+O457+P457</f>
        <v>0.12945904989999998</v>
      </c>
      <c r="I457" s="134">
        <f t="shared" ref="I457:I466" si="472">L457+M457+Q457</f>
        <v>0.69035280190000003</v>
      </c>
      <c r="J457" s="138">
        <f t="shared" ref="J457:J466" si="473">R457+IF(S457="x",0,S457)+IF(T457="x",0,T457)+IF(U457="x",0,U457)+V457</f>
        <v>0.46719650212754554</v>
      </c>
      <c r="K457" s="190">
        <v>7.5940738999999997</v>
      </c>
      <c r="L457" s="190">
        <v>0.45729165999999999</v>
      </c>
      <c r="M457" s="190">
        <v>0.22439644</v>
      </c>
      <c r="N457" s="190">
        <v>0.10977518999999999</v>
      </c>
      <c r="O457" s="190">
        <v>3.6824268999999998E-3</v>
      </c>
      <c r="P457" s="190">
        <v>1.6001432999999999E-2</v>
      </c>
      <c r="Q457" s="190">
        <v>8.6647019000000002E-3</v>
      </c>
      <c r="R457" s="190">
        <v>0.17000159000000001</v>
      </c>
      <c r="S457" s="190">
        <v>0.29663098999999998</v>
      </c>
      <c r="T457" s="190">
        <v>5.1670754000000005E-4</v>
      </c>
      <c r="U457" s="190">
        <v>4.7214532000000001E-5</v>
      </c>
      <c r="V457" s="190">
        <v>5.5545595000000001E-11</v>
      </c>
      <c r="W457" s="25"/>
      <c r="X457" s="252">
        <f t="shared" ref="X457:X466" si="474">K457/0.116</f>
        <v>65.46615431034482</v>
      </c>
      <c r="Y457" s="46">
        <v>199.39693</v>
      </c>
      <c r="Z457" s="67">
        <f t="shared" ref="Z457:Z466" si="475">AA457*42.1*400+AB457*1396*400+AC457*0.0000357*200</f>
        <v>1.3212615959690317</v>
      </c>
      <c r="AA457" s="5">
        <f t="shared" ref="AA457:AA466" si="476">AD457+AG457+AH457+AI457+AJ457+AR457+AS457+AW457</f>
        <v>7.1472601717470009E-5</v>
      </c>
      <c r="AB457" s="5">
        <f t="shared" ref="AB457:AB466" si="477">AE457+AF457+AK457+AL457+AM457+AN457+AO457+AP457+AQ457+AT457+AX457+AY457</f>
        <v>1.98057843634736E-7</v>
      </c>
      <c r="AC457" s="36">
        <f t="shared" ref="AC457:AC466" si="478">AU457+AV457</f>
        <v>0.98984357999999995</v>
      </c>
      <c r="AD457" s="42">
        <v>6.0804507999999999E-5</v>
      </c>
      <c r="AE457" s="42">
        <v>1.8345941999999999E-7</v>
      </c>
      <c r="AF457" s="42">
        <v>5.0123716999999997E-12</v>
      </c>
      <c r="AG457" s="42">
        <v>3.9730675000000002E-9</v>
      </c>
      <c r="AH457" s="42">
        <v>1.7228596999999999E-10</v>
      </c>
      <c r="AI457" s="42">
        <v>1.3497973000000001E-8</v>
      </c>
      <c r="AJ457" s="42">
        <v>1.0516071E-5</v>
      </c>
      <c r="AK457" s="42">
        <v>2.0250318000000001E-9</v>
      </c>
      <c r="AL457" s="42">
        <v>1.2115745000000001E-8</v>
      </c>
      <c r="AM457" s="42">
        <v>1.4722712000000001E-10</v>
      </c>
      <c r="AN457" s="42">
        <v>1.1776030999999999E-12</v>
      </c>
      <c r="AO457" s="42">
        <v>3.5940376999999999E-11</v>
      </c>
      <c r="AP457" s="42">
        <v>2.8558594E-12</v>
      </c>
      <c r="AQ457" s="42">
        <v>7.3146711000000004E-13</v>
      </c>
      <c r="AR457" s="42">
        <v>1.5486416000000001E-8</v>
      </c>
      <c r="AS457" s="42">
        <v>8.2731873000000005E-8</v>
      </c>
      <c r="AT457" s="42">
        <v>4.4793608000000003E-11</v>
      </c>
      <c r="AU457" s="42">
        <v>0.15156315000000001</v>
      </c>
      <c r="AV457" s="42">
        <v>0.83828042999999997</v>
      </c>
      <c r="AW457" s="42">
        <v>3.6161102000000001E-8</v>
      </c>
      <c r="AX457" s="42">
        <v>2.1989859000000001E-10</v>
      </c>
      <c r="AY457" s="42">
        <v>9.8384259999999999E-15</v>
      </c>
      <c r="AZ457" s="28"/>
      <c r="BA457" s="33" t="s">
        <v>1201</v>
      </c>
      <c r="BB457" s="28"/>
      <c r="BC457" s="28"/>
      <c r="BE457" s="39"/>
      <c r="BF457"/>
      <c r="BG457"/>
      <c r="BH457"/>
      <c r="BI457"/>
      <c r="BJ457"/>
      <c r="BK457"/>
      <c r="BL457"/>
      <c r="BM457"/>
      <c r="BN457"/>
      <c r="BO457"/>
      <c r="BP457"/>
      <c r="BQ457"/>
    </row>
    <row r="458" spans="3:69">
      <c r="C458" s="71" t="s">
        <v>505</v>
      </c>
      <c r="E458" s="29" t="s">
        <v>52</v>
      </c>
      <c r="F458" s="43" t="s">
        <v>1959</v>
      </c>
      <c r="G458" s="238">
        <f t="shared" si="470"/>
        <v>9.4154167708553</v>
      </c>
      <c r="H458" s="134">
        <f t="shared" si="471"/>
        <v>0.1236183932</v>
      </c>
      <c r="I458" s="134">
        <f t="shared" si="472"/>
        <v>0.68117798679999997</v>
      </c>
      <c r="J458" s="138">
        <f t="shared" si="473"/>
        <v>0.40670439085530002</v>
      </c>
      <c r="K458" s="190">
        <v>8.2039159999999995</v>
      </c>
      <c r="L458" s="190">
        <v>0.44451804</v>
      </c>
      <c r="M458" s="190">
        <v>0.23105869000000001</v>
      </c>
      <c r="N458" s="190">
        <v>0.10687379</v>
      </c>
      <c r="O458" s="190">
        <v>1.5318662000000001E-3</v>
      </c>
      <c r="P458" s="190">
        <v>1.5212737E-2</v>
      </c>
      <c r="Q458" s="190">
        <v>5.6012568E-3</v>
      </c>
      <c r="R458" s="190">
        <v>0.10259190999999999</v>
      </c>
      <c r="S458" s="190">
        <v>0.30402539000000001</v>
      </c>
      <c r="T458" s="190">
        <v>8.5728722000000005E-5</v>
      </c>
      <c r="U458" s="190">
        <v>1.3621332999999999E-6</v>
      </c>
      <c r="V458" s="190">
        <v>0</v>
      </c>
      <c r="W458" s="25"/>
      <c r="X458" s="252">
        <f t="shared" si="474"/>
        <v>70.723413793103447</v>
      </c>
      <c r="Y458" s="46">
        <v>199.46092999999999</v>
      </c>
      <c r="Z458" s="67">
        <f t="shared" si="475"/>
        <v>1.4043561784384746</v>
      </c>
      <c r="AA458" s="5">
        <f t="shared" si="476"/>
        <v>7.5927451332605017E-5</v>
      </c>
      <c r="AB458" s="5">
        <f t="shared" si="477"/>
        <v>2.1201126163647191E-7</v>
      </c>
      <c r="AC458" s="36">
        <f t="shared" si="478"/>
        <v>1.0295251400000001</v>
      </c>
      <c r="AD458" s="42">
        <v>6.5678282999999998E-5</v>
      </c>
      <c r="AE458" s="42">
        <v>1.98165E-7</v>
      </c>
      <c r="AF458" s="42">
        <v>5.4141501999999996E-12</v>
      </c>
      <c r="AG458" s="42">
        <v>3.8942977999999998E-9</v>
      </c>
      <c r="AH458" s="42">
        <v>1.0357349999999999E-12</v>
      </c>
      <c r="AI458" s="42">
        <v>1.2622276000000001E-8</v>
      </c>
      <c r="AJ458" s="42">
        <v>1.0135946999999999E-5</v>
      </c>
      <c r="AK458" s="42">
        <v>1.9108121000000002E-9</v>
      </c>
      <c r="AL458" s="42">
        <v>1.1721801E-8</v>
      </c>
      <c r="AM458" s="42">
        <v>1.617588E-10</v>
      </c>
      <c r="AN458" s="42">
        <v>1.2898498000000001E-12</v>
      </c>
      <c r="AO458" s="42">
        <v>3.5152318000000003E-11</v>
      </c>
      <c r="AP458" s="42">
        <v>3.0663509999999999E-12</v>
      </c>
      <c r="AQ458" s="42">
        <v>7.4546084000000004E-13</v>
      </c>
      <c r="AR458" s="42">
        <v>1.2091182999999999E-8</v>
      </c>
      <c r="AS458" s="42">
        <v>8.3801976000000004E-8</v>
      </c>
      <c r="AT458" s="42">
        <v>1.2922803E-12</v>
      </c>
      <c r="AU458" s="42">
        <v>0.16292690000000001</v>
      </c>
      <c r="AV458" s="42">
        <v>0.86659823999999996</v>
      </c>
      <c r="AW458" s="42">
        <v>8.1056406999999997E-10</v>
      </c>
      <c r="AX458" s="42">
        <v>4.9291058000000002E-12</v>
      </c>
      <c r="AY458" s="42">
        <v>2.2053184999999999E-16</v>
      </c>
      <c r="AZ458" s="28"/>
      <c r="BA458" s="33" t="s">
        <v>1201</v>
      </c>
      <c r="BB458" s="28"/>
      <c r="BC458" s="28"/>
      <c r="BE458" s="39"/>
      <c r="BF458"/>
      <c r="BG458"/>
      <c r="BH458"/>
      <c r="BI458"/>
      <c r="BJ458"/>
      <c r="BK458"/>
      <c r="BL458"/>
      <c r="BM458"/>
      <c r="BN458"/>
      <c r="BO458"/>
      <c r="BP458"/>
      <c r="BQ458"/>
    </row>
    <row r="459" spans="3:69">
      <c r="C459" s="71" t="s">
        <v>506</v>
      </c>
      <c r="E459" s="29" t="s">
        <v>52</v>
      </c>
      <c r="F459" s="43" t="s">
        <v>1960</v>
      </c>
      <c r="G459" s="238">
        <f t="shared" si="470"/>
        <v>8.2054306597030529</v>
      </c>
      <c r="H459" s="134">
        <f t="shared" si="471"/>
        <v>7.4766831699999994E-2</v>
      </c>
      <c r="I459" s="134">
        <f t="shared" si="472"/>
        <v>0.44546459999999993</v>
      </c>
      <c r="J459" s="138">
        <f t="shared" si="473"/>
        <v>0.46129042800305325</v>
      </c>
      <c r="K459" s="190">
        <v>7.2239088000000002</v>
      </c>
      <c r="L459" s="190">
        <v>0.26503581999999998</v>
      </c>
      <c r="M459" s="190">
        <v>0.17387262000000001</v>
      </c>
      <c r="N459" s="190">
        <v>6.4015042999999994E-2</v>
      </c>
      <c r="O459" s="190">
        <v>3.2686338999999998E-3</v>
      </c>
      <c r="P459" s="190">
        <v>7.4831547999999999E-3</v>
      </c>
      <c r="Q459" s="190">
        <v>6.5561600000000001E-3</v>
      </c>
      <c r="R459" s="190">
        <v>0.16810984000000001</v>
      </c>
      <c r="S459" s="190">
        <v>0.29228159999999997</v>
      </c>
      <c r="T459" s="190">
        <v>8.6977517000000001E-4</v>
      </c>
      <c r="U459" s="190">
        <v>2.9212750999999998E-5</v>
      </c>
      <c r="V459" s="190">
        <v>8.2053285000000006E-11</v>
      </c>
      <c r="W459" s="25"/>
      <c r="X459" s="252">
        <f t="shared" si="474"/>
        <v>62.275075862068967</v>
      </c>
      <c r="Y459" s="46">
        <v>154.94676999999999</v>
      </c>
      <c r="Z459" s="67">
        <f t="shared" si="475"/>
        <v>1.1845579379310267</v>
      </c>
      <c r="AA459" s="5">
        <f t="shared" si="476"/>
        <v>6.3900593315859992E-5</v>
      </c>
      <c r="AB459" s="5">
        <f t="shared" si="477"/>
        <v>1.8272062506616098E-7</v>
      </c>
      <c r="AC459" s="36">
        <f t="shared" si="478"/>
        <v>0.90206575</v>
      </c>
      <c r="AD459" s="42">
        <v>5.7809680999999998E-5</v>
      </c>
      <c r="AE459" s="42">
        <v>1.7442490000000001E-7</v>
      </c>
      <c r="AF459" s="42">
        <v>4.7655362000000001E-12</v>
      </c>
      <c r="AG459" s="42">
        <v>1.2388874E-9</v>
      </c>
      <c r="AH459" s="42">
        <v>1.3775346E-10</v>
      </c>
      <c r="AI459" s="42">
        <v>6.0446789999999999E-9</v>
      </c>
      <c r="AJ459" s="42">
        <v>5.9360959999999997E-6</v>
      </c>
      <c r="AK459" s="42">
        <v>9.6757815999999995E-10</v>
      </c>
      <c r="AL459" s="42">
        <v>6.8267208E-9</v>
      </c>
      <c r="AM459" s="42">
        <v>1.4886392E-10</v>
      </c>
      <c r="AN459" s="42">
        <v>1.1916951999999999E-12</v>
      </c>
      <c r="AO459" s="42">
        <v>6.6244464000000001E-11</v>
      </c>
      <c r="AP459" s="42">
        <v>3.0881120999999999E-12</v>
      </c>
      <c r="AQ459" s="42">
        <v>9.4111089000000004E-13</v>
      </c>
      <c r="AR459" s="42">
        <v>9.6560339999999998E-9</v>
      </c>
      <c r="AS459" s="42">
        <v>9.6857252999999996E-8</v>
      </c>
      <c r="AT459" s="42">
        <v>2.7715155E-11</v>
      </c>
      <c r="AU459" s="42">
        <v>0.15263112000000001</v>
      </c>
      <c r="AV459" s="42">
        <v>0.74943462999999999</v>
      </c>
      <c r="AW459" s="42">
        <v>4.0881708999999998E-8</v>
      </c>
      <c r="AX459" s="42">
        <v>2.4860499E-10</v>
      </c>
      <c r="AY459" s="42">
        <v>1.1122771E-14</v>
      </c>
      <c r="AZ459" s="28"/>
      <c r="BA459" s="33" t="s">
        <v>1201</v>
      </c>
      <c r="BB459" s="28"/>
      <c r="BC459" s="28"/>
      <c r="BE459" s="39"/>
      <c r="BF459"/>
      <c r="BG459"/>
      <c r="BH459"/>
      <c r="BI459"/>
      <c r="BJ459"/>
      <c r="BK459"/>
      <c r="BL459"/>
      <c r="BM459"/>
      <c r="BN459"/>
      <c r="BO459"/>
      <c r="BP459"/>
      <c r="BQ459"/>
    </row>
    <row r="460" spans="3:69">
      <c r="C460" s="71" t="s">
        <v>507</v>
      </c>
      <c r="E460" s="29" t="s">
        <v>52</v>
      </c>
      <c r="F460" s="43" t="s">
        <v>1961</v>
      </c>
      <c r="G460" s="238">
        <f t="shared" si="470"/>
        <v>8.9787904963815848</v>
      </c>
      <c r="H460" s="134">
        <f t="shared" si="471"/>
        <v>0.12844965690000001</v>
      </c>
      <c r="I460" s="134">
        <f t="shared" si="472"/>
        <v>0.68731221479999993</v>
      </c>
      <c r="J460" s="138">
        <f t="shared" si="473"/>
        <v>0.45702942468158408</v>
      </c>
      <c r="K460" s="190">
        <v>7.7059991999999999</v>
      </c>
      <c r="L460" s="190">
        <v>0.45343077999999998</v>
      </c>
      <c r="M460" s="190">
        <v>0.22579751000000001</v>
      </c>
      <c r="N460" s="190">
        <v>0.10933796</v>
      </c>
      <c r="O460" s="190">
        <v>3.2724959000000001E-3</v>
      </c>
      <c r="P460" s="190">
        <v>1.5839201000000001E-2</v>
      </c>
      <c r="Q460" s="190">
        <v>8.0839247999999995E-3</v>
      </c>
      <c r="R460" s="190">
        <v>0.15928340999999999</v>
      </c>
      <c r="S460" s="190">
        <v>0.29717373000000002</v>
      </c>
      <c r="T460" s="190">
        <v>5.3599371999999996E-4</v>
      </c>
      <c r="U460" s="190">
        <v>3.6290907999999997E-5</v>
      </c>
      <c r="V460" s="190">
        <v>5.3584035E-11</v>
      </c>
      <c r="W460" s="25"/>
      <c r="X460" s="252">
        <f t="shared" si="474"/>
        <v>66.431027586206895</v>
      </c>
      <c r="Y460" s="46">
        <v>198.87239</v>
      </c>
      <c r="Z460" s="67">
        <f t="shared" si="475"/>
        <v>1.3361820112527625</v>
      </c>
      <c r="AA460" s="5">
        <f t="shared" si="476"/>
        <v>7.2271602636960001E-5</v>
      </c>
      <c r="AB460" s="5">
        <f t="shared" si="477"/>
        <v>2.0060855669834528E-7</v>
      </c>
      <c r="AC460" s="36">
        <f t="shared" si="478"/>
        <v>0.99557489999999993</v>
      </c>
      <c r="AD460" s="42">
        <v>6.1698814000000005E-5</v>
      </c>
      <c r="AE460" s="42">
        <v>1.8615780999999999E-7</v>
      </c>
      <c r="AF460" s="42">
        <v>5.0860957000000003E-12</v>
      </c>
      <c r="AG460" s="42">
        <v>3.9578999000000001E-9</v>
      </c>
      <c r="AH460" s="42">
        <v>1.3911306000000001E-10</v>
      </c>
      <c r="AI460" s="42">
        <v>1.3354121999999999E-8</v>
      </c>
      <c r="AJ460" s="42">
        <v>1.0415462999999999E-5</v>
      </c>
      <c r="AK460" s="42">
        <v>2.0064541999999999E-9</v>
      </c>
      <c r="AL460" s="42">
        <v>1.2008207000000001E-8</v>
      </c>
      <c r="AM460" s="42">
        <v>1.4995464E-10</v>
      </c>
      <c r="AN460" s="42">
        <v>1.1992316E-12</v>
      </c>
      <c r="AO460" s="42">
        <v>4.6514364000000002E-11</v>
      </c>
      <c r="AP460" s="42">
        <v>3.0138087000000001E-12</v>
      </c>
      <c r="AQ460" s="42">
        <v>8.0403157000000002E-13</v>
      </c>
      <c r="AR460" s="42">
        <v>1.4980586000000001E-8</v>
      </c>
      <c r="AS460" s="42">
        <v>9.2815007E-8</v>
      </c>
      <c r="AT460" s="42">
        <v>3.4430158999999999E-11</v>
      </c>
      <c r="AU460" s="42">
        <v>0.15367338</v>
      </c>
      <c r="AV460" s="42">
        <v>0.84190151999999996</v>
      </c>
      <c r="AW460" s="42">
        <v>3.2078909E-8</v>
      </c>
      <c r="AX460" s="42">
        <v>1.9507444000000001E-10</v>
      </c>
      <c r="AY460" s="42">
        <v>8.7277752999999993E-15</v>
      </c>
      <c r="AZ460" s="28"/>
      <c r="BA460" s="33" t="s">
        <v>1201</v>
      </c>
      <c r="BB460" s="28"/>
      <c r="BC460" s="28"/>
      <c r="BE460" s="39"/>
      <c r="BF460"/>
      <c r="BG460"/>
      <c r="BH460"/>
      <c r="BI460"/>
      <c r="BJ460"/>
      <c r="BK460"/>
      <c r="BL460"/>
      <c r="BM460"/>
      <c r="BN460"/>
      <c r="BO460"/>
      <c r="BP460"/>
      <c r="BQ460"/>
    </row>
    <row r="461" spans="3:69">
      <c r="C461" s="71" t="s">
        <v>508</v>
      </c>
      <c r="E461" s="29" t="s">
        <v>52</v>
      </c>
      <c r="F461" s="43" t="s">
        <v>1962</v>
      </c>
      <c r="G461" s="238">
        <f t="shared" si="470"/>
        <v>8.805174110055475</v>
      </c>
      <c r="H461" s="134">
        <f t="shared" si="471"/>
        <v>0.1299014181</v>
      </c>
      <c r="I461" s="134">
        <f t="shared" si="472"/>
        <v>0.68590093230000004</v>
      </c>
      <c r="J461" s="138">
        <f t="shared" si="473"/>
        <v>0.47402695965547498</v>
      </c>
      <c r="K461" s="190">
        <v>7.5153448000000003</v>
      </c>
      <c r="L461" s="190">
        <v>0.45351515999999997</v>
      </c>
      <c r="M461" s="190">
        <v>0.22360416999999999</v>
      </c>
      <c r="N461" s="190">
        <v>0.11000664</v>
      </c>
      <c r="O461" s="190">
        <v>3.7621490999999998E-3</v>
      </c>
      <c r="P461" s="190">
        <v>1.6132628999999999E-2</v>
      </c>
      <c r="Q461" s="190">
        <v>8.7816023E-3</v>
      </c>
      <c r="R461" s="190">
        <v>0.18051982</v>
      </c>
      <c r="S461" s="190">
        <v>0.29264053000000001</v>
      </c>
      <c r="T461" s="190">
        <v>8.2375668999999999E-4</v>
      </c>
      <c r="U461" s="190">
        <v>4.2852882999999998E-5</v>
      </c>
      <c r="V461" s="190">
        <v>8.2474987999999998E-11</v>
      </c>
      <c r="W461" s="25"/>
      <c r="X461" s="252">
        <f t="shared" si="474"/>
        <v>64.787455172413786</v>
      </c>
      <c r="Y461" s="46">
        <v>197.34698</v>
      </c>
      <c r="Z461" s="67">
        <f t="shared" si="475"/>
        <v>1.3089751137282177</v>
      </c>
      <c r="AA461" s="5">
        <f t="shared" si="476"/>
        <v>7.0810153183979994E-5</v>
      </c>
      <c r="AB461" s="5">
        <f t="shared" si="477"/>
        <v>1.9616625159203897E-7</v>
      </c>
      <c r="AC461" s="36">
        <f t="shared" si="478"/>
        <v>0.97939765000000001</v>
      </c>
      <c r="AD461" s="42">
        <v>6.017444E-5</v>
      </c>
      <c r="AE461" s="42">
        <v>1.8155836E-7</v>
      </c>
      <c r="AF461" s="42">
        <v>4.9604320999999997E-12</v>
      </c>
      <c r="AG461" s="42">
        <v>3.9756239000000004E-9</v>
      </c>
      <c r="AH461" s="42">
        <v>1.7780408E-10</v>
      </c>
      <c r="AI461" s="42">
        <v>1.3588363000000001E-8</v>
      </c>
      <c r="AJ461" s="42">
        <v>1.0446038E-5</v>
      </c>
      <c r="AK461" s="42">
        <v>2.0366154000000001E-9</v>
      </c>
      <c r="AL461" s="42">
        <v>1.2033344E-8</v>
      </c>
      <c r="AM461" s="42">
        <v>1.4559724E-10</v>
      </c>
      <c r="AN461" s="42">
        <v>1.1663711E-12</v>
      </c>
      <c r="AO461" s="42">
        <v>6.6586404000000005E-11</v>
      </c>
      <c r="AP461" s="42">
        <v>3.1706251999999998E-12</v>
      </c>
      <c r="AQ461" s="42">
        <v>9.2773641000000007E-13</v>
      </c>
      <c r="AR461" s="42">
        <v>1.6041618E-8</v>
      </c>
      <c r="AS461" s="42">
        <v>1.1069335E-7</v>
      </c>
      <c r="AT461" s="42">
        <v>4.0655796000000001E-11</v>
      </c>
      <c r="AU461" s="42">
        <v>0.15010987000000001</v>
      </c>
      <c r="AV461" s="42">
        <v>0.82928778000000003</v>
      </c>
      <c r="AW461" s="42">
        <v>4.5198424999999999E-8</v>
      </c>
      <c r="AX461" s="42">
        <v>2.7485528999999998E-10</v>
      </c>
      <c r="AY461" s="42">
        <v>1.2297229000000001E-14</v>
      </c>
      <c r="AZ461" s="28"/>
      <c r="BA461" s="33" t="s">
        <v>1201</v>
      </c>
      <c r="BB461" s="28"/>
      <c r="BC461" s="28"/>
      <c r="BE461" s="39"/>
      <c r="BF461"/>
      <c r="BG461"/>
      <c r="BH461"/>
      <c r="BI461"/>
      <c r="BJ461"/>
      <c r="BK461"/>
      <c r="BL461"/>
      <c r="BM461"/>
      <c r="BN461"/>
      <c r="BO461"/>
      <c r="BP461"/>
      <c r="BQ461"/>
    </row>
    <row r="462" spans="3:69">
      <c r="C462" s="71" t="s">
        <v>509</v>
      </c>
      <c r="E462" s="29" t="s">
        <v>52</v>
      </c>
      <c r="F462" s="43" t="s">
        <v>1963</v>
      </c>
      <c r="G462" s="238">
        <f t="shared" si="470"/>
        <v>8.8923745984123599</v>
      </c>
      <c r="H462" s="134">
        <f t="shared" si="471"/>
        <v>0.12924126969999999</v>
      </c>
      <c r="I462" s="134">
        <f t="shared" si="472"/>
        <v>0.68828285340000006</v>
      </c>
      <c r="J462" s="138">
        <f t="shared" si="473"/>
        <v>0.46562187531236038</v>
      </c>
      <c r="K462" s="190">
        <v>7.6092285999999998</v>
      </c>
      <c r="L462" s="190">
        <v>0.45515646999999998</v>
      </c>
      <c r="M462" s="190">
        <v>0.22461855</v>
      </c>
      <c r="N462" s="190">
        <v>0.10968385999999999</v>
      </c>
      <c r="O462" s="190">
        <v>3.5711866999999999E-3</v>
      </c>
      <c r="P462" s="190">
        <v>1.5986223000000001E-2</v>
      </c>
      <c r="Q462" s="190">
        <v>8.5078333999999995E-3</v>
      </c>
      <c r="R462" s="190">
        <v>0.1691781</v>
      </c>
      <c r="S462" s="190">
        <v>0.29580487</v>
      </c>
      <c r="T462" s="190">
        <v>5.9619713000000005E-4</v>
      </c>
      <c r="U462" s="190">
        <v>4.2708121000000003E-5</v>
      </c>
      <c r="V462" s="190">
        <v>6.1360418999999998E-11</v>
      </c>
      <c r="W462" s="25"/>
      <c r="X462" s="252">
        <f t="shared" si="474"/>
        <v>65.596798275862071</v>
      </c>
      <c r="Y462" s="46">
        <v>198.72178</v>
      </c>
      <c r="Z462" s="67">
        <f t="shared" si="475"/>
        <v>1.3228265753005568</v>
      </c>
      <c r="AA462" s="5">
        <f t="shared" si="476"/>
        <v>7.1555276724780015E-5</v>
      </c>
      <c r="AB462" s="5">
        <f t="shared" si="477"/>
        <v>1.9837754590698702E-7</v>
      </c>
      <c r="AC462" s="36">
        <f t="shared" si="478"/>
        <v>0.98903271999999998</v>
      </c>
      <c r="AD462" s="42">
        <v>6.0925341000000003E-5</v>
      </c>
      <c r="AE462" s="42">
        <v>1.8382402000000001E-7</v>
      </c>
      <c r="AF462" s="42">
        <v>5.0223332000000003E-12</v>
      </c>
      <c r="AG462" s="42">
        <v>3.9688603E-9</v>
      </c>
      <c r="AH462" s="42">
        <v>1.6308648000000001E-10</v>
      </c>
      <c r="AI462" s="42">
        <v>1.3473544999999999E-8</v>
      </c>
      <c r="AJ462" s="42">
        <v>1.046724E-5</v>
      </c>
      <c r="AK462" s="42">
        <v>2.021828E-9</v>
      </c>
      <c r="AL462" s="42">
        <v>1.2061735000000001E-8</v>
      </c>
      <c r="AM462" s="42">
        <v>1.4766893000000001E-10</v>
      </c>
      <c r="AN462" s="42">
        <v>1.1815089999999999E-12</v>
      </c>
      <c r="AO462" s="42">
        <v>4.6617265000000001E-11</v>
      </c>
      <c r="AP462" s="42">
        <v>2.9806923E-12</v>
      </c>
      <c r="AQ462" s="42">
        <v>8.0128355000000002E-13</v>
      </c>
      <c r="AR462" s="42">
        <v>1.5459170000000001E-8</v>
      </c>
      <c r="AS462" s="42">
        <v>9.2604343E-8</v>
      </c>
      <c r="AT462" s="42">
        <v>4.0518329999999998E-11</v>
      </c>
      <c r="AU462" s="42">
        <v>0.15185456</v>
      </c>
      <c r="AV462" s="42">
        <v>0.83717816</v>
      </c>
      <c r="AW462" s="42">
        <v>3.7026720000000001E-8</v>
      </c>
      <c r="AX462" s="42">
        <v>2.2516249E-10</v>
      </c>
      <c r="AY462" s="42">
        <v>1.0073937E-14</v>
      </c>
      <c r="AZ462" s="28"/>
      <c r="BA462" s="33" t="s">
        <v>1201</v>
      </c>
      <c r="BB462" s="28"/>
      <c r="BC462" s="28"/>
      <c r="BE462" s="39"/>
      <c r="BF462"/>
      <c r="BG462"/>
      <c r="BH462"/>
      <c r="BI462"/>
      <c r="BJ462"/>
      <c r="BK462"/>
      <c r="BL462"/>
      <c r="BM462"/>
      <c r="BN462"/>
      <c r="BO462"/>
      <c r="BP462"/>
      <c r="BQ462"/>
    </row>
    <row r="463" spans="3:69">
      <c r="C463" s="71" t="s">
        <v>510</v>
      </c>
      <c r="E463" s="29" t="s">
        <v>52</v>
      </c>
      <c r="F463" s="43" t="s">
        <v>1964</v>
      </c>
      <c r="G463" s="238">
        <f t="shared" si="470"/>
        <v>9.2368066328699054</v>
      </c>
      <c r="H463" s="134">
        <f t="shared" si="471"/>
        <v>0.12598798</v>
      </c>
      <c r="I463" s="134">
        <f t="shared" si="472"/>
        <v>0.68341654519999995</v>
      </c>
      <c r="J463" s="138">
        <f t="shared" si="473"/>
        <v>0.43079840766990568</v>
      </c>
      <c r="K463" s="190">
        <v>7.9966036999999996</v>
      </c>
      <c r="L463" s="190">
        <v>0.44735060999999998</v>
      </c>
      <c r="M463" s="190">
        <v>0.22931415999999999</v>
      </c>
      <c r="N463" s="190">
        <v>0.10824582000000001</v>
      </c>
      <c r="O463" s="190">
        <v>2.333959E-3</v>
      </c>
      <c r="P463" s="190">
        <v>1.5408201E-2</v>
      </c>
      <c r="Q463" s="190">
        <v>6.7517751999999999E-3</v>
      </c>
      <c r="R463" s="190">
        <v>0.12961803999999999</v>
      </c>
      <c r="S463" s="190">
        <v>0.3007745</v>
      </c>
      <c r="T463" s="190">
        <v>3.9062951E-4</v>
      </c>
      <c r="U463" s="190">
        <v>1.5238127E-5</v>
      </c>
      <c r="V463" s="190">
        <v>3.2905654999999998E-11</v>
      </c>
      <c r="W463" s="25"/>
      <c r="X463" s="252">
        <f t="shared" si="474"/>
        <v>68.936238793103442</v>
      </c>
      <c r="Y463" s="46">
        <v>198.97925000000001</v>
      </c>
      <c r="Z463" s="67">
        <f t="shared" si="475"/>
        <v>1.3760074694333706</v>
      </c>
      <c r="AA463" s="5">
        <f t="shared" si="476"/>
        <v>7.4407019064919017E-5</v>
      </c>
      <c r="AB463" s="5">
        <f t="shared" si="477"/>
        <v>2.0729007681291926E-7</v>
      </c>
      <c r="AC463" s="36">
        <f t="shared" si="478"/>
        <v>1.0143542700000001</v>
      </c>
      <c r="AD463" s="42">
        <v>6.4021414000000002E-5</v>
      </c>
      <c r="AE463" s="42">
        <v>1.9316574999999999E-7</v>
      </c>
      <c r="AF463" s="42">
        <v>5.2775632999999999E-12</v>
      </c>
      <c r="AG463" s="42">
        <v>3.9234141000000003E-9</v>
      </c>
      <c r="AH463" s="42">
        <v>6.3738819000000001E-11</v>
      </c>
      <c r="AI463" s="42">
        <v>1.2986642999999999E-8</v>
      </c>
      <c r="AJ463" s="42">
        <v>1.0239729000000001E-5</v>
      </c>
      <c r="AK463" s="42">
        <v>1.9590446000000001E-9</v>
      </c>
      <c r="AL463" s="42">
        <v>1.1824964E-8</v>
      </c>
      <c r="AM463" s="42">
        <v>1.5686122999999999E-10</v>
      </c>
      <c r="AN463" s="42">
        <v>1.2529665000000001E-12</v>
      </c>
      <c r="AO463" s="42">
        <v>5.0780815999999997E-11</v>
      </c>
      <c r="AP463" s="42">
        <v>3.1646283999999999E-12</v>
      </c>
      <c r="AQ463" s="42">
        <v>8.4184815000000004E-13</v>
      </c>
      <c r="AR463" s="42">
        <v>1.3544131000000001E-8</v>
      </c>
      <c r="AS463" s="42">
        <v>9.7651178000000003E-8</v>
      </c>
      <c r="AT463" s="42">
        <v>1.4456883E-11</v>
      </c>
      <c r="AU463" s="42">
        <v>0.15913304</v>
      </c>
      <c r="AV463" s="42">
        <v>0.85522123000000005</v>
      </c>
      <c r="AW463" s="42">
        <v>1.7706960000000001E-8</v>
      </c>
      <c r="AX463" s="42">
        <v>1.0767746E-10</v>
      </c>
      <c r="AY463" s="42">
        <v>4.8175693E-15</v>
      </c>
      <c r="AZ463" s="28"/>
      <c r="BA463" s="33" t="s">
        <v>1201</v>
      </c>
      <c r="BB463" s="28"/>
      <c r="BC463" s="28"/>
      <c r="BE463" s="39"/>
      <c r="BF463"/>
      <c r="BG463"/>
      <c r="BH463"/>
      <c r="BI463"/>
      <c r="BJ463"/>
      <c r="BK463"/>
      <c r="BL463"/>
      <c r="BM463"/>
      <c r="BN463"/>
      <c r="BO463"/>
      <c r="BP463"/>
      <c r="BQ463"/>
    </row>
    <row r="464" spans="3:69">
      <c r="C464" s="71" t="s">
        <v>511</v>
      </c>
      <c r="E464" s="29" t="s">
        <v>52</v>
      </c>
      <c r="F464" s="43" t="s">
        <v>1965</v>
      </c>
      <c r="G464" s="238">
        <f t="shared" si="470"/>
        <v>9.0245359260203468</v>
      </c>
      <c r="H464" s="134">
        <f t="shared" si="471"/>
        <v>0.12797546110000002</v>
      </c>
      <c r="I464" s="134">
        <f t="shared" si="472"/>
        <v>0.68594503160000009</v>
      </c>
      <c r="J464" s="138">
        <f t="shared" si="473"/>
        <v>0.45223943332034661</v>
      </c>
      <c r="K464" s="190">
        <v>7.7583760000000002</v>
      </c>
      <c r="L464" s="190">
        <v>0.45168517000000002</v>
      </c>
      <c r="M464" s="190">
        <v>0.2264467</v>
      </c>
      <c r="N464" s="190">
        <v>0.10913013000000001</v>
      </c>
      <c r="O464" s="190">
        <v>3.0814611000000002E-3</v>
      </c>
      <c r="P464" s="190">
        <v>1.5763869999999999E-2</v>
      </c>
      <c r="Q464" s="190">
        <v>7.8131616000000001E-3</v>
      </c>
      <c r="R464" s="190">
        <v>0.15420628</v>
      </c>
      <c r="S464" s="190">
        <v>0.29746069000000003</v>
      </c>
      <c r="T464" s="190">
        <v>5.4118142000000001E-4</v>
      </c>
      <c r="U464" s="190">
        <v>3.1281848000000001E-5</v>
      </c>
      <c r="V464" s="190">
        <v>5.2346613000000002E-11</v>
      </c>
      <c r="W464" s="25"/>
      <c r="X464" s="252">
        <f t="shared" si="474"/>
        <v>66.882551724137926</v>
      </c>
      <c r="Y464" s="46">
        <v>198.64870999999999</v>
      </c>
      <c r="Z464" s="67">
        <f t="shared" si="475"/>
        <v>1.3431780097246531</v>
      </c>
      <c r="AA464" s="5">
        <f t="shared" si="476"/>
        <v>7.2646282450989987E-5</v>
      </c>
      <c r="AB464" s="5">
        <f t="shared" si="477"/>
        <v>2.018026757915145E-7</v>
      </c>
      <c r="AC464" s="36">
        <f t="shared" si="478"/>
        <v>0.99831919999999996</v>
      </c>
      <c r="AD464" s="42">
        <v>6.2117323999999995E-5</v>
      </c>
      <c r="AE464" s="42">
        <v>1.8742058000000001E-7</v>
      </c>
      <c r="AF464" s="42">
        <v>5.1205964000000002E-12</v>
      </c>
      <c r="AG464" s="42">
        <v>3.9508371000000003E-9</v>
      </c>
      <c r="AH464" s="42">
        <v>1.2367289E-10</v>
      </c>
      <c r="AI464" s="42">
        <v>1.3286231E-8</v>
      </c>
      <c r="AJ464" s="42">
        <v>1.0369636999999999E-5</v>
      </c>
      <c r="AK464" s="42">
        <v>1.9976793999999999E-9</v>
      </c>
      <c r="AL464" s="42">
        <v>1.1959313E-8</v>
      </c>
      <c r="AM464" s="42">
        <v>1.5122853999999999E-10</v>
      </c>
      <c r="AN464" s="42">
        <v>1.2093121E-12</v>
      </c>
      <c r="AO464" s="42">
        <v>5.1040477999999997E-11</v>
      </c>
      <c r="AP464" s="42">
        <v>3.0830217000000001E-12</v>
      </c>
      <c r="AQ464" s="42">
        <v>8.3523423000000002E-13</v>
      </c>
      <c r="AR464" s="42">
        <v>1.4739535000000001E-8</v>
      </c>
      <c r="AS464" s="42">
        <v>9.7144275999999995E-8</v>
      </c>
      <c r="AT464" s="42">
        <v>2.9677966000000003E-11</v>
      </c>
      <c r="AU464" s="42">
        <v>0.15465999</v>
      </c>
      <c r="AV464" s="42">
        <v>0.84365920999999999</v>
      </c>
      <c r="AW464" s="42">
        <v>3.0076899000000003E-8</v>
      </c>
      <c r="AX464" s="42">
        <v>1.8290005999999999E-10</v>
      </c>
      <c r="AY464" s="42">
        <v>8.1830844999999996E-15</v>
      </c>
      <c r="AZ464" s="28"/>
      <c r="BA464" s="33" t="s">
        <v>1201</v>
      </c>
      <c r="BB464" s="28"/>
      <c r="BC464" s="28"/>
      <c r="BE464" s="39"/>
      <c r="BF464"/>
      <c r="BG464"/>
      <c r="BH464"/>
      <c r="BI464"/>
      <c r="BJ464"/>
      <c r="BK464"/>
      <c r="BL464"/>
      <c r="BM464"/>
      <c r="BN464"/>
      <c r="BO464"/>
      <c r="BP464"/>
      <c r="BQ464"/>
    </row>
    <row r="465" spans="3:69">
      <c r="C465" s="71" t="s">
        <v>512</v>
      </c>
      <c r="E465" s="29" t="s">
        <v>52</v>
      </c>
      <c r="F465" s="43" t="s">
        <v>1966</v>
      </c>
      <c r="G465" s="238">
        <f t="shared" si="470"/>
        <v>9.3928015919093006</v>
      </c>
      <c r="H465" s="134">
        <f t="shared" si="471"/>
        <v>0.12356757779999999</v>
      </c>
      <c r="I465" s="134">
        <f t="shared" si="472"/>
        <v>0.68056660769999999</v>
      </c>
      <c r="J465" s="138">
        <f t="shared" si="473"/>
        <v>0.40694510640930004</v>
      </c>
      <c r="K465" s="190">
        <v>8.1817223000000006</v>
      </c>
      <c r="L465" s="190">
        <v>0.44439605999999998</v>
      </c>
      <c r="M465" s="190">
        <v>0.23057897999999999</v>
      </c>
      <c r="N465" s="190">
        <v>0.10675632</v>
      </c>
      <c r="O465" s="190">
        <v>1.5272148000000001E-3</v>
      </c>
      <c r="P465" s="190">
        <v>1.5284043000000001E-2</v>
      </c>
      <c r="Q465" s="190">
        <v>5.5915677000000002E-3</v>
      </c>
      <c r="R465" s="190">
        <v>0.10348283</v>
      </c>
      <c r="S465" s="190">
        <v>0.30337544999999999</v>
      </c>
      <c r="T465" s="190">
        <v>8.5468411999999996E-5</v>
      </c>
      <c r="U465" s="190">
        <v>1.3579972999999999E-6</v>
      </c>
      <c r="V465" s="190">
        <v>0</v>
      </c>
      <c r="W465" s="25"/>
      <c r="X465" s="252">
        <f t="shared" si="474"/>
        <v>70.532088793103455</v>
      </c>
      <c r="Y465" s="46">
        <v>199.18498</v>
      </c>
      <c r="Z465" s="67">
        <f t="shared" si="475"/>
        <v>1.401001223837913</v>
      </c>
      <c r="AA465" s="5">
        <f t="shared" si="476"/>
        <v>7.5746968348230014E-5</v>
      </c>
      <c r="AB465" s="5">
        <f t="shared" si="477"/>
        <v>2.1147061669398223E-7</v>
      </c>
      <c r="AC465" s="36">
        <f t="shared" si="478"/>
        <v>1.0276028699999999</v>
      </c>
      <c r="AD465" s="42">
        <v>6.5500727999999998E-5</v>
      </c>
      <c r="AE465" s="42">
        <v>1.9762927E-7</v>
      </c>
      <c r="AF465" s="42">
        <v>5.3995133999999998E-12</v>
      </c>
      <c r="AG465" s="42">
        <v>3.8941668000000002E-9</v>
      </c>
      <c r="AH465" s="42">
        <v>1.0325899999999999E-12</v>
      </c>
      <c r="AI465" s="42">
        <v>1.2616091E-8</v>
      </c>
      <c r="AJ465" s="42">
        <v>1.0133140000000001E-5</v>
      </c>
      <c r="AK465" s="42">
        <v>1.9096102E-9</v>
      </c>
      <c r="AL465" s="42">
        <v>1.1718637999999999E-8</v>
      </c>
      <c r="AM465" s="42">
        <v>1.6126931E-10</v>
      </c>
      <c r="AN465" s="42">
        <v>1.2859379999999999E-12</v>
      </c>
      <c r="AO465" s="42">
        <v>3.5137847999999999E-11</v>
      </c>
      <c r="AP465" s="42">
        <v>3.0592454000000001E-12</v>
      </c>
      <c r="AQ465" s="42">
        <v>7.4392401999999998E-13</v>
      </c>
      <c r="AR465" s="42">
        <v>1.2097517E-8</v>
      </c>
      <c r="AS465" s="42">
        <v>8.3683437999999996E-8</v>
      </c>
      <c r="AT465" s="42">
        <v>1.2883563999999999E-12</v>
      </c>
      <c r="AU465" s="42">
        <v>0.16248294999999999</v>
      </c>
      <c r="AV465" s="42">
        <v>0.86511992000000004</v>
      </c>
      <c r="AW465" s="42">
        <v>8.0810283999999997E-10</v>
      </c>
      <c r="AX465" s="42">
        <v>4.9141388999999997E-12</v>
      </c>
      <c r="AY465" s="42">
        <v>2.1986221000000001E-16</v>
      </c>
      <c r="AZ465" s="28"/>
      <c r="BA465" s="33" t="s">
        <v>1201</v>
      </c>
      <c r="BB465" s="28"/>
      <c r="BC465" s="28"/>
      <c r="BE465" s="39"/>
      <c r="BF465"/>
      <c r="BG465"/>
      <c r="BH465"/>
      <c r="BI465"/>
      <c r="BJ465"/>
      <c r="BK465"/>
      <c r="BL465"/>
      <c r="BM465"/>
      <c r="BN465"/>
      <c r="BO465"/>
      <c r="BP465"/>
      <c r="BQ465"/>
    </row>
    <row r="466" spans="3:69">
      <c r="C466" s="71" t="s">
        <v>513</v>
      </c>
      <c r="E466" s="29" t="s">
        <v>52</v>
      </c>
      <c r="F466" s="43" t="s">
        <v>1967</v>
      </c>
      <c r="G466" s="238">
        <f t="shared" si="470"/>
        <v>9.1276451348734309</v>
      </c>
      <c r="H466" s="134">
        <f t="shared" si="471"/>
        <v>0.12659311699999998</v>
      </c>
      <c r="I466" s="134">
        <f t="shared" si="472"/>
        <v>0.67328744660000006</v>
      </c>
      <c r="J466" s="138">
        <f t="shared" si="473"/>
        <v>0.44166437127343089</v>
      </c>
      <c r="K466" s="190">
        <v>7.8861001999999996</v>
      </c>
      <c r="L466" s="190">
        <v>0.43801032000000001</v>
      </c>
      <c r="M466" s="190">
        <v>0.22848296000000001</v>
      </c>
      <c r="N466" s="190">
        <v>0.1086596</v>
      </c>
      <c r="O466" s="190">
        <v>2.3564219999999999E-3</v>
      </c>
      <c r="P466" s="190">
        <v>1.5577094999999999E-2</v>
      </c>
      <c r="Q466" s="190">
        <v>6.7941666000000001E-3</v>
      </c>
      <c r="R466" s="190">
        <v>0.14765038</v>
      </c>
      <c r="S466" s="190">
        <v>0.29296259000000002</v>
      </c>
      <c r="T466" s="190">
        <v>1.0494117999999999E-3</v>
      </c>
      <c r="U466" s="190">
        <v>1.9893840999999999E-6</v>
      </c>
      <c r="V466" s="190">
        <v>8.9330868999999994E-11</v>
      </c>
      <c r="W466" s="25"/>
      <c r="X466" s="252">
        <f t="shared" si="474"/>
        <v>67.9836224137931</v>
      </c>
      <c r="Y466" s="46">
        <v>194.63153</v>
      </c>
      <c r="Z466" s="67">
        <f t="shared" si="475"/>
        <v>1.3577541898176073</v>
      </c>
      <c r="AA466" s="5">
        <f t="shared" si="476"/>
        <v>7.3420575926457998E-5</v>
      </c>
      <c r="AB466" s="5">
        <f t="shared" si="477"/>
        <v>2.0458961644386556E-7</v>
      </c>
      <c r="AC466" s="36">
        <f t="shared" si="478"/>
        <v>0.99563716999999996</v>
      </c>
      <c r="AD466" s="42">
        <v>6.3136489999999994E-5</v>
      </c>
      <c r="AE466" s="42">
        <v>1.9049577E-7</v>
      </c>
      <c r="AF466" s="42">
        <v>5.2046157E-12</v>
      </c>
      <c r="AG466" s="42">
        <v>3.9233816999999999E-9</v>
      </c>
      <c r="AH466" s="42">
        <v>6.3313757999999997E-11</v>
      </c>
      <c r="AI466" s="42">
        <v>1.3130166999999999E-8</v>
      </c>
      <c r="AJ466" s="42">
        <v>1.0056287999999999E-5</v>
      </c>
      <c r="AK466" s="42">
        <v>1.9776731E-9</v>
      </c>
      <c r="AL466" s="42">
        <v>1.1612995E-8</v>
      </c>
      <c r="AM466" s="42">
        <v>1.5474481E-10</v>
      </c>
      <c r="AN466" s="42">
        <v>1.2397966000000001E-12</v>
      </c>
      <c r="AO466" s="42">
        <v>1.1968889999999999E-10</v>
      </c>
      <c r="AP466" s="42">
        <v>3.8953295000000002E-12</v>
      </c>
      <c r="AQ466" s="42">
        <v>1.2859508E-12</v>
      </c>
      <c r="AR466" s="42">
        <v>1.4532729E-8</v>
      </c>
      <c r="AS466" s="42">
        <v>1.6075637000000001E-7</v>
      </c>
      <c r="AT466" s="42">
        <v>1.8879021000000001E-12</v>
      </c>
      <c r="AU466" s="42">
        <v>0.15713348999999999</v>
      </c>
      <c r="AV466" s="42">
        <v>0.83850367999999997</v>
      </c>
      <c r="AW466" s="42">
        <v>3.5391965000000002E-8</v>
      </c>
      <c r="AX466" s="42">
        <v>2.1522141000000001E-10</v>
      </c>
      <c r="AY466" s="42">
        <v>9.6291655999999994E-15</v>
      </c>
      <c r="AZ466" s="28"/>
      <c r="BA466" s="33" t="s">
        <v>1201</v>
      </c>
      <c r="BB466" s="28"/>
      <c r="BC466" s="28"/>
      <c r="BE466" s="39"/>
      <c r="BF466"/>
      <c r="BG466"/>
      <c r="BH466"/>
      <c r="BI466"/>
      <c r="BJ466"/>
      <c r="BK466"/>
      <c r="BL466"/>
      <c r="BM466"/>
      <c r="BN466"/>
      <c r="BO466"/>
      <c r="BP466"/>
      <c r="BQ466"/>
    </row>
    <row r="467" spans="3:69">
      <c r="C467" s="57" t="s">
        <v>86</v>
      </c>
      <c r="D467" s="1" t="s">
        <v>149</v>
      </c>
      <c r="E467" s="29"/>
      <c r="F467" s="67"/>
      <c r="H467" s="67"/>
      <c r="I467" s="67"/>
      <c r="J467" s="67"/>
      <c r="K467" s="67"/>
      <c r="L467" s="67"/>
      <c r="M467" s="67"/>
      <c r="N467" s="67"/>
      <c r="O467" s="67"/>
      <c r="P467" s="67"/>
      <c r="Q467" s="67"/>
      <c r="R467" s="67"/>
      <c r="S467" s="67"/>
      <c r="T467" s="67"/>
      <c r="U467" s="67"/>
      <c r="V467" s="67"/>
      <c r="W467" s="67"/>
      <c r="Y467" s="67"/>
      <c r="AA467" s="67"/>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BE467" s="38"/>
      <c r="BF467"/>
      <c r="BG467"/>
      <c r="BH467"/>
      <c r="BI467"/>
      <c r="BJ467"/>
      <c r="BK467"/>
      <c r="BL467"/>
      <c r="BM467"/>
      <c r="BN467"/>
      <c r="BO467"/>
      <c r="BP467"/>
      <c r="BQ467"/>
    </row>
    <row r="468" spans="3:69">
      <c r="C468" s="71" t="s">
        <v>514</v>
      </c>
      <c r="D468" s="1"/>
      <c r="E468" s="29" t="s">
        <v>52</v>
      </c>
      <c r="F468" s="43" t="s">
        <v>1968</v>
      </c>
      <c r="G468" s="238">
        <f t="shared" ref="G468:G480" si="479">H468+I468+J468+K468</f>
        <v>17.313229860072585</v>
      </c>
      <c r="H468" s="134">
        <f t="shared" ref="H468:H480" si="480">N468+O468+P468</f>
        <v>0.37902302360000001</v>
      </c>
      <c r="I468" s="134">
        <f t="shared" ref="I468:I480" si="481">L468+M468+Q468</f>
        <v>7.9031790351000009</v>
      </c>
      <c r="J468" s="138">
        <f t="shared" ref="J468:J480" si="482">R468+IF(S468="x",0,S468)+IF(T468="x",0,T468)+IF(U468="x",0,U468)+V468</f>
        <v>7.4721642013725846</v>
      </c>
      <c r="K468" s="190">
        <v>1.5588636</v>
      </c>
      <c r="L468" s="190">
        <v>7.8358914000000004</v>
      </c>
      <c r="M468" s="190">
        <v>6.3892025000000005E-2</v>
      </c>
      <c r="N468" s="190">
        <v>0.36647048999999998</v>
      </c>
      <c r="O468" s="190">
        <v>1.6154196000000001E-3</v>
      </c>
      <c r="P468" s="190">
        <v>1.0937114E-2</v>
      </c>
      <c r="Q468" s="190">
        <v>3.3956100999999999E-3</v>
      </c>
      <c r="R468" s="190">
        <v>7.4478520000000001</v>
      </c>
      <c r="S468" s="190">
        <v>2.3606522000000001E-2</v>
      </c>
      <c r="T468" s="190">
        <v>6.7086887000000002E-4</v>
      </c>
      <c r="U468" s="190">
        <v>3.4809050999999998E-5</v>
      </c>
      <c r="V468" s="190">
        <v>1.4515847999999999E-9</v>
      </c>
      <c r="W468" s="25"/>
      <c r="X468" s="252">
        <f t="shared" ref="X468:X480" si="483">K468/0.116</f>
        <v>13.438479310344826</v>
      </c>
      <c r="Y468" s="46">
        <v>190.48623000000001</v>
      </c>
      <c r="Z468" s="67">
        <f t="shared" ref="Z468:Z480" si="484">AA468*42.1*400+AB468*1396*400+AC468*0.0000357*200</f>
        <v>2.9712779082690641</v>
      </c>
      <c r="AA468" s="5">
        <f t="shared" ref="AA468:AA480" si="485">AD468+AG468+AH468+AI468+AJ468+AR468+AS468+AW468</f>
        <v>1.6880397702389899E-4</v>
      </c>
      <c r="AB468" s="5">
        <f t="shared" ref="AB468:AB480" si="486">AE468+AF468+AK468+AL468+AM468+AN468+AO468+AP468+AQ468+AT468+AX468+AY468</f>
        <v>2.0722809532594019E-7</v>
      </c>
      <c r="AC468" s="36">
        <f t="shared" ref="AC468:AC480" si="487">AU468+AV468</f>
        <v>1.8071101899999999</v>
      </c>
      <c r="AD468" s="42">
        <v>5.0150045000000001E-6</v>
      </c>
      <c r="AE468" s="42">
        <v>1.5129389000000001E-8</v>
      </c>
      <c r="AF468" s="42">
        <v>4.1335366000000002E-13</v>
      </c>
      <c r="AG468" s="42">
        <v>3.0403507E-9</v>
      </c>
      <c r="AH468" s="42">
        <v>8.4326698999999996E-11</v>
      </c>
      <c r="AI468" s="42">
        <v>9.1549411999999994E-9</v>
      </c>
      <c r="AJ468" s="42">
        <v>1.6371479000000001E-4</v>
      </c>
      <c r="AK468" s="42">
        <v>1.3026887E-9</v>
      </c>
      <c r="AL468" s="42">
        <v>1.9062533000000001E-7</v>
      </c>
      <c r="AM468" s="42">
        <v>1.3664552999999999E-12</v>
      </c>
      <c r="AN468" s="42">
        <v>3.8440384000000003E-15</v>
      </c>
      <c r="AO468" s="42">
        <v>1.8239057999999999E-11</v>
      </c>
      <c r="AP468" s="42">
        <v>3.8013722E-13</v>
      </c>
      <c r="AQ468" s="42">
        <v>1.3728915E-13</v>
      </c>
      <c r="AR468" s="42">
        <v>9.0643752999999998E-9</v>
      </c>
      <c r="AS468" s="42">
        <v>3.3580517000000003E-8</v>
      </c>
      <c r="AT468" s="42">
        <v>3.3032709000000001E-11</v>
      </c>
      <c r="AU468" s="29">
        <v>0.41834399</v>
      </c>
      <c r="AV468" s="29">
        <v>1.3887662000000001</v>
      </c>
      <c r="AW468" s="42">
        <v>1.9258013E-8</v>
      </c>
      <c r="AX468" s="42">
        <v>1.1710953999999999E-10</v>
      </c>
      <c r="AY468" s="42">
        <v>5.2395717999999997E-15</v>
      </c>
      <c r="AZ468" s="28"/>
      <c r="BA468" s="33" t="s">
        <v>1201</v>
      </c>
      <c r="BB468" s="28"/>
      <c r="BC468" s="28"/>
      <c r="BE468" s="39"/>
      <c r="BF468"/>
      <c r="BG468"/>
      <c r="BH468"/>
      <c r="BI468"/>
      <c r="BJ468"/>
      <c r="BK468"/>
      <c r="BL468"/>
      <c r="BM468"/>
      <c r="BN468"/>
      <c r="BO468"/>
      <c r="BP468"/>
      <c r="BQ468"/>
    </row>
    <row r="469" spans="3:69">
      <c r="C469" s="71" t="s">
        <v>515</v>
      </c>
      <c r="E469" s="29" t="s">
        <v>52</v>
      </c>
      <c r="F469" s="43" t="s">
        <v>1969</v>
      </c>
      <c r="G469" s="238">
        <f t="shared" si="479"/>
        <v>8.4998051718910741</v>
      </c>
      <c r="H469" s="134">
        <f t="shared" si="480"/>
        <v>0.24500575799999996</v>
      </c>
      <c r="I469" s="134">
        <f t="shared" si="481"/>
        <v>3.4375357500000003</v>
      </c>
      <c r="J469" s="138">
        <f t="shared" si="482"/>
        <v>3.4624562638910734</v>
      </c>
      <c r="K469" s="190">
        <v>1.3548074000000001</v>
      </c>
      <c r="L469" s="190">
        <v>3.3083119000000001</v>
      </c>
      <c r="M469" s="190">
        <v>0.10589422</v>
      </c>
      <c r="N469" s="190">
        <v>0.21236153999999999</v>
      </c>
      <c r="O469" s="190">
        <v>1.4847967E-2</v>
      </c>
      <c r="P469" s="190">
        <v>1.7796250999999999E-2</v>
      </c>
      <c r="Q469" s="190">
        <v>2.3329630000000001E-2</v>
      </c>
      <c r="R469" s="190">
        <v>3.3218190999999999</v>
      </c>
      <c r="S469" s="190">
        <v>0.13745858</v>
      </c>
      <c r="T469" s="190">
        <v>2.8791712999999999E-3</v>
      </c>
      <c r="U469" s="190">
        <v>2.9941169999999999E-4</v>
      </c>
      <c r="V469" s="190">
        <v>8.9107325999999995E-10</v>
      </c>
      <c r="W469" s="25"/>
      <c r="X469" s="252">
        <f t="shared" si="483"/>
        <v>11.679374137931035</v>
      </c>
      <c r="Y469" s="46">
        <v>180.71331000000001</v>
      </c>
      <c r="Z469" s="67">
        <f t="shared" si="484"/>
        <v>1.3920528695743164</v>
      </c>
      <c r="AA469" s="5">
        <f t="shared" si="485"/>
        <v>7.8599863520100013E-5</v>
      </c>
      <c r="AB469" s="5">
        <f t="shared" si="486"/>
        <v>1.09541088440602E-7</v>
      </c>
      <c r="AC469" s="36">
        <f t="shared" si="487"/>
        <v>1.0172862899999999</v>
      </c>
      <c r="AD469" s="42">
        <v>8.0420014999999993E-6</v>
      </c>
      <c r="AE469" s="42">
        <v>2.4261428999999999E-8</v>
      </c>
      <c r="AF469" s="42">
        <v>6.6284830999999996E-13</v>
      </c>
      <c r="AG469" s="42">
        <v>3.4936353000000001E-9</v>
      </c>
      <c r="AH469" s="42">
        <v>1.0991228000000001E-9</v>
      </c>
      <c r="AI469" s="42">
        <v>1.5088228999999999E-8</v>
      </c>
      <c r="AJ469" s="42">
        <v>7.0229826000000001E-5</v>
      </c>
      <c r="AK469" s="42">
        <v>2.1474229000000001E-9</v>
      </c>
      <c r="AL469" s="42">
        <v>8.1430513000000003E-8</v>
      </c>
      <c r="AM469" s="42">
        <v>3.0352286000000002E-13</v>
      </c>
      <c r="AN469" s="42">
        <v>2.5767064999999999E-14</v>
      </c>
      <c r="AO469" s="42">
        <v>3.0057884999999998E-11</v>
      </c>
      <c r="AP469" s="42">
        <v>5.2378783000000003E-13</v>
      </c>
      <c r="AQ469" s="42">
        <v>3.7581455999999998E-13</v>
      </c>
      <c r="AR469" s="42">
        <v>3.0927206000000002E-8</v>
      </c>
      <c r="AS469" s="42">
        <v>4.9565507E-8</v>
      </c>
      <c r="AT469" s="42">
        <v>2.8406261999999999E-10</v>
      </c>
      <c r="AU469" s="29">
        <v>0.1809838</v>
      </c>
      <c r="AV469" s="42">
        <v>0.83630249000000001</v>
      </c>
      <c r="AW469" s="42">
        <v>2.2786232E-7</v>
      </c>
      <c r="AX469" s="42">
        <v>1.3856493000000001E-9</v>
      </c>
      <c r="AY469" s="42">
        <v>6.1994977000000003E-14</v>
      </c>
      <c r="AZ469" s="28"/>
      <c r="BA469" s="33" t="s">
        <v>1201</v>
      </c>
      <c r="BB469" s="28"/>
      <c r="BC469" s="28"/>
      <c r="BE469" s="39"/>
      <c r="BF469"/>
      <c r="BG469"/>
      <c r="BH469"/>
      <c r="BI469"/>
      <c r="BJ469"/>
      <c r="BK469"/>
      <c r="BL469"/>
      <c r="BM469"/>
      <c r="BN469"/>
      <c r="BO469"/>
      <c r="BP469"/>
      <c r="BQ469"/>
    </row>
    <row r="470" spans="3:69">
      <c r="C470" s="71" t="s">
        <v>516</v>
      </c>
      <c r="E470" s="29" t="s">
        <v>52</v>
      </c>
      <c r="F470" s="43" t="s">
        <v>1970</v>
      </c>
      <c r="G470" s="238">
        <f t="shared" si="479"/>
        <v>14.536273142949</v>
      </c>
      <c r="H470" s="134">
        <f t="shared" si="480"/>
        <v>0.34045037760000002</v>
      </c>
      <c r="I470" s="134">
        <f t="shared" si="481"/>
        <v>6.5941873400000004</v>
      </c>
      <c r="J470" s="138">
        <f t="shared" si="482"/>
        <v>6.1969443253490004</v>
      </c>
      <c r="K470" s="190">
        <v>1.4046911</v>
      </c>
      <c r="L470" s="190">
        <v>6.4879949000000003</v>
      </c>
      <c r="M470" s="190">
        <v>8.0988290000000004E-2</v>
      </c>
      <c r="N470" s="190">
        <v>0.31364289000000001</v>
      </c>
      <c r="O470" s="190">
        <v>2.3954786000000001E-3</v>
      </c>
      <c r="P470" s="190">
        <v>2.4412008999999998E-2</v>
      </c>
      <c r="Q470" s="190">
        <v>2.5204150000000002E-2</v>
      </c>
      <c r="R470" s="190">
        <v>6.1640154000000003</v>
      </c>
      <c r="S470" s="190">
        <v>2.2067547999999999E-2</v>
      </c>
      <c r="T470" s="190">
        <v>1.0772634E-2</v>
      </c>
      <c r="U470" s="190">
        <v>3.1006807999999998E-5</v>
      </c>
      <c r="V470" s="190">
        <v>5.7736540999999997E-5</v>
      </c>
      <c r="W470" s="25"/>
      <c r="X470" s="252">
        <f t="shared" si="483"/>
        <v>12.109406034482758</v>
      </c>
      <c r="Y470" s="46">
        <v>171.96976000000001</v>
      </c>
      <c r="Z470" s="67">
        <f t="shared" si="484"/>
        <v>2.4989043887767064</v>
      </c>
      <c r="AA470" s="5">
        <f t="shared" si="485"/>
        <v>1.4188398943361797E-4</v>
      </c>
      <c r="AB470" s="5">
        <f t="shared" si="486"/>
        <v>1.7651322907195505E-7</v>
      </c>
      <c r="AC470" s="36">
        <f t="shared" si="487"/>
        <v>1.54243972</v>
      </c>
      <c r="AD470" s="42">
        <v>5.1494742999999999E-6</v>
      </c>
      <c r="AE470" s="42">
        <v>1.5535254999999998E-8</v>
      </c>
      <c r="AF470" s="42">
        <v>4.2444210999999999E-13</v>
      </c>
      <c r="AG470" s="42">
        <v>3.1273103000000001E-9</v>
      </c>
      <c r="AH470" s="42">
        <v>9.3873180000000005E-12</v>
      </c>
      <c r="AI470" s="42">
        <v>9.5440381999999999E-9</v>
      </c>
      <c r="AJ470" s="42">
        <v>1.3587956E-4</v>
      </c>
      <c r="AK470" s="42">
        <v>1.3609009E-9</v>
      </c>
      <c r="AL470" s="42">
        <v>1.5804173999999999E-7</v>
      </c>
      <c r="AM470" s="42">
        <v>5.8944124999999997E-10</v>
      </c>
      <c r="AN470" s="42">
        <v>2.1518267999999999E-14</v>
      </c>
      <c r="AO470" s="42">
        <v>8.6024172999999997E-10</v>
      </c>
      <c r="AP470" s="42">
        <v>1.40606E-12</v>
      </c>
      <c r="AQ470" s="42">
        <v>3.6733597000000002E-12</v>
      </c>
      <c r="AR470" s="42">
        <v>8.1831297000000005E-8</v>
      </c>
      <c r="AS470" s="42">
        <v>7.5237038000000001E-7</v>
      </c>
      <c r="AT470" s="42">
        <v>7.0888590000000001E-11</v>
      </c>
      <c r="AU470" s="29">
        <v>0.34825682000000002</v>
      </c>
      <c r="AV470" s="42">
        <v>1.1941828999999999</v>
      </c>
      <c r="AW470" s="42">
        <v>8.0727207999999992E-9</v>
      </c>
      <c r="AX470" s="42">
        <v>4.9233852000000001E-11</v>
      </c>
      <c r="AY470" s="42">
        <v>2.3698770999999999E-15</v>
      </c>
      <c r="AZ470" s="28"/>
      <c r="BA470" s="33" t="s">
        <v>1201</v>
      </c>
      <c r="BB470" s="28"/>
      <c r="BC470" s="28"/>
      <c r="BE470" s="39"/>
      <c r="BF470"/>
      <c r="BG470"/>
      <c r="BH470"/>
      <c r="BI470"/>
      <c r="BJ470"/>
      <c r="BK470"/>
      <c r="BL470"/>
      <c r="BM470"/>
      <c r="BN470"/>
      <c r="BO470"/>
      <c r="BP470"/>
      <c r="BQ470"/>
    </row>
    <row r="471" spans="3:69">
      <c r="C471" s="71" t="s">
        <v>517</v>
      </c>
      <c r="E471" s="29" t="s">
        <v>52</v>
      </c>
      <c r="F471" s="43" t="s">
        <v>1971</v>
      </c>
      <c r="G471" s="238">
        <f t="shared" si="479"/>
        <v>17.333262525722724</v>
      </c>
      <c r="H471" s="134">
        <f t="shared" si="480"/>
        <v>0.33345101101199998</v>
      </c>
      <c r="I471" s="134">
        <f t="shared" si="481"/>
        <v>8.094075469049999</v>
      </c>
      <c r="J471" s="138">
        <f t="shared" si="482"/>
        <v>7.8051133456607262</v>
      </c>
      <c r="K471" s="190">
        <v>1.1006227</v>
      </c>
      <c r="L471" s="190">
        <v>8.0894425999999999</v>
      </c>
      <c r="M471" s="190">
        <v>4.4340146000000002E-3</v>
      </c>
      <c r="N471" s="190">
        <v>0.33281316999999999</v>
      </c>
      <c r="O471" s="190">
        <v>5.5897206E-4</v>
      </c>
      <c r="P471" s="190">
        <v>7.8868951999999995E-5</v>
      </c>
      <c r="Q471" s="190">
        <v>1.9885445000000001E-4</v>
      </c>
      <c r="R471" s="190">
        <v>7.7947563999999998</v>
      </c>
      <c r="S471" s="190">
        <v>1.0144017E-2</v>
      </c>
      <c r="T471" s="190">
        <v>1.9856312E-4</v>
      </c>
      <c r="U471" s="190">
        <v>1.4364053E-5</v>
      </c>
      <c r="V471" s="190">
        <v>1.4877263000000001E-9</v>
      </c>
      <c r="W471" s="25"/>
      <c r="X471" s="252">
        <f t="shared" si="483"/>
        <v>9.4881267241379295</v>
      </c>
      <c r="Y471" s="46">
        <v>144.11095</v>
      </c>
      <c r="Z471" s="67">
        <f t="shared" si="484"/>
        <v>2.9725071036007202</v>
      </c>
      <c r="AA471" s="5">
        <f t="shared" si="485"/>
        <v>1.6917351450254433E-4</v>
      </c>
      <c r="AB471" s="5">
        <f t="shared" si="486"/>
        <v>1.9874044616990265E-7</v>
      </c>
      <c r="AC471" s="36">
        <f t="shared" si="487"/>
        <v>1.77149219</v>
      </c>
      <c r="AD471" s="42">
        <v>8.500016E-7</v>
      </c>
      <c r="AE471" s="42">
        <v>2.5643374999999999E-9</v>
      </c>
      <c r="AF471" s="42">
        <v>7.0059376000000005E-14</v>
      </c>
      <c r="AG471" s="42">
        <v>5.4559715E-11</v>
      </c>
      <c r="AH471" s="42">
        <v>7.0115993000000001E-12</v>
      </c>
      <c r="AI471" s="42">
        <v>6.4385008999999999E-10</v>
      </c>
      <c r="AJ471" s="29">
        <v>1.6831800000000001E-4</v>
      </c>
      <c r="AK471" s="42">
        <v>9.3299941000000002E-11</v>
      </c>
      <c r="AL471" s="42">
        <v>1.9604935000000001E-7</v>
      </c>
      <c r="AM471" s="42">
        <v>3.9615196999999999E-14</v>
      </c>
      <c r="AN471" s="42">
        <v>8.2901308999999997E-16</v>
      </c>
      <c r="AO471" s="42">
        <v>2.3425520999999999E-13</v>
      </c>
      <c r="AP471" s="42">
        <v>1.1655169E-14</v>
      </c>
      <c r="AQ471" s="42">
        <v>1.268862E-14</v>
      </c>
      <c r="AR471" s="42">
        <v>8.3543157999999999E-10</v>
      </c>
      <c r="AS471" s="42">
        <v>7.7321665999999995E-10</v>
      </c>
      <c r="AT471" s="42">
        <v>1.3636389999999999E-11</v>
      </c>
      <c r="AU471" s="29">
        <v>0.44088898999999998</v>
      </c>
      <c r="AV471" s="42">
        <v>1.3306032000000001</v>
      </c>
      <c r="AW471" s="42">
        <v>3.1988328999999999E-9</v>
      </c>
      <c r="AX471" s="42">
        <v>1.9452366E-11</v>
      </c>
      <c r="AY471" s="42">
        <v>8.7031755999999996E-16</v>
      </c>
      <c r="AZ471" s="28"/>
      <c r="BA471" s="33" t="s">
        <v>1201</v>
      </c>
      <c r="BB471" s="28"/>
      <c r="BC471" s="28"/>
      <c r="BE471" s="39"/>
      <c r="BF471"/>
      <c r="BG471"/>
      <c r="BH471"/>
      <c r="BI471"/>
      <c r="BJ471"/>
      <c r="BK471"/>
      <c r="BL471"/>
      <c r="BM471"/>
      <c r="BN471"/>
      <c r="BO471"/>
      <c r="BP471"/>
      <c r="BQ471"/>
    </row>
    <row r="472" spans="3:69">
      <c r="C472" s="71" t="s">
        <v>518</v>
      </c>
      <c r="E472" s="29" t="s">
        <v>52</v>
      </c>
      <c r="F472" s="43" t="s">
        <v>1972</v>
      </c>
      <c r="G472" s="238">
        <f t="shared" si="479"/>
        <v>8.8239290552296392</v>
      </c>
      <c r="H472" s="134">
        <f t="shared" si="480"/>
        <v>0.22862710551000001</v>
      </c>
      <c r="I472" s="134">
        <f t="shared" si="481"/>
        <v>3.7168781232999999</v>
      </c>
      <c r="J472" s="138">
        <f t="shared" si="482"/>
        <v>3.6741783264196379</v>
      </c>
      <c r="K472" s="190">
        <v>1.2042455000000001</v>
      </c>
      <c r="L472" s="190">
        <v>3.650353</v>
      </c>
      <c r="M472" s="190">
        <v>6.3320222999999995E-2</v>
      </c>
      <c r="N472" s="190">
        <v>0.19740557</v>
      </c>
      <c r="O472" s="190">
        <v>4.3483950999999998E-4</v>
      </c>
      <c r="P472" s="190">
        <v>3.0786695999999999E-2</v>
      </c>
      <c r="Q472" s="190">
        <v>3.2049003000000002E-3</v>
      </c>
      <c r="R472" s="190">
        <v>3.5893161999999998</v>
      </c>
      <c r="S472" s="190">
        <v>5.2658598000000001E-2</v>
      </c>
      <c r="T472" s="190">
        <v>3.2192234E-2</v>
      </c>
      <c r="U472" s="190">
        <v>1.1293585E-5</v>
      </c>
      <c r="V472" s="190">
        <v>8.3463828000000001E-10</v>
      </c>
      <c r="W472" s="25"/>
      <c r="X472" s="252">
        <f t="shared" si="483"/>
        <v>10.381426724137931</v>
      </c>
      <c r="Y472" s="46">
        <v>153.20377999999999</v>
      </c>
      <c r="Z472" s="67">
        <f t="shared" si="484"/>
        <v>1.4678837771894178</v>
      </c>
      <c r="AA472" s="5">
        <f t="shared" si="485"/>
        <v>8.3070174975778023E-5</v>
      </c>
      <c r="AB472" s="5">
        <f t="shared" si="486"/>
        <v>1.0975956040672599E-7</v>
      </c>
      <c r="AC472" s="36">
        <f t="shared" si="487"/>
        <v>1.07735183</v>
      </c>
      <c r="AD472" s="42">
        <v>6.3297479000000003E-6</v>
      </c>
      <c r="AE472" s="42">
        <v>1.9096483E-8</v>
      </c>
      <c r="AF472" s="42">
        <v>5.2174202999999996E-13</v>
      </c>
      <c r="AG472" s="42">
        <v>3.1125501E-9</v>
      </c>
      <c r="AH472" s="42">
        <v>1.7829077999999999E-11</v>
      </c>
      <c r="AI472" s="42">
        <v>9.0552155999999999E-9</v>
      </c>
      <c r="AJ472" s="42">
        <v>7.6621154000000005E-5</v>
      </c>
      <c r="AK472" s="42">
        <v>1.2944842E-9</v>
      </c>
      <c r="AL472" s="42">
        <v>8.9200113999999995E-8</v>
      </c>
      <c r="AM472" s="42">
        <v>1.9336619000000001E-11</v>
      </c>
      <c r="AN472" s="42">
        <v>1.1087399999999999E-14</v>
      </c>
      <c r="AO472" s="42">
        <v>4.9118999999999999E-11</v>
      </c>
      <c r="AP472" s="42">
        <v>1.4839572999999999E-12</v>
      </c>
      <c r="AQ472" s="42">
        <v>4.4262267000000002E-13</v>
      </c>
      <c r="AR472" s="42">
        <v>1.4134917000000001E-8</v>
      </c>
      <c r="AS472" s="42">
        <v>7.8672069999999994E-8</v>
      </c>
      <c r="AT472" s="42">
        <v>1.0719450999999999E-11</v>
      </c>
      <c r="AU472" s="29">
        <v>0.19243708000000001</v>
      </c>
      <c r="AV472" s="42">
        <v>0.88491474999999997</v>
      </c>
      <c r="AW472" s="42">
        <v>1.4280494E-8</v>
      </c>
      <c r="AX472" s="42">
        <v>8.6840842000000002E-11</v>
      </c>
      <c r="AY472" s="42">
        <v>3.8853260000000003E-15</v>
      </c>
      <c r="AZ472" s="28"/>
      <c r="BA472" s="33" t="s">
        <v>1201</v>
      </c>
      <c r="BB472" s="28"/>
      <c r="BC472" s="28"/>
      <c r="BE472" s="39"/>
      <c r="BF472"/>
      <c r="BG472"/>
      <c r="BH472"/>
      <c r="BI472"/>
      <c r="BJ472"/>
      <c r="BK472"/>
      <c r="BL472"/>
      <c r="BM472"/>
      <c r="BN472"/>
      <c r="BO472"/>
      <c r="BP472"/>
      <c r="BQ472"/>
    </row>
    <row r="473" spans="3:69">
      <c r="C473" s="71" t="s">
        <v>519</v>
      </c>
      <c r="E473" s="29" t="s">
        <v>52</v>
      </c>
      <c r="F473" s="43" t="s">
        <v>1973</v>
      </c>
      <c r="G473" s="238">
        <f t="shared" si="479"/>
        <v>15.730175507672181</v>
      </c>
      <c r="H473" s="134">
        <f t="shared" si="480"/>
        <v>0.39548288264000003</v>
      </c>
      <c r="I473" s="134">
        <f t="shared" si="481"/>
        <v>6.8728456120999999</v>
      </c>
      <c r="J473" s="138">
        <f t="shared" si="482"/>
        <v>6.511811212932181</v>
      </c>
      <c r="K473" s="190">
        <v>1.9500358</v>
      </c>
      <c r="L473" s="190">
        <v>6.807906</v>
      </c>
      <c r="M473" s="190">
        <v>6.0842403000000003E-2</v>
      </c>
      <c r="N473" s="190">
        <v>0.32319819</v>
      </c>
      <c r="O473" s="190">
        <v>4.4717763999999998E-4</v>
      </c>
      <c r="P473" s="190">
        <v>7.1837515000000005E-2</v>
      </c>
      <c r="Q473" s="190">
        <v>4.0972090999999997E-3</v>
      </c>
      <c r="R473" s="190">
        <v>6.3859050999999996</v>
      </c>
      <c r="S473" s="190">
        <v>0.12573577</v>
      </c>
      <c r="T473" s="190">
        <v>1.5885049999999999E-4</v>
      </c>
      <c r="U473" s="190">
        <v>1.1491241999999999E-5</v>
      </c>
      <c r="V473" s="190">
        <v>1.190181E-9</v>
      </c>
      <c r="W473" s="25"/>
      <c r="X473" s="252">
        <f t="shared" si="483"/>
        <v>16.810653448275861</v>
      </c>
      <c r="Y473" s="46">
        <v>260.86727000000002</v>
      </c>
      <c r="Z473" s="67">
        <f t="shared" si="484"/>
        <v>2.6785906020585801</v>
      </c>
      <c r="AA473" s="5">
        <f t="shared" si="485"/>
        <v>1.5169844259337942E-4</v>
      </c>
      <c r="AB473" s="5">
        <f t="shared" si="486"/>
        <v>1.9508508446538424E-7</v>
      </c>
      <c r="AC473" s="36">
        <f t="shared" si="487"/>
        <v>2.10830779</v>
      </c>
      <c r="AD473" s="42">
        <v>9.2708798E-6</v>
      </c>
      <c r="AE473" s="42">
        <v>2.7970577E-8</v>
      </c>
      <c r="AF473" s="42">
        <v>7.6419428999999997E-13</v>
      </c>
      <c r="AG473" s="42">
        <v>2.9886270000000001E-9</v>
      </c>
      <c r="AH473" s="42">
        <v>5.6092793999999998E-12</v>
      </c>
      <c r="AI473" s="42">
        <v>8.7851787999999997E-9</v>
      </c>
      <c r="AJ473" s="29">
        <v>1.4226311E-4</v>
      </c>
      <c r="AK473" s="42">
        <v>1.2732363000000001E-9</v>
      </c>
      <c r="AL473" s="42">
        <v>1.6566445000000001E-7</v>
      </c>
      <c r="AM473" s="42">
        <v>4.7404292000000002E-11</v>
      </c>
      <c r="AN473" s="42">
        <v>4.0971201999999998E-15</v>
      </c>
      <c r="AO473" s="42">
        <v>9.7335986000000006E-11</v>
      </c>
      <c r="AP473" s="42">
        <v>3.8870075000000002E-12</v>
      </c>
      <c r="AQ473" s="42">
        <v>9.5388722000000006E-13</v>
      </c>
      <c r="AR473" s="42">
        <v>2.1898982000000001E-8</v>
      </c>
      <c r="AS473" s="42">
        <v>1.2821532999999999E-7</v>
      </c>
      <c r="AT473" s="42">
        <v>1.0909112E-11</v>
      </c>
      <c r="AU473" s="29">
        <v>0.35618718999999999</v>
      </c>
      <c r="AV473" s="42">
        <v>1.7521206</v>
      </c>
      <c r="AW473" s="42">
        <v>2.5590663E-9</v>
      </c>
      <c r="AX473" s="42">
        <v>1.5561893E-11</v>
      </c>
      <c r="AY473" s="42">
        <v>6.9625404999999998E-16</v>
      </c>
      <c r="AZ473" s="28"/>
      <c r="BA473" s="33" t="s">
        <v>1201</v>
      </c>
      <c r="BB473" s="28"/>
      <c r="BC473" s="28"/>
      <c r="BE473" s="39"/>
      <c r="BF473"/>
      <c r="BG473"/>
      <c r="BH473"/>
      <c r="BI473"/>
      <c r="BJ473"/>
      <c r="BK473"/>
      <c r="BL473"/>
      <c r="BM473"/>
      <c r="BN473"/>
      <c r="BO473"/>
      <c r="BP473"/>
      <c r="BQ473"/>
    </row>
    <row r="474" spans="3:69">
      <c r="C474" s="71" t="s">
        <v>520</v>
      </c>
      <c r="E474" s="29" t="s">
        <v>52</v>
      </c>
      <c r="F474" s="43" t="s">
        <v>1974</v>
      </c>
      <c r="G474" s="238">
        <f t="shared" si="479"/>
        <v>17.335394609833788</v>
      </c>
      <c r="H474" s="134">
        <f t="shared" si="480"/>
        <v>0.34555844867999996</v>
      </c>
      <c r="I474" s="134">
        <f t="shared" si="481"/>
        <v>5.3308285563000002</v>
      </c>
      <c r="J474" s="138">
        <f t="shared" si="482"/>
        <v>9.7253286048537859</v>
      </c>
      <c r="K474" s="190">
        <v>1.9336789999999999</v>
      </c>
      <c r="L474" s="190">
        <v>5.2468858000000003</v>
      </c>
      <c r="M474" s="190">
        <v>7.9333495000000004E-2</v>
      </c>
      <c r="N474" s="190">
        <v>0.25600372999999998</v>
      </c>
      <c r="O474" s="190">
        <v>4.1260067999999999E-4</v>
      </c>
      <c r="P474" s="190">
        <v>8.9142118000000006E-2</v>
      </c>
      <c r="Q474" s="190">
        <v>4.6092612999999996E-3</v>
      </c>
      <c r="R474" s="190">
        <v>9.5601113000000009</v>
      </c>
      <c r="S474" s="190">
        <v>0.16384755000000001</v>
      </c>
      <c r="T474" s="190">
        <v>1.3596610000000001E-3</v>
      </c>
      <c r="U474" s="190">
        <v>1.0092969999999999E-5</v>
      </c>
      <c r="V474" s="190">
        <v>8.8378606999999997E-10</v>
      </c>
      <c r="W474" s="25"/>
      <c r="X474" s="252">
        <f t="shared" si="483"/>
        <v>16.669646551724135</v>
      </c>
      <c r="Y474" s="46">
        <v>257.73809999999997</v>
      </c>
      <c r="Z474" s="67">
        <f t="shared" si="484"/>
        <v>2.1393479195697829</v>
      </c>
      <c r="AA474" s="5">
        <f t="shared" si="485"/>
        <v>1.2078470948802299E-4</v>
      </c>
      <c r="AB474" s="5">
        <f t="shared" si="486"/>
        <v>1.6192990908967695E-7</v>
      </c>
      <c r="AC474" s="36">
        <f t="shared" si="487"/>
        <v>2.0884804699999999</v>
      </c>
      <c r="AD474" s="42">
        <v>1.0810772E-5</v>
      </c>
      <c r="AE474" s="42">
        <v>3.2616863E-8</v>
      </c>
      <c r="AF474" s="42">
        <v>8.9113785000000005E-13</v>
      </c>
      <c r="AG474" s="42">
        <v>2.9840848000000002E-9</v>
      </c>
      <c r="AH474" s="42">
        <v>1.0442223E-11</v>
      </c>
      <c r="AI474" s="42">
        <v>8.7845663999999997E-9</v>
      </c>
      <c r="AJ474" s="29">
        <v>1.09787E-4</v>
      </c>
      <c r="AK474" s="42">
        <v>1.2801773E-9</v>
      </c>
      <c r="AL474" s="42">
        <v>1.2783600000000001E-7</v>
      </c>
      <c r="AM474" s="42">
        <v>5.7008524E-11</v>
      </c>
      <c r="AN474" s="42">
        <v>1.0329896E-14</v>
      </c>
      <c r="AO474" s="42">
        <v>1.0233021E-10</v>
      </c>
      <c r="AP474" s="42">
        <v>4.7423281000000002E-12</v>
      </c>
      <c r="AQ474" s="42">
        <v>1.1644093999999999E-12</v>
      </c>
      <c r="AR474" s="42">
        <v>2.5081226000000001E-8</v>
      </c>
      <c r="AS474" s="42">
        <v>1.4660078E-7</v>
      </c>
      <c r="AT474" s="42">
        <v>9.5807016000000003E-12</v>
      </c>
      <c r="AU474" s="42">
        <v>0.43071387</v>
      </c>
      <c r="AV474" s="42">
        <v>1.6577666</v>
      </c>
      <c r="AW474" s="42">
        <v>3.4763886000000002E-9</v>
      </c>
      <c r="AX474" s="42">
        <v>2.1140202999999998E-11</v>
      </c>
      <c r="AY474" s="42">
        <v>9.4583091000000006E-16</v>
      </c>
      <c r="AZ474" s="28"/>
      <c r="BA474" s="33" t="s">
        <v>1201</v>
      </c>
      <c r="BB474" s="28"/>
      <c r="BC474" s="28"/>
      <c r="BE474" s="39"/>
      <c r="BF474"/>
      <c r="BG474"/>
      <c r="BH474"/>
      <c r="BI474"/>
      <c r="BJ474"/>
      <c r="BK474"/>
      <c r="BL474"/>
      <c r="BM474"/>
      <c r="BN474"/>
      <c r="BO474"/>
      <c r="BP474"/>
      <c r="BQ474"/>
    </row>
    <row r="475" spans="3:69">
      <c r="C475" s="71" t="s">
        <v>521</v>
      </c>
      <c r="D475" s="1"/>
      <c r="E475" s="29" t="s">
        <v>52</v>
      </c>
      <c r="F475" s="43" t="s">
        <v>1975</v>
      </c>
      <c r="G475" s="238">
        <f t="shared" si="479"/>
        <v>15.433624278488725</v>
      </c>
      <c r="H475" s="134">
        <f t="shared" si="480"/>
        <v>0.38893987899999999</v>
      </c>
      <c r="I475" s="134">
        <f t="shared" si="481"/>
        <v>6.5679205217999996</v>
      </c>
      <c r="J475" s="138">
        <f t="shared" si="482"/>
        <v>6.4940410776887267</v>
      </c>
      <c r="K475" s="190">
        <v>1.9827227999999999</v>
      </c>
      <c r="L475" s="190">
        <v>6.5008194000000001</v>
      </c>
      <c r="M475" s="190">
        <v>6.2342952E-2</v>
      </c>
      <c r="N475" s="190">
        <v>0.31157283000000002</v>
      </c>
      <c r="O475" s="190">
        <v>8.3938100000000005E-4</v>
      </c>
      <c r="P475" s="190">
        <v>7.6527667999999993E-2</v>
      </c>
      <c r="Q475" s="190">
        <v>4.7581697999999999E-3</v>
      </c>
      <c r="R475" s="190">
        <v>6.3492413000000001</v>
      </c>
      <c r="S475" s="190">
        <v>0.1442486</v>
      </c>
      <c r="T475" s="190">
        <v>5.3201560000000004E-4</v>
      </c>
      <c r="U475" s="190">
        <v>1.9160950000000002E-5</v>
      </c>
      <c r="V475" s="190">
        <v>1.1387261000000001E-9</v>
      </c>
      <c r="W475" s="25"/>
      <c r="X475" s="252">
        <f t="shared" si="483"/>
        <v>17.092437931034482</v>
      </c>
      <c r="Y475" s="46">
        <v>266.03120999999999</v>
      </c>
      <c r="Z475" s="67">
        <f t="shared" si="484"/>
        <v>2.5781828749633271</v>
      </c>
      <c r="AA475" s="5">
        <f t="shared" si="485"/>
        <v>1.4592270977105802E-4</v>
      </c>
      <c r="AB475" s="5">
        <f t="shared" si="486"/>
        <v>1.8948979728458022E-7</v>
      </c>
      <c r="AC475" s="36">
        <f t="shared" si="487"/>
        <v>2.10550975</v>
      </c>
      <c r="AD475" s="42">
        <v>9.8514635000000006E-6</v>
      </c>
      <c r="AE475" s="42">
        <v>2.9722311E-8</v>
      </c>
      <c r="AF475" s="42">
        <v>8.1205404999999997E-13</v>
      </c>
      <c r="AG475" s="42">
        <v>3.0013385999999999E-9</v>
      </c>
      <c r="AH475" s="42">
        <v>3.6478658E-11</v>
      </c>
      <c r="AI475" s="42">
        <v>8.9646000999999995E-9</v>
      </c>
      <c r="AJ475" s="29">
        <v>1.3589499000000001E-4</v>
      </c>
      <c r="AK475" s="42">
        <v>1.3003672000000001E-9</v>
      </c>
      <c r="AL475" s="42">
        <v>1.5823778000000001E-7</v>
      </c>
      <c r="AM475" s="42">
        <v>5.2709777999999999E-11</v>
      </c>
      <c r="AN475" s="42">
        <v>6.6878299999999997E-15</v>
      </c>
      <c r="AO475" s="42">
        <v>9.8681621999999995E-11</v>
      </c>
      <c r="AP475" s="42">
        <v>4.0135493999999997E-12</v>
      </c>
      <c r="AQ475" s="42">
        <v>9.922281799999999E-13</v>
      </c>
      <c r="AR475" s="42">
        <v>2.3242601E-8</v>
      </c>
      <c r="AS475" s="42">
        <v>1.3214185E-7</v>
      </c>
      <c r="AT475" s="42">
        <v>1.8185192000000001E-11</v>
      </c>
      <c r="AU475" s="29">
        <v>0.34308664999999999</v>
      </c>
      <c r="AV475" s="42">
        <v>1.7624230999999999</v>
      </c>
      <c r="AW475" s="42">
        <v>8.8694026999999992E-9</v>
      </c>
      <c r="AX475" s="42">
        <v>5.3935559999999999E-11</v>
      </c>
      <c r="AY475" s="42">
        <v>2.4131202E-15</v>
      </c>
      <c r="AZ475" s="28"/>
      <c r="BA475" s="33" t="s">
        <v>1201</v>
      </c>
      <c r="BB475" s="28"/>
      <c r="BC475" s="28"/>
      <c r="BE475" s="39"/>
      <c r="BF475"/>
      <c r="BG475"/>
      <c r="BH475"/>
      <c r="BI475"/>
      <c r="BJ475"/>
      <c r="BK475"/>
      <c r="BL475"/>
      <c r="BM475"/>
      <c r="BN475"/>
      <c r="BO475"/>
      <c r="BP475"/>
      <c r="BQ475"/>
    </row>
    <row r="476" spans="3:69">
      <c r="C476" s="71" t="s">
        <v>522</v>
      </c>
      <c r="E476" s="29" t="s">
        <v>52</v>
      </c>
      <c r="F476" s="43" t="s">
        <v>1976</v>
      </c>
      <c r="G476" s="238">
        <f t="shared" si="479"/>
        <v>14.47621347754</v>
      </c>
      <c r="H476" s="134">
        <f t="shared" si="480"/>
        <v>0.39448396799999996</v>
      </c>
      <c r="I476" s="134">
        <f t="shared" si="481"/>
        <v>6.2046470200000012</v>
      </c>
      <c r="J476" s="138">
        <f t="shared" si="482"/>
        <v>6.4003243895399988</v>
      </c>
      <c r="K476" s="190">
        <v>1.4767581000000001</v>
      </c>
      <c r="L476" s="190">
        <v>5.8846946000000004</v>
      </c>
      <c r="M476" s="190">
        <v>0.18105957</v>
      </c>
      <c r="N476" s="190">
        <v>0.30724753999999999</v>
      </c>
      <c r="O476" s="190">
        <v>1.2660947000000001E-2</v>
      </c>
      <c r="P476" s="190">
        <v>7.4575480999999999E-2</v>
      </c>
      <c r="Q476" s="190">
        <v>0.13889285000000001</v>
      </c>
      <c r="R476" s="190">
        <v>6.3420268999999996</v>
      </c>
      <c r="S476" s="190">
        <v>5.6058047999999999E-2</v>
      </c>
      <c r="T476" s="190">
        <v>1.7602459E-3</v>
      </c>
      <c r="U476" s="190">
        <v>1.3855620000000001E-4</v>
      </c>
      <c r="V476" s="190">
        <v>3.4063943999999998E-4</v>
      </c>
      <c r="W476" s="25"/>
      <c r="X476" s="252">
        <f t="shared" si="483"/>
        <v>12.730673275862069</v>
      </c>
      <c r="Y476" s="46">
        <v>180.09771000000001</v>
      </c>
      <c r="Z476" s="67">
        <f t="shared" si="484"/>
        <v>2.3967242758247482</v>
      </c>
      <c r="AA476" s="5">
        <f t="shared" si="485"/>
        <v>1.3587197513199701E-4</v>
      </c>
      <c r="AB476" s="5">
        <f t="shared" si="486"/>
        <v>1.7473504745042681E-7</v>
      </c>
      <c r="AC476" s="36">
        <f t="shared" si="487"/>
        <v>1.5501630399999999</v>
      </c>
      <c r="AD476" s="42">
        <v>6.5723828000000002E-6</v>
      </c>
      <c r="AE476" s="42">
        <v>1.9828387000000002E-8</v>
      </c>
      <c r="AF476" s="42">
        <v>5.4172914999999997E-13</v>
      </c>
      <c r="AG476" s="42">
        <v>3.5681405000000002E-9</v>
      </c>
      <c r="AH476" s="42">
        <v>8.0764497000000005E-11</v>
      </c>
      <c r="AI476" s="42">
        <v>1.3679673999999999E-8</v>
      </c>
      <c r="AJ476" s="29">
        <v>1.2460512E-4</v>
      </c>
      <c r="AK476" s="42">
        <v>1.9597533999999998E-9</v>
      </c>
      <c r="AL476" s="42">
        <v>1.4398208E-7</v>
      </c>
      <c r="AM476" s="42">
        <v>3.4586320999999999E-9</v>
      </c>
      <c r="AN476" s="42">
        <v>1.0833631E-13</v>
      </c>
      <c r="AO476" s="42">
        <v>4.9386694000000001E-9</v>
      </c>
      <c r="AP476" s="42">
        <v>5.0149082000000003E-12</v>
      </c>
      <c r="AQ476" s="42">
        <v>2.0652394E-11</v>
      </c>
      <c r="AR476" s="42">
        <v>4.3896235999999999E-7</v>
      </c>
      <c r="AS476" s="42">
        <v>4.21117E-6</v>
      </c>
      <c r="AT476" s="42">
        <v>3.7609776000000002E-10</v>
      </c>
      <c r="AU476" s="29">
        <v>0.34422574</v>
      </c>
      <c r="AV476" s="42">
        <v>1.2059373</v>
      </c>
      <c r="AW476" s="42">
        <v>2.7011392999999999E-8</v>
      </c>
      <c r="AX476" s="42">
        <v>1.6510205000000001E-10</v>
      </c>
      <c r="AY476" s="42">
        <v>8.3727668000000004E-15</v>
      </c>
      <c r="AZ476" s="28"/>
      <c r="BA476" s="33" t="s">
        <v>1201</v>
      </c>
      <c r="BB476" s="28"/>
      <c r="BC476" s="28"/>
      <c r="BE476" s="39"/>
      <c r="BF476"/>
      <c r="BG476"/>
      <c r="BH476"/>
      <c r="BI476"/>
      <c r="BJ476"/>
      <c r="BK476"/>
      <c r="BL476"/>
      <c r="BM476"/>
      <c r="BN476"/>
      <c r="BO476"/>
      <c r="BP476"/>
      <c r="BQ476"/>
    </row>
    <row r="477" spans="3:69">
      <c r="C477" s="71" t="s">
        <v>523</v>
      </c>
      <c r="E477" s="29" t="s">
        <v>52</v>
      </c>
      <c r="F477" s="43" t="s">
        <v>1977</v>
      </c>
      <c r="G477" s="238">
        <f t="shared" si="479"/>
        <v>13.609150115269999</v>
      </c>
      <c r="H477" s="134">
        <f t="shared" si="480"/>
        <v>0.38552212900000005</v>
      </c>
      <c r="I477" s="134">
        <f t="shared" si="481"/>
        <v>6.1977286299999994</v>
      </c>
      <c r="J477" s="138">
        <f t="shared" si="482"/>
        <v>5.7223660562699994</v>
      </c>
      <c r="K477" s="190">
        <v>1.3035333</v>
      </c>
      <c r="L477" s="190">
        <v>5.8652327</v>
      </c>
      <c r="M477" s="190">
        <v>0.18574036999999999</v>
      </c>
      <c r="N477" s="190">
        <v>0.30603374</v>
      </c>
      <c r="O477" s="190">
        <v>1.2618048999999999E-2</v>
      </c>
      <c r="P477" s="190">
        <v>6.687034E-2</v>
      </c>
      <c r="Q477" s="190">
        <v>0.14675556000000001</v>
      </c>
      <c r="R477" s="190">
        <v>5.7086025999999999</v>
      </c>
      <c r="S477" s="190">
        <v>1.1761189E-2</v>
      </c>
      <c r="T477" s="190">
        <v>1.5085865999999999E-3</v>
      </c>
      <c r="U477" s="190">
        <v>1.2994710999999999E-4</v>
      </c>
      <c r="V477" s="190">
        <v>3.6373356000000002E-4</v>
      </c>
      <c r="W477" s="25"/>
      <c r="X477" s="252">
        <f t="shared" si="483"/>
        <v>11.237356034482758</v>
      </c>
      <c r="Y477" s="46">
        <v>155.58283</v>
      </c>
      <c r="Z477" s="67">
        <f t="shared" si="484"/>
        <v>2.3690000759621017</v>
      </c>
      <c r="AA477" s="5">
        <f t="shared" si="485"/>
        <v>1.34429192788523E-4</v>
      </c>
      <c r="AB477" s="5">
        <f t="shared" si="486"/>
        <v>1.7057055705761802E-7</v>
      </c>
      <c r="AC477" s="36">
        <f t="shared" si="487"/>
        <v>1.3957801599999999</v>
      </c>
      <c r="AD477" s="42">
        <v>5.1856990999999999E-6</v>
      </c>
      <c r="AE477" s="42">
        <v>1.5644494E-8</v>
      </c>
      <c r="AF477" s="42">
        <v>4.2741902000000001E-13</v>
      </c>
      <c r="AG477" s="42">
        <v>3.5790683E-9</v>
      </c>
      <c r="AH477" s="42">
        <v>2.0037222999999999E-11</v>
      </c>
      <c r="AI477" s="42">
        <v>1.3608903E-8</v>
      </c>
      <c r="AJ477" s="29">
        <v>1.2426112999999999E-4</v>
      </c>
      <c r="AK477" s="42">
        <v>1.9463234999999998E-9</v>
      </c>
      <c r="AL477" s="42">
        <v>1.4352554000000001E-7</v>
      </c>
      <c r="AM477" s="42">
        <v>3.6792717E-9</v>
      </c>
      <c r="AN477" s="42">
        <v>1.0921255E-13</v>
      </c>
      <c r="AO477" s="42">
        <v>5.2691817999999999E-9</v>
      </c>
      <c r="AP477" s="42">
        <v>5.0050675E-12</v>
      </c>
      <c r="AQ477" s="42">
        <v>2.1949297E-11</v>
      </c>
      <c r="AR477" s="42">
        <v>4.6505129000000002E-7</v>
      </c>
      <c r="AS477" s="42">
        <v>4.4848385000000001E-6</v>
      </c>
      <c r="AT477" s="42">
        <v>3.8451593E-10</v>
      </c>
      <c r="AU477" s="29">
        <v>0.33618305999999998</v>
      </c>
      <c r="AV477" s="42">
        <v>1.0595971</v>
      </c>
      <c r="AW477" s="42">
        <v>1.5265890000000001E-8</v>
      </c>
      <c r="AX477" s="42">
        <v>9.3733884999999996E-11</v>
      </c>
      <c r="AY477" s="42">
        <v>5.2465480000000004E-15</v>
      </c>
      <c r="AZ477" s="28"/>
      <c r="BA477" s="33" t="s">
        <v>1201</v>
      </c>
      <c r="BB477" s="28"/>
      <c r="BC477" s="28"/>
      <c r="BE477" s="39"/>
      <c r="BF477"/>
      <c r="BG477"/>
      <c r="BH477"/>
      <c r="BI477"/>
      <c r="BJ477"/>
      <c r="BK477"/>
      <c r="BL477"/>
      <c r="BM477"/>
      <c r="BN477"/>
      <c r="BO477"/>
      <c r="BP477"/>
      <c r="BQ477"/>
    </row>
    <row r="478" spans="3:69">
      <c r="C478" s="71" t="s">
        <v>524</v>
      </c>
      <c r="E478" s="29" t="s">
        <v>52</v>
      </c>
      <c r="F478" s="43" t="s">
        <v>1978</v>
      </c>
      <c r="G478" s="238">
        <f t="shared" si="479"/>
        <v>9.5534591718540103</v>
      </c>
      <c r="H478" s="134">
        <f t="shared" si="480"/>
        <v>0.23124595867</v>
      </c>
      <c r="I478" s="134">
        <f t="shared" si="481"/>
        <v>4.3128105753000003</v>
      </c>
      <c r="J478" s="138">
        <f t="shared" si="482"/>
        <v>3.9446122378840109</v>
      </c>
      <c r="K478" s="190">
        <v>1.0647903999999999</v>
      </c>
      <c r="L478" s="190">
        <v>4.2482018000000004</v>
      </c>
      <c r="M478" s="190">
        <v>6.2327922000000001E-2</v>
      </c>
      <c r="N478" s="190">
        <v>0.22101356</v>
      </c>
      <c r="O478" s="190">
        <v>2.8241927000000001E-4</v>
      </c>
      <c r="P478" s="190">
        <v>9.9499793999999996E-3</v>
      </c>
      <c r="Q478" s="190">
        <v>2.2808532999999999E-3</v>
      </c>
      <c r="R478" s="190">
        <v>3.9064355000000002</v>
      </c>
      <c r="S478" s="190">
        <v>6.1718893000000004E-3</v>
      </c>
      <c r="T478" s="190">
        <v>3.1996275999999997E-2</v>
      </c>
      <c r="U478" s="190">
        <v>8.5716323000000001E-6</v>
      </c>
      <c r="V478" s="190">
        <v>9.5171048999999992E-10</v>
      </c>
      <c r="W478" s="25"/>
      <c r="X478" s="252">
        <f t="shared" si="483"/>
        <v>9.1792275862068955</v>
      </c>
      <c r="Y478" s="46">
        <v>128.97355999999999</v>
      </c>
      <c r="Z478" s="67">
        <f t="shared" si="484"/>
        <v>1.6516100040985076</v>
      </c>
      <c r="AA478" s="5">
        <f t="shared" si="485"/>
        <v>9.3711323907747491E-5</v>
      </c>
      <c r="AB478" s="5">
        <f t="shared" si="486"/>
        <v>1.1886876161969861E-7</v>
      </c>
      <c r="AC478" s="36">
        <f t="shared" si="487"/>
        <v>0.99929873999999996</v>
      </c>
      <c r="AD478" s="42">
        <v>4.5773148999999996E-6</v>
      </c>
      <c r="AE478" s="42">
        <v>1.3808961999999999E-8</v>
      </c>
      <c r="AF478" s="42">
        <v>3.7727931000000002E-13</v>
      </c>
      <c r="AG478" s="42">
        <v>3.1104261E-9</v>
      </c>
      <c r="AH478" s="42">
        <v>3.5178475000000002E-12</v>
      </c>
      <c r="AI478" s="42">
        <v>8.9331938000000002E-9</v>
      </c>
      <c r="AJ478" s="42">
        <v>8.9051250000000002E-5</v>
      </c>
      <c r="AK478" s="42">
        <v>1.2693478999999999E-9</v>
      </c>
      <c r="AL478" s="42">
        <v>1.036825E-7</v>
      </c>
      <c r="AM478" s="42">
        <v>1.7269648000000001E-12</v>
      </c>
      <c r="AN478" s="42">
        <v>8.2311508999999995E-15</v>
      </c>
      <c r="AO478" s="42">
        <v>2.7121544999999999E-11</v>
      </c>
      <c r="AP478" s="42">
        <v>4.3724529999999999E-13</v>
      </c>
      <c r="AQ478" s="42">
        <v>1.8908529999999999E-13</v>
      </c>
      <c r="AR478" s="42">
        <v>9.3124450000000005E-9</v>
      </c>
      <c r="AS478" s="42">
        <v>4.9896462999999998E-8</v>
      </c>
      <c r="AT478" s="42">
        <v>8.1377901999999995E-12</v>
      </c>
      <c r="AU478" s="29">
        <v>0.22260856000000001</v>
      </c>
      <c r="AV478" s="42">
        <v>0.77669018000000001</v>
      </c>
      <c r="AW478" s="42">
        <v>1.1502962E-8</v>
      </c>
      <c r="AX478" s="42">
        <v>6.9950448999999996E-11</v>
      </c>
      <c r="AY478" s="42">
        <v>3.1296377000000001E-15</v>
      </c>
      <c r="AZ478" s="28"/>
      <c r="BA478" s="33" t="s">
        <v>1201</v>
      </c>
      <c r="BB478" s="28"/>
      <c r="BC478" s="28"/>
      <c r="BE478" s="39"/>
      <c r="BF478"/>
      <c r="BG478"/>
      <c r="BH478"/>
      <c r="BI478"/>
      <c r="BJ478"/>
      <c r="BK478"/>
      <c r="BL478"/>
      <c r="BM478"/>
      <c r="BN478"/>
      <c r="BO478"/>
      <c r="BP478"/>
      <c r="BQ478"/>
    </row>
    <row r="479" spans="3:69">
      <c r="C479" s="71" t="s">
        <v>525</v>
      </c>
      <c r="E479" s="29" t="s">
        <v>52</v>
      </c>
      <c r="F479" s="43" t="s">
        <v>1979</v>
      </c>
      <c r="G479" s="238">
        <f t="shared" si="479"/>
        <v>23.280383771596824</v>
      </c>
      <c r="H479" s="134">
        <f t="shared" si="480"/>
        <v>0.4107347328</v>
      </c>
      <c r="I479" s="134">
        <f t="shared" si="481"/>
        <v>6.353824577000001</v>
      </c>
      <c r="J479" s="138">
        <f t="shared" si="482"/>
        <v>14.854016061796822</v>
      </c>
      <c r="K479" s="190">
        <v>1.6618084</v>
      </c>
      <c r="L479" s="190">
        <v>6.1910382000000004</v>
      </c>
      <c r="M479" s="190">
        <v>0.14944479999999999</v>
      </c>
      <c r="N479" s="190">
        <v>0.29280088999999998</v>
      </c>
      <c r="O479" s="190">
        <v>3.9820728E-3</v>
      </c>
      <c r="P479" s="190">
        <v>0.11395176999999999</v>
      </c>
      <c r="Q479" s="190">
        <v>1.3341577E-2</v>
      </c>
      <c r="R479" s="190">
        <v>14.782537</v>
      </c>
      <c r="S479" s="190">
        <v>6.9537293E-2</v>
      </c>
      <c r="T479" s="190">
        <v>1.9289352E-3</v>
      </c>
      <c r="U479" s="190">
        <v>1.2832597E-5</v>
      </c>
      <c r="V479" s="190">
        <v>9.9982318000000007E-10</v>
      </c>
      <c r="W479" s="25"/>
      <c r="X479" s="252">
        <f t="shared" si="483"/>
        <v>14.325934482758619</v>
      </c>
      <c r="Y479" s="46">
        <v>206.77732</v>
      </c>
      <c r="Z479" s="67">
        <f t="shared" si="484"/>
        <v>2.4673195662846101</v>
      </c>
      <c r="AA479" s="5">
        <f t="shared" si="485"/>
        <v>1.3931415764173449E-4</v>
      </c>
      <c r="AB479" s="5">
        <f t="shared" si="486"/>
        <v>1.7796703958058913E-7</v>
      </c>
      <c r="AC479" s="36">
        <f t="shared" si="487"/>
        <v>3.0661564000000001</v>
      </c>
      <c r="AD479" s="42">
        <v>8.0431750999999994E-6</v>
      </c>
      <c r="AE479" s="42">
        <v>2.4266147000000001E-8</v>
      </c>
      <c r="AF479" s="42">
        <v>6.6298341E-13</v>
      </c>
      <c r="AG479" s="42">
        <v>3.0899450000000001E-9</v>
      </c>
      <c r="AH479" s="42">
        <v>7.1044345E-12</v>
      </c>
      <c r="AI479" s="42">
        <v>1.0726614E-8</v>
      </c>
      <c r="AJ479" s="29">
        <v>1.2963674E-4</v>
      </c>
      <c r="AK479" s="42">
        <v>1.5569767999999999E-9</v>
      </c>
      <c r="AL479" s="42">
        <v>1.5087525000000001E-7</v>
      </c>
      <c r="AM479" s="42">
        <v>4.3096129E-11</v>
      </c>
      <c r="AN479" s="42">
        <v>2.6326912E-14</v>
      </c>
      <c r="AO479" s="42">
        <v>1.1550328E-9</v>
      </c>
      <c r="AP479" s="42">
        <v>1.8787352E-11</v>
      </c>
      <c r="AQ479" s="42">
        <v>1.1313741999999999E-11</v>
      </c>
      <c r="AR479" s="42">
        <v>6.4520619999999997E-8</v>
      </c>
      <c r="AS479" s="42">
        <v>1.5513653999999999E-6</v>
      </c>
      <c r="AT479" s="42">
        <v>1.2180532999999999E-11</v>
      </c>
      <c r="AU479" s="29">
        <v>1.6427217000000001</v>
      </c>
      <c r="AV479" s="42">
        <v>1.4234347000000001</v>
      </c>
      <c r="AW479" s="42">
        <v>4.5328583000000003E-9</v>
      </c>
      <c r="AX479" s="42">
        <v>2.7564681000000001E-11</v>
      </c>
      <c r="AY479" s="42">
        <v>1.2332671E-15</v>
      </c>
      <c r="AZ479" s="28"/>
      <c r="BA479" s="33" t="s">
        <v>1201</v>
      </c>
      <c r="BB479" s="28"/>
      <c r="BC479" s="28"/>
      <c r="BE479" s="39"/>
      <c r="BF479"/>
      <c r="BG479"/>
      <c r="BH479"/>
      <c r="BI479"/>
      <c r="BJ479"/>
      <c r="BK479"/>
      <c r="BL479"/>
      <c r="BM479"/>
      <c r="BN479"/>
      <c r="BO479"/>
      <c r="BP479"/>
      <c r="BQ479"/>
    </row>
    <row r="480" spans="3:69">
      <c r="C480" s="71" t="s">
        <v>526</v>
      </c>
      <c r="E480" s="29" t="s">
        <v>52</v>
      </c>
      <c r="F480" s="43" t="s">
        <v>1980</v>
      </c>
      <c r="G480" s="238">
        <f t="shared" si="479"/>
        <v>15.593755303520933</v>
      </c>
      <c r="H480" s="134">
        <f t="shared" si="480"/>
        <v>0.33029921534000006</v>
      </c>
      <c r="I480" s="134">
        <f t="shared" si="481"/>
        <v>6.4420733020999998</v>
      </c>
      <c r="J480" s="138">
        <f t="shared" si="482"/>
        <v>7.4638774860809329</v>
      </c>
      <c r="K480" s="190">
        <v>1.3575052999999999</v>
      </c>
      <c r="L480" s="190">
        <v>6.3640052999999996</v>
      </c>
      <c r="M480" s="190">
        <v>7.4047585999999999E-2</v>
      </c>
      <c r="N480" s="190">
        <v>0.30260773000000002</v>
      </c>
      <c r="O480" s="190">
        <v>4.2040234E-4</v>
      </c>
      <c r="P480" s="190">
        <v>2.7271083000000002E-2</v>
      </c>
      <c r="Q480" s="190">
        <v>4.0204161000000002E-3</v>
      </c>
      <c r="R480" s="190">
        <v>7.4330901999999996</v>
      </c>
      <c r="S480" s="190">
        <v>1.7868235999999999E-2</v>
      </c>
      <c r="T480" s="190">
        <v>1.2907719999999999E-2</v>
      </c>
      <c r="U480" s="190">
        <v>1.1328882E-5</v>
      </c>
      <c r="V480" s="190">
        <v>1.1989336E-9</v>
      </c>
      <c r="W480" s="25"/>
      <c r="X480" s="252">
        <f t="shared" si="483"/>
        <v>11.702631896551722</v>
      </c>
      <c r="Y480" s="46">
        <v>165.63954000000001</v>
      </c>
      <c r="Z480" s="67">
        <f t="shared" si="484"/>
        <v>2.437171293985763</v>
      </c>
      <c r="AA480" s="5">
        <f t="shared" si="485"/>
        <v>1.383184773107186E-4</v>
      </c>
      <c r="AB480" s="5">
        <f t="shared" si="486"/>
        <v>1.7133632104846309E-7</v>
      </c>
      <c r="AC480" s="36">
        <f t="shared" si="487"/>
        <v>1.7106350699999999</v>
      </c>
      <c r="AD480" s="42">
        <v>4.9291465999999996E-6</v>
      </c>
      <c r="AE480" s="42">
        <v>1.4870498E-8</v>
      </c>
      <c r="AF480" s="42">
        <v>4.0628152999999998E-13</v>
      </c>
      <c r="AG480" s="42">
        <v>3.0411658000000001E-9</v>
      </c>
      <c r="AH480" s="42">
        <v>5.2635186000000002E-12</v>
      </c>
      <c r="AI480" s="42">
        <v>8.7794652999999998E-9</v>
      </c>
      <c r="AJ480" s="29">
        <v>1.33046E-4</v>
      </c>
      <c r="AK480" s="42">
        <v>1.2530810999999999E-9</v>
      </c>
      <c r="AL480" s="42">
        <v>1.5492753999999999E-7</v>
      </c>
      <c r="AM480" s="42">
        <v>7.8251742999999999E-12</v>
      </c>
      <c r="AN480" s="42">
        <v>7.8619034000000004E-15</v>
      </c>
      <c r="AO480" s="42">
        <v>2.2181384999999999E-10</v>
      </c>
      <c r="AP480" s="42">
        <v>3.6091079999999998E-12</v>
      </c>
      <c r="AQ480" s="42">
        <v>2.1038302E-12</v>
      </c>
      <c r="AR480" s="42">
        <v>1.7672633000000001E-8</v>
      </c>
      <c r="AS480" s="42">
        <v>3.0747164000000001E-7</v>
      </c>
      <c r="AT480" s="42">
        <v>1.0755131000000001E-11</v>
      </c>
      <c r="AU480" s="29">
        <v>0.56778236999999998</v>
      </c>
      <c r="AV480" s="42">
        <v>1.1428526999999999</v>
      </c>
      <c r="AW480" s="42">
        <v>6.3605430999999998E-9</v>
      </c>
      <c r="AX480" s="42">
        <v>3.8678981000000002E-11</v>
      </c>
      <c r="AY480" s="42">
        <v>1.7305297E-15</v>
      </c>
      <c r="AZ480" s="28"/>
      <c r="BA480" s="33" t="s">
        <v>1201</v>
      </c>
      <c r="BB480" s="28"/>
      <c r="BC480" s="28"/>
      <c r="BE480" s="39"/>
      <c r="BF480"/>
      <c r="BG480"/>
      <c r="BH480"/>
      <c r="BI480"/>
      <c r="BJ480"/>
      <c r="BK480"/>
      <c r="BL480"/>
      <c r="BM480"/>
      <c r="BN480"/>
      <c r="BO480"/>
      <c r="BP480"/>
      <c r="BQ480"/>
    </row>
    <row r="481" spans="3:69">
      <c r="C481" s="57" t="s">
        <v>87</v>
      </c>
      <c r="D481" s="1" t="s">
        <v>150</v>
      </c>
      <c r="E481" s="29"/>
      <c r="F481" s="67"/>
      <c r="H481" s="67"/>
      <c r="I481" s="67"/>
      <c r="J481" s="67"/>
      <c r="K481" s="67"/>
      <c r="L481" s="67"/>
      <c r="M481" s="67"/>
      <c r="N481" s="67"/>
      <c r="O481" s="67"/>
      <c r="P481" s="67"/>
      <c r="Q481" s="67"/>
      <c r="R481" s="67"/>
      <c r="S481" s="67"/>
      <c r="T481" s="67"/>
      <c r="U481" s="67"/>
      <c r="V481" s="67"/>
      <c r="W481" s="67"/>
      <c r="Y481" s="67"/>
      <c r="AA481" s="67"/>
      <c r="AB481" s="67"/>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33"/>
      <c r="BA481" s="33"/>
      <c r="BB481" s="33"/>
      <c r="BC481" s="33"/>
      <c r="BE481" s="38"/>
      <c r="BF481"/>
      <c r="BG481"/>
      <c r="BH481"/>
      <c r="BI481"/>
      <c r="BJ481"/>
      <c r="BK481"/>
      <c r="BL481"/>
      <c r="BM481"/>
      <c r="BN481"/>
      <c r="BO481"/>
      <c r="BP481"/>
      <c r="BQ481"/>
    </row>
    <row r="482" spans="3:69">
      <c r="C482" s="71" t="s">
        <v>527</v>
      </c>
      <c r="E482" s="29" t="s">
        <v>52</v>
      </c>
      <c r="F482" s="43" t="s">
        <v>1981</v>
      </c>
      <c r="G482" s="238">
        <f t="shared" ref="G482:G484" si="488">H482+I482+J482+K482</f>
        <v>15.981708223298774</v>
      </c>
      <c r="H482" s="134">
        <f t="shared" ref="H482:H484" si="489">N482+O482+P482</f>
        <v>0.33875842769999998</v>
      </c>
      <c r="I482" s="134">
        <f t="shared" ref="I482:I484" si="490">L482+M482+Q482</f>
        <v>1.1540804730000001</v>
      </c>
      <c r="J482" s="138">
        <f t="shared" ref="J482:J484" si="491">R482+IF(S482="x",0,S482)+IF(T482="x",0,T482)+IF(U482="x",0,U482)+V482</f>
        <v>10.928101522598773</v>
      </c>
      <c r="K482" s="190">
        <v>3.5607677999999998</v>
      </c>
      <c r="L482" s="190">
        <v>0.99464039000000004</v>
      </c>
      <c r="M482" s="190">
        <v>0.14717946000000001</v>
      </c>
      <c r="N482" s="190">
        <v>0.14106827999999999</v>
      </c>
      <c r="O482" s="190">
        <v>4.2674577000000003E-3</v>
      </c>
      <c r="P482" s="190">
        <v>0.19342269000000001</v>
      </c>
      <c r="Q482" s="190">
        <v>1.2260623E-2</v>
      </c>
      <c r="R482" s="190">
        <v>10.290884999999999</v>
      </c>
      <c r="S482" s="190">
        <v>0.62492751999999996</v>
      </c>
      <c r="T482" s="190">
        <v>1.2206442E-2</v>
      </c>
      <c r="U482" s="190">
        <v>8.2560571000000004E-5</v>
      </c>
      <c r="V482" s="190">
        <v>2.7772797E-11</v>
      </c>
      <c r="W482" s="25"/>
      <c r="X482" s="252">
        <f t="shared" ref="X482:X484" si="492">K482/0.116</f>
        <v>30.696274137931031</v>
      </c>
      <c r="Y482" s="46">
        <v>452.73072000000002</v>
      </c>
      <c r="Z482" s="67">
        <f t="shared" ref="Z482:Z484" si="493">AA482*42.1*400+AB482*1396*400+AC482*0.0000357*200</f>
        <v>0.94518855723676931</v>
      </c>
      <c r="AA482" s="5">
        <f t="shared" ref="AA482:AA484" si="494">AD482+AG482+AH482+AI482+AJ482+AR482+AS482+AW482</f>
        <v>5.1188492922810003E-5</v>
      </c>
      <c r="AB482" s="5">
        <f t="shared" ref="AB482:AB484" si="495">AE482+AF482+AK482+AL482+AM482+AN482+AO482+AP482+AQ482+AT482+AX482+AY482</f>
        <v>1.1559602965696401E-7</v>
      </c>
      <c r="AC482" s="36">
        <f t="shared" ref="AC482:AC484" si="496">AU482+AV482</f>
        <v>2.6086153300000001</v>
      </c>
      <c r="AD482" s="42">
        <v>2.8569559999999999E-5</v>
      </c>
      <c r="AE482" s="42">
        <v>8.6197305999999999E-8</v>
      </c>
      <c r="AF482" s="42">
        <v>2.3550312000000002E-12</v>
      </c>
      <c r="AG482" s="42">
        <v>6.5696839999999996E-9</v>
      </c>
      <c r="AH482" s="42">
        <v>3.2371881000000002E-10</v>
      </c>
      <c r="AI482" s="42">
        <v>1.9955420000000001E-8</v>
      </c>
      <c r="AJ482" s="42">
        <v>2.2229647E-5</v>
      </c>
      <c r="AK482" s="42">
        <v>2.9070927999999998E-9</v>
      </c>
      <c r="AL482" s="42">
        <v>2.5715402000000001E-8</v>
      </c>
      <c r="AM482" s="42">
        <v>2.0118585999999999E-10</v>
      </c>
      <c r="AN482" s="42">
        <v>8.2221289000000003E-14</v>
      </c>
      <c r="AO482" s="42">
        <v>7.9074254000000005E-11</v>
      </c>
      <c r="AP482" s="42">
        <v>6.7969317000000004E-12</v>
      </c>
      <c r="AQ482" s="42">
        <v>1.7830239E-12</v>
      </c>
      <c r="AR482" s="42">
        <v>4.9032092999999998E-8</v>
      </c>
      <c r="AS482" s="42">
        <v>2.4654082999999998E-7</v>
      </c>
      <c r="AT482" s="42">
        <v>7.8326862999999995E-11</v>
      </c>
      <c r="AU482" s="42">
        <v>0.17363513</v>
      </c>
      <c r="AV482" s="42">
        <v>2.4349802</v>
      </c>
      <c r="AW482" s="42">
        <v>6.6864177000000003E-8</v>
      </c>
      <c r="AX482" s="42">
        <v>4.0660647999999999E-10</v>
      </c>
      <c r="AY482" s="42">
        <v>1.8191874999999999E-14</v>
      </c>
      <c r="AZ482" s="28"/>
      <c r="BA482" s="33" t="s">
        <v>1201</v>
      </c>
      <c r="BB482" s="28"/>
      <c r="BC482" s="28"/>
      <c r="BE482" s="39"/>
      <c r="BF482"/>
      <c r="BG482"/>
      <c r="BH482"/>
      <c r="BI482"/>
      <c r="BJ482"/>
      <c r="BK482"/>
      <c r="BL482"/>
      <c r="BM482"/>
      <c r="BN482"/>
      <c r="BO482"/>
      <c r="BP482"/>
      <c r="BQ482"/>
    </row>
    <row r="483" spans="3:69">
      <c r="C483" s="71" t="s">
        <v>528</v>
      </c>
      <c r="E483" s="29" t="s">
        <v>52</v>
      </c>
      <c r="F483" s="43" t="s">
        <v>1982</v>
      </c>
      <c r="G483" s="238">
        <f t="shared" si="488"/>
        <v>18.458519234644569</v>
      </c>
      <c r="H483" s="134">
        <f t="shared" si="489"/>
        <v>0.54398619299999995</v>
      </c>
      <c r="I483" s="134">
        <f t="shared" si="490"/>
        <v>1.8691294540000001</v>
      </c>
      <c r="J483" s="138">
        <f t="shared" si="491"/>
        <v>10.810689287644568</v>
      </c>
      <c r="K483" s="190">
        <v>5.2347143000000003</v>
      </c>
      <c r="L483" s="190">
        <v>1.5282206</v>
      </c>
      <c r="M483" s="190">
        <v>0.32701374</v>
      </c>
      <c r="N483" s="190">
        <v>0.30257529999999999</v>
      </c>
      <c r="O483" s="190">
        <v>5.2548033000000001E-2</v>
      </c>
      <c r="P483" s="190">
        <v>0.18886285999999999</v>
      </c>
      <c r="Q483" s="190">
        <v>1.3895114E-2</v>
      </c>
      <c r="R483" s="190">
        <v>10.192845</v>
      </c>
      <c r="S483" s="190">
        <v>0.60309570999999995</v>
      </c>
      <c r="T483" s="190">
        <v>1.4620216E-2</v>
      </c>
      <c r="U483" s="190">
        <v>1.2836160999999999E-4</v>
      </c>
      <c r="V483" s="190">
        <v>3.4565287000000003E-11</v>
      </c>
      <c r="W483" s="25"/>
      <c r="X483" s="252">
        <f t="shared" si="492"/>
        <v>45.126847413793101</v>
      </c>
      <c r="Y483" s="46">
        <v>628.49125000000004</v>
      </c>
      <c r="Z483" s="67">
        <f t="shared" si="493"/>
        <v>1.453904322340327</v>
      </c>
      <c r="AA483" s="5">
        <f t="shared" si="494"/>
        <v>7.8667764229609999E-5</v>
      </c>
      <c r="AB483" s="5">
        <f t="shared" si="495"/>
        <v>1.7523187824694597E-7</v>
      </c>
      <c r="AC483" s="36">
        <f t="shared" si="496"/>
        <v>4.3823097900000008</v>
      </c>
      <c r="AD483" s="42">
        <v>4.2016115E-5</v>
      </c>
      <c r="AE483" s="42">
        <v>1.2676629999999999E-7</v>
      </c>
      <c r="AF483" s="42">
        <v>3.4634228000000002E-12</v>
      </c>
      <c r="AG483" s="42">
        <v>7.9319848999999996E-9</v>
      </c>
      <c r="AH483" s="42">
        <v>3.6696771000000001E-10</v>
      </c>
      <c r="AI483" s="42">
        <v>4.5596644E-8</v>
      </c>
      <c r="AJ483" s="42">
        <v>3.6135045000000002E-5</v>
      </c>
      <c r="AK483" s="42">
        <v>6.5669584000000001E-9</v>
      </c>
      <c r="AL483" s="42">
        <v>4.0800009000000001E-8</v>
      </c>
      <c r="AM483" s="42">
        <v>1.9659863E-10</v>
      </c>
      <c r="AN483" s="42">
        <v>1.2562330000000001E-13</v>
      </c>
      <c r="AO483" s="42">
        <v>1.9236179000000001E-10</v>
      </c>
      <c r="AP483" s="42">
        <v>5.9534269000000002E-12</v>
      </c>
      <c r="AQ483" s="42">
        <v>3.3316593E-12</v>
      </c>
      <c r="AR483" s="42">
        <v>7.3431262000000002E-8</v>
      </c>
      <c r="AS483" s="42">
        <v>2.9472652000000002E-7</v>
      </c>
      <c r="AT483" s="42">
        <v>1.2177918000000001E-10</v>
      </c>
      <c r="AU483" s="42">
        <v>0.17079699000000001</v>
      </c>
      <c r="AV483" s="42">
        <v>4.2115128000000004</v>
      </c>
      <c r="AW483" s="42">
        <v>9.4550851E-8</v>
      </c>
      <c r="AX483" s="42">
        <v>5.7497139000000002E-10</v>
      </c>
      <c r="AY483" s="42">
        <v>2.5724646E-14</v>
      </c>
      <c r="AZ483" s="28"/>
      <c r="BA483" s="33" t="s">
        <v>1201</v>
      </c>
      <c r="BB483" s="28"/>
      <c r="BC483" s="28"/>
      <c r="BE483" s="39"/>
      <c r="BF483"/>
      <c r="BG483"/>
      <c r="BH483"/>
      <c r="BI483"/>
      <c r="BJ483"/>
      <c r="BK483"/>
      <c r="BL483"/>
      <c r="BM483"/>
      <c r="BN483"/>
      <c r="BO483"/>
      <c r="BP483"/>
      <c r="BQ483"/>
    </row>
    <row r="484" spans="3:69">
      <c r="C484" s="71" t="s">
        <v>529</v>
      </c>
      <c r="E484" s="29" t="s">
        <v>52</v>
      </c>
      <c r="F484" s="43" t="s">
        <v>1983</v>
      </c>
      <c r="G484" s="238">
        <f t="shared" si="488"/>
        <v>26.076132807091305</v>
      </c>
      <c r="H484" s="134">
        <f t="shared" si="489"/>
        <v>1.12344661</v>
      </c>
      <c r="I484" s="134">
        <f t="shared" si="490"/>
        <v>4.160556025</v>
      </c>
      <c r="J484" s="138">
        <f t="shared" si="491"/>
        <v>10.905613972091306</v>
      </c>
      <c r="K484" s="190">
        <v>9.8865162000000009</v>
      </c>
      <c r="L484" s="190">
        <v>3.3272837000000002</v>
      </c>
      <c r="M484" s="190">
        <v>0.81624269000000005</v>
      </c>
      <c r="N484" s="190">
        <v>0.75612288999999999</v>
      </c>
      <c r="O484" s="190">
        <v>0.18376313</v>
      </c>
      <c r="P484" s="190">
        <v>0.18356059</v>
      </c>
      <c r="Q484" s="190">
        <v>1.7029635000000001E-2</v>
      </c>
      <c r="R484" s="190">
        <v>10.335269</v>
      </c>
      <c r="S484" s="190">
        <v>0.55003917000000002</v>
      </c>
      <c r="T484" s="190">
        <v>2.0082512E-2</v>
      </c>
      <c r="U484" s="190">
        <v>2.2329007E-4</v>
      </c>
      <c r="V484" s="190">
        <v>2.1305914999999999E-11</v>
      </c>
      <c r="W484" s="25"/>
      <c r="X484" s="252">
        <f t="shared" si="492"/>
        <v>85.228587931034482</v>
      </c>
      <c r="Y484" s="46">
        <v>1120.2663</v>
      </c>
      <c r="Z484" s="67">
        <f t="shared" si="493"/>
        <v>2.98295362270248</v>
      </c>
      <c r="AA484" s="5">
        <f t="shared" si="494"/>
        <v>1.6160099168859E-4</v>
      </c>
      <c r="AB484" s="5">
        <f t="shared" si="495"/>
        <v>3.4822282829159095E-7</v>
      </c>
      <c r="AC484" s="36">
        <f t="shared" si="496"/>
        <v>9.4041029900000002</v>
      </c>
      <c r="AD484" s="42">
        <v>7.9378365999999999E-5</v>
      </c>
      <c r="AE484" s="42">
        <v>2.3949046999999999E-7</v>
      </c>
      <c r="AF484" s="42">
        <v>6.5431782000000002E-12</v>
      </c>
      <c r="AG484" s="42">
        <v>1.1622325000000001E-8</v>
      </c>
      <c r="AH484" s="42">
        <v>3.6904359000000002E-10</v>
      </c>
      <c r="AI484" s="42">
        <v>1.1590896E-7</v>
      </c>
      <c r="AJ484" s="42">
        <v>8.1193056999999996E-5</v>
      </c>
      <c r="AK484" s="42">
        <v>1.6646356E-8</v>
      </c>
      <c r="AL484" s="42">
        <v>9.0260004000000004E-8</v>
      </c>
      <c r="AM484" s="42">
        <v>1.7976369000000001E-10</v>
      </c>
      <c r="AN484" s="42">
        <v>2.3986962000000001E-13</v>
      </c>
      <c r="AO484" s="42">
        <v>5.1811960999999998E-10</v>
      </c>
      <c r="AP484" s="42">
        <v>9.5113912999999999E-12</v>
      </c>
      <c r="AQ484" s="42">
        <v>8.8525045000000003E-12</v>
      </c>
      <c r="AR484" s="42">
        <v>1.4703444E-7</v>
      </c>
      <c r="AS484" s="42">
        <v>6.0809932000000002E-7</v>
      </c>
      <c r="AT484" s="42">
        <v>2.1183941999999999E-10</v>
      </c>
      <c r="AU484" s="42">
        <v>0.22768558999999999</v>
      </c>
      <c r="AV484" s="42">
        <v>9.1764174000000001</v>
      </c>
      <c r="AW484" s="42">
        <v>1.4653460000000001E-7</v>
      </c>
      <c r="AX484" s="42">
        <v>8.9108876000000003E-10</v>
      </c>
      <c r="AY484" s="42">
        <v>3.9867970999999998E-14</v>
      </c>
      <c r="AZ484" s="28"/>
      <c r="BA484" s="33" t="s">
        <v>1201</v>
      </c>
      <c r="BB484" s="28"/>
      <c r="BC484" s="28"/>
      <c r="BE484" s="39"/>
      <c r="BF484"/>
      <c r="BG484"/>
      <c r="BH484"/>
      <c r="BI484"/>
      <c r="BJ484"/>
      <c r="BK484"/>
      <c r="BL484"/>
      <c r="BM484"/>
      <c r="BN484"/>
      <c r="BO484"/>
      <c r="BP484"/>
      <c r="BQ484"/>
    </row>
    <row r="485" spans="3:69">
      <c r="C485" s="57" t="s">
        <v>88</v>
      </c>
      <c r="D485" s="1" t="s">
        <v>151</v>
      </c>
      <c r="E485" s="29"/>
      <c r="F485" s="67"/>
      <c r="H485" s="67"/>
      <c r="I485" s="67"/>
      <c r="J485" s="67"/>
      <c r="K485" s="67"/>
      <c r="L485" s="67"/>
      <c r="M485" s="67"/>
      <c r="N485" s="67"/>
      <c r="O485" s="67"/>
      <c r="P485" s="67"/>
      <c r="Q485" s="67"/>
      <c r="R485" s="67"/>
      <c r="S485" s="67"/>
      <c r="T485" s="67"/>
      <c r="U485" s="67"/>
      <c r="V485" s="67"/>
      <c r="W485" s="67"/>
      <c r="Y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BE485" s="38"/>
      <c r="BF485" s="5"/>
      <c r="BG485"/>
      <c r="BH485"/>
      <c r="BI485"/>
      <c r="BJ485"/>
      <c r="BK485"/>
      <c r="BL485"/>
      <c r="BM485"/>
      <c r="BN485"/>
      <c r="BO485"/>
      <c r="BP485"/>
      <c r="BQ485"/>
    </row>
    <row r="486" spans="3:69">
      <c r="C486" s="71" t="s">
        <v>530</v>
      </c>
      <c r="E486" s="29" t="s">
        <v>52</v>
      </c>
      <c r="F486" s="43" t="s">
        <v>1984</v>
      </c>
      <c r="G486" s="238">
        <f t="shared" ref="G486:G490" si="497">H486+I486+J486+K486</f>
        <v>1.9830734817010001</v>
      </c>
      <c r="H486" s="134">
        <f t="shared" ref="H486:H490" si="498">N486+O486+P486</f>
        <v>0.12481176599999999</v>
      </c>
      <c r="I486" s="134">
        <f t="shared" ref="I486:I490" si="499">L486+M486+Q486</f>
        <v>0.29291690300000001</v>
      </c>
      <c r="J486" s="138">
        <f t="shared" ref="J486:J490" si="500">R486+IF(S486="x",0,S486)+IF(T486="x",0,T486)+IF(U486="x",0,U486)+V486</f>
        <v>1.0893440527010001</v>
      </c>
      <c r="K486" s="190">
        <v>0.47600076000000002</v>
      </c>
      <c r="L486" s="190">
        <v>0.15170544</v>
      </c>
      <c r="M486" s="190">
        <v>0.10579534</v>
      </c>
      <c r="N486" s="190">
        <v>8.5748861999999995E-2</v>
      </c>
      <c r="O486" s="190">
        <v>1.7260310000000001E-2</v>
      </c>
      <c r="P486" s="190">
        <v>2.1802594000000002E-2</v>
      </c>
      <c r="Q486" s="190">
        <v>3.5416123000000001E-2</v>
      </c>
      <c r="R486" s="190">
        <v>1.0098229999999999</v>
      </c>
      <c r="S486" s="190">
        <v>6.2261007E-2</v>
      </c>
      <c r="T486" s="190">
        <v>1.7200335000000001E-2</v>
      </c>
      <c r="U486" s="190">
        <v>3.4305565000000003E-5</v>
      </c>
      <c r="V486" s="190">
        <v>2.5405136E-5</v>
      </c>
      <c r="W486" s="25"/>
      <c r="X486" s="252">
        <f t="shared" ref="X486:X490" si="501">K486/0.116</f>
        <v>4.1034548275862068</v>
      </c>
      <c r="Y486" s="46">
        <v>52.675899999999999</v>
      </c>
      <c r="Z486" s="67">
        <f t="shared" ref="Z486:Z490" si="502">AA486*42.1*400+AB486*1396*400+AC486*0.0000357*200</f>
        <v>0.19755047289173444</v>
      </c>
      <c r="AA486" s="5">
        <f t="shared" ref="AA486:AA490" si="503">AD486+AG486+AH486+AI486+AJ486+AR486+AS486+AW486</f>
        <v>1.0830976259300002E-5</v>
      </c>
      <c r="AB486" s="5">
        <f t="shared" ref="AB486:AB490" si="504">AE486+AF486+AK486+AL486+AM486+AN486+AO486+AP486+AQ486+AT486+AX486+AY486</f>
        <v>2.4450988794989997E-8</v>
      </c>
      <c r="AC486" s="36">
        <f t="shared" ref="AC486:AC490" si="505">AU486+AV486</f>
        <v>0.21056029999999998</v>
      </c>
      <c r="AD486" s="42">
        <v>3.8362429E-6</v>
      </c>
      <c r="AE486" s="42">
        <v>1.1573613999999999E-8</v>
      </c>
      <c r="AF486" s="42">
        <v>3.1620388000000001E-13</v>
      </c>
      <c r="AG486" s="42">
        <v>1.5939073000000001E-9</v>
      </c>
      <c r="AH486" s="42">
        <v>1.1516300000000001E-9</v>
      </c>
      <c r="AI486" s="42">
        <v>1.4000016E-8</v>
      </c>
      <c r="AJ486" s="42">
        <v>4.5595788999999996E-6</v>
      </c>
      <c r="AK486" s="42">
        <v>1.9896362999999998E-9</v>
      </c>
      <c r="AL486" s="42">
        <v>4.8915271999999999E-9</v>
      </c>
      <c r="AM486" s="42">
        <v>2.5759378000000002E-10</v>
      </c>
      <c r="AN486" s="42">
        <v>1.1596988000000001E-13</v>
      </c>
      <c r="AO486" s="42">
        <v>1.8757860000000002E-9</v>
      </c>
      <c r="AP486" s="42">
        <v>1.7153955999999999E-11</v>
      </c>
      <c r="AQ486" s="42">
        <v>1.1600474E-11</v>
      </c>
      <c r="AR486" s="42">
        <v>8.2462305999999999E-8</v>
      </c>
      <c r="AS486" s="42">
        <v>1.7139170000000001E-6</v>
      </c>
      <c r="AT486" s="42">
        <v>5.0800297999999999E-11</v>
      </c>
      <c r="AU486" s="29">
        <v>3.035796E-2</v>
      </c>
      <c r="AV486" s="42">
        <v>0.18020233999999999</v>
      </c>
      <c r="AW486" s="42">
        <v>6.2202960000000005E-7</v>
      </c>
      <c r="AX486" s="42">
        <v>3.7826752999999998E-9</v>
      </c>
      <c r="AY486" s="42">
        <v>1.6931323E-13</v>
      </c>
      <c r="AZ486" s="28"/>
      <c r="BA486" s="33" t="s">
        <v>1201</v>
      </c>
      <c r="BB486" s="28"/>
      <c r="BC486" s="28"/>
      <c r="BE486" s="39"/>
      <c r="BF486"/>
      <c r="BG486"/>
      <c r="BH486"/>
      <c r="BI486"/>
      <c r="BJ486"/>
      <c r="BK486"/>
      <c r="BL486"/>
      <c r="BM486"/>
      <c r="BN486"/>
      <c r="BO486"/>
      <c r="BP486"/>
      <c r="BQ486"/>
    </row>
    <row r="487" spans="3:69">
      <c r="C487" s="71" t="s">
        <v>531</v>
      </c>
      <c r="E487" s="29" t="s">
        <v>52</v>
      </c>
      <c r="F487" s="43" t="s">
        <v>1985</v>
      </c>
      <c r="G487" s="238">
        <f t="shared" si="497"/>
        <v>1.8921185264981353</v>
      </c>
      <c r="H487" s="134">
        <f t="shared" si="498"/>
        <v>0.117471692</v>
      </c>
      <c r="I487" s="134">
        <f t="shared" si="499"/>
        <v>0.25390347499999999</v>
      </c>
      <c r="J487" s="138">
        <f t="shared" si="500"/>
        <v>1.0523670994981353</v>
      </c>
      <c r="K487" s="190">
        <v>0.46837625999999999</v>
      </c>
      <c r="L487" s="190">
        <v>0.13167746</v>
      </c>
      <c r="M487" s="190">
        <v>9.6933249999999999E-2</v>
      </c>
      <c r="N487" s="190">
        <v>8.3289089999999996E-2</v>
      </c>
      <c r="O487" s="190">
        <v>1.6405019E-2</v>
      </c>
      <c r="P487" s="190">
        <v>1.7777583E-2</v>
      </c>
      <c r="Q487" s="190">
        <v>2.5292764999999998E-2</v>
      </c>
      <c r="R487" s="190">
        <v>0.97317540000000002</v>
      </c>
      <c r="S487" s="190">
        <v>6.1972491999999997E-2</v>
      </c>
      <c r="T487" s="190">
        <v>1.7193304999999999E-2</v>
      </c>
      <c r="U487" s="190">
        <v>2.5900906000000001E-5</v>
      </c>
      <c r="V487" s="190">
        <v>1.5921354E-9</v>
      </c>
      <c r="W487" s="25"/>
      <c r="X487" s="252">
        <f t="shared" si="501"/>
        <v>4.0377263793103442</v>
      </c>
      <c r="Y487" s="46">
        <v>51.686782999999998</v>
      </c>
      <c r="Z487" s="67">
        <f t="shared" si="502"/>
        <v>0.18093798171299441</v>
      </c>
      <c r="AA487" s="5">
        <f t="shared" si="503"/>
        <v>9.8956598779000005E-6</v>
      </c>
      <c r="AB487" s="5">
        <f t="shared" si="504"/>
        <v>2.3020284950999999E-8</v>
      </c>
      <c r="AC487" s="36">
        <f t="shared" si="505"/>
        <v>0.201756618</v>
      </c>
      <c r="AD487" s="42">
        <v>3.7743502E-6</v>
      </c>
      <c r="AE487" s="42">
        <v>1.1386879000000001E-8</v>
      </c>
      <c r="AF487" s="42">
        <v>3.1110266000000001E-13</v>
      </c>
      <c r="AG487" s="42">
        <v>1.5525417E-9</v>
      </c>
      <c r="AH487" s="42">
        <v>1.1505562E-9</v>
      </c>
      <c r="AI487" s="42">
        <v>1.3639241E-8</v>
      </c>
      <c r="AJ487" s="42">
        <v>4.0304474000000004E-6</v>
      </c>
      <c r="AK487" s="42">
        <v>1.9375277000000001E-9</v>
      </c>
      <c r="AL487" s="42">
        <v>4.3569780000000002E-9</v>
      </c>
      <c r="AM487" s="42">
        <v>6.3537953000000004E-13</v>
      </c>
      <c r="AN487" s="42">
        <v>1.0845405E-13</v>
      </c>
      <c r="AO487" s="42">
        <v>1.5089904999999999E-9</v>
      </c>
      <c r="AP487" s="42">
        <v>1.6827861999999998E-11</v>
      </c>
      <c r="AQ487" s="42">
        <v>1.007512E-11</v>
      </c>
      <c r="AR487" s="42">
        <v>5.0468088999999998E-8</v>
      </c>
      <c r="AS487" s="42">
        <v>1.4029121999999999E-6</v>
      </c>
      <c r="AT487" s="42">
        <v>2.4582238E-11</v>
      </c>
      <c r="AU487" s="29">
        <v>2.7361397999999999E-2</v>
      </c>
      <c r="AV487" s="42">
        <v>0.17439521999999999</v>
      </c>
      <c r="AW487" s="42">
        <v>6.2113965000000002E-7</v>
      </c>
      <c r="AX487" s="42">
        <v>3.7772005999999999E-9</v>
      </c>
      <c r="AY487" s="42">
        <v>1.6899476E-13</v>
      </c>
      <c r="AZ487" s="28"/>
      <c r="BA487" s="33" t="s">
        <v>1201</v>
      </c>
      <c r="BB487" s="28"/>
      <c r="BC487" s="28"/>
      <c r="BE487" s="39"/>
      <c r="BF487"/>
      <c r="BG487"/>
      <c r="BH487"/>
      <c r="BI487"/>
      <c r="BJ487"/>
      <c r="BK487"/>
      <c r="BL487"/>
      <c r="BM487"/>
      <c r="BN487"/>
      <c r="BO487"/>
      <c r="BP487"/>
      <c r="BQ487"/>
    </row>
    <row r="488" spans="3:69">
      <c r="C488" s="71" t="s">
        <v>532</v>
      </c>
      <c r="E488" s="29" t="s">
        <v>52</v>
      </c>
      <c r="F488" s="43" t="s">
        <v>1986</v>
      </c>
      <c r="G488" s="238">
        <f t="shared" si="497"/>
        <v>1.9231259050222</v>
      </c>
      <c r="H488" s="134">
        <f t="shared" si="498"/>
        <v>0.11997399</v>
      </c>
      <c r="I488" s="134">
        <f t="shared" si="499"/>
        <v>0.26720350599999998</v>
      </c>
      <c r="J488" s="138">
        <f t="shared" si="500"/>
        <v>1.0649728890221999</v>
      </c>
      <c r="K488" s="190">
        <v>0.47097551999999998</v>
      </c>
      <c r="L488" s="190">
        <v>0.13850518000000001</v>
      </c>
      <c r="M488" s="190">
        <v>9.9954416000000004E-2</v>
      </c>
      <c r="N488" s="190">
        <v>8.4127648999999999E-2</v>
      </c>
      <c r="O488" s="190">
        <v>1.6696595000000002E-2</v>
      </c>
      <c r="P488" s="190">
        <v>1.9149745999999999E-2</v>
      </c>
      <c r="Q488" s="190">
        <v>2.8743910000000001E-2</v>
      </c>
      <c r="R488" s="190">
        <v>0.98566891000000001</v>
      </c>
      <c r="S488" s="190">
        <v>6.2070848999999997E-2</v>
      </c>
      <c r="T488" s="190">
        <v>1.7195702E-2</v>
      </c>
      <c r="U488" s="190">
        <v>2.8766131E-5</v>
      </c>
      <c r="V488" s="190">
        <v>8.6618911999999994E-6</v>
      </c>
      <c r="W488" s="25"/>
      <c r="X488" s="252">
        <f t="shared" si="501"/>
        <v>4.0601337931034482</v>
      </c>
      <c r="Y488" s="46">
        <v>52.023981999999997</v>
      </c>
      <c r="Z488" s="67">
        <f t="shared" si="502"/>
        <v>0.18660133137860671</v>
      </c>
      <c r="AA488" s="5">
        <f t="shared" si="503"/>
        <v>1.02145177469E-5</v>
      </c>
      <c r="AB488" s="5">
        <f t="shared" si="504"/>
        <v>2.3508025264310003E-8</v>
      </c>
      <c r="AC488" s="36">
        <f t="shared" si="505"/>
        <v>0.20475787299999998</v>
      </c>
      <c r="AD488" s="42">
        <v>3.7954499999999998E-6</v>
      </c>
      <c r="AE488" s="42">
        <v>1.1450539E-8</v>
      </c>
      <c r="AF488" s="42">
        <v>3.1284171000000002E-13</v>
      </c>
      <c r="AG488" s="42">
        <v>1.5666436E-9</v>
      </c>
      <c r="AH488" s="42">
        <v>1.1509222999999999E-9</v>
      </c>
      <c r="AI488" s="42">
        <v>1.3762232999999999E-8</v>
      </c>
      <c r="AJ488" s="42">
        <v>4.2108331999999997E-6</v>
      </c>
      <c r="AK488" s="42">
        <v>1.955292E-9</v>
      </c>
      <c r="AL488" s="42">
        <v>4.5392107000000003E-9</v>
      </c>
      <c r="AM488" s="42">
        <v>8.8234832999999994E-11</v>
      </c>
      <c r="AN488" s="42">
        <v>1.1101627000000001E-13</v>
      </c>
      <c r="AO488" s="42">
        <v>1.6340343999999999E-9</v>
      </c>
      <c r="AP488" s="42">
        <v>1.6939030000000001E-11</v>
      </c>
      <c r="AQ488" s="42">
        <v>1.0595127000000001E-11</v>
      </c>
      <c r="AR488" s="42">
        <v>6.1375208000000005E-8</v>
      </c>
      <c r="AS488" s="42">
        <v>1.5089364999999999E-6</v>
      </c>
      <c r="AT488" s="42">
        <v>3.3520212999999998E-11</v>
      </c>
      <c r="AU488" s="29">
        <v>2.8382952999999999E-2</v>
      </c>
      <c r="AV488" s="42">
        <v>0.17637491999999999</v>
      </c>
      <c r="AW488" s="42">
        <v>6.2144303999999995E-7</v>
      </c>
      <c r="AX488" s="42">
        <v>3.7790670000000001E-9</v>
      </c>
      <c r="AY488" s="42">
        <v>1.6910333E-13</v>
      </c>
      <c r="AZ488" s="28"/>
      <c r="BA488" s="33" t="s">
        <v>1201</v>
      </c>
      <c r="BB488" s="28"/>
      <c r="BC488" s="28"/>
      <c r="BE488" s="39"/>
      <c r="BF488"/>
      <c r="BG488" s="5"/>
      <c r="BH488" s="5"/>
      <c r="BI488"/>
      <c r="BJ488"/>
      <c r="BK488"/>
      <c r="BL488"/>
      <c r="BM488"/>
      <c r="BN488"/>
      <c r="BO488"/>
      <c r="BP488"/>
      <c r="BQ488"/>
    </row>
    <row r="489" spans="3:69">
      <c r="C489" s="71" t="s">
        <v>533</v>
      </c>
      <c r="E489" s="29" t="s">
        <v>52</v>
      </c>
      <c r="F489" s="43" t="s">
        <v>1987</v>
      </c>
      <c r="G489" s="238">
        <f t="shared" si="497"/>
        <v>1.9853032301978555</v>
      </c>
      <c r="H489" s="134">
        <f t="shared" si="498"/>
        <v>0.118288146</v>
      </c>
      <c r="I489" s="134">
        <f t="shared" si="499"/>
        <v>0.28852882099999999</v>
      </c>
      <c r="J489" s="138">
        <f t="shared" si="500"/>
        <v>1.0475680331978554</v>
      </c>
      <c r="K489" s="190">
        <v>0.53091823000000005</v>
      </c>
      <c r="L489" s="190">
        <v>0.16543363</v>
      </c>
      <c r="M489" s="190">
        <v>9.6548701000000001E-2</v>
      </c>
      <c r="N489" s="190">
        <v>8.3381627999999999E-2</v>
      </c>
      <c r="O489" s="190">
        <v>1.7306544E-2</v>
      </c>
      <c r="P489" s="190">
        <v>1.7599974000000001E-2</v>
      </c>
      <c r="Q489" s="190">
        <v>2.6546489999999999E-2</v>
      </c>
      <c r="R489" s="190">
        <v>0.94985419000000004</v>
      </c>
      <c r="S489" s="190">
        <v>8.2216597000000002E-2</v>
      </c>
      <c r="T489" s="190">
        <v>1.5410963E-2</v>
      </c>
      <c r="U489" s="190">
        <v>8.6281749999999994E-5</v>
      </c>
      <c r="V489" s="190">
        <v>1.4478551999999999E-9</v>
      </c>
      <c r="W489" s="25"/>
      <c r="X489" s="252">
        <f t="shared" si="501"/>
        <v>4.5768812931034484</v>
      </c>
      <c r="Y489" s="46">
        <v>64.755251999999999</v>
      </c>
      <c r="Z489" s="67">
        <f t="shared" si="502"/>
        <v>0.19911451248873083</v>
      </c>
      <c r="AA489" s="5">
        <f t="shared" si="503"/>
        <v>1.0893816924799999E-5</v>
      </c>
      <c r="AB489" s="5">
        <f t="shared" si="504"/>
        <v>2.4974629987498E-8</v>
      </c>
      <c r="AC489" s="36">
        <f t="shared" si="505"/>
        <v>0.240448472</v>
      </c>
      <c r="AD489" s="42">
        <v>4.2796078999999999E-6</v>
      </c>
      <c r="AE489" s="42">
        <v>1.2911142E-8</v>
      </c>
      <c r="AF489" s="42">
        <v>3.5274645000000001E-13</v>
      </c>
      <c r="AG489" s="42">
        <v>1.5881180000000001E-9</v>
      </c>
      <c r="AH489" s="42">
        <v>1.2288948E-9</v>
      </c>
      <c r="AI489" s="42">
        <v>1.3604239999999999E-8</v>
      </c>
      <c r="AJ489" s="42">
        <v>4.7516247999999997E-6</v>
      </c>
      <c r="AK489" s="42">
        <v>1.9333322999999999E-9</v>
      </c>
      <c r="AL489" s="42">
        <v>5.1699021000000004E-9</v>
      </c>
      <c r="AM489" s="42">
        <v>5.6757416000000003E-13</v>
      </c>
      <c r="AN489" s="42">
        <v>9.8430397999999995E-14</v>
      </c>
      <c r="AO489" s="42">
        <v>1.3026219E-9</v>
      </c>
      <c r="AP489" s="42">
        <v>1.4542723000000001E-11</v>
      </c>
      <c r="AQ489" s="42">
        <v>8.7368653000000002E-12</v>
      </c>
      <c r="AR489" s="42">
        <v>4.9026782000000003E-8</v>
      </c>
      <c r="AS489" s="42">
        <v>1.2131432000000001E-6</v>
      </c>
      <c r="AT489" s="42">
        <v>8.1865760000000006E-11</v>
      </c>
      <c r="AU489" s="29">
        <v>2.8352341999999999E-2</v>
      </c>
      <c r="AV489" s="42">
        <v>0.21209612999999999</v>
      </c>
      <c r="AW489" s="42">
        <v>5.8399299000000002E-7</v>
      </c>
      <c r="AX489" s="42">
        <v>3.5513086999999998E-9</v>
      </c>
      <c r="AY489" s="42">
        <v>1.5888819E-13</v>
      </c>
      <c r="AZ489" s="28"/>
      <c r="BA489" s="33" t="s">
        <v>1201</v>
      </c>
      <c r="BB489" s="28"/>
      <c r="BC489" s="28"/>
      <c r="BE489" s="39"/>
      <c r="BF489"/>
      <c r="BG489" s="5"/>
      <c r="BH489"/>
      <c r="BI489"/>
      <c r="BJ489"/>
      <c r="BK489"/>
      <c r="BL489"/>
      <c r="BM489"/>
      <c r="BN489"/>
      <c r="BO489"/>
      <c r="BP489"/>
      <c r="BQ489"/>
    </row>
    <row r="490" spans="3:69">
      <c r="C490" s="71" t="s">
        <v>534</v>
      </c>
      <c r="E490" s="29" t="s">
        <v>52</v>
      </c>
      <c r="F490" s="43" t="s">
        <v>1988</v>
      </c>
      <c r="G490" s="238">
        <f t="shared" si="497"/>
        <v>1.9943778967670003</v>
      </c>
      <c r="H490" s="134">
        <f t="shared" si="498"/>
        <v>0.12041595100000001</v>
      </c>
      <c r="I490" s="134">
        <f t="shared" si="499"/>
        <v>0.26168583400000001</v>
      </c>
      <c r="J490" s="138">
        <f t="shared" si="500"/>
        <v>1.1409738117670003</v>
      </c>
      <c r="K490" s="190">
        <v>0.47130230000000001</v>
      </c>
      <c r="L490" s="190">
        <v>0.13403738000000001</v>
      </c>
      <c r="M490" s="190">
        <v>9.9374105000000004E-2</v>
      </c>
      <c r="N490" s="190">
        <v>8.3639482000000001E-2</v>
      </c>
      <c r="O490" s="190">
        <v>1.6358969000000001E-2</v>
      </c>
      <c r="P490" s="190">
        <v>2.0417500000000002E-2</v>
      </c>
      <c r="Q490" s="190">
        <v>2.8274349000000001E-2</v>
      </c>
      <c r="R490" s="190">
        <v>1.0616775000000001</v>
      </c>
      <c r="S490" s="190">
        <v>6.1758898999999999E-2</v>
      </c>
      <c r="T490" s="190">
        <v>1.7513045000000001E-2</v>
      </c>
      <c r="U490" s="190">
        <v>1.5705859999999999E-5</v>
      </c>
      <c r="V490" s="190">
        <v>8.661907E-6</v>
      </c>
      <c r="W490" s="25"/>
      <c r="X490" s="252">
        <f t="shared" si="501"/>
        <v>4.0629508620689654</v>
      </c>
      <c r="Y490" s="46">
        <v>51.495826999999998</v>
      </c>
      <c r="Z490" s="67">
        <f t="shared" si="502"/>
        <v>0.1853607053664483</v>
      </c>
      <c r="AA490" s="5">
        <f t="shared" si="503"/>
        <v>1.0140285369500001E-5</v>
      </c>
      <c r="AB490" s="5">
        <f t="shared" si="504"/>
        <v>2.3419176269320001E-8</v>
      </c>
      <c r="AC490" s="36">
        <f t="shared" si="505"/>
        <v>0.21302965199999999</v>
      </c>
      <c r="AD490" s="42">
        <v>3.7968672E-6</v>
      </c>
      <c r="AE490" s="42">
        <v>1.1454869E-8</v>
      </c>
      <c r="AF490" s="42">
        <v>3.1296029999999998E-13</v>
      </c>
      <c r="AG490" s="42">
        <v>1.5539825E-9</v>
      </c>
      <c r="AH490" s="42">
        <v>1.124112E-9</v>
      </c>
      <c r="AI490" s="42">
        <v>1.3674565E-8</v>
      </c>
      <c r="AJ490" s="42">
        <v>4.1039796999999996E-6</v>
      </c>
      <c r="AK490" s="42">
        <v>1.9431218E-9</v>
      </c>
      <c r="AL490" s="42">
        <v>4.4234112999999997E-9</v>
      </c>
      <c r="AM490" s="42">
        <v>8.9806575000000005E-11</v>
      </c>
      <c r="AN490" s="42">
        <v>1.1229784999999999E-13</v>
      </c>
      <c r="AO490" s="42">
        <v>1.6647199E-9</v>
      </c>
      <c r="AP490" s="42">
        <v>1.7311116000000001E-11</v>
      </c>
      <c r="AQ490" s="42">
        <v>1.0798880000000001E-11</v>
      </c>
      <c r="AR490" s="42">
        <v>6.1459970000000006E-8</v>
      </c>
      <c r="AS490" s="42">
        <v>1.5378236999999999E-6</v>
      </c>
      <c r="AT490" s="42">
        <v>2.1129795E-11</v>
      </c>
      <c r="AU490" s="29">
        <v>2.9065402000000001E-2</v>
      </c>
      <c r="AV490" s="42">
        <v>0.18396425</v>
      </c>
      <c r="AW490" s="42">
        <v>6.2380213999999999E-7</v>
      </c>
      <c r="AX490" s="42">
        <v>3.7934128999999997E-9</v>
      </c>
      <c r="AY490" s="42">
        <v>1.6974517000000001E-13</v>
      </c>
      <c r="AZ490" s="28"/>
      <c r="BA490" s="33" t="s">
        <v>1201</v>
      </c>
      <c r="BB490" s="28"/>
      <c r="BC490" s="28"/>
      <c r="BE490" s="39"/>
      <c r="BF490"/>
      <c r="BG490" s="5"/>
      <c r="BH490"/>
      <c r="BI490"/>
      <c r="BJ490"/>
      <c r="BK490"/>
      <c r="BL490"/>
      <c r="BM490"/>
      <c r="BN490"/>
      <c r="BO490"/>
      <c r="BP490"/>
      <c r="BQ490"/>
    </row>
    <row r="491" spans="3:69">
      <c r="C491" s="57" t="s">
        <v>152</v>
      </c>
      <c r="D491" s="1" t="s">
        <v>1153</v>
      </c>
      <c r="E491" s="1"/>
      <c r="F491" s="5"/>
      <c r="AZ491" s="28"/>
      <c r="BA491" s="28"/>
      <c r="BB491" s="28"/>
      <c r="BC491" s="28"/>
      <c r="BE491" s="39"/>
      <c r="BF491"/>
      <c r="BG491" s="5"/>
      <c r="BH491"/>
      <c r="BI491"/>
      <c r="BJ491"/>
      <c r="BK491"/>
      <c r="BL491"/>
      <c r="BM491"/>
      <c r="BN491"/>
      <c r="BO491"/>
      <c r="BP491"/>
      <c r="BQ491"/>
    </row>
    <row r="492" spans="3:69">
      <c r="C492" s="71" t="s">
        <v>535</v>
      </c>
      <c r="E492" s="29" t="s">
        <v>52</v>
      </c>
      <c r="F492" s="43" t="s">
        <v>1989</v>
      </c>
      <c r="G492" s="238">
        <f t="shared" ref="G492" si="506">H492+I492+J492+K492</f>
        <v>1.1219537946493467</v>
      </c>
      <c r="H492" s="134">
        <f t="shared" ref="H492" si="507">N492+O492+P492</f>
        <v>7.0376891799999994E-2</v>
      </c>
      <c r="I492" s="134">
        <f t="shared" ref="I492" si="508">L492+M492+Q492</f>
        <v>0.19598523500000001</v>
      </c>
      <c r="J492" s="138">
        <f t="shared" ref="J492" si="509">R492+IF(S492="x",0,S492)+IF(T492="x",0,T492)+IF(U492="x",0,U492)+V492</f>
        <v>0.25396804784934685</v>
      </c>
      <c r="K492" s="190">
        <v>0.60162362000000003</v>
      </c>
      <c r="L492" s="190">
        <v>0.11401786</v>
      </c>
      <c r="M492" s="190">
        <v>5.4090675999999997E-2</v>
      </c>
      <c r="N492" s="190">
        <v>5.0067379000000002E-2</v>
      </c>
      <c r="O492" s="190">
        <v>1.8160356999999999E-2</v>
      </c>
      <c r="P492" s="190">
        <v>2.1491558000000001E-3</v>
      </c>
      <c r="Q492" s="190">
        <v>2.7876699000000001E-2</v>
      </c>
      <c r="R492" s="190">
        <v>4.2609435000000001E-2</v>
      </c>
      <c r="S492" s="190">
        <v>0.16466157000000001</v>
      </c>
      <c r="T492" s="190">
        <v>4.6348851000000003E-2</v>
      </c>
      <c r="U492" s="190">
        <v>3.4819157000000003E-4</v>
      </c>
      <c r="V492" s="190">
        <v>2.7934685E-10</v>
      </c>
      <c r="W492" s="25"/>
      <c r="X492" s="252">
        <f t="shared" ref="X492" si="510">K492/0.116</f>
        <v>5.186410517241379</v>
      </c>
      <c r="Y492" s="46">
        <v>103.90768</v>
      </c>
      <c r="Z492" s="67">
        <f t="shared" ref="Z492:Z496" si="511">AA492*42.1*400+AB492*1396*400+AC492*0.0000357*200</f>
        <v>0.15663675307908617</v>
      </c>
      <c r="AA492" s="5">
        <f>AD492+AG492+AH492+AI492+AJ492+AR492+AS492+AW492</f>
        <v>8.4867990406399992E-6</v>
      </c>
      <c r="AB492" s="5">
        <f t="shared" ref="AB492" si="512">AE492+AF492+AK492+AL492+AM492+AN492+AO492+AP492+AQ492+AT492+AX492+AY492</f>
        <v>2.1296951422587E-8</v>
      </c>
      <c r="AC492" s="36">
        <f t="shared" ref="AC492" si="513">AU492+AV492</f>
        <v>0.25585988240000002</v>
      </c>
      <c r="AD492" s="42">
        <v>4.847501E-6</v>
      </c>
      <c r="AE492" s="42">
        <v>1.4624518E-8</v>
      </c>
      <c r="AF492" s="42">
        <v>3.9955577999999999E-13</v>
      </c>
      <c r="AG492" s="42">
        <v>8.2407104000000001E-10</v>
      </c>
      <c r="AH492" s="42">
        <v>1.3838874000000001E-9</v>
      </c>
      <c r="AI492" s="42">
        <v>7.6275663999999996E-9</v>
      </c>
      <c r="AJ492" s="42">
        <v>3.2767013999999999E-6</v>
      </c>
      <c r="AK492" s="42">
        <v>1.0871126E-9</v>
      </c>
      <c r="AL492" s="42">
        <v>3.4072069000000001E-9</v>
      </c>
      <c r="AM492" s="42">
        <v>2.4591267E-12</v>
      </c>
      <c r="AN492" s="42">
        <v>3.9480276E-14</v>
      </c>
      <c r="AO492" s="42">
        <v>2.5654974999999999E-11</v>
      </c>
      <c r="AP492" s="42">
        <v>3.3247842000000002E-13</v>
      </c>
      <c r="AQ492" s="42">
        <v>2.3387198000000001E-13</v>
      </c>
      <c r="AR492" s="42">
        <v>7.6855908000000004E-9</v>
      </c>
      <c r="AS492" s="42">
        <v>4.6020835000000003E-8</v>
      </c>
      <c r="AT492" s="42">
        <v>3.3033727000000001E-10</v>
      </c>
      <c r="AU492" s="42">
        <v>3.3620823999999999E-3</v>
      </c>
      <c r="AV492" s="42">
        <v>0.25249779999999999</v>
      </c>
      <c r="AW492" s="42">
        <v>2.9905468999999999E-7</v>
      </c>
      <c r="AX492" s="42">
        <v>1.8185758E-9</v>
      </c>
      <c r="AY492" s="42">
        <v>8.1364430999999997E-14</v>
      </c>
      <c r="AZ492" s="28"/>
      <c r="BA492" s="33" t="s">
        <v>1525</v>
      </c>
      <c r="BB492" s="28"/>
      <c r="BC492" s="28"/>
      <c r="BE492" s="100"/>
      <c r="BF492"/>
      <c r="BG492" s="5"/>
      <c r="BH492"/>
      <c r="BI492"/>
      <c r="BJ492"/>
      <c r="BK492"/>
      <c r="BL492"/>
      <c r="BM492"/>
      <c r="BN492"/>
      <c r="BO492"/>
      <c r="BP492"/>
      <c r="BQ492"/>
    </row>
    <row r="493" spans="3:69">
      <c r="C493" s="71" t="s">
        <v>536</v>
      </c>
      <c r="E493" s="29" t="s">
        <v>52</v>
      </c>
      <c r="F493" s="43" t="s">
        <v>1990</v>
      </c>
      <c r="G493" s="238">
        <f t="shared" ref="G493:G495" si="514">H493+I493+J493+K493</f>
        <v>60.318337709309297</v>
      </c>
      <c r="H493" s="134">
        <f t="shared" ref="H493:H495" si="515">N493+O493+P493</f>
        <v>0.17094867149999998</v>
      </c>
      <c r="I493" s="134">
        <f t="shared" ref="I493:I495" si="516">L493+M493+Q493</f>
        <v>0.62701208080000004</v>
      </c>
      <c r="J493" s="138">
        <f t="shared" ref="J493:J495" si="517">R493+IF(S493="x",0,S493)+IF(T493="x",0,T493)+IF(U493="x",0,U493)+V493</f>
        <v>58.100370457009298</v>
      </c>
      <c r="K493" s="190">
        <v>1.4200064999999999</v>
      </c>
      <c r="L493" s="190">
        <v>0.48294411999999998</v>
      </c>
      <c r="M493" s="190">
        <v>0.14109242999999999</v>
      </c>
      <c r="N493" s="190">
        <v>0.13127105999999999</v>
      </c>
      <c r="O493" s="190">
        <v>3.6454586999999997E-2</v>
      </c>
      <c r="P493" s="190">
        <v>3.2230244999999999E-3</v>
      </c>
      <c r="Q493" s="190">
        <v>2.9755307999999999E-3</v>
      </c>
      <c r="R493" s="190">
        <v>58.039968999999999</v>
      </c>
      <c r="S493" s="190">
        <v>1.5764309000000001E-2</v>
      </c>
      <c r="T493" s="190">
        <v>4.4575352999999998E-2</v>
      </c>
      <c r="U493" s="190">
        <v>6.1792565999999995E-5</v>
      </c>
      <c r="V493" s="190">
        <v>2.4432992000000002E-9</v>
      </c>
      <c r="W493" s="25"/>
      <c r="X493" s="252">
        <f t="shared" ref="X493:X495" si="518">K493/0.116</f>
        <v>12.241435344827584</v>
      </c>
      <c r="Y493" s="46">
        <v>161.21324999999999</v>
      </c>
      <c r="Z493" s="67">
        <f t="shared" si="511"/>
        <v>0.43976215205466673</v>
      </c>
      <c r="AA493" s="5">
        <f t="shared" ref="AA493:AA495" si="519">AD493+AG493+AH493+AI493+AJ493+AR493+AS493+AW493</f>
        <v>2.3809345712017998E-5</v>
      </c>
      <c r="AB493" s="5">
        <f t="shared" ref="AB493:AB495" si="520">AE493+AF493+AK493+AL493+AM493+AN493+AO493+AP493+AQ493+AT493+AX493+AY493</f>
        <v>5.1118812771278002E-8</v>
      </c>
      <c r="AC493" s="36">
        <f t="shared" ref="AC493:AC495" si="521">AU493+AV493</f>
        <v>1.4380987692999998</v>
      </c>
      <c r="AD493" s="42">
        <v>1.1404557E-5</v>
      </c>
      <c r="AE493" s="42">
        <v>3.4408261E-8</v>
      </c>
      <c r="AF493" s="42">
        <v>9.4007422000000002E-13</v>
      </c>
      <c r="AG493" s="42">
        <v>1.2174438000000001E-9</v>
      </c>
      <c r="AH493" s="42">
        <v>7.8424218000000004E-11</v>
      </c>
      <c r="AI493" s="42">
        <v>2.0162154999999999E-8</v>
      </c>
      <c r="AJ493" s="42">
        <v>1.2216908E-5</v>
      </c>
      <c r="AK493" s="42">
        <v>2.8866626E-9</v>
      </c>
      <c r="AL493" s="42">
        <v>1.3388115000000001E-8</v>
      </c>
      <c r="AM493" s="42">
        <v>3.7014360000000001E-12</v>
      </c>
      <c r="AN493" s="42">
        <v>4.5035041E-14</v>
      </c>
      <c r="AO493" s="42">
        <v>1.0005707E-10</v>
      </c>
      <c r="AP493" s="42">
        <v>6.8267991E-13</v>
      </c>
      <c r="AQ493" s="42">
        <v>1.5274855E-12</v>
      </c>
      <c r="AR493" s="42">
        <v>2.3856616E-8</v>
      </c>
      <c r="AS493" s="42">
        <v>9.8138139000000003E-8</v>
      </c>
      <c r="AT493" s="42">
        <v>5.8638423000000005E-11</v>
      </c>
      <c r="AU493" s="42">
        <v>3.3507693000000001E-3</v>
      </c>
      <c r="AV493" s="42">
        <v>1.4347479999999999</v>
      </c>
      <c r="AW493" s="42">
        <v>4.4427933999999998E-8</v>
      </c>
      <c r="AX493" s="42">
        <v>2.7016987999999999E-10</v>
      </c>
      <c r="AY493" s="42">
        <v>1.2087607000000001E-14</v>
      </c>
      <c r="AZ493" s="28"/>
      <c r="BA493" s="33" t="s">
        <v>1527</v>
      </c>
      <c r="BB493" s="28"/>
      <c r="BC493" s="28"/>
      <c r="BE493" s="100"/>
      <c r="BF493"/>
      <c r="BG493" s="5"/>
      <c r="BH493"/>
      <c r="BI493"/>
      <c r="BJ493"/>
      <c r="BK493"/>
      <c r="BL493"/>
      <c r="BM493"/>
      <c r="BN493"/>
      <c r="BO493"/>
      <c r="BP493"/>
      <c r="BQ493"/>
    </row>
    <row r="494" spans="3:69">
      <c r="C494" s="71" t="s">
        <v>537</v>
      </c>
      <c r="E494" s="29" t="s">
        <v>52</v>
      </c>
      <c r="F494" s="43" t="s">
        <v>1991</v>
      </c>
      <c r="G494" s="238">
        <f t="shared" si="514"/>
        <v>69.188406734474995</v>
      </c>
      <c r="H494" s="134">
        <f t="shared" si="515"/>
        <v>0.1842583163</v>
      </c>
      <c r="I494" s="134">
        <f t="shared" si="516"/>
        <v>0.67739843219999996</v>
      </c>
      <c r="J494" s="138">
        <f t="shared" si="517"/>
        <v>66.796844385974993</v>
      </c>
      <c r="K494" s="190">
        <v>1.5299056</v>
      </c>
      <c r="L494" s="190">
        <v>0.52216556000000003</v>
      </c>
      <c r="M494" s="190">
        <v>0.15215927000000001</v>
      </c>
      <c r="N494" s="190">
        <v>0.14143175999999999</v>
      </c>
      <c r="O494" s="190">
        <v>3.9429878000000002E-2</v>
      </c>
      <c r="P494" s="190">
        <v>3.3966782999999999E-3</v>
      </c>
      <c r="Q494" s="190">
        <v>3.0736022E-3</v>
      </c>
      <c r="R494" s="190">
        <v>66.736125999999999</v>
      </c>
      <c r="S494" s="190">
        <v>1.6039484999999999E-2</v>
      </c>
      <c r="T494" s="190">
        <v>4.4614374999999998E-2</v>
      </c>
      <c r="U494" s="190">
        <v>6.4523519000000005E-5</v>
      </c>
      <c r="V494" s="190">
        <v>2.4560099000000001E-9</v>
      </c>
      <c r="W494" s="25"/>
      <c r="X494" s="252">
        <f t="shared" si="518"/>
        <v>13.188841379310343</v>
      </c>
      <c r="Y494" s="46">
        <v>172.94358</v>
      </c>
      <c r="Z494" s="67">
        <f t="shared" si="511"/>
        <v>0.47450477983276562</v>
      </c>
      <c r="AA494" s="5">
        <f t="shared" si="519"/>
        <v>2.5690941863188004E-5</v>
      </c>
      <c r="AB494" s="5">
        <f t="shared" si="520"/>
        <v>5.5110343981962002E-8</v>
      </c>
      <c r="AC494" s="36">
        <f t="shared" si="521"/>
        <v>1.5540199967999999</v>
      </c>
      <c r="AD494" s="42">
        <v>1.2287118000000001E-5</v>
      </c>
      <c r="AE494" s="42">
        <v>3.7071005999999997E-8</v>
      </c>
      <c r="AF494" s="42">
        <v>1.0128234999999999E-12</v>
      </c>
      <c r="AG494" s="42">
        <v>1.3007503E-9</v>
      </c>
      <c r="AH494" s="42">
        <v>8.0436887999999996E-11</v>
      </c>
      <c r="AI494" s="42">
        <v>2.1745014999999999E-8</v>
      </c>
      <c r="AJ494" s="42">
        <v>1.3205181E-5</v>
      </c>
      <c r="AK494" s="42">
        <v>3.1133899000000001E-9</v>
      </c>
      <c r="AL494" s="42">
        <v>1.4470745000000001E-8</v>
      </c>
      <c r="AM494" s="42">
        <v>3.8097560999999999E-12</v>
      </c>
      <c r="AN494" s="42">
        <v>4.7839644000000002E-14</v>
      </c>
      <c r="AO494" s="42">
        <v>1.0717264999999999E-10</v>
      </c>
      <c r="AP494" s="42">
        <v>7.2645775000000003E-13</v>
      </c>
      <c r="AQ494" s="42">
        <v>1.6441627999999999E-12</v>
      </c>
      <c r="AR494" s="42">
        <v>2.5520982000000002E-8</v>
      </c>
      <c r="AS494" s="42">
        <v>1.0402565E-7</v>
      </c>
      <c r="AT494" s="42">
        <v>6.1229405000000004E-11</v>
      </c>
      <c r="AU494" s="42">
        <v>3.3472967999999999E-3</v>
      </c>
      <c r="AV494" s="42">
        <v>1.5506727</v>
      </c>
      <c r="AW494" s="42">
        <v>4.5970029E-8</v>
      </c>
      <c r="AX494" s="42">
        <v>2.7954748000000003E-10</v>
      </c>
      <c r="AY494" s="42">
        <v>1.2507168E-14</v>
      </c>
      <c r="AZ494" s="28"/>
      <c r="BA494" s="33" t="s">
        <v>1527</v>
      </c>
      <c r="BB494" s="28"/>
      <c r="BC494" s="28"/>
      <c r="BE494" s="100"/>
      <c r="BF494"/>
      <c r="BG494" s="5"/>
      <c r="BH494"/>
      <c r="BI494"/>
      <c r="BJ494"/>
      <c r="BK494"/>
      <c r="BL494"/>
      <c r="BM494"/>
      <c r="BN494"/>
      <c r="BO494"/>
      <c r="BP494"/>
      <c r="BQ494"/>
    </row>
    <row r="495" spans="3:69">
      <c r="C495" s="71" t="s">
        <v>1517</v>
      </c>
      <c r="D495" s="1"/>
      <c r="E495" s="29" t="s">
        <v>52</v>
      </c>
      <c r="F495" s="43" t="s">
        <v>1992</v>
      </c>
      <c r="G495" s="238">
        <f t="shared" si="514"/>
        <v>1.2587164124630978</v>
      </c>
      <c r="H495" s="134">
        <f t="shared" si="515"/>
        <v>7.9114836600000002E-2</v>
      </c>
      <c r="I495" s="134">
        <f t="shared" si="516"/>
        <v>0.21675460799999999</v>
      </c>
      <c r="J495" s="138">
        <f t="shared" si="517"/>
        <v>0.2854619878630979</v>
      </c>
      <c r="K495" s="190">
        <v>0.67738498000000003</v>
      </c>
      <c r="L495" s="190">
        <v>0.12566436</v>
      </c>
      <c r="M495" s="190">
        <v>6.0665014000000003E-2</v>
      </c>
      <c r="N495" s="190">
        <v>5.6768025E-2</v>
      </c>
      <c r="O495" s="190">
        <v>1.9655487999999999E-2</v>
      </c>
      <c r="P495" s="190">
        <v>2.6913236E-3</v>
      </c>
      <c r="Q495" s="190">
        <v>3.0425233999999999E-2</v>
      </c>
      <c r="R495" s="190">
        <v>4.1144179000000003E-2</v>
      </c>
      <c r="S495" s="190">
        <v>0.178314</v>
      </c>
      <c r="T495" s="190">
        <v>6.5626303999999996E-2</v>
      </c>
      <c r="U495" s="190">
        <v>3.7750445999999997E-4</v>
      </c>
      <c r="V495" s="190">
        <v>4.0309790999999998E-10</v>
      </c>
      <c r="W495" s="25"/>
      <c r="X495" s="252">
        <f t="shared" si="518"/>
        <v>5.8395256896551722</v>
      </c>
      <c r="Y495" s="46">
        <v>118.17713000000001</v>
      </c>
      <c r="Z495" s="67">
        <f t="shared" si="511"/>
        <v>0.17504270069327005</v>
      </c>
      <c r="AA495" s="5">
        <f t="shared" si="519"/>
        <v>9.4817142826199995E-6</v>
      </c>
      <c r="AB495" s="5">
        <f t="shared" si="520"/>
        <v>2.3844336693873998E-8</v>
      </c>
      <c r="AC495" s="36">
        <f t="shared" si="521"/>
        <v>0.28794881849999998</v>
      </c>
      <c r="AD495" s="42">
        <v>5.4573536999999998E-6</v>
      </c>
      <c r="AE495" s="42">
        <v>1.6464417000000002E-8</v>
      </c>
      <c r="AF495" s="42">
        <v>4.4982387000000002E-13</v>
      </c>
      <c r="AG495" s="42">
        <v>9.5884182000000001E-10</v>
      </c>
      <c r="AH495" s="42">
        <v>1.4977194999999999E-9</v>
      </c>
      <c r="AI495" s="42">
        <v>8.5560377999999995E-9</v>
      </c>
      <c r="AJ495" s="42">
        <v>3.6163121999999998E-6</v>
      </c>
      <c r="AK495" s="42">
        <v>1.2192152E-9</v>
      </c>
      <c r="AL495" s="42">
        <v>3.7676939000000003E-9</v>
      </c>
      <c r="AM495" s="42">
        <v>3.4891051999999999E-12</v>
      </c>
      <c r="AN495" s="42">
        <v>4.6145916000000001E-14</v>
      </c>
      <c r="AO495" s="42">
        <v>3.2726634000000002E-11</v>
      </c>
      <c r="AP495" s="42">
        <v>4.1192984000000002E-13</v>
      </c>
      <c r="AQ495" s="42">
        <v>2.9461188999999999E-13</v>
      </c>
      <c r="AR495" s="42">
        <v>9.5793684999999993E-9</v>
      </c>
      <c r="AS495" s="42">
        <v>5.9002425000000001E-8</v>
      </c>
      <c r="AT495" s="42">
        <v>3.5814768E-10</v>
      </c>
      <c r="AU495" s="42">
        <v>4.6878585000000002E-3</v>
      </c>
      <c r="AV495" s="42">
        <v>0.28326096000000001</v>
      </c>
      <c r="AW495" s="42">
        <v>3.2845398999999997E-7</v>
      </c>
      <c r="AX495" s="42">
        <v>1.9973553E-9</v>
      </c>
      <c r="AY495" s="42">
        <v>8.9363157999999997E-14</v>
      </c>
      <c r="AZ495" s="28"/>
      <c r="BA495" s="33" t="s">
        <v>1526</v>
      </c>
      <c r="BB495" s="28"/>
      <c r="BC495" s="28"/>
      <c r="BE495" s="39"/>
      <c r="BF495"/>
      <c r="BG495"/>
      <c r="BH495"/>
      <c r="BI495"/>
      <c r="BJ495"/>
      <c r="BK495"/>
      <c r="BL495"/>
      <c r="BM495"/>
      <c r="BN495"/>
      <c r="BO495"/>
      <c r="BP495"/>
      <c r="BQ495"/>
    </row>
    <row r="496" spans="3:69">
      <c r="C496" s="71" t="s">
        <v>1518</v>
      </c>
      <c r="D496" s="1"/>
      <c r="E496" s="29" t="s">
        <v>52</v>
      </c>
      <c r="F496" s="43" t="s">
        <v>1993</v>
      </c>
      <c r="G496" s="238">
        <f t="shared" ref="G496" si="522">H496+I496+J496+K496</f>
        <v>63.092130342317589</v>
      </c>
      <c r="H496" s="134">
        <f t="shared" ref="H496" si="523">N496+O496+P496</f>
        <v>0.66414697199999995</v>
      </c>
      <c r="I496" s="134">
        <f t="shared" ref="I496" si="524">L496+M496+Q496</f>
        <v>2.8581806264000003</v>
      </c>
      <c r="J496" s="138">
        <f t="shared" ref="J496" si="525">R496+IF(S496="x",0,S496)+IF(T496="x",0,T496)+IF(U496="x",0,U496)+V496</f>
        <v>53.978136743917588</v>
      </c>
      <c r="K496" s="190">
        <v>5.591666</v>
      </c>
      <c r="L496" s="190">
        <v>2.2746757</v>
      </c>
      <c r="M496" s="190">
        <v>0.57754192000000004</v>
      </c>
      <c r="N496" s="190">
        <v>0.47094322999999999</v>
      </c>
      <c r="O496" s="190">
        <v>0.13549391999999999</v>
      </c>
      <c r="P496" s="190">
        <v>5.7709822000000001E-2</v>
      </c>
      <c r="Q496" s="190">
        <v>5.9630064E-3</v>
      </c>
      <c r="R496" s="190">
        <v>53.858269</v>
      </c>
      <c r="S496" s="190">
        <v>0.11212994</v>
      </c>
      <c r="T496" s="190">
        <v>7.6009627E-3</v>
      </c>
      <c r="U496" s="190">
        <v>1.3683877999999999E-4</v>
      </c>
      <c r="V496" s="190">
        <v>2.4375838000000001E-9</v>
      </c>
      <c r="W496" s="25"/>
      <c r="X496" s="252">
        <f t="shared" ref="X496" si="526">K496/0.116</f>
        <v>48.204017241379312</v>
      </c>
      <c r="Y496" s="46">
        <v>605.72472000000005</v>
      </c>
      <c r="Z496" s="67">
        <f t="shared" si="511"/>
        <v>1.8564641249521612</v>
      </c>
      <c r="AA496" s="5">
        <f t="shared" ref="AA496" si="527">AD496+AG496+AH496+AI496+AJ496+AR496+AS496+AW496</f>
        <v>1.0062769948287098E-4</v>
      </c>
      <c r="AB496" s="5">
        <f t="shared" ref="AB496" si="528">AE496+AF496+AK496+AL496+AM496+AN496+AO496+AP496+AQ496+AT496+AX496+AY496</f>
        <v>2.0793317604049793E-7</v>
      </c>
      <c r="AC496" s="36">
        <f t="shared" ref="AC496" si="529">AU496+AV496</f>
        <v>6.4122941400000002</v>
      </c>
      <c r="AD496" s="42">
        <v>4.4887191000000002E-5</v>
      </c>
      <c r="AE496" s="42">
        <v>1.3542845999999999E-7</v>
      </c>
      <c r="AF496" s="42">
        <v>3.7000676000000002E-12</v>
      </c>
      <c r="AG496" s="42">
        <v>3.8201211000000002E-9</v>
      </c>
      <c r="AH496" s="42">
        <v>9.1797770999999995E-11</v>
      </c>
      <c r="AI496" s="42">
        <v>7.2473708000000004E-8</v>
      </c>
      <c r="AJ496" s="42">
        <v>5.5177206000000001E-5</v>
      </c>
      <c r="AK496" s="42">
        <v>1.0403116E-8</v>
      </c>
      <c r="AL496" s="42">
        <v>6.1150943999999998E-8</v>
      </c>
      <c r="AM496" s="42">
        <v>2.1814019E-11</v>
      </c>
      <c r="AN496" s="42">
        <v>1.4546708999999999E-13</v>
      </c>
      <c r="AO496" s="42">
        <v>3.4021548000000002E-10</v>
      </c>
      <c r="AP496" s="42">
        <v>4.8537881999999998E-12</v>
      </c>
      <c r="AQ496" s="42">
        <v>6.0218414999999998E-12</v>
      </c>
      <c r="AR496" s="42">
        <v>8.5799144999999996E-8</v>
      </c>
      <c r="AS496" s="42">
        <v>3.2809624999999998E-7</v>
      </c>
      <c r="AT496" s="42">
        <v>1.2983608E-10</v>
      </c>
      <c r="AU496" s="29">
        <v>0.63255793999999999</v>
      </c>
      <c r="AV496" s="29">
        <v>5.7797362000000003</v>
      </c>
      <c r="AW496" s="42">
        <v>7.3021460999999994E-8</v>
      </c>
      <c r="AX496" s="42">
        <v>4.4404942999999998E-10</v>
      </c>
      <c r="AY496" s="42">
        <v>1.9867108000000001E-14</v>
      </c>
      <c r="AZ496" s="28"/>
      <c r="BA496" s="33" t="s">
        <v>1525</v>
      </c>
      <c r="BB496" s="28"/>
      <c r="BC496" s="28"/>
      <c r="BE496" s="39"/>
      <c r="BF496"/>
      <c r="BG496"/>
      <c r="BH496"/>
      <c r="BI496"/>
      <c r="BJ496"/>
      <c r="BK496"/>
      <c r="BL496"/>
      <c r="BM496"/>
      <c r="BN496"/>
      <c r="BO496"/>
      <c r="BP496"/>
      <c r="BQ496"/>
    </row>
    <row r="497" spans="3:69">
      <c r="F497" s="5"/>
      <c r="K497" s="28"/>
      <c r="L497" s="28"/>
      <c r="M497" s="28"/>
      <c r="N497" s="28"/>
      <c r="O497" s="28"/>
      <c r="P497" s="28"/>
      <c r="Q497" s="28"/>
      <c r="R497" s="28"/>
      <c r="S497" s="28"/>
      <c r="T497" s="28"/>
      <c r="U497" s="28"/>
      <c r="V497" s="28"/>
      <c r="AZ497" s="33"/>
      <c r="BA497" s="33"/>
      <c r="BB497" s="33"/>
      <c r="BC497" s="33"/>
      <c r="BE497"/>
      <c r="BF497"/>
      <c r="BG497" s="5"/>
      <c r="BH497"/>
      <c r="BI497"/>
      <c r="BJ497"/>
      <c r="BK497"/>
      <c r="BL497"/>
      <c r="BM497"/>
      <c r="BN497"/>
      <c r="BO497"/>
      <c r="BP497"/>
      <c r="BQ497"/>
    </row>
    <row r="498" spans="3:69">
      <c r="C498" s="57" t="s">
        <v>89</v>
      </c>
      <c r="D498" s="1" t="s">
        <v>1315</v>
      </c>
      <c r="F498" s="67"/>
      <c r="H498" s="67"/>
      <c r="I498" s="67"/>
      <c r="J498" s="67"/>
      <c r="K498" s="124"/>
      <c r="L498" s="124"/>
      <c r="M498" s="124"/>
      <c r="N498" s="124"/>
      <c r="O498" s="124"/>
      <c r="P498" s="124"/>
      <c r="Q498" s="124"/>
      <c r="R498" s="124"/>
      <c r="S498" s="124"/>
      <c r="T498" s="124"/>
      <c r="U498" s="124"/>
      <c r="V498" s="124"/>
      <c r="W498" s="67"/>
      <c r="Y498" s="67"/>
      <c r="AA498" s="67"/>
      <c r="AB498" s="67"/>
      <c r="AC498" s="67"/>
      <c r="AD498" s="67"/>
      <c r="AE498" s="67"/>
      <c r="AF498" s="67"/>
      <c r="AG498" s="67"/>
      <c r="AH498" s="67"/>
      <c r="AI498" s="67"/>
      <c r="AJ498" s="67"/>
      <c r="AK498" s="67"/>
      <c r="AL498" s="67"/>
      <c r="AM498" s="67"/>
      <c r="AN498" s="67"/>
      <c r="AO498" s="67"/>
      <c r="AP498" s="67"/>
      <c r="AQ498" s="67"/>
      <c r="AR498" s="67"/>
      <c r="AS498" s="67"/>
      <c r="AT498" s="67"/>
      <c r="AU498" s="67"/>
      <c r="AV498" s="67"/>
      <c r="AW498" s="67"/>
      <c r="AX498" s="67"/>
      <c r="AY498" s="67"/>
      <c r="AZ498" s="33"/>
      <c r="BA498" s="33"/>
      <c r="BB498" s="33"/>
      <c r="BC498" s="33"/>
      <c r="BE498" s="33"/>
      <c r="BF498"/>
      <c r="BG498"/>
      <c r="BH498"/>
      <c r="BI498"/>
      <c r="BJ498"/>
      <c r="BK498"/>
      <c r="BL498"/>
      <c r="BM498"/>
      <c r="BN498"/>
      <c r="BO498"/>
      <c r="BP498"/>
      <c r="BQ498"/>
    </row>
    <row r="499" spans="3:69" ht="14.4">
      <c r="C499" s="71" t="s">
        <v>1420</v>
      </c>
      <c r="E499" s="29" t="s">
        <v>52</v>
      </c>
      <c r="F499" s="43" t="s">
        <v>1994</v>
      </c>
      <c r="G499" s="241">
        <f t="shared" ref="G499:G502" si="530">H499+I499+J499+K499</f>
        <v>5.0068199253626405E-2</v>
      </c>
      <c r="H499" s="96">
        <f t="shared" ref="H499:H502" si="531">N499+O499+P499</f>
        <v>2.5247541979999998E-3</v>
      </c>
      <c r="I499" s="96">
        <f t="shared" ref="I499:I502" si="532">L499+M499+Q499</f>
        <v>4.7052191760000002E-3</v>
      </c>
      <c r="J499" s="151">
        <f t="shared" ref="J499:J502" si="533">R499+IF(S499="x",0,S499)+IF(T499="x",0,T499)+IF(U499="x",0,U499)+V499</f>
        <v>5.3775988796264003E-3</v>
      </c>
      <c r="K499" s="190">
        <v>3.7460627000000003E-2</v>
      </c>
      <c r="L499" s="190">
        <v>3.0374412000000001E-4</v>
      </c>
      <c r="M499" s="190">
        <v>4.3103839E-3</v>
      </c>
      <c r="N499" s="190">
        <v>2.4162810000000002E-3</v>
      </c>
      <c r="O499" s="190">
        <v>6.8510900999999998E-5</v>
      </c>
      <c r="P499" s="190">
        <v>3.9962297E-5</v>
      </c>
      <c r="Q499" s="190">
        <v>9.1091155999999999E-5</v>
      </c>
      <c r="R499" s="190">
        <v>6.2388149999999997E-5</v>
      </c>
      <c r="S499" s="190">
        <v>5.2425987E-3</v>
      </c>
      <c r="T499" s="190">
        <v>4.0150583000000002E-5</v>
      </c>
      <c r="U499" s="190">
        <v>3.2456592000000002E-5</v>
      </c>
      <c r="V499" s="190">
        <v>4.8546264000000003E-9</v>
      </c>
      <c r="W499" s="28"/>
      <c r="X499" s="252">
        <f t="shared" ref="X499:X527" si="534">K499/0.116</f>
        <v>0.32293643965517244</v>
      </c>
      <c r="Y499" s="35">
        <v>0.68318122000000003</v>
      </c>
      <c r="Z499" s="67">
        <f t="shared" ref="Z499:Z509" si="535">AA499*42.1*400+AB499*1396*400+AC499*0.0000357*200</f>
        <v>6.6131454618297836E-3</v>
      </c>
      <c r="AA499" s="5">
        <f>AD499+AG499+AH499+AI499+AJ499+AR499+AS499+AW499</f>
        <v>3.5471649068065997E-7</v>
      </c>
      <c r="AB499" s="5">
        <f t="shared" ref="AB499:AB509" si="536">AE499+AF499+AK499+AL499+AM499+AN499+AO499+AP499+AQ499+AT499+AX499+AY499</f>
        <v>1.0695225125333298E-9</v>
      </c>
      <c r="AC499" s="36">
        <f t="shared" ref="AC499:AC502" si="537">AU499+AV499</f>
        <v>5.9521551496999996E-3</v>
      </c>
      <c r="AD499" s="42">
        <v>2.9990669E-7</v>
      </c>
      <c r="AE499" s="42">
        <v>9.0488177000000001E-10</v>
      </c>
      <c r="AF499" s="42">
        <v>2.4722596000000001E-14</v>
      </c>
      <c r="AG499" s="42">
        <v>4.4165485999999998E-12</v>
      </c>
      <c r="AH499" s="42">
        <v>2.8139705999999999E-13</v>
      </c>
      <c r="AI499" s="42">
        <v>3.972813E-10</v>
      </c>
      <c r="AJ499" s="42">
        <v>5.0007189000000003E-8</v>
      </c>
      <c r="AK499" s="42">
        <v>5.6493440999999999E-11</v>
      </c>
      <c r="AL499" s="42">
        <v>5.6963336000000003E-11</v>
      </c>
      <c r="AM499" s="42">
        <v>4.4541948999999996E-12</v>
      </c>
      <c r="AN499" s="42">
        <v>1.0352324E-15</v>
      </c>
      <c r="AO499" s="42">
        <v>1.3968736E-13</v>
      </c>
      <c r="AP499" s="42">
        <v>7.3107927999999998E-14</v>
      </c>
      <c r="AQ499" s="42">
        <v>1.8153265999999999E-14</v>
      </c>
      <c r="AR499" s="42">
        <v>4.3014435000000003E-11</v>
      </c>
      <c r="AS499" s="42">
        <v>1.7839016999999999E-9</v>
      </c>
      <c r="AT499" s="42">
        <v>3.0821374000000001E-11</v>
      </c>
      <c r="AU499" s="42">
        <v>4.8043497000000002E-6</v>
      </c>
      <c r="AV499" s="29">
        <v>5.9473508E-3</v>
      </c>
      <c r="AW499" s="42">
        <v>2.5737163000000001E-9</v>
      </c>
      <c r="AX499" s="42">
        <v>1.5650989999999999E-11</v>
      </c>
      <c r="AY499" s="42">
        <v>7.0025093000000002E-16</v>
      </c>
      <c r="AZ499" s="28"/>
      <c r="BA499" s="33" t="s">
        <v>1612</v>
      </c>
      <c r="BB499" s="28"/>
      <c r="BC499" s="28"/>
      <c r="BE499" s="99"/>
      <c r="BF499"/>
      <c r="BG499"/>
      <c r="BH499"/>
      <c r="BI499"/>
      <c r="BJ499"/>
      <c r="BK499"/>
      <c r="BL499"/>
      <c r="BM499"/>
      <c r="BN499"/>
      <c r="BO499"/>
      <c r="BP499"/>
      <c r="BQ499"/>
    </row>
    <row r="500" spans="3:69" ht="14.4">
      <c r="C500" s="71" t="s">
        <v>1421</v>
      </c>
      <c r="E500" s="29" t="s">
        <v>52</v>
      </c>
      <c r="F500" s="43" t="s">
        <v>1995</v>
      </c>
      <c r="G500" s="241">
        <f t="shared" si="530"/>
        <v>5.1146245475930996E-2</v>
      </c>
      <c r="H500" s="96">
        <f t="shared" si="531"/>
        <v>6.5995562660000002E-3</v>
      </c>
      <c r="I500" s="96">
        <f t="shared" si="532"/>
        <v>1.1444486803E-2</v>
      </c>
      <c r="J500" s="151">
        <f t="shared" si="533"/>
        <v>1.0242528406931E-2</v>
      </c>
      <c r="K500" s="190">
        <v>2.2859674E-2</v>
      </c>
      <c r="L500" s="190">
        <v>1.2523638000000001E-3</v>
      </c>
      <c r="M500" s="190">
        <v>1.0168088E-2</v>
      </c>
      <c r="N500" s="190">
        <v>6.4727913E-3</v>
      </c>
      <c r="O500" s="190">
        <v>8.6240017000000001E-5</v>
      </c>
      <c r="P500" s="190">
        <v>4.0524949000000003E-5</v>
      </c>
      <c r="Q500" s="190">
        <v>2.4035003000000001E-5</v>
      </c>
      <c r="R500" s="190">
        <v>7.6873663000000001E-5</v>
      </c>
      <c r="S500" s="190">
        <v>1.0077709000000001E-2</v>
      </c>
      <c r="T500" s="190">
        <v>4.867301E-5</v>
      </c>
      <c r="U500" s="190">
        <v>3.9266873000000001E-5</v>
      </c>
      <c r="V500" s="190">
        <v>5.8609309999999998E-9</v>
      </c>
      <c r="W500" s="28"/>
      <c r="X500" s="252">
        <f t="shared" si="534"/>
        <v>0.19706615517241377</v>
      </c>
      <c r="Y500" s="35">
        <v>1.2214871</v>
      </c>
      <c r="Z500" s="67">
        <f t="shared" si="535"/>
        <v>6.4489335250530293E-3</v>
      </c>
      <c r="AA500" s="5">
        <f t="shared" ref="AA500:AA502" si="538">AD500+AG500+AH500+AI500+AJ500+AR500+AS500+AW500</f>
        <v>3.470305688146E-7</v>
      </c>
      <c r="AB500" s="5">
        <f t="shared" si="536"/>
        <v>9.4471057494345012E-10</v>
      </c>
      <c r="AC500" s="36">
        <f t="shared" si="537"/>
        <v>1.0842067390299999E-2</v>
      </c>
      <c r="AD500" s="42">
        <v>1.8323662000000001E-7</v>
      </c>
      <c r="AE500" s="42">
        <v>5.5285407000000004E-10</v>
      </c>
      <c r="AF500" s="42">
        <v>1.5104657000000001E-14</v>
      </c>
      <c r="AG500" s="42">
        <v>5.7585908999999997E-12</v>
      </c>
      <c r="AH500" s="42">
        <v>4.0174070000000001E-13</v>
      </c>
      <c r="AI500" s="42">
        <v>1.0207609E-9</v>
      </c>
      <c r="AJ500" s="42">
        <v>1.5811807E-7</v>
      </c>
      <c r="AK500" s="42">
        <v>1.4498358E-10</v>
      </c>
      <c r="AL500" s="42">
        <v>1.8000871E-10</v>
      </c>
      <c r="AM500" s="42">
        <v>1.0180512000000001E-11</v>
      </c>
      <c r="AN500" s="42">
        <v>1.3082617E-15</v>
      </c>
      <c r="AO500" s="42">
        <v>1.8306870999999999E-13</v>
      </c>
      <c r="AP500" s="42">
        <v>3.1933723E-15</v>
      </c>
      <c r="AQ500" s="42">
        <v>6.6675727999999999E-15</v>
      </c>
      <c r="AR500" s="42">
        <v>4.9708983000000003E-11</v>
      </c>
      <c r="AS500" s="42">
        <v>1.4443785000000001E-9</v>
      </c>
      <c r="AT500" s="42">
        <v>3.7288467000000002E-11</v>
      </c>
      <c r="AU500" s="42">
        <v>5.9453902999999998E-6</v>
      </c>
      <c r="AV500" s="29">
        <v>1.0836122E-2</v>
      </c>
      <c r="AW500" s="42">
        <v>3.1548700999999999E-9</v>
      </c>
      <c r="AX500" s="42">
        <v>1.9185035E-11</v>
      </c>
      <c r="AY500" s="42">
        <v>8.5836965000000005E-16</v>
      </c>
      <c r="AZ500" s="28"/>
      <c r="BA500" s="33" t="s">
        <v>1612</v>
      </c>
      <c r="BB500" s="28"/>
      <c r="BC500" s="28"/>
      <c r="BE500" s="99"/>
      <c r="BF500"/>
      <c r="BG500"/>
      <c r="BH500"/>
      <c r="BI500"/>
      <c r="BJ500"/>
      <c r="BK500"/>
      <c r="BL500"/>
      <c r="BM500"/>
      <c r="BN500"/>
      <c r="BO500"/>
      <c r="BP500"/>
      <c r="BQ500"/>
    </row>
    <row r="501" spans="3:69" ht="14.4">
      <c r="C501" s="71" t="s">
        <v>1422</v>
      </c>
      <c r="D501" s="1"/>
      <c r="E501" s="29" t="s">
        <v>30</v>
      </c>
      <c r="F501" s="43" t="s">
        <v>1996</v>
      </c>
      <c r="G501" s="241">
        <f t="shared" si="530"/>
        <v>3.6021895010856899E-3</v>
      </c>
      <c r="H501" s="96">
        <f t="shared" si="531"/>
        <v>4.6322728859999999E-4</v>
      </c>
      <c r="I501" s="96">
        <f t="shared" si="532"/>
        <v>8.2169214700000002E-4</v>
      </c>
      <c r="J501" s="151">
        <f t="shared" si="533"/>
        <v>7.170128654856899E-4</v>
      </c>
      <c r="K501" s="190">
        <v>1.6002572E-3</v>
      </c>
      <c r="L501" s="190">
        <v>8.7669848999999999E-5</v>
      </c>
      <c r="M501" s="190">
        <v>7.1180175999999997E-4</v>
      </c>
      <c r="N501" s="190">
        <v>4.5311804000000002E-4</v>
      </c>
      <c r="O501" s="190">
        <v>6.0371030000000001E-6</v>
      </c>
      <c r="P501" s="190">
        <v>4.0721455999999998E-6</v>
      </c>
      <c r="Q501" s="190">
        <v>2.2220537999999999E-5</v>
      </c>
      <c r="R501" s="190">
        <v>5.3814254999999996E-6</v>
      </c>
      <c r="S501" s="190">
        <v>7.0547492999999996E-4</v>
      </c>
      <c r="T501" s="190">
        <v>3.4072811E-6</v>
      </c>
      <c r="U501" s="190">
        <v>2.7488186E-6</v>
      </c>
      <c r="V501" s="190">
        <v>4.1028569000000002E-10</v>
      </c>
      <c r="W501" s="28"/>
      <c r="X501" s="241">
        <f t="shared" si="534"/>
        <v>1.3795320689655171E-2</v>
      </c>
      <c r="Y501" s="35">
        <v>8.5508374999999998E-2</v>
      </c>
      <c r="Z501" s="67">
        <f t="shared" si="535"/>
        <v>4.5639334141655874E-4</v>
      </c>
      <c r="AA501" s="5">
        <f t="shared" si="538"/>
        <v>2.4586006701475005E-8</v>
      </c>
      <c r="AB501" s="5">
        <f t="shared" si="536"/>
        <v>6.6163775888379992E-11</v>
      </c>
      <c r="AC501" s="36">
        <f t="shared" si="537"/>
        <v>7.5898264812999992E-4</v>
      </c>
      <c r="AD501" s="42">
        <v>1.2827205E-8</v>
      </c>
      <c r="AE501" s="42">
        <v>3.8701719999999997E-11</v>
      </c>
      <c r="AF501" s="42">
        <v>1.0573789E-15</v>
      </c>
      <c r="AG501" s="42">
        <v>4.0312151999999998E-13</v>
      </c>
      <c r="AH501" s="42">
        <v>2.8123254999999999E-14</v>
      </c>
      <c r="AI501" s="42">
        <v>7.1456831999999998E-11</v>
      </c>
      <c r="AJ501" s="42">
        <v>1.1068818E-8</v>
      </c>
      <c r="AK501" s="42">
        <v>1.0149358E-11</v>
      </c>
      <c r="AL501" s="42">
        <v>1.2601240000000001E-11</v>
      </c>
      <c r="AM501" s="42">
        <v>7.1267146000000005E-13</v>
      </c>
      <c r="AN501" s="42">
        <v>9.1582899999999997E-17</v>
      </c>
      <c r="AO501" s="42">
        <v>1.281545E-14</v>
      </c>
      <c r="AP501" s="42">
        <v>2.5714617E-14</v>
      </c>
      <c r="AQ501" s="42">
        <v>5.7045107E-15</v>
      </c>
      <c r="AR501" s="42">
        <v>6.6809747000000002E-12</v>
      </c>
      <c r="AS501" s="42">
        <v>3.9056269999999998E-10</v>
      </c>
      <c r="AT501" s="42">
        <v>2.6103232E-12</v>
      </c>
      <c r="AU501" s="42">
        <v>4.1619812999999997E-7</v>
      </c>
      <c r="AV501" s="29">
        <v>7.5856644999999995E-4</v>
      </c>
      <c r="AW501" s="42">
        <v>2.2085194999999999E-10</v>
      </c>
      <c r="AX501" s="42">
        <v>1.3430196E-12</v>
      </c>
      <c r="AY501" s="42">
        <v>6.0088879999999998E-17</v>
      </c>
      <c r="AZ501" s="28"/>
      <c r="BA501" s="33" t="s">
        <v>1612</v>
      </c>
      <c r="BB501" s="28"/>
      <c r="BC501" s="28"/>
      <c r="BE501" s="99"/>
      <c r="BF501"/>
      <c r="BG501"/>
      <c r="BH501"/>
      <c r="BI501"/>
      <c r="BJ501"/>
      <c r="BK501"/>
      <c r="BL501"/>
      <c r="BM501"/>
      <c r="BN501"/>
      <c r="BO501"/>
      <c r="BP501"/>
      <c r="BQ501"/>
    </row>
    <row r="502" spans="3:69">
      <c r="C502" s="71" t="s">
        <v>1423</v>
      </c>
      <c r="E502" s="29" t="s">
        <v>52</v>
      </c>
      <c r="F502" s="43" t="s">
        <v>1997</v>
      </c>
      <c r="G502" s="241">
        <f t="shared" si="530"/>
        <v>0.233266241475931</v>
      </c>
      <c r="H502" s="96">
        <f t="shared" si="531"/>
        <v>6.5995562660000002E-3</v>
      </c>
      <c r="I502" s="96">
        <f t="shared" si="532"/>
        <v>1.1444486803E-2</v>
      </c>
      <c r="J502" s="151">
        <f t="shared" si="533"/>
        <v>1.0242528406931E-2</v>
      </c>
      <c r="K502" s="190">
        <v>0.20497967</v>
      </c>
      <c r="L502" s="190">
        <v>1.2523638000000001E-3</v>
      </c>
      <c r="M502" s="190">
        <v>1.0168088E-2</v>
      </c>
      <c r="N502" s="190">
        <v>6.4727913E-3</v>
      </c>
      <c r="O502" s="190">
        <v>8.6240017000000001E-5</v>
      </c>
      <c r="P502" s="190">
        <v>4.0524949000000003E-5</v>
      </c>
      <c r="Q502" s="190">
        <v>2.4035003000000001E-5</v>
      </c>
      <c r="R502" s="190">
        <v>7.6873663000000001E-5</v>
      </c>
      <c r="S502" s="190">
        <v>1.0077709000000001E-2</v>
      </c>
      <c r="T502" s="190">
        <v>4.867301E-5</v>
      </c>
      <c r="U502" s="190">
        <v>3.9266873000000001E-5</v>
      </c>
      <c r="V502" s="190">
        <v>5.8609309999999998E-9</v>
      </c>
      <c r="W502" s="28"/>
      <c r="X502" s="252">
        <f t="shared" si="534"/>
        <v>1.7670661206896552</v>
      </c>
      <c r="Y502" s="35">
        <v>1.2214871</v>
      </c>
      <c r="Z502" s="67">
        <f t="shared" si="535"/>
        <v>3.3438933071638706E-2</v>
      </c>
      <c r="AA502" s="5">
        <f t="shared" si="538"/>
        <v>1.8039905488146001E-6</v>
      </c>
      <c r="AB502" s="5">
        <f t="shared" si="536"/>
        <v>5.3408307099464501E-9</v>
      </c>
      <c r="AC502" s="36">
        <f t="shared" si="537"/>
        <v>1.0842067390299999E-2</v>
      </c>
      <c r="AD502" s="42">
        <v>1.6401965999999999E-6</v>
      </c>
      <c r="AE502" s="42">
        <v>4.9488541E-9</v>
      </c>
      <c r="AF502" s="42">
        <v>1.3520966E-13</v>
      </c>
      <c r="AG502" s="42">
        <v>5.7585908999999997E-12</v>
      </c>
      <c r="AH502" s="42">
        <v>4.0174070000000001E-13</v>
      </c>
      <c r="AI502" s="42">
        <v>1.0207609E-9</v>
      </c>
      <c r="AJ502" s="42">
        <v>1.5811807E-7</v>
      </c>
      <c r="AK502" s="42">
        <v>1.4498358E-10</v>
      </c>
      <c r="AL502" s="42">
        <v>1.8000871E-10</v>
      </c>
      <c r="AM502" s="42">
        <v>1.0180512000000001E-11</v>
      </c>
      <c r="AN502" s="42">
        <v>1.3082617E-15</v>
      </c>
      <c r="AO502" s="42">
        <v>1.8306870999999999E-13</v>
      </c>
      <c r="AP502" s="42">
        <v>3.1933723E-15</v>
      </c>
      <c r="AQ502" s="42">
        <v>6.6675727999999999E-15</v>
      </c>
      <c r="AR502" s="42">
        <v>4.9708983000000003E-11</v>
      </c>
      <c r="AS502" s="42">
        <v>1.4443785000000001E-9</v>
      </c>
      <c r="AT502" s="42">
        <v>3.7288467000000002E-11</v>
      </c>
      <c r="AU502" s="42">
        <v>5.9453902999999998E-6</v>
      </c>
      <c r="AV502" s="29">
        <v>1.0836122E-2</v>
      </c>
      <c r="AW502" s="42">
        <v>3.1548700999999999E-9</v>
      </c>
      <c r="AX502" s="42">
        <v>1.9185035E-11</v>
      </c>
      <c r="AY502" s="42">
        <v>8.5836965000000005E-16</v>
      </c>
      <c r="AZ502" s="33"/>
      <c r="BA502" s="33" t="s">
        <v>1612</v>
      </c>
      <c r="BB502" s="33"/>
      <c r="BC502" s="33"/>
      <c r="BE502" s="33"/>
      <c r="BF502"/>
      <c r="BG502"/>
      <c r="BH502"/>
      <c r="BI502"/>
      <c r="BJ502"/>
      <c r="BK502"/>
      <c r="BL502"/>
      <c r="BM502"/>
      <c r="BN502"/>
      <c r="BO502"/>
      <c r="BP502"/>
      <c r="BQ502"/>
    </row>
    <row r="503" spans="3:69">
      <c r="C503" s="71" t="s">
        <v>1424</v>
      </c>
      <c r="E503" s="29" t="s">
        <v>52</v>
      </c>
      <c r="F503" s="43" t="s">
        <v>1998</v>
      </c>
      <c r="G503" s="241">
        <f t="shared" ref="G503:G506" si="539">H503+I503+J503+K503</f>
        <v>5.2230535572701103E-2</v>
      </c>
      <c r="H503" s="96">
        <f t="shared" ref="H503:H506" si="540">N503+O503+P503</f>
        <v>2.5425138870000001E-3</v>
      </c>
      <c r="I503" s="96">
        <f t="shared" ref="I503:I506" si="541">L503+M503+Q503</f>
        <v>3.965788542E-3</v>
      </c>
      <c r="J503" s="151">
        <f t="shared" ref="J503:J506" si="542">R503+IF(S503="x",0,S503)+IF(T503="x",0,T503)+IF(U503="x",0,U503)+V503</f>
        <v>4.3020791437011E-3</v>
      </c>
      <c r="K503" s="190">
        <v>4.1420154000000001E-2</v>
      </c>
      <c r="L503" s="190">
        <v>2.4299529999999999E-4</v>
      </c>
      <c r="M503" s="190">
        <v>3.6562257000000002E-3</v>
      </c>
      <c r="N503" s="190">
        <v>2.4563887000000001E-3</v>
      </c>
      <c r="O503" s="190">
        <v>5.4808721E-5</v>
      </c>
      <c r="P503" s="190">
        <v>3.1316465999999998E-5</v>
      </c>
      <c r="Q503" s="190">
        <v>6.6567542000000004E-5</v>
      </c>
      <c r="R503" s="190">
        <v>4.9910519999999997E-5</v>
      </c>
      <c r="S503" s="190">
        <v>4.1940789999999999E-3</v>
      </c>
      <c r="T503" s="190">
        <v>3.2120465999999999E-5</v>
      </c>
      <c r="U503" s="190">
        <v>2.5965273999999999E-5</v>
      </c>
      <c r="V503" s="190">
        <v>3.8837011000000001E-9</v>
      </c>
      <c r="W503" s="28"/>
      <c r="X503" s="252">
        <f t="shared" si="534"/>
        <v>0.35707029310344829</v>
      </c>
      <c r="Y503" s="35">
        <v>0.54274895000000001</v>
      </c>
      <c r="Z503" s="67">
        <f t="shared" si="535"/>
        <v>7.0392868234932498E-3</v>
      </c>
      <c r="AA503" s="5">
        <f t="shared" ref="AA503:AA506" si="543">AD503+AG503+AH503+AI503+AJ503+AR503+AS503+AW503</f>
        <v>3.7798609999745001E-7</v>
      </c>
      <c r="AB503" s="5">
        <f t="shared" si="536"/>
        <v>1.14645276717968E-9</v>
      </c>
      <c r="AC503" s="36">
        <f t="shared" ref="AC503:AC506" si="544">AU503+AV503</f>
        <v>4.7369291797000005E-3</v>
      </c>
      <c r="AD503" s="42">
        <v>3.3153857000000002E-7</v>
      </c>
      <c r="AE503" s="42">
        <v>1.0003245999999999E-9</v>
      </c>
      <c r="AF503" s="42">
        <v>2.7330244999999999E-14</v>
      </c>
      <c r="AG503" s="42">
        <v>3.5332388000000001E-12</v>
      </c>
      <c r="AH503" s="42">
        <v>2.2511765000000001E-13</v>
      </c>
      <c r="AI503" s="42">
        <v>4.0674504E-10</v>
      </c>
      <c r="AJ503" s="42">
        <v>4.2571180000000002E-8</v>
      </c>
      <c r="AK503" s="42">
        <v>5.7799896000000001E-11</v>
      </c>
      <c r="AL503" s="42">
        <v>4.8138154000000002E-11</v>
      </c>
      <c r="AM503" s="42">
        <v>2.8060844999999999E-12</v>
      </c>
      <c r="AN503" s="42">
        <v>8.2818593999999999E-16</v>
      </c>
      <c r="AO503" s="42">
        <v>1.1174989E-13</v>
      </c>
      <c r="AP503" s="42">
        <v>5.2387680999999999E-14</v>
      </c>
      <c r="AQ503" s="42">
        <v>1.3285477E-14</v>
      </c>
      <c r="AR503" s="42">
        <v>3.3845201E-11</v>
      </c>
      <c r="AS503" s="42">
        <v>1.3730283E-9</v>
      </c>
      <c r="AT503" s="42">
        <v>2.4657099000000001E-11</v>
      </c>
      <c r="AU503" s="42">
        <v>3.8434797000000002E-6</v>
      </c>
      <c r="AV503" s="29">
        <v>4.7330857000000004E-3</v>
      </c>
      <c r="AW503" s="42">
        <v>2.0589731000000001E-9</v>
      </c>
      <c r="AX503" s="42">
        <v>1.2520792000000001E-11</v>
      </c>
      <c r="AY503" s="42">
        <v>5.6020073999999998E-16</v>
      </c>
      <c r="AZ503" s="33"/>
      <c r="BA503" s="33" t="s">
        <v>1612</v>
      </c>
      <c r="BB503" s="33"/>
      <c r="BC503" s="33"/>
      <c r="BE503" s="33"/>
      <c r="BF503"/>
      <c r="BG503"/>
      <c r="BH503"/>
      <c r="BI503"/>
      <c r="BJ503"/>
      <c r="BK503"/>
      <c r="BL503"/>
      <c r="BM503"/>
      <c r="BN503"/>
      <c r="BO503"/>
      <c r="BP503"/>
      <c r="BQ503"/>
    </row>
    <row r="504" spans="3:69">
      <c r="C504" s="71" t="s">
        <v>1425</v>
      </c>
      <c r="E504" s="29" t="s">
        <v>52</v>
      </c>
      <c r="F504" s="43" t="s">
        <v>1999</v>
      </c>
      <c r="G504" s="241">
        <f t="shared" si="539"/>
        <v>0.1877991695932528</v>
      </c>
      <c r="H504" s="96">
        <f t="shared" si="540"/>
        <v>8.5023753399999999E-3</v>
      </c>
      <c r="I504" s="96">
        <f t="shared" si="541"/>
        <v>1.2094409490000001E-2</v>
      </c>
      <c r="J504" s="151">
        <f t="shared" si="542"/>
        <v>1.2454234763252801E-2</v>
      </c>
      <c r="K504" s="190">
        <v>0.15474815</v>
      </c>
      <c r="L504" s="190">
        <v>4.3925235999999999E-3</v>
      </c>
      <c r="M504" s="190">
        <v>7.3854916000000003E-3</v>
      </c>
      <c r="N504" s="190">
        <v>7.4057654000000001E-3</v>
      </c>
      <c r="O504" s="190">
        <v>9.3307600000000002E-4</v>
      </c>
      <c r="P504" s="190">
        <v>1.6353394000000001E-4</v>
      </c>
      <c r="Q504" s="190">
        <v>3.1639428999999999E-4</v>
      </c>
      <c r="R504" s="190">
        <v>3.2588882000000001E-4</v>
      </c>
      <c r="S504" s="190">
        <v>1.169798E-2</v>
      </c>
      <c r="T504" s="190">
        <v>3.5907164999999998E-4</v>
      </c>
      <c r="U504" s="190">
        <v>7.1284584000000001E-5</v>
      </c>
      <c r="V504" s="190">
        <v>9.7092528000000006E-9</v>
      </c>
      <c r="W504" s="28"/>
      <c r="X504" s="252">
        <f t="shared" si="534"/>
        <v>1.3340357758620689</v>
      </c>
      <c r="Y504" s="35">
        <v>21.824808999999998</v>
      </c>
      <c r="Z504" s="67">
        <f t="shared" si="535"/>
        <v>2.7948425550771597E-2</v>
      </c>
      <c r="AA504" s="5">
        <f t="shared" si="543"/>
        <v>1.4480773146399997E-6</v>
      </c>
      <c r="AB504" s="5">
        <f t="shared" si="536"/>
        <v>4.2368265957717012E-9</v>
      </c>
      <c r="AC504" s="36">
        <f t="shared" si="544"/>
        <v>0.16764140072200001</v>
      </c>
      <c r="AD504" s="42">
        <v>1.2489334000000001E-6</v>
      </c>
      <c r="AE504" s="42">
        <v>3.7678483999999999E-9</v>
      </c>
      <c r="AF504" s="42">
        <v>1.0294E-13</v>
      </c>
      <c r="AG504" s="42">
        <v>8.7323200999999995E-11</v>
      </c>
      <c r="AH504" s="42">
        <v>1.0759039E-11</v>
      </c>
      <c r="AI504" s="42">
        <v>1.0470165000000001E-9</v>
      </c>
      <c r="AJ504" s="42">
        <v>1.8531934000000001E-7</v>
      </c>
      <c r="AK504" s="42">
        <v>1.5151924000000001E-10</v>
      </c>
      <c r="AL504" s="42">
        <v>1.965249E-10</v>
      </c>
      <c r="AM504" s="42">
        <v>1.9106059E-13</v>
      </c>
      <c r="AN504" s="42">
        <v>2.6573630000000001E-15</v>
      </c>
      <c r="AO504" s="42">
        <v>5.2192815000000002E-13</v>
      </c>
      <c r="AP504" s="42">
        <v>1.7927257000000001E-14</v>
      </c>
      <c r="AQ504" s="42">
        <v>1.8031426999999999E-14</v>
      </c>
      <c r="AR504" s="42">
        <v>1.2914256E-9</v>
      </c>
      <c r="AS504" s="42">
        <v>2.7728496999999999E-9</v>
      </c>
      <c r="AT504" s="42">
        <v>6.7687408999999998E-11</v>
      </c>
      <c r="AU504" s="42">
        <v>2.0440721999999999E-5</v>
      </c>
      <c r="AV504" s="29">
        <v>0.16762096000000001</v>
      </c>
      <c r="AW504" s="42">
        <v>8.6152006000000008E-9</v>
      </c>
      <c r="AX504" s="42">
        <v>5.2389758000000002E-11</v>
      </c>
      <c r="AY504" s="42">
        <v>2.3439846999999998E-15</v>
      </c>
      <c r="AZ504" s="33"/>
      <c r="BA504" s="33" t="s">
        <v>1612</v>
      </c>
      <c r="BB504" s="33"/>
      <c r="BC504" s="33"/>
      <c r="BE504" s="33"/>
      <c r="BF504"/>
      <c r="BG504"/>
      <c r="BH504"/>
      <c r="BI504"/>
      <c r="BJ504"/>
      <c r="BK504"/>
      <c r="BL504"/>
      <c r="BM504"/>
      <c r="BN504"/>
      <c r="BO504"/>
      <c r="BP504"/>
      <c r="BQ504"/>
    </row>
    <row r="505" spans="3:69">
      <c r="C505" s="71" t="s">
        <v>1426</v>
      </c>
      <c r="E505" s="29" t="s">
        <v>30</v>
      </c>
      <c r="F505" s="43" t="s">
        <v>2000</v>
      </c>
      <c r="G505" s="241">
        <f t="shared" si="539"/>
        <v>1.5023933579440221E-2</v>
      </c>
      <c r="H505" s="96">
        <f t="shared" si="540"/>
        <v>6.8019002500000001E-4</v>
      </c>
      <c r="I505" s="96">
        <f t="shared" si="541"/>
        <v>9.6755276399999998E-4</v>
      </c>
      <c r="J505" s="151">
        <f t="shared" si="542"/>
        <v>9.9633879044022005E-4</v>
      </c>
      <c r="K505" s="190">
        <v>1.2379852E-2</v>
      </c>
      <c r="L505" s="190">
        <v>3.5140189000000001E-4</v>
      </c>
      <c r="M505" s="190">
        <v>5.9083933E-4</v>
      </c>
      <c r="N505" s="190">
        <v>5.9246123000000002E-4</v>
      </c>
      <c r="O505" s="190">
        <v>7.4646079999999995E-5</v>
      </c>
      <c r="P505" s="190">
        <v>1.3082715E-5</v>
      </c>
      <c r="Q505" s="190">
        <v>2.5311544E-5</v>
      </c>
      <c r="R505" s="190">
        <v>2.6071104999999999E-5</v>
      </c>
      <c r="S505" s="190">
        <v>9.3583841000000002E-4</v>
      </c>
      <c r="T505" s="190">
        <v>2.8725731999999999E-5</v>
      </c>
      <c r="U505" s="190">
        <v>5.7027666999999998E-6</v>
      </c>
      <c r="V505" s="190">
        <v>7.7674022E-10</v>
      </c>
      <c r="W505" s="28"/>
      <c r="X505" s="252">
        <f t="shared" si="534"/>
        <v>0.10672286206896552</v>
      </c>
      <c r="Y505" s="35">
        <v>1.7459846999999999</v>
      </c>
      <c r="Z505" s="67">
        <f t="shared" si="535"/>
        <v>2.2358741084279213E-3</v>
      </c>
      <c r="AA505" s="5">
        <f t="shared" si="543"/>
        <v>1.1584618898024002E-7</v>
      </c>
      <c r="AB505" s="5">
        <f t="shared" si="536"/>
        <v>3.3894612550140996E-10</v>
      </c>
      <c r="AC505" s="36">
        <f t="shared" si="544"/>
        <v>1.34113122578E-2</v>
      </c>
      <c r="AD505" s="42">
        <v>9.9914675000000004E-8</v>
      </c>
      <c r="AE505" s="42">
        <v>3.0142786999999999E-10</v>
      </c>
      <c r="AF505" s="42">
        <v>8.2351997999999994E-15</v>
      </c>
      <c r="AG505" s="42">
        <v>6.9858560999999996E-12</v>
      </c>
      <c r="AH505" s="42">
        <v>8.6072314000000001E-13</v>
      </c>
      <c r="AI505" s="42">
        <v>8.3761320999999997E-11</v>
      </c>
      <c r="AJ505" s="42">
        <v>1.4825548E-8</v>
      </c>
      <c r="AK505" s="42">
        <v>1.2121539000000001E-11</v>
      </c>
      <c r="AL505" s="42">
        <v>1.5721992000000001E-11</v>
      </c>
      <c r="AM505" s="42">
        <v>1.5284847E-14</v>
      </c>
      <c r="AN505" s="42">
        <v>2.1258903999999999E-16</v>
      </c>
      <c r="AO505" s="42">
        <v>4.1754251999999997E-14</v>
      </c>
      <c r="AP505" s="42">
        <v>1.4341806000000001E-15</v>
      </c>
      <c r="AQ505" s="42">
        <v>1.4425142000000001E-15</v>
      </c>
      <c r="AR505" s="42">
        <v>1.0331405E-10</v>
      </c>
      <c r="AS505" s="42">
        <v>2.2182798E-10</v>
      </c>
      <c r="AT505" s="42">
        <v>5.4149927999999997E-12</v>
      </c>
      <c r="AU505" s="42">
        <v>1.6352578000000001E-6</v>
      </c>
      <c r="AV505" s="29">
        <v>1.3409677E-2</v>
      </c>
      <c r="AW505" s="42">
        <v>6.8921605000000001E-10</v>
      </c>
      <c r="AX505" s="42">
        <v>4.1911806000000003E-12</v>
      </c>
      <c r="AY505" s="42">
        <v>1.8751876999999999E-16</v>
      </c>
      <c r="AZ505" s="33"/>
      <c r="BA505" s="33" t="s">
        <v>1612</v>
      </c>
      <c r="BB505" s="33"/>
      <c r="BC505" s="33"/>
      <c r="BE505" s="33"/>
      <c r="BF505"/>
      <c r="BG505"/>
      <c r="BH505"/>
      <c r="BI505"/>
      <c r="BJ505"/>
      <c r="BK505"/>
      <c r="BL505"/>
      <c r="BM505"/>
      <c r="BN505"/>
      <c r="BO505"/>
      <c r="BP505"/>
      <c r="BQ505"/>
    </row>
    <row r="506" spans="3:69">
      <c r="C506" s="71" t="s">
        <v>1427</v>
      </c>
      <c r="E506" s="29" t="s">
        <v>52</v>
      </c>
      <c r="F506" s="43" t="s">
        <v>2001</v>
      </c>
      <c r="G506" s="241">
        <f t="shared" si="539"/>
        <v>0.36991916959325277</v>
      </c>
      <c r="H506" s="96">
        <f t="shared" si="540"/>
        <v>8.5023753399999999E-3</v>
      </c>
      <c r="I506" s="96">
        <f t="shared" si="541"/>
        <v>1.2094409490000001E-2</v>
      </c>
      <c r="J506" s="151">
        <f t="shared" si="542"/>
        <v>1.2454234763252801E-2</v>
      </c>
      <c r="K506" s="190">
        <v>0.33686814999999998</v>
      </c>
      <c r="L506" s="190">
        <v>4.3925235999999999E-3</v>
      </c>
      <c r="M506" s="190">
        <v>7.3854916000000003E-3</v>
      </c>
      <c r="N506" s="190">
        <v>7.4057654000000001E-3</v>
      </c>
      <c r="O506" s="190">
        <v>9.3307600000000002E-4</v>
      </c>
      <c r="P506" s="190">
        <v>1.6353394000000001E-4</v>
      </c>
      <c r="Q506" s="190">
        <v>3.1639428999999999E-4</v>
      </c>
      <c r="R506" s="190">
        <v>3.2588882000000001E-4</v>
      </c>
      <c r="S506" s="190">
        <v>1.169798E-2</v>
      </c>
      <c r="T506" s="190">
        <v>3.5907164999999998E-4</v>
      </c>
      <c r="U506" s="190">
        <v>7.1284584000000001E-5</v>
      </c>
      <c r="V506" s="190">
        <v>9.7092528000000006E-9</v>
      </c>
      <c r="W506" s="28"/>
      <c r="X506" s="252">
        <f t="shared" si="534"/>
        <v>2.9040357758620687</v>
      </c>
      <c r="Y506" s="35">
        <v>21.824808999999998</v>
      </c>
      <c r="Z506" s="67">
        <f t="shared" si="535"/>
        <v>5.4938425417403618E-2</v>
      </c>
      <c r="AA506" s="5">
        <f t="shared" si="543"/>
        <v>2.9050373146400005E-6</v>
      </c>
      <c r="AB506" s="5">
        <f t="shared" si="536"/>
        <v>8.6329467007716998E-9</v>
      </c>
      <c r="AC506" s="36">
        <f t="shared" si="544"/>
        <v>0.16764140072200001</v>
      </c>
      <c r="AD506" s="42">
        <v>2.7058934E-6</v>
      </c>
      <c r="AE506" s="42">
        <v>8.1638484000000008E-9</v>
      </c>
      <c r="AF506" s="42">
        <v>2.2304500000000001E-13</v>
      </c>
      <c r="AG506" s="42">
        <v>8.7323200999999995E-11</v>
      </c>
      <c r="AH506" s="42">
        <v>1.0759039E-11</v>
      </c>
      <c r="AI506" s="42">
        <v>1.0470165000000001E-9</v>
      </c>
      <c r="AJ506" s="42">
        <v>1.8531934000000001E-7</v>
      </c>
      <c r="AK506" s="42">
        <v>1.5151924000000001E-10</v>
      </c>
      <c r="AL506" s="42">
        <v>1.965249E-10</v>
      </c>
      <c r="AM506" s="42">
        <v>1.9106059E-13</v>
      </c>
      <c r="AN506" s="42">
        <v>2.6573630000000001E-15</v>
      </c>
      <c r="AO506" s="42">
        <v>5.2192815000000002E-13</v>
      </c>
      <c r="AP506" s="42">
        <v>1.7927257000000001E-14</v>
      </c>
      <c r="AQ506" s="42">
        <v>1.8031426999999999E-14</v>
      </c>
      <c r="AR506" s="42">
        <v>1.2914256E-9</v>
      </c>
      <c r="AS506" s="42">
        <v>2.7728496999999999E-9</v>
      </c>
      <c r="AT506" s="42">
        <v>6.7687408999999998E-11</v>
      </c>
      <c r="AU506" s="42">
        <v>2.0440721999999999E-5</v>
      </c>
      <c r="AV506" s="29">
        <v>0.16762096000000001</v>
      </c>
      <c r="AW506" s="42">
        <v>8.6152006000000008E-9</v>
      </c>
      <c r="AX506" s="42">
        <v>5.2389758000000002E-11</v>
      </c>
      <c r="AY506" s="42">
        <v>2.3439846999999998E-15</v>
      </c>
      <c r="AZ506" s="33"/>
      <c r="BA506" s="33" t="s">
        <v>1612</v>
      </c>
      <c r="BB506" s="33"/>
      <c r="BC506" s="33"/>
      <c r="BE506" s="33"/>
      <c r="BF506"/>
      <c r="BG506"/>
      <c r="BH506"/>
      <c r="BI506"/>
      <c r="BJ506"/>
      <c r="BK506"/>
      <c r="BL506"/>
      <c r="BM506"/>
      <c r="BN506"/>
      <c r="BO506"/>
      <c r="BP506"/>
      <c r="BQ506"/>
    </row>
    <row r="507" spans="3:69">
      <c r="C507" s="71" t="s">
        <v>1486</v>
      </c>
      <c r="E507" s="29" t="s">
        <v>30</v>
      </c>
      <c r="F507" s="43" t="s">
        <v>2002</v>
      </c>
      <c r="G507" s="241">
        <f t="shared" ref="G507:G509" si="545">H507+I507+J507+K507</f>
        <v>7.0818427531999989E-2</v>
      </c>
      <c r="H507" s="96">
        <f t="shared" ref="H507:H509" si="546">N507+O507+P507</f>
        <v>3.5810438800000003E-3</v>
      </c>
      <c r="I507" s="96">
        <f t="shared" ref="I507:I509" si="547">L507+M507+Q507</f>
        <v>1.0002039459999999E-2</v>
      </c>
      <c r="J507" s="151">
        <f t="shared" ref="J507:J509" si="548">R507+IF(S507="x",0,S507)+IF(T507="x",0,T507)+IF(U507="x",0,U507)+V507</f>
        <v>3.5977450191999993E-2</v>
      </c>
      <c r="K507" s="190">
        <v>2.1257893999999999E-2</v>
      </c>
      <c r="L507" s="190">
        <v>3.8878818E-3</v>
      </c>
      <c r="M507" s="190">
        <v>5.4766347999999996E-3</v>
      </c>
      <c r="N507" s="190">
        <v>1.9926535000000002E-3</v>
      </c>
      <c r="O507" s="190">
        <v>1.2454174999999999E-3</v>
      </c>
      <c r="P507" s="190">
        <v>3.4297287999999999E-4</v>
      </c>
      <c r="Q507" s="190">
        <v>6.3752285999999999E-4</v>
      </c>
      <c r="R507" s="190">
        <v>1.0843573000000001E-3</v>
      </c>
      <c r="S507" s="190">
        <v>3.4218051999999999E-2</v>
      </c>
      <c r="T507" s="190">
        <v>7.0164702000000001E-5</v>
      </c>
      <c r="U507" s="190">
        <v>4.357478E-4</v>
      </c>
      <c r="V507" s="190">
        <v>1.6912839000000001E-4</v>
      </c>
      <c r="W507" s="28"/>
      <c r="X507" s="252">
        <f t="shared" si="534"/>
        <v>0.18325770689655171</v>
      </c>
      <c r="Y507" s="35">
        <v>5.530545</v>
      </c>
      <c r="Z507" s="67">
        <f t="shared" si="535"/>
        <v>5.7782737128485116E-3</v>
      </c>
      <c r="AA507" s="5">
        <f t="shared" ref="AA507:AA509" si="549">AD507+AG507+AH507+AI507+AJ507+AR507+AS507+AW507</f>
        <v>2.9486847121700005E-7</v>
      </c>
      <c r="AB507" s="5">
        <f t="shared" si="536"/>
        <v>1.1714007208209E-9</v>
      </c>
      <c r="AC507" s="36">
        <f t="shared" ref="AC507:AC509" si="550">AU507+AV507</f>
        <v>2.2209873256E-2</v>
      </c>
      <c r="AD507" s="42">
        <v>1.7235955E-7</v>
      </c>
      <c r="AE507" s="42">
        <v>5.2004948000000004E-10</v>
      </c>
      <c r="AF507" s="42">
        <v>1.4206308000000001E-14</v>
      </c>
      <c r="AG507" s="42">
        <v>9.2386335000000001E-11</v>
      </c>
      <c r="AH507" s="42">
        <v>2.9166622000000003E-11</v>
      </c>
      <c r="AI507" s="42">
        <v>2.4518765999999998E-10</v>
      </c>
      <c r="AJ507" s="42">
        <v>1.1712318E-7</v>
      </c>
      <c r="AK507" s="42">
        <v>3.6492774E-11</v>
      </c>
      <c r="AL507" s="42">
        <v>1.1509644E-10</v>
      </c>
      <c r="AM507" s="42">
        <v>4.9160485000000002E-12</v>
      </c>
      <c r="AN507" s="42">
        <v>9.0824166999999999E-14</v>
      </c>
      <c r="AO507" s="42">
        <v>1.8839926999999999E-12</v>
      </c>
      <c r="AP507" s="42">
        <v>3.4812160999999999E-13</v>
      </c>
      <c r="AQ507" s="42">
        <v>3.0284854000000001E-14</v>
      </c>
      <c r="AR507" s="42">
        <v>1.2524823999999999E-9</v>
      </c>
      <c r="AS507" s="42">
        <v>-3.2489325999999999E-9</v>
      </c>
      <c r="AT507" s="42">
        <v>4.4918354999999999E-10</v>
      </c>
      <c r="AU507" s="42">
        <v>5.7728256000000001E-5</v>
      </c>
      <c r="AV507" s="29">
        <v>2.2152145000000002E-2</v>
      </c>
      <c r="AW507" s="42">
        <v>7.0154508000000001E-9</v>
      </c>
      <c r="AX507" s="42">
        <v>4.3292224999999998E-11</v>
      </c>
      <c r="AY507" s="42">
        <v>2.7736819000000002E-15</v>
      </c>
      <c r="AZ507" s="33"/>
      <c r="BA507" s="33" t="s">
        <v>1165</v>
      </c>
      <c r="BB507" s="33"/>
      <c r="BC507" s="33"/>
      <c r="BE507" s="33"/>
      <c r="BF507"/>
      <c r="BG507"/>
      <c r="BH507"/>
      <c r="BI507"/>
      <c r="BJ507"/>
      <c r="BK507"/>
      <c r="BL507"/>
      <c r="BM507"/>
      <c r="BN507"/>
      <c r="BO507"/>
      <c r="BP507"/>
      <c r="BQ507"/>
    </row>
    <row r="508" spans="3:69">
      <c r="C508" s="71" t="s">
        <v>1487</v>
      </c>
      <c r="E508" s="29" t="s">
        <v>52</v>
      </c>
      <c r="F508" s="43" t="s">
        <v>2003</v>
      </c>
      <c r="G508" s="241">
        <f t="shared" si="545"/>
        <v>8.7042118675931007E-2</v>
      </c>
      <c r="H508" s="96">
        <f t="shared" si="546"/>
        <v>8.3671534659999994E-3</v>
      </c>
      <c r="I508" s="96">
        <f t="shared" si="547"/>
        <v>2.2440042803E-2</v>
      </c>
      <c r="J508" s="151">
        <f t="shared" si="548"/>
        <v>1.0242528406931E-2</v>
      </c>
      <c r="K508" s="190">
        <v>4.5992393999999999E-2</v>
      </c>
      <c r="L508" s="190">
        <v>1.2523638000000001E-3</v>
      </c>
      <c r="M508" s="190">
        <v>2.1163643999999999E-2</v>
      </c>
      <c r="N508" s="190">
        <v>8.2403884999999993E-3</v>
      </c>
      <c r="O508" s="190">
        <v>8.6240017000000001E-5</v>
      </c>
      <c r="P508" s="190">
        <v>4.0524949000000003E-5</v>
      </c>
      <c r="Q508" s="190">
        <v>2.4035003000000001E-5</v>
      </c>
      <c r="R508" s="190">
        <v>7.6873663000000001E-5</v>
      </c>
      <c r="S508" s="190">
        <v>1.0077709000000001E-2</v>
      </c>
      <c r="T508" s="190">
        <v>4.867301E-5</v>
      </c>
      <c r="U508" s="190">
        <v>3.9266873000000001E-5</v>
      </c>
      <c r="V508" s="190">
        <v>5.8609309999999998E-9</v>
      </c>
      <c r="W508" s="28"/>
      <c r="X508" s="252">
        <f t="shared" si="534"/>
        <v>0.39648615517241376</v>
      </c>
      <c r="Y508" s="35">
        <v>1.2233403</v>
      </c>
      <c r="Z508" s="67">
        <f t="shared" si="535"/>
        <v>1.119688862869298E-2</v>
      </c>
      <c r="AA508" s="5">
        <f t="shared" si="549"/>
        <v>6.0631682881459992E-7</v>
      </c>
      <c r="AB508" s="5">
        <f t="shared" si="536"/>
        <v>1.6281358604734497E-9</v>
      </c>
      <c r="AC508" s="36">
        <f t="shared" si="550"/>
        <v>1.0835037390299999E-2</v>
      </c>
      <c r="AD508" s="42">
        <v>3.6829837999999998E-7</v>
      </c>
      <c r="AE508" s="42">
        <v>1.1112300999999999E-9</v>
      </c>
      <c r="AF508" s="42">
        <v>3.0360287000000001E-14</v>
      </c>
      <c r="AG508" s="42">
        <v>5.7585908999999997E-12</v>
      </c>
      <c r="AH508" s="42">
        <v>4.0174070000000001E-13</v>
      </c>
      <c r="AI508" s="42">
        <v>1.3392609000000001E-9</v>
      </c>
      <c r="AJ508" s="42">
        <v>2.3202407E-7</v>
      </c>
      <c r="AK508" s="42">
        <v>1.9013357999999999E-10</v>
      </c>
      <c r="AL508" s="42">
        <v>2.6458971000000001E-10</v>
      </c>
      <c r="AM508" s="42">
        <v>5.4835118999999998E-12</v>
      </c>
      <c r="AN508" s="42">
        <v>1.3082617E-15</v>
      </c>
      <c r="AO508" s="42">
        <v>1.8306870999999999E-13</v>
      </c>
      <c r="AP508" s="42">
        <v>3.1933723E-15</v>
      </c>
      <c r="AQ508" s="42">
        <v>6.6675727999999999E-15</v>
      </c>
      <c r="AR508" s="42">
        <v>4.9708983000000003E-11</v>
      </c>
      <c r="AS508" s="42">
        <v>1.4443785000000001E-9</v>
      </c>
      <c r="AT508" s="42">
        <v>3.7288467000000002E-11</v>
      </c>
      <c r="AU508" s="42">
        <v>5.9453902999999998E-6</v>
      </c>
      <c r="AV508" s="29">
        <v>1.0829092E-2</v>
      </c>
      <c r="AW508" s="42">
        <v>3.1548700999999999E-9</v>
      </c>
      <c r="AX508" s="42">
        <v>1.9185035E-11</v>
      </c>
      <c r="AY508" s="42">
        <v>8.5836965000000005E-16</v>
      </c>
      <c r="AZ508" s="33"/>
      <c r="BA508" s="33" t="s">
        <v>1612</v>
      </c>
      <c r="BB508" s="33"/>
      <c r="BC508" s="33"/>
      <c r="BE508" s="33"/>
      <c r="BF508"/>
      <c r="BG508"/>
      <c r="BH508"/>
      <c r="BI508"/>
      <c r="BJ508"/>
      <c r="BK508"/>
      <c r="BL508"/>
      <c r="BM508"/>
      <c r="BN508"/>
      <c r="BO508"/>
      <c r="BP508"/>
      <c r="BQ508"/>
    </row>
    <row r="509" spans="3:69">
      <c r="C509" s="71" t="s">
        <v>1488</v>
      </c>
      <c r="E509" s="29" t="s">
        <v>52</v>
      </c>
      <c r="F509" s="43" t="s">
        <v>2004</v>
      </c>
      <c r="G509" s="241">
        <f t="shared" si="545"/>
        <v>0.26916211467593099</v>
      </c>
      <c r="H509" s="96">
        <f t="shared" si="546"/>
        <v>8.3671534659999994E-3</v>
      </c>
      <c r="I509" s="96">
        <f t="shared" si="547"/>
        <v>2.2440042803E-2</v>
      </c>
      <c r="J509" s="151">
        <f t="shared" si="548"/>
        <v>1.0242528406931E-2</v>
      </c>
      <c r="K509" s="190">
        <v>0.22811239</v>
      </c>
      <c r="L509" s="190">
        <v>1.2523638000000001E-3</v>
      </c>
      <c r="M509" s="190">
        <v>2.1163643999999999E-2</v>
      </c>
      <c r="N509" s="190">
        <v>8.2403884999999993E-3</v>
      </c>
      <c r="O509" s="190">
        <v>8.6240017000000001E-5</v>
      </c>
      <c r="P509" s="190">
        <v>4.0524949000000003E-5</v>
      </c>
      <c r="Q509" s="190">
        <v>2.4035003000000001E-5</v>
      </c>
      <c r="R509" s="190">
        <v>7.6873663000000001E-5</v>
      </c>
      <c r="S509" s="190">
        <v>1.0077709000000001E-2</v>
      </c>
      <c r="T509" s="190">
        <v>4.867301E-5</v>
      </c>
      <c r="U509" s="190">
        <v>3.9266873000000001E-5</v>
      </c>
      <c r="V509" s="190">
        <v>5.8609309999999998E-9</v>
      </c>
      <c r="W509" s="28"/>
      <c r="X509" s="252">
        <f t="shared" si="534"/>
        <v>1.9664861206896551</v>
      </c>
      <c r="Y509" s="35">
        <v>1.2231392000000001</v>
      </c>
      <c r="Z509" s="67">
        <f t="shared" si="535"/>
        <v>3.8186875330386658E-2</v>
      </c>
      <c r="AA509" s="5">
        <f t="shared" si="549"/>
        <v>2.0632768488146001E-6</v>
      </c>
      <c r="AB509" s="5">
        <f t="shared" si="536"/>
        <v>6.0242559654764504E-9</v>
      </c>
      <c r="AC509" s="36">
        <f t="shared" si="550"/>
        <v>1.0833146390299999E-2</v>
      </c>
      <c r="AD509" s="42">
        <v>1.8252584E-6</v>
      </c>
      <c r="AE509" s="42">
        <v>5.5072300999999998E-9</v>
      </c>
      <c r="AF509" s="42">
        <v>1.5046528999999999E-13</v>
      </c>
      <c r="AG509" s="42">
        <v>5.7585908999999997E-12</v>
      </c>
      <c r="AH509" s="42">
        <v>4.0174070000000001E-13</v>
      </c>
      <c r="AI509" s="42">
        <v>1.3392609000000001E-9</v>
      </c>
      <c r="AJ509" s="42">
        <v>2.3202407E-7</v>
      </c>
      <c r="AK509" s="42">
        <v>1.9013357999999999E-10</v>
      </c>
      <c r="AL509" s="42">
        <v>2.6458971000000001E-10</v>
      </c>
      <c r="AM509" s="42">
        <v>5.4835118999999998E-12</v>
      </c>
      <c r="AN509" s="42">
        <v>1.3082617E-15</v>
      </c>
      <c r="AO509" s="42">
        <v>1.8306870999999999E-13</v>
      </c>
      <c r="AP509" s="42">
        <v>3.1933723E-15</v>
      </c>
      <c r="AQ509" s="42">
        <v>6.6675727999999999E-15</v>
      </c>
      <c r="AR509" s="42">
        <v>4.9708983000000003E-11</v>
      </c>
      <c r="AS509" s="42">
        <v>1.4443785000000001E-9</v>
      </c>
      <c r="AT509" s="42">
        <v>3.7288467000000002E-11</v>
      </c>
      <c r="AU509" s="42">
        <v>5.9453902999999998E-6</v>
      </c>
      <c r="AV509" s="29">
        <v>1.0827201E-2</v>
      </c>
      <c r="AW509" s="42">
        <v>3.1548700999999999E-9</v>
      </c>
      <c r="AX509" s="42">
        <v>1.9185035E-11</v>
      </c>
      <c r="AY509" s="42">
        <v>8.5836965000000005E-16</v>
      </c>
      <c r="AZ509" s="33"/>
      <c r="BA509" s="33" t="s">
        <v>1612</v>
      </c>
      <c r="BB509" s="33"/>
      <c r="BC509" s="33"/>
      <c r="BE509" s="33"/>
      <c r="BF509"/>
      <c r="BG509"/>
      <c r="BH509"/>
      <c r="BI509"/>
      <c r="BJ509"/>
      <c r="BK509"/>
      <c r="BL509"/>
      <c r="BM509"/>
      <c r="BN509"/>
      <c r="BO509"/>
      <c r="BP509"/>
      <c r="BQ509"/>
    </row>
    <row r="510" spans="3:69">
      <c r="C510" s="165" t="s">
        <v>1318</v>
      </c>
      <c r="D510" s="1" t="s">
        <v>1316</v>
      </c>
      <c r="F510" s="25"/>
      <c r="G510" s="37"/>
      <c r="H510" s="36"/>
      <c r="I510" s="36"/>
      <c r="J510" s="38"/>
      <c r="K510" s="28"/>
      <c r="L510" s="28"/>
      <c r="M510" s="28"/>
      <c r="N510" s="28"/>
      <c r="O510" s="28"/>
      <c r="P510" s="28"/>
      <c r="Q510" s="28"/>
      <c r="R510" s="28"/>
      <c r="S510" s="28"/>
      <c r="T510" s="28"/>
      <c r="U510" s="28"/>
      <c r="V510" s="28"/>
      <c r="W510" s="28"/>
      <c r="Y510" s="35"/>
      <c r="Z510" s="94"/>
      <c r="AC510" s="36"/>
      <c r="AV510"/>
      <c r="AZ510" s="33"/>
      <c r="BA510" s="28"/>
      <c r="BB510" s="33"/>
      <c r="BC510" s="33"/>
      <c r="BE510" s="33"/>
      <c r="BF510"/>
      <c r="BG510"/>
      <c r="BH510"/>
      <c r="BI510"/>
      <c r="BJ510"/>
      <c r="BK510"/>
      <c r="BL510"/>
      <c r="BM510"/>
      <c r="BN510"/>
      <c r="BO510"/>
      <c r="BP510"/>
      <c r="BQ510"/>
    </row>
    <row r="511" spans="3:69">
      <c r="C511" s="71" t="s">
        <v>1428</v>
      </c>
      <c r="D511" s="1"/>
      <c r="E511" t="s">
        <v>30</v>
      </c>
      <c r="F511" s="43" t="s">
        <v>2005</v>
      </c>
      <c r="G511" s="239">
        <f t="shared" ref="G511:G523" si="551">H511+I511+J511+K511</f>
        <v>5.3300595481959478E-2</v>
      </c>
      <c r="H511" s="135">
        <f t="shared" ref="H511:H523" si="552">N511+O511+P511</f>
        <v>1.8924520295999999E-3</v>
      </c>
      <c r="I511" s="135">
        <f t="shared" ref="I511:I523" si="553">L511+M511+Q511</f>
        <v>2.119783771E-3</v>
      </c>
      <c r="J511" s="136">
        <f t="shared" ref="J511:J523" si="554">R511+IF(S511="x",0,S511)+IF(T511="x",0,T511)+IF(U511="x",0,U511)+V511</f>
        <v>3.8374759681359477E-2</v>
      </c>
      <c r="K511" s="190">
        <v>1.0913600000000001E-2</v>
      </c>
      <c r="L511" s="190">
        <v>1.9783522000000001E-3</v>
      </c>
      <c r="M511" s="190">
        <v>9.1406647999999998E-5</v>
      </c>
      <c r="N511" s="190">
        <v>3.5167966E-4</v>
      </c>
      <c r="O511" s="190">
        <v>1.53853E-3</v>
      </c>
      <c r="P511" s="190">
        <v>2.2423696000000002E-6</v>
      </c>
      <c r="Q511" s="190">
        <v>5.0024922999999999E-5</v>
      </c>
      <c r="R511" s="190">
        <v>4.0345337000000003E-5</v>
      </c>
      <c r="S511" s="190">
        <v>3.8327037000000001E-2</v>
      </c>
      <c r="T511" s="190">
        <v>6.5865225000000003E-6</v>
      </c>
      <c r="U511" s="190">
        <v>7.907988E-7</v>
      </c>
      <c r="V511" s="190">
        <v>2.3059475E-11</v>
      </c>
      <c r="W511" s="28"/>
      <c r="X511" s="252">
        <f t="shared" si="534"/>
        <v>9.4082758620689655E-2</v>
      </c>
      <c r="Y511" s="35">
        <v>6.3336563999999997</v>
      </c>
      <c r="Z511" s="67">
        <f t="shared" ref="Z511:Z523" si="555">AA511*42.1*400+AB511*1396*400+AC511*0.0000357*200</f>
        <v>2.5384219831142869E-3</v>
      </c>
      <c r="AA511" s="5">
        <f t="shared" ref="AA511:AA523" si="556">AD511+AG511+AH511+AI511+AJ511+AR511+AS511+AW511</f>
        <v>1.3070995749549997E-7</v>
      </c>
      <c r="AB511" s="5">
        <f t="shared" ref="AB511:AB523" si="557">AE511+AF511+AK511+AL511+AM511+AN511+AO511+AP511+AQ511+AT511+AX511+AY511</f>
        <v>3.2076927820199795E-10</v>
      </c>
      <c r="AC511" s="36">
        <f t="shared" ref="AC511:AC523" si="558">AU511+AV511</f>
        <v>2.2149682624939999E-2</v>
      </c>
      <c r="AD511" s="42">
        <v>8.7368592999999999E-8</v>
      </c>
      <c r="AE511" s="42">
        <v>2.6360945000000001E-10</v>
      </c>
      <c r="AF511" s="42">
        <v>7.2021737000000002E-15</v>
      </c>
      <c r="AG511" s="42">
        <v>1.1944707999999999E-12</v>
      </c>
      <c r="AH511" s="42">
        <v>2.5452379000000002E-12</v>
      </c>
      <c r="AI511" s="42">
        <v>2.2693337999999999E-11</v>
      </c>
      <c r="AJ511" s="42">
        <v>4.2726352000000001E-8</v>
      </c>
      <c r="AK511" s="42">
        <v>4.0849692999999997E-12</v>
      </c>
      <c r="AL511" s="42">
        <v>4.9024642E-11</v>
      </c>
      <c r="AM511" s="42">
        <v>7.4307438999999996E-16</v>
      </c>
      <c r="AN511" s="42">
        <v>6.0073358000000005E-17</v>
      </c>
      <c r="AO511" s="42">
        <v>2.2541758E-14</v>
      </c>
      <c r="AP511" s="42">
        <v>3.5496738000000001E-16</v>
      </c>
      <c r="AQ511" s="42">
        <v>2.3609780999999998E-16</v>
      </c>
      <c r="AR511" s="42">
        <v>7.8721747999999995E-12</v>
      </c>
      <c r="AS511" s="42">
        <v>4.3212614000000002E-11</v>
      </c>
      <c r="AT511" s="42">
        <v>7.5038382000000002E-13</v>
      </c>
      <c r="AU511" s="42">
        <v>8.5662494000000003E-7</v>
      </c>
      <c r="AV511" s="29">
        <v>2.2148826E-2</v>
      </c>
      <c r="AW511" s="42">
        <v>5.3749466000000005E-10</v>
      </c>
      <c r="AX511" s="42">
        <v>3.2685486999999999E-12</v>
      </c>
      <c r="AY511" s="42">
        <v>1.4623735999999999E-16</v>
      </c>
      <c r="AZ511" s="33"/>
      <c r="BA511" s="28" t="s">
        <v>1449</v>
      </c>
      <c r="BB511" s="33"/>
      <c r="BC511" s="33"/>
      <c r="BE511" s="33"/>
      <c r="BF511"/>
      <c r="BG511"/>
      <c r="BH511"/>
      <c r="BI511"/>
      <c r="BJ511"/>
      <c r="BK511"/>
      <c r="BL511"/>
      <c r="BM511"/>
      <c r="BN511"/>
      <c r="BO511"/>
      <c r="BP511"/>
      <c r="BQ511"/>
    </row>
    <row r="512" spans="3:69">
      <c r="C512" s="71" t="s">
        <v>1429</v>
      </c>
      <c r="D512" s="1"/>
      <c r="E512" t="s">
        <v>30</v>
      </c>
      <c r="F512" s="43" t="s">
        <v>2006</v>
      </c>
      <c r="G512" s="239">
        <f t="shared" si="551"/>
        <v>5.2345846838531267E-2</v>
      </c>
      <c r="H512" s="135">
        <f t="shared" si="552"/>
        <v>2.1553989778999999E-3</v>
      </c>
      <c r="I512" s="135">
        <f t="shared" si="553"/>
        <v>2.085043211E-3</v>
      </c>
      <c r="J512" s="136">
        <f t="shared" si="554"/>
        <v>3.7162924649631272E-2</v>
      </c>
      <c r="K512" s="190">
        <v>1.0942479999999999E-2</v>
      </c>
      <c r="L512" s="190">
        <v>1.9480779E-3</v>
      </c>
      <c r="M512" s="190">
        <v>8.8520122E-5</v>
      </c>
      <c r="N512" s="190">
        <v>6.1923301999999999E-4</v>
      </c>
      <c r="O512" s="190">
        <v>1.5339944E-3</v>
      </c>
      <c r="P512" s="190">
        <v>2.1715578999999998E-6</v>
      </c>
      <c r="Q512" s="190">
        <v>4.8445188999999998E-5</v>
      </c>
      <c r="R512" s="190">
        <v>3.9071274000000002E-5</v>
      </c>
      <c r="S512" s="190">
        <v>3.7116708999999998E-2</v>
      </c>
      <c r="T512" s="190">
        <v>6.3785270999999996E-6</v>
      </c>
      <c r="U512" s="190">
        <v>7.658262E-7</v>
      </c>
      <c r="V512" s="190">
        <v>2.2331281000000002E-11</v>
      </c>
      <c r="W512" s="28"/>
      <c r="X512" s="252">
        <f t="shared" si="534"/>
        <v>9.433172413793102E-2</v>
      </c>
      <c r="Y512" s="35">
        <v>6.2675061999999997</v>
      </c>
      <c r="Z512" s="67">
        <f t="shared" si="555"/>
        <v>2.5267998841048286E-3</v>
      </c>
      <c r="AA512" s="5">
        <f t="shared" si="556"/>
        <v>1.3025036565339999E-7</v>
      </c>
      <c r="AB512" s="5">
        <f t="shared" si="557"/>
        <v>3.2275995477409391E-10</v>
      </c>
      <c r="AC512" s="36">
        <f t="shared" si="558"/>
        <v>2.1450219573629997E-2</v>
      </c>
      <c r="AD512" s="42">
        <v>8.7597745000000003E-8</v>
      </c>
      <c r="AE512" s="42">
        <v>2.6430094000000001E-10</v>
      </c>
      <c r="AF512" s="42">
        <v>7.2210666000000002E-15</v>
      </c>
      <c r="AG512" s="42">
        <v>1.1567506E-12</v>
      </c>
      <c r="AH512" s="42">
        <v>2.464862E-12</v>
      </c>
      <c r="AI512" s="42">
        <v>3.2147306000000002E-11</v>
      </c>
      <c r="AJ512" s="42">
        <v>4.2046858999999997E-8</v>
      </c>
      <c r="AK512" s="42">
        <v>6.2797981999999997E-12</v>
      </c>
      <c r="AL512" s="42">
        <v>4.8256654999999998E-11</v>
      </c>
      <c r="AM512" s="42">
        <v>7.1960888999999998E-16</v>
      </c>
      <c r="AN512" s="42">
        <v>5.8176303999999996E-17</v>
      </c>
      <c r="AO512" s="42">
        <v>2.1829913E-14</v>
      </c>
      <c r="AP512" s="42">
        <v>3.4375787999999998E-16</v>
      </c>
      <c r="AQ512" s="42">
        <v>2.2864209000000002E-16</v>
      </c>
      <c r="AR512" s="42">
        <v>7.6235798000000004E-12</v>
      </c>
      <c r="AS512" s="42">
        <v>4.1848005000000001E-11</v>
      </c>
      <c r="AT512" s="42">
        <v>7.2668748999999999E-13</v>
      </c>
      <c r="AU512" s="42">
        <v>8.2957363000000002E-7</v>
      </c>
      <c r="AV512" s="29">
        <v>2.1449389999999999E-2</v>
      </c>
      <c r="AW512" s="42">
        <v>5.2052115000000003E-10</v>
      </c>
      <c r="AX512" s="42">
        <v>3.1653313000000001E-12</v>
      </c>
      <c r="AY512" s="42">
        <v>1.4161932999999999E-16</v>
      </c>
      <c r="AZ512" s="33"/>
      <c r="BA512" s="28" t="s">
        <v>1449</v>
      </c>
      <c r="BB512" s="33"/>
      <c r="BC512" s="33"/>
      <c r="BE512" s="33"/>
      <c r="BF512"/>
      <c r="BG512"/>
      <c r="BH512"/>
      <c r="BI512"/>
      <c r="BJ512"/>
      <c r="BK512"/>
      <c r="BL512"/>
      <c r="BM512"/>
      <c r="BN512"/>
      <c r="BO512"/>
      <c r="BP512"/>
      <c r="BQ512"/>
    </row>
    <row r="513" spans="3:69">
      <c r="C513" s="71" t="s">
        <v>1430</v>
      </c>
      <c r="D513" s="1"/>
      <c r="E513" t="s">
        <v>30</v>
      </c>
      <c r="F513" s="43" t="s">
        <v>2007</v>
      </c>
      <c r="G513" s="239">
        <f t="shared" si="551"/>
        <v>7.4154452455667763E-2</v>
      </c>
      <c r="H513" s="135">
        <f t="shared" si="552"/>
        <v>6.3485066680000004E-4</v>
      </c>
      <c r="I513" s="135">
        <f t="shared" si="553"/>
        <v>3.2446215070000002E-3</v>
      </c>
      <c r="J513" s="136">
        <f t="shared" si="554"/>
        <v>4.5353380281867764E-2</v>
      </c>
      <c r="K513" s="190">
        <v>2.4921599999999999E-2</v>
      </c>
      <c r="L513" s="190">
        <v>3.0659710999999998E-3</v>
      </c>
      <c r="M513" s="190">
        <v>1.1546103E-4</v>
      </c>
      <c r="N513" s="190">
        <v>4.9847594E-4</v>
      </c>
      <c r="O513" s="190">
        <v>1.3354225999999999E-4</v>
      </c>
      <c r="P513" s="190">
        <v>2.8324667999999998E-6</v>
      </c>
      <c r="Q513" s="190">
        <v>6.3189377000000006E-5</v>
      </c>
      <c r="R513" s="190">
        <v>5.0962530999999997E-5</v>
      </c>
      <c r="S513" s="190">
        <v>4.5293099000000003E-2</v>
      </c>
      <c r="T513" s="190">
        <v>8.3198180000000004E-6</v>
      </c>
      <c r="U513" s="190">
        <v>9.989037400000001E-7</v>
      </c>
      <c r="V513" s="190">
        <v>2.9127757999999999E-11</v>
      </c>
      <c r="W513" s="28"/>
      <c r="X513" s="252">
        <f t="shared" si="534"/>
        <v>0.2148413793103448</v>
      </c>
      <c r="Y513" s="35">
        <v>9.3304881000000002</v>
      </c>
      <c r="Z513" s="67">
        <f t="shared" si="555"/>
        <v>5.050607391674968E-3</v>
      </c>
      <c r="AA513" s="5">
        <f t="shared" si="556"/>
        <v>2.6599089689630002E-7</v>
      </c>
      <c r="AB513" s="5">
        <f t="shared" si="557"/>
        <v>6.8817959166495589E-10</v>
      </c>
      <c r="AC513" s="36">
        <f t="shared" si="558"/>
        <v>2.61962470526E-2</v>
      </c>
      <c r="AD513" s="42">
        <v>1.9944833000000001E-7</v>
      </c>
      <c r="AE513" s="42">
        <v>6.0178036000000002E-10</v>
      </c>
      <c r="AF513" s="42">
        <v>1.6441482999999999E-14</v>
      </c>
      <c r="AG513" s="42">
        <v>1.5088052E-12</v>
      </c>
      <c r="AH513" s="42">
        <v>3.2150374000000001E-12</v>
      </c>
      <c r="AI513" s="42">
        <v>3.0645269000000001E-11</v>
      </c>
      <c r="AJ513" s="42">
        <v>6.5763729000000002E-8</v>
      </c>
      <c r="AK513" s="42">
        <v>5.6123612E-12</v>
      </c>
      <c r="AL513" s="42">
        <v>7.5663463000000003E-11</v>
      </c>
      <c r="AM513" s="42">
        <v>9.3862029E-16</v>
      </c>
      <c r="AN513" s="42">
        <v>7.5882136000000005E-17</v>
      </c>
      <c r="AO513" s="42">
        <v>2.8473800000000001E-14</v>
      </c>
      <c r="AP513" s="42">
        <v>4.4837985000000003E-16</v>
      </c>
      <c r="AQ513" s="42">
        <v>2.9822880999999998E-16</v>
      </c>
      <c r="AR513" s="42">
        <v>9.9437996999999995E-12</v>
      </c>
      <c r="AS513" s="42">
        <v>5.4584355000000001E-11</v>
      </c>
      <c r="AT513" s="42">
        <v>9.478532499999999E-13</v>
      </c>
      <c r="AU513" s="42">
        <v>1.0820526E-6</v>
      </c>
      <c r="AV513" s="29">
        <v>2.6195164999999999E-2</v>
      </c>
      <c r="AW513" s="42">
        <v>6.7894063000000005E-10</v>
      </c>
      <c r="AX513" s="42">
        <v>4.1286930999999996E-12</v>
      </c>
      <c r="AY513" s="42">
        <v>1.8472086999999999E-16</v>
      </c>
      <c r="AZ513" s="33"/>
      <c r="BA513" s="28" t="s">
        <v>1449</v>
      </c>
      <c r="BB513" s="33"/>
      <c r="BC513" s="33"/>
      <c r="BE513" s="33"/>
      <c r="BF513"/>
      <c r="BG513"/>
      <c r="BH513"/>
      <c r="BI513"/>
      <c r="BJ513"/>
      <c r="BK513"/>
      <c r="BL513"/>
      <c r="BM513"/>
      <c r="BN513"/>
      <c r="BO513"/>
      <c r="BP513"/>
      <c r="BQ513"/>
    </row>
    <row r="514" spans="3:69">
      <c r="C514" s="71" t="s">
        <v>1431</v>
      </c>
      <c r="D514" s="1"/>
      <c r="E514" t="s">
        <v>30</v>
      </c>
      <c r="F514" s="43" t="s">
        <v>2008</v>
      </c>
      <c r="G514" s="239">
        <f t="shared" si="551"/>
        <v>0.11099181619566804</v>
      </c>
      <c r="H514" s="135">
        <f t="shared" si="552"/>
        <v>5.1098841500000006E-3</v>
      </c>
      <c r="I514" s="135">
        <f t="shared" si="553"/>
        <v>5.9304525900000004E-3</v>
      </c>
      <c r="J514" s="136">
        <f t="shared" si="554"/>
        <v>4.6708293455668043E-2</v>
      </c>
      <c r="K514" s="190">
        <v>5.3243185999999998E-2</v>
      </c>
      <c r="L514" s="190">
        <v>3.8646158999999999E-3</v>
      </c>
      <c r="M514" s="190">
        <v>1.9527138000000001E-3</v>
      </c>
      <c r="N514" s="190">
        <v>2.7943807000000002E-3</v>
      </c>
      <c r="O514" s="190">
        <v>2.2871631000000001E-3</v>
      </c>
      <c r="P514" s="190">
        <v>2.834035E-5</v>
      </c>
      <c r="Q514" s="190">
        <v>1.1312289E-4</v>
      </c>
      <c r="R514" s="190">
        <v>8.8812659999999995E-5</v>
      </c>
      <c r="S514" s="190">
        <v>4.6498886000000003E-2</v>
      </c>
      <c r="T514" s="190">
        <v>1.1814709E-4</v>
      </c>
      <c r="U514" s="190">
        <v>2.4476667000000002E-6</v>
      </c>
      <c r="V514" s="190">
        <v>3.8968040000000002E-11</v>
      </c>
      <c r="W514" s="28"/>
      <c r="X514" s="252">
        <f t="shared" si="534"/>
        <v>0.45899298275862066</v>
      </c>
      <c r="Y514" s="35">
        <v>13.209110000000001</v>
      </c>
      <c r="Z514" s="67">
        <f t="shared" si="555"/>
        <v>1.0365705610283014E-2</v>
      </c>
      <c r="AA514" s="5">
        <f t="shared" si="556"/>
        <v>5.3690098898119998E-7</v>
      </c>
      <c r="AB514" s="5">
        <f t="shared" si="557"/>
        <v>1.4695530076017699E-9</v>
      </c>
      <c r="AC514" s="36">
        <f t="shared" si="558"/>
        <v>7.0545456077700006E-2</v>
      </c>
      <c r="AD514" s="42">
        <v>4.288646E-7</v>
      </c>
      <c r="AE514" s="42">
        <v>1.2938583E-9</v>
      </c>
      <c r="AF514" s="42">
        <v>3.5349259000000003E-14</v>
      </c>
      <c r="AG514" s="42">
        <v>2.1966959999999999E-11</v>
      </c>
      <c r="AH514" s="42">
        <v>4.6485212E-12</v>
      </c>
      <c r="AI514" s="42">
        <v>3.1404627E-10</v>
      </c>
      <c r="AJ514" s="42">
        <v>1.058217E-7</v>
      </c>
      <c r="AK514" s="42">
        <v>4.7831361000000002E-11</v>
      </c>
      <c r="AL514" s="42">
        <v>1.1723093999999999E-10</v>
      </c>
      <c r="AM514" s="42">
        <v>2.4923844000000001E-15</v>
      </c>
      <c r="AN514" s="42">
        <v>2.0715641E-16</v>
      </c>
      <c r="AO514" s="42">
        <v>8.2718590999999995E-14</v>
      </c>
      <c r="AP514" s="42">
        <v>4.0744686000000004E-15</v>
      </c>
      <c r="AQ514" s="42">
        <v>3.2946947999999998E-15</v>
      </c>
      <c r="AR514" s="42">
        <v>3.6531151000000001E-10</v>
      </c>
      <c r="AS514" s="42">
        <v>1.6330952000000001E-10</v>
      </c>
      <c r="AT514" s="42">
        <v>2.3223799E-12</v>
      </c>
      <c r="AU514" s="42">
        <v>4.3650776999999999E-6</v>
      </c>
      <c r="AV514" s="29">
        <v>7.0541091E-2</v>
      </c>
      <c r="AW514" s="42">
        <v>1.3454062E-9</v>
      </c>
      <c r="AX514" s="42">
        <v>8.1815241000000004E-12</v>
      </c>
      <c r="AY514" s="42">
        <v>3.6604756E-16</v>
      </c>
      <c r="AZ514" s="33"/>
      <c r="BA514" s="28" t="s">
        <v>1451</v>
      </c>
      <c r="BB514" s="33"/>
      <c r="BC514" s="33"/>
      <c r="BE514" s="33"/>
      <c r="BF514"/>
      <c r="BG514"/>
      <c r="BH514"/>
      <c r="BI514"/>
      <c r="BJ514"/>
      <c r="BK514"/>
      <c r="BL514"/>
      <c r="BM514"/>
      <c r="BN514"/>
      <c r="BO514"/>
      <c r="BP514"/>
      <c r="BQ514"/>
    </row>
    <row r="515" spans="3:69">
      <c r="C515" s="71" t="s">
        <v>1432</v>
      </c>
      <c r="D515" s="1"/>
      <c r="E515" t="s">
        <v>30</v>
      </c>
      <c r="F515" s="43" t="s">
        <v>2009</v>
      </c>
      <c r="G515" s="239">
        <f t="shared" si="551"/>
        <v>6.8878326374296917E-2</v>
      </c>
      <c r="H515" s="135">
        <f t="shared" si="552"/>
        <v>4.7166616368999994E-3</v>
      </c>
      <c r="I515" s="135">
        <f t="shared" si="553"/>
        <v>4.4014772630000002E-3</v>
      </c>
      <c r="J515" s="136">
        <f t="shared" si="554"/>
        <v>4.0785187474396918E-2</v>
      </c>
      <c r="K515" s="190">
        <v>1.8974999999999999E-2</v>
      </c>
      <c r="L515" s="190">
        <v>4.1960293000000001E-3</v>
      </c>
      <c r="M515" s="190">
        <v>1.3278018E-4</v>
      </c>
      <c r="N515" s="190">
        <v>1.5589517000000001E-3</v>
      </c>
      <c r="O515" s="190">
        <v>3.1544526000000001E-3</v>
      </c>
      <c r="P515" s="190">
        <v>3.2573369000000002E-6</v>
      </c>
      <c r="Q515" s="190">
        <v>7.2667783000000003E-5</v>
      </c>
      <c r="R515" s="190">
        <v>5.8606911E-5</v>
      </c>
      <c r="S515" s="190">
        <v>4.0715863999999997E-2</v>
      </c>
      <c r="T515" s="190">
        <v>9.5677906000000007E-6</v>
      </c>
      <c r="U515" s="190">
        <v>1.1487393E-6</v>
      </c>
      <c r="V515" s="190">
        <v>3.3496922000000001E-11</v>
      </c>
      <c r="W515" s="28"/>
      <c r="X515" s="252">
        <f t="shared" si="534"/>
        <v>0.16357758620689652</v>
      </c>
      <c r="Y515" s="35">
        <v>7.5860902000000001</v>
      </c>
      <c r="Z515" s="67">
        <f t="shared" si="555"/>
        <v>4.5755368987543737E-3</v>
      </c>
      <c r="AA515" s="5">
        <f t="shared" si="556"/>
        <v>2.4238616817590001E-7</v>
      </c>
      <c r="AB515" s="5">
        <f t="shared" si="557"/>
        <v>5.8208532449670688E-10</v>
      </c>
      <c r="AC515" s="36">
        <f t="shared" si="558"/>
        <v>2.3629885360399998E-2</v>
      </c>
      <c r="AD515" s="42">
        <v>1.5188686000000001E-7</v>
      </c>
      <c r="AE515" s="42">
        <v>4.5827541000000002E-10</v>
      </c>
      <c r="AF515" s="42">
        <v>1.252072E-14</v>
      </c>
      <c r="AG515" s="42">
        <v>1.7351259E-12</v>
      </c>
      <c r="AH515" s="42">
        <v>3.6972929999999996E-12</v>
      </c>
      <c r="AI515" s="42">
        <v>7.1218658999999996E-11</v>
      </c>
      <c r="AJ515" s="42">
        <v>8.9567667999999998E-8</v>
      </c>
      <c r="AK515" s="42">
        <v>1.4674323000000001E-11</v>
      </c>
      <c r="AL515" s="42">
        <v>1.0325006E-10</v>
      </c>
      <c r="AM515" s="42">
        <v>1.0794132999999999E-15</v>
      </c>
      <c r="AN515" s="42">
        <v>8.7264457000000001E-17</v>
      </c>
      <c r="AO515" s="42">
        <v>3.2744870000000002E-14</v>
      </c>
      <c r="AP515" s="42">
        <v>5.1563682000000001E-16</v>
      </c>
      <c r="AQ515" s="42">
        <v>3.4296312999999998E-16</v>
      </c>
      <c r="AR515" s="42">
        <v>1.1435370000000001E-11</v>
      </c>
      <c r="AS515" s="42">
        <v>6.2772008000000003E-11</v>
      </c>
      <c r="AT515" s="42">
        <v>1.0900312E-12</v>
      </c>
      <c r="AU515" s="42">
        <v>1.2443604E-6</v>
      </c>
      <c r="AV515" s="29">
        <v>2.3628640999999999E-2</v>
      </c>
      <c r="AW515" s="42">
        <v>7.8078171999999998E-10</v>
      </c>
      <c r="AX515" s="42">
        <v>4.7479970000000003E-12</v>
      </c>
      <c r="AY515" s="42">
        <v>2.1242899999999999E-16</v>
      </c>
      <c r="AZ515" s="33"/>
      <c r="BA515" s="28" t="s">
        <v>1449</v>
      </c>
      <c r="BB515" s="33"/>
      <c r="BC515" s="33"/>
      <c r="BE515" s="33"/>
      <c r="BF515"/>
      <c r="BG515"/>
      <c r="BH515"/>
      <c r="BI515"/>
      <c r="BJ515"/>
      <c r="BK515"/>
      <c r="BL515"/>
      <c r="BM515"/>
      <c r="BN515"/>
      <c r="BO515"/>
      <c r="BP515"/>
      <c r="BQ515"/>
    </row>
    <row r="516" spans="3:69">
      <c r="C516" s="71" t="s">
        <v>1433</v>
      </c>
      <c r="D516" s="1"/>
      <c r="E516" t="s">
        <v>30</v>
      </c>
      <c r="F516" s="43" t="s">
        <v>2010</v>
      </c>
      <c r="G516" s="239">
        <f t="shared" si="551"/>
        <v>6.9140996432667537E-2</v>
      </c>
      <c r="H516" s="135">
        <f t="shared" si="552"/>
        <v>3.3533497252000006E-3</v>
      </c>
      <c r="I516" s="135">
        <f t="shared" si="553"/>
        <v>3.4778953349999999E-3</v>
      </c>
      <c r="J516" s="136">
        <f t="shared" si="554"/>
        <v>4.6783216372467545E-2</v>
      </c>
      <c r="K516" s="190">
        <v>1.5526534999999999E-2</v>
      </c>
      <c r="L516" s="190">
        <v>3.1144054999999999E-3</v>
      </c>
      <c r="M516" s="190">
        <v>3.1412649000000001E-4</v>
      </c>
      <c r="N516" s="190">
        <v>1.1330265E-3</v>
      </c>
      <c r="O516" s="190">
        <v>2.2137314000000002E-3</v>
      </c>
      <c r="P516" s="190">
        <v>6.5918252000000001E-6</v>
      </c>
      <c r="Q516" s="190">
        <v>4.9363344999999999E-5</v>
      </c>
      <c r="R516" s="190">
        <v>3.2449786999999997E-4</v>
      </c>
      <c r="S516" s="190">
        <v>4.6413050999999997E-2</v>
      </c>
      <c r="T516" s="190">
        <v>4.4831959000000002E-5</v>
      </c>
      <c r="U516" s="190">
        <v>8.3551379999999996E-7</v>
      </c>
      <c r="V516" s="190">
        <v>2.9667545999999998E-11</v>
      </c>
      <c r="W516" s="28"/>
      <c r="X516" s="252">
        <f t="shared" si="534"/>
        <v>0.1338494396551724</v>
      </c>
      <c r="Y516" s="35">
        <v>8.1005088999999995</v>
      </c>
      <c r="Z516" s="67">
        <f t="shared" si="555"/>
        <v>3.73451226827261E-3</v>
      </c>
      <c r="AA516" s="5">
        <f t="shared" si="556"/>
        <v>1.9381439604629996E-7</v>
      </c>
      <c r="AB516" s="5">
        <f t="shared" si="557"/>
        <v>4.7194517725117899E-10</v>
      </c>
      <c r="AC516" s="36">
        <f t="shared" si="558"/>
        <v>2.9011715949000001E-2</v>
      </c>
      <c r="AD516" s="42">
        <v>1.2433167E-7</v>
      </c>
      <c r="AE516" s="42">
        <v>3.7513336999999999E-10</v>
      </c>
      <c r="AF516" s="42">
        <v>1.0249147999999999E-14</v>
      </c>
      <c r="AG516" s="42">
        <v>1.1962393E-12</v>
      </c>
      <c r="AH516" s="42">
        <v>2.508567E-12</v>
      </c>
      <c r="AI516" s="42">
        <v>7.6055577000000006E-11</v>
      </c>
      <c r="AJ516" s="42">
        <v>6.8771534999999996E-8</v>
      </c>
      <c r="AK516" s="42">
        <v>1.3517593E-11</v>
      </c>
      <c r="AL516" s="42">
        <v>7.9220643999999996E-11</v>
      </c>
      <c r="AM516" s="42">
        <v>9.5031697999999998E-16</v>
      </c>
      <c r="AN516" s="42">
        <v>6.1157728999999999E-17</v>
      </c>
      <c r="AO516" s="42">
        <v>2.4635698000000001E-14</v>
      </c>
      <c r="AP516" s="42">
        <v>4.1956672999999998E-16</v>
      </c>
      <c r="AQ516" s="42">
        <v>5.9930971000000002E-16</v>
      </c>
      <c r="AR516" s="42">
        <v>5.2053016E-11</v>
      </c>
      <c r="AS516" s="42">
        <v>4.5975077000000001E-11</v>
      </c>
      <c r="AT516" s="42">
        <v>7.9284552999999998E-13</v>
      </c>
      <c r="AU516" s="42">
        <v>1.3966949000000001E-5</v>
      </c>
      <c r="AV516" s="29">
        <v>2.8997749E-2</v>
      </c>
      <c r="AW516" s="42">
        <v>5.3340257000000001E-10</v>
      </c>
      <c r="AX516" s="42">
        <v>3.2436644E-12</v>
      </c>
      <c r="AY516" s="42">
        <v>1.4512402999999999E-16</v>
      </c>
      <c r="AZ516" s="33"/>
      <c r="BA516" s="28" t="s">
        <v>1451</v>
      </c>
      <c r="BB516" s="33"/>
      <c r="BC516" s="33"/>
      <c r="BE516" s="33"/>
      <c r="BF516"/>
      <c r="BG516"/>
      <c r="BH516"/>
      <c r="BI516"/>
      <c r="BJ516"/>
      <c r="BK516"/>
      <c r="BL516"/>
      <c r="BM516"/>
      <c r="BN516"/>
      <c r="BO516"/>
      <c r="BP516"/>
      <c r="BQ516"/>
    </row>
    <row r="517" spans="3:69">
      <c r="C517" s="71" t="s">
        <v>1434</v>
      </c>
      <c r="D517" s="1"/>
      <c r="E517" t="s">
        <v>30</v>
      </c>
      <c r="F517" s="43" t="s">
        <v>2011</v>
      </c>
      <c r="G517" s="239">
        <f t="shared" si="551"/>
        <v>6.9263198550956126E-2</v>
      </c>
      <c r="H517" s="135">
        <f t="shared" si="552"/>
        <v>3.3884701445999997E-3</v>
      </c>
      <c r="I517" s="135">
        <f t="shared" si="553"/>
        <v>3.4957031190000001E-3</v>
      </c>
      <c r="J517" s="136">
        <f t="shared" si="554"/>
        <v>4.6844647287356128E-2</v>
      </c>
      <c r="K517" s="190">
        <v>1.5534378E-2</v>
      </c>
      <c r="L517" s="190">
        <v>3.0948553999999998E-3</v>
      </c>
      <c r="M517" s="190">
        <v>3.6314736E-4</v>
      </c>
      <c r="N517" s="190">
        <v>1.1763804E-3</v>
      </c>
      <c r="O517" s="190">
        <v>2.2103207999999998E-3</v>
      </c>
      <c r="P517" s="190">
        <v>1.7689445999999999E-6</v>
      </c>
      <c r="Q517" s="190">
        <v>3.7700358999999997E-5</v>
      </c>
      <c r="R517" s="190">
        <v>3.6291078999999998E-5</v>
      </c>
      <c r="S517" s="190">
        <v>4.6751082999999999E-2</v>
      </c>
      <c r="T517" s="190">
        <v>5.6596616999999999E-5</v>
      </c>
      <c r="U517" s="190">
        <v>6.7656183999999997E-7</v>
      </c>
      <c r="V517" s="190">
        <v>2.9516127999999999E-11</v>
      </c>
      <c r="W517" s="28"/>
      <c r="X517" s="252">
        <f t="shared" si="534"/>
        <v>0.13391705172413793</v>
      </c>
      <c r="Y517" s="35">
        <v>8.1777453999999992</v>
      </c>
      <c r="Z517" s="67">
        <f t="shared" si="555"/>
        <v>3.7394200532310101E-3</v>
      </c>
      <c r="AA517" s="5">
        <f t="shared" si="556"/>
        <v>1.9373866988519999E-7</v>
      </c>
      <c r="AB517" s="5">
        <f t="shared" si="557"/>
        <v>4.7236621821271479E-10</v>
      </c>
      <c r="AC517" s="36">
        <f t="shared" si="558"/>
        <v>2.98447557583E-2</v>
      </c>
      <c r="AD517" s="42">
        <v>1.24396E-7</v>
      </c>
      <c r="AE517" s="42">
        <v>3.7532739999999998E-10</v>
      </c>
      <c r="AF517" s="42">
        <v>1.0254448E-14</v>
      </c>
      <c r="AG517" s="42">
        <v>9.102034999999999E-13</v>
      </c>
      <c r="AH517" s="42">
        <v>1.9166427000000001E-12</v>
      </c>
      <c r="AI517" s="42">
        <v>8.3184237999999995E-11</v>
      </c>
      <c r="AJ517" s="42">
        <v>6.8759964999999994E-8</v>
      </c>
      <c r="AK517" s="42">
        <v>1.4531573000000001E-11</v>
      </c>
      <c r="AL517" s="42">
        <v>7.9336059000000001E-11</v>
      </c>
      <c r="AM517" s="42">
        <v>7.9149913E-16</v>
      </c>
      <c r="AN517" s="42">
        <v>4.7813115000000001E-17</v>
      </c>
      <c r="AO517" s="42">
        <v>1.7462144000000001E-14</v>
      </c>
      <c r="AP517" s="42">
        <v>3.2709396999999998E-16</v>
      </c>
      <c r="AQ517" s="42">
        <v>5.3765002999999996E-16</v>
      </c>
      <c r="AR517" s="42">
        <v>4.9696989E-11</v>
      </c>
      <c r="AS517" s="42">
        <v>3.5949901999999998E-11</v>
      </c>
      <c r="AT517" s="42">
        <v>6.4204403E-13</v>
      </c>
      <c r="AU517" s="42">
        <v>1.7277582999999999E-6</v>
      </c>
      <c r="AV517" s="29">
        <v>2.9843028000000001E-2</v>
      </c>
      <c r="AW517" s="42">
        <v>4.1104690999999998E-10</v>
      </c>
      <c r="AX517" s="42">
        <v>2.4996096999999999E-12</v>
      </c>
      <c r="AY517" s="42">
        <v>1.1183446999999999E-16</v>
      </c>
      <c r="AZ517" s="33"/>
      <c r="BA517" s="28" t="s">
        <v>1451</v>
      </c>
      <c r="BB517" s="33"/>
      <c r="BC517" s="33"/>
      <c r="BE517" s="33"/>
      <c r="BF517"/>
      <c r="BG517"/>
      <c r="BH517"/>
      <c r="BI517"/>
      <c r="BJ517"/>
      <c r="BK517"/>
      <c r="BL517"/>
      <c r="BM517"/>
      <c r="BN517"/>
      <c r="BO517"/>
      <c r="BP517"/>
      <c r="BQ517"/>
    </row>
    <row r="518" spans="3:69">
      <c r="C518" s="71" t="s">
        <v>1435</v>
      </c>
      <c r="D518" s="1"/>
      <c r="E518" t="s">
        <v>30</v>
      </c>
      <c r="F518" s="43" t="s">
        <v>2012</v>
      </c>
      <c r="G518" s="239">
        <f t="shared" si="551"/>
        <v>4.4490410665479999E-2</v>
      </c>
      <c r="H518" s="135">
        <f t="shared" si="552"/>
        <v>7.794265701999999E-4</v>
      </c>
      <c r="I518" s="135">
        <f t="shared" si="553"/>
        <v>1.2119955534E-2</v>
      </c>
      <c r="J518" s="136">
        <f t="shared" si="554"/>
        <v>4.7787456128E-4</v>
      </c>
      <c r="K518" s="190">
        <v>3.1113154000000001E-2</v>
      </c>
      <c r="L518" s="190">
        <v>1.1930369E-2</v>
      </c>
      <c r="M518" s="190">
        <v>1.2124531E-4</v>
      </c>
      <c r="N518" s="190">
        <v>7.3089580999999998E-4</v>
      </c>
      <c r="O518" s="190">
        <v>4.5672462000000003E-5</v>
      </c>
      <c r="P518" s="190">
        <v>2.8582982000000001E-6</v>
      </c>
      <c r="Q518" s="190">
        <v>6.8341224000000001E-5</v>
      </c>
      <c r="R518" s="190">
        <v>5.4803886000000001E-5</v>
      </c>
      <c r="S518" s="190">
        <v>4.1344734E-4</v>
      </c>
      <c r="T518" s="190">
        <v>8.7521573999999995E-6</v>
      </c>
      <c r="U518" s="190">
        <v>8.7117788000000004E-7</v>
      </c>
      <c r="V518" s="190">
        <v>0</v>
      </c>
      <c r="W518" s="28"/>
      <c r="X518" s="252">
        <f t="shared" si="534"/>
        <v>0.26821684482758618</v>
      </c>
      <c r="Y518" s="35">
        <v>3.950342</v>
      </c>
      <c r="Z518" s="67">
        <f t="shared" si="555"/>
        <v>9.2647189204279456E-3</v>
      </c>
      <c r="AA518" s="5">
        <f t="shared" si="556"/>
        <v>5.0008023698150003E-7</v>
      </c>
      <c r="AB518" s="5">
        <f t="shared" si="557"/>
        <v>1.0546288731250772E-9</v>
      </c>
      <c r="AC518" s="36">
        <f t="shared" si="558"/>
        <v>3.5639070995299997E-2</v>
      </c>
      <c r="AD518" s="42">
        <v>2.4898561000000002E-7</v>
      </c>
      <c r="AE518" s="42">
        <v>7.5124607999999998E-10</v>
      </c>
      <c r="AF518" s="42">
        <v>2.0525099000000001E-14</v>
      </c>
      <c r="AG518" s="42">
        <v>1.6058314E-12</v>
      </c>
      <c r="AH518" s="42">
        <v>3.4811280999999998E-12</v>
      </c>
      <c r="AI518" s="42">
        <v>3.9824612999999998E-11</v>
      </c>
      <c r="AJ518" s="42">
        <v>2.5026875E-7</v>
      </c>
      <c r="AK518" s="42">
        <v>7.6320406000000006E-12</v>
      </c>
      <c r="AL518" s="42">
        <v>2.9050131000000002E-10</v>
      </c>
      <c r="AM518" s="42">
        <v>4.1432156000000001E-16</v>
      </c>
      <c r="AN518" s="42">
        <v>7.5476637E-17</v>
      </c>
      <c r="AO518" s="42">
        <v>2.9938649E-14</v>
      </c>
      <c r="AP518" s="42">
        <v>4.7302509000000001E-16</v>
      </c>
      <c r="AQ518" s="42">
        <v>2.9890113999999998E-16</v>
      </c>
      <c r="AR518" s="42">
        <v>1.0535803999999999E-11</v>
      </c>
      <c r="AS518" s="42">
        <v>5.1639744999999997E-11</v>
      </c>
      <c r="AT518" s="42">
        <v>8.2650208999999998E-13</v>
      </c>
      <c r="AU518" s="42">
        <v>1.1409953000000001E-6</v>
      </c>
      <c r="AV518" s="29">
        <v>3.5637929999999998E-2</v>
      </c>
      <c r="AW518" s="42">
        <v>7.1878985999999995E-10</v>
      </c>
      <c r="AX518" s="42">
        <v>4.3710193999999997E-12</v>
      </c>
      <c r="AY518" s="42">
        <v>1.9556265000000001E-16</v>
      </c>
      <c r="AZ518" s="33"/>
      <c r="BA518" s="28" t="s">
        <v>1449</v>
      </c>
      <c r="BB518" s="33"/>
      <c r="BC518" s="33"/>
      <c r="BE518" s="33"/>
      <c r="BF518"/>
      <c r="BG518"/>
      <c r="BH518"/>
      <c r="BI518"/>
      <c r="BJ518"/>
      <c r="BK518"/>
      <c r="BL518"/>
      <c r="BM518"/>
      <c r="BN518"/>
      <c r="BO518"/>
      <c r="BP518"/>
      <c r="BQ518"/>
    </row>
    <row r="519" spans="3:69">
      <c r="C519" s="71" t="s">
        <v>1436</v>
      </c>
      <c r="D519" s="1"/>
      <c r="E519" t="s">
        <v>30</v>
      </c>
      <c r="F519" s="43" t="s">
        <v>2013</v>
      </c>
      <c r="G519" s="239">
        <f t="shared" si="551"/>
        <v>5.006806396739856E-2</v>
      </c>
      <c r="H519" s="135">
        <f t="shared" si="552"/>
        <v>1.7058088039999999E-3</v>
      </c>
      <c r="I519" s="135">
        <f t="shared" si="553"/>
        <v>2.046454658E-3</v>
      </c>
      <c r="J519" s="136">
        <f t="shared" si="554"/>
        <v>3.6758980305398557E-2</v>
      </c>
      <c r="K519" s="190">
        <v>9.5568201999999998E-3</v>
      </c>
      <c r="L519" s="190">
        <v>1.9109781000000001E-3</v>
      </c>
      <c r="M519" s="190">
        <v>8.7557946999999999E-5</v>
      </c>
      <c r="N519" s="190">
        <v>2.2991115000000001E-4</v>
      </c>
      <c r="O519" s="190">
        <v>1.4737496999999999E-3</v>
      </c>
      <c r="P519" s="190">
        <v>2.147954E-6</v>
      </c>
      <c r="Q519" s="190">
        <v>4.7918611000000002E-5</v>
      </c>
      <c r="R519" s="190">
        <v>3.8646585999999999E-5</v>
      </c>
      <c r="S519" s="190">
        <v>3.6713267000000001E-2</v>
      </c>
      <c r="T519" s="190">
        <v>6.3091953E-6</v>
      </c>
      <c r="U519" s="190">
        <v>7.5750201000000004E-7</v>
      </c>
      <c r="V519" s="190">
        <v>2.2088550000000001E-11</v>
      </c>
      <c r="W519" s="28"/>
      <c r="X519" s="252">
        <f t="shared" si="534"/>
        <v>8.2386381034482759E-2</v>
      </c>
      <c r="Y519" s="35">
        <v>5.9573212</v>
      </c>
      <c r="Z519" s="67">
        <f t="shared" si="555"/>
        <v>2.3037977393288423E-3</v>
      </c>
      <c r="AA519" s="5">
        <f t="shared" si="556"/>
        <v>1.1835563633699999E-7</v>
      </c>
      <c r="AB519" s="5">
        <f t="shared" si="557"/>
        <v>2.8509846432702303E-10</v>
      </c>
      <c r="AC519" s="36">
        <f t="shared" si="558"/>
        <v>2.1217064556519998E-2</v>
      </c>
      <c r="AD519" s="42">
        <v>7.6511835000000001E-8</v>
      </c>
      <c r="AE519" s="42">
        <v>2.3085210000000001E-10</v>
      </c>
      <c r="AF519" s="42">
        <v>6.3071968000000002E-15</v>
      </c>
      <c r="AG519" s="42">
        <v>1.1441772000000001E-12</v>
      </c>
      <c r="AH519" s="42">
        <v>2.4380699999999999E-12</v>
      </c>
      <c r="AI519" s="42">
        <v>1.7833929000000001E-11</v>
      </c>
      <c r="AJ519" s="42">
        <v>4.1258588E-8</v>
      </c>
      <c r="AK519" s="42">
        <v>3.0209886E-12</v>
      </c>
      <c r="AL519" s="42">
        <v>4.7346285999999998E-11</v>
      </c>
      <c r="AM519" s="42">
        <v>7.1178705000000001E-16</v>
      </c>
      <c r="AN519" s="42">
        <v>5.7543952999999995E-17</v>
      </c>
      <c r="AO519" s="42">
        <v>2.1592630999999999E-14</v>
      </c>
      <c r="AP519" s="42">
        <v>3.4002138E-16</v>
      </c>
      <c r="AQ519" s="42">
        <v>2.2615684999999999E-16</v>
      </c>
      <c r="AR519" s="42">
        <v>7.5407147999999996E-12</v>
      </c>
      <c r="AS519" s="42">
        <v>4.1393136E-11</v>
      </c>
      <c r="AT519" s="42">
        <v>7.1878870999999995E-13</v>
      </c>
      <c r="AU519" s="42">
        <v>8.2055651999999996E-7</v>
      </c>
      <c r="AV519" s="29">
        <v>2.1216243999999999E-2</v>
      </c>
      <c r="AW519" s="42">
        <v>5.1486330999999998E-10</v>
      </c>
      <c r="AX519" s="42">
        <v>3.1309256000000002E-12</v>
      </c>
      <c r="AY519" s="42">
        <v>1.4007999E-16</v>
      </c>
      <c r="AZ519" s="33"/>
      <c r="BA519" s="28" t="s">
        <v>1449</v>
      </c>
      <c r="BB519" s="33"/>
      <c r="BC519" s="33"/>
      <c r="BE519" s="33"/>
      <c r="BF519"/>
      <c r="BG519"/>
      <c r="BH519"/>
      <c r="BI519"/>
      <c r="BJ519"/>
      <c r="BK519"/>
      <c r="BL519"/>
      <c r="BM519"/>
      <c r="BN519"/>
      <c r="BO519"/>
      <c r="BP519"/>
      <c r="BQ519"/>
    </row>
    <row r="520" spans="3:69">
      <c r="C520" s="71" t="s">
        <v>1437</v>
      </c>
      <c r="D520" s="1"/>
      <c r="E520" t="s">
        <v>30</v>
      </c>
      <c r="F520" s="43" t="s">
        <v>2014</v>
      </c>
      <c r="G520" s="239">
        <f t="shared" si="551"/>
        <v>0.15079724887121396</v>
      </c>
      <c r="H520" s="135">
        <f t="shared" si="552"/>
        <v>8.228936449999999E-2</v>
      </c>
      <c r="I520" s="135">
        <f t="shared" si="553"/>
        <v>8.1447766199999987E-3</v>
      </c>
      <c r="J520" s="136">
        <f t="shared" si="554"/>
        <v>3.7206990751213975E-2</v>
      </c>
      <c r="K520" s="190">
        <v>2.3156117E-2</v>
      </c>
      <c r="L520" s="190">
        <v>6.2464673E-3</v>
      </c>
      <c r="M520" s="190">
        <v>1.8453367E-3</v>
      </c>
      <c r="N520" s="190">
        <v>1.7833415999999999E-3</v>
      </c>
      <c r="O520" s="190">
        <v>3.1850378999999998E-3</v>
      </c>
      <c r="P520" s="190">
        <v>7.7320984999999995E-2</v>
      </c>
      <c r="Q520" s="190">
        <v>5.2972620000000003E-5</v>
      </c>
      <c r="R520" s="190">
        <v>4.8525802999999997E-5</v>
      </c>
      <c r="S520" s="190">
        <v>3.5878910999999999E-2</v>
      </c>
      <c r="T520" s="190">
        <v>1.2788508000000001E-3</v>
      </c>
      <c r="U520" s="190">
        <v>7.0311729000000003E-7</v>
      </c>
      <c r="V520" s="190">
        <v>3.0923969999999999E-11</v>
      </c>
      <c r="W520" s="28"/>
      <c r="X520" s="252">
        <f t="shared" si="534"/>
        <v>0.19962169827586207</v>
      </c>
      <c r="Y520" s="35">
        <v>7.0429927000000001</v>
      </c>
      <c r="Z520" s="67">
        <f t="shared" si="555"/>
        <v>1.4022564910836977E-2</v>
      </c>
      <c r="AA520" s="5">
        <f t="shared" si="556"/>
        <v>7.9118708630600007E-7</v>
      </c>
      <c r="AB520" s="5">
        <f t="shared" si="557"/>
        <v>8.5261971043816993E-10</v>
      </c>
      <c r="AC520" s="36">
        <f t="shared" si="558"/>
        <v>3.1214500159E-2</v>
      </c>
      <c r="AD520" s="42">
        <v>1.9094958999999999E-7</v>
      </c>
      <c r="AE520" s="42">
        <v>5.7601691999999997E-10</v>
      </c>
      <c r="AF520" s="42">
        <v>1.5738045E-14</v>
      </c>
      <c r="AG520" s="42">
        <v>9.0195008999999996E-10</v>
      </c>
      <c r="AH520" s="42">
        <v>1.9852260000000001E-12</v>
      </c>
      <c r="AI520" s="42">
        <v>2.7250758999999999E-10</v>
      </c>
      <c r="AJ520" s="42">
        <v>1.5036415E-7</v>
      </c>
      <c r="AK520" s="42">
        <v>3.9514143000000002E-11</v>
      </c>
      <c r="AL520" s="42">
        <v>1.7339175999999999E-10</v>
      </c>
      <c r="AM520" s="42">
        <v>8.3188613999999994E-14</v>
      </c>
      <c r="AN520" s="42">
        <v>1.7794687000000001E-16</v>
      </c>
      <c r="AO520" s="42">
        <v>3.5508058999999999E-13</v>
      </c>
      <c r="AP520" s="42">
        <v>1.2335051000000001E-14</v>
      </c>
      <c r="AQ520" s="42">
        <v>3.7922256999999997E-15</v>
      </c>
      <c r="AR520" s="42">
        <v>4.3604780999999999E-7</v>
      </c>
      <c r="AS520" s="42">
        <v>2.3620193999999999E-9</v>
      </c>
      <c r="AT520" s="42">
        <v>6.6724614000000002E-13</v>
      </c>
      <c r="AU520" s="42">
        <v>9.7767159000000003E-5</v>
      </c>
      <c r="AV520" s="29">
        <v>3.1116733000000001E-2</v>
      </c>
      <c r="AW520" s="42">
        <v>1.0287074E-8</v>
      </c>
      <c r="AX520" s="42">
        <v>6.2556530000000002E-11</v>
      </c>
      <c r="AY520" s="42">
        <v>2.7988256000000002E-15</v>
      </c>
      <c r="AZ520" s="33"/>
      <c r="BA520" s="28" t="s">
        <v>1449</v>
      </c>
      <c r="BB520" s="33"/>
      <c r="BC520" s="33"/>
      <c r="BE520" s="33"/>
      <c r="BF520"/>
      <c r="BG520"/>
      <c r="BH520"/>
      <c r="BI520"/>
      <c r="BJ520"/>
      <c r="BK520"/>
      <c r="BL520"/>
      <c r="BM520"/>
      <c r="BN520"/>
      <c r="BO520"/>
      <c r="BP520"/>
      <c r="BQ520"/>
    </row>
    <row r="521" spans="3:69">
      <c r="C521" s="71" t="s">
        <v>1438</v>
      </c>
      <c r="D521" s="1"/>
      <c r="E521" t="s">
        <v>30</v>
      </c>
      <c r="F521" s="43" t="s">
        <v>2015</v>
      </c>
      <c r="G521" s="239">
        <f t="shared" si="551"/>
        <v>6.3895037315466793E-2</v>
      </c>
      <c r="H521" s="135">
        <f t="shared" si="552"/>
        <v>5.9569778849999995E-4</v>
      </c>
      <c r="I521" s="135">
        <f t="shared" si="553"/>
        <v>2.8482314050000002E-3</v>
      </c>
      <c r="J521" s="136">
        <f t="shared" si="554"/>
        <v>4.5648208121966793E-2</v>
      </c>
      <c r="K521" s="190">
        <v>1.4802900000000001E-2</v>
      </c>
      <c r="L521" s="190">
        <v>2.6919123E-3</v>
      </c>
      <c r="M521" s="190">
        <v>1.010284E-4</v>
      </c>
      <c r="N521" s="190">
        <v>4.9312789999999998E-4</v>
      </c>
      <c r="O521" s="190">
        <v>1.0009147999999999E-4</v>
      </c>
      <c r="P521" s="190">
        <v>2.4784085000000002E-6</v>
      </c>
      <c r="Q521" s="190">
        <v>5.5290705000000003E-5</v>
      </c>
      <c r="R521" s="190">
        <v>4.4592214999999997E-5</v>
      </c>
      <c r="S521" s="190">
        <v>4.5595462000000003E-2</v>
      </c>
      <c r="T521" s="190">
        <v>7.2798407E-6</v>
      </c>
      <c r="U521" s="190">
        <v>8.7404078000000003E-7</v>
      </c>
      <c r="V521" s="190">
        <v>2.5486788999999999E-11</v>
      </c>
      <c r="W521" s="28"/>
      <c r="X521" s="252">
        <f t="shared" si="534"/>
        <v>0.12761120689655173</v>
      </c>
      <c r="Y521" s="35">
        <v>7.3217410999999997</v>
      </c>
      <c r="Z521" s="67">
        <f t="shared" si="555"/>
        <v>3.4093380674190656E-3</v>
      </c>
      <c r="AA521" s="5">
        <f t="shared" si="556"/>
        <v>1.7690721515690001E-7</v>
      </c>
      <c r="AB521" s="5">
        <f t="shared" si="557"/>
        <v>4.3380013877775896E-10</v>
      </c>
      <c r="AC521" s="36">
        <f t="shared" si="558"/>
        <v>2.6328650795990002E-2</v>
      </c>
      <c r="AD521" s="42">
        <v>1.1848929E-7</v>
      </c>
      <c r="AE521" s="42">
        <v>3.5750781E-10</v>
      </c>
      <c r="AF521" s="42">
        <v>9.7676098000000002E-15</v>
      </c>
      <c r="AG521" s="42">
        <v>1.3202044999999999E-12</v>
      </c>
      <c r="AH521" s="42">
        <v>2.8131577E-12</v>
      </c>
      <c r="AI521" s="42">
        <v>2.889361E-11</v>
      </c>
      <c r="AJ521" s="42">
        <v>5.7734362999999999E-8</v>
      </c>
      <c r="AK521" s="42">
        <v>5.3858359999999997E-12</v>
      </c>
      <c r="AL521" s="42">
        <v>6.6428130000000003E-11</v>
      </c>
      <c r="AM521" s="42">
        <v>8.2129274999999998E-16</v>
      </c>
      <c r="AN521" s="42">
        <v>6.6396869000000006E-17</v>
      </c>
      <c r="AO521" s="42">
        <v>2.4914575000000001E-14</v>
      </c>
      <c r="AP521" s="42">
        <v>3.9233237000000002E-16</v>
      </c>
      <c r="AQ521" s="42">
        <v>2.6095020999999999E-16</v>
      </c>
      <c r="AR521" s="42">
        <v>8.7008247000000008E-12</v>
      </c>
      <c r="AS521" s="42">
        <v>4.7761309999999999E-11</v>
      </c>
      <c r="AT521" s="42">
        <v>8.2937158999999996E-13</v>
      </c>
      <c r="AU521" s="42">
        <v>9.4679599000000005E-7</v>
      </c>
      <c r="AV521" s="29">
        <v>2.6327704E-2</v>
      </c>
      <c r="AW521" s="42">
        <v>5.9407305000000004E-10</v>
      </c>
      <c r="AX521" s="42">
        <v>3.6126063999999998E-12</v>
      </c>
      <c r="AY521" s="42">
        <v>1.6163076000000001E-16</v>
      </c>
      <c r="AZ521" s="33"/>
      <c r="BA521" s="28" t="s">
        <v>1449</v>
      </c>
      <c r="BB521" s="33"/>
      <c r="BC521" s="33"/>
      <c r="BE521" s="33"/>
      <c r="BF521"/>
      <c r="BG521"/>
      <c r="BH521"/>
      <c r="BI521"/>
      <c r="BJ521"/>
      <c r="BK521"/>
      <c r="BL521"/>
      <c r="BM521"/>
      <c r="BN521"/>
      <c r="BO521"/>
      <c r="BP521"/>
      <c r="BQ521"/>
    </row>
    <row r="522" spans="3:69">
      <c r="C522" s="71" t="s">
        <v>1439</v>
      </c>
      <c r="D522" s="1"/>
      <c r="E522" t="s">
        <v>30</v>
      </c>
      <c r="F522" s="43" t="s">
        <v>2016</v>
      </c>
      <c r="G522" s="239">
        <f t="shared" si="551"/>
        <v>5.0822378766582389E-2</v>
      </c>
      <c r="H522" s="135">
        <f t="shared" si="552"/>
        <v>2.8046048346000003E-3</v>
      </c>
      <c r="I522" s="135">
        <f t="shared" si="553"/>
        <v>3.8258167699999996E-3</v>
      </c>
      <c r="J522" s="136">
        <f t="shared" si="554"/>
        <v>2.5640277161982389E-2</v>
      </c>
      <c r="K522" s="190">
        <v>1.8551680000000001E-2</v>
      </c>
      <c r="L522" s="190">
        <v>3.6173912999999999E-3</v>
      </c>
      <c r="M522" s="190">
        <v>1.3470453E-4</v>
      </c>
      <c r="N522" s="190">
        <v>4.7142978999999998E-4</v>
      </c>
      <c r="O522" s="190">
        <v>2.3298705000000001E-3</v>
      </c>
      <c r="P522" s="190">
        <v>3.3045445999999999E-6</v>
      </c>
      <c r="Q522" s="190">
        <v>7.3720940000000004E-5</v>
      </c>
      <c r="R522" s="190">
        <v>5.9456285999999997E-5</v>
      </c>
      <c r="S522" s="190">
        <v>2.5569949000000002E-2</v>
      </c>
      <c r="T522" s="190">
        <v>9.7064543E-6</v>
      </c>
      <c r="U522" s="190">
        <v>1.1653877E-6</v>
      </c>
      <c r="V522" s="190">
        <v>3.3982385000000002E-11</v>
      </c>
      <c r="W522" s="28"/>
      <c r="X522" s="252">
        <f t="shared" si="534"/>
        <v>0.15992827586206895</v>
      </c>
      <c r="Y522" s="35">
        <v>6.2102415000000004</v>
      </c>
      <c r="Z522" s="67">
        <f t="shared" si="555"/>
        <v>4.2356914710315842E-3</v>
      </c>
      <c r="AA522" s="5">
        <f t="shared" si="556"/>
        <v>2.2697137581070001E-7</v>
      </c>
      <c r="AB522" s="5">
        <f t="shared" si="557"/>
        <v>5.4891431132026896E-10</v>
      </c>
      <c r="AC522" s="36">
        <f t="shared" si="558"/>
        <v>1.49831583947E-2</v>
      </c>
      <c r="AD522" s="42">
        <v>1.4850156000000001E-7</v>
      </c>
      <c r="AE522" s="42">
        <v>4.4806108E-10</v>
      </c>
      <c r="AF522" s="42">
        <v>1.224165E-14</v>
      </c>
      <c r="AG522" s="42">
        <v>1.7602727000000001E-12</v>
      </c>
      <c r="AH522" s="42">
        <v>3.7508769999999998E-12</v>
      </c>
      <c r="AI522" s="42">
        <v>3.1733414000000003E-11</v>
      </c>
      <c r="AJ522" s="42">
        <v>7.7565190999999998E-8</v>
      </c>
      <c r="AK522" s="42">
        <v>5.6293826999999999E-12</v>
      </c>
      <c r="AL522" s="42">
        <v>8.9253479999999995E-11</v>
      </c>
      <c r="AM522" s="42">
        <v>1.095057E-15</v>
      </c>
      <c r="AN522" s="42">
        <v>8.8529159000000002E-17</v>
      </c>
      <c r="AO522" s="42">
        <v>3.3219432999999997E-14</v>
      </c>
      <c r="AP522" s="42">
        <v>5.2310981999999997E-16</v>
      </c>
      <c r="AQ522" s="42">
        <v>3.4793361000000001E-16</v>
      </c>
      <c r="AR522" s="42">
        <v>1.1601100000000001E-11</v>
      </c>
      <c r="AS522" s="42">
        <v>6.3681747E-11</v>
      </c>
      <c r="AT522" s="42">
        <v>1.1058288000000001E-12</v>
      </c>
      <c r="AU522" s="42">
        <v>1.2623947E-6</v>
      </c>
      <c r="AV522" s="29">
        <v>1.4981896E-2</v>
      </c>
      <c r="AW522" s="42">
        <v>7.9209739999999998E-10</v>
      </c>
      <c r="AX522" s="42">
        <v>4.8168086000000004E-12</v>
      </c>
      <c r="AY522" s="42">
        <v>2.1550768E-16</v>
      </c>
      <c r="AZ522" s="33"/>
      <c r="BA522" s="28" t="s">
        <v>1449</v>
      </c>
      <c r="BB522" s="33"/>
      <c r="BC522" s="33"/>
      <c r="BE522" s="33"/>
      <c r="BF522"/>
      <c r="BG522"/>
      <c r="BH522"/>
      <c r="BI522"/>
      <c r="BJ522"/>
      <c r="BK522"/>
      <c r="BL522"/>
      <c r="BM522"/>
      <c r="BN522"/>
      <c r="BO522"/>
      <c r="BP522"/>
      <c r="BQ522"/>
    </row>
    <row r="523" spans="3:69">
      <c r="C523" s="71" t="s">
        <v>1440</v>
      </c>
      <c r="D523" s="1"/>
      <c r="E523" t="s">
        <v>30</v>
      </c>
      <c r="F523" s="43" t="s">
        <v>2017</v>
      </c>
      <c r="G523" s="239">
        <f t="shared" si="551"/>
        <v>4.7305550602999999E-2</v>
      </c>
      <c r="H523" s="135">
        <f t="shared" si="552"/>
        <v>2.54533416E-3</v>
      </c>
      <c r="I523" s="135">
        <f t="shared" si="553"/>
        <v>8.3406730199999998E-3</v>
      </c>
      <c r="J523" s="136">
        <f t="shared" si="554"/>
        <v>2.0737323423000005E-2</v>
      </c>
      <c r="K523" s="190">
        <v>1.568222E-2</v>
      </c>
      <c r="L523" s="190">
        <v>2.8842868000000001E-3</v>
      </c>
      <c r="M523" s="190">
        <v>4.8990353999999996E-3</v>
      </c>
      <c r="N523" s="190">
        <v>1.5975602999999999E-3</v>
      </c>
      <c r="O523" s="190">
        <v>6.3983051999999996E-4</v>
      </c>
      <c r="P523" s="190">
        <v>3.0794334000000003E-4</v>
      </c>
      <c r="Q523" s="190">
        <v>5.5735082000000005E-4</v>
      </c>
      <c r="R523" s="190">
        <v>9.6268475000000004E-4</v>
      </c>
      <c r="S523" s="190">
        <v>1.9169515000000002E-2</v>
      </c>
      <c r="T523" s="190">
        <v>6.0990843000000003E-5</v>
      </c>
      <c r="U523" s="190">
        <v>3.9191729000000002E-4</v>
      </c>
      <c r="V523" s="190">
        <v>1.5221553999999999E-4</v>
      </c>
      <c r="W523" s="28"/>
      <c r="X523" s="252">
        <f t="shared" si="534"/>
        <v>0.13519155172413794</v>
      </c>
      <c r="Y523" s="35">
        <v>3.0114236999999999</v>
      </c>
      <c r="Z523" s="67">
        <f t="shared" si="555"/>
        <v>4.4029231346122844E-3</v>
      </c>
      <c r="AA523" s="5">
        <f t="shared" si="556"/>
        <v>2.2425376284600002E-7</v>
      </c>
      <c r="AB523" s="5">
        <f t="shared" si="557"/>
        <v>9.5234134796240006E-10</v>
      </c>
      <c r="AC523" s="36">
        <f t="shared" si="558"/>
        <v>1.3263635796E-2</v>
      </c>
      <c r="AD523" s="42">
        <v>1.2750490999999999E-7</v>
      </c>
      <c r="AE523" s="42">
        <v>3.8471319E-10</v>
      </c>
      <c r="AF523" s="42">
        <v>1.050895E-14</v>
      </c>
      <c r="AG523" s="42">
        <v>8.2756116000000001E-11</v>
      </c>
      <c r="AH523" s="42">
        <v>2.5414459999999999E-11</v>
      </c>
      <c r="AI523" s="42">
        <v>2.1029177000000001E-10</v>
      </c>
      <c r="AJ523" s="42">
        <v>9.2106055999999996E-8</v>
      </c>
      <c r="AK523" s="42">
        <v>3.0832919999999997E-11</v>
      </c>
      <c r="AL523" s="42">
        <v>8.8333332999999999E-11</v>
      </c>
      <c r="AM523" s="42">
        <v>4.4242108000000002E-12</v>
      </c>
      <c r="AN523" s="42">
        <v>8.1722153000000002E-14</v>
      </c>
      <c r="AO523" s="42">
        <v>1.6882102E-12</v>
      </c>
      <c r="AP523" s="42">
        <v>3.1319315999999999E-13</v>
      </c>
      <c r="AQ523" s="42">
        <v>2.7179307999999999E-14</v>
      </c>
      <c r="AR523" s="42">
        <v>1.1246543E-9</v>
      </c>
      <c r="AS523" s="42">
        <v>-2.9380874000000001E-9</v>
      </c>
      <c r="AT523" s="42">
        <v>4.0402254000000001E-10</v>
      </c>
      <c r="AU523" s="42">
        <v>5.1674795999999998E-5</v>
      </c>
      <c r="AV523" s="29">
        <v>1.3211960999999999E-2</v>
      </c>
      <c r="AW523" s="42">
        <v>6.1377675999999996E-9</v>
      </c>
      <c r="AX523" s="42">
        <v>3.7891891999999998E-11</v>
      </c>
      <c r="AY523" s="42">
        <v>2.4483914000000001E-15</v>
      </c>
      <c r="AZ523" s="33"/>
      <c r="BA523" s="28" t="s">
        <v>1449</v>
      </c>
      <c r="BB523" s="33"/>
      <c r="BC523" s="33"/>
      <c r="BE523" s="33"/>
      <c r="BF523"/>
      <c r="BG523"/>
      <c r="BH523"/>
      <c r="BI523"/>
      <c r="BJ523"/>
      <c r="BK523"/>
      <c r="BL523"/>
      <c r="BM523"/>
      <c r="BN523"/>
      <c r="BO523"/>
      <c r="BP523"/>
      <c r="BQ523"/>
    </row>
    <row r="524" spans="3:69">
      <c r="C524" s="57" t="s">
        <v>1319</v>
      </c>
      <c r="D524" s="1" t="s">
        <v>1317</v>
      </c>
      <c r="F524" s="67"/>
      <c r="G524" s="37"/>
      <c r="H524" s="36"/>
      <c r="I524" s="36"/>
      <c r="J524" s="38"/>
      <c r="K524" s="28"/>
      <c r="L524" s="28"/>
      <c r="M524" s="28"/>
      <c r="N524" s="28"/>
      <c r="O524" s="28"/>
      <c r="P524" s="28"/>
      <c r="Q524" s="28"/>
      <c r="R524" s="28"/>
      <c r="S524" s="28"/>
      <c r="T524" s="28"/>
      <c r="U524" s="28"/>
      <c r="V524" s="28"/>
      <c r="W524" s="28"/>
      <c r="Y524" s="35"/>
      <c r="Z524" s="94"/>
      <c r="AC524" s="36"/>
      <c r="AV524"/>
      <c r="AZ524" s="33"/>
      <c r="BA524" s="28"/>
      <c r="BB524" s="33"/>
      <c r="BC524" s="33"/>
      <c r="BE524" s="33"/>
      <c r="BF524"/>
      <c r="BG524"/>
      <c r="BH524"/>
      <c r="BI524"/>
      <c r="BJ524"/>
      <c r="BK524"/>
      <c r="BL524"/>
      <c r="BM524"/>
      <c r="BN524"/>
      <c r="BO524"/>
      <c r="BP524"/>
      <c r="BQ524"/>
    </row>
    <row r="525" spans="3:69">
      <c r="C525" s="71" t="s">
        <v>1441</v>
      </c>
      <c r="D525" s="1"/>
      <c r="E525" t="s">
        <v>53</v>
      </c>
      <c r="F525" s="43" t="s">
        <v>2018</v>
      </c>
      <c r="G525" s="239">
        <f t="shared" ref="G525:G527" si="559">H525+I525+J525+K525</f>
        <v>0.14585951682273834</v>
      </c>
      <c r="H525" s="135">
        <f t="shared" ref="H525:H527" si="560">N525+O525+P525</f>
        <v>9.3786567600000013E-3</v>
      </c>
      <c r="I525" s="135">
        <f t="shared" ref="I525:I527" si="561">L525+M525+Q525</f>
        <v>2.7477072700000001E-2</v>
      </c>
      <c r="J525" s="136">
        <f t="shared" ref="J525:J527" si="562">R525+IF(S525="x",0,S525)+IF(T525="x",0,T525)+IF(U525="x",0,U525)+V525</f>
        <v>2.9257092362738334E-2</v>
      </c>
      <c r="K525" s="190">
        <v>7.9746695000000006E-2</v>
      </c>
      <c r="L525" s="190">
        <v>1.6127544000000001E-2</v>
      </c>
      <c r="M525" s="190">
        <v>7.2923490999999997E-3</v>
      </c>
      <c r="N525" s="190">
        <v>6.4826277000000002E-3</v>
      </c>
      <c r="O525" s="190">
        <v>2.7210048999999998E-3</v>
      </c>
      <c r="P525" s="190">
        <v>1.7502416000000001E-4</v>
      </c>
      <c r="Q525" s="190">
        <v>4.0571796000000004E-3</v>
      </c>
      <c r="R525" s="190">
        <v>3.2616762999999999E-3</v>
      </c>
      <c r="S525" s="190">
        <v>2.5412267999999998E-2</v>
      </c>
      <c r="T525" s="190">
        <v>5.2598566000000005E-4</v>
      </c>
      <c r="U525" s="190">
        <v>5.7161582999999999E-5</v>
      </c>
      <c r="V525" s="190">
        <v>8.1973833999999995E-10</v>
      </c>
      <c r="W525" s="28"/>
      <c r="X525" s="252">
        <f t="shared" si="534"/>
        <v>0.68747150862068962</v>
      </c>
      <c r="Y525" s="35">
        <v>13.253104</v>
      </c>
      <c r="Z525" s="67">
        <f t="shared" ref="Z525:Z527" si="563">AA525*42.1*400+AB525*1396*400+AC525*0.0000357*200</f>
        <v>2.1275413208084688E-2</v>
      </c>
      <c r="AA525" s="5">
        <f t="shared" ref="AA525:AA527" si="564">AD525+AG525+AH525+AI525+AJ525+AR525+AS525+AW525</f>
        <v>1.1531662091239999E-6</v>
      </c>
      <c r="AB525" s="5">
        <f t="shared" ref="AB525:AB527" si="565">AE525+AF525+AK525+AL525+AM525+AN525+AO525+AP525+AQ525+AT525+AX525+AY525</f>
        <v>2.8813753430517002E-9</v>
      </c>
      <c r="AC525" s="36">
        <f t="shared" ref="AC525:AC527" si="566">AU525+AV525</f>
        <v>3.4612640739E-2</v>
      </c>
      <c r="AD525" s="42">
        <v>6.4277931000000003E-7</v>
      </c>
      <c r="AE525" s="42">
        <v>1.9392042999999998E-9</v>
      </c>
      <c r="AF525" s="42">
        <v>5.2980790000000002E-14</v>
      </c>
      <c r="AG525" s="42">
        <v>9.6008814E-11</v>
      </c>
      <c r="AH525" s="42">
        <v>2.0655915999999999E-10</v>
      </c>
      <c r="AI525" s="42">
        <v>1.0254580000000001E-9</v>
      </c>
      <c r="AJ525" s="42">
        <v>4.6209411000000001E-7</v>
      </c>
      <c r="AK525" s="42">
        <v>1.4626707E-10</v>
      </c>
      <c r="AL525" s="42">
        <v>4.7776722000000002E-10</v>
      </c>
      <c r="AM525" s="42">
        <v>4.0231080999999997E-14</v>
      </c>
      <c r="AN525" s="42">
        <v>4.6523217000000003E-15</v>
      </c>
      <c r="AO525" s="42">
        <v>1.7996435E-12</v>
      </c>
      <c r="AP525" s="42">
        <v>2.8391794000000001E-14</v>
      </c>
      <c r="AQ525" s="42">
        <v>1.8359920999999999E-14</v>
      </c>
      <c r="AR525" s="42">
        <v>6.3116515000000001E-10</v>
      </c>
      <c r="AS525" s="42">
        <v>3.2580960000000001E-9</v>
      </c>
      <c r="AT525" s="42">
        <v>5.4235153999999999E-11</v>
      </c>
      <c r="AU525" s="42">
        <v>6.8498738999999995E-5</v>
      </c>
      <c r="AV525" s="42">
        <v>3.4544142E-2</v>
      </c>
      <c r="AW525" s="42">
        <v>4.3075502000000001E-8</v>
      </c>
      <c r="AX525" s="42">
        <v>2.6194561999999999E-10</v>
      </c>
      <c r="AY525" s="42">
        <v>1.1719644000000001E-14</v>
      </c>
      <c r="AZ525" s="33"/>
      <c r="BA525" s="28" t="s">
        <v>1450</v>
      </c>
      <c r="BB525" s="33"/>
      <c r="BC525" s="33"/>
      <c r="BE525" s="33"/>
      <c r="BF525"/>
      <c r="BG525"/>
      <c r="BH525"/>
      <c r="BI525"/>
      <c r="BJ525"/>
      <c r="BK525"/>
      <c r="BL525"/>
      <c r="BM525"/>
      <c r="BN525"/>
      <c r="BO525"/>
      <c r="BP525"/>
      <c r="BQ525"/>
    </row>
    <row r="526" spans="3:69">
      <c r="C526" s="71" t="s">
        <v>1442</v>
      </c>
      <c r="D526" s="1"/>
      <c r="E526" t="s">
        <v>53</v>
      </c>
      <c r="F526" s="43" t="s">
        <v>2019</v>
      </c>
      <c r="G526" s="239">
        <f t="shared" si="559"/>
        <v>5.2901828255299654E-2</v>
      </c>
      <c r="H526" s="135">
        <f t="shared" si="560"/>
        <v>3.3926108620000004E-3</v>
      </c>
      <c r="I526" s="135">
        <f t="shared" si="561"/>
        <v>9.9033123000000015E-3</v>
      </c>
      <c r="J526" s="136">
        <f t="shared" si="562"/>
        <v>1.0753781093299651E-2</v>
      </c>
      <c r="K526" s="190">
        <v>2.8852124E-2</v>
      </c>
      <c r="L526" s="190">
        <v>5.8017373000000001E-3</v>
      </c>
      <c r="M526" s="190">
        <v>2.6448330000000001E-3</v>
      </c>
      <c r="N526" s="190">
        <v>2.3485954999999999E-3</v>
      </c>
      <c r="O526" s="190">
        <v>9.7967519000000006E-4</v>
      </c>
      <c r="P526" s="190">
        <v>6.4340172000000001E-5</v>
      </c>
      <c r="Q526" s="190">
        <v>1.456742E-3</v>
      </c>
      <c r="R526" s="190">
        <v>1.1734038E-3</v>
      </c>
      <c r="S526" s="190">
        <v>9.3676734999999997E-3</v>
      </c>
      <c r="T526" s="190">
        <v>1.9065231000000001E-4</v>
      </c>
      <c r="U526" s="190">
        <v>2.2050959000000001E-5</v>
      </c>
      <c r="V526" s="190">
        <v>5.2429965000000003E-10</v>
      </c>
      <c r="W526" s="28"/>
      <c r="X526" s="252">
        <f t="shared" si="534"/>
        <v>0.2487252068965517</v>
      </c>
      <c r="Y526" s="35">
        <v>4.7880124999999998</v>
      </c>
      <c r="Z526" s="67">
        <f t="shared" si="563"/>
        <v>7.6866607268230181E-3</v>
      </c>
      <c r="AA526" s="5">
        <f t="shared" si="564"/>
        <v>4.1647963568400005E-7</v>
      </c>
      <c r="AB526" s="5">
        <f t="shared" si="565"/>
        <v>1.0430799199573E-9</v>
      </c>
      <c r="AC526" s="36">
        <f t="shared" si="566"/>
        <v>1.2701377395E-2</v>
      </c>
      <c r="AD526" s="42">
        <v>2.3255203000000001E-7</v>
      </c>
      <c r="AE526" s="42">
        <v>7.0158767000000002E-10</v>
      </c>
      <c r="AF526" s="42">
        <v>1.9167999999999999E-14</v>
      </c>
      <c r="AG526" s="42">
        <v>3.4661948E-11</v>
      </c>
      <c r="AH526" s="42">
        <v>7.4136695999999995E-11</v>
      </c>
      <c r="AI526" s="42">
        <v>3.7128692999999999E-10</v>
      </c>
      <c r="AJ526" s="42">
        <v>1.6641592E-7</v>
      </c>
      <c r="AK526" s="42">
        <v>5.2964249000000001E-11</v>
      </c>
      <c r="AL526" s="42">
        <v>1.7215065E-10</v>
      </c>
      <c r="AM526" s="42">
        <v>1.8831136000000001E-14</v>
      </c>
      <c r="AN526" s="42">
        <v>1.7185528E-15</v>
      </c>
      <c r="AO526" s="42">
        <v>6.5242061999999998E-13</v>
      </c>
      <c r="AP526" s="42">
        <v>1.0281108000000001E-14</v>
      </c>
      <c r="AQ526" s="42">
        <v>6.7647729999999999E-15</v>
      </c>
      <c r="AR526" s="42">
        <v>2.2821831000000001E-10</v>
      </c>
      <c r="AS526" s="42">
        <v>1.2238118000000001E-9</v>
      </c>
      <c r="AT526" s="42">
        <v>2.0923297000000001E-11</v>
      </c>
      <c r="AU526" s="42">
        <v>2.4808395000000001E-5</v>
      </c>
      <c r="AV526" s="42">
        <v>1.2676569E-2</v>
      </c>
      <c r="AW526" s="42">
        <v>1.557957E-8</v>
      </c>
      <c r="AX526" s="42">
        <v>9.4740630999999997E-11</v>
      </c>
      <c r="AY526" s="42">
        <v>4.2387674999999997E-15</v>
      </c>
      <c r="AZ526" s="33"/>
      <c r="BA526" s="28" t="s">
        <v>1450</v>
      </c>
      <c r="BB526" s="33"/>
      <c r="BC526" s="33"/>
      <c r="BE526" s="33"/>
      <c r="BF526"/>
      <c r="BG526"/>
      <c r="BH526"/>
      <c r="BI526"/>
      <c r="BJ526"/>
      <c r="BK526"/>
      <c r="BL526"/>
      <c r="BM526"/>
      <c r="BN526"/>
      <c r="BO526"/>
      <c r="BP526"/>
      <c r="BQ526"/>
    </row>
    <row r="527" spans="3:69">
      <c r="C527" s="71" t="s">
        <v>1443</v>
      </c>
      <c r="D527" s="1"/>
      <c r="E527" t="s">
        <v>53</v>
      </c>
      <c r="F527" s="43" t="s">
        <v>2020</v>
      </c>
      <c r="G527" s="239">
        <f t="shared" si="559"/>
        <v>8.7611313068038488E-2</v>
      </c>
      <c r="H527" s="135">
        <f t="shared" si="560"/>
        <v>5.6292995399999995E-3</v>
      </c>
      <c r="I527" s="135">
        <f t="shared" si="561"/>
        <v>1.6476052500000001E-2</v>
      </c>
      <c r="J527" s="136">
        <f t="shared" si="562"/>
        <v>1.7637887028038493E-2</v>
      </c>
      <c r="K527" s="190">
        <v>4.7868073999999997E-2</v>
      </c>
      <c r="L527" s="190">
        <v>9.6655847000000003E-3</v>
      </c>
      <c r="M527" s="190">
        <v>4.3801750999999996E-3</v>
      </c>
      <c r="N527" s="190">
        <v>3.8926540000000002E-3</v>
      </c>
      <c r="O527" s="190">
        <v>1.6311271E-3</v>
      </c>
      <c r="P527" s="190">
        <v>1.0551844000000001E-4</v>
      </c>
      <c r="Q527" s="190">
        <v>2.4302926999999999E-3</v>
      </c>
      <c r="R527" s="190">
        <v>1.9548134999999999E-3</v>
      </c>
      <c r="S527" s="190">
        <v>1.5332259000000001E-2</v>
      </c>
      <c r="T527" s="190">
        <v>3.1588298000000001E-4</v>
      </c>
      <c r="U527" s="190">
        <v>3.4930953E-5</v>
      </c>
      <c r="V527" s="190">
        <v>5.9503849000000004E-10</v>
      </c>
      <c r="W527" s="28"/>
      <c r="X527" s="252">
        <f t="shared" si="534"/>
        <v>0.41265581034482751</v>
      </c>
      <c r="Y527" s="35">
        <v>7.9520647000000002</v>
      </c>
      <c r="Z527" s="67">
        <f t="shared" si="563"/>
        <v>1.276574950628121E-2</v>
      </c>
      <c r="AA527" s="5">
        <f t="shared" si="564"/>
        <v>6.9185844039499995E-7</v>
      </c>
      <c r="AB527" s="5">
        <f t="shared" si="565"/>
        <v>1.7298242493573998E-9</v>
      </c>
      <c r="AC527" s="36">
        <f t="shared" si="566"/>
        <v>2.0857074115999998E-2</v>
      </c>
      <c r="AD527" s="42">
        <v>3.8582759E-7</v>
      </c>
      <c r="AE527" s="42">
        <v>1.1640054E-9</v>
      </c>
      <c r="AF527" s="42">
        <v>3.1801664999999998E-14</v>
      </c>
      <c r="AG527" s="42">
        <v>5.7596075000000003E-11</v>
      </c>
      <c r="AH527" s="42">
        <v>1.2371798000000001E-10</v>
      </c>
      <c r="AI527" s="42">
        <v>6.1565896000000004E-10</v>
      </c>
      <c r="AJ527" s="42">
        <v>2.7702516999999999E-7</v>
      </c>
      <c r="AK527" s="42">
        <v>8.7817492999999994E-11</v>
      </c>
      <c r="AL527" s="42">
        <v>2.8646203000000001E-10</v>
      </c>
      <c r="AM527" s="42">
        <v>2.6082478E-14</v>
      </c>
      <c r="AN527" s="42">
        <v>2.8085534E-15</v>
      </c>
      <c r="AO527" s="42">
        <v>1.0808334000000001E-12</v>
      </c>
      <c r="AP527" s="42">
        <v>1.7046305E-14</v>
      </c>
      <c r="AQ527" s="42">
        <v>1.107584E-14</v>
      </c>
      <c r="AR527" s="42">
        <v>3.7879657999999999E-10</v>
      </c>
      <c r="AS527" s="42">
        <v>1.9760478000000001E-9</v>
      </c>
      <c r="AT527" s="42">
        <v>3.3143204000000003E-11</v>
      </c>
      <c r="AU527" s="42">
        <v>4.1128116000000001E-5</v>
      </c>
      <c r="AV527" s="42">
        <v>2.0815945999999998E-2</v>
      </c>
      <c r="AW527" s="42">
        <v>2.5853863E-8</v>
      </c>
      <c r="AX527" s="42">
        <v>1.5721943999999999E-10</v>
      </c>
      <c r="AY527" s="42">
        <v>7.0341159999999999E-15</v>
      </c>
      <c r="AZ527" s="33"/>
      <c r="BA527" s="28" t="s">
        <v>1450</v>
      </c>
      <c r="BB527" s="33"/>
      <c r="BC527" s="33"/>
      <c r="BE527" s="33"/>
      <c r="BF527"/>
      <c r="BG527"/>
      <c r="BH527"/>
      <c r="BI527"/>
      <c r="BJ527"/>
      <c r="BK527"/>
      <c r="BL527"/>
      <c r="BM527"/>
      <c r="BN527"/>
      <c r="BO527"/>
      <c r="BP527"/>
      <c r="BQ527"/>
    </row>
    <row r="528" spans="3:69">
      <c r="F528" s="25"/>
      <c r="G528" s="105"/>
      <c r="H528" s="25"/>
      <c r="I528" s="25"/>
      <c r="J528" s="25"/>
      <c r="K528" s="25"/>
      <c r="L528" s="25"/>
      <c r="M528" s="25"/>
      <c r="N528" s="25"/>
      <c r="O528" s="25"/>
      <c r="P528" s="25"/>
      <c r="Q528" s="25"/>
      <c r="R528" s="25"/>
      <c r="S528" s="25"/>
      <c r="T528" s="25"/>
      <c r="U528" s="25"/>
      <c r="V528" s="25"/>
      <c r="W528" s="25"/>
      <c r="Y528" s="25"/>
      <c r="Z528" s="10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33"/>
      <c r="BA528" s="33"/>
      <c r="BB528" s="33"/>
      <c r="BC528" s="33"/>
      <c r="BE528" s="33"/>
      <c r="BF528"/>
      <c r="BG528"/>
      <c r="BH528"/>
      <c r="BI528"/>
      <c r="BJ528"/>
      <c r="BK528"/>
      <c r="BL528"/>
      <c r="BM528"/>
      <c r="BN528"/>
      <c r="BO528"/>
      <c r="BP528"/>
      <c r="BQ528"/>
    </row>
    <row r="529" spans="1:69">
      <c r="C529" s="57" t="s">
        <v>154</v>
      </c>
      <c r="D529" s="1" t="s">
        <v>55</v>
      </c>
      <c r="F529" s="5"/>
      <c r="AZ529" s="33"/>
      <c r="BA529" s="33"/>
      <c r="BB529" s="33"/>
      <c r="BC529" s="33"/>
      <c r="BE529" s="33"/>
      <c r="BF529"/>
      <c r="BG529"/>
      <c r="BH529"/>
      <c r="BI529"/>
      <c r="BJ529"/>
      <c r="BK529"/>
      <c r="BL529"/>
      <c r="BM529"/>
      <c r="BN529"/>
      <c r="BO529"/>
      <c r="BP529"/>
      <c r="BQ529"/>
    </row>
    <row r="530" spans="1:69">
      <c r="A530">
        <v>2</v>
      </c>
      <c r="C530" s="71" t="s">
        <v>538</v>
      </c>
      <c r="E530" s="29" t="s">
        <v>52</v>
      </c>
      <c r="F530" s="43" t="s">
        <v>2021</v>
      </c>
      <c r="G530" s="238">
        <f t="shared" ref="G530:G536" si="567">H530+I530+J530+K530</f>
        <v>0.30064432577456268</v>
      </c>
      <c r="H530" s="134">
        <f t="shared" ref="H530:H536" si="568">N530+O530+P530</f>
        <v>4.4449310962599999E-2</v>
      </c>
      <c r="I530" s="134">
        <f t="shared" ref="I530:I536" si="569">L530+M530+Q530</f>
        <v>3.8241164924000003E-2</v>
      </c>
      <c r="J530" s="138">
        <f t="shared" ref="J530:J536" si="570">R530+IF(S530="x",0,S530)+IF(T530="x",0,T530)+IF(U530="x",0,U530)+V530</f>
        <v>5.3775988796264001E-4</v>
      </c>
      <c r="K530" s="190">
        <v>0.21741609000000001</v>
      </c>
      <c r="L530" s="190">
        <v>3.8180374000000003E-2</v>
      </c>
      <c r="M530" s="190">
        <v>5.9038089000000003E-5</v>
      </c>
      <c r="N530" s="190">
        <v>1.1801025999999999E-2</v>
      </c>
      <c r="O530" s="190">
        <v>3.2645051000000001E-2</v>
      </c>
      <c r="P530" s="190">
        <v>3.2339626000000001E-6</v>
      </c>
      <c r="Q530" s="190">
        <v>1.7528350000000001E-6</v>
      </c>
      <c r="R530" s="190">
        <v>6.2388149999999997E-6</v>
      </c>
      <c r="S530" s="190">
        <v>5.2425987E-4</v>
      </c>
      <c r="T530" s="190">
        <v>4.0150582999999998E-6</v>
      </c>
      <c r="U530" s="190">
        <v>3.2456591999999999E-6</v>
      </c>
      <c r="V530" s="190">
        <v>4.8546263999999997E-10</v>
      </c>
      <c r="W530" s="25"/>
      <c r="X530" s="252">
        <f t="shared" ref="X530:X536" si="571">K530/0.116</f>
        <v>1.8742766379310345</v>
      </c>
      <c r="Y530" s="35">
        <v>132.84284</v>
      </c>
      <c r="Z530" s="67">
        <f t="shared" ref="Z530:Z536" si="572">AA530*42.1*400+AB530*1396*400+AC530*0.0000357*200</f>
        <v>4.9461013319439737E-2</v>
      </c>
      <c r="AA530" s="5">
        <f t="shared" ref="AA530:AA536" si="573">AD530+AG530+AH530+AI530+AJ530+AR530+AS530+AW530</f>
        <v>2.5349373518900662E-6</v>
      </c>
      <c r="AB530" s="5">
        <f t="shared" ref="AB530:AB536" si="574">AE530+AF530+AK530+AL530+AM530+AN530+AO530+AP530+AQ530+AT530+AX530+AY530</f>
        <v>6.2776872738276047E-9</v>
      </c>
      <c r="AC530" s="36">
        <f t="shared" ref="AC530:AC536" si="575">AU530+AV530</f>
        <v>0.45759212043497</v>
      </c>
      <c r="AD530" s="42">
        <v>1.7393509E-6</v>
      </c>
      <c r="AE530" s="42">
        <v>5.2480405999999998E-9</v>
      </c>
      <c r="AF530" s="42">
        <v>1.4338396000000001E-13</v>
      </c>
      <c r="AG530" s="42">
        <v>4.4165486E-13</v>
      </c>
      <c r="AH530" s="42">
        <v>2.8139706E-14</v>
      </c>
      <c r="AI530" s="42">
        <v>4.3596812999999999E-10</v>
      </c>
      <c r="AJ530" s="42">
        <v>7.9477371999999996E-7</v>
      </c>
      <c r="AK530" s="42">
        <v>9.9025343999999994E-11</v>
      </c>
      <c r="AL530" s="42">
        <v>9.2580673000000004E-10</v>
      </c>
      <c r="AM530" s="42">
        <v>9.2694937000000008E-15</v>
      </c>
      <c r="AN530" s="42">
        <v>1.0352324E-16</v>
      </c>
      <c r="AO530" s="42">
        <v>1.3968736E-14</v>
      </c>
      <c r="AP530" s="42">
        <v>1.9568844999999999E-16</v>
      </c>
      <c r="AQ530" s="42">
        <v>3.7200111999999998E-16</v>
      </c>
      <c r="AR530" s="42">
        <v>3.6407055E-12</v>
      </c>
      <c r="AS530" s="42">
        <v>1.1528163E-10</v>
      </c>
      <c r="AT530" s="42">
        <v>3.0821374000000001E-12</v>
      </c>
      <c r="AU530" s="42">
        <v>4.8043497E-7</v>
      </c>
      <c r="AV530" s="42">
        <v>0.45759164000000002</v>
      </c>
      <c r="AW530" s="42">
        <v>2.5737162999999998E-10</v>
      </c>
      <c r="AX530" s="42">
        <v>1.5650990000000001E-12</v>
      </c>
      <c r="AY530" s="42">
        <v>7.0025092999999995E-17</v>
      </c>
      <c r="AZ530" s="28"/>
      <c r="BA530" s="33" t="s">
        <v>1490</v>
      </c>
      <c r="BB530" s="28"/>
      <c r="BC530" s="28"/>
      <c r="BE530" s="39"/>
      <c r="BF530"/>
      <c r="BG530"/>
      <c r="BH530"/>
      <c r="BI530"/>
      <c r="BJ530"/>
      <c r="BK530"/>
      <c r="BL530"/>
      <c r="BM530"/>
      <c r="BN530"/>
      <c r="BO530"/>
      <c r="BP530"/>
      <c r="BQ530"/>
    </row>
    <row r="531" spans="1:69">
      <c r="C531" s="71" t="s">
        <v>539</v>
      </c>
      <c r="E531" s="29" t="s">
        <v>52</v>
      </c>
      <c r="F531" s="43" t="s">
        <v>2022</v>
      </c>
      <c r="G531" s="238">
        <f t="shared" si="567"/>
        <v>0.84412774090456266</v>
      </c>
      <c r="H531" s="134">
        <f t="shared" si="568"/>
        <v>6.5950225962600001E-2</v>
      </c>
      <c r="I531" s="134">
        <f t="shared" si="569"/>
        <v>5.6703664924000002E-2</v>
      </c>
      <c r="J531" s="138">
        <f t="shared" si="570"/>
        <v>0.46693776001796261</v>
      </c>
      <c r="K531" s="190">
        <v>0.25453608999999999</v>
      </c>
      <c r="L531" s="190">
        <v>5.6642874000000003E-2</v>
      </c>
      <c r="M531" s="190">
        <v>5.9038089000000003E-5</v>
      </c>
      <c r="N531" s="190">
        <v>2.0932941E-2</v>
      </c>
      <c r="O531" s="190">
        <v>4.5014050999999999E-2</v>
      </c>
      <c r="P531" s="190">
        <v>3.2339626000000001E-6</v>
      </c>
      <c r="Q531" s="190">
        <v>1.7528350000000001E-6</v>
      </c>
      <c r="R531" s="190">
        <v>6.2388149999999997E-6</v>
      </c>
      <c r="S531" s="190">
        <v>0.46692425999999998</v>
      </c>
      <c r="T531" s="190">
        <v>4.0150582999999998E-6</v>
      </c>
      <c r="U531" s="190">
        <v>3.2456591999999999E-6</v>
      </c>
      <c r="V531" s="190">
        <v>4.8546263999999997E-10</v>
      </c>
      <c r="W531" s="25"/>
      <c r="X531" s="252">
        <f t="shared" si="571"/>
        <v>2.1942766379310341</v>
      </c>
      <c r="Y531" s="35">
        <v>106.53604</v>
      </c>
      <c r="Z531" s="67">
        <f t="shared" si="572"/>
        <v>6.0842709306886136E-2</v>
      </c>
      <c r="AA531" s="5">
        <f t="shared" si="573"/>
        <v>3.2162506318900662E-6</v>
      </c>
      <c r="AB531" s="5">
        <f t="shared" si="574"/>
        <v>7.6971857198276027E-9</v>
      </c>
      <c r="AC531" s="36">
        <f t="shared" si="575"/>
        <v>0.33374512043496996</v>
      </c>
      <c r="AD531" s="42">
        <v>2.0363109E-6</v>
      </c>
      <c r="AE531" s="42">
        <v>6.1440406E-9</v>
      </c>
      <c r="AF531" s="42">
        <v>1.6786396E-13</v>
      </c>
      <c r="AG531" s="42">
        <v>4.4165486E-13</v>
      </c>
      <c r="AH531" s="42">
        <v>2.8139706E-14</v>
      </c>
      <c r="AI531" s="42">
        <v>7.6926813000000002E-10</v>
      </c>
      <c r="AJ531" s="42">
        <v>1.1787937000000001E-6</v>
      </c>
      <c r="AK531" s="42">
        <v>1.7517933999999999E-10</v>
      </c>
      <c r="AL531" s="42">
        <v>1.3731267E-9</v>
      </c>
      <c r="AM531" s="42">
        <v>9.2694937000000008E-15</v>
      </c>
      <c r="AN531" s="42">
        <v>1.0352324E-16</v>
      </c>
      <c r="AO531" s="42">
        <v>1.3968736E-14</v>
      </c>
      <c r="AP531" s="42">
        <v>1.9568844999999999E-16</v>
      </c>
      <c r="AQ531" s="42">
        <v>3.7200111999999998E-16</v>
      </c>
      <c r="AR531" s="42">
        <v>3.6407055E-12</v>
      </c>
      <c r="AS531" s="42">
        <v>1.1528163E-10</v>
      </c>
      <c r="AT531" s="42">
        <v>3.0821374000000001E-12</v>
      </c>
      <c r="AU531" s="42">
        <v>4.8043497E-7</v>
      </c>
      <c r="AV531" s="42">
        <v>0.33374463999999998</v>
      </c>
      <c r="AW531" s="42">
        <v>2.5737162999999998E-10</v>
      </c>
      <c r="AX531" s="42">
        <v>1.5650990000000001E-12</v>
      </c>
      <c r="AY531" s="42">
        <v>7.0025092999999995E-17</v>
      </c>
      <c r="AZ531" s="28"/>
      <c r="BA531" s="33" t="s">
        <v>1490</v>
      </c>
      <c r="BB531" s="28"/>
      <c r="BC531" s="28"/>
      <c r="BE531" s="39"/>
      <c r="BF531"/>
      <c r="BG531"/>
      <c r="BH531"/>
      <c r="BI531"/>
      <c r="BJ531"/>
      <c r="BK531"/>
      <c r="BL531"/>
      <c r="BM531"/>
      <c r="BN531"/>
      <c r="BO531"/>
      <c r="BP531"/>
      <c r="BQ531"/>
    </row>
    <row r="532" spans="1:69">
      <c r="C532" s="71" t="s">
        <v>540</v>
      </c>
      <c r="E532" s="29" t="s">
        <v>52</v>
      </c>
      <c r="F532" s="43" t="s">
        <v>2023</v>
      </c>
      <c r="G532" s="238">
        <f t="shared" si="567"/>
        <v>0.76176793339499993</v>
      </c>
      <c r="H532" s="134">
        <f t="shared" si="568"/>
        <v>3.4150285129999999E-2</v>
      </c>
      <c r="I532" s="134">
        <f t="shared" si="569"/>
        <v>4.7663287499999998E-2</v>
      </c>
      <c r="J532" s="138">
        <f t="shared" si="570"/>
        <v>7.8844207649999987E-3</v>
      </c>
      <c r="K532" s="190">
        <v>0.67206993999999998</v>
      </c>
      <c r="L532" s="190">
        <v>1.7564542999999998E-2</v>
      </c>
      <c r="M532" s="190">
        <v>2.8793190999999999E-2</v>
      </c>
      <c r="N532" s="190">
        <v>2.999744E-2</v>
      </c>
      <c r="O532" s="190">
        <v>3.6941077000000001E-3</v>
      </c>
      <c r="P532" s="190">
        <v>4.5873742999999999E-4</v>
      </c>
      <c r="Q532" s="190">
        <v>1.3055535E-3</v>
      </c>
      <c r="R532" s="190">
        <v>9.3326724000000001E-4</v>
      </c>
      <c r="S532" s="190">
        <v>5.6279460999999996E-3</v>
      </c>
      <c r="T532" s="190">
        <v>1.2936408E-3</v>
      </c>
      <c r="U532" s="190">
        <v>2.9566625000000001E-5</v>
      </c>
      <c r="V532" s="190">
        <v>0</v>
      </c>
      <c r="W532" s="25"/>
      <c r="X532" s="252">
        <f t="shared" si="571"/>
        <v>5.7937063793103443</v>
      </c>
      <c r="Y532" s="35">
        <v>94.981926999999999</v>
      </c>
      <c r="Z532" s="67">
        <f t="shared" si="572"/>
        <v>0.11951097467863095</v>
      </c>
      <c r="AA532" s="5">
        <f t="shared" si="573"/>
        <v>6.1974669530389993E-6</v>
      </c>
      <c r="AB532" s="5">
        <f t="shared" si="574"/>
        <v>1.7878739970669893E-8</v>
      </c>
      <c r="AC532" s="36">
        <f t="shared" si="575"/>
        <v>0.72298918625100006</v>
      </c>
      <c r="AD532" s="42">
        <v>5.4253076E-6</v>
      </c>
      <c r="AE532" s="42">
        <v>1.6367295000000002E-8</v>
      </c>
      <c r="AF532" s="42">
        <v>4.4716457000000001E-13</v>
      </c>
      <c r="AG532" s="42">
        <v>3.6423512999999999E-10</v>
      </c>
      <c r="AH532" s="42">
        <v>4.7315909000000002E-11</v>
      </c>
      <c r="AI532" s="42">
        <v>4.2119887999999997E-9</v>
      </c>
      <c r="AJ532" s="42">
        <v>7.4362042999999996E-7</v>
      </c>
      <c r="AK532" s="42">
        <v>6.0982203999999996E-10</v>
      </c>
      <c r="AL532" s="42">
        <v>7.7399388999999999E-10</v>
      </c>
      <c r="AM532" s="42">
        <v>2.6315063000000001E-14</v>
      </c>
      <c r="AN532" s="42">
        <v>2.7235143E-15</v>
      </c>
      <c r="AO532" s="42">
        <v>1.1255746999999999E-12</v>
      </c>
      <c r="AP532" s="42">
        <v>6.5029912999999998E-14</v>
      </c>
      <c r="AQ532" s="42">
        <v>4.9149656000000003E-14</v>
      </c>
      <c r="AR532" s="42">
        <v>5.6549947E-9</v>
      </c>
      <c r="AS532" s="42">
        <v>2.1681315000000001E-9</v>
      </c>
      <c r="AT532" s="42">
        <v>2.8050388E-11</v>
      </c>
      <c r="AU532" s="42">
        <v>5.0266251000000003E-5</v>
      </c>
      <c r="AV532" s="42">
        <v>0.72293892000000004</v>
      </c>
      <c r="AW532" s="42">
        <v>1.6092256999999999E-8</v>
      </c>
      <c r="AX532" s="42">
        <v>9.7858317000000003E-11</v>
      </c>
      <c r="AY532" s="42">
        <v>4.3782535999999998E-15</v>
      </c>
      <c r="AZ532" s="28"/>
      <c r="BA532" s="33" t="s">
        <v>1178</v>
      </c>
      <c r="BB532" s="28"/>
      <c r="BC532" s="28"/>
      <c r="BE532" s="39"/>
      <c r="BF532"/>
      <c r="BG532"/>
      <c r="BH532"/>
      <c r="BI532"/>
      <c r="BJ532"/>
      <c r="BK532"/>
      <c r="BL532"/>
      <c r="BM532"/>
      <c r="BN532"/>
      <c r="BO532"/>
      <c r="BP532"/>
      <c r="BQ532"/>
    </row>
    <row r="533" spans="1:69">
      <c r="C533" s="71" t="s">
        <v>541</v>
      </c>
      <c r="E533" s="29" t="s">
        <v>52</v>
      </c>
      <c r="F533" s="43" t="s">
        <v>2024</v>
      </c>
      <c r="G533" s="238">
        <f t="shared" si="567"/>
        <v>1.1694746686749999</v>
      </c>
      <c r="H533" s="134">
        <f t="shared" si="568"/>
        <v>5.2427901659999998E-2</v>
      </c>
      <c r="I533" s="134">
        <f t="shared" si="569"/>
        <v>7.31732155E-2</v>
      </c>
      <c r="J533" s="138">
        <f t="shared" si="570"/>
        <v>1.2104251515000001E-2</v>
      </c>
      <c r="K533" s="190">
        <v>1.0317692999999999</v>
      </c>
      <c r="L533" s="190">
        <v>2.6965283999999999E-2</v>
      </c>
      <c r="M533" s="190">
        <v>4.4203631E-2</v>
      </c>
      <c r="N533" s="190">
        <v>4.6052406999999997E-2</v>
      </c>
      <c r="O533" s="190">
        <v>5.6712357999999996E-3</v>
      </c>
      <c r="P533" s="190">
        <v>7.0425885999999996E-4</v>
      </c>
      <c r="Q533" s="190">
        <v>2.0043004999999998E-3</v>
      </c>
      <c r="R533" s="190">
        <v>1.4327624000000001E-3</v>
      </c>
      <c r="S533" s="190">
        <v>8.6400861999999991E-3</v>
      </c>
      <c r="T533" s="190">
        <v>1.9860119000000001E-3</v>
      </c>
      <c r="U533" s="190">
        <v>4.5391015000000001E-5</v>
      </c>
      <c r="V533" s="190">
        <v>0</v>
      </c>
      <c r="W533" s="25"/>
      <c r="X533" s="252">
        <f t="shared" si="571"/>
        <v>8.894562931034482</v>
      </c>
      <c r="Y533" s="35">
        <v>145.81732</v>
      </c>
      <c r="Z533" s="67">
        <f t="shared" si="572"/>
        <v>0.18347459656941933</v>
      </c>
      <c r="AA533" s="5">
        <f t="shared" si="573"/>
        <v>9.5144211758870021E-6</v>
      </c>
      <c r="AB533" s="5">
        <f t="shared" si="574"/>
        <v>2.7447643299736999E-8</v>
      </c>
      <c r="AC533" s="36">
        <f t="shared" si="575"/>
        <v>1.1099411693149999</v>
      </c>
      <c r="AD533" s="42">
        <v>8.3289934E-6</v>
      </c>
      <c r="AE533" s="42">
        <v>2.5127255999999999E-8</v>
      </c>
      <c r="AF533" s="42">
        <v>6.8649207999999996E-13</v>
      </c>
      <c r="AG533" s="42">
        <v>5.5917787000000005E-10</v>
      </c>
      <c r="AH533" s="42">
        <v>7.2639917000000004E-11</v>
      </c>
      <c r="AI533" s="42">
        <v>6.4662925999999996E-9</v>
      </c>
      <c r="AJ533" s="42">
        <v>1.1416145000000001E-6</v>
      </c>
      <c r="AK533" s="42">
        <v>9.3620565999999992E-10</v>
      </c>
      <c r="AL533" s="42">
        <v>1.1882441000000001E-9</v>
      </c>
      <c r="AM533" s="42">
        <v>4.0399181999999999E-14</v>
      </c>
      <c r="AN533" s="42">
        <v>4.1811698000000001E-15</v>
      </c>
      <c r="AO533" s="42">
        <v>1.727995E-12</v>
      </c>
      <c r="AP533" s="42">
        <v>9.9834655000000004E-14</v>
      </c>
      <c r="AQ533" s="42">
        <v>7.5455105999999999E-14</v>
      </c>
      <c r="AR533" s="42">
        <v>8.6816115999999999E-9</v>
      </c>
      <c r="AS533" s="42">
        <v>3.3285399000000001E-9</v>
      </c>
      <c r="AT533" s="42">
        <v>4.3063270999999999E-11</v>
      </c>
      <c r="AU533" s="42">
        <v>7.7169314999999994E-5</v>
      </c>
      <c r="AV533" s="42">
        <v>1.109864</v>
      </c>
      <c r="AW533" s="42">
        <v>2.4705014E-8</v>
      </c>
      <c r="AX533" s="42">
        <v>1.5023319E-10</v>
      </c>
      <c r="AY533" s="42">
        <v>6.7215442E-15</v>
      </c>
      <c r="AZ533" s="28"/>
      <c r="BA533" s="33" t="s">
        <v>1178</v>
      </c>
      <c r="BB533" s="28"/>
      <c r="BC533" s="28"/>
      <c r="BE533" s="39"/>
      <c r="BF533"/>
      <c r="BG533"/>
      <c r="BH533"/>
      <c r="BI533"/>
      <c r="BJ533"/>
      <c r="BK533"/>
      <c r="BL533"/>
      <c r="BM533"/>
      <c r="BN533"/>
      <c r="BO533"/>
      <c r="BP533"/>
      <c r="BQ533"/>
    </row>
    <row r="534" spans="1:69">
      <c r="A534">
        <v>2</v>
      </c>
      <c r="C534" s="71" t="s">
        <v>1108</v>
      </c>
      <c r="E534" s="29" t="s">
        <v>52</v>
      </c>
      <c r="F534" s="43" t="s">
        <v>2025</v>
      </c>
      <c r="G534" s="238">
        <f t="shared" si="567"/>
        <v>0.66520579501299992</v>
      </c>
      <c r="H534" s="134">
        <f t="shared" si="568"/>
        <v>2.9821375109999999E-2</v>
      </c>
      <c r="I534" s="134">
        <f t="shared" si="569"/>
        <v>4.1621462800000002E-2</v>
      </c>
      <c r="J534" s="138">
        <f t="shared" si="570"/>
        <v>6.8849871029999996E-3</v>
      </c>
      <c r="K534" s="190">
        <v>0.58687796999999997</v>
      </c>
      <c r="L534" s="190">
        <v>1.5338052E-2</v>
      </c>
      <c r="M534" s="190">
        <v>2.5143349999999998E-2</v>
      </c>
      <c r="N534" s="190">
        <v>2.6194947E-2</v>
      </c>
      <c r="O534" s="190">
        <v>3.2258405E-3</v>
      </c>
      <c r="P534" s="190">
        <v>4.0058760999999999E-4</v>
      </c>
      <c r="Q534" s="190">
        <v>1.1400608000000001E-3</v>
      </c>
      <c r="R534" s="190">
        <v>8.1496575999999996E-4</v>
      </c>
      <c r="S534" s="190">
        <v>4.9145444E-3</v>
      </c>
      <c r="T534" s="190">
        <v>1.1296582E-3</v>
      </c>
      <c r="U534" s="190">
        <v>2.5818743000000002E-5</v>
      </c>
      <c r="V534" s="190">
        <v>0</v>
      </c>
      <c r="W534" s="25"/>
      <c r="X534" s="252">
        <f t="shared" si="571"/>
        <v>5.0592928448275858</v>
      </c>
      <c r="Y534" s="35">
        <v>82.941963999999999</v>
      </c>
      <c r="Z534" s="67">
        <f t="shared" si="572"/>
        <v>0.10436169733446742</v>
      </c>
      <c r="AA534" s="5">
        <f t="shared" si="573"/>
        <v>5.4118726025980003E-6</v>
      </c>
      <c r="AB534" s="5">
        <f t="shared" si="574"/>
        <v>1.5612421350966801E-8</v>
      </c>
      <c r="AC534" s="36">
        <f t="shared" si="575"/>
        <v>0.63134266447300003</v>
      </c>
      <c r="AD534" s="42">
        <v>4.7375925999999996E-6</v>
      </c>
      <c r="AE534" s="42">
        <v>1.4292568000000001E-8</v>
      </c>
      <c r="AF534" s="42">
        <v>3.9048173E-13</v>
      </c>
      <c r="AG534" s="42">
        <v>3.1806447999999999E-10</v>
      </c>
      <c r="AH534" s="42">
        <v>4.1318117999999998E-11</v>
      </c>
      <c r="AI534" s="42">
        <v>3.6780747000000002E-9</v>
      </c>
      <c r="AJ534" s="42">
        <v>6.4935869000000005E-7</v>
      </c>
      <c r="AK534" s="42">
        <v>5.3252065000000004E-10</v>
      </c>
      <c r="AL534" s="42">
        <v>6.7588199000000002E-10</v>
      </c>
      <c r="AM534" s="42">
        <v>2.2979351E-14</v>
      </c>
      <c r="AN534" s="42">
        <v>2.3782801E-15</v>
      </c>
      <c r="AO534" s="42">
        <v>9.8289623999999995E-13</v>
      </c>
      <c r="AP534" s="42">
        <v>5.6786684000000001E-14</v>
      </c>
      <c r="AQ534" s="42">
        <v>4.2919417999999999E-14</v>
      </c>
      <c r="AR534" s="42">
        <v>4.9381644000000004E-9</v>
      </c>
      <c r="AS534" s="42">
        <v>1.8932978999999998E-9</v>
      </c>
      <c r="AT534" s="42">
        <v>2.4494704999999999E-11</v>
      </c>
      <c r="AU534" s="42">
        <v>4.3894472999999997E-5</v>
      </c>
      <c r="AV534" s="42">
        <v>0.63129877000000001</v>
      </c>
      <c r="AW534" s="42">
        <v>1.4052393E-8</v>
      </c>
      <c r="AX534" s="42">
        <v>8.5453740999999994E-11</v>
      </c>
      <c r="AY534" s="42">
        <v>3.8232636999999999E-15</v>
      </c>
      <c r="AZ534" s="28"/>
      <c r="BA534" s="33" t="s">
        <v>1178</v>
      </c>
      <c r="BB534" s="28"/>
      <c r="BC534" s="28"/>
      <c r="BE534" s="39"/>
      <c r="BF534"/>
      <c r="BG534"/>
      <c r="BH534"/>
      <c r="BI534"/>
      <c r="BJ534"/>
      <c r="BK534"/>
      <c r="BL534"/>
      <c r="BM534"/>
      <c r="BN534"/>
      <c r="BO534"/>
      <c r="BP534"/>
      <c r="BQ534"/>
    </row>
    <row r="535" spans="1:69">
      <c r="A535">
        <v>2</v>
      </c>
      <c r="C535" s="71" t="s">
        <v>1130</v>
      </c>
      <c r="D535" s="1"/>
      <c r="E535" s="29" t="s">
        <v>52</v>
      </c>
      <c r="F535" s="43" t="s">
        <v>2026</v>
      </c>
      <c r="G535" s="238">
        <f t="shared" si="567"/>
        <v>0.64715898999999999</v>
      </c>
      <c r="H535" s="134">
        <f t="shared" si="568"/>
        <v>9.5839900000000006E-3</v>
      </c>
      <c r="I535" s="134">
        <f t="shared" si="569"/>
        <v>0.17937500000000001</v>
      </c>
      <c r="J535" s="138">
        <f t="shared" si="570"/>
        <v>0</v>
      </c>
      <c r="K535" s="190">
        <v>0.4582</v>
      </c>
      <c r="L535" s="190">
        <v>0.17937500000000001</v>
      </c>
      <c r="M535" s="190">
        <v>0</v>
      </c>
      <c r="N535" s="190">
        <v>9.5839900000000006E-3</v>
      </c>
      <c r="O535" s="190">
        <v>0</v>
      </c>
      <c r="P535" s="190">
        <v>0</v>
      </c>
      <c r="Q535" s="190">
        <v>0</v>
      </c>
      <c r="R535" s="190">
        <v>0</v>
      </c>
      <c r="S535" s="190">
        <v>0</v>
      </c>
      <c r="T535" s="190">
        <v>0</v>
      </c>
      <c r="U535" s="190">
        <v>0</v>
      </c>
      <c r="V535" s="190">
        <v>0</v>
      </c>
      <c r="W535" s="25"/>
      <c r="X535" s="252">
        <f t="shared" si="571"/>
        <v>3.9499999999999997</v>
      </c>
      <c r="Y535" s="35">
        <v>57.367199999999997</v>
      </c>
      <c r="Z535" s="67">
        <f t="shared" si="572"/>
        <v>0.13706471882412002</v>
      </c>
      <c r="AA535" s="5">
        <f t="shared" si="573"/>
        <v>7.3969498000000005E-6</v>
      </c>
      <c r="AB535" s="5">
        <f t="shared" si="574"/>
        <v>1.5486226175000001E-8</v>
      </c>
      <c r="AC535" s="36">
        <f t="shared" si="575"/>
        <v>0.53957639999999996</v>
      </c>
      <c r="AD535" s="42">
        <v>3.6656000000000001E-6</v>
      </c>
      <c r="AE535" s="42">
        <v>1.1059999999999999E-8</v>
      </c>
      <c r="AF535" s="42">
        <v>3.0217500000000002E-13</v>
      </c>
      <c r="AG535" s="29">
        <v>0</v>
      </c>
      <c r="AH535" s="29">
        <v>0</v>
      </c>
      <c r="AI535" s="42">
        <v>3.4980000000000002E-10</v>
      </c>
      <c r="AJ535" s="42">
        <v>3.7309999999999999E-6</v>
      </c>
      <c r="AK535" s="42">
        <v>7.9924000000000002E-11</v>
      </c>
      <c r="AL535" s="42">
        <v>4.3459999999999997E-9</v>
      </c>
      <c r="AM535" s="29">
        <v>0</v>
      </c>
      <c r="AN535" s="29">
        <v>0</v>
      </c>
      <c r="AO535" s="29">
        <v>0</v>
      </c>
      <c r="AP535" s="29">
        <v>0</v>
      </c>
      <c r="AQ535" s="29">
        <v>0</v>
      </c>
      <c r="AR535" s="29">
        <v>0</v>
      </c>
      <c r="AS535" s="29">
        <v>0</v>
      </c>
      <c r="AT535" s="42">
        <v>0</v>
      </c>
      <c r="AU535" s="42">
        <v>0</v>
      </c>
      <c r="AV535" s="42">
        <v>0.53957639999999996</v>
      </c>
      <c r="AW535" s="42">
        <v>0</v>
      </c>
      <c r="AX535" s="29">
        <v>0</v>
      </c>
      <c r="AY535" s="42">
        <v>0</v>
      </c>
      <c r="AZ535" s="28"/>
      <c r="BA535" s="33" t="s">
        <v>1207</v>
      </c>
      <c r="BB535" s="28"/>
      <c r="BC535" s="28"/>
      <c r="BE535" s="39"/>
      <c r="BF535"/>
      <c r="BG535"/>
      <c r="BH535"/>
      <c r="BI535"/>
      <c r="BJ535"/>
      <c r="BK535"/>
      <c r="BL535"/>
      <c r="BM535"/>
      <c r="BN535"/>
      <c r="BO535"/>
      <c r="BP535"/>
      <c r="BQ535"/>
    </row>
    <row r="536" spans="1:69" ht="14.4">
      <c r="A536">
        <v>2</v>
      </c>
      <c r="C536" s="71" t="s">
        <v>1138</v>
      </c>
      <c r="E536" s="29" t="s">
        <v>52</v>
      </c>
      <c r="F536" s="43" t="s">
        <v>2027</v>
      </c>
      <c r="G536" s="238">
        <f t="shared" si="567"/>
        <v>0.16093689031800001</v>
      </c>
      <c r="H536" s="134">
        <f t="shared" si="568"/>
        <v>7.2148489479999999E-3</v>
      </c>
      <c r="I536" s="134">
        <f t="shared" si="569"/>
        <v>1.006970867E-2</v>
      </c>
      <c r="J536" s="138">
        <f t="shared" si="570"/>
        <v>1.6657226999999999E-3</v>
      </c>
      <c r="K536" s="190">
        <v>0.14198661000000001</v>
      </c>
      <c r="L536" s="190">
        <v>3.7108190000000002E-3</v>
      </c>
      <c r="M536" s="190">
        <v>6.0830685000000002E-3</v>
      </c>
      <c r="N536" s="190">
        <v>6.3374872999999998E-3</v>
      </c>
      <c r="O536" s="190">
        <v>7.8044528999999998E-4</v>
      </c>
      <c r="P536" s="190">
        <v>9.6916357999999998E-5</v>
      </c>
      <c r="Q536" s="190">
        <v>2.7582117000000001E-4</v>
      </c>
      <c r="R536" s="190">
        <v>1.9716914000000001E-4</v>
      </c>
      <c r="S536" s="190">
        <v>1.1890027E-3</v>
      </c>
      <c r="T536" s="190">
        <v>2.7330439E-4</v>
      </c>
      <c r="U536" s="190">
        <v>6.2464699999999998E-6</v>
      </c>
      <c r="V536" s="190">
        <v>0</v>
      </c>
      <c r="W536" s="25"/>
      <c r="X536" s="252">
        <f t="shared" si="571"/>
        <v>1.2240225</v>
      </c>
      <c r="Y536" s="35">
        <v>20.066604000000002</v>
      </c>
      <c r="Z536" s="67">
        <f t="shared" si="572"/>
        <v>2.5248796730231428E-2</v>
      </c>
      <c r="AA536" s="5">
        <f t="shared" si="573"/>
        <v>1.3093239598419E-6</v>
      </c>
      <c r="AB536" s="5">
        <f t="shared" si="574"/>
        <v>3.7771986614048901E-9</v>
      </c>
      <c r="AC536" s="36">
        <f t="shared" si="575"/>
        <v>0.152744189631</v>
      </c>
      <c r="AD536" s="42">
        <v>1.1461917000000001E-6</v>
      </c>
      <c r="AE536" s="42">
        <v>3.4578792999999998E-9</v>
      </c>
      <c r="AF536" s="42">
        <v>9.4471386999999997E-14</v>
      </c>
      <c r="AG536" s="42">
        <v>7.6951083000000001E-11</v>
      </c>
      <c r="AH536" s="42">
        <v>9.9963189000000005E-12</v>
      </c>
      <c r="AI536" s="42">
        <v>8.8985677999999999E-10</v>
      </c>
      <c r="AJ536" s="42">
        <v>1.5710290999999999E-7</v>
      </c>
      <c r="AK536" s="42">
        <v>1.2883564000000001E-10</v>
      </c>
      <c r="AL536" s="42">
        <v>1.6351984000000001E-10</v>
      </c>
      <c r="AM536" s="42">
        <v>5.5595204E-15</v>
      </c>
      <c r="AN536" s="42">
        <v>5.7539034000000001E-16</v>
      </c>
      <c r="AO536" s="42">
        <v>2.3779748000000001E-13</v>
      </c>
      <c r="AP536" s="42">
        <v>1.3738714E-14</v>
      </c>
      <c r="AQ536" s="42">
        <v>1.038373E-14</v>
      </c>
      <c r="AR536" s="42">
        <v>1.1947171999999999E-9</v>
      </c>
      <c r="AS536" s="42">
        <v>4.5805596000000001E-10</v>
      </c>
      <c r="AT536" s="42">
        <v>5.9261382000000002E-12</v>
      </c>
      <c r="AU536" s="42">
        <v>1.0619631000000001E-5</v>
      </c>
      <c r="AV536" s="42">
        <v>0.15273357000000001</v>
      </c>
      <c r="AW536" s="42">
        <v>3.3997725000000001E-9</v>
      </c>
      <c r="AX536" s="42">
        <v>2.0674292000000001E-11</v>
      </c>
      <c r="AY536" s="42">
        <v>9.2498314999999992E-16</v>
      </c>
      <c r="AZ536" s="28"/>
      <c r="BA536" s="33" t="s">
        <v>1178</v>
      </c>
      <c r="BB536" s="28"/>
      <c r="BC536" s="28"/>
      <c r="BE536" s="99"/>
      <c r="BF536"/>
      <c r="BG536"/>
      <c r="BH536"/>
      <c r="BI536"/>
      <c r="BJ536"/>
      <c r="BK536"/>
      <c r="BL536"/>
      <c r="BM536"/>
      <c r="BN536"/>
      <c r="BO536"/>
      <c r="BP536"/>
      <c r="BQ536"/>
    </row>
    <row r="537" spans="1:69">
      <c r="C537" s="57" t="s">
        <v>155</v>
      </c>
      <c r="D537" s="1" t="s">
        <v>1509</v>
      </c>
      <c r="F537" s="67"/>
      <c r="H537" s="67"/>
      <c r="I537" s="67"/>
      <c r="J537" s="67"/>
      <c r="K537" s="67"/>
      <c r="L537" s="67"/>
      <c r="M537" s="67"/>
      <c r="N537" s="67"/>
      <c r="O537" s="67"/>
      <c r="P537" s="67"/>
      <c r="Q537" s="67"/>
      <c r="R537" s="67"/>
      <c r="S537" s="67"/>
      <c r="T537" s="67"/>
      <c r="U537" s="67"/>
      <c r="V537" s="67"/>
      <c r="W537" s="67"/>
      <c r="Y537" s="67"/>
      <c r="AA537" s="67"/>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33"/>
      <c r="BA537" s="33"/>
      <c r="BB537" s="33"/>
      <c r="BC537" s="33"/>
      <c r="BE537" s="33"/>
      <c r="BF537"/>
      <c r="BG537"/>
      <c r="BH537"/>
      <c r="BI537"/>
      <c r="BJ537"/>
      <c r="BK537"/>
      <c r="BL537"/>
      <c r="BM537"/>
      <c r="BN537"/>
      <c r="BO537"/>
      <c r="BP537"/>
      <c r="BQ537"/>
    </row>
    <row r="538" spans="1:69">
      <c r="A538">
        <v>2</v>
      </c>
      <c r="C538" s="71" t="s">
        <v>542</v>
      </c>
      <c r="D538" s="1"/>
      <c r="E538" s="29" t="s">
        <v>52</v>
      </c>
      <c r="F538" s="43" t="s">
        <v>2028</v>
      </c>
      <c r="G538" s="238">
        <f t="shared" ref="G538:G560" si="576">H538+I538+J538+K538</f>
        <v>0.52107760065466002</v>
      </c>
      <c r="H538" s="134">
        <f t="shared" ref="H538:H560" si="577">N538+O538+P538</f>
        <v>2.344572692E-2</v>
      </c>
      <c r="I538" s="134">
        <f t="shared" ref="I538:I560" si="578">L538+M538+Q538</f>
        <v>3.2957234340000002E-2</v>
      </c>
      <c r="J538" s="138">
        <f t="shared" ref="J538:J560" si="579">R538+IF(S538="x",0,S538)+IF(T538="x",0,T538)+IF(U538="x",0,U538)+V538</f>
        <v>1.6204019394659999E-2</v>
      </c>
      <c r="K538" s="190">
        <v>0.44847061999999999</v>
      </c>
      <c r="L538" s="190">
        <v>1.2078906E-2</v>
      </c>
      <c r="M538" s="190">
        <v>1.9990902000000001E-2</v>
      </c>
      <c r="N538" s="190">
        <v>2.0530139999999999E-2</v>
      </c>
      <c r="O538" s="190">
        <v>2.5499111999999998E-3</v>
      </c>
      <c r="P538" s="190">
        <v>3.6567571999999998E-4</v>
      </c>
      <c r="Q538" s="190">
        <v>8.8742634000000002E-4</v>
      </c>
      <c r="R538" s="190">
        <v>7.3693673999999996E-4</v>
      </c>
      <c r="S538" s="190">
        <v>1.4454829000000001E-2</v>
      </c>
      <c r="T538" s="190">
        <v>9.2619505000000001E-4</v>
      </c>
      <c r="U538" s="190">
        <v>8.6048617999999997E-5</v>
      </c>
      <c r="V538" s="190">
        <v>9.9866599999999995E-9</v>
      </c>
      <c r="W538" s="25"/>
      <c r="X538" s="252">
        <f t="shared" ref="X538:X561" si="580">K538/0.116</f>
        <v>3.8661260344827584</v>
      </c>
      <c r="Y538" s="35">
        <v>63.334558000000001</v>
      </c>
      <c r="Z538" s="67">
        <f t="shared" ref="Z538:Z561" si="581">AA538*42.1*400+AB538*1396*400+AC538*0.0000357*200</f>
        <v>8.0191978621396931E-2</v>
      </c>
      <c r="AA538" s="5">
        <f t="shared" ref="AA538:AA560" si="582">AD538+AG538+AH538+AI538+AJ538+AR538+AS538+AW538</f>
        <v>4.1572298067879987E-6</v>
      </c>
      <c r="AB538" s="5">
        <f t="shared" ref="AB538:AB561" si="583">AE538+AF538+AK538+AL538+AM538+AN538+AO538+AP538+AQ538+AT538+AX538+AY538</f>
        <v>1.2054011364769002E-8</v>
      </c>
      <c r="AC538" s="36">
        <f t="shared" ref="AC538:AC560" si="584">AU538+AV538</f>
        <v>0.48365108249299998</v>
      </c>
      <c r="AD538" s="42">
        <v>3.6200101999999998E-6</v>
      </c>
      <c r="AE538" s="42">
        <v>1.0921013E-8</v>
      </c>
      <c r="AF538" s="42">
        <v>2.9836883999999998E-13</v>
      </c>
      <c r="AG538" s="42">
        <v>2.4660781E-10</v>
      </c>
      <c r="AH538" s="42">
        <v>3.1434178000000003E-11</v>
      </c>
      <c r="AI538" s="42">
        <v>2.8900357E-9</v>
      </c>
      <c r="AJ538" s="42">
        <v>5.1071509999999997E-7</v>
      </c>
      <c r="AK538" s="42">
        <v>4.1835404000000001E-10</v>
      </c>
      <c r="AL538" s="42">
        <v>5.3531546000000001E-10</v>
      </c>
      <c r="AM538" s="42">
        <v>2.0784711E-13</v>
      </c>
      <c r="AN538" s="42">
        <v>3.9056591999999998E-15</v>
      </c>
      <c r="AO538" s="42">
        <v>1.0213584000000001E-12</v>
      </c>
      <c r="AP538" s="42">
        <v>4.6432420999999997E-14</v>
      </c>
      <c r="AQ538" s="42">
        <v>3.9703707999999999E-14</v>
      </c>
      <c r="AR538" s="42">
        <v>3.7625881999999998E-9</v>
      </c>
      <c r="AS538" s="42">
        <v>3.7853738999999997E-9</v>
      </c>
      <c r="AT538" s="42">
        <v>8.1695983000000001E-11</v>
      </c>
      <c r="AU538" s="42">
        <v>4.2662493000000001E-5</v>
      </c>
      <c r="AV538" s="42">
        <v>0.48360841999999998</v>
      </c>
      <c r="AW538" s="42">
        <v>1.5788466999999999E-8</v>
      </c>
      <c r="AX538" s="42">
        <v>9.6010970000000004E-11</v>
      </c>
      <c r="AY538" s="42">
        <v>4.2956307999999998E-15</v>
      </c>
      <c r="AZ538" s="28"/>
      <c r="BA538" s="33" t="s">
        <v>1178</v>
      </c>
      <c r="BB538" s="28"/>
      <c r="BC538" s="28"/>
      <c r="BE538" s="39"/>
      <c r="BF538"/>
      <c r="BG538"/>
      <c r="BH538"/>
      <c r="BI538"/>
      <c r="BJ538"/>
      <c r="BK538"/>
      <c r="BL538"/>
      <c r="BM538"/>
      <c r="BN538"/>
      <c r="BO538"/>
      <c r="BP538"/>
      <c r="BQ538"/>
    </row>
    <row r="539" spans="1:69">
      <c r="A539">
        <v>2</v>
      </c>
      <c r="C539" s="71" t="s">
        <v>543</v>
      </c>
      <c r="E539" s="29" t="s">
        <v>52</v>
      </c>
      <c r="F539" s="43" t="s">
        <v>2029</v>
      </c>
      <c r="G539" s="238">
        <f t="shared" si="576"/>
        <v>0.41593217132766003</v>
      </c>
      <c r="H539" s="134">
        <f t="shared" si="577"/>
        <v>1.8732025329999999E-2</v>
      </c>
      <c r="I539" s="134">
        <f t="shared" si="578"/>
        <v>2.6378358669999998E-2</v>
      </c>
      <c r="J539" s="138">
        <f t="shared" si="579"/>
        <v>1.511574732766E-2</v>
      </c>
      <c r="K539" s="190">
        <v>0.35570604</v>
      </c>
      <c r="L539" s="190">
        <v>9.6545044999999993E-3</v>
      </c>
      <c r="M539" s="190">
        <v>1.6016631E-2</v>
      </c>
      <c r="N539" s="190">
        <v>1.6389648E-2</v>
      </c>
      <c r="O539" s="190">
        <v>2.0400203000000001E-3</v>
      </c>
      <c r="P539" s="190">
        <v>3.0235702999999999E-4</v>
      </c>
      <c r="Q539" s="190">
        <v>7.0722316999999996E-4</v>
      </c>
      <c r="R539" s="190">
        <v>6.0811956999999995E-4</v>
      </c>
      <c r="S539" s="190">
        <v>1.3678014E-2</v>
      </c>
      <c r="T539" s="190">
        <v>7.4763618000000002E-4</v>
      </c>
      <c r="U539" s="190">
        <v>8.1967591000000007E-5</v>
      </c>
      <c r="V539" s="190">
        <v>9.9866599999999995E-9</v>
      </c>
      <c r="W539" s="25"/>
      <c r="X539" s="252">
        <f t="shared" si="580"/>
        <v>3.0664313793103446</v>
      </c>
      <c r="Y539" s="35">
        <v>50.224376999999997</v>
      </c>
      <c r="Z539" s="67">
        <f t="shared" si="581"/>
        <v>6.3696098653106534E-2</v>
      </c>
      <c r="AA539" s="5">
        <f t="shared" si="582"/>
        <v>3.3018048613599996E-6</v>
      </c>
      <c r="AB539" s="5">
        <f t="shared" si="583"/>
        <v>9.586241291999001E-9</v>
      </c>
      <c r="AC539" s="36">
        <f t="shared" si="584"/>
        <v>0.383858214335</v>
      </c>
      <c r="AD539" s="42">
        <v>2.8711649999999998E-6</v>
      </c>
      <c r="AE539" s="42">
        <v>8.6618649E-9</v>
      </c>
      <c r="AF539" s="42">
        <v>2.3664754000000002E-13</v>
      </c>
      <c r="AG539" s="42">
        <v>1.9633311000000001E-10</v>
      </c>
      <c r="AH539" s="42">
        <v>2.4903250000000001E-11</v>
      </c>
      <c r="AI539" s="42">
        <v>2.3086626000000002E-9</v>
      </c>
      <c r="AJ539" s="42">
        <v>4.0807453E-7</v>
      </c>
      <c r="AK539" s="42">
        <v>3.3418142999999999E-10</v>
      </c>
      <c r="AL539" s="42">
        <v>4.2848250000000002E-10</v>
      </c>
      <c r="AM539" s="42">
        <v>2.0421489000000001E-13</v>
      </c>
      <c r="AN539" s="42">
        <v>3.5297375000000001E-15</v>
      </c>
      <c r="AO539" s="42">
        <v>8.6599738999999997E-13</v>
      </c>
      <c r="AP539" s="42">
        <v>3.7456461999999998E-14</v>
      </c>
      <c r="AQ539" s="42">
        <v>3.2919671000000003E-14</v>
      </c>
      <c r="AR539" s="42">
        <v>2.9820397000000001E-9</v>
      </c>
      <c r="AS539" s="42">
        <v>3.4861106999999999E-9</v>
      </c>
      <c r="AT539" s="42">
        <v>7.7824238999999994E-11</v>
      </c>
      <c r="AU539" s="42">
        <v>3.5724335000000002E-5</v>
      </c>
      <c r="AV539" s="42">
        <v>0.38382249000000002</v>
      </c>
      <c r="AW539" s="42">
        <v>1.3567282000000001E-8</v>
      </c>
      <c r="AX539" s="42">
        <v>8.2503766000000002E-11</v>
      </c>
      <c r="AY539" s="42">
        <v>3.6913084999999999E-15</v>
      </c>
      <c r="AZ539" s="28"/>
      <c r="BA539" s="33" t="s">
        <v>1178</v>
      </c>
      <c r="BB539" s="28"/>
      <c r="BC539" s="28"/>
      <c r="BE539" s="39"/>
      <c r="BF539"/>
      <c r="BG539"/>
      <c r="BH539"/>
      <c r="BI539"/>
      <c r="BJ539"/>
      <c r="BK539"/>
      <c r="BL539"/>
      <c r="BM539"/>
      <c r="BN539"/>
      <c r="BO539"/>
      <c r="BP539"/>
      <c r="BQ539"/>
    </row>
    <row r="540" spans="1:69">
      <c r="A540">
        <v>2</v>
      </c>
      <c r="C540" s="71" t="s">
        <v>544</v>
      </c>
      <c r="E540" s="29" t="s">
        <v>52</v>
      </c>
      <c r="F540" s="43" t="s">
        <v>2030</v>
      </c>
      <c r="G540" s="238">
        <f t="shared" si="576"/>
        <v>0.52966090373966002</v>
      </c>
      <c r="H540" s="134">
        <f t="shared" si="577"/>
        <v>2.3830518490000001E-2</v>
      </c>
      <c r="I540" s="134">
        <f t="shared" si="578"/>
        <v>3.3494286800000002E-2</v>
      </c>
      <c r="J540" s="138">
        <f t="shared" si="579"/>
        <v>1.6292858449659997E-2</v>
      </c>
      <c r="K540" s="190">
        <v>0.45604324000000002</v>
      </c>
      <c r="L540" s="190">
        <v>1.2276817000000001E-2</v>
      </c>
      <c r="M540" s="190">
        <v>2.0315333000000001E-2</v>
      </c>
      <c r="N540" s="190">
        <v>2.0868139000000001E-2</v>
      </c>
      <c r="O540" s="190">
        <v>2.5915348999999998E-3</v>
      </c>
      <c r="P540" s="190">
        <v>3.7084458999999998E-4</v>
      </c>
      <c r="Q540" s="190">
        <v>9.0213680000000005E-4</v>
      </c>
      <c r="R540" s="190">
        <v>7.4745241999999996E-4</v>
      </c>
      <c r="S540" s="190">
        <v>1.4518243E-2</v>
      </c>
      <c r="T540" s="190">
        <v>9.4077128000000004E-4</v>
      </c>
      <c r="U540" s="190">
        <v>8.6381762999999999E-5</v>
      </c>
      <c r="V540" s="190">
        <v>9.9866599999999995E-9</v>
      </c>
      <c r="W540" s="25"/>
      <c r="X540" s="252">
        <f t="shared" si="580"/>
        <v>3.9314072413793104</v>
      </c>
      <c r="Y540" s="35">
        <v>64.404776999999996</v>
      </c>
      <c r="Z540" s="67">
        <f t="shared" si="581"/>
        <v>8.1538582303248133E-2</v>
      </c>
      <c r="AA540" s="5">
        <f t="shared" si="582"/>
        <v>4.2270604918850009E-6</v>
      </c>
      <c r="AB540" s="5">
        <f t="shared" si="583"/>
        <v>1.225546173881E-8</v>
      </c>
      <c r="AC540" s="36">
        <f t="shared" si="584"/>
        <v>0.49179744887300003</v>
      </c>
      <c r="AD540" s="42">
        <v>3.6811405000000002E-6</v>
      </c>
      <c r="AE540" s="42">
        <v>1.1105433E-8</v>
      </c>
      <c r="AF540" s="42">
        <v>3.0340731999999999E-13</v>
      </c>
      <c r="AG540" s="42">
        <v>2.5071187000000001E-10</v>
      </c>
      <c r="AH540" s="42">
        <v>3.1967315000000002E-11</v>
      </c>
      <c r="AI540" s="42">
        <v>2.9374946999999998E-9</v>
      </c>
      <c r="AJ540" s="42">
        <v>5.1909392E-7</v>
      </c>
      <c r="AK540" s="42">
        <v>4.2522528E-10</v>
      </c>
      <c r="AL540" s="42">
        <v>5.4403652000000002E-10</v>
      </c>
      <c r="AM540" s="42">
        <v>2.0814361999999999E-13</v>
      </c>
      <c r="AN540" s="42">
        <v>3.9363467E-15</v>
      </c>
      <c r="AO540" s="42">
        <v>1.0340409E-12</v>
      </c>
      <c r="AP540" s="42">
        <v>4.7165152999999998E-14</v>
      </c>
      <c r="AQ540" s="42">
        <v>4.0257506999999998E-14</v>
      </c>
      <c r="AR540" s="42">
        <v>3.8263064999999999E-9</v>
      </c>
      <c r="AS540" s="42">
        <v>3.8098035000000001E-9</v>
      </c>
      <c r="AT540" s="42">
        <v>8.2012044E-11</v>
      </c>
      <c r="AU540" s="42">
        <v>4.3228873000000002E-5</v>
      </c>
      <c r="AV540" s="42">
        <v>0.49175422000000002</v>
      </c>
      <c r="AW540" s="42">
        <v>1.5969787999999999E-8</v>
      </c>
      <c r="AX540" s="42">
        <v>9.7113599000000004E-11</v>
      </c>
      <c r="AY540" s="42">
        <v>4.3449632999999997E-15</v>
      </c>
      <c r="AZ540" s="28"/>
      <c r="BA540" s="33" t="s">
        <v>1178</v>
      </c>
      <c r="BB540" s="28"/>
      <c r="BC540" s="28"/>
      <c r="BE540" s="39"/>
      <c r="BF540"/>
      <c r="BG540"/>
      <c r="BH540"/>
      <c r="BI540"/>
      <c r="BJ540"/>
      <c r="BK540"/>
      <c r="BL540"/>
      <c r="BM540"/>
      <c r="BN540"/>
      <c r="BO540"/>
      <c r="BP540"/>
      <c r="BQ540"/>
    </row>
    <row r="541" spans="1:69">
      <c r="A541">
        <v>2</v>
      </c>
      <c r="C541" s="71" t="s">
        <v>545</v>
      </c>
      <c r="E541" s="29" t="s">
        <v>52</v>
      </c>
      <c r="F541" s="43" t="s">
        <v>2031</v>
      </c>
      <c r="G541" s="238">
        <f t="shared" si="576"/>
        <v>0.55541080825466005</v>
      </c>
      <c r="H541" s="134">
        <f t="shared" si="577"/>
        <v>2.498489441E-2</v>
      </c>
      <c r="I541" s="134">
        <f t="shared" si="578"/>
        <v>3.5105440190000003E-2</v>
      </c>
      <c r="J541" s="138">
        <f t="shared" si="579"/>
        <v>1.6559373654659999E-2</v>
      </c>
      <c r="K541" s="190">
        <v>0.4787611</v>
      </c>
      <c r="L541" s="190">
        <v>1.2870548000000001E-2</v>
      </c>
      <c r="M541" s="190">
        <v>2.1288623999999999E-2</v>
      </c>
      <c r="N541" s="190">
        <v>2.1882136999999999E-2</v>
      </c>
      <c r="O541" s="190">
        <v>2.7164061999999998E-3</v>
      </c>
      <c r="P541" s="190">
        <v>3.8635120999999998E-4</v>
      </c>
      <c r="Q541" s="190">
        <v>9.4626819E-4</v>
      </c>
      <c r="R541" s="190">
        <v>7.7899947999999998E-4</v>
      </c>
      <c r="S541" s="190">
        <v>1.4708483E-2</v>
      </c>
      <c r="T541" s="190">
        <v>9.8449998999999996E-4</v>
      </c>
      <c r="U541" s="190">
        <v>8.7381198000000004E-5</v>
      </c>
      <c r="V541" s="190">
        <v>9.9866599999999995E-9</v>
      </c>
      <c r="W541" s="25"/>
      <c r="X541" s="252">
        <f t="shared" si="580"/>
        <v>4.1272508620689656</v>
      </c>
      <c r="Y541" s="35">
        <v>67.615433999999993</v>
      </c>
      <c r="Z541" s="67">
        <f t="shared" si="581"/>
        <v>8.5578388797569405E-2</v>
      </c>
      <c r="AA541" s="5">
        <f t="shared" si="582"/>
        <v>4.4365522573660003E-6</v>
      </c>
      <c r="AB541" s="5">
        <f t="shared" si="583"/>
        <v>1.2859813834000699E-8</v>
      </c>
      <c r="AC541" s="36">
        <f t="shared" si="584"/>
        <v>0.51623651801400006</v>
      </c>
      <c r="AD541" s="42">
        <v>3.8645310999999998E-6</v>
      </c>
      <c r="AE541" s="42">
        <v>1.1658694E-8</v>
      </c>
      <c r="AF541" s="42">
        <v>3.1852273999999998E-13</v>
      </c>
      <c r="AG541" s="42">
        <v>2.6302403999999999E-10</v>
      </c>
      <c r="AH541" s="42">
        <v>3.3566725999999997E-11</v>
      </c>
      <c r="AI541" s="42">
        <v>3.0798718000000002E-9</v>
      </c>
      <c r="AJ541" s="42">
        <v>5.4423039000000004E-7</v>
      </c>
      <c r="AK541" s="42">
        <v>4.4583897999999999E-10</v>
      </c>
      <c r="AL541" s="42">
        <v>5.7019969000000002E-10</v>
      </c>
      <c r="AM541" s="42">
        <v>2.0903314000000001E-13</v>
      </c>
      <c r="AN541" s="42">
        <v>4.0284090999999997E-15</v>
      </c>
      <c r="AO541" s="42">
        <v>1.0720885000000001E-12</v>
      </c>
      <c r="AP541" s="42">
        <v>4.9363347000000001E-14</v>
      </c>
      <c r="AQ541" s="42">
        <v>4.1918904000000001E-14</v>
      </c>
      <c r="AR541" s="42">
        <v>4.0174613000000003E-9</v>
      </c>
      <c r="AS541" s="42">
        <v>3.8830924999999996E-9</v>
      </c>
      <c r="AT541" s="42">
        <v>8.2960226000000005E-11</v>
      </c>
      <c r="AU541" s="42">
        <v>4.4928013999999999E-5</v>
      </c>
      <c r="AV541" s="42">
        <v>0.51619159000000003</v>
      </c>
      <c r="AW541" s="42">
        <v>1.6513751000000002E-8</v>
      </c>
      <c r="AX541" s="42">
        <v>1.0042148999999999E-10</v>
      </c>
      <c r="AY541" s="42">
        <v>4.4929606000000002E-15</v>
      </c>
      <c r="AZ541" s="28"/>
      <c r="BA541" s="33" t="s">
        <v>1178</v>
      </c>
      <c r="BB541" s="28"/>
      <c r="BC541" s="28"/>
      <c r="BE541" s="39"/>
      <c r="BF541"/>
      <c r="BG541"/>
      <c r="BH541"/>
      <c r="BI541"/>
      <c r="BJ541"/>
      <c r="BK541"/>
      <c r="BL541"/>
      <c r="BM541"/>
      <c r="BN541"/>
      <c r="BO541"/>
      <c r="BP541"/>
      <c r="BQ541"/>
    </row>
    <row r="542" spans="1:69">
      <c r="A542">
        <v>2</v>
      </c>
      <c r="C542" s="71" t="s">
        <v>546</v>
      </c>
      <c r="E542" s="29" t="s">
        <v>52</v>
      </c>
      <c r="F542" s="43" t="s">
        <v>2032</v>
      </c>
      <c r="G542" s="238">
        <f t="shared" si="576"/>
        <v>0.51249430044966005</v>
      </c>
      <c r="H542" s="134">
        <f t="shared" si="577"/>
        <v>2.3060935250000001E-2</v>
      </c>
      <c r="I542" s="134">
        <f t="shared" si="578"/>
        <v>3.2420183880000002E-2</v>
      </c>
      <c r="J542" s="138">
        <f t="shared" si="579"/>
        <v>1.6115181319659999E-2</v>
      </c>
      <c r="K542" s="190">
        <v>0.44089800000000001</v>
      </c>
      <c r="L542" s="190">
        <v>1.1880996E-2</v>
      </c>
      <c r="M542" s="190">
        <v>1.9666472000000001E-2</v>
      </c>
      <c r="N542" s="190">
        <v>2.0192141E-2</v>
      </c>
      <c r="O542" s="190">
        <v>2.5082873999999998E-3</v>
      </c>
      <c r="P542" s="190">
        <v>3.6050684999999999E-4</v>
      </c>
      <c r="Q542" s="190">
        <v>8.7271587999999999E-4</v>
      </c>
      <c r="R542" s="190">
        <v>7.2642105000000001E-4</v>
      </c>
      <c r="S542" s="190">
        <v>1.4391416000000001E-2</v>
      </c>
      <c r="T542" s="190">
        <v>9.1161881000000001E-4</v>
      </c>
      <c r="U542" s="190">
        <v>8.5715472999999996E-5</v>
      </c>
      <c r="V542" s="190">
        <v>9.9866599999999995E-9</v>
      </c>
      <c r="W542" s="25"/>
      <c r="X542" s="252">
        <f t="shared" si="580"/>
        <v>3.8008448275862068</v>
      </c>
      <c r="Y542" s="35">
        <v>62.264339999999997</v>
      </c>
      <c r="Z542" s="67">
        <f t="shared" si="581"/>
        <v>7.8845376124344363E-2</v>
      </c>
      <c r="AA542" s="5">
        <f t="shared" si="582"/>
        <v>4.0873992206010005E-6</v>
      </c>
      <c r="AB542" s="5">
        <f t="shared" si="583"/>
        <v>1.1852560001749101E-8</v>
      </c>
      <c r="AC542" s="36">
        <f t="shared" si="584"/>
        <v>0.47550472611299999</v>
      </c>
      <c r="AD542" s="42">
        <v>3.5588799999999998E-6</v>
      </c>
      <c r="AE542" s="42">
        <v>1.0736591999999999E-8</v>
      </c>
      <c r="AF542" s="42">
        <v>2.9333036999999999E-13</v>
      </c>
      <c r="AG542" s="42">
        <v>2.4250375999999999E-10</v>
      </c>
      <c r="AH542" s="42">
        <v>3.0901040999999998E-11</v>
      </c>
      <c r="AI542" s="42">
        <v>2.8425766000000001E-9</v>
      </c>
      <c r="AJ542" s="42">
        <v>5.0233628000000004E-7</v>
      </c>
      <c r="AK542" s="42">
        <v>4.1148281000000002E-10</v>
      </c>
      <c r="AL542" s="42">
        <v>5.2659439999999999E-10</v>
      </c>
      <c r="AM542" s="42">
        <v>2.0755060999999999E-13</v>
      </c>
      <c r="AN542" s="42">
        <v>3.8749716999999996E-15</v>
      </c>
      <c r="AO542" s="42">
        <v>1.0086759E-12</v>
      </c>
      <c r="AP542" s="42">
        <v>4.5699690000000002E-14</v>
      </c>
      <c r="AQ542" s="42">
        <v>3.9149909E-14</v>
      </c>
      <c r="AR542" s="42">
        <v>3.6988700000000001E-9</v>
      </c>
      <c r="AS542" s="42">
        <v>3.7609442000000001E-9</v>
      </c>
      <c r="AT542" s="42">
        <v>8.1379922000000001E-11</v>
      </c>
      <c r="AU542" s="42">
        <v>4.2096113000000001E-5</v>
      </c>
      <c r="AV542" s="42">
        <v>0.47546263</v>
      </c>
      <c r="AW542" s="42">
        <v>1.5607144999999999E-8</v>
      </c>
      <c r="AX542" s="42">
        <v>9.4908341999999998E-11</v>
      </c>
      <c r="AY542" s="42">
        <v>4.2462983999999999E-15</v>
      </c>
      <c r="AZ542" s="28"/>
      <c r="BA542" s="33" t="s">
        <v>1178</v>
      </c>
      <c r="BB542" s="28"/>
      <c r="BC542" s="28"/>
      <c r="BE542" s="39"/>
      <c r="BF542"/>
      <c r="BG542"/>
      <c r="BH542"/>
      <c r="BI542"/>
      <c r="BJ542"/>
      <c r="BK542"/>
      <c r="BL542"/>
      <c r="BM542"/>
      <c r="BN542"/>
      <c r="BO542"/>
      <c r="BP542"/>
      <c r="BQ542"/>
    </row>
    <row r="543" spans="1:69">
      <c r="A543">
        <v>2</v>
      </c>
      <c r="C543" s="71" t="s">
        <v>547</v>
      </c>
      <c r="E543" s="29" t="s">
        <v>52</v>
      </c>
      <c r="F543" s="43" t="s">
        <v>2033</v>
      </c>
      <c r="G543" s="238">
        <f t="shared" si="576"/>
        <v>0.14296727497655207</v>
      </c>
      <c r="H543" s="134">
        <f t="shared" si="577"/>
        <v>8.7512629900000014E-3</v>
      </c>
      <c r="I543" s="134">
        <f t="shared" si="578"/>
        <v>2.4089015799999999E-2</v>
      </c>
      <c r="J543" s="138">
        <f t="shared" si="579"/>
        <v>2.389766818655208E-2</v>
      </c>
      <c r="K543" s="190">
        <v>8.6229327999999994E-2</v>
      </c>
      <c r="L543" s="190">
        <v>1.3838576999999999E-2</v>
      </c>
      <c r="M543" s="190">
        <v>6.8598935000000003E-3</v>
      </c>
      <c r="N543" s="190">
        <v>6.2397679000000001E-3</v>
      </c>
      <c r="O543" s="190">
        <v>2.3557958999999998E-3</v>
      </c>
      <c r="P543" s="190">
        <v>1.5569919E-4</v>
      </c>
      <c r="Q543" s="190">
        <v>3.3905453000000001E-3</v>
      </c>
      <c r="R543" s="190">
        <v>2.7175046000000001E-3</v>
      </c>
      <c r="S543" s="190">
        <v>2.0664384000000001E-2</v>
      </c>
      <c r="T543" s="190">
        <v>4.7076003000000001E-4</v>
      </c>
      <c r="U543" s="190">
        <v>4.5019345999999997E-5</v>
      </c>
      <c r="V543" s="190">
        <v>2.1055208E-10</v>
      </c>
      <c r="W543" s="25"/>
      <c r="X543" s="252">
        <f t="shared" si="580"/>
        <v>0.74335627586206887</v>
      </c>
      <c r="Y543" s="35">
        <v>13.826733000000001</v>
      </c>
      <c r="Z543" s="67">
        <f t="shared" si="581"/>
        <v>2.1174028903726112E-2</v>
      </c>
      <c r="AA543" s="5">
        <f t="shared" si="582"/>
        <v>1.1392943169719999E-6</v>
      </c>
      <c r="AB543" s="5">
        <f t="shared" si="583"/>
        <v>2.9159325001564003E-9</v>
      </c>
      <c r="AC543" s="36">
        <f t="shared" si="584"/>
        <v>5.0427996895E-2</v>
      </c>
      <c r="AD543" s="42">
        <v>6.9529401000000002E-7</v>
      </c>
      <c r="AE543" s="42">
        <v>2.0976251E-9</v>
      </c>
      <c r="AF543" s="42">
        <v>5.7308848000000003E-14</v>
      </c>
      <c r="AG543" s="42">
        <v>9.0177811999999996E-11</v>
      </c>
      <c r="AH543" s="42">
        <v>1.7208475E-10</v>
      </c>
      <c r="AI543" s="42">
        <v>9.7098037000000009E-10</v>
      </c>
      <c r="AJ543" s="42">
        <v>4.0358852999999999E-7</v>
      </c>
      <c r="AK543" s="42">
        <v>1.3876577E-10</v>
      </c>
      <c r="AL543" s="42">
        <v>4.1725378000000002E-10</v>
      </c>
      <c r="AM543" s="42">
        <v>2.5141170000000001E-14</v>
      </c>
      <c r="AN543" s="42">
        <v>3.8283203999999998E-15</v>
      </c>
      <c r="AO543" s="42">
        <v>1.5081970000000001E-12</v>
      </c>
      <c r="AP543" s="42">
        <v>2.5282345000000001E-14</v>
      </c>
      <c r="AQ543" s="42">
        <v>1.6333118999999998E-14</v>
      </c>
      <c r="AR543" s="42">
        <v>6.9315283999999996E-10</v>
      </c>
      <c r="AS543" s="42">
        <v>2.6479902000000001E-9</v>
      </c>
      <c r="AT543" s="42">
        <v>4.2711929000000002E-11</v>
      </c>
      <c r="AU543" s="42">
        <v>5.7684895E-5</v>
      </c>
      <c r="AV543" s="42">
        <v>5.0370312E-2</v>
      </c>
      <c r="AW543" s="42">
        <v>3.5837391000000001E-8</v>
      </c>
      <c r="AX543" s="42">
        <v>2.1793008000000001E-10</v>
      </c>
      <c r="AY543" s="42">
        <v>9.7503540000000004E-15</v>
      </c>
      <c r="AZ543" s="28"/>
      <c r="BA543" s="38" t="s">
        <v>1172</v>
      </c>
      <c r="BB543" s="28"/>
      <c r="BC543" s="28"/>
      <c r="BE543" s="39"/>
      <c r="BF543"/>
      <c r="BG543"/>
      <c r="BH543"/>
      <c r="BI543"/>
      <c r="BJ543"/>
      <c r="BK543"/>
      <c r="BL543"/>
      <c r="BM543"/>
      <c r="BN543"/>
      <c r="BO543"/>
      <c r="BP543"/>
      <c r="BQ543"/>
    </row>
    <row r="544" spans="1:69">
      <c r="A544">
        <v>2</v>
      </c>
      <c r="C544" s="71" t="s">
        <v>548</v>
      </c>
      <c r="E544" s="29" t="s">
        <v>52</v>
      </c>
      <c r="F544" s="43" t="s">
        <v>2034</v>
      </c>
      <c r="G544" s="238">
        <f t="shared" si="576"/>
        <v>0.47923400889165996</v>
      </c>
      <c r="H544" s="134">
        <f t="shared" si="577"/>
        <v>2.156986587E-2</v>
      </c>
      <c r="I544" s="134">
        <f t="shared" si="578"/>
        <v>3.0339110829999998E-2</v>
      </c>
      <c r="J544" s="138">
        <f t="shared" si="579"/>
        <v>1.5770932191659998E-2</v>
      </c>
      <c r="K544" s="190">
        <v>0.41155409999999998</v>
      </c>
      <c r="L544" s="190">
        <v>1.1114093E-2</v>
      </c>
      <c r="M544" s="190">
        <v>1.8409305000000001E-2</v>
      </c>
      <c r="N544" s="190">
        <v>1.8882393000000001E-2</v>
      </c>
      <c r="O544" s="190">
        <v>2.3469953999999999E-3</v>
      </c>
      <c r="P544" s="190">
        <v>3.4047747000000002E-4</v>
      </c>
      <c r="Q544" s="190">
        <v>8.1571282999999995E-4</v>
      </c>
      <c r="R544" s="190">
        <v>6.8567276000000002E-4</v>
      </c>
      <c r="S544" s="190">
        <v>1.4145688999999999E-2</v>
      </c>
      <c r="T544" s="190">
        <v>8.5513590999999997E-4</v>
      </c>
      <c r="U544" s="190">
        <v>8.4424534999999993E-5</v>
      </c>
      <c r="V544" s="190">
        <v>9.9866599999999995E-9</v>
      </c>
      <c r="W544" s="25"/>
      <c r="X544" s="252">
        <f t="shared" si="580"/>
        <v>3.5478801724137927</v>
      </c>
      <c r="Y544" s="35">
        <v>58.117241</v>
      </c>
      <c r="Z544" s="67">
        <f t="shared" si="581"/>
        <v>7.3627291966640793E-2</v>
      </c>
      <c r="AA544" s="5">
        <f t="shared" si="582"/>
        <v>3.8168056156649998E-6</v>
      </c>
      <c r="AB544" s="5">
        <f t="shared" si="583"/>
        <v>1.1071939335466901E-8</v>
      </c>
      <c r="AC544" s="36">
        <f t="shared" si="584"/>
        <v>0.44393760138900001</v>
      </c>
      <c r="AD544" s="42">
        <v>3.3220003999999999E-6</v>
      </c>
      <c r="AE544" s="42">
        <v>1.0021964E-8</v>
      </c>
      <c r="AF544" s="42">
        <v>2.7380627999999998E-13</v>
      </c>
      <c r="AG544" s="42">
        <v>2.2660053000000001E-10</v>
      </c>
      <c r="AH544" s="42">
        <v>2.8835135E-11</v>
      </c>
      <c r="AI544" s="42">
        <v>2.6586729E-9</v>
      </c>
      <c r="AJ544" s="42">
        <v>4.6986834000000002E-7</v>
      </c>
      <c r="AK544" s="42">
        <v>3.8485677999999998E-10</v>
      </c>
      <c r="AL544" s="42">
        <v>4.9280029999999999E-10</v>
      </c>
      <c r="AM544" s="42">
        <v>2.0640163999999999E-13</v>
      </c>
      <c r="AN544" s="42">
        <v>3.7560577000000002E-15</v>
      </c>
      <c r="AO544" s="42">
        <v>9.5953105999999994E-13</v>
      </c>
      <c r="AP544" s="42">
        <v>4.2860355999999999E-14</v>
      </c>
      <c r="AQ544" s="42">
        <v>3.7003937999999998E-14</v>
      </c>
      <c r="AR544" s="42">
        <v>3.4519617999999999E-9</v>
      </c>
      <c r="AS544" s="42">
        <v>3.6662793000000001E-9</v>
      </c>
      <c r="AT544" s="42">
        <v>8.0155187000000005E-11</v>
      </c>
      <c r="AU544" s="42">
        <v>3.9901389E-5</v>
      </c>
      <c r="AV544" s="42">
        <v>0.44389770000000001</v>
      </c>
      <c r="AW544" s="42">
        <v>1.4904526000000001E-8</v>
      </c>
      <c r="AX544" s="42">
        <v>9.0635653999999995E-11</v>
      </c>
      <c r="AY544" s="42">
        <v>4.0551351999999999E-15</v>
      </c>
      <c r="AZ544" s="28"/>
      <c r="BA544" s="33" t="s">
        <v>1178</v>
      </c>
      <c r="BB544" s="28"/>
      <c r="BC544" s="28"/>
      <c r="BE544" s="39"/>
      <c r="BF544"/>
      <c r="BG544"/>
      <c r="BH544"/>
      <c r="BI544"/>
      <c r="BJ544"/>
      <c r="BK544"/>
      <c r="BL544"/>
      <c r="BM544"/>
      <c r="BN544"/>
      <c r="BO544"/>
      <c r="BP544"/>
      <c r="BQ544"/>
    </row>
    <row r="545" spans="1:69">
      <c r="C545" s="71" t="s">
        <v>549</v>
      </c>
      <c r="E545" s="29" t="s">
        <v>52</v>
      </c>
      <c r="F545" s="43" t="s">
        <v>2035</v>
      </c>
      <c r="G545" s="238">
        <f t="shared" si="576"/>
        <v>0.47923400889165996</v>
      </c>
      <c r="H545" s="134">
        <f t="shared" si="577"/>
        <v>2.156986587E-2</v>
      </c>
      <c r="I545" s="134">
        <f t="shared" si="578"/>
        <v>3.0339110829999998E-2</v>
      </c>
      <c r="J545" s="138">
        <f t="shared" si="579"/>
        <v>1.5770932191659998E-2</v>
      </c>
      <c r="K545" s="190">
        <v>0.41155409999999998</v>
      </c>
      <c r="L545" s="190">
        <v>1.1114093E-2</v>
      </c>
      <c r="M545" s="190">
        <v>1.8409305000000001E-2</v>
      </c>
      <c r="N545" s="190">
        <v>1.8882393000000001E-2</v>
      </c>
      <c r="O545" s="190">
        <v>2.3469953999999999E-3</v>
      </c>
      <c r="P545" s="190">
        <v>3.4047747000000002E-4</v>
      </c>
      <c r="Q545" s="190">
        <v>8.1571282999999995E-4</v>
      </c>
      <c r="R545" s="190">
        <v>6.8567276000000002E-4</v>
      </c>
      <c r="S545" s="190">
        <v>1.4145688999999999E-2</v>
      </c>
      <c r="T545" s="190">
        <v>8.5513590999999997E-4</v>
      </c>
      <c r="U545" s="190">
        <v>8.4424534999999993E-5</v>
      </c>
      <c r="V545" s="190">
        <v>9.9866599999999995E-9</v>
      </c>
      <c r="W545" s="25"/>
      <c r="X545" s="252">
        <f t="shared" si="580"/>
        <v>3.5478801724137927</v>
      </c>
      <c r="Y545" s="35">
        <v>58.117241</v>
      </c>
      <c r="Z545" s="67">
        <f t="shared" si="581"/>
        <v>7.3627291966640793E-2</v>
      </c>
      <c r="AA545" s="5">
        <f t="shared" si="582"/>
        <v>3.8168056156649998E-6</v>
      </c>
      <c r="AB545" s="5">
        <f t="shared" si="583"/>
        <v>1.1071939335466901E-8</v>
      </c>
      <c r="AC545" s="36">
        <f t="shared" si="584"/>
        <v>0.44393760138900001</v>
      </c>
      <c r="AD545" s="42">
        <v>3.3220003999999999E-6</v>
      </c>
      <c r="AE545" s="42">
        <v>1.0021964E-8</v>
      </c>
      <c r="AF545" s="42">
        <v>2.7380627999999998E-13</v>
      </c>
      <c r="AG545" s="42">
        <v>2.2660053000000001E-10</v>
      </c>
      <c r="AH545" s="42">
        <v>2.8835135E-11</v>
      </c>
      <c r="AI545" s="42">
        <v>2.6586729E-9</v>
      </c>
      <c r="AJ545" s="42">
        <v>4.6986834000000002E-7</v>
      </c>
      <c r="AK545" s="42">
        <v>3.8485677999999998E-10</v>
      </c>
      <c r="AL545" s="42">
        <v>4.9280029999999999E-10</v>
      </c>
      <c r="AM545" s="42">
        <v>2.0640163999999999E-13</v>
      </c>
      <c r="AN545" s="42">
        <v>3.7560577000000002E-15</v>
      </c>
      <c r="AO545" s="42">
        <v>9.5953105999999994E-13</v>
      </c>
      <c r="AP545" s="42">
        <v>4.2860355999999999E-14</v>
      </c>
      <c r="AQ545" s="42">
        <v>3.7003937999999998E-14</v>
      </c>
      <c r="AR545" s="42">
        <v>3.4519617999999999E-9</v>
      </c>
      <c r="AS545" s="42">
        <v>3.6662793000000001E-9</v>
      </c>
      <c r="AT545" s="42">
        <v>8.0155187000000005E-11</v>
      </c>
      <c r="AU545" s="42">
        <v>3.9901389E-5</v>
      </c>
      <c r="AV545" s="42">
        <v>0.44389770000000001</v>
      </c>
      <c r="AW545" s="42">
        <v>1.4904526000000001E-8</v>
      </c>
      <c r="AX545" s="42">
        <v>9.0635653999999995E-11</v>
      </c>
      <c r="AY545" s="42">
        <v>4.0551351999999999E-15</v>
      </c>
      <c r="AZ545" s="28"/>
      <c r="BA545" s="33" t="s">
        <v>1178</v>
      </c>
      <c r="BB545" s="28"/>
      <c r="BC545" s="28"/>
      <c r="BE545" s="39"/>
      <c r="BF545"/>
      <c r="BG545"/>
      <c r="BH545"/>
      <c r="BI545"/>
      <c r="BJ545"/>
      <c r="BK545"/>
      <c r="BL545"/>
      <c r="BM545"/>
      <c r="BN545"/>
      <c r="BO545"/>
      <c r="BP545"/>
      <c r="BQ545"/>
    </row>
    <row r="546" spans="1:69">
      <c r="A546">
        <v>2</v>
      </c>
      <c r="C546" s="71" t="s">
        <v>550</v>
      </c>
      <c r="D546" s="1"/>
      <c r="E546" s="29" t="s">
        <v>52</v>
      </c>
      <c r="F546" s="43" t="s">
        <v>2036</v>
      </c>
      <c r="G546" s="238">
        <f t="shared" si="576"/>
        <v>0.48030692294566002</v>
      </c>
      <c r="H546" s="134">
        <f t="shared" si="577"/>
        <v>2.1617964980000005E-2</v>
      </c>
      <c r="I546" s="134">
        <f t="shared" si="578"/>
        <v>3.0406241640000001E-2</v>
      </c>
      <c r="J546" s="138">
        <f t="shared" si="579"/>
        <v>1.5782036325659998E-2</v>
      </c>
      <c r="K546" s="190">
        <v>0.41250068000000001</v>
      </c>
      <c r="L546" s="190">
        <v>1.1138832E-2</v>
      </c>
      <c r="M546" s="190">
        <v>1.8449858E-2</v>
      </c>
      <c r="N546" s="190">
        <v>1.8924643000000001E-2</v>
      </c>
      <c r="O546" s="190">
        <v>2.3521983999999999E-3</v>
      </c>
      <c r="P546" s="190">
        <v>3.4112357999999999E-4</v>
      </c>
      <c r="Q546" s="190">
        <v>8.1755163999999996E-4</v>
      </c>
      <c r="R546" s="190">
        <v>6.8698722E-4</v>
      </c>
      <c r="S546" s="190">
        <v>1.4153615E-2</v>
      </c>
      <c r="T546" s="190">
        <v>8.5695794000000003E-4</v>
      </c>
      <c r="U546" s="190">
        <v>8.4466179000000004E-5</v>
      </c>
      <c r="V546" s="190">
        <v>9.9866599999999995E-9</v>
      </c>
      <c r="W546" s="25"/>
      <c r="X546" s="252">
        <f t="shared" si="580"/>
        <v>3.5560403448275859</v>
      </c>
      <c r="Y546" s="35">
        <v>58.251018999999999</v>
      </c>
      <c r="Z546" s="67">
        <f t="shared" si="581"/>
        <v>7.3795618007000519E-2</v>
      </c>
      <c r="AA546" s="5">
        <f t="shared" si="582"/>
        <v>3.8255344712169999E-6</v>
      </c>
      <c r="AB546" s="5">
        <f t="shared" si="583"/>
        <v>1.1097121134475403E-8</v>
      </c>
      <c r="AC546" s="36">
        <f t="shared" si="584"/>
        <v>0.44495589218700005</v>
      </c>
      <c r="AD546" s="42">
        <v>3.3296416999999999E-6</v>
      </c>
      <c r="AE546" s="42">
        <v>1.0045017E-8</v>
      </c>
      <c r="AF546" s="42">
        <v>2.7443609000000002E-13</v>
      </c>
      <c r="AG546" s="42">
        <v>2.2711354000000001E-10</v>
      </c>
      <c r="AH546" s="42">
        <v>2.8901777E-11</v>
      </c>
      <c r="AI546" s="42">
        <v>2.6646053000000001E-9</v>
      </c>
      <c r="AJ546" s="42">
        <v>4.709157E-7</v>
      </c>
      <c r="AK546" s="42">
        <v>3.8571567999999998E-10</v>
      </c>
      <c r="AL546" s="42">
        <v>4.9389044000000003E-10</v>
      </c>
      <c r="AM546" s="42">
        <v>2.0643870000000001E-13</v>
      </c>
      <c r="AN546" s="42">
        <v>3.7598935999999998E-15</v>
      </c>
      <c r="AO546" s="42">
        <v>9.6111638000000002E-13</v>
      </c>
      <c r="AP546" s="42">
        <v>4.2951946999999999E-14</v>
      </c>
      <c r="AQ546" s="42">
        <v>3.7073162999999999E-14</v>
      </c>
      <c r="AR546" s="42">
        <v>3.4599265999999998E-9</v>
      </c>
      <c r="AS546" s="42">
        <v>3.6693329999999999E-9</v>
      </c>
      <c r="AT546" s="42">
        <v>8.0194694000000005E-11</v>
      </c>
      <c r="AU546" s="42">
        <v>3.9972187000000001E-5</v>
      </c>
      <c r="AV546" s="42">
        <v>0.44491592000000002</v>
      </c>
      <c r="AW546" s="42">
        <v>1.4927191E-8</v>
      </c>
      <c r="AX546" s="42">
        <v>9.0773483000000001E-11</v>
      </c>
      <c r="AY546" s="42">
        <v>4.0613017999999996E-15</v>
      </c>
      <c r="AZ546" s="28"/>
      <c r="BA546" s="33" t="s">
        <v>1178</v>
      </c>
      <c r="BB546" s="28"/>
      <c r="BC546" s="28"/>
      <c r="BE546" s="39"/>
      <c r="BF546"/>
      <c r="BG546"/>
      <c r="BH546"/>
      <c r="BI546"/>
      <c r="BJ546"/>
      <c r="BK546"/>
      <c r="BL546"/>
      <c r="BM546"/>
      <c r="BN546"/>
      <c r="BO546"/>
      <c r="BP546"/>
      <c r="BQ546"/>
    </row>
    <row r="547" spans="1:69">
      <c r="A547">
        <v>2</v>
      </c>
      <c r="C547" s="71" t="s">
        <v>551</v>
      </c>
      <c r="E547" s="29" t="s">
        <v>52</v>
      </c>
      <c r="F547" s="43" t="s">
        <v>2037</v>
      </c>
      <c r="G547" s="238">
        <f t="shared" si="576"/>
        <v>0.55541080825466005</v>
      </c>
      <c r="H547" s="134">
        <f t="shared" si="577"/>
        <v>2.498489441E-2</v>
      </c>
      <c r="I547" s="134">
        <f t="shared" si="578"/>
        <v>3.5105440190000003E-2</v>
      </c>
      <c r="J547" s="138">
        <f t="shared" si="579"/>
        <v>1.6559373654659999E-2</v>
      </c>
      <c r="K547" s="190">
        <v>0.4787611</v>
      </c>
      <c r="L547" s="190">
        <v>1.2870548000000001E-2</v>
      </c>
      <c r="M547" s="190">
        <v>2.1288623999999999E-2</v>
      </c>
      <c r="N547" s="190">
        <v>2.1882136999999999E-2</v>
      </c>
      <c r="O547" s="190">
        <v>2.7164061999999998E-3</v>
      </c>
      <c r="P547" s="190">
        <v>3.8635120999999998E-4</v>
      </c>
      <c r="Q547" s="190">
        <v>9.4626819E-4</v>
      </c>
      <c r="R547" s="190">
        <v>7.7899947999999998E-4</v>
      </c>
      <c r="S547" s="190">
        <v>1.4708483E-2</v>
      </c>
      <c r="T547" s="190">
        <v>9.8449998999999996E-4</v>
      </c>
      <c r="U547" s="190">
        <v>8.7381198000000004E-5</v>
      </c>
      <c r="V547" s="190">
        <v>9.9866599999999995E-9</v>
      </c>
      <c r="W547" s="25"/>
      <c r="X547" s="252">
        <f t="shared" si="580"/>
        <v>4.1272508620689656</v>
      </c>
      <c r="Y547" s="35">
        <v>67.615433999999993</v>
      </c>
      <c r="Z547" s="67">
        <f t="shared" si="581"/>
        <v>8.5578388797569405E-2</v>
      </c>
      <c r="AA547" s="5">
        <f t="shared" si="582"/>
        <v>4.4365522573660003E-6</v>
      </c>
      <c r="AB547" s="5">
        <f t="shared" si="583"/>
        <v>1.2859813834000699E-8</v>
      </c>
      <c r="AC547" s="36">
        <f t="shared" si="584"/>
        <v>0.51623651801400006</v>
      </c>
      <c r="AD547" s="42">
        <v>3.8645310999999998E-6</v>
      </c>
      <c r="AE547" s="42">
        <v>1.1658694E-8</v>
      </c>
      <c r="AF547" s="42">
        <v>3.1852273999999998E-13</v>
      </c>
      <c r="AG547" s="42">
        <v>2.6302403999999999E-10</v>
      </c>
      <c r="AH547" s="42">
        <v>3.3566725999999997E-11</v>
      </c>
      <c r="AI547" s="42">
        <v>3.0798718000000002E-9</v>
      </c>
      <c r="AJ547" s="42">
        <v>5.4423039000000004E-7</v>
      </c>
      <c r="AK547" s="42">
        <v>4.4583897999999999E-10</v>
      </c>
      <c r="AL547" s="42">
        <v>5.7019969000000002E-10</v>
      </c>
      <c r="AM547" s="42">
        <v>2.0903314000000001E-13</v>
      </c>
      <c r="AN547" s="42">
        <v>4.0284090999999997E-15</v>
      </c>
      <c r="AO547" s="42">
        <v>1.0720885000000001E-12</v>
      </c>
      <c r="AP547" s="42">
        <v>4.9363347000000001E-14</v>
      </c>
      <c r="AQ547" s="42">
        <v>4.1918904000000001E-14</v>
      </c>
      <c r="AR547" s="42">
        <v>4.0174613000000003E-9</v>
      </c>
      <c r="AS547" s="42">
        <v>3.8830924999999996E-9</v>
      </c>
      <c r="AT547" s="42">
        <v>8.2960226000000005E-11</v>
      </c>
      <c r="AU547" s="42">
        <v>4.4928013999999999E-5</v>
      </c>
      <c r="AV547" s="42">
        <v>0.51619159000000003</v>
      </c>
      <c r="AW547" s="42">
        <v>1.6513751000000002E-8</v>
      </c>
      <c r="AX547" s="42">
        <v>1.0042148999999999E-10</v>
      </c>
      <c r="AY547" s="42">
        <v>4.4929606000000002E-15</v>
      </c>
      <c r="AZ547" s="28"/>
      <c r="BA547" s="33" t="s">
        <v>1178</v>
      </c>
      <c r="BB547" s="28"/>
      <c r="BC547" s="28"/>
      <c r="BE547" s="39"/>
      <c r="BF547"/>
      <c r="BG547"/>
      <c r="BH547"/>
      <c r="BI547"/>
      <c r="BJ547"/>
      <c r="BK547"/>
      <c r="BL547"/>
      <c r="BM547"/>
      <c r="BN547"/>
      <c r="BO547"/>
      <c r="BP547"/>
      <c r="BQ547"/>
    </row>
    <row r="548" spans="1:69">
      <c r="A548">
        <v>2</v>
      </c>
      <c r="C548" s="71" t="s">
        <v>552</v>
      </c>
      <c r="E548" s="29" t="s">
        <v>52</v>
      </c>
      <c r="F548" s="43" t="s">
        <v>2038</v>
      </c>
      <c r="G548" s="238">
        <f t="shared" si="576"/>
        <v>1.1079607869666601</v>
      </c>
      <c r="H548" s="134">
        <f t="shared" si="577"/>
        <v>4.9755875369999994E-2</v>
      </c>
      <c r="I548" s="134">
        <f t="shared" si="578"/>
        <v>6.9678106199999992E-2</v>
      </c>
      <c r="J548" s="138">
        <f t="shared" si="579"/>
        <v>2.2278355396660003E-2</v>
      </c>
      <c r="K548" s="190">
        <v>0.96624845000000004</v>
      </c>
      <c r="L548" s="190">
        <v>2.5611025999999999E-2</v>
      </c>
      <c r="M548" s="190">
        <v>4.2173825999999998E-2</v>
      </c>
      <c r="N548" s="190">
        <v>4.3640842999999999E-2</v>
      </c>
      <c r="O548" s="190">
        <v>5.3959350000000001E-3</v>
      </c>
      <c r="P548" s="190">
        <v>7.1909736999999996E-4</v>
      </c>
      <c r="Q548" s="190">
        <v>1.8932542000000001E-3</v>
      </c>
      <c r="R548" s="190">
        <v>1.4559468999999999E-3</v>
      </c>
      <c r="S548" s="190">
        <v>1.8790726000000001E-2</v>
      </c>
      <c r="T548" s="190">
        <v>1.9228451000000001E-3</v>
      </c>
      <c r="U548" s="190">
        <v>1.0882740999999999E-4</v>
      </c>
      <c r="V548" s="190">
        <v>9.9866599999999995E-9</v>
      </c>
      <c r="W548" s="25"/>
      <c r="X548" s="252">
        <f t="shared" si="580"/>
        <v>8.3297280172413792</v>
      </c>
      <c r="Y548" s="35">
        <v>136.51078000000001</v>
      </c>
      <c r="Z548" s="67">
        <f t="shared" si="581"/>
        <v>0.17226592754238515</v>
      </c>
      <c r="AA548" s="5">
        <f t="shared" si="582"/>
        <v>8.9318980357810005E-6</v>
      </c>
      <c r="AB548" s="5">
        <f t="shared" si="583"/>
        <v>2.5828195627125099E-8</v>
      </c>
      <c r="AC548" s="36">
        <f t="shared" si="584"/>
        <v>1.0406582887460001</v>
      </c>
      <c r="AD548" s="42">
        <v>7.7997895000000007E-6</v>
      </c>
      <c r="AE548" s="42">
        <v>2.3530745999999999E-8</v>
      </c>
      <c r="AF548" s="42">
        <v>6.4287450000000004E-13</v>
      </c>
      <c r="AG548" s="42">
        <v>5.2722275999999995E-10</v>
      </c>
      <c r="AH548" s="42">
        <v>6.7887421000000002E-11</v>
      </c>
      <c r="AI548" s="42">
        <v>6.1350467E-9</v>
      </c>
      <c r="AJ548" s="42">
        <v>1.0836169999999999E-6</v>
      </c>
      <c r="AK548" s="42">
        <v>8.8817468000000001E-10</v>
      </c>
      <c r="AL548" s="42">
        <v>1.1316178E-9</v>
      </c>
      <c r="AM548" s="42">
        <v>2.2812083000000001E-13</v>
      </c>
      <c r="AN548" s="42">
        <v>6.0039159999999999E-15</v>
      </c>
      <c r="AO548" s="42">
        <v>1.8885264999999998E-12</v>
      </c>
      <c r="AP548" s="42">
        <v>9.6532931999999996E-14</v>
      </c>
      <c r="AQ548" s="42">
        <v>7.7569710999999999E-14</v>
      </c>
      <c r="AR548" s="42">
        <v>8.1193236000000004E-9</v>
      </c>
      <c r="AS548" s="42">
        <v>5.4557513000000003E-9</v>
      </c>
      <c r="AT548" s="42">
        <v>1.0330663E-10</v>
      </c>
      <c r="AU548" s="42">
        <v>8.1388746000000001E-5</v>
      </c>
      <c r="AV548" s="42">
        <v>1.0405769</v>
      </c>
      <c r="AW548" s="42">
        <v>2.8186303999999999E-8</v>
      </c>
      <c r="AX548" s="42">
        <v>1.7140322E-10</v>
      </c>
      <c r="AY548" s="42">
        <v>7.6687361000000007E-15</v>
      </c>
      <c r="AZ548" s="28"/>
      <c r="BA548" s="33" t="s">
        <v>1178</v>
      </c>
      <c r="BB548" s="28"/>
      <c r="BC548" s="28"/>
      <c r="BE548" s="39"/>
      <c r="BF548"/>
      <c r="BG548"/>
      <c r="BH548"/>
      <c r="BI548"/>
      <c r="BJ548"/>
      <c r="BK548"/>
      <c r="BL548"/>
      <c r="BM548"/>
      <c r="BN548"/>
      <c r="BO548"/>
      <c r="BP548"/>
      <c r="BQ548"/>
    </row>
    <row r="549" spans="1:69">
      <c r="A549">
        <v>2</v>
      </c>
      <c r="C549" s="71" t="s">
        <v>553</v>
      </c>
      <c r="E549" s="29" t="s">
        <v>52</v>
      </c>
      <c r="F549" s="43" t="s">
        <v>2039</v>
      </c>
      <c r="G549" s="238">
        <f t="shared" si="576"/>
        <v>0.44060916117965998</v>
      </c>
      <c r="H549" s="134">
        <f t="shared" si="577"/>
        <v>1.9838302040000002E-2</v>
      </c>
      <c r="I549" s="134">
        <f t="shared" si="578"/>
        <v>2.7922380749999996E-2</v>
      </c>
      <c r="J549" s="138">
        <f t="shared" si="579"/>
        <v>1.5371158389660002E-2</v>
      </c>
      <c r="K549" s="190">
        <v>0.37747732000000001</v>
      </c>
      <c r="L549" s="190">
        <v>1.0223497E-2</v>
      </c>
      <c r="M549" s="190">
        <v>1.6949367999999999E-2</v>
      </c>
      <c r="N549" s="190">
        <v>1.7361396000000001E-2</v>
      </c>
      <c r="O549" s="190">
        <v>2.1596885000000001E-3</v>
      </c>
      <c r="P549" s="190">
        <v>3.1721754000000002E-4</v>
      </c>
      <c r="Q549" s="190">
        <v>7.4951575000000001E-4</v>
      </c>
      <c r="R549" s="190">
        <v>6.3835216999999999E-4</v>
      </c>
      <c r="S549" s="190">
        <v>1.3860328E-2</v>
      </c>
      <c r="T549" s="190">
        <v>7.8954285000000003E-4</v>
      </c>
      <c r="U549" s="190">
        <v>8.2925382999999997E-5</v>
      </c>
      <c r="V549" s="190">
        <v>9.9866599999999995E-9</v>
      </c>
      <c r="W549" s="25"/>
      <c r="X549" s="252">
        <f t="shared" si="580"/>
        <v>3.2541148275862066</v>
      </c>
      <c r="Y549" s="35">
        <v>53.301256000000002</v>
      </c>
      <c r="Z549" s="67">
        <f t="shared" si="581"/>
        <v>6.7567580842989958E-2</v>
      </c>
      <c r="AA549" s="5">
        <f t="shared" si="582"/>
        <v>3.5025678711890003E-6</v>
      </c>
      <c r="AB549" s="5">
        <f t="shared" si="583"/>
        <v>1.0165411684180301E-8</v>
      </c>
      <c r="AC549" s="36">
        <f t="shared" si="584"/>
        <v>0.407278992678</v>
      </c>
      <c r="AD549" s="42">
        <v>3.0469144000000001E-6</v>
      </c>
      <c r="AE549" s="42">
        <v>9.1920730000000006E-9</v>
      </c>
      <c r="AF549" s="42">
        <v>2.5113315000000001E-13</v>
      </c>
      <c r="AG549" s="42">
        <v>2.0813226999999999E-10</v>
      </c>
      <c r="AH549" s="42">
        <v>2.6436019000000001E-11</v>
      </c>
      <c r="AI549" s="42">
        <v>2.4451073E-9</v>
      </c>
      <c r="AJ549" s="42">
        <v>4.3216364E-7</v>
      </c>
      <c r="AK549" s="42">
        <v>3.5393621999999998E-10</v>
      </c>
      <c r="AL549" s="42">
        <v>4.5355554000000002E-10</v>
      </c>
      <c r="AM549" s="42">
        <v>2.0506734999999999E-13</v>
      </c>
      <c r="AN549" s="42">
        <v>3.6179640000000002E-15</v>
      </c>
      <c r="AO549" s="42">
        <v>9.0245967000000005E-13</v>
      </c>
      <c r="AP549" s="42">
        <v>3.9563064000000001E-14</v>
      </c>
      <c r="AQ549" s="42">
        <v>3.4511842999999999E-14</v>
      </c>
      <c r="AR549" s="42">
        <v>3.1652297000000002E-9</v>
      </c>
      <c r="AS549" s="42">
        <v>3.5563459E-9</v>
      </c>
      <c r="AT549" s="42">
        <v>7.8732913999999998E-11</v>
      </c>
      <c r="AU549" s="42">
        <v>3.7352677999999999E-5</v>
      </c>
      <c r="AV549" s="42">
        <v>0.40724164000000002</v>
      </c>
      <c r="AW549" s="42">
        <v>1.408858E-8</v>
      </c>
      <c r="AX549" s="42">
        <v>8.5673823999999997E-11</v>
      </c>
      <c r="AY549" s="42">
        <v>3.8331392999999999E-15</v>
      </c>
      <c r="AZ549" s="28"/>
      <c r="BA549" s="33" t="s">
        <v>1178</v>
      </c>
      <c r="BB549" s="28"/>
      <c r="BC549" s="28"/>
      <c r="BE549" s="39"/>
      <c r="BF549"/>
      <c r="BG549"/>
      <c r="BH549"/>
      <c r="BI549"/>
      <c r="BJ549"/>
      <c r="BK549"/>
      <c r="BL549"/>
      <c r="BM549"/>
      <c r="BN549"/>
      <c r="BO549"/>
      <c r="BP549"/>
      <c r="BQ549"/>
    </row>
    <row r="550" spans="1:69">
      <c r="A550">
        <v>2</v>
      </c>
      <c r="C550" s="71" t="s">
        <v>554</v>
      </c>
      <c r="E550" s="29" t="s">
        <v>52</v>
      </c>
      <c r="F550" s="43" t="s">
        <v>2040</v>
      </c>
      <c r="G550" s="238">
        <f t="shared" si="576"/>
        <v>0.43953624522665996</v>
      </c>
      <c r="H550" s="134">
        <f t="shared" si="577"/>
        <v>1.9790203029999998E-2</v>
      </c>
      <c r="I550" s="134">
        <f t="shared" si="578"/>
        <v>2.7855248940000004E-2</v>
      </c>
      <c r="J550" s="138">
        <f t="shared" si="579"/>
        <v>1.5360053256660001E-2</v>
      </c>
      <c r="K550" s="190">
        <v>0.37653073999999997</v>
      </c>
      <c r="L550" s="190">
        <v>1.0198758E-2</v>
      </c>
      <c r="M550" s="190">
        <v>1.6908814000000001E-2</v>
      </c>
      <c r="N550" s="190">
        <v>1.7319146000000001E-2</v>
      </c>
      <c r="O550" s="190">
        <v>2.1544856E-3</v>
      </c>
      <c r="P550" s="190">
        <v>3.1657142999999999E-4</v>
      </c>
      <c r="Q550" s="190">
        <v>7.4767694E-4</v>
      </c>
      <c r="R550" s="190">
        <v>6.3703771E-4</v>
      </c>
      <c r="S550" s="190">
        <v>1.3852401E-2</v>
      </c>
      <c r="T550" s="190">
        <v>7.8772081999999998E-4</v>
      </c>
      <c r="U550" s="190">
        <v>8.2883739999999997E-5</v>
      </c>
      <c r="V550" s="190">
        <v>9.9866599999999995E-9</v>
      </c>
      <c r="W550" s="25"/>
      <c r="X550" s="252">
        <f t="shared" si="580"/>
        <v>3.2459546551724134</v>
      </c>
      <c r="Y550" s="35">
        <v>53.167479</v>
      </c>
      <c r="Z550" s="67">
        <f t="shared" si="581"/>
        <v>6.7399255184414197E-2</v>
      </c>
      <c r="AA550" s="5">
        <f t="shared" si="582"/>
        <v>3.4938390256369996E-6</v>
      </c>
      <c r="AB550" s="5">
        <f t="shared" si="583"/>
        <v>1.0140230395171802E-8</v>
      </c>
      <c r="AC550" s="36">
        <f t="shared" si="584"/>
        <v>0.40626069188000002</v>
      </c>
      <c r="AD550" s="42">
        <v>3.0392731000000001E-6</v>
      </c>
      <c r="AE550" s="42">
        <v>9.1690205000000008E-9</v>
      </c>
      <c r="AF550" s="42">
        <v>2.5050334000000002E-13</v>
      </c>
      <c r="AG550" s="42">
        <v>2.0761925999999999E-10</v>
      </c>
      <c r="AH550" s="42">
        <v>2.6369377000000001E-11</v>
      </c>
      <c r="AI550" s="42">
        <v>2.4391748999999999E-9</v>
      </c>
      <c r="AJ550" s="42">
        <v>4.3111629E-7</v>
      </c>
      <c r="AK550" s="42">
        <v>3.5307731999999999E-10</v>
      </c>
      <c r="AL550" s="42">
        <v>4.5246541000000002E-10</v>
      </c>
      <c r="AM550" s="42">
        <v>2.0503029E-13</v>
      </c>
      <c r="AN550" s="42">
        <v>3.6141280999999998E-15</v>
      </c>
      <c r="AO550" s="42">
        <v>9.0087434999999996E-13</v>
      </c>
      <c r="AP550" s="42">
        <v>3.9471473000000001E-14</v>
      </c>
      <c r="AQ550" s="42">
        <v>3.4442617999999998E-14</v>
      </c>
      <c r="AR550" s="42">
        <v>3.1572648999999998E-9</v>
      </c>
      <c r="AS550" s="42">
        <v>3.5532922000000001E-9</v>
      </c>
      <c r="AT550" s="42">
        <v>7.8693406000000003E-11</v>
      </c>
      <c r="AU550" s="42">
        <v>3.7281879999999998E-5</v>
      </c>
      <c r="AV550" s="42">
        <v>0.40622341000000001</v>
      </c>
      <c r="AW550" s="42">
        <v>1.4065914999999999E-8</v>
      </c>
      <c r="AX550" s="42">
        <v>8.5535995999999998E-11</v>
      </c>
      <c r="AY550" s="42">
        <v>3.8269727000000002E-15</v>
      </c>
      <c r="AZ550" s="28"/>
      <c r="BA550" s="33" t="s">
        <v>1178</v>
      </c>
      <c r="BB550" s="28"/>
      <c r="BC550" s="28"/>
      <c r="BE550" s="39"/>
      <c r="BF550"/>
      <c r="BG550"/>
      <c r="BH550"/>
      <c r="BI550"/>
      <c r="BJ550"/>
      <c r="BK550"/>
      <c r="BL550"/>
      <c r="BM550"/>
      <c r="BN550"/>
      <c r="BO550"/>
      <c r="BP550"/>
      <c r="BQ550"/>
    </row>
    <row r="551" spans="1:69">
      <c r="A551">
        <v>2</v>
      </c>
      <c r="C551" s="71" t="s">
        <v>555</v>
      </c>
      <c r="D551" s="1"/>
      <c r="E551" s="29" t="s">
        <v>52</v>
      </c>
      <c r="F551" s="43" t="s">
        <v>2041</v>
      </c>
      <c r="G551" s="238">
        <f t="shared" si="576"/>
        <v>0.41700507708065998</v>
      </c>
      <c r="H551" s="134">
        <f t="shared" si="577"/>
        <v>1.8780124340000003E-2</v>
      </c>
      <c r="I551" s="134">
        <f t="shared" si="578"/>
        <v>2.6445490280000004E-2</v>
      </c>
      <c r="J551" s="138">
        <f t="shared" si="579"/>
        <v>1.5126852460659999E-2</v>
      </c>
      <c r="K551" s="190">
        <v>0.35665260999999998</v>
      </c>
      <c r="L551" s="190">
        <v>9.6792432999999994E-3</v>
      </c>
      <c r="M551" s="190">
        <v>1.6057185000000002E-2</v>
      </c>
      <c r="N551" s="190">
        <v>1.6431898E-2</v>
      </c>
      <c r="O551" s="190">
        <v>2.0452232000000002E-3</v>
      </c>
      <c r="P551" s="190">
        <v>3.0300314000000002E-4</v>
      </c>
      <c r="Q551" s="190">
        <v>7.0906197999999997E-4</v>
      </c>
      <c r="R551" s="190">
        <v>6.0943403000000005E-4</v>
      </c>
      <c r="S551" s="190">
        <v>1.3685941E-2</v>
      </c>
      <c r="T551" s="190">
        <v>7.4945820999999997E-4</v>
      </c>
      <c r="U551" s="190">
        <v>8.2009233999999994E-5</v>
      </c>
      <c r="V551" s="190">
        <v>9.9866599999999995E-9</v>
      </c>
      <c r="W551" s="25"/>
      <c r="X551" s="252">
        <f t="shared" si="580"/>
        <v>3.0745914655172411</v>
      </c>
      <c r="Y551" s="35">
        <v>50.358153999999999</v>
      </c>
      <c r="Z551" s="67">
        <f t="shared" si="581"/>
        <v>6.3864422554981148E-2</v>
      </c>
      <c r="AA551" s="5">
        <f t="shared" si="582"/>
        <v>3.3105336068020001E-6</v>
      </c>
      <c r="AB551" s="5">
        <f t="shared" si="583"/>
        <v>9.6114225820074997E-9</v>
      </c>
      <c r="AC551" s="36">
        <f t="shared" si="584"/>
        <v>0.384876505132</v>
      </c>
      <c r="AD551" s="42">
        <v>2.8788061999999999E-6</v>
      </c>
      <c r="AE551" s="42">
        <v>8.6849173999999998E-9</v>
      </c>
      <c r="AF551" s="42">
        <v>2.3727734000000002E-13</v>
      </c>
      <c r="AG551" s="42">
        <v>1.9684610999999999E-10</v>
      </c>
      <c r="AH551" s="42">
        <v>2.4969892000000001E-11</v>
      </c>
      <c r="AI551" s="42">
        <v>2.3145948999999999E-9</v>
      </c>
      <c r="AJ551" s="42">
        <v>4.0912187999999999E-7</v>
      </c>
      <c r="AK551" s="42">
        <v>3.3504032999999998E-10</v>
      </c>
      <c r="AL551" s="42">
        <v>4.2957262999999998E-10</v>
      </c>
      <c r="AM551" s="42">
        <v>2.0425195999999999E-13</v>
      </c>
      <c r="AN551" s="42">
        <v>3.5335734000000001E-15</v>
      </c>
      <c r="AO551" s="42">
        <v>8.6758270999999995E-13</v>
      </c>
      <c r="AP551" s="42">
        <v>3.7548052999999999E-14</v>
      </c>
      <c r="AQ551" s="42">
        <v>3.2988895999999997E-14</v>
      </c>
      <c r="AR551" s="42">
        <v>2.9900045E-9</v>
      </c>
      <c r="AS551" s="42">
        <v>3.4891644000000001E-9</v>
      </c>
      <c r="AT551" s="42">
        <v>7.7863747000000001E-11</v>
      </c>
      <c r="AU551" s="42">
        <v>3.5795132E-5</v>
      </c>
      <c r="AV551" s="29">
        <v>0.38484070999999997</v>
      </c>
      <c r="AW551" s="42">
        <v>1.3589946999999999E-8</v>
      </c>
      <c r="AX551" s="42">
        <v>8.2641594999999995E-11</v>
      </c>
      <c r="AY551" s="42">
        <v>3.6974751000000004E-15</v>
      </c>
      <c r="AZ551" s="28"/>
      <c r="BA551" s="33" t="s">
        <v>1178</v>
      </c>
      <c r="BB551" s="28"/>
      <c r="BC551" s="28"/>
      <c r="BE551" s="39"/>
      <c r="BF551"/>
      <c r="BG551"/>
      <c r="BH551"/>
      <c r="BI551"/>
      <c r="BJ551"/>
      <c r="BK551"/>
      <c r="BL551"/>
      <c r="BM551"/>
      <c r="BN551"/>
      <c r="BO551"/>
      <c r="BP551"/>
      <c r="BQ551"/>
    </row>
    <row r="552" spans="1:69">
      <c r="A552">
        <v>2</v>
      </c>
      <c r="C552" s="71" t="s">
        <v>556</v>
      </c>
      <c r="E552" s="29" t="s">
        <v>52</v>
      </c>
      <c r="F552" s="43" t="s">
        <v>2042</v>
      </c>
      <c r="G552" s="238">
        <f t="shared" si="576"/>
        <v>0.45670284953665996</v>
      </c>
      <c r="H552" s="134">
        <f t="shared" si="577"/>
        <v>2.0559787280000002E-2</v>
      </c>
      <c r="I552" s="134">
        <f t="shared" si="578"/>
        <v>2.8929351869999998E-2</v>
      </c>
      <c r="J552" s="138">
        <f t="shared" si="579"/>
        <v>1.5537730386660002E-2</v>
      </c>
      <c r="K552" s="190">
        <v>0.39167597999999998</v>
      </c>
      <c r="L552" s="190">
        <v>1.0594579E-2</v>
      </c>
      <c r="M552" s="190">
        <v>1.7557674999999998E-2</v>
      </c>
      <c r="N552" s="190">
        <v>1.7995145000000001E-2</v>
      </c>
      <c r="O552" s="190">
        <v>2.2377331E-3</v>
      </c>
      <c r="P552" s="190">
        <v>3.2690918E-4</v>
      </c>
      <c r="Q552" s="190">
        <v>7.7709787000000002E-4</v>
      </c>
      <c r="R552" s="190">
        <v>6.5806907999999996E-4</v>
      </c>
      <c r="S552" s="190">
        <v>1.3979228E-2</v>
      </c>
      <c r="T552" s="190">
        <v>8.1687329E-4</v>
      </c>
      <c r="U552" s="190">
        <v>8.355003E-5</v>
      </c>
      <c r="V552" s="190">
        <v>9.9866599999999995E-9</v>
      </c>
      <c r="W552" s="25"/>
      <c r="X552" s="252">
        <f t="shared" si="580"/>
        <v>3.3765170689655171</v>
      </c>
      <c r="Y552" s="35">
        <v>55.307917000000003</v>
      </c>
      <c r="Z552" s="67">
        <f t="shared" si="581"/>
        <v>7.009245944037254E-2</v>
      </c>
      <c r="AA552" s="5">
        <f t="shared" si="582"/>
        <v>3.633500206831E-6</v>
      </c>
      <c r="AB552" s="5">
        <f t="shared" si="583"/>
        <v>1.0543131533312601E-8</v>
      </c>
      <c r="AC552" s="36">
        <f t="shared" si="584"/>
        <v>0.422553404641</v>
      </c>
      <c r="AD552" s="42">
        <v>3.1615335000000001E-6</v>
      </c>
      <c r="AE552" s="42">
        <v>9.5378608999999994E-9</v>
      </c>
      <c r="AF552" s="42">
        <v>2.6058029000000002E-13</v>
      </c>
      <c r="AG552" s="42">
        <v>2.1582738000000001E-10</v>
      </c>
      <c r="AH552" s="42">
        <v>2.7435651000000001E-11</v>
      </c>
      <c r="AI552" s="42">
        <v>2.5340929E-9</v>
      </c>
      <c r="AJ552" s="42">
        <v>4.4787394E-7</v>
      </c>
      <c r="AK552" s="42">
        <v>3.6681978999999998E-10</v>
      </c>
      <c r="AL552" s="42">
        <v>4.6990753000000004E-10</v>
      </c>
      <c r="AM552" s="42">
        <v>2.0562331000000001E-13</v>
      </c>
      <c r="AN552" s="42">
        <v>3.6755030000000001E-15</v>
      </c>
      <c r="AO552" s="42">
        <v>9.2623941999999993E-13</v>
      </c>
      <c r="AP552" s="42">
        <v>4.0936936000000003E-14</v>
      </c>
      <c r="AQ552" s="42">
        <v>3.5550216000000003E-14</v>
      </c>
      <c r="AR552" s="42">
        <v>3.2847014000000001E-9</v>
      </c>
      <c r="AS552" s="42">
        <v>3.6021515000000001E-9</v>
      </c>
      <c r="AT552" s="42">
        <v>7.9325528000000002E-11</v>
      </c>
      <c r="AU552" s="42">
        <v>3.8414641000000002E-5</v>
      </c>
      <c r="AV552" s="29">
        <v>0.42251498999999998</v>
      </c>
      <c r="AW552" s="42">
        <v>1.4428557999999999E-8</v>
      </c>
      <c r="AX552" s="42">
        <v>8.7741253999999999E-11</v>
      </c>
      <c r="AY552" s="42">
        <v>3.9256376000000001E-15</v>
      </c>
      <c r="AZ552" s="28"/>
      <c r="BA552" s="33" t="s">
        <v>1178</v>
      </c>
      <c r="BB552" s="28"/>
      <c r="BC552" s="28"/>
      <c r="BE552" s="39"/>
      <c r="BF552"/>
      <c r="BG552"/>
      <c r="BH552"/>
      <c r="BI552"/>
      <c r="BJ552"/>
      <c r="BK552"/>
      <c r="BL552"/>
      <c r="BM552"/>
      <c r="BN552"/>
      <c r="BO552"/>
      <c r="BP552"/>
      <c r="BQ552"/>
    </row>
    <row r="553" spans="1:69">
      <c r="A553">
        <v>2</v>
      </c>
      <c r="C553" s="71" t="s">
        <v>557</v>
      </c>
      <c r="E553" s="29" t="s">
        <v>52</v>
      </c>
      <c r="F553" s="43" t="s">
        <v>2043</v>
      </c>
      <c r="G553" s="238">
        <f t="shared" si="576"/>
        <v>0.39983848307066006</v>
      </c>
      <c r="H553" s="134">
        <f t="shared" si="577"/>
        <v>1.80105401E-2</v>
      </c>
      <c r="I553" s="134">
        <f t="shared" si="578"/>
        <v>2.537138765E-2</v>
      </c>
      <c r="J553" s="138">
        <f t="shared" si="579"/>
        <v>1.4949175320660001E-2</v>
      </c>
      <c r="K553" s="190">
        <v>0.34150738000000003</v>
      </c>
      <c r="L553" s="190">
        <v>9.2834226000000006E-3</v>
      </c>
      <c r="M553" s="190">
        <v>1.5408323999999999E-2</v>
      </c>
      <c r="N553" s="190">
        <v>1.5755899E-2</v>
      </c>
      <c r="O553" s="190">
        <v>1.9619757000000002E-3</v>
      </c>
      <c r="P553" s="190">
        <v>2.9266539999999998E-4</v>
      </c>
      <c r="Q553" s="190">
        <v>6.7964105000000005E-4</v>
      </c>
      <c r="R553" s="190">
        <v>5.8840265000000003E-4</v>
      </c>
      <c r="S553" s="190">
        <v>1.3559114000000001E-2</v>
      </c>
      <c r="T553" s="190">
        <v>7.2030574000000005E-4</v>
      </c>
      <c r="U553" s="190">
        <v>8.1342944000000004E-5</v>
      </c>
      <c r="V553" s="190">
        <v>9.9866599999999995E-9</v>
      </c>
      <c r="W553" s="25"/>
      <c r="X553" s="252">
        <f t="shared" si="580"/>
        <v>2.9440291379310346</v>
      </c>
      <c r="Y553" s="35">
        <v>48.217717</v>
      </c>
      <c r="Z553" s="67">
        <f t="shared" si="581"/>
        <v>6.11712184341879E-2</v>
      </c>
      <c r="AA553" s="5">
        <f t="shared" si="582"/>
        <v>3.1708724366180003E-6</v>
      </c>
      <c r="AB553" s="5">
        <f t="shared" si="583"/>
        <v>9.2085213538765989E-9</v>
      </c>
      <c r="AC553" s="36">
        <f t="shared" si="584"/>
        <v>0.36858379237200001</v>
      </c>
      <c r="AD553" s="42">
        <v>2.7565457999999999E-6</v>
      </c>
      <c r="AE553" s="42">
        <v>8.3160768999999995E-9</v>
      </c>
      <c r="AF553" s="42">
        <v>2.2720040000000001E-13</v>
      </c>
      <c r="AG553" s="42">
        <v>1.8863799999999999E-10</v>
      </c>
      <c r="AH553" s="42">
        <v>2.3903618000000001E-11</v>
      </c>
      <c r="AI553" s="42">
        <v>2.2196769000000002E-9</v>
      </c>
      <c r="AJ553" s="42">
        <v>3.9236423999999998E-7</v>
      </c>
      <c r="AK553" s="42">
        <v>3.2129786E-10</v>
      </c>
      <c r="AL553" s="42">
        <v>4.1213051999999999E-10</v>
      </c>
      <c r="AM553" s="42">
        <v>2.0365894E-13</v>
      </c>
      <c r="AN553" s="42">
        <v>3.4721984000000002E-15</v>
      </c>
      <c r="AO553" s="42">
        <v>8.4221763999999999E-13</v>
      </c>
      <c r="AP553" s="42">
        <v>3.6082589999999997E-14</v>
      </c>
      <c r="AQ553" s="42">
        <v>3.1881297999999999E-14</v>
      </c>
      <c r="AR553" s="42">
        <v>2.8625680000000002E-9</v>
      </c>
      <c r="AS553" s="42">
        <v>3.4403051000000002E-9</v>
      </c>
      <c r="AT553" s="42">
        <v>7.7231625000000002E-11</v>
      </c>
      <c r="AU553" s="42">
        <v>3.4662371999999999E-5</v>
      </c>
      <c r="AV553" s="29">
        <v>0.36854913</v>
      </c>
      <c r="AW553" s="42">
        <v>1.3227305E-8</v>
      </c>
      <c r="AX553" s="42">
        <v>8.0436336999999994E-11</v>
      </c>
      <c r="AY553" s="42">
        <v>3.5988101999999998E-15</v>
      </c>
      <c r="AZ553" s="28"/>
      <c r="BA553" s="33" t="s">
        <v>1178</v>
      </c>
      <c r="BB553" s="28"/>
      <c r="BC553" s="28"/>
      <c r="BE553" s="39"/>
      <c r="BF553"/>
      <c r="BG553"/>
      <c r="BH553"/>
      <c r="BI553"/>
      <c r="BJ553"/>
      <c r="BK553"/>
      <c r="BL553"/>
      <c r="BM553"/>
      <c r="BN553"/>
      <c r="BO553"/>
      <c r="BP553"/>
      <c r="BQ553"/>
    </row>
    <row r="554" spans="1:69">
      <c r="A554">
        <v>2</v>
      </c>
      <c r="C554" s="71" t="s">
        <v>558</v>
      </c>
      <c r="E554" s="29" t="s">
        <v>52</v>
      </c>
      <c r="F554" s="43" t="s">
        <v>2044</v>
      </c>
      <c r="G554" s="238">
        <f t="shared" si="576"/>
        <v>0.56077536530065997</v>
      </c>
      <c r="H554" s="134">
        <f t="shared" si="577"/>
        <v>2.522538975E-2</v>
      </c>
      <c r="I554" s="134">
        <f t="shared" si="578"/>
        <v>3.5441097230000003E-2</v>
      </c>
      <c r="J554" s="138">
        <f t="shared" si="579"/>
        <v>1.6614898320659998E-2</v>
      </c>
      <c r="K554" s="190">
        <v>0.48349397999999999</v>
      </c>
      <c r="L554" s="190">
        <v>1.2994242E-2</v>
      </c>
      <c r="M554" s="190">
        <v>2.1491393000000001E-2</v>
      </c>
      <c r="N554" s="190">
        <v>2.2093386999999999E-2</v>
      </c>
      <c r="O554" s="190">
        <v>2.7424210000000001E-3</v>
      </c>
      <c r="P554" s="190">
        <v>3.8958174999999999E-4</v>
      </c>
      <c r="Q554" s="190">
        <v>9.5546222999999997E-4</v>
      </c>
      <c r="R554" s="190">
        <v>7.8557178999999998E-4</v>
      </c>
      <c r="S554" s="190">
        <v>1.4748117E-2</v>
      </c>
      <c r="T554" s="190">
        <v>9.9361012999999994E-4</v>
      </c>
      <c r="U554" s="190">
        <v>8.7589414000000004E-5</v>
      </c>
      <c r="V554" s="190">
        <v>9.9866599999999995E-9</v>
      </c>
      <c r="W554" s="25"/>
      <c r="X554" s="252">
        <f t="shared" si="580"/>
        <v>4.1680515517241377</v>
      </c>
      <c r="Y554" s="35">
        <v>68.284321000000006</v>
      </c>
      <c r="Z554" s="67">
        <f t="shared" si="581"/>
        <v>8.6420015110395626E-2</v>
      </c>
      <c r="AA554" s="5">
        <f t="shared" si="582"/>
        <v>4.480196395917E-6</v>
      </c>
      <c r="AB554" s="5">
        <f t="shared" si="583"/>
        <v>1.2985719807054201E-8</v>
      </c>
      <c r="AC554" s="36">
        <f t="shared" si="584"/>
        <v>0.52132799200200008</v>
      </c>
      <c r="AD554" s="42">
        <v>3.9027375E-6</v>
      </c>
      <c r="AE554" s="42">
        <v>1.1773955999999999E-8</v>
      </c>
      <c r="AF554" s="42">
        <v>3.2167177999999999E-13</v>
      </c>
      <c r="AG554" s="42">
        <v>2.6558908E-10</v>
      </c>
      <c r="AH554" s="42">
        <v>3.3899937000000003E-11</v>
      </c>
      <c r="AI554" s="42">
        <v>3.1095337000000001E-9</v>
      </c>
      <c r="AJ554" s="42">
        <v>5.4946715000000005E-7</v>
      </c>
      <c r="AK554" s="42">
        <v>4.501335E-10</v>
      </c>
      <c r="AL554" s="42">
        <v>5.7565034999999998E-10</v>
      </c>
      <c r="AM554" s="42">
        <v>2.0921845999999999E-13</v>
      </c>
      <c r="AN554" s="42">
        <v>4.0475888000000002E-15</v>
      </c>
      <c r="AO554" s="42">
        <v>1.0800151000000001E-12</v>
      </c>
      <c r="AP554" s="42">
        <v>4.9821304000000001E-14</v>
      </c>
      <c r="AQ554" s="42">
        <v>4.2265027999999998E-14</v>
      </c>
      <c r="AR554" s="42">
        <v>4.0572852000000003E-9</v>
      </c>
      <c r="AS554" s="42">
        <v>3.8983609999999997E-9</v>
      </c>
      <c r="AT554" s="42">
        <v>8.3157764000000002E-11</v>
      </c>
      <c r="AU554" s="42">
        <v>4.5282002000000003E-5</v>
      </c>
      <c r="AV554" s="29">
        <v>0.52128271000000004</v>
      </c>
      <c r="AW554" s="42">
        <v>1.6627076999999999E-8</v>
      </c>
      <c r="AX554" s="42">
        <v>1.0111063E-10</v>
      </c>
      <c r="AY554" s="42">
        <v>4.5237934000000003E-15</v>
      </c>
      <c r="AZ554" s="28"/>
      <c r="BA554" s="33" t="s">
        <v>1178</v>
      </c>
      <c r="BB554" s="28"/>
      <c r="BC554" s="28"/>
      <c r="BE554" s="39"/>
      <c r="BF554"/>
      <c r="BG554"/>
      <c r="BH554"/>
      <c r="BI554"/>
      <c r="BJ554"/>
      <c r="BK554"/>
      <c r="BL554"/>
      <c r="BM554"/>
      <c r="BN554"/>
      <c r="BO554"/>
      <c r="BP554"/>
      <c r="BQ554"/>
    </row>
    <row r="555" spans="1:69">
      <c r="A555">
        <v>2</v>
      </c>
      <c r="C555" s="71" t="s">
        <v>559</v>
      </c>
      <c r="E555" s="29" t="s">
        <v>52</v>
      </c>
      <c r="F555" s="43" t="s">
        <v>2045</v>
      </c>
      <c r="G555" s="238">
        <f t="shared" si="576"/>
        <v>0.53931711989766007</v>
      </c>
      <c r="H555" s="134">
        <f t="shared" si="577"/>
        <v>2.426340917E-2</v>
      </c>
      <c r="I555" s="134">
        <f t="shared" si="578"/>
        <v>3.4098469070000005E-2</v>
      </c>
      <c r="J555" s="138">
        <f t="shared" si="579"/>
        <v>1.6392801657659998E-2</v>
      </c>
      <c r="K555" s="190">
        <v>0.46456244000000002</v>
      </c>
      <c r="L555" s="190">
        <v>1.2499466000000001E-2</v>
      </c>
      <c r="M555" s="190">
        <v>2.0680317E-2</v>
      </c>
      <c r="N555" s="190">
        <v>2.1248388E-2</v>
      </c>
      <c r="O555" s="190">
        <v>2.6383615999999999E-3</v>
      </c>
      <c r="P555" s="190">
        <v>3.7665957E-4</v>
      </c>
      <c r="Q555" s="190">
        <v>9.1868606999999998E-4</v>
      </c>
      <c r="R555" s="190">
        <v>7.5928257000000001E-4</v>
      </c>
      <c r="S555" s="190">
        <v>1.4589583E-2</v>
      </c>
      <c r="T555" s="190">
        <v>9.5716954999999998E-4</v>
      </c>
      <c r="U555" s="190">
        <v>8.6756551000000001E-5</v>
      </c>
      <c r="V555" s="190">
        <v>9.9866599999999995E-9</v>
      </c>
      <c r="W555" s="25"/>
      <c r="X555" s="252">
        <f t="shared" si="580"/>
        <v>4.0048486206896552</v>
      </c>
      <c r="Y555" s="35">
        <v>65.608773999999997</v>
      </c>
      <c r="Z555" s="67">
        <f t="shared" si="581"/>
        <v>8.3053510264514074E-2</v>
      </c>
      <c r="AA555" s="5">
        <f t="shared" si="582"/>
        <v>4.3056199325339999E-6</v>
      </c>
      <c r="AB555" s="5">
        <f t="shared" si="583"/>
        <v>1.2482093901929399E-8</v>
      </c>
      <c r="AC555" s="36">
        <f t="shared" si="584"/>
        <v>0.50096209605100006</v>
      </c>
      <c r="AD555" s="42">
        <v>3.7499120000000002E-6</v>
      </c>
      <c r="AE555" s="42">
        <v>1.1312906E-8</v>
      </c>
      <c r="AF555" s="42">
        <v>3.0907560000000002E-13</v>
      </c>
      <c r="AG555" s="42">
        <v>2.5532894000000002E-10</v>
      </c>
      <c r="AH555" s="42">
        <v>3.2567094E-11</v>
      </c>
      <c r="AI555" s="42">
        <v>2.9908861000000002E-9</v>
      </c>
      <c r="AJ555" s="42">
        <v>5.2852009999999996E-7</v>
      </c>
      <c r="AK555" s="42">
        <v>4.3295541999999999E-10</v>
      </c>
      <c r="AL555" s="42">
        <v>5.5384771000000004E-10</v>
      </c>
      <c r="AM555" s="42">
        <v>2.0847719E-13</v>
      </c>
      <c r="AN555" s="42">
        <v>3.9708700999999998E-15</v>
      </c>
      <c r="AO555" s="42">
        <v>1.0483087999999999E-12</v>
      </c>
      <c r="AP555" s="42">
        <v>4.7989475999999999E-14</v>
      </c>
      <c r="AQ555" s="42">
        <v>4.0880530999999998E-14</v>
      </c>
      <c r="AR555" s="42">
        <v>3.8979895000000004E-9</v>
      </c>
      <c r="AS555" s="42">
        <v>3.8372869000000003E-9</v>
      </c>
      <c r="AT555" s="42">
        <v>8.2367612E-11</v>
      </c>
      <c r="AU555" s="42">
        <v>4.3866051000000003E-5</v>
      </c>
      <c r="AV555" s="29">
        <v>0.50091823000000002</v>
      </c>
      <c r="AW555" s="42">
        <v>1.6173774000000001E-8</v>
      </c>
      <c r="AX555" s="42">
        <v>9.8354056999999998E-11</v>
      </c>
      <c r="AY555" s="42">
        <v>4.4004623000000001E-15</v>
      </c>
      <c r="AZ555" s="28"/>
      <c r="BA555" s="33" t="s">
        <v>1178</v>
      </c>
      <c r="BB555" s="28"/>
      <c r="BC555" s="28"/>
      <c r="BE555" s="39"/>
      <c r="BF555"/>
      <c r="BG555"/>
      <c r="BH555"/>
      <c r="BI555"/>
      <c r="BJ555"/>
      <c r="BK555"/>
      <c r="BL555"/>
      <c r="BM555"/>
      <c r="BN555"/>
      <c r="BO555"/>
      <c r="BP555"/>
      <c r="BQ555"/>
    </row>
    <row r="556" spans="1:69">
      <c r="A556">
        <v>2</v>
      </c>
      <c r="C556" s="71" t="s">
        <v>560</v>
      </c>
      <c r="E556" s="29" t="s">
        <v>52</v>
      </c>
      <c r="F556" s="43" t="s">
        <v>2046</v>
      </c>
      <c r="G556" s="238">
        <f t="shared" si="576"/>
        <v>0.33975537266465999</v>
      </c>
      <c r="H556" s="134">
        <f t="shared" si="577"/>
        <v>1.5316996789999999E-2</v>
      </c>
      <c r="I556" s="134">
        <f t="shared" si="578"/>
        <v>2.1612030019999999E-2</v>
      </c>
      <c r="J556" s="138">
        <f t="shared" si="579"/>
        <v>1.4327305854660003E-2</v>
      </c>
      <c r="K556" s="190">
        <v>0.28849903999999998</v>
      </c>
      <c r="L556" s="190">
        <v>7.8980501999999994E-3</v>
      </c>
      <c r="M556" s="190">
        <v>1.3137312E-2</v>
      </c>
      <c r="N556" s="190">
        <v>1.3389903999999999E-2</v>
      </c>
      <c r="O556" s="190">
        <v>1.6706094999999999E-3</v>
      </c>
      <c r="P556" s="190">
        <v>2.5648328999999998E-4</v>
      </c>
      <c r="Q556" s="190">
        <v>5.7666781999999998E-4</v>
      </c>
      <c r="R556" s="190">
        <v>5.1479284000000003E-4</v>
      </c>
      <c r="S556" s="190">
        <v>1.311522E-2</v>
      </c>
      <c r="T556" s="190">
        <v>6.1827210000000004E-4</v>
      </c>
      <c r="U556" s="190">
        <v>7.9010927999999996E-5</v>
      </c>
      <c r="V556" s="190">
        <v>9.9866599999999995E-9</v>
      </c>
      <c r="W556" s="25"/>
      <c r="X556" s="252">
        <f t="shared" si="580"/>
        <v>2.4870606896551721</v>
      </c>
      <c r="Y556" s="35">
        <v>40.726184000000003</v>
      </c>
      <c r="Z556" s="67">
        <f t="shared" si="581"/>
        <v>5.1745000510113652E-2</v>
      </c>
      <c r="AA556" s="5">
        <f t="shared" si="582"/>
        <v>2.6820581286490007E-6</v>
      </c>
      <c r="AB556" s="5">
        <f t="shared" si="583"/>
        <v>7.7983671884352004E-9</v>
      </c>
      <c r="AC556" s="36">
        <f t="shared" si="584"/>
        <v>0.31155929770899998</v>
      </c>
      <c r="AD556" s="42">
        <v>2.3286342E-6</v>
      </c>
      <c r="AE556" s="42">
        <v>7.0251353000000002E-9</v>
      </c>
      <c r="AF556" s="42">
        <v>1.9193108E-13</v>
      </c>
      <c r="AG556" s="42">
        <v>1.5990959E-10</v>
      </c>
      <c r="AH556" s="42">
        <v>2.0171659000000001E-11</v>
      </c>
      <c r="AI556" s="42">
        <v>1.8874637E-9</v>
      </c>
      <c r="AJ556" s="42">
        <v>3.3371249000000002E-7</v>
      </c>
      <c r="AK556" s="42">
        <v>2.7319921999999999E-10</v>
      </c>
      <c r="AL556" s="42">
        <v>3.5108310999999999E-10</v>
      </c>
      <c r="AM556" s="42">
        <v>2.0158338999999999E-13</v>
      </c>
      <c r="AN556" s="42">
        <v>3.2573860000000002E-15</v>
      </c>
      <c r="AO556" s="42">
        <v>7.5343991999999998E-13</v>
      </c>
      <c r="AP556" s="42">
        <v>3.0953469999999997E-14</v>
      </c>
      <c r="AQ556" s="42">
        <v>2.8004705999999999E-14</v>
      </c>
      <c r="AR556" s="42">
        <v>2.4165402000000001E-9</v>
      </c>
      <c r="AS556" s="42">
        <v>3.2692974999999999E-9</v>
      </c>
      <c r="AT556" s="42">
        <v>7.5019199999999994E-11</v>
      </c>
      <c r="AU556" s="42">
        <v>3.0697709E-5</v>
      </c>
      <c r="AV556" s="29">
        <v>0.31152859999999999</v>
      </c>
      <c r="AW556" s="42">
        <v>1.1958056E-8</v>
      </c>
      <c r="AX556" s="42">
        <v>7.2717934999999999E-11</v>
      </c>
      <c r="AY556" s="42">
        <v>3.2534832E-15</v>
      </c>
      <c r="AZ556" s="28"/>
      <c r="BA556" s="33" t="s">
        <v>1178</v>
      </c>
      <c r="BB556" s="28"/>
      <c r="BC556" s="28"/>
      <c r="BE556" s="39"/>
      <c r="BF556"/>
      <c r="BG556"/>
      <c r="BH556"/>
      <c r="BI556"/>
      <c r="BJ556"/>
      <c r="BK556"/>
      <c r="BL556"/>
      <c r="BM556"/>
      <c r="BN556"/>
      <c r="BO556"/>
      <c r="BP556"/>
      <c r="BQ556"/>
    </row>
    <row r="557" spans="1:69">
      <c r="C557" s="71" t="s">
        <v>561</v>
      </c>
      <c r="E557" s="29" t="s">
        <v>52</v>
      </c>
      <c r="F557" s="43" t="s">
        <v>2047</v>
      </c>
      <c r="G557" s="238">
        <f t="shared" si="576"/>
        <v>0.33009916640665998</v>
      </c>
      <c r="H557" s="134">
        <f t="shared" si="577"/>
        <v>1.488410611E-2</v>
      </c>
      <c r="I557" s="134">
        <f t="shared" si="578"/>
        <v>2.1007847649999998E-2</v>
      </c>
      <c r="J557" s="138">
        <f t="shared" si="579"/>
        <v>1.4227362646660002E-2</v>
      </c>
      <c r="K557" s="190">
        <v>0.27997984999999997</v>
      </c>
      <c r="L557" s="190">
        <v>7.6754010999999997E-3</v>
      </c>
      <c r="M557" s="190">
        <v>1.2772327999999999E-2</v>
      </c>
      <c r="N557" s="190">
        <v>1.3009655E-2</v>
      </c>
      <c r="O557" s="190">
        <v>1.6237828000000001E-3</v>
      </c>
      <c r="P557" s="190">
        <v>2.5066831000000001E-4</v>
      </c>
      <c r="Q557" s="190">
        <v>5.6011855000000004E-4</v>
      </c>
      <c r="R557" s="190">
        <v>5.0296268999999998E-4</v>
      </c>
      <c r="S557" s="190">
        <v>1.3043880000000001E-2</v>
      </c>
      <c r="T557" s="190">
        <v>6.0187382999999999E-4</v>
      </c>
      <c r="U557" s="190">
        <v>7.8636139999999993E-5</v>
      </c>
      <c r="V557" s="190">
        <v>9.9866599999999995E-9</v>
      </c>
      <c r="W557" s="25"/>
      <c r="X557" s="252">
        <f t="shared" si="580"/>
        <v>2.4136193965517236</v>
      </c>
      <c r="Y557" s="35">
        <v>39.522188</v>
      </c>
      <c r="Z557" s="67">
        <f t="shared" si="581"/>
        <v>5.0230072645171701E-2</v>
      </c>
      <c r="AA557" s="5">
        <f t="shared" si="582"/>
        <v>2.6034986880100001E-6</v>
      </c>
      <c r="AB557" s="5">
        <f t="shared" si="583"/>
        <v>7.5717353253668003E-9</v>
      </c>
      <c r="AC557" s="36">
        <f t="shared" si="584"/>
        <v>0.30239464053199999</v>
      </c>
      <c r="AD557" s="42">
        <v>2.2598627E-6</v>
      </c>
      <c r="AE557" s="42">
        <v>6.8176626000000002E-9</v>
      </c>
      <c r="AF557" s="42">
        <v>1.8626280000000001E-13</v>
      </c>
      <c r="AG557" s="42">
        <v>1.5529252999999999E-10</v>
      </c>
      <c r="AH557" s="42">
        <v>1.957188E-11</v>
      </c>
      <c r="AI557" s="42">
        <v>1.8340723E-9</v>
      </c>
      <c r="AJ557" s="42">
        <v>3.2428631000000001E-7</v>
      </c>
      <c r="AK557" s="42">
        <v>2.6546908E-10</v>
      </c>
      <c r="AL557" s="42">
        <v>3.4127192000000002E-10</v>
      </c>
      <c r="AM557" s="42">
        <v>2.0124982000000001E-13</v>
      </c>
      <c r="AN557" s="42">
        <v>3.2228626E-15</v>
      </c>
      <c r="AO557" s="42">
        <v>7.3917207000000001E-13</v>
      </c>
      <c r="AP557" s="42">
        <v>3.0129148000000002E-14</v>
      </c>
      <c r="AQ557" s="42">
        <v>2.7381681999999999E-14</v>
      </c>
      <c r="AR557" s="42">
        <v>2.3448572E-9</v>
      </c>
      <c r="AS557" s="42">
        <v>3.2418141000000001E-9</v>
      </c>
      <c r="AT557" s="42">
        <v>7.4663631999999994E-11</v>
      </c>
      <c r="AU557" s="42">
        <v>3.0060531999999999E-5</v>
      </c>
      <c r="AV557" s="29">
        <v>0.30236457999999999</v>
      </c>
      <c r="AW557" s="42">
        <v>1.175407E-8</v>
      </c>
      <c r="AX557" s="42">
        <v>7.1477477000000006E-11</v>
      </c>
      <c r="AY557" s="42">
        <v>3.1979842E-15</v>
      </c>
      <c r="AZ557" s="28"/>
      <c r="BA557" s="33" t="s">
        <v>1178</v>
      </c>
      <c r="BB557" s="28"/>
      <c r="BC557" s="28"/>
      <c r="BE557" s="39"/>
      <c r="BF557"/>
      <c r="BG557"/>
      <c r="BH557"/>
      <c r="BI557"/>
      <c r="BJ557"/>
      <c r="BK557"/>
      <c r="BL557"/>
      <c r="BM557"/>
      <c r="BN557"/>
      <c r="BO557"/>
      <c r="BP557"/>
      <c r="BQ557"/>
    </row>
    <row r="558" spans="1:69">
      <c r="A558">
        <v>2</v>
      </c>
      <c r="C558" s="71" t="s">
        <v>562</v>
      </c>
      <c r="E558" s="29" t="s">
        <v>52</v>
      </c>
      <c r="F558" s="43" t="s">
        <v>2048</v>
      </c>
      <c r="G558" s="238">
        <f t="shared" si="576"/>
        <v>0.43417168108065995</v>
      </c>
      <c r="H558" s="134">
        <f t="shared" si="577"/>
        <v>1.9549708589999999E-2</v>
      </c>
      <c r="I558" s="134">
        <f t="shared" si="578"/>
        <v>2.7519592899999997E-2</v>
      </c>
      <c r="J558" s="138">
        <f t="shared" si="579"/>
        <v>1.5304529590660001E-2</v>
      </c>
      <c r="K558" s="190">
        <v>0.37179784999999999</v>
      </c>
      <c r="L558" s="190">
        <v>1.0075064E-2</v>
      </c>
      <c r="M558" s="190">
        <v>1.6706045999999999E-2</v>
      </c>
      <c r="N558" s="190">
        <v>1.7107897E-2</v>
      </c>
      <c r="O558" s="190">
        <v>2.1284707000000002E-3</v>
      </c>
      <c r="P558" s="190">
        <v>3.1334089000000003E-4</v>
      </c>
      <c r="Q558" s="190">
        <v>7.3848290000000003E-4</v>
      </c>
      <c r="R558" s="190">
        <v>6.304654E-4</v>
      </c>
      <c r="S558" s="190">
        <v>1.3812768E-2</v>
      </c>
      <c r="T558" s="190">
        <v>7.7861067999999999E-4</v>
      </c>
      <c r="U558" s="190">
        <v>8.2675523999999997E-5</v>
      </c>
      <c r="V558" s="190">
        <v>9.9866599999999995E-9</v>
      </c>
      <c r="W558" s="25"/>
      <c r="X558" s="252">
        <f t="shared" si="580"/>
        <v>3.2051538793103447</v>
      </c>
      <c r="Y558" s="35">
        <v>52.498592000000002</v>
      </c>
      <c r="Z558" s="67">
        <f t="shared" si="581"/>
        <v>6.6557628479213898E-2</v>
      </c>
      <c r="AA558" s="5">
        <f t="shared" si="582"/>
        <v>3.4501948870959995E-6</v>
      </c>
      <c r="AB558" s="5">
        <f t="shared" si="583"/>
        <v>1.0014323719128299E-8</v>
      </c>
      <c r="AC558" s="36">
        <f t="shared" si="584"/>
        <v>0.40116921789300003</v>
      </c>
      <c r="AD558" s="42">
        <v>3.0010666999999999E-6</v>
      </c>
      <c r="AE558" s="42">
        <v>9.0537578000000001E-9</v>
      </c>
      <c r="AF558" s="42">
        <v>2.4735429000000002E-13</v>
      </c>
      <c r="AG558" s="42">
        <v>2.0505423E-10</v>
      </c>
      <c r="AH558" s="42">
        <v>2.6036166000000001E-11</v>
      </c>
      <c r="AI558" s="42">
        <v>2.409513E-9</v>
      </c>
      <c r="AJ558" s="42">
        <v>4.2587952999999999E-7</v>
      </c>
      <c r="AK558" s="42">
        <v>3.4878280000000002E-10</v>
      </c>
      <c r="AL558" s="42">
        <v>4.4701475E-10</v>
      </c>
      <c r="AM558" s="42">
        <v>2.0484496999999999E-13</v>
      </c>
      <c r="AN558" s="42">
        <v>3.5949484000000001E-15</v>
      </c>
      <c r="AO558" s="42">
        <v>8.9294777000000003E-13</v>
      </c>
      <c r="AP558" s="42">
        <v>3.9013516E-14</v>
      </c>
      <c r="AQ558" s="42">
        <v>3.4096494000000001E-14</v>
      </c>
      <c r="AR558" s="42">
        <v>3.1174409999999998E-9</v>
      </c>
      <c r="AS558" s="42">
        <v>3.5380237000000001E-9</v>
      </c>
      <c r="AT558" s="42">
        <v>7.8495868000000006E-11</v>
      </c>
      <c r="AU558" s="42">
        <v>3.6927892999999997E-5</v>
      </c>
      <c r="AV558" s="29">
        <v>0.40113229</v>
      </c>
      <c r="AW558" s="42">
        <v>1.3952589000000001E-8</v>
      </c>
      <c r="AX558" s="42">
        <v>8.4846852999999996E-11</v>
      </c>
      <c r="AY558" s="42">
        <v>3.7961399000000002E-15</v>
      </c>
      <c r="AZ558" s="28"/>
      <c r="BA558" s="33" t="s">
        <v>1178</v>
      </c>
      <c r="BB558" s="28"/>
      <c r="BC558" s="28"/>
      <c r="BE558" s="39"/>
      <c r="BF558"/>
      <c r="BG558"/>
      <c r="BH558"/>
      <c r="BI558"/>
      <c r="BJ558"/>
      <c r="BK558"/>
      <c r="BL558"/>
      <c r="BM558"/>
      <c r="BN558"/>
      <c r="BO558"/>
      <c r="BP558"/>
      <c r="BQ558"/>
    </row>
    <row r="559" spans="1:69">
      <c r="A559">
        <v>2</v>
      </c>
      <c r="C559" s="71" t="s">
        <v>1131</v>
      </c>
      <c r="D559" s="14">
        <v>1</v>
      </c>
      <c r="E559" s="29" t="s">
        <v>52</v>
      </c>
      <c r="F559" s="43" t="s">
        <v>2049</v>
      </c>
      <c r="G559" s="238">
        <f t="shared" si="576"/>
        <v>0.41056760617165999</v>
      </c>
      <c r="H559" s="134">
        <f t="shared" si="577"/>
        <v>1.849153089E-2</v>
      </c>
      <c r="I559" s="134">
        <f t="shared" si="578"/>
        <v>2.6042701630000002E-2</v>
      </c>
      <c r="J559" s="138">
        <f t="shared" si="579"/>
        <v>1.5060223651660001E-2</v>
      </c>
      <c r="K559" s="190">
        <v>0.35097315000000001</v>
      </c>
      <c r="L559" s="190">
        <v>9.5308105000000004E-3</v>
      </c>
      <c r="M559" s="190">
        <v>1.5813862000000001E-2</v>
      </c>
      <c r="N559" s="190">
        <v>1.6178399E-2</v>
      </c>
      <c r="O559" s="190">
        <v>2.0140053999999998E-3</v>
      </c>
      <c r="P559" s="190">
        <v>2.9912648999999998E-4</v>
      </c>
      <c r="Q559" s="190">
        <v>6.9802912999999999E-4</v>
      </c>
      <c r="R559" s="190">
        <v>6.0154725999999996E-4</v>
      </c>
      <c r="S559" s="190">
        <v>1.3638381E-2</v>
      </c>
      <c r="T559" s="190">
        <v>7.3852602999999997E-4</v>
      </c>
      <c r="U559" s="190">
        <v>8.1759374999999993E-5</v>
      </c>
      <c r="V559" s="190">
        <v>9.9866599999999995E-9</v>
      </c>
      <c r="W559" s="25"/>
      <c r="X559" s="252">
        <f t="shared" si="580"/>
        <v>3.0256306034482758</v>
      </c>
      <c r="Y559" s="35">
        <v>49.555489999999999</v>
      </c>
      <c r="Z559" s="67">
        <f t="shared" si="581"/>
        <v>6.2854471940467713E-2</v>
      </c>
      <c r="AA559" s="5">
        <f t="shared" si="582"/>
        <v>3.2581607227089996E-6</v>
      </c>
      <c r="AB559" s="5">
        <f t="shared" si="583"/>
        <v>9.4603346059644974E-9</v>
      </c>
      <c r="AC559" s="36">
        <f t="shared" si="584"/>
        <v>0.37876674034700003</v>
      </c>
      <c r="AD559" s="42">
        <v>2.8329586E-6</v>
      </c>
      <c r="AE559" s="42">
        <v>8.5466021999999993E-9</v>
      </c>
      <c r="AF559" s="42">
        <v>2.3349849000000002E-13</v>
      </c>
      <c r="AG559" s="42">
        <v>1.9376807E-10</v>
      </c>
      <c r="AH559" s="42">
        <v>2.4570038999999999E-11</v>
      </c>
      <c r="AI559" s="42">
        <v>2.2790006999999999E-9</v>
      </c>
      <c r="AJ559" s="42">
        <v>4.0283776999999998E-7</v>
      </c>
      <c r="AK559" s="42">
        <v>3.2988689999999998E-10</v>
      </c>
      <c r="AL559" s="42">
        <v>4.2303184000000001E-10</v>
      </c>
      <c r="AM559" s="42">
        <v>2.0402957999999999E-13</v>
      </c>
      <c r="AN559" s="42">
        <v>3.5105578E-15</v>
      </c>
      <c r="AO559" s="42">
        <v>8.5807081000000004E-13</v>
      </c>
      <c r="AP559" s="42">
        <v>3.6998503999999998E-14</v>
      </c>
      <c r="AQ559" s="42">
        <v>3.2573546999999999E-14</v>
      </c>
      <c r="AR559" s="42">
        <v>2.9422158000000001E-9</v>
      </c>
      <c r="AS559" s="42">
        <v>3.4708420999999998E-9</v>
      </c>
      <c r="AT559" s="42">
        <v>7.7626700999999997E-11</v>
      </c>
      <c r="AU559" s="42">
        <v>3.5370346999999998E-5</v>
      </c>
      <c r="AV559" s="29">
        <v>0.37873137000000001</v>
      </c>
      <c r="AW559" s="42">
        <v>1.3453956E-8</v>
      </c>
      <c r="AX559" s="42">
        <v>8.1814623E-11</v>
      </c>
      <c r="AY559" s="42">
        <v>3.6604756999999999E-15</v>
      </c>
      <c r="AZ559" s="28"/>
      <c r="BA559" s="33" t="s">
        <v>1178</v>
      </c>
      <c r="BB559" s="28"/>
      <c r="BC559" s="28"/>
      <c r="BE559" s="39"/>
      <c r="BF559"/>
      <c r="BG559"/>
      <c r="BH559"/>
      <c r="BI559"/>
      <c r="BJ559"/>
      <c r="BK559"/>
      <c r="BL559"/>
      <c r="BM559"/>
      <c r="BN559"/>
      <c r="BO559"/>
      <c r="BP559"/>
      <c r="BQ559"/>
    </row>
    <row r="560" spans="1:69">
      <c r="A560">
        <v>2</v>
      </c>
      <c r="C560" s="71" t="s">
        <v>1132</v>
      </c>
      <c r="E560" s="29" t="s">
        <v>52</v>
      </c>
      <c r="F560" s="43" t="s">
        <v>2050</v>
      </c>
      <c r="G560" s="238">
        <f t="shared" si="576"/>
        <v>0.40520303921566003</v>
      </c>
      <c r="H560" s="134">
        <f t="shared" si="577"/>
        <v>1.8251035539999998E-2</v>
      </c>
      <c r="I560" s="134">
        <f t="shared" si="578"/>
        <v>2.570704469E-2</v>
      </c>
      <c r="J560" s="138">
        <f t="shared" si="579"/>
        <v>1.500469898566E-2</v>
      </c>
      <c r="K560" s="190">
        <v>0.34624026000000002</v>
      </c>
      <c r="L560" s="190">
        <v>9.4071165999999994E-3</v>
      </c>
      <c r="M560" s="190">
        <v>1.5611092999999999E-2</v>
      </c>
      <c r="N560" s="190">
        <v>1.5967149E-2</v>
      </c>
      <c r="O560" s="190">
        <v>1.9879906E-3</v>
      </c>
      <c r="P560" s="190">
        <v>2.9589594E-4</v>
      </c>
      <c r="Q560" s="190">
        <v>6.8883509000000002E-4</v>
      </c>
      <c r="R560" s="190">
        <v>5.9497496000000003E-4</v>
      </c>
      <c r="S560" s="190">
        <v>1.3598747E-2</v>
      </c>
      <c r="T560" s="190">
        <v>7.2941588000000003E-4</v>
      </c>
      <c r="U560" s="190">
        <v>8.1551158999999994E-5</v>
      </c>
      <c r="V560" s="190">
        <v>9.9866599999999995E-9</v>
      </c>
      <c r="W560" s="25"/>
      <c r="X560" s="252">
        <f t="shared" si="580"/>
        <v>2.9848298275862071</v>
      </c>
      <c r="Y560" s="35">
        <v>48.886603000000001</v>
      </c>
      <c r="Z560" s="67">
        <f t="shared" si="581"/>
        <v>6.2012845122543181E-2</v>
      </c>
      <c r="AA560" s="5">
        <f t="shared" si="582"/>
        <v>3.2145165741590004E-6</v>
      </c>
      <c r="AB560" s="5">
        <f t="shared" si="583"/>
        <v>9.3344280299111009E-9</v>
      </c>
      <c r="AC560" s="36">
        <f t="shared" si="584"/>
        <v>0.373675266359</v>
      </c>
      <c r="AD560" s="42">
        <v>2.7947522000000002E-6</v>
      </c>
      <c r="AE560" s="42">
        <v>8.4313396000000002E-9</v>
      </c>
      <c r="AF560" s="42">
        <v>2.3034944000000002E-13</v>
      </c>
      <c r="AG560" s="42">
        <v>1.9120303E-10</v>
      </c>
      <c r="AH560" s="42">
        <v>2.4236829E-11</v>
      </c>
      <c r="AI560" s="42">
        <v>2.2493388E-9</v>
      </c>
      <c r="AJ560" s="42">
        <v>3.9760099999999999E-7</v>
      </c>
      <c r="AK560" s="42">
        <v>3.2559238000000001E-10</v>
      </c>
      <c r="AL560" s="42">
        <v>4.1758118E-10</v>
      </c>
      <c r="AM560" s="42">
        <v>2.0384426000000001E-13</v>
      </c>
      <c r="AN560" s="42">
        <v>3.4913780999999999E-15</v>
      </c>
      <c r="AO560" s="42">
        <v>8.5014422000000002E-13</v>
      </c>
      <c r="AP560" s="42">
        <v>3.6540546999999997E-14</v>
      </c>
      <c r="AQ560" s="42">
        <v>3.2227423000000002E-14</v>
      </c>
      <c r="AR560" s="42">
        <v>2.9023919000000001E-9</v>
      </c>
      <c r="AS560" s="42">
        <v>3.4555735999999998E-9</v>
      </c>
      <c r="AT560" s="42">
        <v>7.7429162999999999E-11</v>
      </c>
      <c r="AU560" s="42">
        <v>3.5016359E-5</v>
      </c>
      <c r="AV560" s="29">
        <v>0.37364025000000001</v>
      </c>
      <c r="AW560" s="42">
        <v>1.334063E-8</v>
      </c>
      <c r="AX560" s="42">
        <v>8.1125479999999997E-11</v>
      </c>
      <c r="AY560" s="42">
        <v>3.6296429999999998E-15</v>
      </c>
      <c r="AZ560" s="28"/>
      <c r="BA560" s="33" t="s">
        <v>1178</v>
      </c>
      <c r="BB560" s="28"/>
      <c r="BC560" s="28"/>
      <c r="BE560" s="39"/>
      <c r="BF560"/>
      <c r="BG560"/>
      <c r="BH560"/>
      <c r="BI560"/>
      <c r="BJ560"/>
      <c r="BK560"/>
      <c r="BL560"/>
      <c r="BM560"/>
      <c r="BN560"/>
      <c r="BO560"/>
      <c r="BP560"/>
      <c r="BQ560"/>
    </row>
    <row r="561" spans="1:69">
      <c r="C561" s="71" t="s">
        <v>1408</v>
      </c>
      <c r="E561" s="29" t="s">
        <v>52</v>
      </c>
      <c r="F561" s="43" t="s">
        <v>2051</v>
      </c>
      <c r="G561" s="238">
        <f t="shared" ref="G561" si="585">H561+I561+J561+K561</f>
        <v>6.9133037114108314E-2</v>
      </c>
      <c r="H561" s="134">
        <f t="shared" ref="H561" si="586">N561+O561+P561</f>
        <v>4.296671371E-3</v>
      </c>
      <c r="I561" s="134">
        <f t="shared" ref="I561" si="587">L561+M561+Q561</f>
        <v>1.19869642E-2</v>
      </c>
      <c r="J561" s="138">
        <f t="shared" ref="J561" si="588">R561+IF(S561="x",0,S561)+IF(T561="x",0,T561)+IF(U561="x",0,U561)+V561</f>
        <v>1.6235656543108302E-2</v>
      </c>
      <c r="K561" s="190">
        <v>3.6613745000000003E-2</v>
      </c>
      <c r="L561" s="190">
        <v>6.8534182999999997E-3</v>
      </c>
      <c r="M561" s="190">
        <v>3.4558370999999998E-3</v>
      </c>
      <c r="N561" s="190">
        <v>3.0295155000000002E-3</v>
      </c>
      <c r="O561" s="190">
        <v>1.1698962E-3</v>
      </c>
      <c r="P561" s="190">
        <v>9.7259671000000001E-5</v>
      </c>
      <c r="Q561" s="190">
        <v>1.6777088E-3</v>
      </c>
      <c r="R561" s="190">
        <v>1.386808E-3</v>
      </c>
      <c r="S561" s="190">
        <v>1.4552482E-2</v>
      </c>
      <c r="T561" s="190">
        <v>2.4734741999999998E-4</v>
      </c>
      <c r="U561" s="190">
        <v>4.9014962E-5</v>
      </c>
      <c r="V561" s="190">
        <v>4.1611082999999998E-9</v>
      </c>
      <c r="W561" s="25"/>
      <c r="X561" s="252">
        <f t="shared" si="580"/>
        <v>0.31563573275862072</v>
      </c>
      <c r="Y561" s="35">
        <v>5.9697925999999999</v>
      </c>
      <c r="Z561" s="67">
        <f t="shared" si="581"/>
        <v>9.5898792346057783E-3</v>
      </c>
      <c r="AA561" s="5">
        <f t="shared" ref="AA561" si="589">AD561+AG561+AH561+AI561+AJ561+AR561+AS561+AW561</f>
        <v>5.1727269143799994E-7</v>
      </c>
      <c r="AB561" s="5">
        <f t="shared" si="583"/>
        <v>1.3329952819249997E-9</v>
      </c>
      <c r="AC561" s="36">
        <f t="shared" ref="AC561" si="590">AU561+AV561</f>
        <v>1.8860300470999999E-2</v>
      </c>
      <c r="AD561" s="42">
        <v>2.9505551000000001E-7</v>
      </c>
      <c r="AE561" s="42">
        <v>8.9015790999999995E-10</v>
      </c>
      <c r="AF561" s="42">
        <v>2.4319905999999999E-14</v>
      </c>
      <c r="AG561" s="42">
        <v>4.2854139999999998E-11</v>
      </c>
      <c r="AH561" s="42">
        <v>8.4934117999999997E-11</v>
      </c>
      <c r="AI561" s="42">
        <v>4.7545408000000003E-10</v>
      </c>
      <c r="AJ561" s="42">
        <v>1.9938832999999999E-7</v>
      </c>
      <c r="AK561" s="42">
        <v>6.7906925000000003E-11</v>
      </c>
      <c r="AL561" s="42">
        <v>2.0765196999999999E-10</v>
      </c>
      <c r="AM561" s="42">
        <v>8.9532897999999994E-14</v>
      </c>
      <c r="AN561" s="42">
        <v>2.7236252000000001E-15</v>
      </c>
      <c r="AO561" s="42">
        <v>8.4811418000000004E-13</v>
      </c>
      <c r="AP561" s="42">
        <v>1.3185631999999999E-14</v>
      </c>
      <c r="AQ561" s="42">
        <v>1.0460594000000001E-14</v>
      </c>
      <c r="AR561" s="42">
        <v>2.8753330000000001E-10</v>
      </c>
      <c r="AS561" s="42">
        <v>2.2444798E-9</v>
      </c>
      <c r="AT561" s="42">
        <v>4.6526422000000002E-11</v>
      </c>
      <c r="AU561" s="42">
        <v>3.1877471000000002E-5</v>
      </c>
      <c r="AV561" s="29">
        <v>1.8828423E-2</v>
      </c>
      <c r="AW561" s="42">
        <v>1.9693596000000001E-8</v>
      </c>
      <c r="AX561" s="42">
        <v>1.1975835999999999E-10</v>
      </c>
      <c r="AY561" s="42">
        <v>5.3580898000000003E-15</v>
      </c>
      <c r="AZ561" s="28"/>
      <c r="BA561" s="33" t="s">
        <v>1178</v>
      </c>
      <c r="BB561" s="28"/>
      <c r="BC561" s="28"/>
      <c r="BE561" s="39"/>
      <c r="BF561"/>
      <c r="BG561"/>
      <c r="BH561"/>
      <c r="BI561"/>
      <c r="BJ561"/>
      <c r="BK561"/>
      <c r="BL561"/>
      <c r="BM561"/>
      <c r="BN561"/>
      <c r="BO561"/>
      <c r="BP561"/>
      <c r="BQ561"/>
    </row>
    <row r="562" spans="1:69">
      <c r="C562" s="57" t="s">
        <v>156</v>
      </c>
      <c r="D562" s="1" t="s">
        <v>1082</v>
      </c>
      <c r="F562" s="67"/>
      <c r="H562" s="67"/>
      <c r="I562" s="67"/>
      <c r="J562" s="67"/>
      <c r="K562" s="67"/>
      <c r="L562" s="67"/>
      <c r="M562" s="67"/>
      <c r="N562" s="67"/>
      <c r="O562" s="67"/>
      <c r="P562" s="67"/>
      <c r="Q562" s="67"/>
      <c r="R562" s="67"/>
      <c r="S562" s="67"/>
      <c r="T562" s="67"/>
      <c r="U562" s="67"/>
      <c r="V562" s="67"/>
      <c r="W562" s="67"/>
      <c r="Y562" s="67"/>
      <c r="AA562" s="67"/>
      <c r="AB562" s="67"/>
      <c r="AC562" s="67"/>
      <c r="AD562" s="67"/>
      <c r="AE562" s="67"/>
      <c r="AF562" s="67"/>
      <c r="AG562" s="67"/>
      <c r="AH562" s="67"/>
      <c r="AI562" s="67"/>
      <c r="AJ562" s="67"/>
      <c r="AK562" s="67"/>
      <c r="AL562" s="67"/>
      <c r="AM562" s="67"/>
      <c r="AN562" s="67"/>
      <c r="AO562" s="67"/>
      <c r="AP562" s="67"/>
      <c r="AQ562" s="67"/>
      <c r="AR562" s="67"/>
      <c r="AS562" s="67"/>
      <c r="AT562" s="67"/>
      <c r="AU562" s="67"/>
      <c r="AV562" s="67"/>
      <c r="AW562" s="67"/>
      <c r="AX562" s="67"/>
      <c r="AY562" s="67"/>
      <c r="BE562" s="38"/>
      <c r="BF562"/>
      <c r="BG562"/>
      <c r="BH562"/>
      <c r="BI562"/>
      <c r="BJ562"/>
      <c r="BK562"/>
      <c r="BL562"/>
      <c r="BM562"/>
      <c r="BN562"/>
      <c r="BO562"/>
      <c r="BP562"/>
      <c r="BQ562"/>
    </row>
    <row r="563" spans="1:69" ht="14.4">
      <c r="A563">
        <v>2</v>
      </c>
      <c r="C563" s="71" t="s">
        <v>563</v>
      </c>
      <c r="E563" s="29" t="s">
        <v>52</v>
      </c>
      <c r="F563" s="43" t="s">
        <v>2052</v>
      </c>
      <c r="G563" s="238">
        <f t="shared" ref="G563:G573" si="591">H563+I563+J563+K563</f>
        <v>1.242618248968</v>
      </c>
      <c r="H563" s="134">
        <f t="shared" ref="H563:H573" si="592">N563+O563+P563</f>
        <v>8.4496836728000013E-2</v>
      </c>
      <c r="I563" s="134">
        <f t="shared" ref="I563:I573" si="593">L563+M563+Q563</f>
        <v>0.1431141869</v>
      </c>
      <c r="J563" s="138">
        <f t="shared" ref="J563:J573" si="594">R563+IF(S563="x",0,S563)+IF(T563="x",0,T563)+IF(U563="x",0,U563)+V563</f>
        <v>0.61197043533999995</v>
      </c>
      <c r="K563" s="190">
        <v>0.40303678999999998</v>
      </c>
      <c r="L563" s="190">
        <v>9.9650031E-2</v>
      </c>
      <c r="M563" s="190">
        <v>4.3319863E-2</v>
      </c>
      <c r="N563" s="190">
        <v>7.5817934000000003E-2</v>
      </c>
      <c r="O563" s="190">
        <v>8.6629975000000001E-3</v>
      </c>
      <c r="P563" s="190">
        <v>1.5905228000000001E-5</v>
      </c>
      <c r="Q563" s="190">
        <v>1.442929E-4</v>
      </c>
      <c r="R563" s="190">
        <v>2.1263478000000001E-4</v>
      </c>
      <c r="S563" s="190">
        <v>0.61129723999999996</v>
      </c>
      <c r="T563" s="190">
        <v>4.6056055999999998E-4</v>
      </c>
      <c r="U563" s="190">
        <v>0</v>
      </c>
      <c r="V563" s="190">
        <v>0</v>
      </c>
      <c r="W563" s="25"/>
      <c r="X563" s="252">
        <f t="shared" ref="X563:X573" si="595">K563/0.116</f>
        <v>3.4744550862068961</v>
      </c>
      <c r="Y563" s="35">
        <v>101.34441</v>
      </c>
      <c r="Z563" s="67">
        <f t="shared" ref="Z563:Z573" si="596">AA563*42.1*400+AB563*1396*400+AC563*0.0000357*200</f>
        <v>0.11212481030225209</v>
      </c>
      <c r="AA563" s="5">
        <f t="shared" ref="AA563:AA573" si="597">AD563+AG563+AH563+AI563+AJ563+AR563+AS563+AW563</f>
        <v>5.8578255015602006E-6</v>
      </c>
      <c r="AB563" s="5">
        <f t="shared" ref="AB563:AB573" si="598">AE563+AF563+AK563+AL563+AM563+AN563+AO563+AP563+AQ563+AT563+AX563+AY563</f>
        <v>1.4146243790777799E-8</v>
      </c>
      <c r="AC563" s="36">
        <f t="shared" ref="AC563:AC573" si="599">AU563+AV563</f>
        <v>0.78147987720000001</v>
      </c>
      <c r="AD563" s="42">
        <v>3.2750371999999998E-6</v>
      </c>
      <c r="AE563" s="42">
        <v>9.8793470000000001E-9</v>
      </c>
      <c r="AF563" s="42">
        <v>2.6990254000000001E-13</v>
      </c>
      <c r="AG563" s="42">
        <v>1.5405001999999999E-11</v>
      </c>
      <c r="AH563" s="42">
        <v>7.3815420000000004E-13</v>
      </c>
      <c r="AI563" s="42">
        <v>7.3356903E-9</v>
      </c>
      <c r="AJ563" s="42">
        <v>2.5444386E-6</v>
      </c>
      <c r="AK563" s="42">
        <v>1.1394722999999999E-9</v>
      </c>
      <c r="AL563" s="42">
        <v>2.9327227999999998E-9</v>
      </c>
      <c r="AM563" s="42">
        <v>6.6383495000000004E-13</v>
      </c>
      <c r="AN563" s="42">
        <v>2.1564127000000002E-15</v>
      </c>
      <c r="AO563" s="42">
        <v>1.3951711E-13</v>
      </c>
      <c r="AP563" s="42">
        <v>8.0761034000000004E-14</v>
      </c>
      <c r="AQ563" s="42">
        <v>1.1883975999999999E-14</v>
      </c>
      <c r="AR563" s="42">
        <v>2.7685864E-11</v>
      </c>
      <c r="AS563" s="42">
        <v>6.2985724000000004E-10</v>
      </c>
      <c r="AT563" s="42">
        <v>9.0233999999999997E-12</v>
      </c>
      <c r="AU563" s="42">
        <v>2.8427200000000001E-5</v>
      </c>
      <c r="AV563" s="29">
        <v>0.78145145000000005</v>
      </c>
      <c r="AW563" s="42">
        <v>3.0340325E-8</v>
      </c>
      <c r="AX563" s="42">
        <v>1.8450197999999999E-10</v>
      </c>
      <c r="AY563" s="42">
        <v>8.2547551000000001E-15</v>
      </c>
      <c r="AZ563" s="28"/>
      <c r="BA563" s="33" t="s">
        <v>1184</v>
      </c>
      <c r="BB563" s="28"/>
      <c r="BC563" s="28"/>
      <c r="BE563" s="99"/>
      <c r="BF563"/>
      <c r="BG563"/>
      <c r="BH563"/>
      <c r="BI563"/>
      <c r="BJ563"/>
      <c r="BK563"/>
      <c r="BL563"/>
      <c r="BM563"/>
      <c r="BN563"/>
      <c r="BO563"/>
      <c r="BP563"/>
      <c r="BQ563"/>
    </row>
    <row r="564" spans="1:69" ht="14.4">
      <c r="A564">
        <v>2</v>
      </c>
      <c r="C564" s="71" t="s">
        <v>564</v>
      </c>
      <c r="E564" s="29" t="s">
        <v>52</v>
      </c>
      <c r="F564" s="43" t="s">
        <v>2053</v>
      </c>
      <c r="G564" s="238">
        <f t="shared" si="591"/>
        <v>1.224788115</v>
      </c>
      <c r="H564" s="134">
        <f t="shared" si="592"/>
        <v>2.2051790000000002E-2</v>
      </c>
      <c r="I564" s="134">
        <f t="shared" si="593"/>
        <v>6.7505325000000005E-2</v>
      </c>
      <c r="J564" s="138">
        <f t="shared" si="594"/>
        <v>0.8528</v>
      </c>
      <c r="K564" s="190">
        <v>0.28243099999999999</v>
      </c>
      <c r="L564" s="190">
        <v>4.1562500000000002E-2</v>
      </c>
      <c r="M564" s="190">
        <v>2.5942824999999999E-2</v>
      </c>
      <c r="N564" s="190">
        <v>2.2051790000000002E-2</v>
      </c>
      <c r="O564" s="190">
        <v>0</v>
      </c>
      <c r="P564" s="190">
        <v>0</v>
      </c>
      <c r="Q564" s="190">
        <v>0</v>
      </c>
      <c r="R564" s="190">
        <v>0</v>
      </c>
      <c r="S564" s="190">
        <v>0.8528</v>
      </c>
      <c r="T564" s="190">
        <v>0</v>
      </c>
      <c r="U564" s="190">
        <v>0</v>
      </c>
      <c r="V564" s="190">
        <v>0</v>
      </c>
      <c r="W564" s="25"/>
      <c r="X564" s="252">
        <f t="shared" si="595"/>
        <v>2.4347499999999997</v>
      </c>
      <c r="Y564" s="35">
        <v>48.335999999999999</v>
      </c>
      <c r="Z564" s="67">
        <f t="shared" si="596"/>
        <v>5.0596679948012799E-2</v>
      </c>
      <c r="AA564" s="5">
        <f t="shared" si="597"/>
        <v>2.5568434999999996E-6</v>
      </c>
      <c r="AB564" s="5">
        <f t="shared" si="598"/>
        <v>7.6886871920000002E-9</v>
      </c>
      <c r="AC564" s="36">
        <f t="shared" si="599"/>
        <v>0.45463199999999998</v>
      </c>
      <c r="AD564" s="42">
        <v>2.2709839999999999E-6</v>
      </c>
      <c r="AE564" s="42">
        <v>6.8515999999999998E-9</v>
      </c>
      <c r="AF564" s="42">
        <v>1.87192E-13</v>
      </c>
      <c r="AG564" s="42">
        <v>0</v>
      </c>
      <c r="AH564" s="42">
        <v>0</v>
      </c>
      <c r="AI564" s="42">
        <v>3.7095000000000001E-9</v>
      </c>
      <c r="AJ564" s="42">
        <v>2.8215000000000002E-7</v>
      </c>
      <c r="AK564" s="42">
        <v>5.2585E-10</v>
      </c>
      <c r="AL564" s="42">
        <v>3.1104999999999998E-10</v>
      </c>
      <c r="AM564" s="42">
        <v>0</v>
      </c>
      <c r="AN564" s="42">
        <v>0</v>
      </c>
      <c r="AO564" s="42">
        <v>0</v>
      </c>
      <c r="AP564" s="42">
        <v>0</v>
      </c>
      <c r="AQ564" s="42">
        <v>0</v>
      </c>
      <c r="AR564" s="42">
        <v>0</v>
      </c>
      <c r="AS564" s="42">
        <v>0</v>
      </c>
      <c r="AT564" s="42">
        <v>0</v>
      </c>
      <c r="AU564" s="42">
        <v>0</v>
      </c>
      <c r="AV564" s="29">
        <v>0.45463199999999998</v>
      </c>
      <c r="AW564" s="42">
        <v>0</v>
      </c>
      <c r="AX564" s="42">
        <v>0</v>
      </c>
      <c r="AY564" s="29">
        <v>0</v>
      </c>
      <c r="AZ564" s="28"/>
      <c r="BA564" s="33" t="s">
        <v>1180</v>
      </c>
      <c r="BB564" s="28"/>
      <c r="BC564" s="28"/>
      <c r="BE564" s="99"/>
      <c r="BF564"/>
      <c r="BG564"/>
      <c r="BH564"/>
      <c r="BI564"/>
      <c r="BJ564"/>
      <c r="BK564"/>
      <c r="BL564"/>
      <c r="BM564"/>
      <c r="BN564"/>
      <c r="BO564"/>
      <c r="BP564"/>
      <c r="BQ564"/>
    </row>
    <row r="565" spans="1:69" ht="14.4">
      <c r="A565">
        <v>2</v>
      </c>
      <c r="C565" s="71" t="s">
        <v>565</v>
      </c>
      <c r="E565" s="29" t="s">
        <v>52</v>
      </c>
      <c r="F565" s="43" t="s">
        <v>2054</v>
      </c>
      <c r="G565" s="238">
        <f t="shared" si="591"/>
        <v>1.0080359116820001</v>
      </c>
      <c r="H565" s="134">
        <f t="shared" si="592"/>
        <v>1.875860733E-2</v>
      </c>
      <c r="I565" s="134">
        <f t="shared" si="593"/>
        <v>2.6181242350000005E-2</v>
      </c>
      <c r="J565" s="138">
        <f t="shared" si="594"/>
        <v>0.59393088200200006</v>
      </c>
      <c r="K565" s="190">
        <v>0.36916517999999998</v>
      </c>
      <c r="L565" s="190">
        <v>9.6481293000000006E-3</v>
      </c>
      <c r="M565" s="190">
        <v>1.5815978000000001E-2</v>
      </c>
      <c r="N565" s="190">
        <v>1.6477466999999999E-2</v>
      </c>
      <c r="O565" s="190">
        <v>2.0291578E-3</v>
      </c>
      <c r="P565" s="190">
        <v>2.5198252999999998E-4</v>
      </c>
      <c r="Q565" s="190">
        <v>7.1713504999999995E-4</v>
      </c>
      <c r="R565" s="190">
        <v>5.1263974999999999E-4</v>
      </c>
      <c r="S565" s="190">
        <v>0.59269141000000003</v>
      </c>
      <c r="T565" s="190">
        <v>7.1059143000000002E-4</v>
      </c>
      <c r="U565" s="190">
        <v>1.6240821999999999E-5</v>
      </c>
      <c r="V565" s="190">
        <v>0</v>
      </c>
      <c r="W565" s="25"/>
      <c r="X565" s="252">
        <f t="shared" si="595"/>
        <v>3.1824584482758618</v>
      </c>
      <c r="Y565" s="35">
        <v>85.927771000000007</v>
      </c>
      <c r="Z565" s="67">
        <f t="shared" si="596"/>
        <v>6.8051689068164514E-2</v>
      </c>
      <c r="AA565" s="5">
        <f t="shared" si="597"/>
        <v>3.4042423695490008E-6</v>
      </c>
      <c r="AB565" s="5">
        <f t="shared" si="598"/>
        <v>9.8207165321291009E-9</v>
      </c>
      <c r="AC565" s="36">
        <f t="shared" si="599"/>
        <v>0.73394390103899998</v>
      </c>
      <c r="AD565" s="42">
        <v>2.9800985000000001E-6</v>
      </c>
      <c r="AE565" s="42">
        <v>8.9904861999999992E-9</v>
      </c>
      <c r="AF565" s="42">
        <v>2.4562561E-13</v>
      </c>
      <c r="AG565" s="42">
        <v>2.0007282000000001E-10</v>
      </c>
      <c r="AH565" s="42">
        <v>2.5990429000000001E-11</v>
      </c>
      <c r="AI565" s="42">
        <v>2.3136276000000001E-9</v>
      </c>
      <c r="AJ565" s="42">
        <v>4.0846755999999999E-7</v>
      </c>
      <c r="AK565" s="42">
        <v>3.3497266999999998E-10</v>
      </c>
      <c r="AL565" s="42">
        <v>4.2515156999999999E-10</v>
      </c>
      <c r="AM565" s="42">
        <v>1.4454753E-14</v>
      </c>
      <c r="AN565" s="42">
        <v>1.4960148999999999E-15</v>
      </c>
      <c r="AO565" s="42">
        <v>6.1827344000000004E-13</v>
      </c>
      <c r="AP565" s="42">
        <v>3.5720656E-14</v>
      </c>
      <c r="AQ565" s="42">
        <v>2.6997698999999999E-14</v>
      </c>
      <c r="AR565" s="42">
        <v>3.1062646999999998E-9</v>
      </c>
      <c r="AS565" s="42">
        <v>1.1909454999999999E-9</v>
      </c>
      <c r="AT565" s="42">
        <v>1.5407959E-11</v>
      </c>
      <c r="AU565" s="42">
        <v>2.7611039E-5</v>
      </c>
      <c r="AV565" s="29">
        <v>0.73391629000000003</v>
      </c>
      <c r="AW565" s="42">
        <v>8.8394085000000001E-9</v>
      </c>
      <c r="AX565" s="42">
        <v>5.3753159999999997E-11</v>
      </c>
      <c r="AY565" s="42">
        <v>2.4049561999999998E-15</v>
      </c>
      <c r="AZ565" s="28"/>
      <c r="BA565" s="33" t="s">
        <v>1178</v>
      </c>
      <c r="BB565" s="28"/>
      <c r="BC565" s="28"/>
      <c r="BE565" s="99"/>
      <c r="BF565"/>
      <c r="BG565"/>
      <c r="BH565"/>
      <c r="BI565"/>
      <c r="BJ565"/>
      <c r="BK565"/>
      <c r="BL565"/>
      <c r="BM565"/>
      <c r="BN565"/>
      <c r="BO565"/>
      <c r="BP565"/>
      <c r="BQ565"/>
    </row>
    <row r="566" spans="1:69" ht="14.4">
      <c r="A566">
        <v>2</v>
      </c>
      <c r="C566" s="71" t="s">
        <v>566</v>
      </c>
      <c r="E566" s="29" t="s">
        <v>52</v>
      </c>
      <c r="F566" s="43" t="s">
        <v>2055</v>
      </c>
      <c r="G566" s="238">
        <f t="shared" si="591"/>
        <v>1.6064261877570001</v>
      </c>
      <c r="H566" s="134">
        <f t="shared" si="592"/>
        <v>3.511226471E-2</v>
      </c>
      <c r="I566" s="134">
        <f t="shared" si="593"/>
        <v>4.90059157E-2</v>
      </c>
      <c r="J566" s="138">
        <f t="shared" si="594"/>
        <v>0.83130651734700001</v>
      </c>
      <c r="K566" s="190">
        <v>0.69100149</v>
      </c>
      <c r="L566" s="190">
        <v>1.8059319000000001E-2</v>
      </c>
      <c r="M566" s="190">
        <v>2.9604267E-2</v>
      </c>
      <c r="N566" s="190">
        <v>3.0842438E-2</v>
      </c>
      <c r="O566" s="190">
        <v>3.7981670999999999E-3</v>
      </c>
      <c r="P566" s="190">
        <v>4.7165960999999998E-4</v>
      </c>
      <c r="Q566" s="190">
        <v>1.3423297E-3</v>
      </c>
      <c r="R566" s="190">
        <v>9.5955645999999998E-4</v>
      </c>
      <c r="S566" s="190">
        <v>0.82898647999999997</v>
      </c>
      <c r="T566" s="190">
        <v>1.3300814E-3</v>
      </c>
      <c r="U566" s="190">
        <v>3.0399487E-5</v>
      </c>
      <c r="V566" s="190">
        <v>0</v>
      </c>
      <c r="W566" s="25"/>
      <c r="X566" s="252">
        <f t="shared" si="595"/>
        <v>5.9569093965517235</v>
      </c>
      <c r="Y566" s="35">
        <v>144.78567000000001</v>
      </c>
      <c r="Z566" s="67">
        <f t="shared" si="596"/>
        <v>0.12623508835702654</v>
      </c>
      <c r="AA566" s="5">
        <f t="shared" si="597"/>
        <v>6.3720435262220004E-6</v>
      </c>
      <c r="AB566" s="5">
        <f t="shared" si="598"/>
        <v>1.8382366884895703E-8</v>
      </c>
      <c r="AC566" s="36">
        <f t="shared" si="599"/>
        <v>1.2136080822020001</v>
      </c>
      <c r="AD566" s="42">
        <v>5.5781332000000002E-6</v>
      </c>
      <c r="AE566" s="42">
        <v>1.6828346000000001E-8</v>
      </c>
      <c r="AF566" s="42">
        <v>4.5976074999999998E-13</v>
      </c>
      <c r="AG566" s="42">
        <v>3.7449527000000002E-10</v>
      </c>
      <c r="AH566" s="42">
        <v>4.8648751999999998E-11</v>
      </c>
      <c r="AI566" s="42">
        <v>4.3306362999999999E-9</v>
      </c>
      <c r="AJ566" s="42">
        <v>7.6456748999999997E-7</v>
      </c>
      <c r="AK566" s="42">
        <v>6.2700012000000002E-10</v>
      </c>
      <c r="AL566" s="42">
        <v>7.9579653999999997E-10</v>
      </c>
      <c r="AM566" s="42">
        <v>2.7056333000000001E-14</v>
      </c>
      <c r="AN566" s="42">
        <v>2.800233E-15</v>
      </c>
      <c r="AO566" s="42">
        <v>1.1572810999999999E-12</v>
      </c>
      <c r="AP566" s="42">
        <v>6.6861741000000001E-14</v>
      </c>
      <c r="AQ566" s="42">
        <v>5.0534153999999997E-14</v>
      </c>
      <c r="AR566" s="42">
        <v>5.8142902999999999E-9</v>
      </c>
      <c r="AS566" s="42">
        <v>2.2292055999999998E-9</v>
      </c>
      <c r="AT566" s="42">
        <v>2.8840538999999998E-11</v>
      </c>
      <c r="AU566" s="42">
        <v>5.1682201999999997E-5</v>
      </c>
      <c r="AV566" s="29">
        <v>1.2135564000000001</v>
      </c>
      <c r="AW566" s="42">
        <v>1.654556E-8</v>
      </c>
      <c r="AX566" s="42">
        <v>1.0061488999999999E-10</v>
      </c>
      <c r="AY566" s="42">
        <v>4.5015847E-15</v>
      </c>
      <c r="AZ566" s="28"/>
      <c r="BA566" s="33" t="s">
        <v>1178</v>
      </c>
      <c r="BB566" s="28"/>
      <c r="BC566" s="28"/>
      <c r="BE566" s="99"/>
      <c r="BF566"/>
      <c r="BG566"/>
      <c r="BH566"/>
      <c r="BI566"/>
      <c r="BJ566"/>
      <c r="BK566"/>
      <c r="BL566"/>
      <c r="BM566"/>
      <c r="BN566"/>
      <c r="BO566"/>
      <c r="BP566"/>
      <c r="BQ566"/>
    </row>
    <row r="567" spans="1:69" ht="14.4">
      <c r="A567">
        <v>2</v>
      </c>
      <c r="C567" s="71" t="s">
        <v>567</v>
      </c>
      <c r="E567" s="29" t="s">
        <v>52</v>
      </c>
      <c r="F567" s="43" t="s">
        <v>2056</v>
      </c>
      <c r="G567" s="238">
        <f t="shared" si="591"/>
        <v>1.4264005135017235</v>
      </c>
      <c r="H567" s="134">
        <f t="shared" si="592"/>
        <v>1.4473009180000001E-2</v>
      </c>
      <c r="I567" s="134">
        <f t="shared" si="593"/>
        <v>2.2574366490000001E-2</v>
      </c>
      <c r="J567" s="138">
        <f t="shared" si="594"/>
        <v>1.1080471178317235</v>
      </c>
      <c r="K567" s="190">
        <v>0.28130601999999999</v>
      </c>
      <c r="L567" s="190">
        <v>9.7011703000000008E-3</v>
      </c>
      <c r="M567" s="190">
        <v>1.2326322000000001E-2</v>
      </c>
      <c r="N567" s="190">
        <v>1.2681704E-2</v>
      </c>
      <c r="O567" s="190">
        <v>1.5614826000000001E-3</v>
      </c>
      <c r="P567" s="190">
        <v>2.2982258000000001E-4</v>
      </c>
      <c r="Q567" s="190">
        <v>5.4687419000000004E-4</v>
      </c>
      <c r="R567" s="190">
        <v>4.5894189E-4</v>
      </c>
      <c r="S567" s="190">
        <v>1.946463E-2</v>
      </c>
      <c r="T567" s="190">
        <v>5.6653919000000002E-4</v>
      </c>
      <c r="U567" s="190">
        <v>1.0875570000000001</v>
      </c>
      <c r="V567" s="190">
        <v>6.7517234000000002E-9</v>
      </c>
      <c r="W567" s="25"/>
      <c r="X567" s="252">
        <f t="shared" si="595"/>
        <v>2.4250518965517238</v>
      </c>
      <c r="Y567" s="35">
        <v>39.465313999999999</v>
      </c>
      <c r="Z567" s="67">
        <f t="shared" si="596"/>
        <v>5.1012690591620904E-2</v>
      </c>
      <c r="AA567" s="5">
        <f t="shared" si="597"/>
        <v>2.648462375804E-6</v>
      </c>
      <c r="AB567" s="5">
        <f t="shared" si="598"/>
        <v>7.6077647925532971E-9</v>
      </c>
      <c r="AC567" s="36">
        <f t="shared" si="599"/>
        <v>0.30313842057700002</v>
      </c>
      <c r="AD567" s="42">
        <v>2.2702242999999999E-6</v>
      </c>
      <c r="AE567" s="42">
        <v>6.8489366000000003E-9</v>
      </c>
      <c r="AF567" s="42">
        <v>1.8711731999999999E-13</v>
      </c>
      <c r="AG567" s="42">
        <v>1.5091716999999999E-10</v>
      </c>
      <c r="AH567" s="42">
        <v>1.9215833999999998E-11</v>
      </c>
      <c r="AI567" s="42">
        <v>1.7803779E-9</v>
      </c>
      <c r="AJ567" s="42">
        <v>3.6134122000000001E-7</v>
      </c>
      <c r="AK567" s="42">
        <v>2.5783769000000001E-10</v>
      </c>
      <c r="AL567" s="42">
        <v>3.8464751999999997E-10</v>
      </c>
      <c r="AM567" s="42">
        <v>1.4886233999999999E-13</v>
      </c>
      <c r="AN567" s="42">
        <v>2.6690269000000001E-15</v>
      </c>
      <c r="AO567" s="42">
        <v>6.7647113000000003E-13</v>
      </c>
      <c r="AP567" s="42">
        <v>3.0573522E-14</v>
      </c>
      <c r="AQ567" s="42">
        <v>3.0336253999999999E-14</v>
      </c>
      <c r="AR567" s="42">
        <v>2.2960559E-9</v>
      </c>
      <c r="AS567" s="42">
        <v>2.5980259999999999E-9</v>
      </c>
      <c r="AT567" s="42">
        <v>5.4135572999999997E-11</v>
      </c>
      <c r="AU567" s="42">
        <v>2.6890577E-5</v>
      </c>
      <c r="AV567" s="29">
        <v>0.30311153000000002</v>
      </c>
      <c r="AW567" s="42">
        <v>1.0052263000000001E-8</v>
      </c>
      <c r="AX567" s="42">
        <v>6.1128645E-11</v>
      </c>
      <c r="AY567" s="42">
        <v>2.7349604000000001E-15</v>
      </c>
      <c r="AZ567" s="28"/>
      <c r="BA567" s="33" t="s">
        <v>1208</v>
      </c>
      <c r="BB567" s="28"/>
      <c r="BC567" s="28"/>
      <c r="BE567" s="99"/>
      <c r="BF567"/>
      <c r="BG567"/>
      <c r="BH567"/>
      <c r="BI567"/>
      <c r="BJ567"/>
      <c r="BK567"/>
      <c r="BL567"/>
      <c r="BM567"/>
      <c r="BN567"/>
      <c r="BO567"/>
      <c r="BP567"/>
      <c r="BQ567"/>
    </row>
    <row r="568" spans="1:69" ht="14.4">
      <c r="A568">
        <v>2</v>
      </c>
      <c r="C568" s="71" t="s">
        <v>568</v>
      </c>
      <c r="E568" s="29" t="s">
        <v>52</v>
      </c>
      <c r="F568" s="43" t="s">
        <v>2057</v>
      </c>
      <c r="G568" s="238">
        <f t="shared" si="591"/>
        <v>1.334608114266</v>
      </c>
      <c r="H568" s="134">
        <f t="shared" si="592"/>
        <v>8.2970582355000003E-2</v>
      </c>
      <c r="I568" s="134">
        <f t="shared" si="593"/>
        <v>0.13914848519999998</v>
      </c>
      <c r="J568" s="138">
        <f t="shared" si="594"/>
        <v>0.72535867671099996</v>
      </c>
      <c r="K568" s="190">
        <v>0.38713037</v>
      </c>
      <c r="L568" s="190">
        <v>9.2263607999999997E-2</v>
      </c>
      <c r="M568" s="190">
        <v>4.520859E-2</v>
      </c>
      <c r="N568" s="190">
        <v>7.4351865000000003E-2</v>
      </c>
      <c r="O568" s="190">
        <v>8.5576248000000001E-3</v>
      </c>
      <c r="P568" s="190">
        <v>6.1092554999999995E-5</v>
      </c>
      <c r="Q568" s="190">
        <v>1.6762871999999999E-3</v>
      </c>
      <c r="R568" s="190">
        <v>3.4832890999999999E-5</v>
      </c>
      <c r="S568" s="190">
        <v>0.72489400999999998</v>
      </c>
      <c r="T568" s="190">
        <v>4.2983381999999999E-4</v>
      </c>
      <c r="U568" s="190">
        <v>0</v>
      </c>
      <c r="V568" s="190">
        <v>0</v>
      </c>
      <c r="W568" s="25"/>
      <c r="X568" s="252">
        <f t="shared" si="595"/>
        <v>3.3373307758620689</v>
      </c>
      <c r="Y568" s="35">
        <v>90.024118999999999</v>
      </c>
      <c r="Z568" s="67">
        <f t="shared" si="596"/>
        <v>0.10739538259392471</v>
      </c>
      <c r="AA568" s="5">
        <f t="shared" si="597"/>
        <v>5.6524094089129987E-6</v>
      </c>
      <c r="AB568" s="5">
        <f t="shared" si="598"/>
        <v>1.36323969996727E-8</v>
      </c>
      <c r="AC568" s="36">
        <f t="shared" si="599"/>
        <v>0.64376437860120006</v>
      </c>
      <c r="AD568" s="42">
        <v>3.1556583000000001E-6</v>
      </c>
      <c r="AE568" s="42">
        <v>9.5206404999999992E-9</v>
      </c>
      <c r="AF568" s="42">
        <v>2.6006741000000002E-13</v>
      </c>
      <c r="AG568" s="42">
        <v>3.3848973E-11</v>
      </c>
      <c r="AH568" s="42">
        <v>0</v>
      </c>
      <c r="AI568" s="42">
        <v>7.2932329000000002E-9</v>
      </c>
      <c r="AJ568" s="42">
        <v>2.4602643000000001E-6</v>
      </c>
      <c r="AK568" s="42">
        <v>1.1283434999999999E-9</v>
      </c>
      <c r="AL568" s="42">
        <v>2.8451367000000001E-9</v>
      </c>
      <c r="AM568" s="42">
        <v>1.4337908000000001E-13</v>
      </c>
      <c r="AN568" s="42">
        <v>5.2991390999999997E-15</v>
      </c>
      <c r="AO568" s="42">
        <v>2.4800589999999998E-13</v>
      </c>
      <c r="AP568" s="42">
        <v>3.5744724E-13</v>
      </c>
      <c r="AQ568" s="42">
        <v>6.4282845999999997E-14</v>
      </c>
      <c r="AR568" s="42">
        <v>4.2149703999999999E-10</v>
      </c>
      <c r="AS568" s="42">
        <v>6.1778199999999997E-9</v>
      </c>
      <c r="AT568" s="29">
        <v>0</v>
      </c>
      <c r="AU568" s="42">
        <v>3.3986012000000001E-6</v>
      </c>
      <c r="AV568" s="29">
        <v>0.64376098000000004</v>
      </c>
      <c r="AW568" s="42">
        <v>2.256041E-8</v>
      </c>
      <c r="AX568" s="42">
        <v>1.3719168000000001E-10</v>
      </c>
      <c r="AY568" s="42">
        <v>6.1380575999999998E-15</v>
      </c>
      <c r="AZ568" s="28"/>
      <c r="BA568" s="33" t="s">
        <v>1184</v>
      </c>
      <c r="BB568" s="28"/>
      <c r="BC568" s="28"/>
      <c r="BE568" s="99"/>
      <c r="BF568"/>
      <c r="BG568"/>
      <c r="BH568"/>
      <c r="BI568"/>
      <c r="BJ568"/>
      <c r="BK568"/>
      <c r="BL568"/>
      <c r="BM568"/>
      <c r="BN568"/>
      <c r="BO568"/>
      <c r="BP568"/>
      <c r="BQ568"/>
    </row>
    <row r="569" spans="1:69" ht="14.4">
      <c r="A569">
        <v>2</v>
      </c>
      <c r="C569" s="71" t="s">
        <v>569</v>
      </c>
      <c r="E569" s="29" t="s">
        <v>52</v>
      </c>
      <c r="F569" s="43" t="s">
        <v>2058</v>
      </c>
      <c r="G569" s="238">
        <f t="shared" si="591"/>
        <v>1.0106689128830002</v>
      </c>
      <c r="H569" s="134">
        <f t="shared" si="592"/>
        <v>2.2606526549999999E-2</v>
      </c>
      <c r="I569" s="134">
        <f t="shared" si="593"/>
        <v>3.1551753670000002E-2</v>
      </c>
      <c r="J569" s="138">
        <f t="shared" si="594"/>
        <v>0.51161926266300006</v>
      </c>
      <c r="K569" s="190">
        <v>0.44489137000000001</v>
      </c>
      <c r="L569" s="190">
        <v>1.1627233000000001E-2</v>
      </c>
      <c r="M569" s="190">
        <v>1.9060280999999998E-2</v>
      </c>
      <c r="N569" s="190">
        <v>1.985746E-2</v>
      </c>
      <c r="O569" s="190">
        <v>2.4453953E-3</v>
      </c>
      <c r="P569" s="190">
        <v>3.0367125000000002E-4</v>
      </c>
      <c r="Q569" s="190">
        <v>8.6423966999999997E-4</v>
      </c>
      <c r="R569" s="190">
        <v>6.1779662000000001E-4</v>
      </c>
      <c r="S569" s="190">
        <v>0.51012553999999999</v>
      </c>
      <c r="T569" s="190">
        <v>8.5635376999999998E-4</v>
      </c>
      <c r="U569" s="190">
        <v>1.9572272999999998E-5</v>
      </c>
      <c r="V569" s="190">
        <v>0</v>
      </c>
      <c r="W569" s="25"/>
      <c r="X569" s="252">
        <f t="shared" si="595"/>
        <v>3.8352704310344827</v>
      </c>
      <c r="Y569" s="35">
        <v>91.866759999999999</v>
      </c>
      <c r="Z569" s="67">
        <f t="shared" si="596"/>
        <v>8.117836543628737E-2</v>
      </c>
      <c r="AA569" s="5">
        <f t="shared" si="597"/>
        <v>4.1025485432890006E-6</v>
      </c>
      <c r="AB569" s="5">
        <f t="shared" si="598"/>
        <v>1.1835222988769198E-8</v>
      </c>
      <c r="AC569" s="36">
        <f t="shared" si="599"/>
        <v>0.76787947484200003</v>
      </c>
      <c r="AD569" s="42">
        <v>3.5914008E-6</v>
      </c>
      <c r="AE569" s="42">
        <v>1.0834688999999999E-8</v>
      </c>
      <c r="AF569" s="42">
        <v>2.9601035000000002E-13</v>
      </c>
      <c r="AG569" s="42">
        <v>2.4111339000000001E-10</v>
      </c>
      <c r="AH569" s="42">
        <v>3.1321799E-11</v>
      </c>
      <c r="AI569" s="42">
        <v>2.7882178999999999E-9</v>
      </c>
      <c r="AJ569" s="42">
        <v>4.9225578000000003E-7</v>
      </c>
      <c r="AK569" s="42">
        <v>4.0368500999999998E-10</v>
      </c>
      <c r="AL569" s="42">
        <v>5.1236215000000004E-10</v>
      </c>
      <c r="AM569" s="42">
        <v>1.7419830999999999E-14</v>
      </c>
      <c r="AN569" s="42">
        <v>1.8028897E-15</v>
      </c>
      <c r="AO569" s="42">
        <v>7.4509876E-13</v>
      </c>
      <c r="AP569" s="42">
        <v>4.3047970000000003E-14</v>
      </c>
      <c r="AQ569" s="42">
        <v>3.2535688E-14</v>
      </c>
      <c r="AR569" s="42">
        <v>3.7434472000000003E-9</v>
      </c>
      <c r="AS569" s="42">
        <v>1.4352419999999999E-9</v>
      </c>
      <c r="AT569" s="42">
        <v>1.8568566E-11</v>
      </c>
      <c r="AU569" s="42">
        <v>3.3274841999999997E-5</v>
      </c>
      <c r="AV569" s="29">
        <v>0.76784620000000003</v>
      </c>
      <c r="AW569" s="42">
        <v>1.0652620999999999E-8</v>
      </c>
      <c r="AX569" s="42">
        <v>6.4779448999999994E-11</v>
      </c>
      <c r="AY569" s="42">
        <v>2.8982805000000001E-15</v>
      </c>
      <c r="AZ569" s="28"/>
      <c r="BA569" s="33" t="s">
        <v>1178</v>
      </c>
      <c r="BB569" s="28"/>
      <c r="BC569" s="28"/>
      <c r="BE569" s="99"/>
      <c r="BF569"/>
      <c r="BG569"/>
      <c r="BH569"/>
      <c r="BI569"/>
      <c r="BJ569"/>
      <c r="BK569"/>
      <c r="BL569"/>
      <c r="BM569"/>
      <c r="BN569"/>
      <c r="BO569"/>
      <c r="BP569"/>
      <c r="BQ569"/>
    </row>
    <row r="570" spans="1:69" ht="14.4">
      <c r="A570">
        <v>2</v>
      </c>
      <c r="C570" s="71" t="s">
        <v>570</v>
      </c>
      <c r="E570" s="29" t="s">
        <v>52</v>
      </c>
      <c r="F570" s="43" t="s">
        <v>2059</v>
      </c>
      <c r="G570" s="238">
        <f t="shared" si="591"/>
        <v>1.3670080251400001</v>
      </c>
      <c r="H570" s="134">
        <f t="shared" si="592"/>
        <v>3.0796976070000003E-2</v>
      </c>
      <c r="I570" s="134">
        <f t="shared" si="593"/>
        <v>0.10823317189999999</v>
      </c>
      <c r="J570" s="138">
        <f t="shared" si="594"/>
        <v>0.76407267716999994</v>
      </c>
      <c r="K570" s="190">
        <v>0.46390520000000002</v>
      </c>
      <c r="L570" s="190">
        <v>8.3135848999999998E-2</v>
      </c>
      <c r="M570" s="190">
        <v>1.6050363000000002E-2</v>
      </c>
      <c r="N570" s="190">
        <v>2.3709971E-2</v>
      </c>
      <c r="O570" s="190">
        <v>6.7086257E-3</v>
      </c>
      <c r="P570" s="190">
        <v>3.7837937000000002E-4</v>
      </c>
      <c r="Q570" s="190">
        <v>9.0469599000000001E-3</v>
      </c>
      <c r="R570" s="190">
        <v>7.2548973000000003E-3</v>
      </c>
      <c r="S570" s="190">
        <v>0.75554385000000002</v>
      </c>
      <c r="T570" s="190">
        <v>1.1586039999999999E-3</v>
      </c>
      <c r="U570" s="190">
        <v>1.1532587E-4</v>
      </c>
      <c r="V570" s="190">
        <v>0</v>
      </c>
      <c r="W570" s="25"/>
      <c r="X570" s="252">
        <f t="shared" si="595"/>
        <v>3.9991827586206896</v>
      </c>
      <c r="Y570" s="35">
        <v>149.13415000000001</v>
      </c>
      <c r="Z570" s="67">
        <f t="shared" si="596"/>
        <v>0.10981911843890861</v>
      </c>
      <c r="AA570" s="5">
        <f t="shared" si="597"/>
        <v>5.8380261342800003E-6</v>
      </c>
      <c r="AB570" s="5">
        <f t="shared" si="598"/>
        <v>1.4528636939627499E-8</v>
      </c>
      <c r="AC570" s="36">
        <f t="shared" si="599"/>
        <v>0.47534558411</v>
      </c>
      <c r="AD570" s="42">
        <v>3.7218821000000002E-6</v>
      </c>
      <c r="AE570" s="42">
        <v>1.1229337999999999E-8</v>
      </c>
      <c r="AF570" s="42">
        <v>3.0679926000000002E-13</v>
      </c>
      <c r="AG570" s="42">
        <v>2.1257874999999999E-10</v>
      </c>
      <c r="AH570" s="42">
        <v>4.6082913E-10</v>
      </c>
      <c r="AI570" s="42">
        <v>2.6059118999999999E-9</v>
      </c>
      <c r="AJ570" s="42">
        <v>2.0094811E-6</v>
      </c>
      <c r="AK570" s="42">
        <v>4.0117396999999997E-10</v>
      </c>
      <c r="AL570" s="42">
        <v>2.2056179999999999E-9</v>
      </c>
      <c r="AM570" s="42">
        <v>5.4847576000000002E-14</v>
      </c>
      <c r="AN570" s="42">
        <v>9.9915405000000005E-15</v>
      </c>
      <c r="AO570" s="42">
        <v>3.9632557999999998E-12</v>
      </c>
      <c r="AP570" s="42">
        <v>6.2618705999999995E-14</v>
      </c>
      <c r="AQ570" s="42">
        <v>3.9568308999999997E-14</v>
      </c>
      <c r="AR570" s="42">
        <v>1.3947218000000001E-9</v>
      </c>
      <c r="AS570" s="42">
        <v>6.8360306999999998E-9</v>
      </c>
      <c r="AT570" s="42">
        <v>1.0941173E-10</v>
      </c>
      <c r="AU570" s="29">
        <v>1.5104410999999999E-4</v>
      </c>
      <c r="AV570" s="29">
        <v>0.47519454</v>
      </c>
      <c r="AW570" s="42">
        <v>9.5152861999999994E-8</v>
      </c>
      <c r="AX570" s="42">
        <v>5.7863226999999998E-10</v>
      </c>
      <c r="AY570" s="42">
        <v>2.5888436000000001E-14</v>
      </c>
      <c r="AZ570" s="28"/>
      <c r="BA570" s="38" t="s">
        <v>1172</v>
      </c>
      <c r="BB570" s="28"/>
      <c r="BC570" s="28"/>
      <c r="BE570" s="99"/>
      <c r="BF570"/>
      <c r="BG570"/>
      <c r="BH570"/>
      <c r="BI570"/>
      <c r="BJ570"/>
      <c r="BK570"/>
      <c r="BL570"/>
      <c r="BM570"/>
      <c r="BN570"/>
      <c r="BO570"/>
      <c r="BP570"/>
      <c r="BQ570"/>
    </row>
    <row r="571" spans="1:69" ht="14.4">
      <c r="A571">
        <v>2</v>
      </c>
      <c r="C571" s="71" t="s">
        <v>571</v>
      </c>
      <c r="E571" s="29" t="s">
        <v>52</v>
      </c>
      <c r="F571" s="43" t="s">
        <v>2060</v>
      </c>
      <c r="G571" s="238">
        <f t="shared" si="591"/>
        <v>1.2092704782600001</v>
      </c>
      <c r="H571" s="134">
        <f t="shared" si="592"/>
        <v>1.0760478259999999E-2</v>
      </c>
      <c r="I571" s="134">
        <f t="shared" si="593"/>
        <v>7.0349999999999996E-2</v>
      </c>
      <c r="J571" s="138">
        <f t="shared" si="594"/>
        <v>0.78480000000000005</v>
      </c>
      <c r="K571" s="190">
        <v>0.34336</v>
      </c>
      <c r="L571" s="190">
        <v>7.0349999999999996E-2</v>
      </c>
      <c r="M571" s="190">
        <v>0</v>
      </c>
      <c r="N571" s="190">
        <v>1.0759385E-2</v>
      </c>
      <c r="O571" s="190">
        <v>1.0932599999999999E-6</v>
      </c>
      <c r="P571" s="190">
        <v>0</v>
      </c>
      <c r="Q571" s="190">
        <v>0</v>
      </c>
      <c r="R571" s="190">
        <v>0</v>
      </c>
      <c r="S571" s="190">
        <v>0.78480000000000005</v>
      </c>
      <c r="T571" s="190">
        <v>0</v>
      </c>
      <c r="U571" s="190">
        <v>0</v>
      </c>
      <c r="V571" s="190">
        <v>0</v>
      </c>
      <c r="W571" s="25"/>
      <c r="X571" s="252">
        <f t="shared" si="595"/>
        <v>2.96</v>
      </c>
      <c r="Y571" s="35">
        <v>142.3903</v>
      </c>
      <c r="Z571" s="67">
        <f t="shared" si="596"/>
        <v>7.973672112249601E-2</v>
      </c>
      <c r="AA571" s="5">
        <f t="shared" si="597"/>
        <v>4.2105526999999999E-6</v>
      </c>
      <c r="AB571" s="5">
        <f t="shared" si="598"/>
        <v>1.008243244E-8</v>
      </c>
      <c r="AC571" s="36">
        <f t="shared" si="599"/>
        <v>0.44831700000000002</v>
      </c>
      <c r="AD571" s="42">
        <v>2.7468800000000002E-6</v>
      </c>
      <c r="AE571" s="42">
        <v>8.2879999999999995E-9</v>
      </c>
      <c r="AF571" s="42">
        <v>2.2643999999999999E-13</v>
      </c>
      <c r="AG571" s="29">
        <v>0</v>
      </c>
      <c r="AH571" s="29">
        <v>0</v>
      </c>
      <c r="AI571" s="42">
        <v>3.927E-10</v>
      </c>
      <c r="AJ571" s="42">
        <v>1.4632799999999999E-6</v>
      </c>
      <c r="AK571" s="42">
        <v>8.9726000000000001E-11</v>
      </c>
      <c r="AL571" s="42">
        <v>1.7044800000000001E-9</v>
      </c>
      <c r="AM571" s="29">
        <v>0</v>
      </c>
      <c r="AN571" s="29">
        <v>0</v>
      </c>
      <c r="AO571" s="29">
        <v>0</v>
      </c>
      <c r="AP571" s="29">
        <v>0</v>
      </c>
      <c r="AQ571" s="29">
        <v>0</v>
      </c>
      <c r="AR571" s="29">
        <v>0</v>
      </c>
      <c r="AS571" s="29">
        <v>0</v>
      </c>
      <c r="AT571" s="29">
        <v>0</v>
      </c>
      <c r="AU571" s="29">
        <v>0</v>
      </c>
      <c r="AV571" s="29">
        <v>0.44831700000000002</v>
      </c>
      <c r="AW571" s="29">
        <v>0</v>
      </c>
      <c r="AX571" s="29">
        <v>0</v>
      </c>
      <c r="AY571" s="29">
        <v>0</v>
      </c>
      <c r="AZ571" s="28"/>
      <c r="BA571" s="38" t="s">
        <v>1179</v>
      </c>
      <c r="BB571" s="28"/>
      <c r="BC571" s="28"/>
      <c r="BE571" s="99"/>
      <c r="BF571"/>
      <c r="BG571"/>
      <c r="BH571"/>
      <c r="BI571"/>
      <c r="BJ571"/>
      <c r="BK571"/>
      <c r="BL571"/>
      <c r="BM571"/>
      <c r="BN571"/>
      <c r="BO571"/>
      <c r="BP571"/>
      <c r="BQ571"/>
    </row>
    <row r="572" spans="1:69" ht="14.4">
      <c r="A572">
        <v>2</v>
      </c>
      <c r="C572" s="71" t="s">
        <v>572</v>
      </c>
      <c r="E572" s="29" t="s">
        <v>52</v>
      </c>
      <c r="F572" s="43" t="s">
        <v>2061</v>
      </c>
      <c r="G572" s="238">
        <f t="shared" si="591"/>
        <v>1.22387984082</v>
      </c>
      <c r="H572" s="134">
        <f t="shared" si="592"/>
        <v>7.2326979740000005E-2</v>
      </c>
      <c r="I572" s="134">
        <f t="shared" si="593"/>
        <v>0.12893578491000002</v>
      </c>
      <c r="J572" s="138">
        <f t="shared" si="594"/>
        <v>0.63388251617000002</v>
      </c>
      <c r="K572" s="190">
        <v>0.38873456000000001</v>
      </c>
      <c r="L572" s="190">
        <v>8.9141065000000005E-2</v>
      </c>
      <c r="M572" s="190">
        <v>3.9610989999999999E-2</v>
      </c>
      <c r="N572" s="190">
        <v>6.4360053E-2</v>
      </c>
      <c r="O572" s="190">
        <v>7.8458690000000001E-3</v>
      </c>
      <c r="P572" s="190">
        <v>1.2105774E-4</v>
      </c>
      <c r="Q572" s="190">
        <v>1.8372991000000001E-4</v>
      </c>
      <c r="R572" s="190">
        <v>4.4566617000000002E-4</v>
      </c>
      <c r="S572" s="190">
        <v>0.62110248000000001</v>
      </c>
      <c r="T572" s="190">
        <v>1.2334370000000001E-2</v>
      </c>
      <c r="U572" s="190">
        <v>0</v>
      </c>
      <c r="V572" s="190">
        <v>0</v>
      </c>
      <c r="W572" s="25"/>
      <c r="X572" s="252">
        <f t="shared" si="595"/>
        <v>3.3511599999999997</v>
      </c>
      <c r="Y572" s="35">
        <v>100.20759</v>
      </c>
      <c r="Z572" s="67">
        <f t="shared" si="596"/>
        <v>0.10640365021503505</v>
      </c>
      <c r="AA572" s="5">
        <f t="shared" si="597"/>
        <v>5.5381874861542001E-6</v>
      </c>
      <c r="AB572" s="5">
        <f t="shared" si="598"/>
        <v>1.3668457073433699E-8</v>
      </c>
      <c r="AC572" s="36">
        <f t="shared" si="599"/>
        <v>0.77144348997099998</v>
      </c>
      <c r="AD572" s="42">
        <v>3.1683771999999999E-6</v>
      </c>
      <c r="AE572" s="42">
        <v>9.5571873999999993E-9</v>
      </c>
      <c r="AF572" s="42">
        <v>2.6109833E-13</v>
      </c>
      <c r="AG572" s="42">
        <v>1.5950819999999999E-11</v>
      </c>
      <c r="AH572" s="42">
        <v>7.3815420000000004E-13</v>
      </c>
      <c r="AI572" s="42">
        <v>6.5461597E-9</v>
      </c>
      <c r="AJ572" s="42">
        <v>2.2853453999999999E-6</v>
      </c>
      <c r="AK572" s="42">
        <v>1.0053869E-9</v>
      </c>
      <c r="AL572" s="42">
        <v>2.6334432000000001E-9</v>
      </c>
      <c r="AM572" s="42">
        <v>7.2202713999999999E-13</v>
      </c>
      <c r="AN572" s="42">
        <v>2.6480397E-15</v>
      </c>
      <c r="AO572" s="42">
        <v>2.6118548E-12</v>
      </c>
      <c r="AP572" s="42">
        <v>7.623123E-14</v>
      </c>
      <c r="AQ572" s="42">
        <v>2.5536745E-14</v>
      </c>
      <c r="AR572" s="42">
        <v>1.325869E-9</v>
      </c>
      <c r="AS572" s="42">
        <v>9.8168047999999993E-10</v>
      </c>
      <c r="AT572" s="42">
        <v>9.0233999999999997E-12</v>
      </c>
      <c r="AU572" s="42">
        <v>4.1059970999999997E-5</v>
      </c>
      <c r="AV572" s="29">
        <v>0.77140242999999997</v>
      </c>
      <c r="AW572" s="42">
        <v>7.5594488000000005E-8</v>
      </c>
      <c r="AX572" s="42">
        <v>4.5969621E-10</v>
      </c>
      <c r="AY572" s="42">
        <v>2.0567149E-14</v>
      </c>
      <c r="AZ572" s="28"/>
      <c r="BA572" s="33" t="s">
        <v>1184</v>
      </c>
      <c r="BB572" s="28"/>
      <c r="BC572" s="28"/>
      <c r="BE572" s="99"/>
      <c r="BF572"/>
      <c r="BG572"/>
      <c r="BH572"/>
      <c r="BI572"/>
      <c r="BJ572"/>
      <c r="BK572"/>
      <c r="BL572"/>
      <c r="BM572"/>
      <c r="BN572"/>
      <c r="BO572"/>
      <c r="BP572"/>
      <c r="BQ572"/>
    </row>
    <row r="573" spans="1:69" ht="14.4">
      <c r="A573">
        <v>2</v>
      </c>
      <c r="C573" s="71" t="s">
        <v>573</v>
      </c>
      <c r="E573" s="29" t="s">
        <v>52</v>
      </c>
      <c r="F573" s="43" t="s">
        <v>2062</v>
      </c>
      <c r="G573" s="238">
        <f t="shared" si="591"/>
        <v>1.4933329739280001</v>
      </c>
      <c r="H573" s="134">
        <f t="shared" si="592"/>
        <v>5.3389882250000006E-2</v>
      </c>
      <c r="I573" s="134">
        <f t="shared" si="593"/>
        <v>7.4515843700000001E-2</v>
      </c>
      <c r="J573" s="138">
        <f t="shared" si="594"/>
        <v>0.31472634797799998</v>
      </c>
      <c r="K573" s="190">
        <v>1.0507009</v>
      </c>
      <c r="L573" s="190">
        <v>2.7460060000000001E-2</v>
      </c>
      <c r="M573" s="190">
        <v>4.5014707000000001E-2</v>
      </c>
      <c r="N573" s="190">
        <v>4.6897406000000003E-2</v>
      </c>
      <c r="O573" s="190">
        <v>5.7752951999999998E-3</v>
      </c>
      <c r="P573" s="190">
        <v>7.1718105000000002E-4</v>
      </c>
      <c r="Q573" s="190">
        <v>2.0410767E-3</v>
      </c>
      <c r="R573" s="190">
        <v>1.4590516E-3</v>
      </c>
      <c r="S573" s="190">
        <v>0.31119861999999998</v>
      </c>
      <c r="T573" s="190">
        <v>2.0224524999999998E-3</v>
      </c>
      <c r="U573" s="190">
        <v>4.6223878000000003E-5</v>
      </c>
      <c r="V573" s="190">
        <v>0</v>
      </c>
      <c r="W573" s="25"/>
      <c r="X573" s="252">
        <f t="shared" si="595"/>
        <v>9.057766379310344</v>
      </c>
      <c r="Y573" s="35">
        <v>148.49287000000001</v>
      </c>
      <c r="Z573" s="67">
        <f t="shared" si="596"/>
        <v>0.18684110131191758</v>
      </c>
      <c r="AA573" s="5">
        <f t="shared" si="597"/>
        <v>9.6889975892699997E-6</v>
      </c>
      <c r="AB573" s="5">
        <f t="shared" si="598"/>
        <v>2.79512702718688E-8</v>
      </c>
      <c r="AC573" s="36">
        <f t="shared" si="599"/>
        <v>1.130307085266</v>
      </c>
      <c r="AD573" s="42">
        <v>8.4818188999999994E-6</v>
      </c>
      <c r="AE573" s="42">
        <v>2.5588306999999999E-8</v>
      </c>
      <c r="AF573" s="42">
        <v>6.9908826999999997E-13</v>
      </c>
      <c r="AG573" s="42">
        <v>5.6943800999999998E-10</v>
      </c>
      <c r="AH573" s="42">
        <v>7.3972759999999995E-11</v>
      </c>
      <c r="AI573" s="42">
        <v>6.5849401999999999E-9</v>
      </c>
      <c r="AJ573" s="42">
        <v>1.1625615E-6</v>
      </c>
      <c r="AK573" s="42">
        <v>9.5338375000000003E-10</v>
      </c>
      <c r="AL573" s="42">
        <v>1.2100468E-9</v>
      </c>
      <c r="AM573" s="42">
        <v>4.1140451000000003E-14</v>
      </c>
      <c r="AN573" s="42">
        <v>4.2578884999999997E-15</v>
      </c>
      <c r="AO573" s="42">
        <v>1.7597013E-12</v>
      </c>
      <c r="AP573" s="42">
        <v>1.0166648E-13</v>
      </c>
      <c r="AQ573" s="42">
        <v>7.6839603999999999E-14</v>
      </c>
      <c r="AR573" s="42">
        <v>8.8409071999999998E-9</v>
      </c>
      <c r="AS573" s="42">
        <v>3.3896140999999999E-9</v>
      </c>
      <c r="AT573" s="42">
        <v>4.3853423000000001E-11</v>
      </c>
      <c r="AU573" s="42">
        <v>7.8585266000000002E-5</v>
      </c>
      <c r="AV573" s="29">
        <v>1.1302285000000001</v>
      </c>
      <c r="AW573" s="42">
        <v>2.5158317000000001E-8</v>
      </c>
      <c r="AX573" s="42">
        <v>1.5298976E-10</v>
      </c>
      <c r="AY573" s="42">
        <v>6.8448753000000002E-15</v>
      </c>
      <c r="AZ573" s="28"/>
      <c r="BA573" s="33" t="s">
        <v>1178</v>
      </c>
      <c r="BB573" s="28"/>
      <c r="BC573" s="28"/>
      <c r="BE573" s="99"/>
      <c r="BF573"/>
      <c r="BG573"/>
      <c r="BH573"/>
      <c r="BI573"/>
      <c r="BJ573"/>
      <c r="BK573"/>
      <c r="BL573"/>
      <c r="BM573"/>
      <c r="BN573"/>
      <c r="BO573"/>
      <c r="BP573"/>
      <c r="BQ573"/>
    </row>
    <row r="574" spans="1:69">
      <c r="C574" s="57" t="s">
        <v>157</v>
      </c>
      <c r="D574" s="1" t="s">
        <v>1081</v>
      </c>
      <c r="E574" s="29"/>
      <c r="F574" s="67"/>
      <c r="H574" s="67"/>
      <c r="I574" s="67"/>
      <c r="J574" s="67"/>
      <c r="K574" s="67"/>
      <c r="L574" s="67"/>
      <c r="M574" s="67"/>
      <c r="N574" s="67"/>
      <c r="O574" s="67"/>
      <c r="P574" s="67"/>
      <c r="Q574" s="67"/>
      <c r="R574" s="67"/>
      <c r="S574" s="67"/>
      <c r="T574" s="67"/>
      <c r="U574" s="67"/>
      <c r="V574" s="67"/>
      <c r="W574" s="67"/>
      <c r="Y574" s="67"/>
      <c r="AA574" s="67"/>
      <c r="AB574" s="67"/>
      <c r="AC574" s="67"/>
      <c r="AD574" s="67"/>
      <c r="AE574" s="67"/>
      <c r="AF574" s="67"/>
      <c r="AG574" s="67"/>
      <c r="AH574" s="67"/>
      <c r="AI574" s="67"/>
      <c r="AJ574" s="67"/>
      <c r="AK574" s="67"/>
      <c r="AL574" s="67"/>
      <c r="AM574" s="67"/>
      <c r="AN574" s="67"/>
      <c r="AO574" s="67"/>
      <c r="AP574" s="67"/>
      <c r="AQ574" s="67"/>
      <c r="AR574" s="67"/>
      <c r="AS574" s="67"/>
      <c r="AT574" s="67"/>
      <c r="AU574" s="67"/>
      <c r="AV574" s="67"/>
      <c r="AW574" s="67"/>
      <c r="AX574" s="67"/>
      <c r="AY574" s="67"/>
      <c r="BE574" s="38"/>
      <c r="BF574"/>
      <c r="BG574"/>
      <c r="BH574"/>
      <c r="BI574"/>
      <c r="BJ574"/>
      <c r="BK574"/>
      <c r="BL574"/>
      <c r="BM574"/>
      <c r="BN574"/>
      <c r="BO574"/>
      <c r="BP574"/>
      <c r="BQ574"/>
    </row>
    <row r="575" spans="1:69" ht="14.4">
      <c r="A575">
        <v>2</v>
      </c>
      <c r="C575" s="71" t="s">
        <v>574</v>
      </c>
      <c r="E575" s="29" t="s">
        <v>52</v>
      </c>
      <c r="F575" s="43" t="s">
        <v>2063</v>
      </c>
      <c r="G575" s="238">
        <f t="shared" ref="G575:G606" si="600">H575+I575+J575+K575</f>
        <v>1.2339267866946626</v>
      </c>
      <c r="H575" s="134">
        <f t="shared" ref="H575:H606" si="601">N575+O575+P575</f>
        <v>9.9142717527000001E-3</v>
      </c>
      <c r="I575" s="134">
        <f t="shared" ref="I575:I606" si="602">L575+M575+Q575</f>
        <v>6.7378664923999992E-2</v>
      </c>
      <c r="J575" s="138">
        <f t="shared" ref="J575:J606" si="603">R575+IF(S575="x",0,S575)+IF(T575="x",0,T575)+IF(U575="x",0,U575)+V575</f>
        <v>0.79653776001796261</v>
      </c>
      <c r="K575" s="190">
        <v>0.36009608999999998</v>
      </c>
      <c r="L575" s="190">
        <v>6.7317874E-2</v>
      </c>
      <c r="M575" s="190">
        <v>5.9038089000000003E-5</v>
      </c>
      <c r="N575" s="190">
        <v>9.9023114000000006E-3</v>
      </c>
      <c r="O575" s="190">
        <v>8.7263900999999992E-6</v>
      </c>
      <c r="P575" s="190">
        <v>3.2339626000000001E-6</v>
      </c>
      <c r="Q575" s="190">
        <v>1.7528350000000001E-6</v>
      </c>
      <c r="R575" s="190">
        <v>6.2388149999999997E-6</v>
      </c>
      <c r="S575" s="190">
        <v>0.79652425999999998</v>
      </c>
      <c r="T575" s="190">
        <v>4.0150582999999998E-6</v>
      </c>
      <c r="U575" s="190">
        <v>3.2456591999999999E-6</v>
      </c>
      <c r="V575" s="190">
        <v>4.8546263999999997E-10</v>
      </c>
      <c r="W575" s="25"/>
      <c r="X575" s="252">
        <f t="shared" ref="X575:X606" si="604">K575/0.116</f>
        <v>3.1042766379310343</v>
      </c>
      <c r="Y575" s="35">
        <v>142.34734</v>
      </c>
      <c r="Z575" s="67">
        <f t="shared" ref="Z575:Z606" si="605">AA575*42.1*400+AB575*1396*400+AC575*0.0000357*200</f>
        <v>8.1179979554935749E-2</v>
      </c>
      <c r="AA575" s="5">
        <f t="shared" ref="AA575:AA606" si="606">AD575+AG575+AH575+AI575+AJ575+AR575+AS575+AW575</f>
        <v>4.2823680318900661E-6</v>
      </c>
      <c r="AB575" s="5">
        <f t="shared" ref="AB575:AB606" si="607">AE575+AF575+AK575+AL575+AM575+AN575+AO575+AP575+AQ575+AT575+AX575+AY575</f>
        <v>1.0411907338827603E-8</v>
      </c>
      <c r="AC575" s="36">
        <f t="shared" ref="AC575:AC606" si="608">AU575+AV575</f>
        <v>0.45530712043496996</v>
      </c>
      <c r="AD575" s="42">
        <v>2.8807909E-6</v>
      </c>
      <c r="AE575" s="42">
        <v>8.6920406000000007E-9</v>
      </c>
      <c r="AF575" s="42">
        <v>2.3747896E-13</v>
      </c>
      <c r="AG575" s="42">
        <v>4.4165486E-13</v>
      </c>
      <c r="AH575" s="42">
        <v>2.8139706E-14</v>
      </c>
      <c r="AI575" s="42">
        <v>3.6666812999999998E-10</v>
      </c>
      <c r="AJ575" s="42">
        <v>1.4008337000000001E-6</v>
      </c>
      <c r="AK575" s="42">
        <v>8.3191343999999999E-11</v>
      </c>
      <c r="AL575" s="42">
        <v>1.6317667E-9</v>
      </c>
      <c r="AM575" s="42">
        <v>9.2694937000000008E-15</v>
      </c>
      <c r="AN575" s="42">
        <v>1.0352324E-16</v>
      </c>
      <c r="AO575" s="42">
        <v>1.3968736E-14</v>
      </c>
      <c r="AP575" s="42">
        <v>1.9568844999999999E-16</v>
      </c>
      <c r="AQ575" s="42">
        <v>3.7200111999999998E-16</v>
      </c>
      <c r="AR575" s="42">
        <v>3.6407055E-12</v>
      </c>
      <c r="AS575" s="42">
        <v>1.1528163E-10</v>
      </c>
      <c r="AT575" s="42">
        <v>3.0821374000000001E-12</v>
      </c>
      <c r="AU575" s="42">
        <v>4.8043497E-7</v>
      </c>
      <c r="AV575" s="29">
        <v>0.45530663999999998</v>
      </c>
      <c r="AW575" s="42">
        <v>2.5737162999999998E-10</v>
      </c>
      <c r="AX575" s="42">
        <v>1.5650990000000001E-12</v>
      </c>
      <c r="AY575" s="42">
        <v>7.0025092999999995E-17</v>
      </c>
      <c r="AZ575" s="28"/>
      <c r="BA575" s="38" t="s">
        <v>1179</v>
      </c>
      <c r="BB575" s="28"/>
      <c r="BC575" s="28"/>
      <c r="BE575" s="99"/>
      <c r="BF575"/>
      <c r="BG575"/>
      <c r="BH575"/>
      <c r="BI575"/>
      <c r="BJ575"/>
      <c r="BK575"/>
      <c r="BL575"/>
      <c r="BM575"/>
      <c r="BN575"/>
      <c r="BO575"/>
      <c r="BP575"/>
      <c r="BQ575"/>
    </row>
    <row r="576" spans="1:69" ht="14.4">
      <c r="A576">
        <v>2</v>
      </c>
      <c r="C576" s="71" t="s">
        <v>575</v>
      </c>
      <c r="E576" s="29" t="s">
        <v>52</v>
      </c>
      <c r="F576" s="43" t="s">
        <v>2064</v>
      </c>
      <c r="G576" s="238">
        <f t="shared" si="600"/>
        <v>1.0143383216824238</v>
      </c>
      <c r="H576" s="134">
        <f t="shared" si="601"/>
        <v>2.0419267573100003E-2</v>
      </c>
      <c r="I576" s="134">
        <f t="shared" si="602"/>
        <v>6.4364464900000001E-2</v>
      </c>
      <c r="J576" s="138">
        <f t="shared" si="603"/>
        <v>0.6061624192093239</v>
      </c>
      <c r="K576" s="190">
        <v>0.32339216999999998</v>
      </c>
      <c r="L576" s="190">
        <v>4.7166061000000002E-2</v>
      </c>
      <c r="M576" s="190">
        <v>7.5090946999999998E-3</v>
      </c>
      <c r="N576" s="190">
        <v>1.903879E-2</v>
      </c>
      <c r="O576" s="190">
        <v>6.1084731000000003E-6</v>
      </c>
      <c r="P576" s="190">
        <v>1.3743691000000001E-3</v>
      </c>
      <c r="Q576" s="190">
        <v>9.6893091999999993E-3</v>
      </c>
      <c r="R576" s="190">
        <v>6.3966907999999994E-5</v>
      </c>
      <c r="S576" s="190">
        <v>0.55759413000000002</v>
      </c>
      <c r="T576" s="190">
        <v>4.8502049999999998E-2</v>
      </c>
      <c r="U576" s="190">
        <v>2.2719615000000001E-6</v>
      </c>
      <c r="V576" s="190">
        <v>3.3982385000000001E-10</v>
      </c>
      <c r="W576" s="25"/>
      <c r="X576" s="252">
        <f t="shared" si="604"/>
        <v>2.7878635344827583</v>
      </c>
      <c r="Y576" s="35">
        <v>109.03397</v>
      </c>
      <c r="Z576" s="67">
        <f t="shared" si="605"/>
        <v>6.839703565950582E-2</v>
      </c>
      <c r="AA576" s="5">
        <f t="shared" si="606"/>
        <v>3.6513161566359996E-6</v>
      </c>
      <c r="AB576" s="5">
        <f t="shared" si="607"/>
        <v>8.1400678640357989E-9</v>
      </c>
      <c r="AC576" s="36">
        <f t="shared" si="608"/>
        <v>0.3310164827</v>
      </c>
      <c r="AD576" s="42">
        <v>2.5923951999999999E-6</v>
      </c>
      <c r="AE576" s="42">
        <v>7.8216494999999996E-9</v>
      </c>
      <c r="AF576" s="42">
        <v>2.1369715999999999E-13</v>
      </c>
      <c r="AG576" s="42">
        <v>4.0962686E-11</v>
      </c>
      <c r="AH576" s="42">
        <v>3.8590450000000001E-11</v>
      </c>
      <c r="AI576" s="42">
        <v>1.3615273999999999E-9</v>
      </c>
      <c r="AJ576" s="42">
        <v>1.2722317000000001E-6</v>
      </c>
      <c r="AK576" s="42">
        <v>2.2089333E-10</v>
      </c>
      <c r="AL576" s="42">
        <v>1.4778124E-9</v>
      </c>
      <c r="AM576" s="42">
        <v>5.5828207999999999E-12</v>
      </c>
      <c r="AN576" s="42">
        <v>2.6473158000000002E-15</v>
      </c>
      <c r="AO576" s="42">
        <v>9.9667738999999994E-12</v>
      </c>
      <c r="AP576" s="42">
        <v>7.2023655E-13</v>
      </c>
      <c r="AQ576" s="42">
        <v>1.8575683000000001E-13</v>
      </c>
      <c r="AR576" s="42">
        <v>1.6273761E-9</v>
      </c>
      <c r="AS576" s="42">
        <v>1.3687489999999999E-8</v>
      </c>
      <c r="AT576" s="42">
        <v>2.1574961999999999E-12</v>
      </c>
      <c r="AU576" s="29">
        <v>2.9303026999999999E-3</v>
      </c>
      <c r="AV576" s="29">
        <v>0.32808618000000001</v>
      </c>
      <c r="AW576" s="42">
        <v>-2.3006669000000001E-7</v>
      </c>
      <c r="AX576" s="42">
        <v>-1.3990541999999999E-9</v>
      </c>
      <c r="AY576" s="42">
        <v>-6.2594719999999997E-14</v>
      </c>
      <c r="AZ576" s="28"/>
      <c r="BA576" s="38" t="s">
        <v>1209</v>
      </c>
      <c r="BB576" s="28"/>
      <c r="BC576" s="28"/>
      <c r="BE576" s="99"/>
      <c r="BF576"/>
      <c r="BG576"/>
      <c r="BH576"/>
      <c r="BI576"/>
      <c r="BJ576"/>
      <c r="BK576"/>
      <c r="BL576"/>
      <c r="BM576"/>
      <c r="BN576"/>
      <c r="BO576"/>
      <c r="BP576"/>
      <c r="BQ576"/>
    </row>
    <row r="577" spans="1:69" ht="14.4">
      <c r="A577">
        <v>2</v>
      </c>
      <c r="C577" s="71" t="s">
        <v>576</v>
      </c>
      <c r="E577" s="29" t="s">
        <v>52</v>
      </c>
      <c r="F577" s="43" t="s">
        <v>2065</v>
      </c>
      <c r="G577" s="238">
        <f t="shared" si="600"/>
        <v>1.5510388121630001</v>
      </c>
      <c r="H577" s="134">
        <f t="shared" si="601"/>
        <v>3.3669295340000002E-2</v>
      </c>
      <c r="I577" s="134">
        <f t="shared" si="602"/>
        <v>4.6991973499999999E-2</v>
      </c>
      <c r="J577" s="138">
        <f t="shared" si="603"/>
        <v>0.80777337332299992</v>
      </c>
      <c r="K577" s="190">
        <v>0.66260417000000005</v>
      </c>
      <c r="L577" s="190">
        <v>1.7317155000000001E-2</v>
      </c>
      <c r="M577" s="190">
        <v>2.8387652999999999E-2</v>
      </c>
      <c r="N577" s="190">
        <v>2.9574941E-2</v>
      </c>
      <c r="O577" s="190">
        <v>3.642078E-3</v>
      </c>
      <c r="P577" s="190">
        <v>4.5227633999999999E-4</v>
      </c>
      <c r="Q577" s="190">
        <v>1.2871655E-3</v>
      </c>
      <c r="R577" s="190">
        <v>9.2012262999999997E-4</v>
      </c>
      <c r="S577" s="190">
        <v>0.80554868000000002</v>
      </c>
      <c r="T577" s="190">
        <v>1.2754204999999999E-3</v>
      </c>
      <c r="U577" s="190">
        <v>2.9150192999999998E-5</v>
      </c>
      <c r="V577" s="190">
        <v>0</v>
      </c>
      <c r="W577" s="25"/>
      <c r="X577" s="252">
        <f t="shared" si="604"/>
        <v>5.7121049137931035</v>
      </c>
      <c r="Y577" s="35">
        <v>139.44415000000001</v>
      </c>
      <c r="Z577" s="67">
        <f t="shared" si="605"/>
        <v>0.12109070162795718</v>
      </c>
      <c r="AA577" s="5">
        <f t="shared" si="606"/>
        <v>6.1101786759380003E-6</v>
      </c>
      <c r="AB577" s="5">
        <f t="shared" si="607"/>
        <v>1.76269270076479E-8</v>
      </c>
      <c r="AC577" s="36">
        <f t="shared" si="608"/>
        <v>1.169806258276</v>
      </c>
      <c r="AD577" s="42">
        <v>5.3488948000000003E-6</v>
      </c>
      <c r="AE577" s="42">
        <v>1.613677E-8</v>
      </c>
      <c r="AF577" s="42">
        <v>4.4086647000000001E-13</v>
      </c>
      <c r="AG577" s="42">
        <v>3.5910504999999999E-10</v>
      </c>
      <c r="AH577" s="42">
        <v>4.6649487999999997E-11</v>
      </c>
      <c r="AI577" s="42">
        <v>4.1526649999999999E-9</v>
      </c>
      <c r="AJ577" s="42">
        <v>7.3314691000000004E-7</v>
      </c>
      <c r="AK577" s="42">
        <v>6.0123298999999998E-10</v>
      </c>
      <c r="AL577" s="42">
        <v>7.6309256999999997E-10</v>
      </c>
      <c r="AM577" s="42">
        <v>2.5944428999999999E-14</v>
      </c>
      <c r="AN577" s="42">
        <v>2.6851549000000002E-15</v>
      </c>
      <c r="AO577" s="42">
        <v>1.1097216E-12</v>
      </c>
      <c r="AP577" s="42">
        <v>6.4113998000000004E-14</v>
      </c>
      <c r="AQ577" s="42">
        <v>4.8457408000000002E-14</v>
      </c>
      <c r="AR577" s="42">
        <v>5.5753469E-9</v>
      </c>
      <c r="AS577" s="42">
        <v>2.1375945E-9</v>
      </c>
      <c r="AT577" s="42">
        <v>2.7655312E-11</v>
      </c>
      <c r="AU577" s="42">
        <v>4.9558275999999997E-5</v>
      </c>
      <c r="AV577" s="29">
        <v>1.1697567</v>
      </c>
      <c r="AW577" s="42">
        <v>1.5865605000000001E-8</v>
      </c>
      <c r="AX577" s="42">
        <v>9.6480030000000004E-11</v>
      </c>
      <c r="AY577" s="42">
        <v>4.3165879999999998E-15</v>
      </c>
      <c r="AZ577" s="28"/>
      <c r="BA577" s="33" t="s">
        <v>1178</v>
      </c>
      <c r="BB577" s="28"/>
      <c r="BC577" s="28"/>
      <c r="BE577" s="99"/>
      <c r="BF577"/>
      <c r="BG577"/>
      <c r="BH577"/>
      <c r="BI577"/>
      <c r="BJ577"/>
      <c r="BK577"/>
      <c r="BL577"/>
      <c r="BM577"/>
      <c r="BN577"/>
      <c r="BO577"/>
      <c r="BP577"/>
      <c r="BQ577"/>
    </row>
    <row r="578" spans="1:69" ht="14.4">
      <c r="A578">
        <v>2</v>
      </c>
      <c r="C578" s="71" t="s">
        <v>577</v>
      </c>
      <c r="E578" s="29" t="s">
        <v>52</v>
      </c>
      <c r="F578" s="43" t="s">
        <v>2066</v>
      </c>
      <c r="G578" s="238">
        <f t="shared" si="600"/>
        <v>1.5263830724045624</v>
      </c>
      <c r="H578" s="134">
        <f t="shared" si="601"/>
        <v>1.5058061462599999E-2</v>
      </c>
      <c r="I578" s="134">
        <f t="shared" si="602"/>
        <v>0.10509116092399999</v>
      </c>
      <c r="J578" s="138">
        <f t="shared" si="603"/>
        <v>0.62853776001796258</v>
      </c>
      <c r="K578" s="190">
        <v>0.77769608999999995</v>
      </c>
      <c r="L578" s="190">
        <v>0.10503037</v>
      </c>
      <c r="M578" s="190">
        <v>5.9038089000000003E-5</v>
      </c>
      <c r="N578" s="190">
        <v>5.4719764000000001E-3</v>
      </c>
      <c r="O578" s="190">
        <v>9.5828510999999995E-3</v>
      </c>
      <c r="P578" s="190">
        <v>3.2339626000000001E-6</v>
      </c>
      <c r="Q578" s="190">
        <v>1.7528350000000001E-6</v>
      </c>
      <c r="R578" s="190">
        <v>6.2388149999999997E-6</v>
      </c>
      <c r="S578" s="190">
        <v>0.62852425999999995</v>
      </c>
      <c r="T578" s="190">
        <v>4.0150582999999998E-6</v>
      </c>
      <c r="U578" s="190">
        <v>3.2456591999999999E-6</v>
      </c>
      <c r="V578" s="190">
        <v>4.8546263999999997E-10</v>
      </c>
      <c r="W578" s="25"/>
      <c r="X578" s="252">
        <f t="shared" si="604"/>
        <v>6.7042766379310335</v>
      </c>
      <c r="Y578" s="35">
        <v>171.62083999999999</v>
      </c>
      <c r="Z578" s="67">
        <f t="shared" si="605"/>
        <v>0.15607915213525569</v>
      </c>
      <c r="AA578" s="5">
        <f t="shared" si="606"/>
        <v>8.4074263318900648E-6</v>
      </c>
      <c r="AB578" s="5">
        <f t="shared" si="607"/>
        <v>2.1368957138827599E-8</v>
      </c>
      <c r="AC578" s="36">
        <f t="shared" si="608"/>
        <v>0.35933712043496996</v>
      </c>
      <c r="AD578" s="42">
        <v>6.2215909000000003E-6</v>
      </c>
      <c r="AE578" s="42">
        <v>1.8772041000000001E-8</v>
      </c>
      <c r="AF578" s="42">
        <v>5.1287896000000002E-13</v>
      </c>
      <c r="AG578" s="42">
        <v>4.4165486E-13</v>
      </c>
      <c r="AH578" s="42">
        <v>2.8139706E-14</v>
      </c>
      <c r="AI578" s="42">
        <v>2.0496813000000001E-10</v>
      </c>
      <c r="AJ578" s="42">
        <v>2.1852536999999998E-6</v>
      </c>
      <c r="AK578" s="42">
        <v>4.6245344000000002E-11</v>
      </c>
      <c r="AL578" s="42">
        <v>2.5454866999999998E-9</v>
      </c>
      <c r="AM578" s="42">
        <v>9.2694937000000008E-15</v>
      </c>
      <c r="AN578" s="42">
        <v>1.0352324E-16</v>
      </c>
      <c r="AO578" s="42">
        <v>1.3968736E-14</v>
      </c>
      <c r="AP578" s="42">
        <v>1.9568844999999999E-16</v>
      </c>
      <c r="AQ578" s="42">
        <v>3.7200111999999998E-16</v>
      </c>
      <c r="AR578" s="42">
        <v>3.6407055E-12</v>
      </c>
      <c r="AS578" s="42">
        <v>1.1528163E-10</v>
      </c>
      <c r="AT578" s="42">
        <v>3.0821374000000001E-12</v>
      </c>
      <c r="AU578" s="42">
        <v>4.8043497E-7</v>
      </c>
      <c r="AV578" s="29">
        <v>0.35933663999999998</v>
      </c>
      <c r="AW578" s="42">
        <v>2.5737162999999998E-10</v>
      </c>
      <c r="AX578" s="42">
        <v>1.5650990000000001E-12</v>
      </c>
      <c r="AY578" s="42">
        <v>7.0025092999999995E-17</v>
      </c>
      <c r="AZ578" s="28"/>
      <c r="BA578" s="38" t="s">
        <v>1179</v>
      </c>
      <c r="BB578" s="28"/>
      <c r="BC578" s="28"/>
      <c r="BE578" s="99"/>
      <c r="BF578"/>
      <c r="BG578"/>
      <c r="BH578"/>
      <c r="BI578"/>
      <c r="BJ578"/>
      <c r="BK578"/>
      <c r="BL578"/>
      <c r="BM578"/>
      <c r="BN578"/>
      <c r="BO578"/>
      <c r="BP578"/>
      <c r="BQ578"/>
    </row>
    <row r="579" spans="1:69" ht="14.4">
      <c r="A579">
        <v>2</v>
      </c>
      <c r="C579" s="71" t="s">
        <v>578</v>
      </c>
      <c r="E579" s="29" t="s">
        <v>52</v>
      </c>
      <c r="F579" s="43" t="s">
        <v>2067</v>
      </c>
      <c r="G579" s="238">
        <f t="shared" si="600"/>
        <v>1.2190577340093238</v>
      </c>
      <c r="H579" s="134">
        <f t="shared" si="601"/>
        <v>2.4019919899999999E-2</v>
      </c>
      <c r="I579" s="134">
        <f t="shared" si="602"/>
        <v>9.0763214899999986E-2</v>
      </c>
      <c r="J579" s="138">
        <f t="shared" si="603"/>
        <v>0.4885624292093238</v>
      </c>
      <c r="K579" s="190">
        <v>0.61571217</v>
      </c>
      <c r="L579" s="190">
        <v>7.3564810999999994E-2</v>
      </c>
      <c r="M579" s="190">
        <v>7.5090946999999998E-3</v>
      </c>
      <c r="N579" s="190">
        <v>1.5937554999999999E-2</v>
      </c>
      <c r="O579" s="190">
        <v>6.7079957999999999E-3</v>
      </c>
      <c r="P579" s="190">
        <v>1.3743691000000001E-3</v>
      </c>
      <c r="Q579" s="190">
        <v>9.6893091999999993E-3</v>
      </c>
      <c r="R579" s="190">
        <v>6.3966907999999994E-5</v>
      </c>
      <c r="S579" s="190">
        <v>0.43999413999999998</v>
      </c>
      <c r="T579" s="190">
        <v>4.8502049999999998E-2</v>
      </c>
      <c r="U579" s="190">
        <v>2.2719615000000001E-6</v>
      </c>
      <c r="V579" s="190">
        <v>3.3982385000000001E-10</v>
      </c>
      <c r="W579" s="25"/>
      <c r="X579" s="252">
        <f t="shared" si="604"/>
        <v>5.3078635344827587</v>
      </c>
      <c r="Y579" s="35">
        <v>129.52542</v>
      </c>
      <c r="Z579" s="67">
        <f t="shared" si="605"/>
        <v>0.12082645658857785</v>
      </c>
      <c r="AA579" s="5">
        <f t="shared" si="606"/>
        <v>6.5388569666360008E-6</v>
      </c>
      <c r="AB579" s="5">
        <f t="shared" si="607"/>
        <v>1.5810002944035797E-8</v>
      </c>
      <c r="AC579" s="36">
        <f t="shared" si="608"/>
        <v>0.26383748270000001</v>
      </c>
      <c r="AD579" s="42">
        <v>4.9309552E-6</v>
      </c>
      <c r="AE579" s="42">
        <v>1.487765E-8</v>
      </c>
      <c r="AF579" s="42">
        <v>4.0647716000000001E-13</v>
      </c>
      <c r="AG579" s="42">
        <v>4.0962686E-11</v>
      </c>
      <c r="AH579" s="42">
        <v>3.8590450000000001E-11</v>
      </c>
      <c r="AI579" s="42">
        <v>1.2483374000000001E-9</v>
      </c>
      <c r="AJ579" s="42">
        <v>1.8213257000000001E-6</v>
      </c>
      <c r="AK579" s="42">
        <v>1.9503112999999999E-10</v>
      </c>
      <c r="AL579" s="42">
        <v>2.1174164E-9</v>
      </c>
      <c r="AM579" s="42">
        <v>5.5828207999999999E-12</v>
      </c>
      <c r="AN579" s="42">
        <v>2.6473158000000002E-15</v>
      </c>
      <c r="AO579" s="42">
        <v>9.9667738999999994E-12</v>
      </c>
      <c r="AP579" s="42">
        <v>7.2023655E-13</v>
      </c>
      <c r="AQ579" s="42">
        <v>1.8575683000000001E-13</v>
      </c>
      <c r="AR579" s="42">
        <v>1.6273761E-9</v>
      </c>
      <c r="AS579" s="42">
        <v>1.3687489999999999E-8</v>
      </c>
      <c r="AT579" s="42">
        <v>2.1574961999999999E-12</v>
      </c>
      <c r="AU579" s="29">
        <v>2.9303026999999999E-3</v>
      </c>
      <c r="AV579" s="29">
        <v>0.26090718000000002</v>
      </c>
      <c r="AW579" s="42">
        <v>-2.3006669000000001E-7</v>
      </c>
      <c r="AX579" s="42">
        <v>-1.3990541999999999E-9</v>
      </c>
      <c r="AY579" s="42">
        <v>-6.2594719999999997E-14</v>
      </c>
      <c r="AZ579" s="28"/>
      <c r="BA579" s="38" t="s">
        <v>1209</v>
      </c>
      <c r="BB579" s="28"/>
      <c r="BC579" s="28"/>
      <c r="BE579" s="99"/>
      <c r="BF579"/>
      <c r="BG579"/>
      <c r="BH579"/>
      <c r="BI579"/>
      <c r="BJ579"/>
      <c r="BK579"/>
      <c r="BL579"/>
      <c r="BM579"/>
      <c r="BN579"/>
      <c r="BO579"/>
      <c r="BP579"/>
      <c r="BQ579"/>
    </row>
    <row r="580" spans="1:69" ht="14.4">
      <c r="A580">
        <v>2</v>
      </c>
      <c r="C580" s="71" t="s">
        <v>579</v>
      </c>
      <c r="E580" s="29" t="s">
        <v>52</v>
      </c>
      <c r="F580" s="43" t="s">
        <v>2068</v>
      </c>
      <c r="G580" s="238">
        <f t="shared" si="600"/>
        <v>1.4998826724045626</v>
      </c>
      <c r="H580" s="134">
        <f t="shared" si="601"/>
        <v>1.54826614626E-2</v>
      </c>
      <c r="I580" s="134">
        <f t="shared" si="602"/>
        <v>0.112966160924</v>
      </c>
      <c r="J580" s="138">
        <f t="shared" si="603"/>
        <v>0.62853776001796258</v>
      </c>
      <c r="K580" s="190">
        <v>0.74289609000000001</v>
      </c>
      <c r="L580" s="190">
        <v>0.11290537</v>
      </c>
      <c r="M580" s="190">
        <v>5.9038089000000003E-5</v>
      </c>
      <c r="N580" s="190">
        <v>9.0885763999999994E-3</v>
      </c>
      <c r="O580" s="190">
        <v>6.3908510999999999E-3</v>
      </c>
      <c r="P580" s="190">
        <v>3.2339626000000001E-6</v>
      </c>
      <c r="Q580" s="190">
        <v>1.7528350000000001E-6</v>
      </c>
      <c r="R580" s="190">
        <v>6.2388149999999997E-6</v>
      </c>
      <c r="S580" s="190">
        <v>0.62852425999999995</v>
      </c>
      <c r="T580" s="190">
        <v>4.0150582999999998E-6</v>
      </c>
      <c r="U580" s="190">
        <v>3.2456591999999999E-6</v>
      </c>
      <c r="V580" s="190">
        <v>4.8546263999999997E-10</v>
      </c>
      <c r="W580" s="25"/>
      <c r="X580" s="252">
        <f t="shared" si="604"/>
        <v>6.4042766379310345</v>
      </c>
      <c r="Y580" s="35">
        <v>182.46083999999999</v>
      </c>
      <c r="Z580" s="67">
        <f t="shared" si="605"/>
        <v>0.15380582626397568</v>
      </c>
      <c r="AA580" s="5">
        <f t="shared" si="606"/>
        <v>8.2929583318900637E-6</v>
      </c>
      <c r="AB580" s="5">
        <f t="shared" si="607"/>
        <v>2.0749894188827599E-8</v>
      </c>
      <c r="AC580" s="36">
        <f t="shared" si="608"/>
        <v>0.35933712043496996</v>
      </c>
      <c r="AD580" s="42">
        <v>5.9431908999999997E-6</v>
      </c>
      <c r="AE580" s="42">
        <v>1.7932041000000001E-8</v>
      </c>
      <c r="AF580" s="42">
        <v>4.8992896E-13</v>
      </c>
      <c r="AG580" s="42">
        <v>4.4165486E-13</v>
      </c>
      <c r="AH580" s="42">
        <v>2.8139706E-14</v>
      </c>
      <c r="AI580" s="42">
        <v>3.3696813000000002E-10</v>
      </c>
      <c r="AJ580" s="42">
        <v>2.3490536999999999E-6</v>
      </c>
      <c r="AK580" s="42">
        <v>7.6405343999999998E-11</v>
      </c>
      <c r="AL580" s="42">
        <v>2.7362867000000001E-9</v>
      </c>
      <c r="AM580" s="42">
        <v>9.2694937000000008E-15</v>
      </c>
      <c r="AN580" s="42">
        <v>1.0352324E-16</v>
      </c>
      <c r="AO580" s="42">
        <v>1.3968736E-14</v>
      </c>
      <c r="AP580" s="42">
        <v>1.9568844999999999E-16</v>
      </c>
      <c r="AQ580" s="42">
        <v>3.7200111999999998E-16</v>
      </c>
      <c r="AR580" s="42">
        <v>3.6407055E-12</v>
      </c>
      <c r="AS580" s="42">
        <v>1.1528163E-10</v>
      </c>
      <c r="AT580" s="42">
        <v>3.0821374000000001E-12</v>
      </c>
      <c r="AU580" s="42">
        <v>4.8043497E-7</v>
      </c>
      <c r="AV580" s="29">
        <v>0.35933663999999998</v>
      </c>
      <c r="AW580" s="42">
        <v>2.5737162999999998E-10</v>
      </c>
      <c r="AX580" s="42">
        <v>1.5650990000000001E-12</v>
      </c>
      <c r="AY580" s="42">
        <v>7.0025092999999995E-17</v>
      </c>
      <c r="AZ580" s="28"/>
      <c r="BA580" s="38" t="s">
        <v>1179</v>
      </c>
      <c r="BB580" s="28"/>
      <c r="BC580" s="28"/>
      <c r="BE580" s="99"/>
      <c r="BF580"/>
      <c r="BG580"/>
      <c r="BH580"/>
      <c r="BI580"/>
      <c r="BJ580"/>
      <c r="BK580"/>
      <c r="BL580"/>
      <c r="BM580"/>
      <c r="BN580"/>
      <c r="BO580"/>
      <c r="BP580"/>
      <c r="BQ580"/>
    </row>
    <row r="581" spans="1:69" ht="14.4">
      <c r="A581">
        <v>2</v>
      </c>
      <c r="C581" s="71" t="s">
        <v>580</v>
      </c>
      <c r="E581" s="29" t="s">
        <v>52</v>
      </c>
      <c r="F581" s="43" t="s">
        <v>2069</v>
      </c>
      <c r="G581" s="238">
        <f t="shared" si="600"/>
        <v>1.2005074540093239</v>
      </c>
      <c r="H581" s="134">
        <f t="shared" si="601"/>
        <v>2.4317139900000003E-2</v>
      </c>
      <c r="I581" s="134">
        <f t="shared" si="602"/>
        <v>9.627571489999999E-2</v>
      </c>
      <c r="J581" s="138">
        <f t="shared" si="603"/>
        <v>0.4885624292093238</v>
      </c>
      <c r="K581" s="190">
        <v>0.59135216999999995</v>
      </c>
      <c r="L581" s="190">
        <v>7.9077310999999997E-2</v>
      </c>
      <c r="M581" s="190">
        <v>7.5090946999999998E-3</v>
      </c>
      <c r="N581" s="190">
        <v>1.8469175000000001E-2</v>
      </c>
      <c r="O581" s="190">
        <v>4.4735957999999998E-3</v>
      </c>
      <c r="P581" s="190">
        <v>1.3743691000000001E-3</v>
      </c>
      <c r="Q581" s="190">
        <v>9.6893091999999993E-3</v>
      </c>
      <c r="R581" s="190">
        <v>6.3966907999999994E-5</v>
      </c>
      <c r="S581" s="190">
        <v>0.43999413999999998</v>
      </c>
      <c r="T581" s="190">
        <v>4.8502049999999998E-2</v>
      </c>
      <c r="U581" s="190">
        <v>2.2719615000000001E-6</v>
      </c>
      <c r="V581" s="190">
        <v>3.3982385000000001E-10</v>
      </c>
      <c r="W581" s="25"/>
      <c r="X581" s="252">
        <f t="shared" si="604"/>
        <v>5.0978635344827579</v>
      </c>
      <c r="Y581" s="35">
        <v>137.11341999999999</v>
      </c>
      <c r="Z581" s="67">
        <f t="shared" si="605"/>
        <v>0.11923512847868184</v>
      </c>
      <c r="AA581" s="5">
        <f t="shared" si="606"/>
        <v>6.4587293666360003E-6</v>
      </c>
      <c r="AB581" s="5">
        <f t="shared" si="607"/>
        <v>1.53766588790358E-8</v>
      </c>
      <c r="AC581" s="36">
        <f t="shared" si="608"/>
        <v>0.26383748270000001</v>
      </c>
      <c r="AD581" s="42">
        <v>4.7360752000000001E-6</v>
      </c>
      <c r="AE581" s="42">
        <v>1.428965E-8</v>
      </c>
      <c r="AF581" s="42">
        <v>3.9041216000000001E-13</v>
      </c>
      <c r="AG581" s="42">
        <v>4.0962686E-11</v>
      </c>
      <c r="AH581" s="42">
        <v>3.8590450000000001E-11</v>
      </c>
      <c r="AI581" s="42">
        <v>1.3407374000000001E-9</v>
      </c>
      <c r="AJ581" s="42">
        <v>1.9359857E-6</v>
      </c>
      <c r="AK581" s="42">
        <v>2.1614313E-10</v>
      </c>
      <c r="AL581" s="42">
        <v>2.2509764000000001E-9</v>
      </c>
      <c r="AM581" s="42">
        <v>5.5828207999999999E-12</v>
      </c>
      <c r="AN581" s="42">
        <v>2.6473158000000002E-15</v>
      </c>
      <c r="AO581" s="42">
        <v>9.9667738999999994E-12</v>
      </c>
      <c r="AP581" s="42">
        <v>7.2023655E-13</v>
      </c>
      <c r="AQ581" s="42">
        <v>1.8575683000000001E-13</v>
      </c>
      <c r="AR581" s="42">
        <v>1.6273761E-9</v>
      </c>
      <c r="AS581" s="42">
        <v>1.3687489999999999E-8</v>
      </c>
      <c r="AT581" s="42">
        <v>2.1574961999999999E-12</v>
      </c>
      <c r="AU581" s="29">
        <v>2.9303026999999999E-3</v>
      </c>
      <c r="AV581" s="29">
        <v>0.26090718000000002</v>
      </c>
      <c r="AW581" s="42">
        <v>-2.3006669000000001E-7</v>
      </c>
      <c r="AX581" s="42">
        <v>-1.3990541999999999E-9</v>
      </c>
      <c r="AY581" s="42">
        <v>-6.2594719999999997E-14</v>
      </c>
      <c r="AZ581" s="28"/>
      <c r="BA581" s="38" t="s">
        <v>1209</v>
      </c>
      <c r="BB581" s="28"/>
      <c r="BC581" s="28"/>
      <c r="BE581" s="99"/>
      <c r="BF581"/>
      <c r="BG581"/>
      <c r="BH581"/>
      <c r="BI581"/>
      <c r="BJ581"/>
      <c r="BK581"/>
      <c r="BL581"/>
      <c r="BM581"/>
      <c r="BN581"/>
      <c r="BO581"/>
      <c r="BP581"/>
      <c r="BQ581"/>
    </row>
    <row r="582" spans="1:69" ht="14.4">
      <c r="A582">
        <v>2</v>
      </c>
      <c r="C582" s="71" t="s">
        <v>581</v>
      </c>
      <c r="E582" s="29" t="s">
        <v>52</v>
      </c>
      <c r="F582" s="43" t="s">
        <v>2070</v>
      </c>
      <c r="G582" s="238">
        <f t="shared" si="600"/>
        <v>1.6075804542227004</v>
      </c>
      <c r="H582" s="134">
        <f t="shared" si="601"/>
        <v>0.1029479511177</v>
      </c>
      <c r="I582" s="134">
        <f t="shared" si="602"/>
        <v>0.16627299351200001</v>
      </c>
      <c r="J582" s="138">
        <f t="shared" si="603"/>
        <v>0.8772855295930001</v>
      </c>
      <c r="K582" s="190">
        <v>0.46107397999999999</v>
      </c>
      <c r="L582" s="190">
        <v>0.11743036</v>
      </c>
      <c r="M582" s="190">
        <v>4.8798620000000001E-2</v>
      </c>
      <c r="N582" s="190">
        <v>9.2222370999999997E-2</v>
      </c>
      <c r="O582" s="190">
        <v>1.0717668E-2</v>
      </c>
      <c r="P582" s="190">
        <v>7.9121176999999994E-6</v>
      </c>
      <c r="Q582" s="190">
        <v>4.4013512000000001E-5</v>
      </c>
      <c r="R582" s="190">
        <v>4.9761273E-5</v>
      </c>
      <c r="S582" s="190">
        <v>0.87662172000000005</v>
      </c>
      <c r="T582" s="190">
        <v>6.1404831999999998E-4</v>
      </c>
      <c r="U582" s="190">
        <v>0</v>
      </c>
      <c r="V582" s="190">
        <v>0</v>
      </c>
      <c r="W582" s="25"/>
      <c r="X582" s="252">
        <f t="shared" si="604"/>
        <v>3.9747756896551723</v>
      </c>
      <c r="Y582" s="35">
        <v>99.294499999999999</v>
      </c>
      <c r="Z582" s="67">
        <f t="shared" si="605"/>
        <v>0.12862232476886754</v>
      </c>
      <c r="AA582" s="5">
        <f t="shared" si="606"/>
        <v>6.7635610235706678E-6</v>
      </c>
      <c r="AB582" s="5">
        <f t="shared" si="607"/>
        <v>1.6295921778663611E-8</v>
      </c>
      <c r="AC582" s="36">
        <f t="shared" si="608"/>
        <v>0.78771910514449994</v>
      </c>
      <c r="AD582" s="42">
        <v>3.7415330999999999E-6</v>
      </c>
      <c r="AE582" s="42">
        <v>1.1286782E-8</v>
      </c>
      <c r="AF582" s="42">
        <v>3.0835495000000002E-13</v>
      </c>
      <c r="AG582" s="42">
        <v>7.6683871999999994E-18</v>
      </c>
      <c r="AH582" s="42">
        <v>0</v>
      </c>
      <c r="AI582" s="42">
        <v>8.4828430000000002E-9</v>
      </c>
      <c r="AJ582" s="42">
        <v>2.9730256999999998E-6</v>
      </c>
      <c r="AK582" s="42">
        <v>1.3325495E-9</v>
      </c>
      <c r="AL582" s="42">
        <v>3.4300714E-9</v>
      </c>
      <c r="AM582" s="42">
        <v>2.0482725E-13</v>
      </c>
      <c r="AN582" s="42">
        <v>2.1696802000000001E-15</v>
      </c>
      <c r="AO582" s="42">
        <v>4.7325422000000003E-14</v>
      </c>
      <c r="AP582" s="42">
        <v>7.4501351000000001E-14</v>
      </c>
      <c r="AQ582" s="42">
        <v>4.6959441E-16</v>
      </c>
      <c r="AR582" s="42">
        <v>2.9385129999999999E-12</v>
      </c>
      <c r="AS582" s="42">
        <v>8.4448050000000002E-11</v>
      </c>
      <c r="AT582" s="29">
        <v>0</v>
      </c>
      <c r="AU582" s="42">
        <v>4.8551445000000004E-6</v>
      </c>
      <c r="AV582" s="29">
        <v>0.78771424999999995</v>
      </c>
      <c r="AW582" s="42">
        <v>4.0431993999999999E-8</v>
      </c>
      <c r="AX582" s="42">
        <v>2.4587022999999999E-10</v>
      </c>
      <c r="AY582" s="42">
        <v>1.1000416E-14</v>
      </c>
      <c r="AZ582" s="28"/>
      <c r="BA582" s="38" t="s">
        <v>1179</v>
      </c>
      <c r="BB582" s="28"/>
      <c r="BC582" s="28"/>
      <c r="BE582" s="99"/>
      <c r="BF582"/>
      <c r="BG582"/>
      <c r="BH582"/>
      <c r="BI582"/>
      <c r="BJ582"/>
      <c r="BK582"/>
      <c r="BL582"/>
      <c r="BM582"/>
      <c r="BN582"/>
      <c r="BO582"/>
      <c r="BP582"/>
      <c r="BQ582"/>
    </row>
    <row r="583" spans="1:69" ht="14.4">
      <c r="A583">
        <v>2</v>
      </c>
      <c r="C583" s="71" t="s">
        <v>582</v>
      </c>
      <c r="E583" s="29" t="s">
        <v>52</v>
      </c>
      <c r="F583" s="43" t="s">
        <v>2071</v>
      </c>
      <c r="G583" s="238">
        <f t="shared" si="600"/>
        <v>1.1985986714045627</v>
      </c>
      <c r="H583" s="134">
        <f t="shared" si="601"/>
        <v>8.1736564625999996E-3</v>
      </c>
      <c r="I583" s="134">
        <f t="shared" si="602"/>
        <v>4.6991164923999997E-2</v>
      </c>
      <c r="J583" s="138">
        <f t="shared" si="603"/>
        <v>0.74853776001796268</v>
      </c>
      <c r="K583" s="190">
        <v>0.39489608999999998</v>
      </c>
      <c r="L583" s="190">
        <v>4.6930373999999997E-2</v>
      </c>
      <c r="M583" s="190">
        <v>5.9038089000000003E-5</v>
      </c>
      <c r="N583" s="190">
        <v>6.6473714000000001E-3</v>
      </c>
      <c r="O583" s="190">
        <v>1.5230510999999999E-3</v>
      </c>
      <c r="P583" s="190">
        <v>3.2339626000000001E-6</v>
      </c>
      <c r="Q583" s="190">
        <v>1.7528350000000001E-6</v>
      </c>
      <c r="R583" s="190">
        <v>6.2388149999999997E-6</v>
      </c>
      <c r="S583" s="190">
        <v>0.74852426000000005</v>
      </c>
      <c r="T583" s="190">
        <v>4.0150582999999998E-6</v>
      </c>
      <c r="U583" s="190">
        <v>3.2456591999999999E-6</v>
      </c>
      <c r="V583" s="190">
        <v>4.8546263999999997E-10</v>
      </c>
      <c r="W583" s="25"/>
      <c r="X583" s="252">
        <f t="shared" si="604"/>
        <v>3.4042766379310341</v>
      </c>
      <c r="Y583" s="35">
        <v>152.10084000000001</v>
      </c>
      <c r="Z583" s="67">
        <f t="shared" si="605"/>
        <v>7.870737044141575E-2</v>
      </c>
      <c r="AA583" s="5">
        <f t="shared" si="606"/>
        <v>4.1365892518900669E-6</v>
      </c>
      <c r="AB583" s="5">
        <f t="shared" si="607"/>
        <v>1.0730826288827603E-8</v>
      </c>
      <c r="AC583" s="36">
        <f t="shared" si="608"/>
        <v>0.42788712043496996</v>
      </c>
      <c r="AD583" s="42">
        <v>3.1591909000000002E-6</v>
      </c>
      <c r="AE583" s="42">
        <v>9.5320406000000003E-9</v>
      </c>
      <c r="AF583" s="42">
        <v>2.6042896000000002E-13</v>
      </c>
      <c r="AG583" s="42">
        <v>4.4165486E-13</v>
      </c>
      <c r="AH583" s="42">
        <v>2.8139706E-14</v>
      </c>
      <c r="AI583" s="42">
        <v>2.4786812999999999E-10</v>
      </c>
      <c r="AJ583" s="42">
        <v>9.7677372000000008E-7</v>
      </c>
      <c r="AK583" s="42">
        <v>5.6047344000000001E-11</v>
      </c>
      <c r="AL583" s="42">
        <v>1.1378067E-9</v>
      </c>
      <c r="AM583" s="42">
        <v>9.2694937000000008E-15</v>
      </c>
      <c r="AN583" s="42">
        <v>1.0352324E-16</v>
      </c>
      <c r="AO583" s="42">
        <v>1.3968736E-14</v>
      </c>
      <c r="AP583" s="42">
        <v>1.9568844999999999E-16</v>
      </c>
      <c r="AQ583" s="42">
        <v>3.7200111999999998E-16</v>
      </c>
      <c r="AR583" s="42">
        <v>3.6407055E-12</v>
      </c>
      <c r="AS583" s="42">
        <v>1.1528163E-10</v>
      </c>
      <c r="AT583" s="42">
        <v>3.0821374000000001E-12</v>
      </c>
      <c r="AU583" s="42">
        <v>4.8043497E-7</v>
      </c>
      <c r="AV583" s="29">
        <v>0.42788663999999998</v>
      </c>
      <c r="AW583" s="42">
        <v>2.5737162999999998E-10</v>
      </c>
      <c r="AX583" s="42">
        <v>1.5650990000000001E-12</v>
      </c>
      <c r="AY583" s="42">
        <v>7.0025092999999995E-17</v>
      </c>
      <c r="AZ583" s="28"/>
      <c r="BA583" s="38" t="s">
        <v>1179</v>
      </c>
      <c r="BB583" s="28"/>
      <c r="BC583" s="28"/>
      <c r="BE583" s="99"/>
      <c r="BF583"/>
      <c r="BG583"/>
      <c r="BH583"/>
      <c r="BI583"/>
      <c r="BJ583"/>
      <c r="BK583"/>
      <c r="BL583"/>
      <c r="BM583"/>
      <c r="BN583"/>
      <c r="BO583"/>
      <c r="BP583"/>
      <c r="BQ583"/>
    </row>
    <row r="584" spans="1:69" ht="14.4">
      <c r="A584">
        <v>2</v>
      </c>
      <c r="C584" s="71" t="s">
        <v>583</v>
      </c>
      <c r="E584" s="29" t="s">
        <v>52</v>
      </c>
      <c r="F584" s="43" t="s">
        <v>2072</v>
      </c>
      <c r="G584" s="238">
        <f t="shared" si="600"/>
        <v>0.98960865100932394</v>
      </c>
      <c r="H584" s="134">
        <f t="shared" si="601"/>
        <v>1.9200836900000001E-2</v>
      </c>
      <c r="I584" s="134">
        <f t="shared" si="602"/>
        <v>5.0093214900000002E-2</v>
      </c>
      <c r="J584" s="138">
        <f t="shared" si="603"/>
        <v>0.57256242920932388</v>
      </c>
      <c r="K584" s="190">
        <v>0.34775217000000003</v>
      </c>
      <c r="L584" s="190">
        <v>3.2894811000000003E-2</v>
      </c>
      <c r="M584" s="190">
        <v>7.5090946999999998E-3</v>
      </c>
      <c r="N584" s="190">
        <v>1.6760331999999999E-2</v>
      </c>
      <c r="O584" s="190">
        <v>1.0661358E-3</v>
      </c>
      <c r="P584" s="190">
        <v>1.3743691000000001E-3</v>
      </c>
      <c r="Q584" s="190">
        <v>9.6893091999999993E-3</v>
      </c>
      <c r="R584" s="190">
        <v>6.3966907999999994E-5</v>
      </c>
      <c r="S584" s="190">
        <v>0.52399414</v>
      </c>
      <c r="T584" s="190">
        <v>4.8502049999999998E-2</v>
      </c>
      <c r="U584" s="190">
        <v>2.2719615000000001E-6</v>
      </c>
      <c r="V584" s="190">
        <v>3.3982385000000001E-10</v>
      </c>
      <c r="W584" s="25"/>
      <c r="X584" s="252">
        <f t="shared" si="604"/>
        <v>2.9978635344827587</v>
      </c>
      <c r="Y584" s="35">
        <v>115.86142</v>
      </c>
      <c r="Z584" s="67">
        <f t="shared" si="605"/>
        <v>6.6666208370681823E-2</v>
      </c>
      <c r="AA584" s="5">
        <f t="shared" si="606"/>
        <v>3.5492709566359999E-6</v>
      </c>
      <c r="AB584" s="5">
        <f t="shared" si="607"/>
        <v>8.3633111290357998E-9</v>
      </c>
      <c r="AC584" s="36">
        <f t="shared" si="608"/>
        <v>0.31182248270000001</v>
      </c>
      <c r="AD584" s="42">
        <v>2.7872751999999998E-6</v>
      </c>
      <c r="AE584" s="42">
        <v>8.4096494999999996E-9</v>
      </c>
      <c r="AF584" s="42">
        <v>2.2976215999999999E-13</v>
      </c>
      <c r="AG584" s="42">
        <v>4.0962686E-11</v>
      </c>
      <c r="AH584" s="42">
        <v>3.8590450000000001E-11</v>
      </c>
      <c r="AI584" s="42">
        <v>1.2783674E-9</v>
      </c>
      <c r="AJ584" s="42">
        <v>9.7538965999999999E-7</v>
      </c>
      <c r="AK584" s="42">
        <v>2.0189252999999999E-10</v>
      </c>
      <c r="AL584" s="42">
        <v>1.1320404000000001E-9</v>
      </c>
      <c r="AM584" s="42">
        <v>5.5828207999999999E-12</v>
      </c>
      <c r="AN584" s="42">
        <v>2.6473158000000002E-15</v>
      </c>
      <c r="AO584" s="42">
        <v>9.9667738999999994E-12</v>
      </c>
      <c r="AP584" s="42">
        <v>7.2023655E-13</v>
      </c>
      <c r="AQ584" s="42">
        <v>1.8575683000000001E-13</v>
      </c>
      <c r="AR584" s="42">
        <v>1.6273761E-9</v>
      </c>
      <c r="AS584" s="42">
        <v>1.3687489999999999E-8</v>
      </c>
      <c r="AT584" s="42">
        <v>2.1574961999999999E-12</v>
      </c>
      <c r="AU584" s="29">
        <v>2.9303026999999999E-3</v>
      </c>
      <c r="AV584" s="29">
        <v>0.30889218000000002</v>
      </c>
      <c r="AW584" s="42">
        <v>-2.3006669000000001E-7</v>
      </c>
      <c r="AX584" s="42">
        <v>-1.3990541999999999E-9</v>
      </c>
      <c r="AY584" s="42">
        <v>-6.2594719999999997E-14</v>
      </c>
      <c r="AZ584" s="28"/>
      <c r="BA584" s="38" t="s">
        <v>1209</v>
      </c>
      <c r="BB584" s="28"/>
      <c r="BC584" s="28"/>
      <c r="BE584" s="99"/>
      <c r="BF584"/>
      <c r="BG584"/>
      <c r="BH584"/>
      <c r="BI584"/>
      <c r="BJ584"/>
      <c r="BK584"/>
      <c r="BL584"/>
      <c r="BM584"/>
      <c r="BN584"/>
      <c r="BO584"/>
      <c r="BP584"/>
      <c r="BQ584"/>
    </row>
    <row r="585" spans="1:69" ht="14.4">
      <c r="A585">
        <v>2</v>
      </c>
      <c r="C585" s="71" t="s">
        <v>584</v>
      </c>
      <c r="E585" s="29" t="s">
        <v>52</v>
      </c>
      <c r="F585" s="43" t="s">
        <v>2073</v>
      </c>
      <c r="G585" s="238">
        <f t="shared" si="600"/>
        <v>1.0848089213045626</v>
      </c>
      <c r="H585" s="134">
        <f t="shared" si="601"/>
        <v>3.7433906362599995E-2</v>
      </c>
      <c r="I585" s="134">
        <f t="shared" si="602"/>
        <v>3.7541164923999996E-2</v>
      </c>
      <c r="J585" s="138">
        <f t="shared" si="603"/>
        <v>0.80053776001796262</v>
      </c>
      <c r="K585" s="190">
        <v>0.20929608999999999</v>
      </c>
      <c r="L585" s="190">
        <v>3.7480373999999997E-2</v>
      </c>
      <c r="M585" s="190">
        <v>5.9038089000000003E-5</v>
      </c>
      <c r="N585" s="190">
        <v>5.7432213999999999E-3</v>
      </c>
      <c r="O585" s="190">
        <v>3.1687450999999998E-2</v>
      </c>
      <c r="P585" s="190">
        <v>3.2339626000000001E-6</v>
      </c>
      <c r="Q585" s="190">
        <v>1.7528350000000001E-6</v>
      </c>
      <c r="R585" s="190">
        <v>6.2388149999999997E-6</v>
      </c>
      <c r="S585" s="190">
        <v>0.80052425999999999</v>
      </c>
      <c r="T585" s="190">
        <v>4.0150582999999998E-6</v>
      </c>
      <c r="U585" s="190">
        <v>3.2456591999999999E-6</v>
      </c>
      <c r="V585" s="190">
        <v>4.8546263999999997E-10</v>
      </c>
      <c r="W585" s="25"/>
      <c r="X585" s="252">
        <f t="shared" si="604"/>
        <v>1.8042766379310342</v>
      </c>
      <c r="Y585" s="35">
        <v>129.93284</v>
      </c>
      <c r="Z585" s="67">
        <f t="shared" si="605"/>
        <v>4.7971044090007735E-2</v>
      </c>
      <c r="AA585" s="5">
        <f t="shared" si="606"/>
        <v>2.4551962518900663E-6</v>
      </c>
      <c r="AB585" s="5">
        <f t="shared" si="607"/>
        <v>6.0142039188276049E-9</v>
      </c>
      <c r="AC585" s="36">
        <f t="shared" si="608"/>
        <v>0.45759212043497</v>
      </c>
      <c r="AD585" s="42">
        <v>1.6743909E-6</v>
      </c>
      <c r="AE585" s="42">
        <v>5.0520406E-9</v>
      </c>
      <c r="AF585" s="42">
        <v>1.3802896E-13</v>
      </c>
      <c r="AG585" s="42">
        <v>4.4165486E-13</v>
      </c>
      <c r="AH585" s="42">
        <v>2.8139706E-14</v>
      </c>
      <c r="AI585" s="42">
        <v>2.1486813E-10</v>
      </c>
      <c r="AJ585" s="42">
        <v>7.8021371999999996E-7</v>
      </c>
      <c r="AK585" s="42">
        <v>4.8507344000000001E-11</v>
      </c>
      <c r="AL585" s="42">
        <v>9.0884673000000003E-10</v>
      </c>
      <c r="AM585" s="42">
        <v>9.2694937000000008E-15</v>
      </c>
      <c r="AN585" s="42">
        <v>1.0352324E-16</v>
      </c>
      <c r="AO585" s="42">
        <v>1.3968736E-14</v>
      </c>
      <c r="AP585" s="42">
        <v>1.9568844999999999E-16</v>
      </c>
      <c r="AQ585" s="42">
        <v>3.7200111999999998E-16</v>
      </c>
      <c r="AR585" s="42">
        <v>3.6407055E-12</v>
      </c>
      <c r="AS585" s="42">
        <v>1.1528163E-10</v>
      </c>
      <c r="AT585" s="42">
        <v>3.0821374000000001E-12</v>
      </c>
      <c r="AU585" s="42">
        <v>4.8043497E-7</v>
      </c>
      <c r="AV585" s="29">
        <v>0.45759164000000002</v>
      </c>
      <c r="AW585" s="42">
        <v>2.5737162999999998E-10</v>
      </c>
      <c r="AX585" s="42">
        <v>1.5650990000000001E-12</v>
      </c>
      <c r="AY585" s="42">
        <v>7.0025092999999995E-17</v>
      </c>
      <c r="AZ585" s="28"/>
      <c r="BA585" s="38" t="s">
        <v>1179</v>
      </c>
      <c r="BB585" s="28"/>
      <c r="BC585" s="28"/>
      <c r="BE585" s="99"/>
      <c r="BF585"/>
      <c r="BG585"/>
      <c r="BH585"/>
      <c r="BI585"/>
      <c r="BJ585"/>
      <c r="BK585"/>
      <c r="BL585"/>
      <c r="BM585"/>
      <c r="BN585"/>
      <c r="BO585"/>
      <c r="BP585"/>
      <c r="BQ585"/>
    </row>
    <row r="586" spans="1:69" ht="14.4">
      <c r="A586">
        <v>2</v>
      </c>
      <c r="C586" s="71" t="s">
        <v>585</v>
      </c>
      <c r="E586" s="29" t="s">
        <v>52</v>
      </c>
      <c r="F586" s="43" t="s">
        <v>2074</v>
      </c>
      <c r="G586" s="238">
        <f t="shared" si="600"/>
        <v>1.1006443259045626</v>
      </c>
      <c r="H586" s="134">
        <f t="shared" si="601"/>
        <v>4.4449310962599999E-2</v>
      </c>
      <c r="I586" s="134">
        <f t="shared" si="602"/>
        <v>3.8241164924000003E-2</v>
      </c>
      <c r="J586" s="138">
        <f t="shared" si="603"/>
        <v>0.80053776001796262</v>
      </c>
      <c r="K586" s="190">
        <v>0.21741609000000001</v>
      </c>
      <c r="L586" s="190">
        <v>3.8180374000000003E-2</v>
      </c>
      <c r="M586" s="190">
        <v>5.9038089000000003E-5</v>
      </c>
      <c r="N586" s="190">
        <v>1.1801025999999999E-2</v>
      </c>
      <c r="O586" s="190">
        <v>3.2645051000000001E-2</v>
      </c>
      <c r="P586" s="190">
        <v>3.2339626000000001E-6</v>
      </c>
      <c r="Q586" s="190">
        <v>1.7528350000000001E-6</v>
      </c>
      <c r="R586" s="190">
        <v>6.2388149999999997E-6</v>
      </c>
      <c r="S586" s="190">
        <v>0.80052425999999999</v>
      </c>
      <c r="T586" s="190">
        <v>4.0150582999999998E-6</v>
      </c>
      <c r="U586" s="190">
        <v>3.2456591999999999E-6</v>
      </c>
      <c r="V586" s="190">
        <v>4.8546263999999997E-10</v>
      </c>
      <c r="W586" s="25"/>
      <c r="X586" s="252">
        <f t="shared" si="604"/>
        <v>1.8742766379310345</v>
      </c>
      <c r="Y586" s="35">
        <v>132.84284</v>
      </c>
      <c r="Z586" s="67">
        <f t="shared" si="605"/>
        <v>4.9461013319439737E-2</v>
      </c>
      <c r="AA586" s="5">
        <f t="shared" si="606"/>
        <v>2.5349373518900662E-6</v>
      </c>
      <c r="AB586" s="5">
        <f t="shared" si="607"/>
        <v>6.2776872738276047E-9</v>
      </c>
      <c r="AC586" s="36">
        <f t="shared" si="608"/>
        <v>0.45759212043497</v>
      </c>
      <c r="AD586" s="42">
        <v>1.7393509E-6</v>
      </c>
      <c r="AE586" s="42">
        <v>5.2480405999999998E-9</v>
      </c>
      <c r="AF586" s="42">
        <v>1.4338396000000001E-13</v>
      </c>
      <c r="AG586" s="42">
        <v>4.4165486E-13</v>
      </c>
      <c r="AH586" s="42">
        <v>2.8139706E-14</v>
      </c>
      <c r="AI586" s="42">
        <v>4.3596812999999999E-10</v>
      </c>
      <c r="AJ586" s="42">
        <v>7.9477371999999996E-7</v>
      </c>
      <c r="AK586" s="42">
        <v>9.9025343999999994E-11</v>
      </c>
      <c r="AL586" s="42">
        <v>9.2580673000000004E-10</v>
      </c>
      <c r="AM586" s="42">
        <v>9.2694937000000008E-15</v>
      </c>
      <c r="AN586" s="42">
        <v>1.0352324E-16</v>
      </c>
      <c r="AO586" s="42">
        <v>1.3968736E-14</v>
      </c>
      <c r="AP586" s="42">
        <v>1.9568844999999999E-16</v>
      </c>
      <c r="AQ586" s="42">
        <v>3.7200111999999998E-16</v>
      </c>
      <c r="AR586" s="42">
        <v>3.6407055E-12</v>
      </c>
      <c r="AS586" s="42">
        <v>1.1528163E-10</v>
      </c>
      <c r="AT586" s="42">
        <v>3.0821374000000001E-12</v>
      </c>
      <c r="AU586" s="42">
        <v>4.8043497E-7</v>
      </c>
      <c r="AV586" s="29">
        <v>0.45759164000000002</v>
      </c>
      <c r="AW586" s="42">
        <v>2.5737162999999998E-10</v>
      </c>
      <c r="AX586" s="42">
        <v>1.5650990000000001E-12</v>
      </c>
      <c r="AY586" s="42">
        <v>7.0025092999999995E-17</v>
      </c>
      <c r="AZ586" s="28"/>
      <c r="BA586" s="38" t="s">
        <v>1179</v>
      </c>
      <c r="BB586" s="28"/>
      <c r="BC586" s="28"/>
      <c r="BE586" s="99"/>
      <c r="BF586"/>
      <c r="BG586"/>
      <c r="BH586"/>
      <c r="BI586"/>
      <c r="BJ586"/>
      <c r="BK586"/>
      <c r="BL586"/>
      <c r="BM586"/>
      <c r="BN586"/>
      <c r="BO586"/>
      <c r="BP586"/>
      <c r="BQ586"/>
    </row>
    <row r="587" spans="1:69" ht="14.4">
      <c r="A587">
        <v>2</v>
      </c>
      <c r="C587" s="71" t="s">
        <v>586</v>
      </c>
      <c r="E587" s="29" t="s">
        <v>52</v>
      </c>
      <c r="F587" s="43" t="s">
        <v>2075</v>
      </c>
      <c r="G587" s="238">
        <f t="shared" si="600"/>
        <v>1.0829589813045626</v>
      </c>
      <c r="H587" s="134">
        <f t="shared" si="601"/>
        <v>3.6306466362599994E-2</v>
      </c>
      <c r="I587" s="134">
        <f t="shared" si="602"/>
        <v>3.7978664923999997E-2</v>
      </c>
      <c r="J587" s="138">
        <f t="shared" si="603"/>
        <v>0.80053776001796262</v>
      </c>
      <c r="K587" s="190">
        <v>0.20813609</v>
      </c>
      <c r="L587" s="190">
        <v>3.7917873999999997E-2</v>
      </c>
      <c r="M587" s="190">
        <v>5.9038089000000003E-5</v>
      </c>
      <c r="N587" s="190">
        <v>4.2965814E-3</v>
      </c>
      <c r="O587" s="190">
        <v>3.2006650999999997E-2</v>
      </c>
      <c r="P587" s="190">
        <v>3.2339626000000001E-6</v>
      </c>
      <c r="Q587" s="190">
        <v>1.7528350000000001E-6</v>
      </c>
      <c r="R587" s="190">
        <v>6.2388149999999997E-6</v>
      </c>
      <c r="S587" s="190">
        <v>0.80052425999999999</v>
      </c>
      <c r="T587" s="190">
        <v>4.0150582999999998E-6</v>
      </c>
      <c r="U587" s="190">
        <v>3.2456591999999999E-6</v>
      </c>
      <c r="V587" s="190">
        <v>4.8546263999999997E-10</v>
      </c>
      <c r="W587" s="25"/>
      <c r="X587" s="252">
        <f t="shared" si="604"/>
        <v>1.7942766379310344</v>
      </c>
      <c r="Y587" s="35">
        <v>128.98284000000001</v>
      </c>
      <c r="Z587" s="67">
        <f t="shared" si="605"/>
        <v>4.7950670613231737E-2</v>
      </c>
      <c r="AA587" s="5">
        <f t="shared" si="606"/>
        <v>2.4549634518900663E-6</v>
      </c>
      <c r="AB587" s="5">
        <f t="shared" si="607"/>
        <v>5.9847391538276045E-9</v>
      </c>
      <c r="AC587" s="36">
        <f t="shared" si="608"/>
        <v>0.45759212043497</v>
      </c>
      <c r="AD587" s="42">
        <v>1.6651109000000001E-6</v>
      </c>
      <c r="AE587" s="42">
        <v>5.0240405999999997E-9</v>
      </c>
      <c r="AF587" s="42">
        <v>1.3726396000000001E-13</v>
      </c>
      <c r="AG587" s="42">
        <v>4.4165486E-13</v>
      </c>
      <c r="AH587" s="42">
        <v>2.8139706E-14</v>
      </c>
      <c r="AI587" s="42">
        <v>1.6206813000000001E-10</v>
      </c>
      <c r="AJ587" s="42">
        <v>7.8931372000000001E-7</v>
      </c>
      <c r="AK587" s="42">
        <v>3.6443343999999997E-11</v>
      </c>
      <c r="AL587" s="42">
        <v>9.1944672999999998E-10</v>
      </c>
      <c r="AM587" s="42">
        <v>9.2694937000000008E-15</v>
      </c>
      <c r="AN587" s="42">
        <v>1.0352324E-16</v>
      </c>
      <c r="AO587" s="42">
        <v>1.3968736E-14</v>
      </c>
      <c r="AP587" s="42">
        <v>1.9568844999999999E-16</v>
      </c>
      <c r="AQ587" s="42">
        <v>3.7200111999999998E-16</v>
      </c>
      <c r="AR587" s="42">
        <v>3.6407055E-12</v>
      </c>
      <c r="AS587" s="42">
        <v>1.1528163E-10</v>
      </c>
      <c r="AT587" s="42">
        <v>3.0821374000000001E-12</v>
      </c>
      <c r="AU587" s="42">
        <v>4.8043497E-7</v>
      </c>
      <c r="AV587" s="29">
        <v>0.45759164000000002</v>
      </c>
      <c r="AW587" s="42">
        <v>2.5737162999999998E-10</v>
      </c>
      <c r="AX587" s="42">
        <v>1.5650990000000001E-12</v>
      </c>
      <c r="AY587" s="42">
        <v>7.0025092999999995E-17</v>
      </c>
      <c r="AZ587" s="28"/>
      <c r="BA587" s="38" t="s">
        <v>1179</v>
      </c>
      <c r="BB587" s="28"/>
      <c r="BC587" s="28"/>
      <c r="BE587" s="99"/>
      <c r="BF587"/>
      <c r="BG587"/>
      <c r="BH587"/>
      <c r="BI587"/>
      <c r="BJ587"/>
      <c r="BK587"/>
      <c r="BL587"/>
      <c r="BM587"/>
      <c r="BN587"/>
      <c r="BO587"/>
      <c r="BP587"/>
      <c r="BQ587"/>
    </row>
    <row r="588" spans="1:69" ht="14.4">
      <c r="A588">
        <v>2</v>
      </c>
      <c r="C588" s="71" t="s">
        <v>587</v>
      </c>
      <c r="D588" s="17">
        <v>1</v>
      </c>
      <c r="E588" s="29" t="s">
        <v>52</v>
      </c>
      <c r="F588" s="43" t="s">
        <v>2076</v>
      </c>
      <c r="G588" s="238">
        <f t="shared" si="600"/>
        <v>1.1673507333650623</v>
      </c>
      <c r="H588" s="134">
        <f t="shared" si="601"/>
        <v>4.7282667312000003E-2</v>
      </c>
      <c r="I588" s="134">
        <f t="shared" si="602"/>
        <v>4.36624756E-2</v>
      </c>
      <c r="J588" s="138">
        <f t="shared" si="603"/>
        <v>0.8028716904530625</v>
      </c>
      <c r="K588" s="190">
        <v>0.2735339</v>
      </c>
      <c r="L588" s="190">
        <v>4.0523596000000002E-2</v>
      </c>
      <c r="M588" s="190">
        <v>2.7818356000000001E-3</v>
      </c>
      <c r="N588" s="190">
        <v>1.4374006999999999E-2</v>
      </c>
      <c r="O588" s="190">
        <v>3.2889168000000003E-2</v>
      </c>
      <c r="P588" s="190">
        <v>1.9492311999999999E-5</v>
      </c>
      <c r="Q588" s="190">
        <v>3.5704399999999999E-4</v>
      </c>
      <c r="R588" s="190">
        <v>3.1379546999999998E-4</v>
      </c>
      <c r="S588" s="190">
        <v>0.80250471999999995</v>
      </c>
      <c r="T588" s="190">
        <v>4.5772951000000003E-5</v>
      </c>
      <c r="U588" s="190">
        <v>7.4015465999999998E-6</v>
      </c>
      <c r="V588" s="190">
        <v>4.8546263999999997E-10</v>
      </c>
      <c r="W588" s="25"/>
      <c r="X588" s="252">
        <f t="shared" si="604"/>
        <v>2.3580508620689655</v>
      </c>
      <c r="Y588" s="35">
        <v>140.96885</v>
      </c>
      <c r="Z588" s="67">
        <f t="shared" si="605"/>
        <v>5.9775786854679339E-2</v>
      </c>
      <c r="AA588" s="5">
        <f t="shared" si="606"/>
        <v>3.074136116318E-6</v>
      </c>
      <c r="AB588" s="5">
        <f t="shared" si="607"/>
        <v>7.8127811821184379E-9</v>
      </c>
      <c r="AC588" s="36">
        <f t="shared" si="608"/>
        <v>0.51045905375200007</v>
      </c>
      <c r="AD588" s="42">
        <v>2.1915802000000001E-6</v>
      </c>
      <c r="AE588" s="42">
        <v>6.6123805999999996E-9</v>
      </c>
      <c r="AF588" s="42">
        <v>1.8065873E-13</v>
      </c>
      <c r="AG588" s="42">
        <v>1.2154664999999999E-11</v>
      </c>
      <c r="AH588" s="42">
        <v>1.6828777E-11</v>
      </c>
      <c r="AI588" s="42">
        <v>8.2741227000000002E-10</v>
      </c>
      <c r="AJ588" s="42">
        <v>8.7743765999999998E-7</v>
      </c>
      <c r="AK588" s="42">
        <v>1.5512513E-10</v>
      </c>
      <c r="AL588" s="42">
        <v>1.0152820000000001E-9</v>
      </c>
      <c r="AM588" s="42">
        <v>1.4546552999999999E-13</v>
      </c>
      <c r="AN588" s="42">
        <v>6.0278023999999996E-16</v>
      </c>
      <c r="AO588" s="42">
        <v>1.8415357999999999E-13</v>
      </c>
      <c r="AP588" s="42">
        <v>8.9985945000000001E-15</v>
      </c>
      <c r="AQ588" s="42">
        <v>4.8314932000000002E-15</v>
      </c>
      <c r="AR588" s="42">
        <v>6.0604366000000003E-11</v>
      </c>
      <c r="AS588" s="42">
        <v>5.1065693999999999E-10</v>
      </c>
      <c r="AT588" s="42">
        <v>7.0249022999999998E-12</v>
      </c>
      <c r="AU588" s="42">
        <v>1.2443752E-5</v>
      </c>
      <c r="AV588" s="29">
        <v>0.51044661000000002</v>
      </c>
      <c r="AW588" s="42">
        <v>3.6905992999999998E-9</v>
      </c>
      <c r="AX588" s="42">
        <v>2.2442835E-11</v>
      </c>
      <c r="AY588" s="42">
        <v>1.0041105E-15</v>
      </c>
      <c r="AZ588" s="28"/>
      <c r="BA588" s="38" t="s">
        <v>1179</v>
      </c>
      <c r="BB588" s="28"/>
      <c r="BC588" s="28"/>
      <c r="BE588" s="99"/>
      <c r="BF588"/>
      <c r="BG588"/>
      <c r="BH588"/>
      <c r="BI588"/>
      <c r="BJ588"/>
      <c r="BK588"/>
      <c r="BL588"/>
      <c r="BM588"/>
      <c r="BN588"/>
      <c r="BO588"/>
      <c r="BP588"/>
      <c r="BQ588"/>
    </row>
    <row r="589" spans="1:69" ht="14.4">
      <c r="A589">
        <v>2</v>
      </c>
      <c r="C589" s="71" t="s">
        <v>588</v>
      </c>
      <c r="E589" s="29" t="s">
        <v>52</v>
      </c>
      <c r="F589" s="43" t="s">
        <v>2077</v>
      </c>
      <c r="G589" s="238">
        <f t="shared" si="600"/>
        <v>3.5691474305299997</v>
      </c>
      <c r="H589" s="134">
        <f t="shared" si="601"/>
        <v>0.12794331709999998</v>
      </c>
      <c r="I589" s="134">
        <f t="shared" si="602"/>
        <v>0.1785694988</v>
      </c>
      <c r="J589" s="138">
        <f t="shared" si="603"/>
        <v>0.74473881462999991</v>
      </c>
      <c r="K589" s="190">
        <v>2.5178957999999998</v>
      </c>
      <c r="L589" s="190">
        <v>6.580519E-2</v>
      </c>
      <c r="M589" s="190">
        <v>0.10787308</v>
      </c>
      <c r="N589" s="190">
        <v>0.11238476999999999</v>
      </c>
      <c r="O589" s="190">
        <v>1.3839897E-2</v>
      </c>
      <c r="P589" s="190">
        <v>1.7186501E-3</v>
      </c>
      <c r="Q589" s="190">
        <v>4.8912288000000003E-3</v>
      </c>
      <c r="R589" s="190">
        <v>3.4964660000000002E-3</v>
      </c>
      <c r="S589" s="190">
        <v>0.73628497999999998</v>
      </c>
      <c r="T589" s="190">
        <v>4.8465979000000001E-3</v>
      </c>
      <c r="U589" s="190">
        <v>1.1077073E-4</v>
      </c>
      <c r="V589" s="190">
        <v>0</v>
      </c>
      <c r="W589" s="25"/>
      <c r="X589" s="252">
        <f t="shared" si="604"/>
        <v>21.705998275862065</v>
      </c>
      <c r="Y589" s="35">
        <v>396.79298</v>
      </c>
      <c r="Z589" s="67">
        <f t="shared" si="605"/>
        <v>0.45066244089288104</v>
      </c>
      <c r="AA589" s="5">
        <f t="shared" si="606"/>
        <v>2.3218678670149999E-5</v>
      </c>
      <c r="AB589" s="5">
        <f t="shared" si="607"/>
        <v>6.6982322701292975E-8</v>
      </c>
      <c r="AC589" s="36">
        <f t="shared" si="608"/>
        <v>3.11722172145</v>
      </c>
      <c r="AD589" s="42">
        <v>2.0325800000000001E-5</v>
      </c>
      <c r="AE589" s="42">
        <v>6.1319725999999995E-8</v>
      </c>
      <c r="AF589" s="42">
        <v>1.6752925999999999E-12</v>
      </c>
      <c r="AG589" s="42">
        <v>1.3645992E-9</v>
      </c>
      <c r="AH589" s="42">
        <v>1.7726805E-10</v>
      </c>
      <c r="AI589" s="42">
        <v>1.5780127E-8</v>
      </c>
      <c r="AJ589" s="42">
        <v>2.7859582000000001E-6</v>
      </c>
      <c r="AK589" s="42">
        <v>2.2846854000000001E-9</v>
      </c>
      <c r="AL589" s="42">
        <v>2.8997518000000002E-9</v>
      </c>
      <c r="AM589" s="42">
        <v>9.8588829000000002E-14</v>
      </c>
      <c r="AN589" s="42">
        <v>1.0203589000000001E-14</v>
      </c>
      <c r="AO589" s="42">
        <v>4.2169418999999999E-12</v>
      </c>
      <c r="AP589" s="42">
        <v>2.4363318999999999E-13</v>
      </c>
      <c r="AQ589" s="42">
        <v>1.8413815E-13</v>
      </c>
      <c r="AR589" s="42">
        <v>2.1186318000000001E-8</v>
      </c>
      <c r="AS589" s="42">
        <v>8.1228589000000007E-9</v>
      </c>
      <c r="AT589" s="42">
        <v>1.0509018E-10</v>
      </c>
      <c r="AU589" s="29">
        <v>1.8832144999999999E-4</v>
      </c>
      <c r="AV589" s="29">
        <v>3.1170334</v>
      </c>
      <c r="AW589" s="42">
        <v>6.0289299000000004E-8</v>
      </c>
      <c r="AX589" s="42">
        <v>3.6662412000000002E-10</v>
      </c>
      <c r="AY589" s="42">
        <v>1.6403035000000001E-14</v>
      </c>
      <c r="AZ589" s="28"/>
      <c r="BA589" s="33" t="s">
        <v>1178</v>
      </c>
      <c r="BB589" s="28"/>
      <c r="BC589" s="28"/>
      <c r="BE589" s="99"/>
      <c r="BF589"/>
      <c r="BG589"/>
      <c r="BH589"/>
      <c r="BI589"/>
      <c r="BJ589"/>
      <c r="BK589"/>
      <c r="BL589"/>
      <c r="BM589"/>
      <c r="BN589"/>
      <c r="BO589"/>
      <c r="BP589"/>
      <c r="BQ589"/>
    </row>
    <row r="590" spans="1:69" ht="14.4">
      <c r="A590">
        <v>2</v>
      </c>
      <c r="C590" s="71" t="s">
        <v>589</v>
      </c>
      <c r="E590" s="29" t="s">
        <v>52</v>
      </c>
      <c r="F590" s="43" t="s">
        <v>2078</v>
      </c>
      <c r="G590" s="238">
        <f t="shared" si="600"/>
        <v>0.82323900020932383</v>
      </c>
      <c r="H590" s="134">
        <f t="shared" si="601"/>
        <v>5.9644436099999996E-2</v>
      </c>
      <c r="I590" s="134">
        <f t="shared" si="602"/>
        <v>5.6891964899999994E-2</v>
      </c>
      <c r="J590" s="138">
        <f t="shared" si="603"/>
        <v>0.4572024292093238</v>
      </c>
      <c r="K590" s="190">
        <v>0.24950016999999999</v>
      </c>
      <c r="L590" s="190">
        <v>3.9693561000000002E-2</v>
      </c>
      <c r="M590" s="190">
        <v>7.5090946999999998E-3</v>
      </c>
      <c r="N590" s="190">
        <v>2.6760230999999999E-2</v>
      </c>
      <c r="O590" s="190">
        <v>3.1509835999999999E-2</v>
      </c>
      <c r="P590" s="190">
        <v>1.3743691000000001E-3</v>
      </c>
      <c r="Q590" s="190">
        <v>9.6893091999999993E-3</v>
      </c>
      <c r="R590" s="190">
        <v>6.3966907999999994E-5</v>
      </c>
      <c r="S590" s="190">
        <v>0.40863413999999998</v>
      </c>
      <c r="T590" s="190">
        <v>4.8502049999999998E-2</v>
      </c>
      <c r="U590" s="190">
        <v>2.2719615000000001E-6</v>
      </c>
      <c r="V590" s="190">
        <v>3.3982385000000001E-10</v>
      </c>
      <c r="W590" s="25"/>
      <c r="X590" s="252">
        <f t="shared" si="604"/>
        <v>2.1508635344827582</v>
      </c>
      <c r="Y590" s="35">
        <v>83.966064000000003</v>
      </c>
      <c r="Z590" s="67">
        <f t="shared" si="605"/>
        <v>5.4160946487434615E-2</v>
      </c>
      <c r="AA590" s="5">
        <f t="shared" si="606"/>
        <v>2.9050339766359995E-6</v>
      </c>
      <c r="AB590" s="5">
        <f t="shared" si="607"/>
        <v>6.2397627335358008E-9</v>
      </c>
      <c r="AC590" s="36">
        <f t="shared" si="608"/>
        <v>0.24592308269999999</v>
      </c>
      <c r="AD590" s="42">
        <v>2.0012592E-6</v>
      </c>
      <c r="AE590" s="42">
        <v>6.0380495000000001E-9</v>
      </c>
      <c r="AF590" s="42">
        <v>1.6496666E-13</v>
      </c>
      <c r="AG590" s="42">
        <v>4.0962686E-11</v>
      </c>
      <c r="AH590" s="42">
        <v>3.8590450000000001E-11</v>
      </c>
      <c r="AI590" s="42">
        <v>1.6433473999999999E-9</v>
      </c>
      <c r="AJ590" s="42">
        <v>1.1168036999999999E-6</v>
      </c>
      <c r="AK590" s="42">
        <v>2.8528493000000001E-10</v>
      </c>
      <c r="AL590" s="42">
        <v>1.2967643999999999E-9</v>
      </c>
      <c r="AM590" s="42">
        <v>5.5828207999999999E-12</v>
      </c>
      <c r="AN590" s="42">
        <v>2.6473158000000002E-15</v>
      </c>
      <c r="AO590" s="42">
        <v>9.9667738999999994E-12</v>
      </c>
      <c r="AP590" s="42">
        <v>7.2023655E-13</v>
      </c>
      <c r="AQ590" s="42">
        <v>1.8575683000000001E-13</v>
      </c>
      <c r="AR590" s="42">
        <v>1.6273761E-9</v>
      </c>
      <c r="AS590" s="42">
        <v>1.3687489999999999E-8</v>
      </c>
      <c r="AT590" s="42">
        <v>2.1574961999999999E-12</v>
      </c>
      <c r="AU590" s="29">
        <v>2.9303026999999999E-3</v>
      </c>
      <c r="AV590" s="29">
        <v>0.24299277999999999</v>
      </c>
      <c r="AW590" s="42">
        <v>-2.3006669000000001E-7</v>
      </c>
      <c r="AX590" s="42">
        <v>-1.3990541999999999E-9</v>
      </c>
      <c r="AY590" s="42">
        <v>-6.2594719999999997E-14</v>
      </c>
      <c r="AZ590" s="28"/>
      <c r="BA590" s="38" t="s">
        <v>1209</v>
      </c>
      <c r="BB590" s="28"/>
      <c r="BC590" s="28"/>
      <c r="BE590" s="99"/>
      <c r="BF590"/>
      <c r="BG590"/>
      <c r="BH590"/>
      <c r="BI590"/>
      <c r="BJ590"/>
      <c r="BK590"/>
      <c r="BL590"/>
      <c r="BM590"/>
      <c r="BN590"/>
      <c r="BO590"/>
      <c r="BP590"/>
      <c r="BQ590"/>
    </row>
    <row r="591" spans="1:69" ht="14.4">
      <c r="A591">
        <v>2</v>
      </c>
      <c r="C591" s="71" t="s">
        <v>590</v>
      </c>
      <c r="E591" s="29" t="s">
        <v>52</v>
      </c>
      <c r="F591" s="43" t="s">
        <v>2079</v>
      </c>
      <c r="G591" s="238">
        <f t="shared" si="600"/>
        <v>0.94755877741716277</v>
      </c>
      <c r="H591" s="134">
        <f t="shared" si="601"/>
        <v>6.490058133200001E-2</v>
      </c>
      <c r="I591" s="134">
        <f t="shared" si="602"/>
        <v>5.3613900150000005E-2</v>
      </c>
      <c r="J591" s="138">
        <f t="shared" si="603"/>
        <v>0.58343142593516273</v>
      </c>
      <c r="K591" s="190">
        <v>0.24561287000000001</v>
      </c>
      <c r="L591" s="190">
        <v>5.4824932999999999E-2</v>
      </c>
      <c r="M591" s="190">
        <v>-7.5432487999999996E-4</v>
      </c>
      <c r="N591" s="190">
        <v>2.0208859999999999E-2</v>
      </c>
      <c r="O591" s="190">
        <v>4.4707662000000002E-2</v>
      </c>
      <c r="P591" s="190">
        <v>-1.5940668000000001E-5</v>
      </c>
      <c r="Q591" s="190">
        <v>-4.5670797000000002E-4</v>
      </c>
      <c r="R591" s="190">
        <v>-3.6140800999999998E-4</v>
      </c>
      <c r="S591" s="190">
        <v>0.58385012999999997</v>
      </c>
      <c r="T591" s="190">
        <v>-5.4697982999999997E-5</v>
      </c>
      <c r="U591" s="190">
        <v>-2.5985573000000001E-6</v>
      </c>
      <c r="V591" s="190">
        <v>4.8546263999999997E-10</v>
      </c>
      <c r="W591" s="25"/>
      <c r="X591" s="252">
        <f t="shared" si="604"/>
        <v>2.117352327586207</v>
      </c>
      <c r="Y591" s="35">
        <v>105.55431</v>
      </c>
      <c r="Z591" s="67">
        <f t="shared" si="605"/>
        <v>5.8457825085925501E-2</v>
      </c>
      <c r="AA591" s="5">
        <f t="shared" si="606"/>
        <v>3.0869225413400003E-6</v>
      </c>
      <c r="AB591" s="5">
        <f t="shared" si="607"/>
        <v>7.3750200206054699E-9</v>
      </c>
      <c r="AC591" s="36">
        <f t="shared" si="608"/>
        <v>0.3299493431728</v>
      </c>
      <c r="AD591" s="42">
        <v>1.9643858999999999E-6</v>
      </c>
      <c r="AE591" s="42">
        <v>5.9270499000000001E-9</v>
      </c>
      <c r="AF591" s="42">
        <v>1.6193558E-13</v>
      </c>
      <c r="AG591" s="42">
        <v>-1.0330916999999999E-11</v>
      </c>
      <c r="AH591" s="42">
        <v>-2.3324687999999998E-11</v>
      </c>
      <c r="AI591" s="42">
        <v>6.5463745000000004E-10</v>
      </c>
      <c r="AJ591" s="42">
        <v>1.1267783999999999E-6</v>
      </c>
      <c r="AK591" s="42">
        <v>1.5883108000000001E-10</v>
      </c>
      <c r="AL591" s="42">
        <v>1.3193836E-9</v>
      </c>
      <c r="AM591" s="42">
        <v>6.4900557000000004E-15</v>
      </c>
      <c r="AN591" s="42">
        <v>-4.0280482999999998E-16</v>
      </c>
      <c r="AO591" s="42">
        <v>-1.8687193000000001E-13</v>
      </c>
      <c r="AP591" s="42">
        <v>-2.9775568E-15</v>
      </c>
      <c r="AQ591" s="42">
        <v>-1.6331497E-15</v>
      </c>
      <c r="AR591" s="42">
        <v>-6.7037765000000004E-11</v>
      </c>
      <c r="AS591" s="42">
        <v>-2.3113883999999999E-10</v>
      </c>
      <c r="AT591" s="42">
        <v>-2.4623757000000002E-12</v>
      </c>
      <c r="AU591" s="42">
        <v>-1.9268271999999999E-6</v>
      </c>
      <c r="AV591" s="29">
        <v>0.32995127000000002</v>
      </c>
      <c r="AW591" s="42">
        <v>-4.5645638999999998E-9</v>
      </c>
      <c r="AX591" s="42">
        <v>-2.7757482E-11</v>
      </c>
      <c r="AY591" s="42">
        <v>-1.2418889E-15</v>
      </c>
      <c r="AZ591" s="28"/>
      <c r="BA591" s="38" t="s">
        <v>1179</v>
      </c>
      <c r="BB591" s="28"/>
      <c r="BC591" s="28"/>
      <c r="BE591" s="99"/>
      <c r="BF591"/>
      <c r="BG591"/>
      <c r="BH591"/>
      <c r="BI591"/>
      <c r="BJ591"/>
      <c r="BK591"/>
      <c r="BL591"/>
      <c r="BM591"/>
      <c r="BN591"/>
      <c r="BO591"/>
      <c r="BP591"/>
      <c r="BQ591"/>
    </row>
    <row r="592" spans="1:69" ht="14.4">
      <c r="A592">
        <v>2</v>
      </c>
      <c r="C592" s="71" t="s">
        <v>591</v>
      </c>
      <c r="E592" s="29" t="s">
        <v>52</v>
      </c>
      <c r="F592" s="43" t="s">
        <v>2080</v>
      </c>
      <c r="G592" s="238">
        <f t="shared" si="600"/>
        <v>0.96092774090456268</v>
      </c>
      <c r="H592" s="134">
        <f t="shared" si="601"/>
        <v>6.5950225962600001E-2</v>
      </c>
      <c r="I592" s="134">
        <f t="shared" si="602"/>
        <v>5.6703664924000002E-2</v>
      </c>
      <c r="J592" s="138">
        <f t="shared" si="603"/>
        <v>0.58373776001796263</v>
      </c>
      <c r="K592" s="190">
        <v>0.25453608999999999</v>
      </c>
      <c r="L592" s="190">
        <v>5.6642874000000003E-2</v>
      </c>
      <c r="M592" s="190">
        <v>5.9038089000000003E-5</v>
      </c>
      <c r="N592" s="190">
        <v>2.0932941E-2</v>
      </c>
      <c r="O592" s="190">
        <v>4.5014050999999999E-2</v>
      </c>
      <c r="P592" s="190">
        <v>3.2339626000000001E-6</v>
      </c>
      <c r="Q592" s="190">
        <v>1.7528350000000001E-6</v>
      </c>
      <c r="R592" s="190">
        <v>6.2388149999999997E-6</v>
      </c>
      <c r="S592" s="190">
        <v>0.58372425999999999</v>
      </c>
      <c r="T592" s="190">
        <v>4.0150582999999998E-6</v>
      </c>
      <c r="U592" s="190">
        <v>3.2456591999999999E-6</v>
      </c>
      <c r="V592" s="190">
        <v>4.8546263999999997E-10</v>
      </c>
      <c r="W592" s="25"/>
      <c r="X592" s="252">
        <f t="shared" si="604"/>
        <v>2.1942766379310341</v>
      </c>
      <c r="Y592" s="35">
        <v>106.53604</v>
      </c>
      <c r="Z592" s="67">
        <f t="shared" si="605"/>
        <v>6.0842709306886136E-2</v>
      </c>
      <c r="AA592" s="5">
        <f t="shared" si="606"/>
        <v>3.2162506318900662E-6</v>
      </c>
      <c r="AB592" s="5">
        <f t="shared" si="607"/>
        <v>7.6971857198276027E-9</v>
      </c>
      <c r="AC592" s="36">
        <f t="shared" si="608"/>
        <v>0.33374512043496996</v>
      </c>
      <c r="AD592" s="42">
        <v>2.0363109E-6</v>
      </c>
      <c r="AE592" s="42">
        <v>6.1440406E-9</v>
      </c>
      <c r="AF592" s="42">
        <v>1.6786396E-13</v>
      </c>
      <c r="AG592" s="42">
        <v>4.4165486E-13</v>
      </c>
      <c r="AH592" s="42">
        <v>2.8139706E-14</v>
      </c>
      <c r="AI592" s="42">
        <v>7.6926813000000002E-10</v>
      </c>
      <c r="AJ592" s="42">
        <v>1.1787937000000001E-6</v>
      </c>
      <c r="AK592" s="42">
        <v>1.7517933999999999E-10</v>
      </c>
      <c r="AL592" s="42">
        <v>1.3731267E-9</v>
      </c>
      <c r="AM592" s="42">
        <v>9.2694937000000008E-15</v>
      </c>
      <c r="AN592" s="42">
        <v>1.0352324E-16</v>
      </c>
      <c r="AO592" s="42">
        <v>1.3968736E-14</v>
      </c>
      <c r="AP592" s="42">
        <v>1.9568844999999999E-16</v>
      </c>
      <c r="AQ592" s="42">
        <v>3.7200111999999998E-16</v>
      </c>
      <c r="AR592" s="42">
        <v>3.6407055E-12</v>
      </c>
      <c r="AS592" s="42">
        <v>1.1528163E-10</v>
      </c>
      <c r="AT592" s="42">
        <v>3.0821374000000001E-12</v>
      </c>
      <c r="AU592" s="42">
        <v>4.8043497E-7</v>
      </c>
      <c r="AV592" s="29">
        <v>0.33374463999999998</v>
      </c>
      <c r="AW592" s="42">
        <v>2.5737162999999998E-10</v>
      </c>
      <c r="AX592" s="42">
        <v>1.5650990000000001E-12</v>
      </c>
      <c r="AY592" s="42">
        <v>7.0025092999999995E-17</v>
      </c>
      <c r="AZ592" s="28"/>
      <c r="BA592" s="38" t="s">
        <v>1179</v>
      </c>
      <c r="BB592" s="28"/>
      <c r="BC592" s="28"/>
      <c r="BE592" s="99"/>
      <c r="BF592"/>
      <c r="BG592"/>
      <c r="BH592"/>
      <c r="BI592"/>
      <c r="BJ592"/>
      <c r="BK592"/>
      <c r="BL592"/>
      <c r="BM592"/>
      <c r="BN592"/>
      <c r="BO592"/>
      <c r="BP592"/>
      <c r="BQ592"/>
    </row>
    <row r="593" spans="1:69" ht="14.4">
      <c r="A593">
        <v>2</v>
      </c>
      <c r="C593" s="71" t="s">
        <v>592</v>
      </c>
      <c r="E593" s="29" t="s">
        <v>52</v>
      </c>
      <c r="F593" s="43" t="s">
        <v>2081</v>
      </c>
      <c r="G593" s="238">
        <f t="shared" si="600"/>
        <v>1.1606019824045626</v>
      </c>
      <c r="H593" s="134">
        <f t="shared" si="601"/>
        <v>1.22269714626E-2</v>
      </c>
      <c r="I593" s="134">
        <f t="shared" si="602"/>
        <v>0.15234116092400002</v>
      </c>
      <c r="J593" s="138">
        <f t="shared" si="603"/>
        <v>0.56053776001796263</v>
      </c>
      <c r="K593" s="190">
        <v>0.43549609</v>
      </c>
      <c r="L593" s="190">
        <v>0.15228037</v>
      </c>
      <c r="M593" s="190">
        <v>5.9038089000000003E-5</v>
      </c>
      <c r="N593" s="190">
        <v>8.5460863999999997E-3</v>
      </c>
      <c r="O593" s="190">
        <v>3.6776511000000001E-3</v>
      </c>
      <c r="P593" s="190">
        <v>3.2339626000000001E-6</v>
      </c>
      <c r="Q593" s="190">
        <v>1.7528350000000001E-6</v>
      </c>
      <c r="R593" s="190">
        <v>6.2388149999999997E-6</v>
      </c>
      <c r="S593" s="190">
        <v>0.56052426</v>
      </c>
      <c r="T593" s="190">
        <v>4.0150582999999998E-6</v>
      </c>
      <c r="U593" s="190">
        <v>3.2456591999999999E-6</v>
      </c>
      <c r="V593" s="190">
        <v>4.8546263999999997E-10</v>
      </c>
      <c r="W593" s="25"/>
      <c r="X593" s="252">
        <f t="shared" si="604"/>
        <v>3.7542766379310342</v>
      </c>
      <c r="Y593" s="35">
        <v>143.27784</v>
      </c>
      <c r="Z593" s="67">
        <f t="shared" si="605"/>
        <v>0.12229391772873574</v>
      </c>
      <c r="AA593" s="5">
        <f t="shared" si="606"/>
        <v>6.6527385318900656E-6</v>
      </c>
      <c r="AB593" s="5">
        <f t="shared" si="607"/>
        <v>1.4279167463827602E-8</v>
      </c>
      <c r="AC593" s="36">
        <f t="shared" si="608"/>
        <v>0.32049212043497</v>
      </c>
      <c r="AD593" s="42">
        <v>3.4839909E-6</v>
      </c>
      <c r="AE593" s="42">
        <v>1.0512041E-8</v>
      </c>
      <c r="AF593" s="42">
        <v>2.8720396000000002E-13</v>
      </c>
      <c r="AG593" s="42">
        <v>4.4165486E-13</v>
      </c>
      <c r="AH593" s="42">
        <v>2.8139706E-14</v>
      </c>
      <c r="AI593" s="42">
        <v>3.1716813E-10</v>
      </c>
      <c r="AJ593" s="42">
        <v>3.1680537E-6</v>
      </c>
      <c r="AK593" s="42">
        <v>7.1881344000000002E-11</v>
      </c>
      <c r="AL593" s="42">
        <v>3.6902866999999999E-9</v>
      </c>
      <c r="AM593" s="42">
        <v>9.2694937000000008E-15</v>
      </c>
      <c r="AN593" s="42">
        <v>1.0352324E-16</v>
      </c>
      <c r="AO593" s="42">
        <v>1.3968736E-14</v>
      </c>
      <c r="AP593" s="42">
        <v>1.9568844999999999E-16</v>
      </c>
      <c r="AQ593" s="42">
        <v>3.7200111999999998E-16</v>
      </c>
      <c r="AR593" s="42">
        <v>3.6407055E-12</v>
      </c>
      <c r="AS593" s="42">
        <v>1.1528163E-10</v>
      </c>
      <c r="AT593" s="42">
        <v>3.0821374000000001E-12</v>
      </c>
      <c r="AU593" s="42">
        <v>4.8043497E-7</v>
      </c>
      <c r="AV593" s="29">
        <v>0.32049164000000002</v>
      </c>
      <c r="AW593" s="42">
        <v>2.5737162999999998E-10</v>
      </c>
      <c r="AX593" s="42">
        <v>1.5650990000000001E-12</v>
      </c>
      <c r="AY593" s="42">
        <v>7.0025092999999995E-17</v>
      </c>
      <c r="AZ593" s="28"/>
      <c r="BA593" s="38" t="s">
        <v>1179</v>
      </c>
      <c r="BB593" s="28"/>
      <c r="BC593" s="28"/>
      <c r="BE593" s="99"/>
      <c r="BF593"/>
      <c r="BG593"/>
      <c r="BH593"/>
      <c r="BI593"/>
      <c r="BJ593"/>
      <c r="BK593"/>
      <c r="BL593"/>
      <c r="BM593"/>
      <c r="BN593"/>
      <c r="BO593"/>
      <c r="BP593"/>
      <c r="BQ593"/>
    </row>
    <row r="594" spans="1:69" ht="14.4">
      <c r="A594">
        <v>2</v>
      </c>
      <c r="C594" s="71" t="s">
        <v>593</v>
      </c>
      <c r="E594" s="29" t="s">
        <v>52</v>
      </c>
      <c r="F594" s="43" t="s">
        <v>2082</v>
      </c>
      <c r="G594" s="238">
        <f t="shared" si="600"/>
        <v>0.79936374999999993</v>
      </c>
      <c r="H594" s="134">
        <f t="shared" si="601"/>
        <v>7.3137499999999991E-3</v>
      </c>
      <c r="I594" s="134">
        <f t="shared" si="602"/>
        <v>4.725E-2</v>
      </c>
      <c r="J594" s="138">
        <f t="shared" si="603"/>
        <v>0.37359999999999999</v>
      </c>
      <c r="K594" s="190">
        <v>0.37119999999999997</v>
      </c>
      <c r="L594" s="190">
        <v>4.725E-2</v>
      </c>
      <c r="M594" s="190">
        <v>0</v>
      </c>
      <c r="N594" s="190">
        <v>4.5207499999999996E-3</v>
      </c>
      <c r="O594" s="190">
        <v>2.7929999999999999E-3</v>
      </c>
      <c r="P594" s="190">
        <v>0</v>
      </c>
      <c r="Q594" s="190">
        <v>0</v>
      </c>
      <c r="R594" s="190">
        <v>0</v>
      </c>
      <c r="S594" s="190">
        <v>0.37359999999999999</v>
      </c>
      <c r="T594" s="190">
        <v>0</v>
      </c>
      <c r="U594" s="190">
        <v>0</v>
      </c>
      <c r="V594" s="190">
        <v>0</v>
      </c>
      <c r="W594" s="25"/>
      <c r="X594" s="252">
        <f t="shared" si="604"/>
        <v>3.1999999999999997</v>
      </c>
      <c r="Y594" s="35">
        <v>111.57859999999999</v>
      </c>
      <c r="Z594" s="67">
        <f t="shared" si="605"/>
        <v>7.3748714956320016E-2</v>
      </c>
      <c r="AA594" s="5">
        <f t="shared" si="606"/>
        <v>3.9525650000000002E-6</v>
      </c>
      <c r="AB594" s="5">
        <f t="shared" si="607"/>
        <v>1.0142744800000002E-8</v>
      </c>
      <c r="AC594" s="36">
        <f t="shared" si="608"/>
        <v>0.213419</v>
      </c>
      <c r="AD594" s="42">
        <v>2.9695999999999999E-6</v>
      </c>
      <c r="AE594" s="42">
        <v>8.9600000000000005E-9</v>
      </c>
      <c r="AF594" s="42">
        <v>2.4479999999999998E-13</v>
      </c>
      <c r="AG594" s="29">
        <v>0</v>
      </c>
      <c r="AH594" s="29">
        <v>0</v>
      </c>
      <c r="AI594" s="42">
        <v>1.65E-10</v>
      </c>
      <c r="AJ594" s="42">
        <v>9.8279999999999993E-7</v>
      </c>
      <c r="AK594" s="42">
        <v>3.7700000000000003E-11</v>
      </c>
      <c r="AL594" s="42">
        <v>1.1448E-9</v>
      </c>
      <c r="AM594" s="29">
        <v>0</v>
      </c>
      <c r="AN594" s="29">
        <v>0</v>
      </c>
      <c r="AO594" s="29">
        <v>0</v>
      </c>
      <c r="AP594" s="29">
        <v>0</v>
      </c>
      <c r="AQ594" s="29">
        <v>0</v>
      </c>
      <c r="AR594" s="29">
        <v>0</v>
      </c>
      <c r="AS594" s="29">
        <v>0</v>
      </c>
      <c r="AT594" s="29">
        <v>0</v>
      </c>
      <c r="AU594" s="29">
        <v>0</v>
      </c>
      <c r="AV594" s="29">
        <v>0.213419</v>
      </c>
      <c r="AW594" s="29">
        <v>0</v>
      </c>
      <c r="AX594" s="29">
        <v>0</v>
      </c>
      <c r="AY594" s="29">
        <v>0</v>
      </c>
      <c r="AZ594" s="28"/>
      <c r="BA594" s="38" t="s">
        <v>1179</v>
      </c>
      <c r="BB594" s="28"/>
      <c r="BC594" s="28"/>
      <c r="BE594" s="99"/>
      <c r="BF594"/>
      <c r="BG594"/>
      <c r="BH594"/>
      <c r="BI594"/>
      <c r="BJ594"/>
      <c r="BK594"/>
      <c r="BL594"/>
      <c r="BM594"/>
      <c r="BN594"/>
      <c r="BO594"/>
      <c r="BP594"/>
      <c r="BQ594"/>
    </row>
    <row r="595" spans="1:69" ht="14.4">
      <c r="A595">
        <v>2</v>
      </c>
      <c r="C595" s="71" t="s">
        <v>594</v>
      </c>
      <c r="E595" s="29" t="s">
        <v>52</v>
      </c>
      <c r="F595" s="43" t="s">
        <v>2083</v>
      </c>
      <c r="G595" s="238">
        <f t="shared" si="600"/>
        <v>1.0630881313035627</v>
      </c>
      <c r="H595" s="134">
        <f t="shared" si="601"/>
        <v>3.5083116362599996E-2</v>
      </c>
      <c r="I595" s="134">
        <f t="shared" si="602"/>
        <v>3.7891164923000001E-2</v>
      </c>
      <c r="J595" s="138">
        <f t="shared" si="603"/>
        <v>0.80053776001796262</v>
      </c>
      <c r="K595" s="190">
        <v>0.18957609</v>
      </c>
      <c r="L595" s="190">
        <v>3.7830374E-2</v>
      </c>
      <c r="M595" s="190">
        <v>5.9038088E-5</v>
      </c>
      <c r="N595" s="190">
        <v>3.3924314000000001E-3</v>
      </c>
      <c r="O595" s="190">
        <v>3.1687450999999998E-2</v>
      </c>
      <c r="P595" s="190">
        <v>3.2339626000000001E-6</v>
      </c>
      <c r="Q595" s="190">
        <v>1.7528350000000001E-6</v>
      </c>
      <c r="R595" s="190">
        <v>6.2388149999999997E-6</v>
      </c>
      <c r="S595" s="190">
        <v>0.80052425999999999</v>
      </c>
      <c r="T595" s="190">
        <v>4.0150582999999998E-6</v>
      </c>
      <c r="U595" s="190">
        <v>3.2456591999999999E-6</v>
      </c>
      <c r="V595" s="190">
        <v>4.8546263999999997E-10</v>
      </c>
      <c r="W595" s="25"/>
      <c r="X595" s="252">
        <f t="shared" si="604"/>
        <v>1.6342766379310345</v>
      </c>
      <c r="Y595" s="35">
        <v>127.52284</v>
      </c>
      <c r="Z595" s="67">
        <f t="shared" si="605"/>
        <v>4.5163498643015568E-2</v>
      </c>
      <c r="AA595" s="5">
        <f t="shared" si="606"/>
        <v>2.3046304518900562E-6</v>
      </c>
      <c r="AB595" s="5">
        <f t="shared" si="607"/>
        <v>5.5270669138276039E-9</v>
      </c>
      <c r="AC595" s="36">
        <f t="shared" si="608"/>
        <v>0.45759211043497</v>
      </c>
      <c r="AD595" s="42">
        <v>1.5166309000000001E-6</v>
      </c>
      <c r="AE595" s="42">
        <v>4.5760405999999996E-9</v>
      </c>
      <c r="AF595" s="42">
        <v>1.2502396E-13</v>
      </c>
      <c r="AG595" s="42">
        <v>4.4165485000000001E-13</v>
      </c>
      <c r="AH595" s="42">
        <v>2.8139706E-14</v>
      </c>
      <c r="AI595" s="42">
        <v>1.2906812999999999E-10</v>
      </c>
      <c r="AJ595" s="42">
        <v>7.8749371999999996E-7</v>
      </c>
      <c r="AK595" s="42">
        <v>2.8903344E-11</v>
      </c>
      <c r="AL595" s="42">
        <v>9.1732672999999999E-10</v>
      </c>
      <c r="AM595" s="42">
        <v>9.2694937000000008E-15</v>
      </c>
      <c r="AN595" s="42">
        <v>1.0352324E-16</v>
      </c>
      <c r="AO595" s="42">
        <v>1.3968736E-14</v>
      </c>
      <c r="AP595" s="42">
        <v>1.9568844999999999E-16</v>
      </c>
      <c r="AQ595" s="42">
        <v>3.7200111999999998E-16</v>
      </c>
      <c r="AR595" s="42">
        <v>3.6407055E-12</v>
      </c>
      <c r="AS595" s="42">
        <v>1.1528163E-10</v>
      </c>
      <c r="AT595" s="42">
        <v>3.0821374000000001E-12</v>
      </c>
      <c r="AU595" s="42">
        <v>4.8043497E-7</v>
      </c>
      <c r="AV595" s="29">
        <v>0.45759163000000003</v>
      </c>
      <c r="AW595" s="42">
        <v>2.5737162999999998E-10</v>
      </c>
      <c r="AX595" s="42">
        <v>1.5650990000000001E-12</v>
      </c>
      <c r="AY595" s="42">
        <v>7.0025092999999995E-17</v>
      </c>
      <c r="AZ595" s="28"/>
      <c r="BA595" s="38" t="s">
        <v>1179</v>
      </c>
      <c r="BB595" s="28"/>
      <c r="BC595" s="28"/>
      <c r="BE595" s="99"/>
      <c r="BF595"/>
      <c r="BG595"/>
      <c r="BH595"/>
      <c r="BI595"/>
      <c r="BJ595"/>
      <c r="BK595"/>
      <c r="BL595"/>
      <c r="BM595"/>
      <c r="BN595"/>
      <c r="BO595"/>
      <c r="BP595"/>
      <c r="BQ595"/>
    </row>
    <row r="596" spans="1:69" ht="14.4">
      <c r="A596">
        <v>2</v>
      </c>
      <c r="C596" s="71" t="s">
        <v>595</v>
      </c>
      <c r="E596" s="29" t="s">
        <v>52</v>
      </c>
      <c r="F596" s="43" t="s">
        <v>2084</v>
      </c>
      <c r="G596" s="238">
        <f t="shared" si="600"/>
        <v>0.89475126320932397</v>
      </c>
      <c r="H596" s="134">
        <f t="shared" si="601"/>
        <v>3.8037459100000004E-2</v>
      </c>
      <c r="I596" s="134">
        <f t="shared" si="602"/>
        <v>4.3723214900000001E-2</v>
      </c>
      <c r="J596" s="138">
        <f t="shared" si="603"/>
        <v>0.60896241920932392</v>
      </c>
      <c r="K596" s="190">
        <v>0.20402817000000001</v>
      </c>
      <c r="L596" s="190">
        <v>2.6524810999999999E-2</v>
      </c>
      <c r="M596" s="190">
        <v>7.5090946999999998E-3</v>
      </c>
      <c r="N596" s="190">
        <v>1.4481874E-2</v>
      </c>
      <c r="O596" s="190">
        <v>2.2181216E-2</v>
      </c>
      <c r="P596" s="190">
        <v>1.3743691000000001E-3</v>
      </c>
      <c r="Q596" s="190">
        <v>9.6893091999999993E-3</v>
      </c>
      <c r="R596" s="190">
        <v>6.3966907999999994E-5</v>
      </c>
      <c r="S596" s="190">
        <v>0.56039413000000005</v>
      </c>
      <c r="T596" s="190">
        <v>4.8502049999999998E-2</v>
      </c>
      <c r="U596" s="190">
        <v>2.2719615000000001E-6</v>
      </c>
      <c r="V596" s="190">
        <v>3.3982385000000001E-10</v>
      </c>
      <c r="W596" s="25"/>
      <c r="X596" s="252">
        <f t="shared" si="604"/>
        <v>1.7588635344827586</v>
      </c>
      <c r="Y596" s="35">
        <v>98.656824</v>
      </c>
      <c r="Z596" s="67">
        <f t="shared" si="605"/>
        <v>4.3185498172391444E-2</v>
      </c>
      <c r="AA596" s="5">
        <f t="shared" si="606"/>
        <v>2.2668997966360006E-6</v>
      </c>
      <c r="AB596" s="5">
        <f t="shared" si="607"/>
        <v>4.7206795855357992E-9</v>
      </c>
      <c r="AC596" s="36">
        <f t="shared" si="608"/>
        <v>0.33261598269999998</v>
      </c>
      <c r="AD596" s="42">
        <v>1.6374832E-6</v>
      </c>
      <c r="AE596" s="42">
        <v>4.9404495000000001E-9</v>
      </c>
      <c r="AF596" s="42">
        <v>1.3497866000000001E-13</v>
      </c>
      <c r="AG596" s="42">
        <v>4.0962686E-11</v>
      </c>
      <c r="AH596" s="42">
        <v>3.8590450000000001E-11</v>
      </c>
      <c r="AI596" s="42">
        <v>1.1952074000000001E-9</v>
      </c>
      <c r="AJ596" s="42">
        <v>8.4289365999999999E-7</v>
      </c>
      <c r="AK596" s="42">
        <v>1.8289173E-10</v>
      </c>
      <c r="AL596" s="42">
        <v>9.7770443999999997E-10</v>
      </c>
      <c r="AM596" s="42">
        <v>5.5828207999999999E-12</v>
      </c>
      <c r="AN596" s="42">
        <v>2.6473158000000002E-15</v>
      </c>
      <c r="AO596" s="42">
        <v>9.9667738999999994E-12</v>
      </c>
      <c r="AP596" s="42">
        <v>7.2023655E-13</v>
      </c>
      <c r="AQ596" s="42">
        <v>1.8575683000000001E-13</v>
      </c>
      <c r="AR596" s="42">
        <v>1.6273761E-9</v>
      </c>
      <c r="AS596" s="42">
        <v>1.3687489999999999E-8</v>
      </c>
      <c r="AT596" s="42">
        <v>2.1574961999999999E-12</v>
      </c>
      <c r="AU596" s="29">
        <v>2.9303026999999999E-3</v>
      </c>
      <c r="AV596" s="29">
        <v>0.32968567999999998</v>
      </c>
      <c r="AW596" s="42">
        <v>-2.3006669000000001E-7</v>
      </c>
      <c r="AX596" s="42">
        <v>-1.3990541999999999E-9</v>
      </c>
      <c r="AY596" s="42">
        <v>-6.2594719999999997E-14</v>
      </c>
      <c r="AZ596" s="28"/>
      <c r="BA596" s="38" t="s">
        <v>1209</v>
      </c>
      <c r="BB596" s="28"/>
      <c r="BC596" s="28"/>
      <c r="BE596" s="99"/>
      <c r="BF596"/>
      <c r="BG596"/>
      <c r="BH596"/>
      <c r="BI596"/>
      <c r="BJ596"/>
      <c r="BK596"/>
      <c r="BL596"/>
      <c r="BM596"/>
      <c r="BN596"/>
      <c r="BO596"/>
      <c r="BP596"/>
      <c r="BQ596"/>
    </row>
    <row r="597" spans="1:69" ht="14.4">
      <c r="A597">
        <v>2</v>
      </c>
      <c r="C597" s="71" t="s">
        <v>596</v>
      </c>
      <c r="D597" s="17">
        <v>1</v>
      </c>
      <c r="E597" s="29" t="s">
        <v>52</v>
      </c>
      <c r="F597" s="43" t="s">
        <v>2085</v>
      </c>
      <c r="G597" s="238">
        <f t="shared" si="600"/>
        <v>1.2051697051946626</v>
      </c>
      <c r="H597" s="134">
        <f t="shared" si="601"/>
        <v>1.0999690252699999E-2</v>
      </c>
      <c r="I597" s="134">
        <f t="shared" si="602"/>
        <v>5.6616164923999998E-2</v>
      </c>
      <c r="J597" s="138">
        <f t="shared" si="603"/>
        <v>0.86213776001796261</v>
      </c>
      <c r="K597" s="190">
        <v>0.27541609</v>
      </c>
      <c r="L597" s="190">
        <v>5.6555373999999999E-2</v>
      </c>
      <c r="M597" s="190">
        <v>5.9038089000000003E-5</v>
      </c>
      <c r="N597" s="190">
        <v>1.0987291E-2</v>
      </c>
      <c r="O597" s="190">
        <v>9.1652900999999994E-6</v>
      </c>
      <c r="P597" s="190">
        <v>3.2339626000000001E-6</v>
      </c>
      <c r="Q597" s="190">
        <v>1.7528350000000001E-6</v>
      </c>
      <c r="R597" s="190">
        <v>6.2388149999999997E-6</v>
      </c>
      <c r="S597" s="190">
        <v>0.86212425999999998</v>
      </c>
      <c r="T597" s="190">
        <v>4.0150582999999998E-6</v>
      </c>
      <c r="U597" s="190">
        <v>3.2456591999999999E-6</v>
      </c>
      <c r="V597" s="190">
        <v>4.8546263999999997E-10</v>
      </c>
      <c r="W597" s="25"/>
      <c r="X597" s="252">
        <f t="shared" si="604"/>
        <v>2.3742766379310343</v>
      </c>
      <c r="Y597" s="35">
        <v>139.09894</v>
      </c>
      <c r="Z597" s="67">
        <f t="shared" si="605"/>
        <v>6.4988362014287746E-2</v>
      </c>
      <c r="AA597" s="5">
        <f t="shared" si="606"/>
        <v>3.3811076318900664E-6</v>
      </c>
      <c r="AB597" s="5">
        <f t="shared" si="607"/>
        <v>8.1161394938276026E-9</v>
      </c>
      <c r="AC597" s="36">
        <f t="shared" si="608"/>
        <v>0.49278112043496997</v>
      </c>
      <c r="AD597" s="42">
        <v>2.2033509000000001E-6</v>
      </c>
      <c r="AE597" s="42">
        <v>6.6480405999999999E-9</v>
      </c>
      <c r="AF597" s="42">
        <v>1.8163396E-13</v>
      </c>
      <c r="AG597" s="42">
        <v>4.4165486E-13</v>
      </c>
      <c r="AH597" s="42">
        <v>2.8139706E-14</v>
      </c>
      <c r="AI597" s="42">
        <v>4.0626812999999998E-10</v>
      </c>
      <c r="AJ597" s="42">
        <v>1.1769737E-6</v>
      </c>
      <c r="AK597" s="42">
        <v>9.2239344000000005E-11</v>
      </c>
      <c r="AL597" s="42">
        <v>1.3710067E-9</v>
      </c>
      <c r="AM597" s="42">
        <v>9.2694937000000008E-15</v>
      </c>
      <c r="AN597" s="42">
        <v>1.0352324E-16</v>
      </c>
      <c r="AO597" s="42">
        <v>1.3968736E-14</v>
      </c>
      <c r="AP597" s="42">
        <v>1.9568844999999999E-16</v>
      </c>
      <c r="AQ597" s="42">
        <v>3.7200111999999998E-16</v>
      </c>
      <c r="AR597" s="42">
        <v>3.6407055E-12</v>
      </c>
      <c r="AS597" s="42">
        <v>1.1528163E-10</v>
      </c>
      <c r="AT597" s="42">
        <v>3.0821374000000001E-12</v>
      </c>
      <c r="AU597" s="42">
        <v>4.8043497E-7</v>
      </c>
      <c r="AV597" s="29">
        <v>0.49278063999999999</v>
      </c>
      <c r="AW597" s="42">
        <v>2.5737162999999998E-10</v>
      </c>
      <c r="AX597" s="42">
        <v>1.5650990000000001E-12</v>
      </c>
      <c r="AY597" s="42">
        <v>7.0025092999999995E-17</v>
      </c>
      <c r="AZ597" s="28"/>
      <c r="BA597" s="38" t="s">
        <v>1179</v>
      </c>
      <c r="BB597" s="28"/>
      <c r="BC597" s="28"/>
      <c r="BE597" s="99"/>
      <c r="BF597"/>
      <c r="BG597"/>
      <c r="BH597"/>
      <c r="BI597"/>
      <c r="BJ597"/>
      <c r="BK597"/>
      <c r="BL597"/>
      <c r="BM597"/>
      <c r="BN597"/>
      <c r="BO597"/>
      <c r="BP597"/>
      <c r="BQ597"/>
    </row>
    <row r="598" spans="1:69" ht="14.4">
      <c r="A598">
        <v>2</v>
      </c>
      <c r="C598" s="71" t="s">
        <v>597</v>
      </c>
      <c r="E598" s="29" t="s">
        <v>52</v>
      </c>
      <c r="F598" s="43" t="s">
        <v>2086</v>
      </c>
      <c r="G598" s="238">
        <f t="shared" si="600"/>
        <v>1.1797394514045627</v>
      </c>
      <c r="H598" s="134">
        <f t="shared" si="601"/>
        <v>8.9394364626000002E-3</v>
      </c>
      <c r="I598" s="134">
        <f t="shared" si="602"/>
        <v>4.7166164923999998E-2</v>
      </c>
      <c r="J598" s="138">
        <f t="shared" si="603"/>
        <v>0.86213776001796261</v>
      </c>
      <c r="K598" s="190">
        <v>0.26149609000000001</v>
      </c>
      <c r="L598" s="190">
        <v>4.7105373999999998E-2</v>
      </c>
      <c r="M598" s="190">
        <v>5.9038089000000003E-5</v>
      </c>
      <c r="N598" s="190">
        <v>7.7323514000000003E-3</v>
      </c>
      <c r="O598" s="190">
        <v>1.2038511E-3</v>
      </c>
      <c r="P598" s="190">
        <v>3.2339626000000001E-6</v>
      </c>
      <c r="Q598" s="190">
        <v>1.7528350000000001E-6</v>
      </c>
      <c r="R598" s="190">
        <v>6.2388149999999997E-6</v>
      </c>
      <c r="S598" s="190">
        <v>0.86212425999999998</v>
      </c>
      <c r="T598" s="190">
        <v>4.0150582999999998E-6</v>
      </c>
      <c r="U598" s="190">
        <v>3.2456591999999999E-6</v>
      </c>
      <c r="V598" s="190">
        <v>4.8546263999999997E-10</v>
      </c>
      <c r="W598" s="25"/>
      <c r="X598" s="252">
        <f t="shared" si="604"/>
        <v>2.2542766379310346</v>
      </c>
      <c r="Y598" s="35">
        <v>136.05444</v>
      </c>
      <c r="Z598" s="67">
        <f t="shared" si="605"/>
        <v>5.9470352959375736E-2</v>
      </c>
      <c r="AA598" s="5">
        <f t="shared" si="606"/>
        <v>3.0730688518900665E-6</v>
      </c>
      <c r="AB598" s="5">
        <f t="shared" si="607"/>
        <v>7.5240263138276029E-9</v>
      </c>
      <c r="AC598" s="36">
        <f t="shared" si="608"/>
        <v>0.49278112043496997</v>
      </c>
      <c r="AD598" s="42">
        <v>2.0919909000000001E-6</v>
      </c>
      <c r="AE598" s="42">
        <v>6.3120406000000002E-9</v>
      </c>
      <c r="AF598" s="42">
        <v>1.7245396000000001E-13</v>
      </c>
      <c r="AG598" s="42">
        <v>4.4165486E-13</v>
      </c>
      <c r="AH598" s="42">
        <v>2.8139706E-14</v>
      </c>
      <c r="AI598" s="42">
        <v>2.8746812999999998E-10</v>
      </c>
      <c r="AJ598" s="42">
        <v>9.8041371999999997E-7</v>
      </c>
      <c r="AK598" s="42">
        <v>6.5095344000000001E-11</v>
      </c>
      <c r="AL598" s="42">
        <v>1.1420467E-9</v>
      </c>
      <c r="AM598" s="42">
        <v>9.2694937000000008E-15</v>
      </c>
      <c r="AN598" s="42">
        <v>1.0352324E-16</v>
      </c>
      <c r="AO598" s="42">
        <v>1.3968736E-14</v>
      </c>
      <c r="AP598" s="42">
        <v>1.9568844999999999E-16</v>
      </c>
      <c r="AQ598" s="42">
        <v>3.7200111999999998E-16</v>
      </c>
      <c r="AR598" s="42">
        <v>3.6407055E-12</v>
      </c>
      <c r="AS598" s="42">
        <v>1.1528163E-10</v>
      </c>
      <c r="AT598" s="42">
        <v>3.0821374000000001E-12</v>
      </c>
      <c r="AU598" s="42">
        <v>4.8043497E-7</v>
      </c>
      <c r="AV598" s="29">
        <v>0.49278063999999999</v>
      </c>
      <c r="AW598" s="42">
        <v>2.5737162999999998E-10</v>
      </c>
      <c r="AX598" s="42">
        <v>1.5650990000000001E-12</v>
      </c>
      <c r="AY598" s="42">
        <v>7.0025092999999995E-17</v>
      </c>
      <c r="AZ598" s="28"/>
      <c r="BA598" s="38" t="s">
        <v>1179</v>
      </c>
      <c r="BB598" s="28"/>
      <c r="BC598" s="28"/>
      <c r="BE598" s="99"/>
      <c r="BF598"/>
      <c r="BG598"/>
      <c r="BH598"/>
      <c r="BI598"/>
      <c r="BJ598"/>
      <c r="BK598"/>
      <c r="BL598"/>
      <c r="BM598"/>
      <c r="BN598"/>
      <c r="BO598"/>
      <c r="BP598"/>
      <c r="BQ598"/>
    </row>
    <row r="599" spans="1:69" ht="14.4">
      <c r="A599">
        <v>2</v>
      </c>
      <c r="C599" s="71" t="s">
        <v>598</v>
      </c>
      <c r="E599" s="29" t="s">
        <v>52</v>
      </c>
      <c r="F599" s="43" t="s">
        <v>2087</v>
      </c>
      <c r="G599" s="238">
        <f t="shared" si="600"/>
        <v>1.2034340264045627</v>
      </c>
      <c r="H599" s="134">
        <f t="shared" si="601"/>
        <v>9.3915114625999999E-3</v>
      </c>
      <c r="I599" s="134">
        <f t="shared" si="602"/>
        <v>4.9528664924000002E-2</v>
      </c>
      <c r="J599" s="138">
        <f t="shared" si="603"/>
        <v>0.86213776001796261</v>
      </c>
      <c r="K599" s="190">
        <v>0.28237609000000002</v>
      </c>
      <c r="L599" s="190">
        <v>4.9467874000000002E-2</v>
      </c>
      <c r="M599" s="190">
        <v>5.9038089000000003E-5</v>
      </c>
      <c r="N599" s="190">
        <v>8.1844264E-3</v>
      </c>
      <c r="O599" s="190">
        <v>1.2038511E-3</v>
      </c>
      <c r="P599" s="190">
        <v>3.2339626000000001E-6</v>
      </c>
      <c r="Q599" s="190">
        <v>1.7528350000000001E-6</v>
      </c>
      <c r="R599" s="190">
        <v>6.2388149999999997E-6</v>
      </c>
      <c r="S599" s="190">
        <v>0.86212425999999998</v>
      </c>
      <c r="T599" s="190">
        <v>4.0150582999999998E-6</v>
      </c>
      <c r="U599" s="190">
        <v>3.2456591999999999E-6</v>
      </c>
      <c r="V599" s="190">
        <v>4.8546263999999997E-10</v>
      </c>
      <c r="W599" s="25"/>
      <c r="X599" s="252">
        <f t="shared" si="604"/>
        <v>2.4342766379310348</v>
      </c>
      <c r="Y599" s="35">
        <v>142.35444000000001</v>
      </c>
      <c r="Z599" s="67">
        <f t="shared" si="605"/>
        <v>6.3426610955743742E-2</v>
      </c>
      <c r="AA599" s="5">
        <f t="shared" si="606"/>
        <v>3.2892653318900662E-6</v>
      </c>
      <c r="AB599" s="5">
        <f t="shared" si="607"/>
        <v>8.0890500838276032E-9</v>
      </c>
      <c r="AC599" s="36">
        <f t="shared" si="608"/>
        <v>0.49278112043496997</v>
      </c>
      <c r="AD599" s="42">
        <v>2.2590309000000002E-6</v>
      </c>
      <c r="AE599" s="42">
        <v>6.8160406000000002E-9</v>
      </c>
      <c r="AF599" s="42">
        <v>1.8622396000000001E-13</v>
      </c>
      <c r="AG599" s="42">
        <v>4.4165486E-13</v>
      </c>
      <c r="AH599" s="42">
        <v>2.8139706E-14</v>
      </c>
      <c r="AI599" s="42">
        <v>3.0396812999999998E-10</v>
      </c>
      <c r="AJ599" s="42">
        <v>1.0295537E-6</v>
      </c>
      <c r="AK599" s="42">
        <v>6.8865344000000004E-11</v>
      </c>
      <c r="AL599" s="42">
        <v>1.1992867000000001E-9</v>
      </c>
      <c r="AM599" s="42">
        <v>9.2694937000000008E-15</v>
      </c>
      <c r="AN599" s="42">
        <v>1.0352324E-16</v>
      </c>
      <c r="AO599" s="42">
        <v>1.3968736E-14</v>
      </c>
      <c r="AP599" s="42">
        <v>1.9568844999999999E-16</v>
      </c>
      <c r="AQ599" s="42">
        <v>3.7200111999999998E-16</v>
      </c>
      <c r="AR599" s="42">
        <v>3.6407055E-12</v>
      </c>
      <c r="AS599" s="42">
        <v>1.1528163E-10</v>
      </c>
      <c r="AT599" s="42">
        <v>3.0821374000000001E-12</v>
      </c>
      <c r="AU599" s="42">
        <v>4.8043497E-7</v>
      </c>
      <c r="AV599" s="29">
        <v>0.49278063999999999</v>
      </c>
      <c r="AW599" s="42">
        <v>2.5737162999999998E-10</v>
      </c>
      <c r="AX599" s="42">
        <v>1.5650990000000001E-12</v>
      </c>
      <c r="AY599" s="42">
        <v>7.0025092999999995E-17</v>
      </c>
      <c r="AZ599" s="28"/>
      <c r="BA599" s="38" t="s">
        <v>1179</v>
      </c>
      <c r="BB599" s="28"/>
      <c r="BC599" s="28"/>
      <c r="BE599" s="99"/>
      <c r="BF599"/>
      <c r="BG599"/>
      <c r="BH599"/>
      <c r="BI599"/>
      <c r="BJ599"/>
      <c r="BK599"/>
      <c r="BL599"/>
      <c r="BM599"/>
      <c r="BN599"/>
      <c r="BO599"/>
      <c r="BP599"/>
      <c r="BQ599"/>
    </row>
    <row r="600" spans="1:69" ht="14.4">
      <c r="C600" s="71" t="s">
        <v>599</v>
      </c>
      <c r="E600" s="29" t="s">
        <v>52</v>
      </c>
      <c r="F600" s="43" t="s">
        <v>2088</v>
      </c>
      <c r="G600" s="238">
        <f t="shared" si="600"/>
        <v>1.690274672475</v>
      </c>
      <c r="H600" s="134">
        <f t="shared" si="601"/>
        <v>5.2427901659999998E-2</v>
      </c>
      <c r="I600" s="134">
        <f t="shared" si="602"/>
        <v>7.31732155E-2</v>
      </c>
      <c r="J600" s="138">
        <f t="shared" si="603"/>
        <v>0.53290425531500007</v>
      </c>
      <c r="K600" s="190">
        <v>1.0317692999999999</v>
      </c>
      <c r="L600" s="190">
        <v>2.6965283999999999E-2</v>
      </c>
      <c r="M600" s="190">
        <v>4.4203631E-2</v>
      </c>
      <c r="N600" s="190">
        <v>4.6052406999999997E-2</v>
      </c>
      <c r="O600" s="190">
        <v>5.6712357999999996E-3</v>
      </c>
      <c r="P600" s="190">
        <v>7.0425885999999996E-4</v>
      </c>
      <c r="Q600" s="190">
        <v>2.0043004999999998E-3</v>
      </c>
      <c r="R600" s="190">
        <v>1.4327624000000001E-3</v>
      </c>
      <c r="S600" s="190">
        <v>0.52944009000000003</v>
      </c>
      <c r="T600" s="190">
        <v>1.9860119000000001E-3</v>
      </c>
      <c r="U600" s="190">
        <v>4.5391015000000001E-5</v>
      </c>
      <c r="V600" s="190">
        <v>0</v>
      </c>
      <c r="W600" s="25"/>
      <c r="X600" s="252">
        <f t="shared" si="604"/>
        <v>8.894562931034482</v>
      </c>
      <c r="Y600" s="35">
        <v>175.63311999999999</v>
      </c>
      <c r="Z600" s="67">
        <f t="shared" si="605"/>
        <v>0.18559879654941935</v>
      </c>
      <c r="AA600" s="5">
        <f t="shared" si="606"/>
        <v>9.5144211758870021E-6</v>
      </c>
      <c r="AB600" s="5">
        <f t="shared" si="607"/>
        <v>2.7447643299736999E-8</v>
      </c>
      <c r="AC600" s="36">
        <f t="shared" si="608"/>
        <v>1.4074481693149998</v>
      </c>
      <c r="AD600" s="42">
        <v>8.3289934E-6</v>
      </c>
      <c r="AE600" s="42">
        <v>2.5127255999999999E-8</v>
      </c>
      <c r="AF600" s="42">
        <v>6.8649207999999996E-13</v>
      </c>
      <c r="AG600" s="42">
        <v>5.5917787000000005E-10</v>
      </c>
      <c r="AH600" s="42">
        <v>7.2639917000000004E-11</v>
      </c>
      <c r="AI600" s="42">
        <v>6.4662925999999996E-9</v>
      </c>
      <c r="AJ600" s="42">
        <v>1.1416145000000001E-6</v>
      </c>
      <c r="AK600" s="42">
        <v>9.3620565999999992E-10</v>
      </c>
      <c r="AL600" s="42">
        <v>1.1882441000000001E-9</v>
      </c>
      <c r="AM600" s="42">
        <v>4.0399181999999999E-14</v>
      </c>
      <c r="AN600" s="42">
        <v>4.1811698000000001E-15</v>
      </c>
      <c r="AO600" s="42">
        <v>1.727995E-12</v>
      </c>
      <c r="AP600" s="42">
        <v>9.9834655000000004E-14</v>
      </c>
      <c r="AQ600" s="42">
        <v>7.5455105999999999E-14</v>
      </c>
      <c r="AR600" s="42">
        <v>8.6816115999999999E-9</v>
      </c>
      <c r="AS600" s="42">
        <v>3.3285399000000001E-9</v>
      </c>
      <c r="AT600" s="42">
        <v>4.3063270999999999E-11</v>
      </c>
      <c r="AU600" s="42">
        <v>7.7169314999999994E-5</v>
      </c>
      <c r="AV600" s="29">
        <v>1.4073709999999999</v>
      </c>
      <c r="AW600" s="42">
        <v>2.4705014E-8</v>
      </c>
      <c r="AX600" s="42">
        <v>1.5023319E-10</v>
      </c>
      <c r="AY600" s="42">
        <v>6.7215442E-15</v>
      </c>
      <c r="AZ600" s="28"/>
      <c r="BA600" s="33" t="s">
        <v>1178</v>
      </c>
      <c r="BB600" s="28"/>
      <c r="BC600" s="28"/>
      <c r="BE600" s="99"/>
      <c r="BF600"/>
      <c r="BG600"/>
      <c r="BH600"/>
      <c r="BI600"/>
      <c r="BJ600"/>
      <c r="BK600"/>
      <c r="BL600"/>
      <c r="BM600"/>
      <c r="BN600"/>
      <c r="BO600"/>
      <c r="BP600"/>
      <c r="BQ600"/>
    </row>
    <row r="601" spans="1:69" ht="14.4">
      <c r="A601">
        <v>2</v>
      </c>
      <c r="C601" s="71" t="s">
        <v>600</v>
      </c>
      <c r="E601" s="29" t="s">
        <v>52</v>
      </c>
      <c r="F601" s="43" t="s">
        <v>2089</v>
      </c>
      <c r="G601" s="238">
        <f t="shared" si="600"/>
        <v>0.93517726878999996</v>
      </c>
      <c r="H601" s="134">
        <f t="shared" si="601"/>
        <v>2.2414130220000002E-2</v>
      </c>
      <c r="I601" s="134">
        <f t="shared" si="602"/>
        <v>3.1283228439999998E-2</v>
      </c>
      <c r="J601" s="138">
        <f t="shared" si="603"/>
        <v>0.44037485012999994</v>
      </c>
      <c r="K601" s="190">
        <v>0.44110505999999999</v>
      </c>
      <c r="L601" s="190">
        <v>1.1528277999999999E-2</v>
      </c>
      <c r="M601" s="190">
        <v>1.8898066000000002E-2</v>
      </c>
      <c r="N601" s="190">
        <v>1.9688460000000001E-2</v>
      </c>
      <c r="O601" s="190">
        <v>2.4245833999999998E-3</v>
      </c>
      <c r="P601" s="190">
        <v>3.0108681999999997E-4</v>
      </c>
      <c r="Q601" s="190">
        <v>8.5688444000000001E-4</v>
      </c>
      <c r="R601" s="190">
        <v>6.1253877999999996E-4</v>
      </c>
      <c r="S601" s="190">
        <v>0.43889383999999998</v>
      </c>
      <c r="T601" s="190">
        <v>8.4906564999999998E-4</v>
      </c>
      <c r="U601" s="190">
        <v>1.94057E-5</v>
      </c>
      <c r="V601" s="190">
        <v>0</v>
      </c>
      <c r="W601" s="25"/>
      <c r="X601" s="252">
        <f t="shared" si="604"/>
        <v>3.8026298275862067</v>
      </c>
      <c r="Y601" s="35">
        <v>87.255449999999996</v>
      </c>
      <c r="Z601" s="67">
        <f t="shared" si="605"/>
        <v>8.0214658651946463E-2</v>
      </c>
      <c r="AA601" s="5">
        <f t="shared" si="606"/>
        <v>4.0676332502909998E-6</v>
      </c>
      <c r="AB601" s="5">
        <f t="shared" si="607"/>
        <v>1.17344968027413E-8</v>
      </c>
      <c r="AC601" s="36">
        <f t="shared" si="608"/>
        <v>0.72313329165200002</v>
      </c>
      <c r="AD601" s="42">
        <v>3.5608357000000002E-6</v>
      </c>
      <c r="AE601" s="42">
        <v>1.0742478E-8</v>
      </c>
      <c r="AF601" s="42">
        <v>2.9349111000000001E-13</v>
      </c>
      <c r="AG601" s="42">
        <v>2.3906136000000001E-10</v>
      </c>
      <c r="AH601" s="42">
        <v>3.1055231000000001E-11</v>
      </c>
      <c r="AI601" s="42">
        <v>2.7644884000000001E-9</v>
      </c>
      <c r="AJ601" s="42">
        <v>4.8806637000000002E-7</v>
      </c>
      <c r="AK601" s="42">
        <v>4.0024939000000001E-10</v>
      </c>
      <c r="AL601" s="42">
        <v>5.0800161999999998E-10</v>
      </c>
      <c r="AM601" s="42">
        <v>1.7271576999999999E-14</v>
      </c>
      <c r="AN601" s="42">
        <v>1.787546E-15</v>
      </c>
      <c r="AO601" s="42">
        <v>7.3875750000000005E-13</v>
      </c>
      <c r="AP601" s="42">
        <v>4.2681605000000002E-14</v>
      </c>
      <c r="AQ601" s="42">
        <v>3.2258789000000003E-14</v>
      </c>
      <c r="AR601" s="42">
        <v>3.7115880999999998E-9</v>
      </c>
      <c r="AS601" s="42">
        <v>1.4230271999999999E-9</v>
      </c>
      <c r="AT601" s="42">
        <v>1.8410536E-11</v>
      </c>
      <c r="AU601" s="42">
        <v>3.2991652E-5</v>
      </c>
      <c r="AV601" s="29">
        <v>0.72310030000000003</v>
      </c>
      <c r="AW601" s="42">
        <v>1.0561959999999999E-8</v>
      </c>
      <c r="AX601" s="42">
        <v>6.4228134999999997E-11</v>
      </c>
      <c r="AY601" s="42">
        <v>2.8736143000000002E-15</v>
      </c>
      <c r="AZ601" s="28"/>
      <c r="BA601" s="38" t="s">
        <v>1210</v>
      </c>
      <c r="BB601" s="28"/>
      <c r="BC601" s="28"/>
      <c r="BE601" s="99"/>
      <c r="BF601"/>
      <c r="BG601"/>
      <c r="BH601"/>
      <c r="BI601"/>
      <c r="BJ601"/>
      <c r="BK601"/>
      <c r="BL601"/>
      <c r="BM601"/>
      <c r="BN601"/>
      <c r="BO601"/>
      <c r="BP601"/>
      <c r="BQ601"/>
    </row>
    <row r="602" spans="1:69" ht="14.4">
      <c r="A602">
        <v>2</v>
      </c>
      <c r="C602" s="71" t="s">
        <v>601</v>
      </c>
      <c r="D602" s="17">
        <v>1</v>
      </c>
      <c r="E602" s="29" t="s">
        <v>52</v>
      </c>
      <c r="F602" s="43" t="s">
        <v>2090</v>
      </c>
      <c r="G602" s="238">
        <f t="shared" si="600"/>
        <v>1.2590089879999999</v>
      </c>
      <c r="H602" s="134">
        <f t="shared" si="601"/>
        <v>9.6756248000000003E-2</v>
      </c>
      <c r="I602" s="134">
        <f t="shared" si="602"/>
        <v>0.23776426000000001</v>
      </c>
      <c r="J602" s="138">
        <f t="shared" si="603"/>
        <v>0.54663008000000002</v>
      </c>
      <c r="K602" s="190">
        <v>0.37785839999999998</v>
      </c>
      <c r="L602" s="190">
        <v>0.12512499999999999</v>
      </c>
      <c r="M602" s="190">
        <v>0.11263926</v>
      </c>
      <c r="N602" s="190">
        <v>9.6756248000000003E-2</v>
      </c>
      <c r="O602" s="190">
        <v>0</v>
      </c>
      <c r="P602" s="190">
        <v>0</v>
      </c>
      <c r="Q602" s="190">
        <v>0</v>
      </c>
      <c r="R602" s="190">
        <v>2.2171999999999999E-3</v>
      </c>
      <c r="S602" s="190">
        <v>0.52459056000000004</v>
      </c>
      <c r="T602" s="190">
        <v>1.9822320000000001E-2</v>
      </c>
      <c r="U602" s="190">
        <v>0</v>
      </c>
      <c r="V602" s="190">
        <v>0</v>
      </c>
      <c r="W602" s="25"/>
      <c r="X602" s="252">
        <f t="shared" si="604"/>
        <v>3.2573999999999996</v>
      </c>
      <c r="Y602" s="35">
        <v>155.86161999999999</v>
      </c>
      <c r="Z602" s="67">
        <f t="shared" si="605"/>
        <v>0.13547825000669841</v>
      </c>
      <c r="AA602" s="5">
        <f t="shared" si="606"/>
        <v>6.9124245000000004E-6</v>
      </c>
      <c r="AB602" s="5">
        <f t="shared" si="607"/>
        <v>1.5872832888500003E-8</v>
      </c>
      <c r="AC602" s="36">
        <f t="shared" si="608"/>
        <v>1.4299203840000001</v>
      </c>
      <c r="AD602" s="42">
        <v>3.051872E-6</v>
      </c>
      <c r="AE602" s="42">
        <v>9.2069599999999998E-9</v>
      </c>
      <c r="AF602" s="42">
        <v>2.515385E-13</v>
      </c>
      <c r="AG602" s="29">
        <v>0</v>
      </c>
      <c r="AH602" s="29">
        <v>0</v>
      </c>
      <c r="AI602" s="42">
        <v>1.6107E-8</v>
      </c>
      <c r="AJ602" s="42">
        <v>3.8274400000000002E-6</v>
      </c>
      <c r="AK602" s="42">
        <v>2.2833000000000002E-9</v>
      </c>
      <c r="AL602" s="42">
        <v>4.3821100000000003E-9</v>
      </c>
      <c r="AM602" s="29">
        <v>0</v>
      </c>
      <c r="AN602" s="29">
        <v>0</v>
      </c>
      <c r="AO602" s="42">
        <v>5.5349999999999999E-14</v>
      </c>
      <c r="AP602" s="42">
        <v>2.115E-14</v>
      </c>
      <c r="AQ602" s="42">
        <v>1.3485E-13</v>
      </c>
      <c r="AR602" s="42">
        <v>1.6800000000000002E-8</v>
      </c>
      <c r="AS602" s="42">
        <v>2.0549999999999999E-10</v>
      </c>
      <c r="AT602" s="29">
        <v>0</v>
      </c>
      <c r="AU602" s="29">
        <v>4.11884E-4</v>
      </c>
      <c r="AV602" s="29">
        <v>1.4295085000000001</v>
      </c>
      <c r="AW602" s="29">
        <v>0</v>
      </c>
      <c r="AX602" s="29">
        <v>0</v>
      </c>
      <c r="AY602" s="29">
        <v>0</v>
      </c>
      <c r="AZ602" s="28"/>
      <c r="BA602" s="33" t="s">
        <v>1211</v>
      </c>
      <c r="BB602" s="28"/>
      <c r="BC602" s="28"/>
      <c r="BE602" s="99"/>
      <c r="BF602"/>
      <c r="BG602"/>
      <c r="BH602"/>
      <c r="BI602"/>
      <c r="BJ602"/>
      <c r="BK602"/>
      <c r="BL602"/>
      <c r="BM602"/>
      <c r="BN602"/>
      <c r="BO602"/>
      <c r="BP602"/>
      <c r="BQ602"/>
    </row>
    <row r="603" spans="1:69" ht="14.4">
      <c r="A603">
        <v>2</v>
      </c>
      <c r="C603" s="71" t="s">
        <v>602</v>
      </c>
      <c r="E603" s="29" t="s">
        <v>52</v>
      </c>
      <c r="F603" s="43" t="s">
        <v>2091</v>
      </c>
      <c r="G603" s="238">
        <f t="shared" si="600"/>
        <v>0.76236108630346267</v>
      </c>
      <c r="H603" s="134">
        <f t="shared" si="601"/>
        <v>4.5238571362599997E-2</v>
      </c>
      <c r="I603" s="134">
        <f t="shared" si="602"/>
        <v>6.0728664922999998E-2</v>
      </c>
      <c r="J603" s="138">
        <f t="shared" si="603"/>
        <v>0.35893776001786265</v>
      </c>
      <c r="K603" s="190">
        <v>0.29745609000000001</v>
      </c>
      <c r="L603" s="190">
        <v>6.0667873999999997E-2</v>
      </c>
      <c r="M603" s="190">
        <v>5.9038088E-5</v>
      </c>
      <c r="N603" s="190">
        <v>4.9294864000000004E-3</v>
      </c>
      <c r="O603" s="190">
        <v>4.0305850999999997E-2</v>
      </c>
      <c r="P603" s="190">
        <v>3.2339626000000001E-6</v>
      </c>
      <c r="Q603" s="190">
        <v>1.7528350000000001E-6</v>
      </c>
      <c r="R603" s="190">
        <v>6.2388149999999997E-6</v>
      </c>
      <c r="S603" s="190">
        <v>0.35892425999999999</v>
      </c>
      <c r="T603" s="190">
        <v>4.0150581999999999E-6</v>
      </c>
      <c r="U603" s="190">
        <v>3.2456591999999999E-6</v>
      </c>
      <c r="V603" s="190">
        <v>4.8546263999999997E-10</v>
      </c>
      <c r="W603" s="25"/>
      <c r="X603" s="252">
        <f t="shared" si="604"/>
        <v>2.5642766379310342</v>
      </c>
      <c r="Y603" s="35">
        <v>94.691243</v>
      </c>
      <c r="Z603" s="67">
        <f t="shared" si="605"/>
        <v>6.7666453184189873E-2</v>
      </c>
      <c r="AA603" s="5">
        <f t="shared" si="606"/>
        <v>3.6427465318899557E-6</v>
      </c>
      <c r="AB603" s="5">
        <f t="shared" si="607"/>
        <v>8.697275928827602E-9</v>
      </c>
      <c r="AC603" s="36">
        <f t="shared" si="608"/>
        <v>0.20532811043497001</v>
      </c>
      <c r="AD603" s="42">
        <v>2.3796709000000002E-6</v>
      </c>
      <c r="AE603" s="42">
        <v>7.1800405000000001E-9</v>
      </c>
      <c r="AF603" s="42">
        <v>1.9616896E-13</v>
      </c>
      <c r="AG603" s="42">
        <v>4.4165485000000001E-13</v>
      </c>
      <c r="AH603" s="42">
        <v>2.8139706E-14</v>
      </c>
      <c r="AI603" s="42">
        <v>1.8516813000000001E-10</v>
      </c>
      <c r="AJ603" s="42">
        <v>1.2625136999999999E-6</v>
      </c>
      <c r="AK603" s="42">
        <v>4.1721343999999999E-11</v>
      </c>
      <c r="AL603" s="42">
        <v>1.4706467000000001E-9</v>
      </c>
      <c r="AM603" s="42">
        <v>9.2694937000000008E-15</v>
      </c>
      <c r="AN603" s="42">
        <v>1.0352324E-16</v>
      </c>
      <c r="AO603" s="42">
        <v>1.3968736E-14</v>
      </c>
      <c r="AP603" s="42">
        <v>1.9568844999999999E-16</v>
      </c>
      <c r="AQ603" s="42">
        <v>3.7200111999999998E-16</v>
      </c>
      <c r="AR603" s="42">
        <v>3.6407053999999999E-12</v>
      </c>
      <c r="AS603" s="42">
        <v>1.1528163E-10</v>
      </c>
      <c r="AT603" s="42">
        <v>3.0821374000000001E-12</v>
      </c>
      <c r="AU603" s="42">
        <v>4.8043497E-7</v>
      </c>
      <c r="AV603" s="29">
        <v>0.20532763000000001</v>
      </c>
      <c r="AW603" s="42">
        <v>2.5737162999999998E-10</v>
      </c>
      <c r="AX603" s="42">
        <v>1.5650990000000001E-12</v>
      </c>
      <c r="AY603" s="42">
        <v>7.0025092999999995E-17</v>
      </c>
      <c r="AZ603" s="28"/>
      <c r="BA603" s="38" t="s">
        <v>1179</v>
      </c>
      <c r="BB603" s="28"/>
      <c r="BC603" s="28"/>
      <c r="BE603" s="99"/>
      <c r="BF603"/>
      <c r="BG603"/>
      <c r="BH603"/>
      <c r="BI603"/>
      <c r="BJ603"/>
      <c r="BK603"/>
      <c r="BL603"/>
      <c r="BM603"/>
      <c r="BN603"/>
      <c r="BO603"/>
      <c r="BP603"/>
      <c r="BQ603"/>
    </row>
    <row r="604" spans="1:69" ht="14.4">
      <c r="A604">
        <v>2</v>
      </c>
      <c r="C604" s="71" t="s">
        <v>603</v>
      </c>
      <c r="E604" s="29" t="s">
        <v>52</v>
      </c>
      <c r="F604" s="43" t="s">
        <v>2092</v>
      </c>
      <c r="G604" s="238">
        <f t="shared" si="600"/>
        <v>0.67031611630456256</v>
      </c>
      <c r="H604" s="134">
        <f t="shared" si="601"/>
        <v>3.5763601362599998E-2</v>
      </c>
      <c r="I604" s="134">
        <f t="shared" si="602"/>
        <v>4.4278664923999997E-2</v>
      </c>
      <c r="J604" s="138">
        <f t="shared" si="603"/>
        <v>0.35893776001796263</v>
      </c>
      <c r="K604" s="190">
        <v>0.23133608999999999</v>
      </c>
      <c r="L604" s="190">
        <v>4.4217873999999997E-2</v>
      </c>
      <c r="M604" s="190">
        <v>5.9038089000000003E-5</v>
      </c>
      <c r="N604" s="190">
        <v>5.1103164000000003E-3</v>
      </c>
      <c r="O604" s="190">
        <v>3.0650051000000001E-2</v>
      </c>
      <c r="P604" s="190">
        <v>3.2339626000000001E-6</v>
      </c>
      <c r="Q604" s="190">
        <v>1.7528350000000001E-6</v>
      </c>
      <c r="R604" s="190">
        <v>6.2388149999999997E-6</v>
      </c>
      <c r="S604" s="190">
        <v>0.35892425999999999</v>
      </c>
      <c r="T604" s="190">
        <v>4.0150582999999998E-6</v>
      </c>
      <c r="U604" s="190">
        <v>3.2456591999999999E-6</v>
      </c>
      <c r="V604" s="190">
        <v>4.8546263999999997E-10</v>
      </c>
      <c r="W604" s="25"/>
      <c r="X604" s="252">
        <f t="shared" si="604"/>
        <v>1.9942766379310344</v>
      </c>
      <c r="Y604" s="35">
        <v>84.031244000000001</v>
      </c>
      <c r="Z604" s="67">
        <f t="shared" si="605"/>
        <v>5.1883959406399727E-2</v>
      </c>
      <c r="AA604" s="5">
        <f t="shared" si="606"/>
        <v>2.771633151890066E-6</v>
      </c>
      <c r="AB604" s="5">
        <f t="shared" si="607"/>
        <v>6.7041804238276047E-9</v>
      </c>
      <c r="AC604" s="36">
        <f t="shared" si="608"/>
        <v>0.20532812043497001</v>
      </c>
      <c r="AD604" s="42">
        <v>1.8507109000000001E-6</v>
      </c>
      <c r="AE604" s="42">
        <v>5.5840406000000003E-9</v>
      </c>
      <c r="AF604" s="42">
        <v>1.5256396E-13</v>
      </c>
      <c r="AG604" s="42">
        <v>4.4165486E-13</v>
      </c>
      <c r="AH604" s="42">
        <v>2.8139706E-14</v>
      </c>
      <c r="AI604" s="42">
        <v>1.9176812999999999E-10</v>
      </c>
      <c r="AJ604" s="42">
        <v>9.2035371999999995E-7</v>
      </c>
      <c r="AK604" s="42">
        <v>4.3229343999999998E-11</v>
      </c>
      <c r="AL604" s="42">
        <v>1.0720866999999999E-9</v>
      </c>
      <c r="AM604" s="42">
        <v>9.2694937000000008E-15</v>
      </c>
      <c r="AN604" s="42">
        <v>1.0352324E-16</v>
      </c>
      <c r="AO604" s="42">
        <v>1.3968736E-14</v>
      </c>
      <c r="AP604" s="42">
        <v>1.9568844999999999E-16</v>
      </c>
      <c r="AQ604" s="42">
        <v>3.7200111999999998E-16</v>
      </c>
      <c r="AR604" s="42">
        <v>3.6407055E-12</v>
      </c>
      <c r="AS604" s="42">
        <v>1.1528163E-10</v>
      </c>
      <c r="AT604" s="42">
        <v>3.0821374000000001E-12</v>
      </c>
      <c r="AU604" s="42">
        <v>4.8043497E-7</v>
      </c>
      <c r="AV604" s="29">
        <v>0.20532764000000001</v>
      </c>
      <c r="AW604" s="42">
        <v>2.5737162999999998E-10</v>
      </c>
      <c r="AX604" s="42">
        <v>1.5650990000000001E-12</v>
      </c>
      <c r="AY604" s="42">
        <v>7.0025092999999995E-17</v>
      </c>
      <c r="AZ604" s="28"/>
      <c r="BA604" s="38" t="s">
        <v>1179</v>
      </c>
      <c r="BB604" s="28"/>
      <c r="BC604" s="28"/>
      <c r="BE604" s="99"/>
      <c r="BF604"/>
      <c r="BG604"/>
      <c r="BH604"/>
      <c r="BI604"/>
      <c r="BJ604"/>
      <c r="BK604"/>
      <c r="BL604"/>
      <c r="BM604"/>
      <c r="BN604"/>
      <c r="BO604"/>
      <c r="BP604"/>
      <c r="BQ604"/>
    </row>
    <row r="605" spans="1:69" ht="14.4">
      <c r="A605">
        <v>2</v>
      </c>
      <c r="C605" s="71" t="s">
        <v>604</v>
      </c>
      <c r="D605" s="17">
        <v>1</v>
      </c>
      <c r="E605" s="29" t="s">
        <v>52</v>
      </c>
      <c r="F605" s="43" t="s">
        <v>2093</v>
      </c>
      <c r="G605" s="238">
        <f t="shared" si="600"/>
        <v>0.68872511030456263</v>
      </c>
      <c r="H605" s="134">
        <f t="shared" si="601"/>
        <v>3.7658595362599995E-2</v>
      </c>
      <c r="I605" s="134">
        <f t="shared" si="602"/>
        <v>4.7568664923999998E-2</v>
      </c>
      <c r="J605" s="138">
        <f t="shared" si="603"/>
        <v>0.35893776001796263</v>
      </c>
      <c r="K605" s="190">
        <v>0.24456009000000001</v>
      </c>
      <c r="L605" s="190">
        <v>4.7507873999999999E-2</v>
      </c>
      <c r="M605" s="190">
        <v>5.9038089000000003E-5</v>
      </c>
      <c r="N605" s="190">
        <v>5.0741503999999996E-3</v>
      </c>
      <c r="O605" s="190">
        <v>3.2581210999999999E-2</v>
      </c>
      <c r="P605" s="190">
        <v>3.2339626000000001E-6</v>
      </c>
      <c r="Q605" s="190">
        <v>1.7528350000000001E-6</v>
      </c>
      <c r="R605" s="190">
        <v>6.2388149999999997E-6</v>
      </c>
      <c r="S605" s="190">
        <v>0.35892425999999999</v>
      </c>
      <c r="T605" s="190">
        <v>4.0150582999999998E-6</v>
      </c>
      <c r="U605" s="190">
        <v>3.2456591999999999E-6</v>
      </c>
      <c r="V605" s="190">
        <v>4.8546263999999997E-10</v>
      </c>
      <c r="W605" s="25"/>
      <c r="X605" s="252">
        <f t="shared" si="604"/>
        <v>2.1082766379310343</v>
      </c>
      <c r="Y605" s="35">
        <v>86.163245000000003</v>
      </c>
      <c r="Z605" s="67">
        <f t="shared" si="605"/>
        <v>5.5040458254766139E-2</v>
      </c>
      <c r="AA605" s="5">
        <f t="shared" si="606"/>
        <v>2.9458558318900665E-6</v>
      </c>
      <c r="AB605" s="5">
        <f t="shared" si="607"/>
        <v>7.1027995448276038E-9</v>
      </c>
      <c r="AC605" s="36">
        <f t="shared" si="608"/>
        <v>0.20532812043497001</v>
      </c>
      <c r="AD605" s="42">
        <v>1.9565029000000002E-6</v>
      </c>
      <c r="AE605" s="42">
        <v>5.9032405999999998E-9</v>
      </c>
      <c r="AF605" s="42">
        <v>1.6128496000000001E-13</v>
      </c>
      <c r="AG605" s="42">
        <v>4.4165486E-13</v>
      </c>
      <c r="AH605" s="42">
        <v>2.8139706E-14</v>
      </c>
      <c r="AI605" s="42">
        <v>1.9044812999999999E-10</v>
      </c>
      <c r="AJ605" s="42">
        <v>9.8878572000000004E-7</v>
      </c>
      <c r="AK605" s="42">
        <v>4.2927743999999997E-11</v>
      </c>
      <c r="AL605" s="42">
        <v>1.1517987000000001E-9</v>
      </c>
      <c r="AM605" s="42">
        <v>9.2694937000000008E-15</v>
      </c>
      <c r="AN605" s="42">
        <v>1.0352324E-16</v>
      </c>
      <c r="AO605" s="42">
        <v>1.3968736E-14</v>
      </c>
      <c r="AP605" s="42">
        <v>1.9568844999999999E-16</v>
      </c>
      <c r="AQ605" s="42">
        <v>3.7200111999999998E-16</v>
      </c>
      <c r="AR605" s="42">
        <v>3.6407055E-12</v>
      </c>
      <c r="AS605" s="42">
        <v>1.1528163E-10</v>
      </c>
      <c r="AT605" s="42">
        <v>3.0821374000000001E-12</v>
      </c>
      <c r="AU605" s="42">
        <v>4.8043497E-7</v>
      </c>
      <c r="AV605" s="29">
        <v>0.20532764000000001</v>
      </c>
      <c r="AW605" s="42">
        <v>2.5737162999999998E-10</v>
      </c>
      <c r="AX605" s="42">
        <v>1.5650990000000001E-12</v>
      </c>
      <c r="AY605" s="42">
        <v>7.0025092999999995E-17</v>
      </c>
      <c r="AZ605" s="28"/>
      <c r="BA605" s="38" t="s">
        <v>1209</v>
      </c>
      <c r="BB605" s="28"/>
      <c r="BC605" s="28"/>
      <c r="BE605" s="99"/>
      <c r="BF605"/>
      <c r="BG605"/>
      <c r="BH605"/>
      <c r="BI605"/>
      <c r="BJ605"/>
      <c r="BK605"/>
      <c r="BL605"/>
      <c r="BM605"/>
      <c r="BN605"/>
      <c r="BO605"/>
      <c r="BP605"/>
      <c r="BQ605"/>
    </row>
    <row r="606" spans="1:69" ht="14.4">
      <c r="A606">
        <v>2</v>
      </c>
      <c r="C606" s="71" t="s">
        <v>1139</v>
      </c>
      <c r="E606" s="29" t="s">
        <v>52</v>
      </c>
      <c r="F606" s="43" t="s">
        <v>2094</v>
      </c>
      <c r="G606" s="238">
        <f t="shared" si="600"/>
        <v>3.7863150071146627</v>
      </c>
      <c r="H606" s="134">
        <f t="shared" si="601"/>
        <v>2.70059717</v>
      </c>
      <c r="I606" s="134">
        <f t="shared" si="602"/>
        <v>0.22018067448</v>
      </c>
      <c r="J606" s="138">
        <f t="shared" si="603"/>
        <v>0.33188636263466259</v>
      </c>
      <c r="K606" s="190">
        <v>0.53365079999999998</v>
      </c>
      <c r="L606" s="190">
        <v>0.16057266000000001</v>
      </c>
      <c r="M606" s="190">
        <v>5.9142183000000001E-2</v>
      </c>
      <c r="N606" s="190">
        <v>5.3583933E-2</v>
      </c>
      <c r="O606" s="190">
        <v>6.9704936999999995E-2</v>
      </c>
      <c r="P606" s="190">
        <v>2.5773082999999999</v>
      </c>
      <c r="Q606" s="190">
        <v>4.6583148000000003E-4</v>
      </c>
      <c r="R606" s="190">
        <v>5.6966948999999996E-4</v>
      </c>
      <c r="S606" s="190">
        <v>0.28885581999999999</v>
      </c>
      <c r="T606" s="190">
        <v>4.2457626999999998E-2</v>
      </c>
      <c r="U606" s="190">
        <v>3.2456591999999999E-6</v>
      </c>
      <c r="V606" s="190">
        <v>4.8546263999999997E-10</v>
      </c>
      <c r="W606" s="25"/>
      <c r="X606" s="252">
        <f t="shared" si="604"/>
        <v>4.6004379310344827</v>
      </c>
      <c r="Y606" s="35">
        <v>87.309473999999994</v>
      </c>
      <c r="Z606" s="67">
        <f t="shared" si="605"/>
        <v>0.40993318970836418</v>
      </c>
      <c r="AA606" s="5">
        <f t="shared" si="606"/>
        <v>2.3417892539739707E-5</v>
      </c>
      <c r="AB606" s="5">
        <f t="shared" si="607"/>
        <v>2.1299831270350098E-8</v>
      </c>
      <c r="AC606" s="36">
        <f t="shared" si="608"/>
        <v>0.51569377559999996</v>
      </c>
      <c r="AD606" s="42">
        <v>4.4576766000000004E-6</v>
      </c>
      <c r="AE606" s="42">
        <v>1.3445820000000001E-8</v>
      </c>
      <c r="AF606" s="42">
        <v>3.6737401999999999E-13</v>
      </c>
      <c r="AG606" s="42">
        <v>3.0034007999999999E-8</v>
      </c>
      <c r="AH606" s="42">
        <v>2.8139706E-14</v>
      </c>
      <c r="AI606" s="42">
        <v>8.6140676000000003E-9</v>
      </c>
      <c r="AJ606" s="42">
        <v>3.9802592000000001E-6</v>
      </c>
      <c r="AK606" s="42">
        <v>1.2383863E-9</v>
      </c>
      <c r="AL606" s="42">
        <v>4.5971087999999997E-9</v>
      </c>
      <c r="AM606" s="42">
        <v>2.7546722000000001E-12</v>
      </c>
      <c r="AN606" s="42">
        <v>4.3818001000000003E-15</v>
      </c>
      <c r="AO606" s="42">
        <v>1.1251725999999999E-11</v>
      </c>
      <c r="AP606" s="42">
        <v>4.0196474000000002E-13</v>
      </c>
      <c r="AQ606" s="42">
        <v>1.2031283999999999E-13</v>
      </c>
      <c r="AR606" s="42">
        <v>1.4534723E-5</v>
      </c>
      <c r="AS606" s="42">
        <v>7.7623726000000006E-8</v>
      </c>
      <c r="AT606" s="42">
        <v>3.0821374000000001E-12</v>
      </c>
      <c r="AU606" s="29">
        <v>3.2366956000000001E-3</v>
      </c>
      <c r="AV606" s="29">
        <v>0.51245708000000001</v>
      </c>
      <c r="AW606" s="42">
        <v>3.2896191E-7</v>
      </c>
      <c r="AX606" s="42">
        <v>2.0004440999999998E-9</v>
      </c>
      <c r="AY606" s="42">
        <v>8.9501349999999994E-14</v>
      </c>
      <c r="AZ606" s="28"/>
      <c r="BA606" s="38" t="s">
        <v>1179</v>
      </c>
      <c r="BB606" s="28"/>
      <c r="BC606" s="28"/>
      <c r="BE606" s="99"/>
      <c r="BF606"/>
      <c r="BG606"/>
      <c r="BH606"/>
      <c r="BI606"/>
      <c r="BJ606"/>
      <c r="BK606"/>
      <c r="BL606"/>
      <c r="BM606"/>
      <c r="BN606"/>
      <c r="BO606"/>
      <c r="BP606"/>
      <c r="BQ606"/>
    </row>
    <row r="607" spans="1:69">
      <c r="A607" t="s">
        <v>42</v>
      </c>
      <c r="C607" s="57" t="s">
        <v>158</v>
      </c>
      <c r="D607" s="1" t="s">
        <v>1080</v>
      </c>
      <c r="F607" s="25"/>
      <c r="G607" s="105"/>
      <c r="H607" s="25"/>
      <c r="I607" s="25"/>
      <c r="J607" s="25"/>
      <c r="K607" s="25"/>
      <c r="L607" s="25"/>
      <c r="M607" s="25"/>
      <c r="N607" s="25"/>
      <c r="O607" s="25"/>
      <c r="P607" s="25"/>
      <c r="Q607" s="25"/>
      <c r="R607" s="25"/>
      <c r="S607" s="25"/>
      <c r="T607" s="25"/>
      <c r="U607" s="25"/>
      <c r="V607" s="25"/>
      <c r="W607" s="25"/>
      <c r="Y607" s="25"/>
      <c r="Z607" s="10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8"/>
      <c r="BA607" s="33"/>
      <c r="BB607" s="28"/>
      <c r="BC607" s="28"/>
      <c r="BE607" s="33"/>
      <c r="BF607"/>
      <c r="BG607"/>
      <c r="BH607"/>
      <c r="BI607"/>
      <c r="BJ607"/>
      <c r="BK607"/>
      <c r="BL607"/>
      <c r="BM607"/>
      <c r="BN607"/>
      <c r="BO607"/>
      <c r="BP607"/>
      <c r="BQ607"/>
    </row>
    <row r="608" spans="1:69" ht="14.4">
      <c r="A608">
        <v>2</v>
      </c>
      <c r="C608" s="71" t="s">
        <v>605</v>
      </c>
      <c r="E608" s="29" t="s">
        <v>52</v>
      </c>
      <c r="F608" s="43" t="s">
        <v>2095</v>
      </c>
      <c r="G608" s="238">
        <f t="shared" ref="G608:G621" si="609">H608+I608+J608+K608</f>
        <v>2.9765074032931382</v>
      </c>
      <c r="H608" s="134">
        <f t="shared" ref="H608:H621" si="610">N608+O608+P608</f>
        <v>0.17670571460000001</v>
      </c>
      <c r="I608" s="134">
        <f t="shared" ref="I608:I621" si="611">L608+M608+Q608</f>
        <v>0.51196347799999997</v>
      </c>
      <c r="J608" s="138">
        <f t="shared" ref="J608:J621" si="612">R608+IF(S608="x",0,S608)+IF(T608="x",0,T608)+IF(U608="x",0,U608)+V608</f>
        <v>0.71601661069313838</v>
      </c>
      <c r="K608" s="190">
        <v>1.5718216</v>
      </c>
      <c r="L608" s="190">
        <v>0.30173551999999998</v>
      </c>
      <c r="M608" s="190">
        <v>0.13736016000000001</v>
      </c>
      <c r="N608" s="190">
        <v>0.12340702000000001</v>
      </c>
      <c r="O608" s="190">
        <v>5.0089688E-2</v>
      </c>
      <c r="P608" s="190">
        <v>3.2090066000000001E-3</v>
      </c>
      <c r="Q608" s="190">
        <v>7.2867797999999998E-2</v>
      </c>
      <c r="R608" s="190">
        <v>5.8628128000000002E-2</v>
      </c>
      <c r="S608" s="190">
        <v>0.63462125999999996</v>
      </c>
      <c r="T608" s="190">
        <v>2.1832035E-2</v>
      </c>
      <c r="U608" s="190">
        <v>9.3518767999999997E-4</v>
      </c>
      <c r="V608" s="190">
        <v>1.313845E-11</v>
      </c>
      <c r="W608" s="25"/>
      <c r="X608" s="252">
        <f t="shared" ref="X608:X621" si="613">K608/0.116</f>
        <v>13.550186206896552</v>
      </c>
      <c r="Y608" s="35">
        <v>268.08605999999997</v>
      </c>
      <c r="Z608" s="67">
        <f t="shared" ref="Z608:Z621" si="614">AA608*42.1*400+AB608*1396*400+AC608*0.0000357*200</f>
        <v>0.41147596794904967</v>
      </c>
      <c r="AA608" s="5">
        <f t="shared" ref="AA608:AA621" si="615">AD608+AG608+AH608+AI608+AJ608+AR608+AS608+AW608</f>
        <v>2.2224138424100002E-5</v>
      </c>
      <c r="AB608" s="5">
        <f t="shared" ref="AB608:AB621" si="616">AE608+AF608+AK608+AL608+AM608+AN608+AO608+AP608+AQ608+AT608+AX608+AY608</f>
        <v>5.5893216306500003E-8</v>
      </c>
      <c r="AC608" s="36">
        <f t="shared" ref="AC608:AC621" si="617">AU608+AV608</f>
        <v>0.84183542040000003</v>
      </c>
      <c r="AD608" s="42">
        <v>1.2683789E-5</v>
      </c>
      <c r="AE608" s="42">
        <v>3.8265163000000001E-8</v>
      </c>
      <c r="AF608" s="42">
        <v>1.0454334000000001E-12</v>
      </c>
      <c r="AG608" s="42">
        <v>1.7531266000000001E-9</v>
      </c>
      <c r="AH608" s="42">
        <v>3.7063665E-9</v>
      </c>
      <c r="AI608" s="42">
        <v>1.9397264E-8</v>
      </c>
      <c r="AJ608" s="42">
        <v>8.6264070000000001E-6</v>
      </c>
      <c r="AK608" s="42">
        <v>2.768178E-9</v>
      </c>
      <c r="AL608" s="42">
        <v>8.9489933000000008E-9</v>
      </c>
      <c r="AM608" s="42">
        <v>5.6189129999999998E-13</v>
      </c>
      <c r="AN608" s="42">
        <v>8.1642019999999996E-14</v>
      </c>
      <c r="AO608" s="42">
        <v>3.4533070999999998E-11</v>
      </c>
      <c r="AP608" s="42">
        <v>5.3351957000000005E-13</v>
      </c>
      <c r="AQ608" s="42">
        <v>3.4153701E-13</v>
      </c>
      <c r="AR608" s="42">
        <v>1.3230035E-8</v>
      </c>
      <c r="AS608" s="42">
        <v>5.5880972E-8</v>
      </c>
      <c r="AT608" s="42">
        <v>8.8722942000000005E-10</v>
      </c>
      <c r="AU608" s="29">
        <v>1.2339003999999999E-3</v>
      </c>
      <c r="AV608" s="29">
        <v>0.84060151999999999</v>
      </c>
      <c r="AW608" s="42">
        <v>8.1997465999999997E-7</v>
      </c>
      <c r="AX608" s="42">
        <v>4.9863324E-9</v>
      </c>
      <c r="AY608" s="42">
        <v>2.2309219999999999E-13</v>
      </c>
      <c r="AZ608" s="28"/>
      <c r="BA608" s="38" t="s">
        <v>1165</v>
      </c>
      <c r="BB608" s="28"/>
      <c r="BC608" s="28"/>
      <c r="BE608" s="99"/>
      <c r="BF608"/>
      <c r="BG608"/>
      <c r="BH608"/>
      <c r="BI608"/>
      <c r="BJ608"/>
      <c r="BK608"/>
      <c r="BL608"/>
      <c r="BM608"/>
      <c r="BN608"/>
      <c r="BO608"/>
      <c r="BP608"/>
      <c r="BQ608"/>
    </row>
    <row r="609" spans="1:69" ht="14.4">
      <c r="A609">
        <v>2</v>
      </c>
      <c r="C609" s="71" t="s">
        <v>606</v>
      </c>
      <c r="D609" s="17">
        <v>1</v>
      </c>
      <c r="E609" s="29" t="s">
        <v>52</v>
      </c>
      <c r="F609" s="43" t="s">
        <v>2096</v>
      </c>
      <c r="G609" s="238">
        <f t="shared" si="609"/>
        <v>1.0236378383165996</v>
      </c>
      <c r="H609" s="134">
        <f t="shared" si="610"/>
        <v>5.731125976499999E-3</v>
      </c>
      <c r="I609" s="134">
        <f t="shared" si="611"/>
        <v>2.7181720881399998E-2</v>
      </c>
      <c r="J609" s="138">
        <f t="shared" si="612"/>
        <v>0.73034465145869953</v>
      </c>
      <c r="K609" s="190">
        <v>0.26038033999999999</v>
      </c>
      <c r="L609" s="190">
        <v>2.707855E-2</v>
      </c>
      <c r="M609" s="190">
        <v>1.0019607000000001E-4</v>
      </c>
      <c r="N609" s="190">
        <v>5.0029921999999996E-3</v>
      </c>
      <c r="O609" s="190">
        <v>7.2264528000000002E-4</v>
      </c>
      <c r="P609" s="190">
        <v>5.4884964999999996E-6</v>
      </c>
      <c r="Q609" s="190">
        <v>2.9748114000000001E-6</v>
      </c>
      <c r="R609" s="190">
        <v>1.058816E-5</v>
      </c>
      <c r="S609" s="190">
        <v>0.73032174000000005</v>
      </c>
      <c r="T609" s="190">
        <v>6.8141274E-6</v>
      </c>
      <c r="U609" s="190">
        <v>5.5083474000000003E-6</v>
      </c>
      <c r="V609" s="190">
        <v>8.2389945000000005E-10</v>
      </c>
      <c r="W609" s="25"/>
      <c r="X609" s="252">
        <f t="shared" si="613"/>
        <v>2.2446581034482755</v>
      </c>
      <c r="Y609" s="35">
        <v>123.29916</v>
      </c>
      <c r="Z609" s="67">
        <f t="shared" si="614"/>
        <v>5.1483119859997456E-2</v>
      </c>
      <c r="AA609" s="5">
        <f t="shared" si="615"/>
        <v>2.6482005728457817E-6</v>
      </c>
      <c r="AB609" s="5">
        <f t="shared" si="616"/>
        <v>6.9933643530726208E-9</v>
      </c>
      <c r="AC609" s="36">
        <f t="shared" si="617"/>
        <v>0.41769293536676999</v>
      </c>
      <c r="AD609" s="42">
        <v>2.0830803000000001E-6</v>
      </c>
      <c r="AE609" s="42">
        <v>6.2851546000000002E-9</v>
      </c>
      <c r="AF609" s="42">
        <v>1.7171939E-13</v>
      </c>
      <c r="AG609" s="42">
        <v>7.4955138E-13</v>
      </c>
      <c r="AH609" s="42">
        <v>4.7757101000000001E-14</v>
      </c>
      <c r="AI609" s="42">
        <v>1.9151090999999999E-10</v>
      </c>
      <c r="AJ609" s="42">
        <v>5.6428934000000002E-7</v>
      </c>
      <c r="AK609" s="42">
        <v>4.2761512999999997E-11</v>
      </c>
      <c r="AL609" s="42">
        <v>6.5734880000000004E-10</v>
      </c>
      <c r="AM609" s="42">
        <v>1.5731655000000001E-14</v>
      </c>
      <c r="AN609" s="42">
        <v>1.7569373E-16</v>
      </c>
      <c r="AO609" s="42">
        <v>2.3706940999999999E-14</v>
      </c>
      <c r="AP609" s="42">
        <v>3.3211126000000001E-16</v>
      </c>
      <c r="AQ609" s="42">
        <v>6.3133904E-16</v>
      </c>
      <c r="AR609" s="42">
        <v>6.1787973000000003E-12</v>
      </c>
      <c r="AS609" s="42">
        <v>1.9564940000000001E-10</v>
      </c>
      <c r="AT609" s="42">
        <v>5.2308274999999996E-12</v>
      </c>
      <c r="AU609" s="42">
        <v>8.1536677000000001E-7</v>
      </c>
      <c r="AV609" s="29">
        <v>0.41769212</v>
      </c>
      <c r="AW609" s="42">
        <v>4.3679643E-10</v>
      </c>
      <c r="AX609" s="42">
        <v>2.6561966E-12</v>
      </c>
      <c r="AY609" s="42">
        <v>1.1884259E-16</v>
      </c>
      <c r="AZ609" s="28"/>
      <c r="BA609" s="38" t="s">
        <v>1179</v>
      </c>
      <c r="BB609" s="28"/>
      <c r="BC609" s="28"/>
      <c r="BE609" s="99"/>
      <c r="BF609"/>
      <c r="BG609"/>
      <c r="BH609"/>
      <c r="BI609"/>
      <c r="BJ609"/>
      <c r="BK609"/>
      <c r="BL609"/>
      <c r="BM609"/>
      <c r="BN609"/>
      <c r="BO609"/>
      <c r="BP609"/>
      <c r="BQ609"/>
    </row>
    <row r="610" spans="1:69" ht="14.4">
      <c r="A610">
        <v>2</v>
      </c>
      <c r="C610" s="71" t="s">
        <v>607</v>
      </c>
      <c r="E610" s="29" t="s">
        <v>52</v>
      </c>
      <c r="F610" s="43" t="s">
        <v>2097</v>
      </c>
      <c r="G610" s="238">
        <f t="shared" si="609"/>
        <v>0.74061475894127993</v>
      </c>
      <c r="H610" s="134">
        <f t="shared" si="610"/>
        <v>2.1765888380000001E-2</v>
      </c>
      <c r="I610" s="134">
        <f t="shared" si="611"/>
        <v>5.7248730561279999E-2</v>
      </c>
      <c r="J610" s="138">
        <f t="shared" si="612"/>
        <v>0.45600000000000002</v>
      </c>
      <c r="K610" s="190">
        <v>0.20560013999999999</v>
      </c>
      <c r="L610" s="190">
        <v>0</v>
      </c>
      <c r="M610" s="190">
        <v>5.7247926999999997E-2</v>
      </c>
      <c r="N610" s="190">
        <v>2.1662119000000001E-2</v>
      </c>
      <c r="O610" s="190">
        <v>0</v>
      </c>
      <c r="P610" s="190">
        <v>1.0376938E-4</v>
      </c>
      <c r="Q610" s="190">
        <v>8.0356127999999996E-7</v>
      </c>
      <c r="R610" s="190">
        <v>0</v>
      </c>
      <c r="S610" s="190">
        <v>0.45600000000000002</v>
      </c>
      <c r="T610" s="190">
        <v>0</v>
      </c>
      <c r="U610" s="190">
        <v>0</v>
      </c>
      <c r="V610" s="190">
        <v>0</v>
      </c>
      <c r="W610" s="25"/>
      <c r="X610" s="252">
        <f t="shared" si="613"/>
        <v>1.7724149999999999</v>
      </c>
      <c r="Y610" s="35">
        <v>32.86</v>
      </c>
      <c r="Z610" s="67">
        <f t="shared" si="614"/>
        <v>9.2185702947010201E-2</v>
      </c>
      <c r="AA610" s="5">
        <f t="shared" si="615"/>
        <v>5.0167777165299996E-6</v>
      </c>
      <c r="AB610" s="5">
        <f t="shared" si="616"/>
        <v>9.8431346716422112E-9</v>
      </c>
      <c r="AC610" s="36">
        <f t="shared" si="617"/>
        <v>0.30907000000000001</v>
      </c>
      <c r="AD610" s="42">
        <v>1.6547879999999999E-6</v>
      </c>
      <c r="AE610" s="42">
        <v>4.9924559999999999E-9</v>
      </c>
      <c r="AF610" s="42">
        <v>1.3639800000000001E-13</v>
      </c>
      <c r="AG610" s="42">
        <v>0</v>
      </c>
      <c r="AH610" s="42">
        <v>0</v>
      </c>
      <c r="AI610" s="42">
        <v>3.5062784999999999E-9</v>
      </c>
      <c r="AJ610" s="42">
        <v>3.3569380000000002E-6</v>
      </c>
      <c r="AK610" s="42">
        <v>4.9807281999999997E-10</v>
      </c>
      <c r="AL610" s="42">
        <v>4.3523520000000004E-9</v>
      </c>
      <c r="AM610" s="42">
        <v>0</v>
      </c>
      <c r="AN610" s="42">
        <v>6.5650000000000003E-14</v>
      </c>
      <c r="AO610" s="42">
        <v>1.922719E-15</v>
      </c>
      <c r="AP610" s="42">
        <v>4.9657836999999998E-14</v>
      </c>
      <c r="AQ610" s="42">
        <v>2.2308620999999998E-16</v>
      </c>
      <c r="AR610" s="42">
        <v>1.527172E-9</v>
      </c>
      <c r="AS610" s="42">
        <v>1.8266030000000001E-11</v>
      </c>
      <c r="AT610" s="29">
        <v>0</v>
      </c>
      <c r="AU610" s="29">
        <v>0</v>
      </c>
      <c r="AV610" s="29">
        <v>0.30907000000000001</v>
      </c>
      <c r="AW610" s="29">
        <v>0</v>
      </c>
      <c r="AX610" s="29">
        <v>0</v>
      </c>
      <c r="AY610" s="29">
        <v>0</v>
      </c>
      <c r="AZ610" s="28"/>
      <c r="BA610" s="28" t="s">
        <v>1187</v>
      </c>
      <c r="BB610" s="28"/>
      <c r="BC610" s="28"/>
      <c r="BE610" s="99"/>
      <c r="BF610"/>
      <c r="BG610"/>
      <c r="BH610"/>
      <c r="BI610"/>
      <c r="BJ610"/>
      <c r="BK610"/>
      <c r="BL610"/>
      <c r="BM610"/>
      <c r="BN610"/>
      <c r="BO610"/>
      <c r="BP610"/>
      <c r="BQ610"/>
    </row>
    <row r="611" spans="1:69" ht="14.4">
      <c r="A611">
        <v>2</v>
      </c>
      <c r="C611" s="71" t="s">
        <v>608</v>
      </c>
      <c r="E611" s="29" t="s">
        <v>52</v>
      </c>
      <c r="F611" s="43" t="s">
        <v>2098</v>
      </c>
      <c r="G611" s="238">
        <f t="shared" si="609"/>
        <v>0.79457165355486936</v>
      </c>
      <c r="H611" s="134">
        <f t="shared" si="610"/>
        <v>3.8625223359999995E-2</v>
      </c>
      <c r="I611" s="134">
        <f t="shared" si="611"/>
        <v>3.24710101948694E-2</v>
      </c>
      <c r="J611" s="138">
        <f t="shared" si="612"/>
        <v>0.56559999999999999</v>
      </c>
      <c r="K611" s="190">
        <v>0.15787541999999999</v>
      </c>
      <c r="L611" s="190">
        <v>1.1025E-2</v>
      </c>
      <c r="M611" s="190">
        <v>2.1446006E-2</v>
      </c>
      <c r="N611" s="190">
        <v>3.8434959999999997E-2</v>
      </c>
      <c r="O611" s="190">
        <v>0</v>
      </c>
      <c r="P611" s="190">
        <v>1.9026336E-4</v>
      </c>
      <c r="Q611" s="190">
        <v>4.1948694000000002E-9</v>
      </c>
      <c r="R611" s="190">
        <v>0</v>
      </c>
      <c r="S611" s="190">
        <v>0.56559999999999999</v>
      </c>
      <c r="T611" s="190">
        <v>0</v>
      </c>
      <c r="U611" s="190">
        <v>0</v>
      </c>
      <c r="V611" s="190">
        <v>0</v>
      </c>
      <c r="W611" s="25"/>
      <c r="X611" s="252">
        <f t="shared" si="613"/>
        <v>1.3609949999999997</v>
      </c>
      <c r="Y611" s="35">
        <v>74.780600000000007</v>
      </c>
      <c r="Z611" s="67">
        <f t="shared" si="614"/>
        <v>6.8673292645254749E-2</v>
      </c>
      <c r="AA611" s="5">
        <f t="shared" si="615"/>
        <v>3.5380971915699995E-6</v>
      </c>
      <c r="AB611" s="5">
        <f t="shared" si="616"/>
        <v>7.0511767177935994E-9</v>
      </c>
      <c r="AC611" s="36">
        <f t="shared" si="617"/>
        <v>0.72189899999999996</v>
      </c>
      <c r="AD611" s="42">
        <v>1.284724E-6</v>
      </c>
      <c r="AE611" s="42">
        <v>3.8753679999999998E-9</v>
      </c>
      <c r="AF611" s="42">
        <v>1.0587399999999999E-13</v>
      </c>
      <c r="AG611" s="42">
        <v>0</v>
      </c>
      <c r="AH611" s="42">
        <v>0</v>
      </c>
      <c r="AI611" s="42">
        <v>3.6765319000000001E-9</v>
      </c>
      <c r="AJ611" s="42">
        <v>2.2461239999999998E-6</v>
      </c>
      <c r="AK611" s="42">
        <v>5.7385034E-10</v>
      </c>
      <c r="AL611" s="42">
        <v>2.601851E-9</v>
      </c>
      <c r="AM611" s="42">
        <v>0</v>
      </c>
      <c r="AN611" s="29">
        <v>0</v>
      </c>
      <c r="AO611" s="42">
        <v>1.216056E-15</v>
      </c>
      <c r="AP611" s="42">
        <v>1.5846100000000001E-16</v>
      </c>
      <c r="AQ611" s="42">
        <v>1.292766E-16</v>
      </c>
      <c r="AR611" s="42">
        <v>3.4437799999999999E-9</v>
      </c>
      <c r="AS611" s="42">
        <v>1.2887967E-10</v>
      </c>
      <c r="AT611" s="29">
        <v>0</v>
      </c>
      <c r="AU611" s="29">
        <v>0</v>
      </c>
      <c r="AV611" s="29">
        <v>0.72189899999999996</v>
      </c>
      <c r="AW611" s="29">
        <v>0</v>
      </c>
      <c r="AX611" s="29">
        <v>0</v>
      </c>
      <c r="AY611" s="29">
        <v>0</v>
      </c>
      <c r="AZ611" s="28"/>
      <c r="BA611" s="28" t="s">
        <v>1187</v>
      </c>
      <c r="BB611" s="28"/>
      <c r="BC611" s="28"/>
      <c r="BE611" s="99"/>
      <c r="BF611"/>
      <c r="BG611"/>
      <c r="BH611"/>
      <c r="BI611"/>
      <c r="BJ611"/>
      <c r="BK611"/>
      <c r="BL611"/>
      <c r="BM611"/>
      <c r="BN611"/>
      <c r="BO611"/>
      <c r="BP611"/>
      <c r="BQ611"/>
    </row>
    <row r="612" spans="1:69" ht="14.4">
      <c r="A612">
        <v>2</v>
      </c>
      <c r="C612" s="71" t="s">
        <v>609</v>
      </c>
      <c r="E612" s="29" t="s">
        <v>52</v>
      </c>
      <c r="F612" s="43" t="s">
        <v>2099</v>
      </c>
      <c r="G612" s="238">
        <f t="shared" si="609"/>
        <v>1.0097503937150001</v>
      </c>
      <c r="H612" s="134">
        <f t="shared" si="610"/>
        <v>3.1243017009999999E-2</v>
      </c>
      <c r="I612" s="134">
        <f t="shared" si="611"/>
        <v>8.4956315599999999E-2</v>
      </c>
      <c r="J612" s="138">
        <f t="shared" si="612"/>
        <v>0.650455601105</v>
      </c>
      <c r="K612" s="190">
        <v>0.24309546000000001</v>
      </c>
      <c r="L612" s="190">
        <v>5.6516728000000002E-2</v>
      </c>
      <c r="M612" s="190">
        <v>2.7202324E-2</v>
      </c>
      <c r="N612" s="190">
        <v>2.7296243000000001E-2</v>
      </c>
      <c r="O612" s="190">
        <v>3.6778207999999999E-3</v>
      </c>
      <c r="P612" s="190">
        <v>2.6895321000000003E-4</v>
      </c>
      <c r="Q612" s="190">
        <v>1.2372635999999999E-3</v>
      </c>
      <c r="R612" s="190">
        <v>3.7386805E-5</v>
      </c>
      <c r="S612" s="190">
        <v>0.64922647</v>
      </c>
      <c r="T612" s="190">
        <v>1.1917442999999999E-3</v>
      </c>
      <c r="U612" s="190">
        <v>0</v>
      </c>
      <c r="V612" s="190">
        <v>0</v>
      </c>
      <c r="W612" s="25"/>
      <c r="X612" s="252">
        <f t="shared" si="613"/>
        <v>2.0956505172413795</v>
      </c>
      <c r="Y612" s="35">
        <v>67.405047999999994</v>
      </c>
      <c r="Z612" s="67">
        <f t="shared" si="614"/>
        <v>6.705290204850084E-2</v>
      </c>
      <c r="AA612" s="5">
        <f t="shared" si="615"/>
        <v>3.5004726798490602E-6</v>
      </c>
      <c r="AB612" s="5">
        <f t="shared" si="616"/>
        <v>8.6698704298278972E-9</v>
      </c>
      <c r="AC612" s="36">
        <f t="shared" si="617"/>
        <v>0.457098945634</v>
      </c>
      <c r="AD612" s="42">
        <v>1.9984482000000001E-6</v>
      </c>
      <c r="AE612" s="42">
        <v>6.0280190999999997E-9</v>
      </c>
      <c r="AF612" s="42">
        <v>1.646676E-13</v>
      </c>
      <c r="AG612" s="42">
        <v>4.8704905999999997E-13</v>
      </c>
      <c r="AH612" s="42">
        <v>0</v>
      </c>
      <c r="AI612" s="42">
        <v>3.5836363999999999E-9</v>
      </c>
      <c r="AJ612" s="42">
        <v>1.4334684000000001E-6</v>
      </c>
      <c r="AK612" s="42">
        <v>5.2497166000000005E-10</v>
      </c>
      <c r="AL612" s="42">
        <v>1.6537142E-9</v>
      </c>
      <c r="AM612" s="42">
        <v>1.6031647000000001E-10</v>
      </c>
      <c r="AN612" s="42">
        <v>1.7054938999999999E-15</v>
      </c>
      <c r="AO612" s="42">
        <v>3.2518746000000002E-12</v>
      </c>
      <c r="AP612" s="42">
        <v>3.2304164000000001E-13</v>
      </c>
      <c r="AQ612" s="42">
        <v>7.8982326000000006E-14</v>
      </c>
      <c r="AR612" s="42">
        <v>1.0909255E-8</v>
      </c>
      <c r="AS612" s="42">
        <v>4.8912883999999999E-9</v>
      </c>
      <c r="AT612" s="29">
        <v>0</v>
      </c>
      <c r="AU612" s="42">
        <v>1.9475634E-5</v>
      </c>
      <c r="AV612" s="29">
        <v>0.45707946999999999</v>
      </c>
      <c r="AW612" s="42">
        <v>4.9171413E-8</v>
      </c>
      <c r="AX612" s="42">
        <v>2.9901534999999998E-10</v>
      </c>
      <c r="AY612" s="42">
        <v>1.3378168000000001E-14</v>
      </c>
      <c r="AZ612" s="28"/>
      <c r="BA612" s="38" t="s">
        <v>1209</v>
      </c>
      <c r="BB612" s="28"/>
      <c r="BC612" s="28"/>
      <c r="BE612" s="99"/>
      <c r="BF612"/>
      <c r="BG612"/>
      <c r="BH612"/>
      <c r="BI612"/>
      <c r="BJ612"/>
      <c r="BK612"/>
      <c r="BL612"/>
      <c r="BM612"/>
      <c r="BN612"/>
      <c r="BO612"/>
      <c r="BP612"/>
      <c r="BQ612"/>
    </row>
    <row r="613" spans="1:69" ht="14.4">
      <c r="A613">
        <v>2</v>
      </c>
      <c r="C613" s="71" t="s">
        <v>610</v>
      </c>
      <c r="E613" s="29" t="s">
        <v>52</v>
      </c>
      <c r="F613" s="43" t="s">
        <v>2100</v>
      </c>
      <c r="G613" s="238">
        <f t="shared" si="609"/>
        <v>1.066563553876487</v>
      </c>
      <c r="H613" s="134">
        <f t="shared" si="610"/>
        <v>2.0434199190000002E-2</v>
      </c>
      <c r="I613" s="134">
        <f t="shared" si="611"/>
        <v>5.3749102319999999E-2</v>
      </c>
      <c r="J613" s="138">
        <f t="shared" si="612"/>
        <v>0.708285212366487</v>
      </c>
      <c r="K613" s="190">
        <v>0.28409504000000002</v>
      </c>
      <c r="L613" s="190">
        <v>3.8080072999999999E-2</v>
      </c>
      <c r="M613" s="190">
        <v>1.4872170000000001E-2</v>
      </c>
      <c r="N613" s="190">
        <v>1.6889614000000001E-2</v>
      </c>
      <c r="O613" s="190">
        <v>3.2024115999999998E-3</v>
      </c>
      <c r="P613" s="190">
        <v>3.4217359000000001E-4</v>
      </c>
      <c r="Q613" s="190">
        <v>7.9685932000000004E-4</v>
      </c>
      <c r="R613" s="190">
        <v>1.0844817E-3</v>
      </c>
      <c r="S613" s="190">
        <v>0.67913106999999995</v>
      </c>
      <c r="T613" s="190">
        <v>2.8015311000000001E-2</v>
      </c>
      <c r="U613" s="190">
        <v>5.4349557000000001E-5</v>
      </c>
      <c r="V613" s="190">
        <v>1.0948708E-10</v>
      </c>
      <c r="W613" s="25"/>
      <c r="X613" s="252">
        <f t="shared" si="613"/>
        <v>2.4490951724137933</v>
      </c>
      <c r="Y613" s="35">
        <v>84.087469999999996</v>
      </c>
      <c r="Z613" s="67">
        <f t="shared" si="614"/>
        <v>6.6567844423239042E-2</v>
      </c>
      <c r="AA613" s="5">
        <f t="shared" si="615"/>
        <v>3.420951910145E-6</v>
      </c>
      <c r="AB613" s="5">
        <f t="shared" si="616"/>
        <v>9.2560918725554987E-9</v>
      </c>
      <c r="AC613" s="36">
        <f t="shared" si="617"/>
        <v>0.53087010570899995</v>
      </c>
      <c r="AD613" s="42">
        <v>2.3195884000000001E-6</v>
      </c>
      <c r="AE613" s="42">
        <v>6.9966974E-9</v>
      </c>
      <c r="AF613" s="42">
        <v>1.9114576999999999E-13</v>
      </c>
      <c r="AG613" s="42">
        <v>5.0145773999999999E-11</v>
      </c>
      <c r="AH613" s="42">
        <v>2.9201371000000003E-11</v>
      </c>
      <c r="AI613" s="42">
        <v>2.2087991000000002E-9</v>
      </c>
      <c r="AJ613" s="42">
        <v>9.6356210999999996E-7</v>
      </c>
      <c r="AK613" s="42">
        <v>3.2341312000000002E-10</v>
      </c>
      <c r="AL613" s="42">
        <v>1.1006936E-9</v>
      </c>
      <c r="AM613" s="42">
        <v>4.0305015000000002E-13</v>
      </c>
      <c r="AN613" s="42">
        <v>4.2831185000000003E-15</v>
      </c>
      <c r="AO613" s="42">
        <v>6.1425828999999999E-12</v>
      </c>
      <c r="AP613" s="42">
        <v>1.4575291E-13</v>
      </c>
      <c r="AQ613" s="42">
        <v>6.8056004000000002E-14</v>
      </c>
      <c r="AR613" s="42">
        <v>3.5280958000000002E-9</v>
      </c>
      <c r="AS613" s="42">
        <v>4.2553881000000004E-9</v>
      </c>
      <c r="AT613" s="42">
        <v>5.1563060000000003E-11</v>
      </c>
      <c r="AU613" s="42">
        <v>5.1335709000000002E-5</v>
      </c>
      <c r="AV613" s="29">
        <v>0.53081877</v>
      </c>
      <c r="AW613" s="42">
        <v>1.2772977000000001E-7</v>
      </c>
      <c r="AX613" s="42">
        <v>7.7673507000000001E-10</v>
      </c>
      <c r="AY613" s="42">
        <v>3.4751703E-14</v>
      </c>
      <c r="AZ613" s="28"/>
      <c r="BA613" s="33" t="s">
        <v>1245</v>
      </c>
      <c r="BB613" s="28"/>
      <c r="BC613" s="28"/>
      <c r="BE613" s="99"/>
      <c r="BF613"/>
      <c r="BG613"/>
      <c r="BH613"/>
      <c r="BI613"/>
      <c r="BJ613"/>
      <c r="BK613"/>
      <c r="BL613"/>
      <c r="BM613"/>
      <c r="BN613"/>
      <c r="BO613"/>
      <c r="BP613"/>
      <c r="BQ613"/>
    </row>
    <row r="614" spans="1:69" ht="14.4">
      <c r="C614" s="71" t="s">
        <v>611</v>
      </c>
      <c r="E614" s="29" t="s">
        <v>52</v>
      </c>
      <c r="F614" s="43" t="s">
        <v>2101</v>
      </c>
      <c r="G614" s="238">
        <f t="shared" si="609"/>
        <v>1.3679313074764856</v>
      </c>
      <c r="H614" s="134">
        <f t="shared" si="610"/>
        <v>0.28202213462199999</v>
      </c>
      <c r="I614" s="134">
        <f t="shared" si="611"/>
        <v>5.8024751299999996E-2</v>
      </c>
      <c r="J614" s="138">
        <f t="shared" si="612"/>
        <v>0.69014589155448558</v>
      </c>
      <c r="K614" s="190">
        <v>0.33773852999999998</v>
      </c>
      <c r="L614" s="190">
        <v>5.4060052999999997E-2</v>
      </c>
      <c r="M614" s="190">
        <v>2.9450761000000001E-3</v>
      </c>
      <c r="N614" s="190">
        <v>0.28022501</v>
      </c>
      <c r="O614" s="190">
        <v>1.7540864999999999E-3</v>
      </c>
      <c r="P614" s="190">
        <v>4.3038121999999997E-5</v>
      </c>
      <c r="Q614" s="190">
        <v>1.0196222E-3</v>
      </c>
      <c r="R614" s="190">
        <v>8.1722390000000004E-4</v>
      </c>
      <c r="S614" s="190">
        <v>0.68914222000000003</v>
      </c>
      <c r="T614" s="190">
        <v>1.7345726000000001E-4</v>
      </c>
      <c r="U614" s="190">
        <v>1.2990394E-5</v>
      </c>
      <c r="V614" s="190">
        <v>4.8546263999999996E-13</v>
      </c>
      <c r="W614" s="25"/>
      <c r="X614" s="252">
        <f t="shared" si="613"/>
        <v>2.9115390517241377</v>
      </c>
      <c r="Y614" s="35">
        <v>131.20289</v>
      </c>
      <c r="Z614" s="67">
        <f t="shared" si="614"/>
        <v>7.560087074753985E-2</v>
      </c>
      <c r="AA614" s="5">
        <f t="shared" si="615"/>
        <v>3.8962974335150009E-6</v>
      </c>
      <c r="AB614" s="5">
        <f t="shared" si="616"/>
        <v>1.1995828574324999E-8</v>
      </c>
      <c r="AC614" s="36">
        <f t="shared" si="617"/>
        <v>0.460609424544</v>
      </c>
      <c r="AD614" s="42">
        <v>2.7047318999999998E-6</v>
      </c>
      <c r="AE614" s="42">
        <v>8.1607037999999993E-9</v>
      </c>
      <c r="AF614" s="42">
        <v>2.2296132999999999E-13</v>
      </c>
      <c r="AG614" s="42">
        <v>2.3943215000000001E-11</v>
      </c>
      <c r="AH614" s="42">
        <v>5.1895199999999998E-11</v>
      </c>
      <c r="AI614" s="42">
        <v>1.0680875E-8</v>
      </c>
      <c r="AJ614" s="42">
        <v>1.1683704000000001E-6</v>
      </c>
      <c r="AK614" s="42">
        <v>2.4074471999999999E-9</v>
      </c>
      <c r="AL614" s="42">
        <v>1.3449762000000001E-9</v>
      </c>
      <c r="AM614" s="42">
        <v>1.4913804999999999E-14</v>
      </c>
      <c r="AN614" s="42">
        <v>1.2382496E-15</v>
      </c>
      <c r="AO614" s="42">
        <v>4.6487006000000003E-13</v>
      </c>
      <c r="AP614" s="42">
        <v>7.5527883999999997E-15</v>
      </c>
      <c r="AQ614" s="42">
        <v>5.8146003000000002E-15</v>
      </c>
      <c r="AR614" s="42">
        <v>2.1171757999999999E-10</v>
      </c>
      <c r="AS614" s="42">
        <v>7.7204751999999995E-10</v>
      </c>
      <c r="AT614" s="42">
        <v>1.2324222E-11</v>
      </c>
      <c r="AU614" s="42">
        <v>1.7064543999999999E-5</v>
      </c>
      <c r="AV614" s="29">
        <v>0.46059235999999998</v>
      </c>
      <c r="AW614" s="42">
        <v>1.1454655E-8</v>
      </c>
      <c r="AX614" s="42">
        <v>6.9656685000000001E-11</v>
      </c>
      <c r="AY614" s="42">
        <v>3.1164917E-15</v>
      </c>
      <c r="AZ614" s="28"/>
      <c r="BA614" s="38" t="s">
        <v>1165</v>
      </c>
      <c r="BB614" s="28"/>
      <c r="BC614" s="28"/>
      <c r="BE614" s="99"/>
      <c r="BF614"/>
      <c r="BG614"/>
      <c r="BH614"/>
      <c r="BI614"/>
      <c r="BJ614"/>
      <c r="BK614"/>
      <c r="BL614"/>
      <c r="BM614"/>
      <c r="BN614"/>
      <c r="BO614"/>
      <c r="BP614"/>
      <c r="BQ614"/>
    </row>
    <row r="615" spans="1:69" ht="14.4">
      <c r="C615" s="71" t="s">
        <v>612</v>
      </c>
      <c r="E615" s="29" t="s">
        <v>52</v>
      </c>
      <c r="F615" s="43" t="s">
        <v>2102</v>
      </c>
      <c r="G615" s="238">
        <f t="shared" si="609"/>
        <v>1.0443981145178109</v>
      </c>
      <c r="H615" s="134">
        <f t="shared" si="610"/>
        <v>2.5238115679000004E-3</v>
      </c>
      <c r="I615" s="134">
        <f t="shared" si="611"/>
        <v>6.4828141505999984E-2</v>
      </c>
      <c r="J615" s="138">
        <f t="shared" si="612"/>
        <v>0.56366094144391088</v>
      </c>
      <c r="K615" s="190">
        <v>0.41338522</v>
      </c>
      <c r="L615" s="190">
        <v>6.4776034999999996E-2</v>
      </c>
      <c r="M615" s="190">
        <v>5.0604076E-5</v>
      </c>
      <c r="N615" s="190">
        <v>1.3979672E-3</v>
      </c>
      <c r="O615" s="190">
        <v>1.1230724000000001E-3</v>
      </c>
      <c r="P615" s="190">
        <v>2.7719678999999999E-6</v>
      </c>
      <c r="Q615" s="190">
        <v>1.50243E-6</v>
      </c>
      <c r="R615" s="190">
        <v>5.3475557000000001E-6</v>
      </c>
      <c r="S615" s="190">
        <v>0.56364937000000004</v>
      </c>
      <c r="T615" s="190">
        <v>3.4414784999999999E-6</v>
      </c>
      <c r="U615" s="190">
        <v>2.7819935999999999E-6</v>
      </c>
      <c r="V615" s="190">
        <v>4.1611083E-10</v>
      </c>
      <c r="W615" s="25"/>
      <c r="X615" s="252">
        <f t="shared" si="613"/>
        <v>3.5636656896551724</v>
      </c>
      <c r="Y615" s="35">
        <v>130.67134999999999</v>
      </c>
      <c r="Z615" s="67">
        <f t="shared" si="614"/>
        <v>8.715222948927473E-2</v>
      </c>
      <c r="AA615" s="5">
        <f t="shared" si="615"/>
        <v>4.6553365210547479E-6</v>
      </c>
      <c r="AB615" s="5">
        <f t="shared" si="616"/>
        <v>1.1560889644790075E-8</v>
      </c>
      <c r="AC615" s="36">
        <f t="shared" si="617"/>
        <v>0.32223553180139997</v>
      </c>
      <c r="AD615" s="42">
        <v>3.3071008E-6</v>
      </c>
      <c r="AE615" s="42">
        <v>9.9783204999999997E-9</v>
      </c>
      <c r="AF615" s="42">
        <v>2.7262196E-13</v>
      </c>
      <c r="AG615" s="42">
        <v>3.785613E-13</v>
      </c>
      <c r="AH615" s="42">
        <v>2.4119748E-14</v>
      </c>
      <c r="AI615" s="42">
        <v>3.8180682999999998E-11</v>
      </c>
      <c r="AJ615" s="42">
        <v>1.3478746E-6</v>
      </c>
      <c r="AK615" s="42">
        <v>8.2183235000000001E-12</v>
      </c>
      <c r="AL615" s="42">
        <v>1.5700743000000001E-9</v>
      </c>
      <c r="AM615" s="42">
        <v>7.9452802999999996E-15</v>
      </c>
      <c r="AN615" s="42">
        <v>8.8734206999999999E-17</v>
      </c>
      <c r="AO615" s="42">
        <v>1.1973202999999999E-14</v>
      </c>
      <c r="AP615" s="42">
        <v>1.6773296E-16</v>
      </c>
      <c r="AQ615" s="42">
        <v>3.1885810000000002E-16</v>
      </c>
      <c r="AR615" s="42">
        <v>3.1206047000000001E-12</v>
      </c>
      <c r="AS615" s="42">
        <v>9.8812825999999996E-11</v>
      </c>
      <c r="AT615" s="42">
        <v>2.6418320999999999E-12</v>
      </c>
      <c r="AU615" s="42">
        <v>4.1180140000000002E-7</v>
      </c>
      <c r="AV615" s="29">
        <v>0.32223511999999999</v>
      </c>
      <c r="AW615" s="42">
        <v>2.2060426E-10</v>
      </c>
      <c r="AX615" s="42">
        <v>1.3415133999999999E-12</v>
      </c>
      <c r="AY615" s="42">
        <v>6.0021507999999997E-17</v>
      </c>
      <c r="AZ615" s="28"/>
      <c r="BA615" s="38" t="s">
        <v>1165</v>
      </c>
      <c r="BB615" s="28"/>
      <c r="BC615" s="28"/>
      <c r="BE615" s="99"/>
      <c r="BF615"/>
      <c r="BG615"/>
      <c r="BH615"/>
      <c r="BI615"/>
      <c r="BJ615"/>
      <c r="BK615"/>
      <c r="BL615"/>
      <c r="BM615"/>
      <c r="BN615"/>
      <c r="BO615"/>
      <c r="BP615"/>
      <c r="BQ615"/>
    </row>
    <row r="616" spans="1:69" ht="14.4">
      <c r="A616">
        <v>2</v>
      </c>
      <c r="C616" s="71" t="s">
        <v>613</v>
      </c>
      <c r="E616" s="29" t="s">
        <v>52</v>
      </c>
      <c r="F616" s="43" t="s">
        <v>2103</v>
      </c>
      <c r="G616" s="238">
        <f t="shared" si="609"/>
        <v>1.3762159855124629</v>
      </c>
      <c r="H616" s="134">
        <f t="shared" si="610"/>
        <v>0.28236923414999998</v>
      </c>
      <c r="I616" s="134">
        <f t="shared" si="611"/>
        <v>5.9056363300000005E-2</v>
      </c>
      <c r="J616" s="138">
        <f t="shared" si="612"/>
        <v>0.69776150806246273</v>
      </c>
      <c r="K616" s="190">
        <v>0.33702887999999998</v>
      </c>
      <c r="L616" s="190">
        <v>5.5030935000000003E-2</v>
      </c>
      <c r="M616" s="190">
        <v>3.0040550999999999E-3</v>
      </c>
      <c r="N616" s="190">
        <v>0.28055268999999999</v>
      </c>
      <c r="O616" s="190">
        <v>1.7702753000000001E-3</v>
      </c>
      <c r="P616" s="190">
        <v>4.6268849999999997E-5</v>
      </c>
      <c r="Q616" s="190">
        <v>1.0213732E-3</v>
      </c>
      <c r="R616" s="190">
        <v>8.2345647000000004E-4</v>
      </c>
      <c r="S616" s="190">
        <v>0.69674435000000001</v>
      </c>
      <c r="T616" s="190">
        <v>1.7746830000000001E-4</v>
      </c>
      <c r="U616" s="190">
        <v>1.6232807000000001E-5</v>
      </c>
      <c r="V616" s="190">
        <v>4.8546263999999997E-10</v>
      </c>
      <c r="W616" s="25"/>
      <c r="X616" s="252">
        <f t="shared" si="613"/>
        <v>2.9054213793103445</v>
      </c>
      <c r="Y616" s="35">
        <v>132.87545</v>
      </c>
      <c r="Z616" s="67">
        <f t="shared" si="614"/>
        <v>7.5904398463320977E-2</v>
      </c>
      <c r="AA616" s="5">
        <f t="shared" si="615"/>
        <v>3.9118517252390004E-6</v>
      </c>
      <c r="AB616" s="5">
        <f t="shared" si="616"/>
        <v>1.2011049052615501E-8</v>
      </c>
      <c r="AC616" s="36">
        <f t="shared" si="617"/>
        <v>0.46524448449799999</v>
      </c>
      <c r="AD616" s="42">
        <v>2.6990769000000002E-6</v>
      </c>
      <c r="AE616" s="42">
        <v>8.1436402999999995E-9</v>
      </c>
      <c r="AF616" s="42">
        <v>2.2249512999999999E-13</v>
      </c>
      <c r="AG616" s="42">
        <v>2.4384428000000001E-11</v>
      </c>
      <c r="AH616" s="42">
        <v>5.1923310999999999E-11</v>
      </c>
      <c r="AI616" s="42">
        <v>1.069808E-8</v>
      </c>
      <c r="AJ616" s="42">
        <v>1.1891861E-6</v>
      </c>
      <c r="AK616" s="42">
        <v>2.4107919999999999E-9</v>
      </c>
      <c r="AL616" s="42">
        <v>1.3692493E-9</v>
      </c>
      <c r="AM616" s="42">
        <v>2.4174029E-14</v>
      </c>
      <c r="AN616" s="42">
        <v>1.3416693000000001E-15</v>
      </c>
      <c r="AO616" s="42">
        <v>4.7882482999999997E-13</v>
      </c>
      <c r="AP616" s="42">
        <v>7.7482811000000003E-15</v>
      </c>
      <c r="AQ616" s="42">
        <v>6.1862293999999997E-15</v>
      </c>
      <c r="AR616" s="42">
        <v>2.1535464E-10</v>
      </c>
      <c r="AS616" s="42">
        <v>8.8721386000000001E-10</v>
      </c>
      <c r="AT616" s="42">
        <v>1.5403277999999999E-11</v>
      </c>
      <c r="AU616" s="42">
        <v>1.7544497999999999E-5</v>
      </c>
      <c r="AV616" s="29">
        <v>0.46522693999999998</v>
      </c>
      <c r="AW616" s="42">
        <v>1.1711769E-8</v>
      </c>
      <c r="AX616" s="42">
        <v>7.1220217999999997E-11</v>
      </c>
      <c r="AY616" s="42">
        <v>3.1864467000000001E-15</v>
      </c>
      <c r="AZ616" s="28"/>
      <c r="BA616" s="38" t="s">
        <v>1165</v>
      </c>
      <c r="BB616" s="28"/>
      <c r="BC616" s="28"/>
      <c r="BD616"/>
      <c r="BE616" s="99"/>
      <c r="BF616"/>
      <c r="BG616"/>
      <c r="BH616"/>
      <c r="BI616"/>
      <c r="BJ616"/>
      <c r="BK616"/>
      <c r="BL616"/>
      <c r="BM616"/>
      <c r="BN616"/>
      <c r="BO616"/>
      <c r="BP616"/>
      <c r="BQ616"/>
    </row>
    <row r="617" spans="1:69" ht="14.4">
      <c r="A617">
        <v>2</v>
      </c>
      <c r="C617" s="71" t="s">
        <v>614</v>
      </c>
      <c r="E617" s="29" t="s">
        <v>52</v>
      </c>
      <c r="F617" s="43" t="s">
        <v>2104</v>
      </c>
      <c r="G617" s="238">
        <f t="shared" si="609"/>
        <v>1.3928133206124627</v>
      </c>
      <c r="H617" s="134">
        <f t="shared" si="610"/>
        <v>0.28201076224999999</v>
      </c>
      <c r="I617" s="134">
        <f t="shared" si="611"/>
        <v>5.9031250300000004E-2</v>
      </c>
      <c r="J617" s="138">
        <f t="shared" si="612"/>
        <v>0.7265663080624627</v>
      </c>
      <c r="K617" s="190">
        <v>0.32520500000000002</v>
      </c>
      <c r="L617" s="190">
        <v>5.5005822000000003E-2</v>
      </c>
      <c r="M617" s="190">
        <v>3.0040550999999999E-3</v>
      </c>
      <c r="N617" s="190">
        <v>0.28027168000000002</v>
      </c>
      <c r="O617" s="190">
        <v>1.6928134E-3</v>
      </c>
      <c r="P617" s="190">
        <v>4.6268849999999997E-5</v>
      </c>
      <c r="Q617" s="190">
        <v>1.0213732E-3</v>
      </c>
      <c r="R617" s="190">
        <v>8.2345647000000004E-4</v>
      </c>
      <c r="S617" s="190">
        <v>0.72554914999999998</v>
      </c>
      <c r="T617" s="190">
        <v>1.7746830000000001E-4</v>
      </c>
      <c r="U617" s="190">
        <v>1.6232807000000001E-5</v>
      </c>
      <c r="V617" s="190">
        <v>4.8546263999999997E-10</v>
      </c>
      <c r="W617" s="25"/>
      <c r="X617" s="252">
        <f t="shared" si="613"/>
        <v>2.8034913793103451</v>
      </c>
      <c r="Y617" s="35">
        <v>134.07673</v>
      </c>
      <c r="Z617" s="67">
        <f t="shared" si="614"/>
        <v>7.4258980690113233E-2</v>
      </c>
      <c r="AA617" s="5">
        <f t="shared" si="615"/>
        <v>3.8167280682390005E-6</v>
      </c>
      <c r="AB617" s="5">
        <f t="shared" si="616"/>
        <v>1.1722685454965499E-8</v>
      </c>
      <c r="AC617" s="36">
        <f t="shared" si="617"/>
        <v>0.48169922449800001</v>
      </c>
      <c r="AD617" s="42">
        <v>2.6044858999999999E-6</v>
      </c>
      <c r="AE617" s="42">
        <v>7.8582362999999992E-9</v>
      </c>
      <c r="AF617" s="42">
        <v>2.1469748000000001E-13</v>
      </c>
      <c r="AG617" s="42">
        <v>2.4384428000000001E-11</v>
      </c>
      <c r="AH617" s="42">
        <v>5.1923310999999999E-11</v>
      </c>
      <c r="AI617" s="42">
        <v>1.0687822999999999E-8</v>
      </c>
      <c r="AJ617" s="42">
        <v>1.1886637E-6</v>
      </c>
      <c r="AK617" s="42">
        <v>2.4084485999999999E-9</v>
      </c>
      <c r="AL617" s="42">
        <v>1.3686409E-9</v>
      </c>
      <c r="AM617" s="42">
        <v>2.4174029E-14</v>
      </c>
      <c r="AN617" s="42">
        <v>1.3416693000000001E-15</v>
      </c>
      <c r="AO617" s="42">
        <v>4.7882482999999997E-13</v>
      </c>
      <c r="AP617" s="42">
        <v>7.7482811000000003E-15</v>
      </c>
      <c r="AQ617" s="42">
        <v>6.1862293999999997E-15</v>
      </c>
      <c r="AR617" s="42">
        <v>2.1535464E-10</v>
      </c>
      <c r="AS617" s="42">
        <v>8.8721386000000001E-10</v>
      </c>
      <c r="AT617" s="42">
        <v>1.5403277999999999E-11</v>
      </c>
      <c r="AU617" s="42">
        <v>1.7544497999999999E-5</v>
      </c>
      <c r="AV617" s="29">
        <v>0.48168168</v>
      </c>
      <c r="AW617" s="42">
        <v>1.1711769E-8</v>
      </c>
      <c r="AX617" s="42">
        <v>7.1220217999999997E-11</v>
      </c>
      <c r="AY617" s="42">
        <v>3.1864467000000001E-15</v>
      </c>
      <c r="AZ617" s="28"/>
      <c r="BA617" s="38" t="s">
        <v>1165</v>
      </c>
      <c r="BB617" s="28"/>
      <c r="BC617" s="28"/>
      <c r="BD617"/>
      <c r="BE617" s="99"/>
      <c r="BF617"/>
      <c r="BG617"/>
      <c r="BH617"/>
      <c r="BI617"/>
      <c r="BJ617"/>
      <c r="BK617"/>
      <c r="BL617"/>
      <c r="BM617"/>
      <c r="BN617"/>
      <c r="BO617"/>
      <c r="BP617"/>
      <c r="BQ617"/>
    </row>
    <row r="618" spans="1:69" ht="14.4">
      <c r="A618">
        <v>2</v>
      </c>
      <c r="C618" s="71" t="s">
        <v>615</v>
      </c>
      <c r="D618" s="107">
        <v>1</v>
      </c>
      <c r="E618" s="29" t="s">
        <v>52</v>
      </c>
      <c r="F618" s="43" t="s">
        <v>2105</v>
      </c>
      <c r="G618" s="238">
        <f t="shared" si="609"/>
        <v>1.3120859720834628</v>
      </c>
      <c r="H618" s="134">
        <f t="shared" si="610"/>
        <v>0.22662543303100002</v>
      </c>
      <c r="I618" s="134">
        <f t="shared" si="611"/>
        <v>5.4069321900000002E-2</v>
      </c>
      <c r="J618" s="138">
        <f t="shared" si="612"/>
        <v>0.71309962715246267</v>
      </c>
      <c r="K618" s="190">
        <v>0.31829159000000001</v>
      </c>
      <c r="L618" s="190">
        <v>5.0271565999999997E-2</v>
      </c>
      <c r="M618" s="190">
        <v>2.7765464000000001E-3</v>
      </c>
      <c r="N618" s="190">
        <v>0.22504940000000001</v>
      </c>
      <c r="O618" s="190">
        <v>1.5298491E-3</v>
      </c>
      <c r="P618" s="190">
        <v>4.6183931000000002E-5</v>
      </c>
      <c r="Q618" s="190">
        <v>1.0212095000000001E-3</v>
      </c>
      <c r="R618" s="190">
        <v>8.2341152E-4</v>
      </c>
      <c r="S618" s="190">
        <v>0.71209111000000003</v>
      </c>
      <c r="T618" s="190">
        <v>1.6887234E-4</v>
      </c>
      <c r="U618" s="190">
        <v>1.6232807000000001E-5</v>
      </c>
      <c r="V618" s="190">
        <v>4.8546263999999997E-10</v>
      </c>
      <c r="W618" s="25"/>
      <c r="X618" s="252">
        <f t="shared" si="613"/>
        <v>2.7438930172413794</v>
      </c>
      <c r="Y618" s="35">
        <v>125.92607</v>
      </c>
      <c r="Z618" s="67">
        <f t="shared" si="614"/>
        <v>7.1019016075221611E-2</v>
      </c>
      <c r="AA618" s="5">
        <f t="shared" si="615"/>
        <v>3.6579249740740005E-6</v>
      </c>
      <c r="AB618" s="5">
        <f t="shared" si="616"/>
        <v>1.0966458014423797E-8</v>
      </c>
      <c r="AC618" s="36">
        <f t="shared" si="617"/>
        <v>0.46160915357999999</v>
      </c>
      <c r="AD618" s="42">
        <v>2.5488535000000002E-6</v>
      </c>
      <c r="AE618" s="42">
        <v>7.6903942999999997E-9</v>
      </c>
      <c r="AF618" s="42">
        <v>2.1011190000000001E-13</v>
      </c>
      <c r="AG618" s="42">
        <v>2.4383683000000001E-11</v>
      </c>
      <c r="AH618" s="42">
        <v>5.1923310999999999E-11</v>
      </c>
      <c r="AI618" s="42">
        <v>8.6208784999999992E-9</v>
      </c>
      <c r="AJ618" s="42">
        <v>1.0877191E-6</v>
      </c>
      <c r="AK618" s="42">
        <v>1.9384024000000002E-9</v>
      </c>
      <c r="AL618" s="42">
        <v>1.2512108999999999E-9</v>
      </c>
      <c r="AM618" s="42">
        <v>2.2428428000000001E-14</v>
      </c>
      <c r="AN618" s="42">
        <v>1.3190748000000001E-15</v>
      </c>
      <c r="AO618" s="42">
        <v>4.7511613000000003E-13</v>
      </c>
      <c r="AP618" s="42">
        <v>7.6480938000000001E-15</v>
      </c>
      <c r="AQ618" s="42">
        <v>5.9145619000000001E-15</v>
      </c>
      <c r="AR618" s="42">
        <v>2.0442451000000001E-10</v>
      </c>
      <c r="AS618" s="42">
        <v>8.8679207000000001E-10</v>
      </c>
      <c r="AT618" s="42">
        <v>1.5403277999999999E-11</v>
      </c>
      <c r="AU618" s="42">
        <v>1.753358E-5</v>
      </c>
      <c r="AV618" s="29">
        <v>0.46159161999999998</v>
      </c>
      <c r="AW618" s="42">
        <v>1.1563972E-8</v>
      </c>
      <c r="AX618" s="42">
        <v>7.0321451999999994E-11</v>
      </c>
      <c r="AY618" s="42">
        <v>3.1462353000000001E-15</v>
      </c>
      <c r="AZ618" s="28"/>
      <c r="BA618" s="38" t="s">
        <v>1165</v>
      </c>
      <c r="BB618" s="28"/>
      <c r="BC618" s="28"/>
      <c r="BD618"/>
      <c r="BE618" s="99"/>
      <c r="BF618"/>
      <c r="BG618"/>
      <c r="BH618"/>
      <c r="BI618"/>
      <c r="BJ618"/>
      <c r="BK618"/>
      <c r="BL618"/>
      <c r="BM618"/>
      <c r="BN618"/>
      <c r="BO618"/>
      <c r="BP618"/>
      <c r="BQ618"/>
    </row>
    <row r="619" spans="1:69" ht="14.4">
      <c r="A619">
        <v>2</v>
      </c>
      <c r="C619" s="71" t="s">
        <v>616</v>
      </c>
      <c r="E619" s="29" t="s">
        <v>52</v>
      </c>
      <c r="F619" s="43" t="s">
        <v>2106</v>
      </c>
      <c r="G619" s="238">
        <f t="shared" si="609"/>
        <v>0.52616770176063843</v>
      </c>
      <c r="H619" s="134">
        <f t="shared" si="610"/>
        <v>2.1744501399999998E-2</v>
      </c>
      <c r="I619" s="134">
        <f t="shared" si="611"/>
        <v>3.7083551999999999E-2</v>
      </c>
      <c r="J619" s="138">
        <f t="shared" si="612"/>
        <v>0.24892350836063848</v>
      </c>
      <c r="K619" s="190">
        <v>0.21841614000000001</v>
      </c>
      <c r="L619" s="190">
        <v>1.3931149E-2</v>
      </c>
      <c r="M619" s="190">
        <v>1.4800831E-2</v>
      </c>
      <c r="N619" s="190">
        <v>1.8850039999999998E-2</v>
      </c>
      <c r="O619" s="190">
        <v>1.5780168000000001E-3</v>
      </c>
      <c r="P619" s="190">
        <v>1.3164445999999999E-3</v>
      </c>
      <c r="Q619" s="190">
        <v>8.3515719999999998E-3</v>
      </c>
      <c r="R619" s="190">
        <v>4.6704795E-4</v>
      </c>
      <c r="S619" s="190">
        <v>0.19549477000000001</v>
      </c>
      <c r="T619" s="190">
        <v>5.2951837000000002E-2</v>
      </c>
      <c r="U619" s="190">
        <v>9.8533974999999994E-6</v>
      </c>
      <c r="V619" s="190">
        <v>1.313845E-11</v>
      </c>
      <c r="W619" s="25"/>
      <c r="X619" s="252">
        <f t="shared" si="613"/>
        <v>1.8828977586206896</v>
      </c>
      <c r="Y619" s="35">
        <v>40.669929000000003</v>
      </c>
      <c r="Z619" s="67">
        <f t="shared" si="614"/>
        <v>4.3506012462488676E-2</v>
      </c>
      <c r="AA619" s="5">
        <f t="shared" si="615"/>
        <v>2.2919121666800001E-6</v>
      </c>
      <c r="AB619" s="5">
        <f t="shared" si="616"/>
        <v>5.5934130667898997E-9</v>
      </c>
      <c r="AC619" s="36">
        <f t="shared" si="617"/>
        <v>0.2502590643</v>
      </c>
      <c r="AD619" s="42">
        <v>1.7755387999999999E-6</v>
      </c>
      <c r="AE619" s="42">
        <v>5.3559850000000003E-9</v>
      </c>
      <c r="AF619" s="42">
        <v>1.4632488999999999E-13</v>
      </c>
      <c r="AG619" s="42">
        <v>8.1347352000000005E-11</v>
      </c>
      <c r="AH619" s="42">
        <v>4.0977827999999997E-11</v>
      </c>
      <c r="AI619" s="42">
        <v>2.1681236000000001E-9</v>
      </c>
      <c r="AJ619" s="42">
        <v>6.3369041000000001E-7</v>
      </c>
      <c r="AK619" s="42">
        <v>3.1525302999999998E-10</v>
      </c>
      <c r="AL619" s="42">
        <v>7.1930548E-10</v>
      </c>
      <c r="AM619" s="42">
        <v>4.7687569999999999E-12</v>
      </c>
      <c r="AN619" s="42">
        <v>3.6191169000000001E-15</v>
      </c>
      <c r="AO619" s="42">
        <v>1.1030795E-11</v>
      </c>
      <c r="AP619" s="42">
        <v>6.3117205E-13</v>
      </c>
      <c r="AQ619" s="42">
        <v>1.7863516E-13</v>
      </c>
      <c r="AR619" s="42">
        <v>3.3932998999999998E-9</v>
      </c>
      <c r="AS619" s="42">
        <v>1.2370058E-8</v>
      </c>
      <c r="AT619" s="42">
        <v>9.3481741999999997E-12</v>
      </c>
      <c r="AU619" s="29">
        <v>2.4636142999999999E-3</v>
      </c>
      <c r="AV619" s="29">
        <v>0.24779545</v>
      </c>
      <c r="AW619" s="42">
        <v>-1.3537084999999999E-7</v>
      </c>
      <c r="AX619" s="42">
        <v>-8.2320109000000001E-10</v>
      </c>
      <c r="AY619" s="42">
        <v>-3.6830627E-14</v>
      </c>
      <c r="AZ619" s="28"/>
      <c r="BA619" s="38" t="s">
        <v>1165</v>
      </c>
      <c r="BB619" s="28"/>
      <c r="BC619" s="28"/>
      <c r="BD619"/>
      <c r="BE619" s="99"/>
      <c r="BF619"/>
      <c r="BG619"/>
      <c r="BH619"/>
      <c r="BI619"/>
      <c r="BJ619"/>
      <c r="BK619"/>
      <c r="BL619"/>
      <c r="BM619"/>
      <c r="BN619"/>
      <c r="BO619"/>
      <c r="BP619"/>
      <c r="BQ619"/>
    </row>
    <row r="620" spans="1:69" ht="14.4">
      <c r="A620">
        <v>2</v>
      </c>
      <c r="C620" s="71" t="s">
        <v>617</v>
      </c>
      <c r="E620" s="29" t="s">
        <v>52</v>
      </c>
      <c r="F620" s="43" t="s">
        <v>2107</v>
      </c>
      <c r="G620" s="238">
        <f t="shared" si="609"/>
        <v>0.56353961283374354</v>
      </c>
      <c r="H620" s="134">
        <f t="shared" si="610"/>
        <v>3.0261780699999997E-2</v>
      </c>
      <c r="I620" s="134">
        <f t="shared" si="611"/>
        <v>4.6208308000000003E-2</v>
      </c>
      <c r="J620" s="138">
        <f t="shared" si="612"/>
        <v>0.25369226413374357</v>
      </c>
      <c r="K620" s="190">
        <v>0.23337726</v>
      </c>
      <c r="L620" s="190">
        <v>1.1099733000000001E-2</v>
      </c>
      <c r="M620" s="190">
        <v>1.8758591000000002E-2</v>
      </c>
      <c r="N620" s="190">
        <v>2.6644459999999998E-2</v>
      </c>
      <c r="O620" s="190">
        <v>1.2000769000000001E-3</v>
      </c>
      <c r="P620" s="190">
        <v>2.4172438000000002E-3</v>
      </c>
      <c r="Q620" s="190">
        <v>1.6349984000000001E-2</v>
      </c>
      <c r="R620" s="190">
        <v>4.2178680000000001E-4</v>
      </c>
      <c r="S620" s="190">
        <v>0.16231651999999999</v>
      </c>
      <c r="T620" s="190">
        <v>9.0945979999999996E-2</v>
      </c>
      <c r="U620" s="190">
        <v>7.9773216999999994E-6</v>
      </c>
      <c r="V620" s="190">
        <v>1.2043578999999999E-11</v>
      </c>
      <c r="W620" s="25"/>
      <c r="X620" s="252">
        <f t="shared" si="613"/>
        <v>2.0118729310344827</v>
      </c>
      <c r="Y620" s="35">
        <v>40.592747000000003</v>
      </c>
      <c r="Z620" s="67">
        <f t="shared" si="614"/>
        <v>4.4232778504298582E-2</v>
      </c>
      <c r="AA620" s="5">
        <f t="shared" si="615"/>
        <v>2.3757779274390001E-6</v>
      </c>
      <c r="AB620" s="5">
        <f t="shared" si="616"/>
        <v>4.9990427944659998E-9</v>
      </c>
      <c r="AC620" s="36">
        <f t="shared" si="617"/>
        <v>0.20073007140000002</v>
      </c>
      <c r="AD620" s="42">
        <v>1.8939934999999999E-6</v>
      </c>
      <c r="AE620" s="42">
        <v>5.7134457000000002E-9</v>
      </c>
      <c r="AF620" s="42">
        <v>1.5609162999999999E-13</v>
      </c>
      <c r="AG620" s="42">
        <v>9.8212679000000005E-11</v>
      </c>
      <c r="AH620" s="42">
        <v>7.0695559999999995E-11</v>
      </c>
      <c r="AI620" s="42">
        <v>2.7597402999999999E-9</v>
      </c>
      <c r="AJ620" s="42">
        <v>7.8944846000000004E-7</v>
      </c>
      <c r="AK620" s="42">
        <v>4.0342614999999998E-10</v>
      </c>
      <c r="AL620" s="42">
        <v>9.0220724000000004E-10</v>
      </c>
      <c r="AM620" s="42">
        <v>9.3942187E-12</v>
      </c>
      <c r="AN620" s="42">
        <v>5.4486530000000001E-15</v>
      </c>
      <c r="AO620" s="42">
        <v>1.8784744E-11</v>
      </c>
      <c r="AP620" s="42">
        <v>1.2254193E-12</v>
      </c>
      <c r="AQ620" s="42">
        <v>3.2793126999999998E-13</v>
      </c>
      <c r="AR620" s="42">
        <v>4.2313099000000003E-9</v>
      </c>
      <c r="AS620" s="42">
        <v>2.3505059E-8</v>
      </c>
      <c r="AT620" s="42">
        <v>7.5683007999999992E-12</v>
      </c>
      <c r="AU620" s="29">
        <v>4.9001314000000004E-3</v>
      </c>
      <c r="AV620" s="29">
        <v>0.19582994000000001</v>
      </c>
      <c r="AW620" s="42">
        <v>-3.3832904999999998E-7</v>
      </c>
      <c r="AX620" s="42">
        <v>-2.0574063999999999E-9</v>
      </c>
      <c r="AY620" s="42">
        <v>-9.2049886999999998E-14</v>
      </c>
      <c r="AZ620" s="28"/>
      <c r="BA620" s="38" t="s">
        <v>1165</v>
      </c>
      <c r="BB620" s="28"/>
      <c r="BC620" s="28"/>
      <c r="BD620"/>
      <c r="BE620" s="99"/>
      <c r="BF620"/>
      <c r="BG620"/>
      <c r="BH620"/>
      <c r="BI620"/>
      <c r="BJ620"/>
      <c r="BK620"/>
      <c r="BL620"/>
      <c r="BM620"/>
      <c r="BN620"/>
      <c r="BO620"/>
      <c r="BP620"/>
      <c r="BQ620"/>
    </row>
    <row r="621" spans="1:69" ht="14.4">
      <c r="A621">
        <v>2</v>
      </c>
      <c r="C621" s="71" t="s">
        <v>618</v>
      </c>
      <c r="D621" s="17">
        <v>1</v>
      </c>
      <c r="E621" s="29" t="s">
        <v>52</v>
      </c>
      <c r="F621" s="43" t="s">
        <v>2108</v>
      </c>
      <c r="G621" s="238">
        <f t="shared" si="609"/>
        <v>0.70022294785293082</v>
      </c>
      <c r="H621" s="134">
        <f t="shared" si="610"/>
        <v>4.3316121200000002E-2</v>
      </c>
      <c r="I621" s="134">
        <f t="shared" si="611"/>
        <v>4.9809666652930899E-2</v>
      </c>
      <c r="J621" s="138">
        <f t="shared" si="612"/>
        <v>0.42080000000000001</v>
      </c>
      <c r="K621" s="190">
        <v>0.18629715999999999</v>
      </c>
      <c r="L621" s="190">
        <v>0</v>
      </c>
      <c r="M621" s="190">
        <v>4.9809659999999999E-2</v>
      </c>
      <c r="N621" s="190">
        <v>4.3178894000000002E-2</v>
      </c>
      <c r="O621" s="190">
        <v>0</v>
      </c>
      <c r="P621" s="190">
        <v>1.3722720000000001E-4</v>
      </c>
      <c r="Q621" s="190">
        <v>6.6529309000000004E-9</v>
      </c>
      <c r="R621" s="190">
        <v>0</v>
      </c>
      <c r="S621" s="190">
        <v>0.42080000000000001</v>
      </c>
      <c r="T621" s="190">
        <v>0</v>
      </c>
      <c r="U621" s="190">
        <v>0</v>
      </c>
      <c r="V621" s="190">
        <v>0</v>
      </c>
      <c r="W621" s="25"/>
      <c r="X621" s="252">
        <f t="shared" si="613"/>
        <v>1.6060099999999999</v>
      </c>
      <c r="Y621" s="35">
        <v>54.830800000000004</v>
      </c>
      <c r="Z621" s="67">
        <f t="shared" si="614"/>
        <v>8.6499682365910879E-2</v>
      </c>
      <c r="AA621" s="5">
        <f t="shared" si="615"/>
        <v>4.6093897257000001E-6</v>
      </c>
      <c r="AB621" s="5">
        <f t="shared" si="616"/>
        <v>9.1275854318103001E-9</v>
      </c>
      <c r="AC621" s="36">
        <f t="shared" si="617"/>
        <v>0.52951199999999998</v>
      </c>
      <c r="AD621" s="42">
        <v>1.4996720000000001E-6</v>
      </c>
      <c r="AE621" s="42">
        <v>4.5244640000000004E-9</v>
      </c>
      <c r="AF621" s="42">
        <v>1.2361200000000001E-13</v>
      </c>
      <c r="AG621" s="42">
        <v>0</v>
      </c>
      <c r="AH621" s="42">
        <v>0</v>
      </c>
      <c r="AI621" s="42">
        <v>3.8391542E-9</v>
      </c>
      <c r="AJ621" s="42">
        <v>3.1037200000000002E-6</v>
      </c>
      <c r="AK621" s="42">
        <v>6.0853598999999997E-10</v>
      </c>
      <c r="AL621" s="42">
        <v>3.9944600000000003E-9</v>
      </c>
      <c r="AM621" s="42">
        <v>0</v>
      </c>
      <c r="AN621" s="29">
        <v>0</v>
      </c>
      <c r="AO621" s="42">
        <v>1.52867E-15</v>
      </c>
      <c r="AP621" s="42">
        <v>2.6333409999999998E-16</v>
      </c>
      <c r="AQ621" s="42">
        <v>3.7806199999999998E-17</v>
      </c>
      <c r="AR621" s="42">
        <v>2.1470000000000001E-9</v>
      </c>
      <c r="AS621" s="42">
        <v>1.15715E-11</v>
      </c>
      <c r="AT621" s="29">
        <v>0</v>
      </c>
      <c r="AU621" s="29">
        <v>0</v>
      </c>
      <c r="AV621" s="29">
        <v>0.52951199999999998</v>
      </c>
      <c r="AW621" s="29">
        <v>0</v>
      </c>
      <c r="AX621" s="29">
        <v>0</v>
      </c>
      <c r="AY621" s="29">
        <v>0</v>
      </c>
      <c r="AZ621" s="28"/>
      <c r="BA621" s="28" t="s">
        <v>1187</v>
      </c>
      <c r="BB621" s="28"/>
      <c r="BC621" s="28"/>
      <c r="BD621"/>
      <c r="BE621" s="99"/>
      <c r="BF621"/>
      <c r="BG621"/>
      <c r="BH621"/>
      <c r="BI621"/>
      <c r="BJ621"/>
      <c r="BK621"/>
      <c r="BL621"/>
      <c r="BM621"/>
      <c r="BN621"/>
      <c r="BO621"/>
      <c r="BP621"/>
      <c r="BQ621"/>
    </row>
    <row r="622" spans="1:69" ht="14.4">
      <c r="C622" s="1" t="s">
        <v>1321</v>
      </c>
      <c r="D622" s="1" t="s">
        <v>1320</v>
      </c>
      <c r="F622" s="25"/>
      <c r="G622" s="242"/>
      <c r="H622" s="3"/>
      <c r="I622" s="3"/>
      <c r="J622" s="39"/>
      <c r="K622" s="25"/>
      <c r="L622" s="25"/>
      <c r="M622" s="25"/>
      <c r="N622" s="25"/>
      <c r="O622" s="25"/>
      <c r="P622" s="25"/>
      <c r="Q622" s="25"/>
      <c r="R622" s="25"/>
      <c r="S622" s="25"/>
      <c r="T622" s="25"/>
      <c r="U622" s="25"/>
      <c r="V622" s="25"/>
      <c r="W622" s="25"/>
      <c r="Y622" s="35"/>
      <c r="Z622" s="94"/>
      <c r="AC622" s="36"/>
      <c r="AG622"/>
      <c r="AH622"/>
      <c r="AM622"/>
      <c r="AN622"/>
      <c r="AT622"/>
      <c r="AU622"/>
      <c r="AV622"/>
      <c r="AW622"/>
      <c r="AX622"/>
      <c r="AY622"/>
      <c r="AZ622" s="28"/>
      <c r="BA622" s="28"/>
      <c r="BB622" s="28"/>
      <c r="BC622" s="28"/>
      <c r="BD622"/>
      <c r="BE622" s="99"/>
      <c r="BF622"/>
      <c r="BG622"/>
      <c r="BH622"/>
      <c r="BI622"/>
      <c r="BJ622"/>
      <c r="BK622"/>
      <c r="BL622"/>
      <c r="BM622"/>
      <c r="BN622"/>
      <c r="BO622"/>
      <c r="BP622"/>
      <c r="BQ622"/>
    </row>
    <row r="623" spans="1:69" ht="14.4">
      <c r="A623" s="48"/>
      <c r="C623" s="71" t="s">
        <v>1625</v>
      </c>
      <c r="E623" t="s">
        <v>52</v>
      </c>
      <c r="F623" s="43" t="s">
        <v>2109</v>
      </c>
      <c r="G623" s="238">
        <f t="shared" ref="G623" si="618">H623+I623+J623+K623</f>
        <v>1.032964323477811</v>
      </c>
      <c r="H623" s="134">
        <f t="shared" ref="H623" si="619">N623+O623+P623</f>
        <v>5.7400205278999999E-3</v>
      </c>
      <c r="I623" s="134">
        <f t="shared" ref="I623" si="620">L623+M623+Q623</f>
        <v>2.7378141506000001E-2</v>
      </c>
      <c r="J623" s="138">
        <f t="shared" ref="J623" si="621">R623+IF(S623="x",0,S623)+IF(T623="x",0,T623)+IF(U623="x",0,U623)+V623</f>
        <v>0.73726094144391086</v>
      </c>
      <c r="K623" s="190">
        <v>0.26258522000000001</v>
      </c>
      <c r="L623" s="190">
        <v>2.7326034999999999E-2</v>
      </c>
      <c r="M623" s="190">
        <v>5.0604076E-5</v>
      </c>
      <c r="N623" s="190">
        <v>5.0131762000000003E-3</v>
      </c>
      <c r="O623" s="190">
        <v>7.2407235999999995E-4</v>
      </c>
      <c r="P623" s="190">
        <v>2.7719678999999999E-6</v>
      </c>
      <c r="Q623" s="190">
        <v>1.50243E-6</v>
      </c>
      <c r="R623" s="190">
        <v>5.3475557000000001E-6</v>
      </c>
      <c r="S623" s="190">
        <v>0.73724937000000001</v>
      </c>
      <c r="T623" s="190">
        <v>3.4414784999999999E-6</v>
      </c>
      <c r="U623" s="190">
        <v>2.7819935999999999E-6</v>
      </c>
      <c r="V623" s="190">
        <v>4.1611083E-10</v>
      </c>
      <c r="W623" s="25"/>
      <c r="X623" s="252">
        <f>K623/0.116</f>
        <v>2.2636656896551726</v>
      </c>
      <c r="Y623" s="35">
        <v>124.48645</v>
      </c>
      <c r="Z623" s="67">
        <f t="shared" ref="Z623:Z637" si="622">AA623*42.1*400+AB623*1396*400+AC623*0.0000357*200</f>
        <v>5.190909575159941E-2</v>
      </c>
      <c r="AA623" s="5">
        <f t="shared" ref="AA623" si="623">AD623+AG623+AH623+AI623+AJ623+AR623+AS623+AW623</f>
        <v>2.6701258330517479E-6</v>
      </c>
      <c r="AB623" s="5">
        <f t="shared" ref="AB623:AB625" si="624">AE623+AF623+AK623+AL623+AM623+AN623+AO623+AP623+AQ623+AT623+AX623+AY623</f>
        <v>7.0475436352900749E-9</v>
      </c>
      <c r="AC623" s="36">
        <f t="shared" ref="AC623" si="625">AU623+AV623</f>
        <v>0.42140453180139997</v>
      </c>
      <c r="AD623" s="42">
        <v>2.1007008E-6</v>
      </c>
      <c r="AE623" s="42">
        <v>6.3383204999999998E-9</v>
      </c>
      <c r="AF623" s="42">
        <v>1.7317196000000001E-13</v>
      </c>
      <c r="AG623" s="42">
        <v>3.785613E-13</v>
      </c>
      <c r="AH623" s="42">
        <v>2.4119748E-14</v>
      </c>
      <c r="AI623" s="42">
        <v>1.8747268E-10</v>
      </c>
      <c r="AJ623" s="42">
        <v>5.6891461999999995E-7</v>
      </c>
      <c r="AK623" s="42">
        <v>4.2331723999999998E-11</v>
      </c>
      <c r="AL623" s="42">
        <v>6.6271433999999998E-10</v>
      </c>
      <c r="AM623" s="42">
        <v>7.9452802999999996E-15</v>
      </c>
      <c r="AN623" s="42">
        <v>8.8734206999999999E-17</v>
      </c>
      <c r="AO623" s="42">
        <v>1.1973202999999999E-14</v>
      </c>
      <c r="AP623" s="42">
        <v>1.6773296E-16</v>
      </c>
      <c r="AQ623" s="42">
        <v>3.1885810000000002E-16</v>
      </c>
      <c r="AR623" s="42">
        <v>3.1206047000000001E-12</v>
      </c>
      <c r="AS623" s="42">
        <v>9.8812825999999996E-11</v>
      </c>
      <c r="AT623" s="42">
        <v>2.6418320999999999E-12</v>
      </c>
      <c r="AU623" s="42">
        <v>4.1180140000000002E-7</v>
      </c>
      <c r="AV623" s="29">
        <v>0.42140411999999999</v>
      </c>
      <c r="AW623" s="42">
        <v>2.2060426E-10</v>
      </c>
      <c r="AX623" s="42">
        <v>1.3415133999999999E-12</v>
      </c>
      <c r="AY623" s="42">
        <v>6.0021507999999997E-17</v>
      </c>
      <c r="AZ623" s="28"/>
      <c r="BA623" s="38" t="s">
        <v>4976</v>
      </c>
      <c r="BB623" s="28"/>
      <c r="BC623" s="28"/>
      <c r="BD623"/>
      <c r="BE623" s="99"/>
      <c r="BF623"/>
      <c r="BG623"/>
      <c r="BH623"/>
      <c r="BI623"/>
      <c r="BJ623"/>
      <c r="BK623"/>
      <c r="BL623"/>
      <c r="BM623"/>
      <c r="BN623"/>
      <c r="BO623"/>
      <c r="BP623"/>
      <c r="BQ623"/>
    </row>
    <row r="624" spans="1:69" ht="14.4">
      <c r="A624" s="48"/>
      <c r="C624" s="71" t="s">
        <v>1626</v>
      </c>
      <c r="E624" t="s">
        <v>52</v>
      </c>
      <c r="F624" s="43" t="s">
        <v>2110</v>
      </c>
      <c r="G624" s="238">
        <f t="shared" ref="G624:G627" si="626">H624+I624+J624+K624</f>
        <v>1.3646360719300001</v>
      </c>
      <c r="H624" s="134">
        <f t="shared" ref="H624:H627" si="627">N624+O624+P624</f>
        <v>6.68866667E-2</v>
      </c>
      <c r="I624" s="134">
        <f t="shared" ref="I624:I627" si="628">L624+M624+Q624</f>
        <v>9.3837957000000013E-2</v>
      </c>
      <c r="J624" s="138">
        <f t="shared" ref="J624:J627" si="629">R624+IF(S624="x",0,S624)+IF(T624="x",0,T624)+IF(U624="x",0,U624)+V624</f>
        <v>0.70729057822999997</v>
      </c>
      <c r="K624" s="190">
        <v>0.49662086999999999</v>
      </c>
      <c r="L624" s="190">
        <v>5.2259393000000001E-2</v>
      </c>
      <c r="M624" s="190">
        <v>3.6231090000000001E-2</v>
      </c>
      <c r="N624" s="190">
        <v>4.6560408999999997E-2</v>
      </c>
      <c r="O624" s="190">
        <v>1.5429508999999999E-2</v>
      </c>
      <c r="P624" s="190">
        <v>4.8967487000000001E-3</v>
      </c>
      <c r="Q624" s="190">
        <v>5.3474739999999996E-3</v>
      </c>
      <c r="R624" s="190">
        <v>3.4411649999999999E-3</v>
      </c>
      <c r="S624" s="190">
        <v>0.70092061999999999</v>
      </c>
      <c r="T624" s="190">
        <v>4.6744813E-4</v>
      </c>
      <c r="U624" s="190">
        <v>1.1911780000000001E-4</v>
      </c>
      <c r="V624" s="190">
        <v>2.3422273000000002E-3</v>
      </c>
      <c r="W624" s="25"/>
      <c r="X624" s="252">
        <f t="shared" ref="X624:X637" si="630">K624/0.116</f>
        <v>4.2812143965517242</v>
      </c>
      <c r="Y624" s="35">
        <v>112.22574</v>
      </c>
      <c r="Z624" s="67">
        <f t="shared" si="622"/>
        <v>0.11381715205525206</v>
      </c>
      <c r="AA624" s="5">
        <f t="shared" ref="AA624:AA627" si="631">AD624+AG624+AH624+AI624+AJ624+AR624+AS624+AW624</f>
        <v>5.9271581804229999E-6</v>
      </c>
      <c r="AB624" s="5">
        <f t="shared" si="624"/>
        <v>1.5119678397834099E-8</v>
      </c>
      <c r="AC624" s="36">
        <f t="shared" ref="AC624:AC627" si="632">AU624+AV624</f>
        <v>0.77884872262999993</v>
      </c>
      <c r="AD624" s="42">
        <v>4.0519759999999997E-6</v>
      </c>
      <c r="AE624" s="42">
        <v>1.2226620999999999E-8</v>
      </c>
      <c r="AF624" s="42">
        <v>3.3394983E-13</v>
      </c>
      <c r="AG624" s="42">
        <v>2.7878816E-10</v>
      </c>
      <c r="AH624" s="42">
        <v>9.2318763000000001E-11</v>
      </c>
      <c r="AI624" s="42">
        <v>4.8322495E-9</v>
      </c>
      <c r="AJ624" s="42">
        <v>1.79227E-6</v>
      </c>
      <c r="AK624" s="42">
        <v>7.3334043000000003E-10</v>
      </c>
      <c r="AL624" s="42">
        <v>1.7671891999999999E-9</v>
      </c>
      <c r="AM624" s="42">
        <v>1.9528145999999999E-11</v>
      </c>
      <c r="AN624" s="42">
        <v>7.6124234999999996E-14</v>
      </c>
      <c r="AO624" s="42">
        <v>2.7673381E-11</v>
      </c>
      <c r="AP624" s="42">
        <v>6.4315240000000001E-13</v>
      </c>
      <c r="AQ624" s="42">
        <v>3.6772403000000002E-13</v>
      </c>
      <c r="AR624" s="42">
        <v>2.1246076999999999E-8</v>
      </c>
      <c r="AS624" s="42">
        <v>2.3464500000000001E-8</v>
      </c>
      <c r="AT624" s="42">
        <v>1.4292750999999999E-10</v>
      </c>
      <c r="AU624" s="29">
        <v>3.0515263000000003E-4</v>
      </c>
      <c r="AV624" s="29">
        <v>0.77854356999999996</v>
      </c>
      <c r="AW624" s="42">
        <v>3.2998246999999998E-8</v>
      </c>
      <c r="AX624" s="42">
        <v>2.0096853E-10</v>
      </c>
      <c r="AY624" s="42">
        <v>9.2503391000000005E-15</v>
      </c>
      <c r="AZ624" s="28"/>
      <c r="BA624" t="s">
        <v>1453</v>
      </c>
      <c r="BB624" s="28"/>
      <c r="BC624" s="28"/>
      <c r="BD624"/>
      <c r="BE624" s="99"/>
      <c r="BF624"/>
      <c r="BG624"/>
      <c r="BH624"/>
      <c r="BI624"/>
      <c r="BJ624"/>
      <c r="BK624"/>
      <c r="BL624"/>
      <c r="BM624"/>
      <c r="BN624"/>
      <c r="BO624"/>
      <c r="BP624"/>
      <c r="BQ624"/>
    </row>
    <row r="625" spans="1:69" ht="14.4">
      <c r="A625" s="48"/>
      <c r="C625" s="71" t="s">
        <v>1627</v>
      </c>
      <c r="E625" t="s">
        <v>52</v>
      </c>
      <c r="F625" s="43" t="s">
        <v>2111</v>
      </c>
      <c r="G625" s="238">
        <f t="shared" si="626"/>
        <v>1.0075039499999998</v>
      </c>
      <c r="H625" s="134">
        <f t="shared" si="627"/>
        <v>1.1753950000000001E-2</v>
      </c>
      <c r="I625" s="134">
        <f t="shared" si="628"/>
        <v>4.3749999999999997E-2</v>
      </c>
      <c r="J625" s="138">
        <f t="shared" si="629"/>
        <v>0.69679999999999997</v>
      </c>
      <c r="K625" s="190">
        <v>0.25519999999999998</v>
      </c>
      <c r="L625" s="190">
        <v>4.3749999999999997E-2</v>
      </c>
      <c r="M625" s="190">
        <v>0</v>
      </c>
      <c r="N625" s="190">
        <v>1.1753950000000001E-2</v>
      </c>
      <c r="O625" s="190">
        <v>0</v>
      </c>
      <c r="P625" s="190">
        <v>0</v>
      </c>
      <c r="Q625" s="190">
        <v>0</v>
      </c>
      <c r="R625" s="190">
        <v>0</v>
      </c>
      <c r="S625" s="190">
        <v>0.69679999999999997</v>
      </c>
      <c r="T625" s="190">
        <v>0</v>
      </c>
      <c r="U625" s="190">
        <v>0</v>
      </c>
      <c r="V625" s="190">
        <v>0</v>
      </c>
      <c r="W625" s="25"/>
      <c r="X625" s="252">
        <f t="shared" si="630"/>
        <v>2.1999999999999997</v>
      </c>
      <c r="Y625" s="35">
        <v>122.5818</v>
      </c>
      <c r="Z625" s="67">
        <f t="shared" si="622"/>
        <v>5.6640700286720004E-2</v>
      </c>
      <c r="AA625" s="5">
        <f t="shared" si="631"/>
        <v>2.952029E-6</v>
      </c>
      <c r="AB625" s="5">
        <f t="shared" si="624"/>
        <v>7.3181883000000002E-9</v>
      </c>
      <c r="AC625" s="36">
        <f t="shared" si="632"/>
        <v>0.39804699999999998</v>
      </c>
      <c r="AD625" s="42">
        <v>2.0416000000000001E-6</v>
      </c>
      <c r="AE625" s="42">
        <v>6.1600000000000002E-9</v>
      </c>
      <c r="AF625" s="42">
        <v>1.683E-13</v>
      </c>
      <c r="AG625" s="42">
        <v>0</v>
      </c>
      <c r="AH625" s="29">
        <v>0</v>
      </c>
      <c r="AI625" s="42">
        <v>4.2900000000000002E-10</v>
      </c>
      <c r="AJ625" s="42">
        <v>9.0999999999999997E-7</v>
      </c>
      <c r="AK625" s="42">
        <v>9.8020000000000001E-11</v>
      </c>
      <c r="AL625" s="42">
        <v>1.0600000000000001E-9</v>
      </c>
      <c r="AM625" s="29">
        <v>0</v>
      </c>
      <c r="AN625" s="29">
        <v>0</v>
      </c>
      <c r="AO625" s="29">
        <v>0</v>
      </c>
      <c r="AP625" s="29">
        <v>0</v>
      </c>
      <c r="AQ625" s="29">
        <v>0</v>
      </c>
      <c r="AR625" s="29">
        <v>0</v>
      </c>
      <c r="AS625" s="29">
        <v>0</v>
      </c>
      <c r="AT625" s="29">
        <v>0</v>
      </c>
      <c r="AU625" s="29">
        <v>0</v>
      </c>
      <c r="AV625" s="29">
        <v>0.39804699999999998</v>
      </c>
      <c r="AW625" s="29">
        <v>0</v>
      </c>
      <c r="AX625" s="29">
        <v>0</v>
      </c>
      <c r="AY625" s="29">
        <v>0</v>
      </c>
      <c r="AZ625" s="28"/>
      <c r="BA625" s="33" t="s">
        <v>1452</v>
      </c>
      <c r="BB625" s="28"/>
      <c r="BC625" s="28"/>
      <c r="BD625"/>
      <c r="BE625" s="99"/>
      <c r="BF625"/>
      <c r="BG625"/>
      <c r="BH625"/>
      <c r="BI625"/>
      <c r="BJ625"/>
      <c r="BK625"/>
      <c r="BL625"/>
      <c r="BM625"/>
      <c r="BN625"/>
      <c r="BO625"/>
      <c r="BP625"/>
      <c r="BQ625"/>
    </row>
    <row r="626" spans="1:69" ht="14.4">
      <c r="A626" s="48"/>
      <c r="C626" s="71" t="s">
        <v>1628</v>
      </c>
      <c r="E626" t="s">
        <v>52</v>
      </c>
      <c r="F626" s="43" t="s">
        <v>2112</v>
      </c>
      <c r="G626" s="238">
        <f t="shared" si="626"/>
        <v>1.771738445</v>
      </c>
      <c r="H626" s="134">
        <f t="shared" si="627"/>
        <v>2.3779145000000002E-2</v>
      </c>
      <c r="I626" s="134">
        <f t="shared" si="628"/>
        <v>0.35087499999999999</v>
      </c>
      <c r="J626" s="138">
        <f t="shared" si="629"/>
        <v>0.36320000000000002</v>
      </c>
      <c r="K626" s="190">
        <v>1.0338843</v>
      </c>
      <c r="L626" s="190">
        <v>0.35087499999999999</v>
      </c>
      <c r="M626" s="190">
        <v>0</v>
      </c>
      <c r="N626" s="190">
        <v>2.3779145000000002E-2</v>
      </c>
      <c r="O626" s="190">
        <v>0</v>
      </c>
      <c r="P626" s="190">
        <v>0</v>
      </c>
      <c r="Q626" s="190">
        <v>0</v>
      </c>
      <c r="R626" s="190">
        <v>0</v>
      </c>
      <c r="S626" s="190">
        <v>0.36320000000000002</v>
      </c>
      <c r="T626" s="190">
        <v>0</v>
      </c>
      <c r="U626" s="190">
        <v>0</v>
      </c>
      <c r="V626" s="190">
        <v>0</v>
      </c>
      <c r="W626" s="25"/>
      <c r="X626" s="252">
        <f t="shared" si="630"/>
        <v>8.9127956896551712</v>
      </c>
      <c r="Y626" s="35">
        <v>150.18422000000001</v>
      </c>
      <c r="Z626" s="67">
        <f t="shared" si="622"/>
        <v>0.29117816693700738</v>
      </c>
      <c r="AA626" s="5">
        <f t="shared" si="631"/>
        <v>1.5570853053999999E-5</v>
      </c>
      <c r="AB626" s="5">
        <f>AE626+AF626+AK626+AL626+AM626+AN626+AO626+AP626+AQ626+AT626+AX626+AY626</f>
        <v>3.3657183860399998E-8</v>
      </c>
      <c r="AC626" s="36">
        <f t="shared" si="632"/>
        <v>1.4244859999999999</v>
      </c>
      <c r="AD626" s="42">
        <v>8.2714619999999997E-6</v>
      </c>
      <c r="AE626" s="42">
        <v>2.4957E-8</v>
      </c>
      <c r="AF626" s="42">
        <v>6.8186040000000001E-13</v>
      </c>
      <c r="AG626" s="42">
        <v>3.1860000000000002E-10</v>
      </c>
      <c r="AH626" s="29">
        <v>0</v>
      </c>
      <c r="AI626" s="42">
        <v>8.6789999999999997E-10</v>
      </c>
      <c r="AJ626" s="42">
        <v>7.2981999999999999E-6</v>
      </c>
      <c r="AK626" s="42">
        <v>1.9830199999999999E-10</v>
      </c>
      <c r="AL626" s="42">
        <v>8.5012000000000004E-9</v>
      </c>
      <c r="AM626" s="29">
        <v>0</v>
      </c>
      <c r="AN626" s="29">
        <v>0</v>
      </c>
      <c r="AO626" s="29">
        <v>0</v>
      </c>
      <c r="AP626" s="29">
        <v>0</v>
      </c>
      <c r="AQ626" s="29">
        <v>0</v>
      </c>
      <c r="AR626" s="29">
        <v>0</v>
      </c>
      <c r="AS626" s="42">
        <v>4.5540000000000002E-12</v>
      </c>
      <c r="AT626" s="29">
        <v>0</v>
      </c>
      <c r="AU626" s="29">
        <v>0</v>
      </c>
      <c r="AV626" s="29">
        <v>1.4244859999999999</v>
      </c>
      <c r="AW626" s="29">
        <v>0</v>
      </c>
      <c r="AX626" s="29">
        <v>0</v>
      </c>
      <c r="AY626" s="29">
        <v>0</v>
      </c>
      <c r="AZ626" s="28"/>
      <c r="BA626" s="36" t="s">
        <v>4975</v>
      </c>
      <c r="BB626" s="28"/>
      <c r="BC626" s="28"/>
      <c r="BD626"/>
      <c r="BE626" s="99"/>
      <c r="BF626"/>
      <c r="BG626"/>
      <c r="BH626"/>
      <c r="BI626"/>
      <c r="BJ626"/>
      <c r="BK626"/>
      <c r="BL626"/>
      <c r="BM626"/>
      <c r="BN626"/>
      <c r="BO626"/>
      <c r="BP626"/>
      <c r="BQ626"/>
    </row>
    <row r="627" spans="1:69" ht="14.4">
      <c r="A627" s="48"/>
      <c r="C627" s="71" t="s">
        <v>1629</v>
      </c>
      <c r="E627" t="s">
        <v>52</v>
      </c>
      <c r="F627" s="43" t="s">
        <v>2113</v>
      </c>
      <c r="G627" s="238">
        <f t="shared" si="626"/>
        <v>10.197182949386905</v>
      </c>
      <c r="H627" s="134">
        <f t="shared" si="627"/>
        <v>0.42933224439999995</v>
      </c>
      <c r="I627" s="134">
        <f t="shared" si="628"/>
        <v>0.59927377599999998</v>
      </c>
      <c r="J627" s="138">
        <f t="shared" si="629"/>
        <v>0.72262312898690484</v>
      </c>
      <c r="K627" s="190">
        <v>8.4459537999999998</v>
      </c>
      <c r="L627" s="190">
        <v>0.22082377</v>
      </c>
      <c r="M627" s="190">
        <v>0.36203899</v>
      </c>
      <c r="N627" s="190">
        <v>0.37710730999999997</v>
      </c>
      <c r="O627" s="190">
        <v>4.6445173999999999E-2</v>
      </c>
      <c r="P627" s="190">
        <v>5.7797604000000002E-3</v>
      </c>
      <c r="Q627" s="190">
        <v>1.6411016E-2</v>
      </c>
      <c r="R627" s="190">
        <v>1.1756757E-2</v>
      </c>
      <c r="S627" s="190">
        <v>0.69420546000000005</v>
      </c>
      <c r="T627" s="190">
        <v>1.6272894999999999E-2</v>
      </c>
      <c r="U627" s="190">
        <v>3.8801451000000002E-4</v>
      </c>
      <c r="V627" s="190">
        <v>2.4769047999999999E-9</v>
      </c>
      <c r="W627" s="25"/>
      <c r="X627" s="252">
        <f t="shared" si="630"/>
        <v>72.809946551724138</v>
      </c>
      <c r="Y627" s="35">
        <v>1229.1757</v>
      </c>
      <c r="Z627" s="67">
        <f t="shared" si="622"/>
        <v>1.5045454191656371</v>
      </c>
      <c r="AA627" s="5">
        <f t="shared" si="631"/>
        <v>7.7889412476980007E-5</v>
      </c>
      <c r="AB627" s="5">
        <f>AE627+AF627+AK627+AL627+AM627+AN627+AO627+AP627+AQ627+AT627+AX627+AY627</f>
        <v>2.24714130774737E-7</v>
      </c>
      <c r="AC627" s="36">
        <f t="shared" si="632"/>
        <v>9.4408042617200003</v>
      </c>
      <c r="AD627" s="42">
        <v>6.8180180999999996E-5</v>
      </c>
      <c r="AE627" s="42">
        <v>2.0568883E-7</v>
      </c>
      <c r="AF627" s="42">
        <v>5.6195451999999999E-12</v>
      </c>
      <c r="AG627" s="42">
        <v>4.5782519999999998E-9</v>
      </c>
      <c r="AH627" s="42">
        <v>5.9458798000000001E-10</v>
      </c>
      <c r="AI627" s="42">
        <v>5.2952071000000003E-8</v>
      </c>
      <c r="AJ627" s="42">
        <v>9.3487302999999993E-6</v>
      </c>
      <c r="AK627" s="42">
        <v>7.6665124000000002E-9</v>
      </c>
      <c r="AL627" s="42">
        <v>9.7315103000000001E-9</v>
      </c>
      <c r="AM627" s="42">
        <v>3.7789866E-13</v>
      </c>
      <c r="AN627" s="42">
        <v>3.4744544000000001E-14</v>
      </c>
      <c r="AO627" s="42">
        <v>1.4212214E-11</v>
      </c>
      <c r="AP627" s="42">
        <v>8.1798934999999996E-13</v>
      </c>
      <c r="AQ627" s="42">
        <v>6.1938035000000003E-13</v>
      </c>
      <c r="AR627" s="42">
        <v>7.1064024000000001E-8</v>
      </c>
      <c r="AS627" s="42">
        <v>2.7827092000000001E-8</v>
      </c>
      <c r="AT627" s="42">
        <v>3.6813123999999999E-10</v>
      </c>
      <c r="AU627" s="29">
        <v>6.3396171999999999E-4</v>
      </c>
      <c r="AV627" s="29">
        <v>9.4401703000000001</v>
      </c>
      <c r="AW627" s="42">
        <v>2.0348514999999999E-7</v>
      </c>
      <c r="AX627" s="42">
        <v>1.2374097000000001E-9</v>
      </c>
      <c r="AY627" s="42">
        <v>5.5362633000000003E-14</v>
      </c>
      <c r="AZ627" s="28"/>
      <c r="BA627" s="33" t="s">
        <v>1331</v>
      </c>
      <c r="BB627" s="28"/>
      <c r="BC627" s="28"/>
      <c r="BD627"/>
      <c r="BE627" s="99"/>
      <c r="BF627"/>
      <c r="BG627"/>
      <c r="BH627"/>
      <c r="BI627"/>
      <c r="BJ627"/>
      <c r="BK627"/>
      <c r="BL627"/>
      <c r="BM627"/>
      <c r="BN627"/>
      <c r="BO627"/>
      <c r="BP627"/>
      <c r="BQ627"/>
    </row>
    <row r="628" spans="1:69">
      <c r="A628" s="48"/>
      <c r="C628" s="71" t="s">
        <v>1630</v>
      </c>
      <c r="E628" s="29" t="s">
        <v>52</v>
      </c>
      <c r="F628" s="43" t="s">
        <v>2114</v>
      </c>
      <c r="G628" s="238">
        <f t="shared" ref="G628" si="633">H628+I628+J628+K628</f>
        <v>0.60966930978</v>
      </c>
      <c r="H628" s="134">
        <f t="shared" ref="H628" si="634">N628+O628+P628</f>
        <v>3.1890270580000005E-2</v>
      </c>
      <c r="I628" s="134">
        <f t="shared" ref="I628" si="635">L628+M628+Q628</f>
        <v>5.1871409199999996E-2</v>
      </c>
      <c r="J628" s="138">
        <f t="shared" ref="J628" si="636">R628+IF(S628="x",0,S628)+IF(T628="x",0,T628)+IF(U628="x",0,U628)+V628</f>
        <v>0.37438977000000001</v>
      </c>
      <c r="K628" s="190">
        <v>0.15151786</v>
      </c>
      <c r="L628" s="190">
        <v>4.3160920999999998E-2</v>
      </c>
      <c r="M628" s="190">
        <v>3.3133468999999999E-3</v>
      </c>
      <c r="N628" s="190">
        <v>3.1775228000000003E-2</v>
      </c>
      <c r="O628" s="190">
        <v>0</v>
      </c>
      <c r="P628" s="190">
        <v>1.1504258E-4</v>
      </c>
      <c r="Q628" s="190">
        <v>5.3971412999999999E-3</v>
      </c>
      <c r="R628" s="190">
        <v>0</v>
      </c>
      <c r="S628" s="190">
        <v>0.37438977000000001</v>
      </c>
      <c r="T628" s="190">
        <v>0</v>
      </c>
      <c r="U628" s="190">
        <v>0</v>
      </c>
      <c r="V628" s="190">
        <v>0</v>
      </c>
      <c r="X628" s="252">
        <f t="shared" si="630"/>
        <v>1.3061884482758621</v>
      </c>
      <c r="Y628" s="35">
        <v>42.203169000000003</v>
      </c>
      <c r="Z628" s="67">
        <f t="shared" si="622"/>
        <v>4.0603266741798462E-2</v>
      </c>
      <c r="AA628" s="5">
        <f t="shared" ref="AA628" si="637">AD628+AG628+AH628+AI628+AJ628+AR628+AS628+AW628</f>
        <v>2.2139896999046002E-6</v>
      </c>
      <c r="AB628" s="5">
        <f>AE628+AF628+AK628+AL628+AM628+AN628+AO628+AP628+AQ628+AT628+AX628+AY628</f>
        <v>5.1310920913055006E-9</v>
      </c>
      <c r="AC628" s="36">
        <f t="shared" ref="AC628" si="638">AU628+AV628</f>
        <v>6.3652432999999994E-2</v>
      </c>
      <c r="AD628" s="42">
        <v>1.2559511E-6</v>
      </c>
      <c r="AE628" s="42">
        <v>3.7902798000000002E-9</v>
      </c>
      <c r="AF628" s="42">
        <v>1.0349491E-13</v>
      </c>
      <c r="AG628" s="42">
        <v>2.0616246000000001E-12</v>
      </c>
      <c r="AH628" s="42">
        <v>0</v>
      </c>
      <c r="AI628" s="42">
        <v>1.3147457999999999E-9</v>
      </c>
      <c r="AJ628" s="42">
        <v>9.3533005000000002E-7</v>
      </c>
      <c r="AK628" s="42">
        <v>2.5898102000000001E-10</v>
      </c>
      <c r="AL628" s="42">
        <v>1.0872102999999999E-9</v>
      </c>
      <c r="AM628" s="29">
        <v>0</v>
      </c>
      <c r="AN628" s="42">
        <v>4.0661885000000002E-15</v>
      </c>
      <c r="AO628" s="42">
        <v>8.2940363000000002E-14</v>
      </c>
      <c r="AP628" s="42">
        <v>1.4268253E-12</v>
      </c>
      <c r="AQ628" s="42">
        <v>2.8047010000000002E-13</v>
      </c>
      <c r="AR628" s="42">
        <v>7.2147447999999999E-10</v>
      </c>
      <c r="AS628" s="42">
        <v>2.1866848000000001E-8</v>
      </c>
      <c r="AT628" s="29">
        <v>0</v>
      </c>
      <c r="AU628" s="29">
        <v>0</v>
      </c>
      <c r="AV628" s="29">
        <v>6.3652432999999994E-2</v>
      </c>
      <c r="AW628" s="42">
        <v>-1.19658E-9</v>
      </c>
      <c r="AX628" s="42">
        <v>-7.2765000000000003E-12</v>
      </c>
      <c r="AY628" s="42">
        <v>-3.2555599999999999E-16</v>
      </c>
      <c r="BA628" s="36" t="s">
        <v>1173</v>
      </c>
      <c r="BD628"/>
      <c r="BE628" s="29"/>
      <c r="BF628"/>
      <c r="BG628"/>
      <c r="BH628"/>
      <c r="BI628"/>
      <c r="BJ628"/>
      <c r="BK628"/>
      <c r="BL628"/>
      <c r="BM628"/>
      <c r="BN628"/>
      <c r="BO628"/>
      <c r="BP628"/>
      <c r="BQ628"/>
    </row>
    <row r="629" spans="1:69">
      <c r="A629" s="48"/>
      <c r="C629" s="71" t="s">
        <v>1631</v>
      </c>
      <c r="E629" s="29" t="s">
        <v>52</v>
      </c>
      <c r="F629" s="43" t="s">
        <v>2115</v>
      </c>
      <c r="G629" s="238">
        <f t="shared" ref="G629:G637" si="639">H629+I629+J629+K629</f>
        <v>0.99345211999999994</v>
      </c>
      <c r="H629" s="134">
        <f t="shared" ref="H629:H637" si="640">N629+O629+P629</f>
        <v>6.5871200000000001E-3</v>
      </c>
      <c r="I629" s="134">
        <f t="shared" ref="I629:I637" si="641">L629+M629+Q629</f>
        <v>3.7624999999999999E-2</v>
      </c>
      <c r="J629" s="138">
        <f t="shared" ref="J629:J637" si="642">R629+IF(S629="x",0,S629)+IF(T629="x",0,T629)+IF(U629="x",0,U629)+V629</f>
        <v>0.67200000000000004</v>
      </c>
      <c r="K629" s="190">
        <v>0.27723999999999999</v>
      </c>
      <c r="L629" s="190">
        <v>3.7624999999999999E-2</v>
      </c>
      <c r="M629" s="190">
        <v>0</v>
      </c>
      <c r="N629" s="190">
        <v>6.1482200000000002E-3</v>
      </c>
      <c r="O629" s="190">
        <v>4.3889999999999999E-4</v>
      </c>
      <c r="P629" s="190">
        <v>0</v>
      </c>
      <c r="Q629" s="190">
        <v>0</v>
      </c>
      <c r="R629" s="190">
        <v>0</v>
      </c>
      <c r="S629" s="190">
        <v>0.67200000000000004</v>
      </c>
      <c r="T629" s="190">
        <v>0</v>
      </c>
      <c r="U629" s="190">
        <v>0</v>
      </c>
      <c r="V629" s="190">
        <v>0</v>
      </c>
      <c r="X629" s="252">
        <f t="shared" si="630"/>
        <v>2.3899999999999997</v>
      </c>
      <c r="Y629" s="35">
        <v>104.997</v>
      </c>
      <c r="Z629" s="67">
        <f t="shared" si="622"/>
        <v>5.7548021515864002E-2</v>
      </c>
      <c r="AA629" s="5">
        <f t="shared" ref="AA629:AA637" si="643">AD629+AG629+AH629+AI629+AJ629+AR629+AS629+AW629</f>
        <v>3.0007444E-6</v>
      </c>
      <c r="AB629" s="5">
        <f t="shared" ref="AB629:AB637" si="644">AE629+AF629+AK629+AL629+AM629+AN629+AO629+AP629+AQ629+AT629+AX629+AY629</f>
        <v>7.6550548349999993E-9</v>
      </c>
      <c r="AC629" s="36">
        <f t="shared" ref="AC629:AC637" si="645">AU629+AV629</f>
        <v>0.38388</v>
      </c>
      <c r="AD629" s="42">
        <v>2.2179200000000001E-6</v>
      </c>
      <c r="AE629" s="42">
        <v>6.6919999999999996E-9</v>
      </c>
      <c r="AF629" s="42">
        <v>1.82835E-13</v>
      </c>
      <c r="AG629" s="42">
        <v>0</v>
      </c>
      <c r="AH629" s="29">
        <v>0</v>
      </c>
      <c r="AI629" s="42">
        <v>2.244E-10</v>
      </c>
      <c r="AJ629" s="42">
        <v>7.8260000000000003E-7</v>
      </c>
      <c r="AK629" s="42">
        <v>5.1271999999999999E-11</v>
      </c>
      <c r="AL629" s="42">
        <v>9.1160000000000004E-10</v>
      </c>
      <c r="AM629" s="29">
        <v>0</v>
      </c>
      <c r="AN629" s="29">
        <v>0</v>
      </c>
      <c r="AO629" s="29">
        <v>0</v>
      </c>
      <c r="AP629" s="29">
        <v>0</v>
      </c>
      <c r="AQ629" s="29">
        <v>0</v>
      </c>
      <c r="AR629" s="29">
        <v>0</v>
      </c>
      <c r="AS629" s="29">
        <v>0</v>
      </c>
      <c r="AT629" s="29">
        <v>0</v>
      </c>
      <c r="AU629" s="29">
        <v>0</v>
      </c>
      <c r="AV629" s="29">
        <v>0.38388</v>
      </c>
      <c r="AW629" s="29">
        <v>0</v>
      </c>
      <c r="AX629" s="29">
        <v>0</v>
      </c>
      <c r="AY629" s="29">
        <v>0</v>
      </c>
      <c r="BA629" s="36" t="s">
        <v>4976</v>
      </c>
      <c r="BD629"/>
      <c r="BE629" s="29"/>
      <c r="BF629"/>
      <c r="BG629"/>
      <c r="BH629"/>
      <c r="BI629"/>
      <c r="BJ629"/>
      <c r="BK629"/>
      <c r="BL629"/>
      <c r="BM629"/>
      <c r="BN629"/>
      <c r="BO629"/>
      <c r="BP629"/>
      <c r="BQ629"/>
    </row>
    <row r="630" spans="1:69">
      <c r="A630" s="48"/>
      <c r="C630" s="71" t="s">
        <v>1632</v>
      </c>
      <c r="E630" s="29" t="s">
        <v>52</v>
      </c>
      <c r="F630" s="43" t="s">
        <v>2116</v>
      </c>
      <c r="G630" s="238">
        <f t="shared" si="639"/>
        <v>1.25210910334</v>
      </c>
      <c r="H630" s="134">
        <f t="shared" si="640"/>
        <v>5.7032014099999993E-2</v>
      </c>
      <c r="I630" s="134">
        <f t="shared" si="641"/>
        <v>0.19206704199999999</v>
      </c>
      <c r="J630" s="138">
        <f t="shared" si="642"/>
        <v>0.59526614724000004</v>
      </c>
      <c r="K630" s="190">
        <v>0.40774389999999999</v>
      </c>
      <c r="L630" s="190">
        <v>0.11951215</v>
      </c>
      <c r="M630" s="190">
        <v>3.4868387000000001E-2</v>
      </c>
      <c r="N630" s="190">
        <v>3.9230047999999997E-2</v>
      </c>
      <c r="O630" s="190">
        <v>1.0900739E-2</v>
      </c>
      <c r="P630" s="190">
        <v>6.9012270999999998E-3</v>
      </c>
      <c r="Q630" s="190">
        <v>3.7686505000000002E-2</v>
      </c>
      <c r="R630" s="190">
        <v>1.5860794000000001E-2</v>
      </c>
      <c r="S630" s="190">
        <v>0.57934216000000005</v>
      </c>
      <c r="T630" s="190">
        <v>0</v>
      </c>
      <c r="U630" s="190">
        <v>6.3193240000000006E-5</v>
      </c>
      <c r="V630" s="190">
        <v>0</v>
      </c>
      <c r="X630" s="252">
        <f t="shared" si="630"/>
        <v>3.5150336206896551</v>
      </c>
      <c r="Y630" s="35">
        <v>98.101866000000001</v>
      </c>
      <c r="Z630" s="67">
        <f t="shared" si="622"/>
        <v>0.25552461367888324</v>
      </c>
      <c r="AA630" s="5">
        <f t="shared" si="643"/>
        <v>1.306537521234E-5</v>
      </c>
      <c r="AB630" s="5">
        <f t="shared" si="644"/>
        <v>5.3540436465576002E-8</v>
      </c>
      <c r="AC630" s="36">
        <f t="shared" si="645"/>
        <v>0.78525425500000001</v>
      </c>
      <c r="AD630" s="42">
        <v>3.3116418000000002E-6</v>
      </c>
      <c r="AE630" s="42">
        <v>9.9940120000000005E-9</v>
      </c>
      <c r="AF630" s="42">
        <v>2.7296340000000002E-13</v>
      </c>
      <c r="AG630" s="42">
        <v>5.5755632999999997E-10</v>
      </c>
      <c r="AH630" s="42">
        <v>4.1871550999999998E-10</v>
      </c>
      <c r="AI630" s="42">
        <v>4.9845835E-9</v>
      </c>
      <c r="AJ630" s="42">
        <v>3.0354923999999999E-6</v>
      </c>
      <c r="AK630" s="42">
        <v>7.3672634000000003E-10</v>
      </c>
      <c r="AL630" s="42">
        <v>3.2967320999999999E-9</v>
      </c>
      <c r="AM630" s="42">
        <v>3.9757595000000001E-11</v>
      </c>
      <c r="AN630" s="42">
        <v>8.5063975999999997E-14</v>
      </c>
      <c r="AO630" s="42">
        <v>3.9117614000000002E-11</v>
      </c>
      <c r="AP630" s="42">
        <v>1.2401188000000001E-12</v>
      </c>
      <c r="AQ630" s="42">
        <v>1.0722270999999999E-12</v>
      </c>
      <c r="AR630" s="42">
        <v>2.1603396999999999E-8</v>
      </c>
      <c r="AS630" s="42">
        <v>2.2099296000000001E-7</v>
      </c>
      <c r="AT630" s="42">
        <v>8.6988223000000003E-11</v>
      </c>
      <c r="AU630" s="29">
        <v>1.551895E-3</v>
      </c>
      <c r="AV630" s="29">
        <v>0.78370236000000004</v>
      </c>
      <c r="AW630" s="42">
        <v>6.4696837999999998E-6</v>
      </c>
      <c r="AX630" s="42">
        <v>3.9342671999999998E-8</v>
      </c>
      <c r="AY630" s="42">
        <v>1.7602202999999999E-12</v>
      </c>
      <c r="BA630" s="36" t="s">
        <v>4976</v>
      </c>
      <c r="BD630"/>
      <c r="BE630" s="29"/>
      <c r="BF630"/>
      <c r="BG630"/>
      <c r="BH630"/>
      <c r="BI630"/>
      <c r="BJ630"/>
      <c r="BK630"/>
      <c r="BL630"/>
      <c r="BM630"/>
      <c r="BN630"/>
      <c r="BO630"/>
      <c r="BP630"/>
      <c r="BQ630"/>
    </row>
    <row r="631" spans="1:69">
      <c r="A631" s="48"/>
      <c r="C631" s="71" t="s">
        <v>1633</v>
      </c>
      <c r="E631" s="29" t="s">
        <v>52</v>
      </c>
      <c r="F631" s="43" t="s">
        <v>2117</v>
      </c>
      <c r="G631" s="238">
        <f t="shared" si="639"/>
        <v>100.26447636500001</v>
      </c>
      <c r="H631" s="134">
        <f t="shared" si="640"/>
        <v>8.4176365000000003E-2</v>
      </c>
      <c r="I631" s="134">
        <f t="shared" si="641"/>
        <v>3.5874999999999999</v>
      </c>
      <c r="J631" s="138">
        <f t="shared" si="642"/>
        <v>0.1968</v>
      </c>
      <c r="K631" s="190">
        <v>96.396000000000001</v>
      </c>
      <c r="L631" s="190">
        <v>3.5874999999999999</v>
      </c>
      <c r="M631" s="190">
        <v>0</v>
      </c>
      <c r="N631" s="190">
        <v>8.4176365000000003E-2</v>
      </c>
      <c r="O631" s="190">
        <v>0</v>
      </c>
      <c r="P631" s="190">
        <v>0</v>
      </c>
      <c r="Q631" s="190">
        <v>0</v>
      </c>
      <c r="R631" s="190">
        <v>0</v>
      </c>
      <c r="S631" s="190">
        <v>0.1968</v>
      </c>
      <c r="T631" s="190">
        <v>0</v>
      </c>
      <c r="U631" s="190">
        <v>0</v>
      </c>
      <c r="V631" s="190">
        <v>0</v>
      </c>
      <c r="X631" s="252">
        <f t="shared" si="630"/>
        <v>831</v>
      </c>
      <c r="Y631" s="35">
        <v>12307.267</v>
      </c>
      <c r="Z631" s="67">
        <f t="shared" si="622"/>
        <v>16.417928344939199</v>
      </c>
      <c r="AA631" s="5">
        <f t="shared" si="643"/>
        <v>8.4579107230000001E-4</v>
      </c>
      <c r="AB631" s="5">
        <f t="shared" si="644"/>
        <v>2.4144855455000001E-6</v>
      </c>
      <c r="AC631" s="36">
        <f t="shared" si="645"/>
        <v>115.76442</v>
      </c>
      <c r="AD631" s="29">
        <v>7.7116800000000003E-4</v>
      </c>
      <c r="AE631" s="42">
        <v>2.3267999999999999E-6</v>
      </c>
      <c r="AF631" s="42">
        <v>6.3571500000000006E-11</v>
      </c>
      <c r="AG631" s="29">
        <v>0</v>
      </c>
      <c r="AH631" s="29">
        <v>0</v>
      </c>
      <c r="AI631" s="42">
        <v>3.0722999999999998E-9</v>
      </c>
      <c r="AJ631" s="42">
        <v>7.462E-5</v>
      </c>
      <c r="AK631" s="42">
        <v>7.0197400000000004E-10</v>
      </c>
      <c r="AL631" s="42">
        <v>8.692E-8</v>
      </c>
      <c r="AM631" s="29">
        <v>0</v>
      </c>
      <c r="AN631" s="29">
        <v>0</v>
      </c>
      <c r="AO631" s="29">
        <v>0</v>
      </c>
      <c r="AP631" s="29">
        <v>0</v>
      </c>
      <c r="AQ631" s="29">
        <v>0</v>
      </c>
      <c r="AR631" s="29">
        <v>0</v>
      </c>
      <c r="AS631" s="29">
        <v>0</v>
      </c>
      <c r="AT631" s="29">
        <v>0</v>
      </c>
      <c r="AU631" s="29">
        <v>0</v>
      </c>
      <c r="AV631" s="29">
        <v>115.76442</v>
      </c>
      <c r="AW631" s="29">
        <v>0</v>
      </c>
      <c r="AX631" s="29">
        <v>0</v>
      </c>
      <c r="AY631" s="29">
        <v>0</v>
      </c>
      <c r="BA631" s="36" t="s">
        <v>4977</v>
      </c>
      <c r="BD631"/>
      <c r="BE631" s="29"/>
      <c r="BF631"/>
      <c r="BG631"/>
      <c r="BH631"/>
      <c r="BI631"/>
      <c r="BJ631"/>
      <c r="BK631"/>
      <c r="BL631"/>
      <c r="BM631"/>
      <c r="BN631"/>
      <c r="BO631"/>
      <c r="BP631"/>
      <c r="BQ631"/>
    </row>
    <row r="632" spans="1:69">
      <c r="A632" s="48"/>
      <c r="C632" s="71" t="s">
        <v>1634</v>
      </c>
      <c r="E632" s="29" t="s">
        <v>52</v>
      </c>
      <c r="F632" s="43" t="s">
        <v>2118</v>
      </c>
      <c r="G632" s="238">
        <f t="shared" si="639"/>
        <v>0.42657359126000005</v>
      </c>
      <c r="H632" s="134">
        <f t="shared" si="640"/>
        <v>3.9037795E-2</v>
      </c>
      <c r="I632" s="134">
        <f t="shared" si="641"/>
        <v>0.24340573909999999</v>
      </c>
      <c r="J632" s="138">
        <f t="shared" si="642"/>
        <v>4.2404457159999999E-2</v>
      </c>
      <c r="K632" s="190">
        <v>0.1017256</v>
      </c>
      <c r="L632" s="190">
        <v>1.7114661999999999E-2</v>
      </c>
      <c r="M632" s="190">
        <v>0.21797780999999999</v>
      </c>
      <c r="N632" s="190">
        <v>1.6245573999999999E-2</v>
      </c>
      <c r="O632" s="190">
        <v>1.0008421999999999E-2</v>
      </c>
      <c r="P632" s="190">
        <v>1.2783799E-2</v>
      </c>
      <c r="Q632" s="190">
        <v>8.3132671000000005E-3</v>
      </c>
      <c r="R632" s="190">
        <v>1.5414881E-2</v>
      </c>
      <c r="S632" s="190">
        <v>8.9067937999999999E-3</v>
      </c>
      <c r="T632" s="190">
        <v>3.9835705999999999E-4</v>
      </c>
      <c r="U632" s="190">
        <v>1.6244699000000001E-2</v>
      </c>
      <c r="V632" s="190">
        <v>1.4397263E-3</v>
      </c>
      <c r="X632" s="252">
        <f t="shared" si="630"/>
        <v>0.87694482758620684</v>
      </c>
      <c r="Y632" s="35">
        <v>33.695647999999998</v>
      </c>
      <c r="Z632" s="67">
        <f t="shared" si="622"/>
        <v>6.204389179276714E-2</v>
      </c>
      <c r="AA632" s="5">
        <f t="shared" si="643"/>
        <v>2.975404389743E-6</v>
      </c>
      <c r="AB632" s="5">
        <f t="shared" si="644"/>
        <v>2.0803294601609997E-8</v>
      </c>
      <c r="AC632" s="36">
        <f t="shared" si="645"/>
        <v>4.5031115400000002E-2</v>
      </c>
      <c r="AD632" s="42">
        <v>8.4319083000000001E-7</v>
      </c>
      <c r="AE632" s="42">
        <v>2.5432133000000002E-9</v>
      </c>
      <c r="AF632" s="42">
        <v>6.9480361999999996E-14</v>
      </c>
      <c r="AG632" s="42">
        <v>4.1257668000000001E-9</v>
      </c>
      <c r="AH632" s="42">
        <v>5.6673842999999998E-11</v>
      </c>
      <c r="AI632" s="42">
        <v>2.2867850999999998E-9</v>
      </c>
      <c r="AJ632" s="42">
        <v>1.2162245E-6</v>
      </c>
      <c r="AK632" s="42">
        <v>3.3099139999999999E-10</v>
      </c>
      <c r="AL632" s="42">
        <v>1.7270794E-9</v>
      </c>
      <c r="AM632" s="42">
        <v>1.1496626E-10</v>
      </c>
      <c r="AN632" s="42">
        <v>3.7421119E-12</v>
      </c>
      <c r="AO632" s="42">
        <v>9.990457E-11</v>
      </c>
      <c r="AP632" s="42">
        <v>1.5483217E-11</v>
      </c>
      <c r="AQ632" s="42">
        <v>4.5805641000000004E-12</v>
      </c>
      <c r="AR632" s="42">
        <v>3.0066967E-8</v>
      </c>
      <c r="AS632" s="42">
        <v>8.1416520999999998E-7</v>
      </c>
      <c r="AT632" s="42">
        <v>1.5561268999999999E-8</v>
      </c>
      <c r="AU632" s="29">
        <v>2.2992514000000001E-3</v>
      </c>
      <c r="AV632" s="29">
        <v>4.2731864000000001E-2</v>
      </c>
      <c r="AW632" s="42">
        <v>6.5287656999999995E-8</v>
      </c>
      <c r="AX632" s="42">
        <v>4.0197748999999998E-10</v>
      </c>
      <c r="AY632" s="42">
        <v>1.7808247999999999E-14</v>
      </c>
      <c r="BA632" s="38" t="s">
        <v>4978</v>
      </c>
      <c r="BD632"/>
      <c r="BE632" s="29"/>
      <c r="BF632"/>
      <c r="BG632"/>
      <c r="BH632"/>
      <c r="BI632"/>
      <c r="BJ632"/>
      <c r="BK632"/>
      <c r="BL632"/>
      <c r="BM632"/>
      <c r="BN632"/>
      <c r="BO632"/>
      <c r="BP632"/>
      <c r="BQ632"/>
    </row>
    <row r="633" spans="1:69">
      <c r="A633" s="48"/>
      <c r="C633" s="71" t="s">
        <v>1635</v>
      </c>
      <c r="E633" s="29" t="s">
        <v>52</v>
      </c>
      <c r="F633" s="43" t="s">
        <v>2119</v>
      </c>
      <c r="G633" s="238">
        <f t="shared" si="639"/>
        <v>0.28286357949399998</v>
      </c>
      <c r="H633" s="134">
        <f t="shared" si="640"/>
        <v>3.250413949E-2</v>
      </c>
      <c r="I633" s="134">
        <f t="shared" si="641"/>
        <v>2.7029509300000001E-2</v>
      </c>
      <c r="J633" s="138">
        <f t="shared" si="642"/>
        <v>0.10338551070399998</v>
      </c>
      <c r="K633" s="190">
        <v>0.11994442</v>
      </c>
      <c r="L633" s="190">
        <v>1.5478336000000001E-2</v>
      </c>
      <c r="M633" s="190">
        <v>8.3420925000000003E-3</v>
      </c>
      <c r="N633" s="190">
        <v>2.8478856E-2</v>
      </c>
      <c r="O633" s="190">
        <v>3.8475548999999999E-3</v>
      </c>
      <c r="P633" s="190">
        <v>1.7772858999999999E-4</v>
      </c>
      <c r="Q633" s="190">
        <v>3.2090807999999998E-3</v>
      </c>
      <c r="R633" s="190">
        <v>1.5686264E-3</v>
      </c>
      <c r="S633" s="190">
        <v>0.10154144</v>
      </c>
      <c r="T633" s="190">
        <v>2.5050898000000002E-4</v>
      </c>
      <c r="U633" s="190">
        <v>2.4935324000000001E-5</v>
      </c>
      <c r="V633" s="190">
        <v>0</v>
      </c>
      <c r="X633" s="252">
        <f t="shared" si="630"/>
        <v>1.034003620689655</v>
      </c>
      <c r="Y633" s="35">
        <v>26.915488</v>
      </c>
      <c r="Z633" s="67">
        <f t="shared" si="622"/>
        <v>2.9413683635637157E-2</v>
      </c>
      <c r="AA633" s="5">
        <f t="shared" si="643"/>
        <v>1.5568506235880001E-6</v>
      </c>
      <c r="AB633" s="5">
        <f t="shared" si="644"/>
        <v>3.9558913774611995E-9</v>
      </c>
      <c r="AC633" s="36">
        <f t="shared" si="645"/>
        <v>0.138284228185</v>
      </c>
      <c r="AD633" s="42">
        <v>9.819057899999999E-7</v>
      </c>
      <c r="AE633" s="42">
        <v>2.9633738999999999E-9</v>
      </c>
      <c r="AF633" s="42">
        <v>8.0926879000000002E-14</v>
      </c>
      <c r="AG633" s="42">
        <v>8.1025557999999998E-11</v>
      </c>
      <c r="AH633" s="42">
        <v>9.9638729999999995E-11</v>
      </c>
      <c r="AI633" s="42">
        <v>1.8290708E-9</v>
      </c>
      <c r="AJ633" s="42">
        <v>5.3834677999999997E-7</v>
      </c>
      <c r="AK633" s="42">
        <v>3.1529247999999999E-10</v>
      </c>
      <c r="AL633" s="42">
        <v>5.5443202999999996E-10</v>
      </c>
      <c r="AM633" s="42">
        <v>1.1858935E-14</v>
      </c>
      <c r="AN633" s="42">
        <v>2.8913988999999998E-15</v>
      </c>
      <c r="AO633" s="42">
        <v>1.6813996999999999E-12</v>
      </c>
      <c r="AP633" s="42">
        <v>5.3736868000000005E-13</v>
      </c>
      <c r="AQ633" s="42">
        <v>1.2232865E-13</v>
      </c>
      <c r="AR633" s="42">
        <v>8.7333518999999992E-9</v>
      </c>
      <c r="AS633" s="42">
        <v>9.9539655999999999E-9</v>
      </c>
      <c r="AT633" s="42">
        <v>2.3656589000000001E-11</v>
      </c>
      <c r="AU633" s="42">
        <v>3.2658184999999997E-5</v>
      </c>
      <c r="AV633" s="29">
        <v>0.13825156999999999</v>
      </c>
      <c r="AW633" s="42">
        <v>1.5901001000000002E-8</v>
      </c>
      <c r="AX633" s="42">
        <v>9.6695278000000001E-11</v>
      </c>
      <c r="AY633" s="42">
        <v>4.3262182999999998E-15</v>
      </c>
      <c r="BA633" s="38" t="s">
        <v>4979</v>
      </c>
      <c r="BD633"/>
      <c r="BE633" s="29"/>
      <c r="BF633"/>
      <c r="BG633"/>
      <c r="BH633"/>
      <c r="BI633"/>
      <c r="BJ633"/>
      <c r="BK633"/>
      <c r="BL633"/>
      <c r="BM633"/>
      <c r="BN633"/>
      <c r="BO633"/>
      <c r="BP633"/>
      <c r="BQ633"/>
    </row>
    <row r="634" spans="1:69">
      <c r="A634" s="48"/>
      <c r="C634" s="71" t="s">
        <v>1636</v>
      </c>
      <c r="E634" s="29" t="s">
        <v>52</v>
      </c>
      <c r="F634" s="43" t="s">
        <v>2120</v>
      </c>
      <c r="G634" s="238">
        <f t="shared" si="639"/>
        <v>1.08493839</v>
      </c>
      <c r="H634" s="134">
        <f t="shared" si="640"/>
        <v>1.2575890000000001E-2</v>
      </c>
      <c r="I634" s="134">
        <f t="shared" si="641"/>
        <v>5.4162500000000002E-2</v>
      </c>
      <c r="J634" s="138">
        <f t="shared" si="642"/>
        <v>0.72240000000000004</v>
      </c>
      <c r="K634" s="190">
        <v>0.29580000000000001</v>
      </c>
      <c r="L634" s="190">
        <v>5.4162500000000002E-2</v>
      </c>
      <c r="M634" s="190">
        <v>0</v>
      </c>
      <c r="N634" s="190">
        <v>1.1753950000000001E-2</v>
      </c>
      <c r="O634" s="190">
        <v>8.2193999999999995E-4</v>
      </c>
      <c r="P634" s="190">
        <v>0</v>
      </c>
      <c r="Q634" s="190">
        <v>0</v>
      </c>
      <c r="R634" s="190">
        <v>0</v>
      </c>
      <c r="S634" s="190">
        <v>0.72240000000000004</v>
      </c>
      <c r="T634" s="190">
        <v>0</v>
      </c>
      <c r="U634" s="190">
        <v>0</v>
      </c>
      <c r="V634" s="190">
        <v>0</v>
      </c>
      <c r="X634" s="252">
        <f t="shared" si="630"/>
        <v>2.5499999999999998</v>
      </c>
      <c r="Y634" s="35">
        <v>130.50739999999999</v>
      </c>
      <c r="Z634" s="67">
        <f t="shared" si="622"/>
        <v>6.6550074949879995E-2</v>
      </c>
      <c r="AA634" s="5">
        <f t="shared" si="643"/>
        <v>3.4934089999999999E-6</v>
      </c>
      <c r="AB634" s="5">
        <f t="shared" si="644"/>
        <v>8.550495074999999E-9</v>
      </c>
      <c r="AC634" s="36">
        <f t="shared" si="645"/>
        <v>0.41267100000000001</v>
      </c>
      <c r="AD634" s="42">
        <v>2.3663999999999999E-6</v>
      </c>
      <c r="AE634" s="42">
        <v>7.1399999999999997E-9</v>
      </c>
      <c r="AF634" s="42">
        <v>1.95075E-13</v>
      </c>
      <c r="AG634" s="29">
        <v>0</v>
      </c>
      <c r="AH634" s="29">
        <v>0</v>
      </c>
      <c r="AI634" s="42">
        <v>4.2900000000000002E-10</v>
      </c>
      <c r="AJ634" s="42">
        <v>1.12658E-6</v>
      </c>
      <c r="AK634" s="42">
        <v>9.8020000000000001E-11</v>
      </c>
      <c r="AL634" s="42">
        <v>1.3122799999999999E-9</v>
      </c>
      <c r="AM634" s="29">
        <v>0</v>
      </c>
      <c r="AN634" s="29">
        <v>0</v>
      </c>
      <c r="AO634" s="29">
        <v>0</v>
      </c>
      <c r="AP634" s="29">
        <v>0</v>
      </c>
      <c r="AQ634" s="29">
        <v>0</v>
      </c>
      <c r="AR634" s="29">
        <v>0</v>
      </c>
      <c r="AS634" s="29">
        <v>0</v>
      </c>
      <c r="AT634" s="29">
        <v>0</v>
      </c>
      <c r="AU634" s="29">
        <v>0</v>
      </c>
      <c r="AV634" s="29">
        <v>0.41267100000000001</v>
      </c>
      <c r="AW634" s="29">
        <v>0</v>
      </c>
      <c r="AX634" s="29">
        <v>0</v>
      </c>
      <c r="AY634" s="29">
        <v>0</v>
      </c>
      <c r="BA634" s="38" t="s">
        <v>4980</v>
      </c>
      <c r="BD634"/>
      <c r="BE634" s="29"/>
      <c r="BF634"/>
      <c r="BG634"/>
      <c r="BH634"/>
      <c r="BI634"/>
      <c r="BJ634"/>
      <c r="BK634"/>
      <c r="BL634"/>
      <c r="BM634"/>
      <c r="BN634"/>
      <c r="BO634"/>
      <c r="BP634"/>
      <c r="BQ634"/>
    </row>
    <row r="635" spans="1:69">
      <c r="A635" s="48"/>
      <c r="C635" s="71" t="s">
        <v>1637</v>
      </c>
      <c r="E635" s="29" t="s">
        <v>52</v>
      </c>
      <c r="F635" s="43" t="s">
        <v>2121</v>
      </c>
      <c r="G635" s="238">
        <f t="shared" si="639"/>
        <v>2.3203030847099999</v>
      </c>
      <c r="H635" s="134">
        <f t="shared" si="640"/>
        <v>0.40356346799999998</v>
      </c>
      <c r="I635" s="134">
        <f t="shared" si="641"/>
        <v>0.35230535600000001</v>
      </c>
      <c r="J635" s="138">
        <f t="shared" si="642"/>
        <v>0.76002022070999997</v>
      </c>
      <c r="K635" s="190">
        <v>0.80441404000000005</v>
      </c>
      <c r="L635" s="190">
        <v>0.16530228</v>
      </c>
      <c r="M635" s="190">
        <v>0.12287344</v>
      </c>
      <c r="N635" s="190">
        <v>0.20022395000000001</v>
      </c>
      <c r="O635" s="190">
        <v>7.6787337999999997E-2</v>
      </c>
      <c r="P635" s="190">
        <v>0.12655217999999999</v>
      </c>
      <c r="Q635" s="190">
        <v>6.4129636000000004E-2</v>
      </c>
      <c r="R635" s="190">
        <v>4.4890596999999997E-2</v>
      </c>
      <c r="S635" s="190">
        <v>0.68176453000000004</v>
      </c>
      <c r="T635" s="190">
        <v>0</v>
      </c>
      <c r="U635" s="190">
        <v>6.7902771E-4</v>
      </c>
      <c r="V635" s="190">
        <v>3.2686066E-2</v>
      </c>
      <c r="X635" s="252">
        <f t="shared" si="630"/>
        <v>6.9346037931034488</v>
      </c>
      <c r="Y635" s="35">
        <v>158.34411</v>
      </c>
      <c r="Z635" s="67">
        <f t="shared" si="622"/>
        <v>0.30808156656666252</v>
      </c>
      <c r="AA635" s="5">
        <f t="shared" si="643"/>
        <v>1.683716533833E-5</v>
      </c>
      <c r="AB635" s="5">
        <f t="shared" si="644"/>
        <v>3.2155065684920003E-8</v>
      </c>
      <c r="AC635" s="36">
        <f t="shared" si="645"/>
        <v>0.92273299590000002</v>
      </c>
      <c r="AD635" s="42">
        <v>6.6022620999999996E-6</v>
      </c>
      <c r="AE635" s="42">
        <v>1.9927234999999999E-8</v>
      </c>
      <c r="AF635" s="42">
        <v>5.4415283000000002E-13</v>
      </c>
      <c r="AG635" s="42">
        <v>2.2132126000000001E-9</v>
      </c>
      <c r="AH635" s="42">
        <v>3.8872973E-10</v>
      </c>
      <c r="AI635" s="42">
        <v>1.7410145999999999E-8</v>
      </c>
      <c r="AJ635" s="42">
        <v>8.8534234E-6</v>
      </c>
      <c r="AK635" s="42">
        <v>2.7119794999999998E-9</v>
      </c>
      <c r="AL635" s="42">
        <v>5.4860313000000003E-9</v>
      </c>
      <c r="AM635" s="42">
        <v>3.5897717999999999E-10</v>
      </c>
      <c r="AN635" s="42">
        <v>1.1793093000000001E-13</v>
      </c>
      <c r="AO635" s="42">
        <v>2.4392186999999998E-10</v>
      </c>
      <c r="AP635" s="42">
        <v>1.0443902000000001E-10</v>
      </c>
      <c r="AQ635" s="42">
        <v>3.3751025999999999E-12</v>
      </c>
      <c r="AR635" s="42">
        <v>5.4854848000000002E-7</v>
      </c>
      <c r="AS635" s="42">
        <v>4.7303607999999997E-7</v>
      </c>
      <c r="AT635" s="42">
        <v>1.2450835999999999E-9</v>
      </c>
      <c r="AU635" s="29">
        <v>4.6995759E-3</v>
      </c>
      <c r="AV635" s="29">
        <v>0.91803341999999999</v>
      </c>
      <c r="AW635" s="42">
        <v>3.3988318999999997E-7</v>
      </c>
      <c r="AX635" s="42">
        <v>2.0732578000000001E-9</v>
      </c>
      <c r="AY635" s="42">
        <v>1.0322856E-13</v>
      </c>
      <c r="BA635" s="33"/>
      <c r="BD635"/>
      <c r="BE635" s="29"/>
      <c r="BF635"/>
      <c r="BG635"/>
      <c r="BH635"/>
      <c r="BI635"/>
      <c r="BJ635"/>
      <c r="BK635"/>
      <c r="BL635"/>
      <c r="BM635"/>
      <c r="BN635"/>
      <c r="BO635"/>
      <c r="BP635"/>
      <c r="BQ635"/>
    </row>
    <row r="636" spans="1:69">
      <c r="A636" s="48"/>
      <c r="C636" s="71" t="s">
        <v>1638</v>
      </c>
      <c r="E636" s="29" t="s">
        <v>52</v>
      </c>
      <c r="F636" s="43" t="s">
        <v>2122</v>
      </c>
      <c r="G636" s="238">
        <f t="shared" si="639"/>
        <v>1.2590089879999999</v>
      </c>
      <c r="H636" s="134">
        <f t="shared" si="640"/>
        <v>9.6756248000000003E-2</v>
      </c>
      <c r="I636" s="134">
        <f t="shared" si="641"/>
        <v>0.23776426000000001</v>
      </c>
      <c r="J636" s="138">
        <f t="shared" si="642"/>
        <v>0.54663008000000002</v>
      </c>
      <c r="K636" s="190">
        <v>0.37785839999999998</v>
      </c>
      <c r="L636" s="190">
        <v>0.12512499999999999</v>
      </c>
      <c r="M636" s="190">
        <v>0.11263926</v>
      </c>
      <c r="N636" s="190">
        <v>9.6756248000000003E-2</v>
      </c>
      <c r="O636" s="190">
        <v>0</v>
      </c>
      <c r="P636" s="190">
        <v>0</v>
      </c>
      <c r="Q636" s="190">
        <v>0</v>
      </c>
      <c r="R636" s="190">
        <v>2.2171999999999999E-3</v>
      </c>
      <c r="S636" s="190">
        <v>0.52459056000000004</v>
      </c>
      <c r="T636" s="190">
        <v>1.9822320000000001E-2</v>
      </c>
      <c r="U636" s="190">
        <v>0</v>
      </c>
      <c r="V636" s="190">
        <v>0</v>
      </c>
      <c r="X636" s="252">
        <f t="shared" si="630"/>
        <v>3.2573999999999996</v>
      </c>
      <c r="Y636" s="35">
        <v>155.86161999999999</v>
      </c>
      <c r="Z636" s="67">
        <f t="shared" si="622"/>
        <v>0.13547825000669841</v>
      </c>
      <c r="AA636" s="5">
        <f t="shared" si="643"/>
        <v>6.9124245000000004E-6</v>
      </c>
      <c r="AB636" s="5">
        <f t="shared" si="644"/>
        <v>1.5872832888500003E-8</v>
      </c>
      <c r="AC636" s="36">
        <f t="shared" si="645"/>
        <v>1.4299203840000001</v>
      </c>
      <c r="AD636" s="42">
        <v>3.051872E-6</v>
      </c>
      <c r="AE636" s="42">
        <v>9.2069599999999998E-9</v>
      </c>
      <c r="AF636" s="42">
        <v>2.515385E-13</v>
      </c>
      <c r="AG636" s="29">
        <v>0</v>
      </c>
      <c r="AH636" s="29">
        <v>0</v>
      </c>
      <c r="AI636" s="42">
        <v>1.6107E-8</v>
      </c>
      <c r="AJ636" s="42">
        <v>3.8274400000000002E-6</v>
      </c>
      <c r="AK636" s="42">
        <v>2.2833000000000002E-9</v>
      </c>
      <c r="AL636" s="42">
        <v>4.3821100000000003E-9</v>
      </c>
      <c r="AM636" s="29">
        <v>0</v>
      </c>
      <c r="AN636" s="29">
        <v>0</v>
      </c>
      <c r="AO636" s="42">
        <v>5.5349999999999999E-14</v>
      </c>
      <c r="AP636" s="42">
        <v>2.115E-14</v>
      </c>
      <c r="AQ636" s="42">
        <v>1.3485E-13</v>
      </c>
      <c r="AR636" s="42">
        <v>1.6800000000000002E-8</v>
      </c>
      <c r="AS636" s="42">
        <v>2.0549999999999999E-10</v>
      </c>
      <c r="AT636" s="29">
        <v>0</v>
      </c>
      <c r="AU636" s="29">
        <v>4.11884E-4</v>
      </c>
      <c r="AV636" s="29">
        <v>1.4295085000000001</v>
      </c>
      <c r="AW636" s="29">
        <v>0</v>
      </c>
      <c r="AX636" s="29">
        <v>0</v>
      </c>
      <c r="AY636" s="29">
        <v>0</v>
      </c>
      <c r="BA636" s="38"/>
      <c r="BD636"/>
      <c r="BE636" s="29"/>
      <c r="BF636"/>
      <c r="BG636"/>
      <c r="BH636"/>
      <c r="BI636"/>
      <c r="BJ636"/>
      <c r="BK636"/>
      <c r="BL636"/>
      <c r="BM636"/>
      <c r="BN636"/>
      <c r="BO636"/>
      <c r="BP636"/>
      <c r="BQ636"/>
    </row>
    <row r="637" spans="1:69">
      <c r="A637" s="48"/>
      <c r="C637" s="71" t="s">
        <v>1639</v>
      </c>
      <c r="E637" s="29" t="s">
        <v>52</v>
      </c>
      <c r="F637" s="43" t="s">
        <v>2123</v>
      </c>
      <c r="G637" s="238">
        <f t="shared" si="639"/>
        <v>0.91782352</v>
      </c>
      <c r="H637" s="134">
        <f t="shared" si="640"/>
        <v>6.4010199999999995E-3</v>
      </c>
      <c r="I637" s="134">
        <f t="shared" si="641"/>
        <v>3.3862499999999997E-2</v>
      </c>
      <c r="J637" s="138">
        <f t="shared" si="642"/>
        <v>0.56320000000000003</v>
      </c>
      <c r="K637" s="190">
        <v>0.31435999999999997</v>
      </c>
      <c r="L637" s="190">
        <v>3.3862499999999997E-2</v>
      </c>
      <c r="M637" s="190">
        <v>0</v>
      </c>
      <c r="N637" s="190">
        <v>5.7865599999999996E-3</v>
      </c>
      <c r="O637" s="190">
        <v>6.1446000000000005E-4</v>
      </c>
      <c r="P637" s="190">
        <v>0</v>
      </c>
      <c r="Q637" s="190">
        <v>0</v>
      </c>
      <c r="R637" s="190">
        <v>0</v>
      </c>
      <c r="S637" s="190">
        <v>0.56320000000000003</v>
      </c>
      <c r="T637" s="190">
        <v>0</v>
      </c>
      <c r="U637" s="190">
        <v>0</v>
      </c>
      <c r="V637" s="190">
        <v>0</v>
      </c>
      <c r="X637" s="252">
        <f t="shared" si="630"/>
        <v>2.7099999999999995</v>
      </c>
      <c r="Y637" s="35">
        <v>95.093199999999996</v>
      </c>
      <c r="Z637" s="67">
        <f t="shared" si="622"/>
        <v>6.1234694139095998E-2</v>
      </c>
      <c r="AA637" s="5">
        <f t="shared" si="643"/>
        <v>3.2194312000000001E-6</v>
      </c>
      <c r="AB637" s="5">
        <f t="shared" si="644"/>
        <v>8.4569033150000004E-9</v>
      </c>
      <c r="AC637" s="36">
        <f t="shared" si="645"/>
        <v>0.32172800000000001</v>
      </c>
      <c r="AD637" s="42">
        <v>2.5148800000000001E-6</v>
      </c>
      <c r="AE637" s="42">
        <v>7.5879999999999999E-9</v>
      </c>
      <c r="AF637" s="42">
        <v>2.0731500000000001E-13</v>
      </c>
      <c r="AG637" s="29">
        <v>0</v>
      </c>
      <c r="AH637" s="29">
        <v>0</v>
      </c>
      <c r="AI637" s="42">
        <v>2.112E-10</v>
      </c>
      <c r="AJ637" s="42">
        <v>7.0434000000000002E-7</v>
      </c>
      <c r="AK637" s="42">
        <v>4.8256000000000001E-11</v>
      </c>
      <c r="AL637" s="42">
        <v>8.2044000000000001E-10</v>
      </c>
      <c r="AM637" s="29">
        <v>0</v>
      </c>
      <c r="AN637" s="29">
        <v>0</v>
      </c>
      <c r="AO637" s="29">
        <v>0</v>
      </c>
      <c r="AP637" s="29">
        <v>0</v>
      </c>
      <c r="AQ637" s="29">
        <v>0</v>
      </c>
      <c r="AR637" s="29">
        <v>0</v>
      </c>
      <c r="AS637" s="29">
        <v>0</v>
      </c>
      <c r="AT637" s="29">
        <v>0</v>
      </c>
      <c r="AU637" s="29">
        <v>0</v>
      </c>
      <c r="AV637" s="29">
        <v>0.32172800000000001</v>
      </c>
      <c r="AW637" s="29">
        <v>0</v>
      </c>
      <c r="AX637" s="29">
        <v>0</v>
      </c>
      <c r="AY637" s="29">
        <v>0</v>
      </c>
      <c r="BA637" s="38" t="s">
        <v>4976</v>
      </c>
      <c r="BD637"/>
      <c r="BE637" s="29"/>
      <c r="BF637"/>
      <c r="BG637"/>
      <c r="BH637"/>
      <c r="BI637"/>
      <c r="BJ637"/>
      <c r="BK637"/>
      <c r="BL637"/>
      <c r="BM637"/>
      <c r="BN637"/>
      <c r="BO637"/>
      <c r="BP637"/>
      <c r="BQ637"/>
    </row>
    <row r="638" spans="1:69" s="168" customFormat="1">
      <c r="C638" s="169"/>
      <c r="F638" s="170"/>
      <c r="G638" s="243"/>
      <c r="H638" s="171"/>
      <c r="I638" s="171"/>
      <c r="J638" s="171"/>
      <c r="K638" s="170"/>
      <c r="L638" s="170"/>
      <c r="M638" s="170"/>
      <c r="N638" s="170"/>
      <c r="O638" s="170"/>
      <c r="P638" s="170"/>
      <c r="Q638" s="170"/>
      <c r="R638" s="170"/>
      <c r="S638" s="170"/>
      <c r="T638" s="170"/>
      <c r="U638" s="170"/>
      <c r="V638" s="170"/>
      <c r="W638" s="171"/>
      <c r="X638" s="253"/>
      <c r="Y638" s="178"/>
      <c r="Z638" s="255"/>
      <c r="AA638" s="172"/>
      <c r="AB638" s="172"/>
      <c r="AC638" s="172"/>
      <c r="AD638" s="172"/>
      <c r="AE638" s="172"/>
      <c r="AF638" s="172"/>
      <c r="AG638" s="172"/>
      <c r="AH638" s="172"/>
      <c r="AI638" s="172"/>
      <c r="AJ638" s="172"/>
      <c r="AK638" s="172"/>
      <c r="AL638" s="172"/>
      <c r="AM638" s="172"/>
      <c r="AN638" s="172"/>
      <c r="AO638" s="172"/>
      <c r="AP638" s="172"/>
      <c r="AQ638" s="172"/>
      <c r="AR638" s="172"/>
      <c r="AS638" s="172"/>
      <c r="AT638" s="172"/>
      <c r="AU638" s="172"/>
      <c r="AV638" s="172"/>
      <c r="AW638" s="172"/>
      <c r="AX638" s="172"/>
      <c r="AY638" s="172"/>
      <c r="AZ638" s="173"/>
      <c r="BA638" s="173"/>
      <c r="BB638" s="173"/>
      <c r="BC638" s="173"/>
      <c r="BE638" s="174"/>
    </row>
    <row r="639" spans="1:69">
      <c r="C639" s="57" t="s">
        <v>159</v>
      </c>
      <c r="D639" s="1" t="s">
        <v>1256</v>
      </c>
      <c r="F639" s="67"/>
      <c r="H639" s="67"/>
      <c r="I639" s="67"/>
      <c r="J639" s="67"/>
      <c r="K639" s="67"/>
      <c r="L639" s="67"/>
      <c r="M639" s="67"/>
      <c r="N639" s="67"/>
      <c r="O639" s="67"/>
      <c r="P639" s="67"/>
      <c r="Q639" s="67"/>
      <c r="R639" s="67"/>
      <c r="S639" s="67"/>
      <c r="T639" s="67"/>
      <c r="U639" s="67"/>
      <c r="V639" s="67"/>
      <c r="W639" s="67"/>
      <c r="Y639" s="67"/>
      <c r="AA639" s="67"/>
      <c r="AB639" s="67"/>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BD639"/>
      <c r="BE639" s="33"/>
      <c r="BF639"/>
      <c r="BG639"/>
      <c r="BH639"/>
      <c r="BI639"/>
      <c r="BJ639"/>
      <c r="BK639"/>
      <c r="BL639"/>
      <c r="BM639"/>
      <c r="BN639"/>
      <c r="BO639"/>
      <c r="BP639"/>
      <c r="BQ639"/>
    </row>
    <row r="640" spans="1:69">
      <c r="A640">
        <v>3</v>
      </c>
      <c r="C640" s="71" t="s">
        <v>619</v>
      </c>
      <c r="E640" s="29" t="s">
        <v>52</v>
      </c>
      <c r="F640" s="43" t="s">
        <v>2124</v>
      </c>
      <c r="G640" s="238">
        <f t="shared" ref="G640:G687" si="646">H640+I640+J640+K640</f>
        <v>1.0517574988</v>
      </c>
      <c r="H640" s="134">
        <f t="shared" ref="H640:H687" si="647">N640+O640+P640</f>
        <v>4.5445903699999998E-2</v>
      </c>
      <c r="I640" s="134">
        <f t="shared" ref="I640:I687" si="648">L640+M640+Q640</f>
        <v>9.4822475099999998E-2</v>
      </c>
      <c r="J640" s="138">
        <f t="shared" ref="J640:J687" si="649">R640+IF(S640="x",0,S640)+IF(T640="x",0,T640)+IF(U640="x",0,U640)+V640</f>
        <v>0.64324501000000001</v>
      </c>
      <c r="K640" s="190">
        <v>0.26824410999999998</v>
      </c>
      <c r="L640" s="190">
        <v>4.1926499999999998E-2</v>
      </c>
      <c r="M640" s="190">
        <v>4.6039818000000003E-2</v>
      </c>
      <c r="N640" s="190">
        <v>4.0817524000000001E-2</v>
      </c>
      <c r="O640" s="190">
        <v>4.3969044000000002E-3</v>
      </c>
      <c r="P640" s="190">
        <v>2.314753E-4</v>
      </c>
      <c r="Q640" s="190">
        <v>6.8561571000000003E-3</v>
      </c>
      <c r="R640" s="190">
        <v>0</v>
      </c>
      <c r="S640" s="190">
        <v>0.64324501000000001</v>
      </c>
      <c r="T640" s="190">
        <v>0</v>
      </c>
      <c r="U640" s="190">
        <v>0</v>
      </c>
      <c r="V640" s="190">
        <v>0</v>
      </c>
      <c r="W640" s="25"/>
      <c r="X640" s="252">
        <f t="shared" ref="X640:X687" si="650">K640/0.116</f>
        <v>2.3124492241379309</v>
      </c>
      <c r="Y640" s="35">
        <v>85.491540000000001</v>
      </c>
      <c r="Z640" s="67">
        <f t="shared" ref="Z640:Z687" si="651">AA640*42.1*400+AB640*1396*400+AC640*0.0000357*200</f>
        <v>7.2332317170016314E-2</v>
      </c>
      <c r="AA640" s="5">
        <f t="shared" ref="AA640:AA687" si="652">AD640+AG640+AH640+AI640+AJ640+AR640+AS640+AW640</f>
        <v>3.8246531195599996E-6</v>
      </c>
      <c r="AB640" s="5">
        <f t="shared" ref="AB640:AB687" si="653">AE640+AF640+AK640+AL640+AM640+AN640+AO640+AP640+AQ640+AT640+AX640+AY640</f>
        <v>9.2718815766939982E-9</v>
      </c>
      <c r="AC640" s="36">
        <f t="shared" ref="AC640:AC687" si="654">AU640+AV640</f>
        <v>0.38483752999999998</v>
      </c>
      <c r="AD640" s="42">
        <v>2.2357712999999999E-6</v>
      </c>
      <c r="AE640" s="42">
        <v>6.7495538000000001E-9</v>
      </c>
      <c r="AF640" s="42">
        <v>1.8424560999999999E-13</v>
      </c>
      <c r="AG640" s="42">
        <v>1.4103736000000001E-10</v>
      </c>
      <c r="AH640" s="29">
        <v>0</v>
      </c>
      <c r="AI640" s="42">
        <v>5.6468452000000003E-9</v>
      </c>
      <c r="AJ640" s="42">
        <v>1.5797765999999999E-6</v>
      </c>
      <c r="AK640" s="42">
        <v>8.1482851999999999E-10</v>
      </c>
      <c r="AL640" s="42">
        <v>1.8503614E-9</v>
      </c>
      <c r="AM640" s="29">
        <v>0</v>
      </c>
      <c r="AN640" s="42">
        <v>1.5751512000000001E-14</v>
      </c>
      <c r="AO640" s="42">
        <v>8.9532544E-13</v>
      </c>
      <c r="AP640" s="42">
        <v>1.2720679000000001E-12</v>
      </c>
      <c r="AQ640" s="42">
        <v>2.6647554000000001E-13</v>
      </c>
      <c r="AR640" s="42">
        <v>1.7476670000000001E-9</v>
      </c>
      <c r="AS640" s="42">
        <v>2.5494609999999999E-8</v>
      </c>
      <c r="AT640" s="29">
        <v>0</v>
      </c>
      <c r="AU640" s="29">
        <v>0</v>
      </c>
      <c r="AV640" s="29">
        <v>0.38483752999999998</v>
      </c>
      <c r="AW640" s="42">
        <v>-2.3924940000000002E-8</v>
      </c>
      <c r="AX640" s="42">
        <v>-1.454895E-10</v>
      </c>
      <c r="AY640" s="42">
        <v>-6.5093079999999996E-15</v>
      </c>
      <c r="AZ640" s="28"/>
      <c r="BA640" s="33" t="s">
        <v>1173</v>
      </c>
      <c r="BB640" s="28"/>
      <c r="BC640" s="28"/>
      <c r="BD640"/>
      <c r="BE640" s="39"/>
      <c r="BF640"/>
      <c r="BG640"/>
      <c r="BH640"/>
      <c r="BI640"/>
      <c r="BJ640"/>
      <c r="BK640"/>
      <c r="BL640"/>
      <c r="BM640"/>
      <c r="BN640"/>
      <c r="BO640"/>
      <c r="BP640"/>
      <c r="BQ640"/>
    </row>
    <row r="641" spans="1:69">
      <c r="C641" s="71" t="s">
        <v>620</v>
      </c>
      <c r="E641" s="29" t="s">
        <v>52</v>
      </c>
      <c r="F641" s="43" t="s">
        <v>2125</v>
      </c>
      <c r="G641" s="238">
        <f t="shared" si="646"/>
        <v>1.484159301347</v>
      </c>
      <c r="H641" s="134">
        <f t="shared" si="647"/>
        <v>-2.0698957809999998E-2</v>
      </c>
      <c r="I641" s="134">
        <f t="shared" si="648"/>
        <v>0.14204301451000001</v>
      </c>
      <c r="J641" s="138">
        <f t="shared" si="649"/>
        <v>0.98512619464700002</v>
      </c>
      <c r="K641" s="190">
        <v>0.37768905000000003</v>
      </c>
      <c r="L641" s="190">
        <v>0.16226003</v>
      </c>
      <c r="M641" s="190">
        <v>-1.9929336999999998E-2</v>
      </c>
      <c r="N641" s="190">
        <v>-1.6454838999999999E-2</v>
      </c>
      <c r="O641" s="190">
        <v>-3.9243409999999996E-3</v>
      </c>
      <c r="P641" s="190">
        <v>-3.1977781E-4</v>
      </c>
      <c r="Q641" s="190">
        <v>-2.8767849000000003E-4</v>
      </c>
      <c r="R641" s="190">
        <v>7.4711647E-5</v>
      </c>
      <c r="S641" s="190">
        <v>2.6215015000000002E-3</v>
      </c>
      <c r="T641" s="190">
        <v>-4.8893951999999996E-4</v>
      </c>
      <c r="U641" s="190">
        <v>-1.4428980000000001E-5</v>
      </c>
      <c r="V641" s="190">
        <v>0.98293335000000004</v>
      </c>
      <c r="W641" s="25"/>
      <c r="X641" s="252">
        <f t="shared" si="650"/>
        <v>3.2559400862068966</v>
      </c>
      <c r="Y641" s="35">
        <v>9.1436135000000007</v>
      </c>
      <c r="Z641" s="67">
        <f t="shared" si="651"/>
        <v>0.14894709378537402</v>
      </c>
      <c r="AA641" s="5">
        <f t="shared" si="652"/>
        <v>7.9987362831097989E-6</v>
      </c>
      <c r="AB641" s="5">
        <f t="shared" si="653"/>
        <v>2.3978825734858501E-8</v>
      </c>
      <c r="AC641" s="36">
        <f t="shared" si="654"/>
        <v>0.120251889</v>
      </c>
      <c r="AD641" s="42">
        <v>2.9997245000000002E-6</v>
      </c>
      <c r="AE641" s="42">
        <v>9.0518698000000004E-9</v>
      </c>
      <c r="AF641" s="42">
        <v>2.4731568000000002E-13</v>
      </c>
      <c r="AG641" s="42">
        <v>-2.1781632E-10</v>
      </c>
      <c r="AH641" s="42">
        <v>-4.9187702000000002E-12</v>
      </c>
      <c r="AI641" s="42">
        <v>-2.7921437000000002E-9</v>
      </c>
      <c r="AJ641" s="42">
        <v>3.0857321999999999E-6</v>
      </c>
      <c r="AK641" s="42">
        <v>-3.9396598000000002E-10</v>
      </c>
      <c r="AL641" s="42">
        <v>3.6921469000000002E-9</v>
      </c>
      <c r="AM641" s="42">
        <v>1.8585284E-13</v>
      </c>
      <c r="AN641" s="42">
        <v>-3.3701094999999999E-15</v>
      </c>
      <c r="AO641" s="42">
        <v>-6.8771915999999998E-12</v>
      </c>
      <c r="AP641" s="42">
        <v>-6.5320282000000006E-14</v>
      </c>
      <c r="AQ641" s="42">
        <v>-1.3061687E-13</v>
      </c>
      <c r="AR641" s="42">
        <v>-3.7122427E-9</v>
      </c>
      <c r="AS641" s="42">
        <v>-6.2467953999999998E-9</v>
      </c>
      <c r="AT641" s="42">
        <v>-1.3561616999999999E-11</v>
      </c>
      <c r="AU641" s="29">
        <v>-1.6241050999999999E-2</v>
      </c>
      <c r="AV641" s="29">
        <v>0.13649294000000001</v>
      </c>
      <c r="AW641" s="42">
        <v>1.9262535E-6</v>
      </c>
      <c r="AX641" s="42">
        <v>1.1639072999999999E-8</v>
      </c>
      <c r="AY641" s="42">
        <v>9.9069622000000005E-12</v>
      </c>
      <c r="AZ641" s="28"/>
      <c r="BA641" s="28" t="s">
        <v>1175</v>
      </c>
      <c r="BB641" s="28"/>
      <c r="BC641" s="28"/>
      <c r="BD641"/>
      <c r="BE641" s="39"/>
      <c r="BF641"/>
      <c r="BG641"/>
      <c r="BH641"/>
      <c r="BI641"/>
      <c r="BJ641"/>
      <c r="BK641"/>
      <c r="BL641"/>
      <c r="BM641"/>
      <c r="BN641"/>
      <c r="BO641"/>
      <c r="BP641"/>
      <c r="BQ641"/>
    </row>
    <row r="642" spans="1:69">
      <c r="C642" s="71" t="s">
        <v>621</v>
      </c>
      <c r="E642" s="29" t="s">
        <v>52</v>
      </c>
      <c r="F642" s="43" t="s">
        <v>2126</v>
      </c>
      <c r="G642" s="238">
        <f t="shared" si="646"/>
        <v>1.599698493152</v>
      </c>
      <c r="H642" s="134">
        <f t="shared" si="647"/>
        <v>-1.1789208439999999E-2</v>
      </c>
      <c r="I642" s="134">
        <f t="shared" si="648"/>
        <v>0.14278208138600001</v>
      </c>
      <c r="J642" s="138">
        <f t="shared" si="649"/>
        <v>0.73354364020599994</v>
      </c>
      <c r="K642" s="190">
        <v>0.73516197999999999</v>
      </c>
      <c r="L642" s="190">
        <v>0.15815344000000001</v>
      </c>
      <c r="M642" s="190">
        <v>-1.5392263E-2</v>
      </c>
      <c r="N642" s="190">
        <v>-8.4855447999999997E-3</v>
      </c>
      <c r="O642" s="190">
        <v>-3.0769488000000002E-3</v>
      </c>
      <c r="P642" s="190">
        <v>-2.2671483999999999E-4</v>
      </c>
      <c r="Q642" s="190">
        <v>2.0904386000000001E-5</v>
      </c>
      <c r="R642" s="190">
        <v>3.0442533999999998E-4</v>
      </c>
      <c r="S642" s="190">
        <v>7.7843738999999997E-3</v>
      </c>
      <c r="T642" s="190">
        <v>-3.2130347000000002E-4</v>
      </c>
      <c r="U642" s="190">
        <v>1.6124435999999999E-5</v>
      </c>
      <c r="V642" s="190">
        <v>0.72576001999999995</v>
      </c>
      <c r="W642" s="25"/>
      <c r="X642" s="252">
        <f t="shared" si="650"/>
        <v>6.3376032758620688</v>
      </c>
      <c r="Y642" s="35">
        <v>55.674390000000002</v>
      </c>
      <c r="Z642" s="67">
        <f t="shared" si="651"/>
        <v>0.20321821220993896</v>
      </c>
      <c r="AA642" s="5">
        <f t="shared" si="652"/>
        <v>1.0810525090456801E-5</v>
      </c>
      <c r="AB642" s="5">
        <f t="shared" si="653"/>
        <v>3.1125269810362501E-8</v>
      </c>
      <c r="AC642" s="36">
        <f t="shared" si="654"/>
        <v>0.53061891100000003</v>
      </c>
      <c r="AD642" s="42">
        <v>5.8647439000000004E-6</v>
      </c>
      <c r="AE642" s="42">
        <v>1.7696091000000001E-8</v>
      </c>
      <c r="AF642" s="42">
        <v>4.8348677999999999E-13</v>
      </c>
      <c r="AG642" s="42">
        <v>-1.6620608E-10</v>
      </c>
      <c r="AH642" s="42">
        <v>8.3106368000000008E-12</v>
      </c>
      <c r="AI642" s="42">
        <v>-2.0373353000000001E-9</v>
      </c>
      <c r="AJ642" s="42">
        <v>3.0640972E-6</v>
      </c>
      <c r="AK642" s="42">
        <v>-2.7604040999999998E-10</v>
      </c>
      <c r="AL642" s="42">
        <v>3.6474805000000001E-9</v>
      </c>
      <c r="AM642" s="42">
        <v>2.2161856E-13</v>
      </c>
      <c r="AN642" s="42">
        <v>-1.8063385E-15</v>
      </c>
      <c r="AO642" s="42">
        <v>-5.7434041999999999E-12</v>
      </c>
      <c r="AP642" s="42">
        <v>-5.1214079000000001E-14</v>
      </c>
      <c r="AQ642" s="42">
        <v>-1.0771076E-13</v>
      </c>
      <c r="AR642" s="42">
        <v>-2.9389692E-9</v>
      </c>
      <c r="AS642" s="42">
        <v>-4.3100096E-9</v>
      </c>
      <c r="AT642" s="42">
        <v>1.5425157999999999E-11</v>
      </c>
      <c r="AU642" s="29">
        <v>-2.5134149000000001E-2</v>
      </c>
      <c r="AV642" s="29">
        <v>0.55575306000000002</v>
      </c>
      <c r="AW642" s="42">
        <v>1.8911282E-6</v>
      </c>
      <c r="AX642" s="42">
        <v>1.0041942E-8</v>
      </c>
      <c r="AY642" s="42">
        <v>5.5705924000000002E-12</v>
      </c>
      <c r="AZ642" s="28"/>
      <c r="BA642" s="28" t="s">
        <v>1175</v>
      </c>
      <c r="BB642" s="28"/>
      <c r="BC642" s="28"/>
      <c r="BD642"/>
      <c r="BE642" s="39"/>
      <c r="BF642"/>
      <c r="BG642"/>
      <c r="BH642"/>
      <c r="BI642"/>
      <c r="BJ642"/>
      <c r="BK642"/>
      <c r="BL642"/>
      <c r="BM642"/>
      <c r="BN642"/>
      <c r="BO642"/>
      <c r="BP642"/>
      <c r="BQ642"/>
    </row>
    <row r="643" spans="1:69">
      <c r="A643">
        <v>3</v>
      </c>
      <c r="C643" s="71" t="s">
        <v>622</v>
      </c>
      <c r="E643" s="29" t="s">
        <v>52</v>
      </c>
      <c r="F643" s="43" t="s">
        <v>2127</v>
      </c>
      <c r="G643" s="238">
        <f t="shared" si="646"/>
        <v>2.0612685400799999</v>
      </c>
      <c r="H643" s="134">
        <f t="shared" si="647"/>
        <v>9.390842830000001E-3</v>
      </c>
      <c r="I643" s="134">
        <f t="shared" si="648"/>
        <v>0.2230506924</v>
      </c>
      <c r="J643" s="138">
        <f t="shared" si="649"/>
        <v>1.02412517485</v>
      </c>
      <c r="K643" s="190">
        <v>0.80470182999999995</v>
      </c>
      <c r="L643" s="190">
        <v>0.21604227000000001</v>
      </c>
      <c r="M643" s="190">
        <v>5.3691349000000001E-3</v>
      </c>
      <c r="N643" s="190">
        <v>7.8377709000000007E-3</v>
      </c>
      <c r="O643" s="190">
        <v>1.3454418E-3</v>
      </c>
      <c r="P643" s="190">
        <v>2.0763013000000001E-4</v>
      </c>
      <c r="Q643" s="190">
        <v>1.6392875000000001E-3</v>
      </c>
      <c r="R643" s="190">
        <v>1.5272304E-3</v>
      </c>
      <c r="S643" s="190">
        <v>3.9125149999999997E-2</v>
      </c>
      <c r="T643" s="190">
        <v>3.7672181999999998E-4</v>
      </c>
      <c r="U643" s="190">
        <v>1.6272262999999999E-4</v>
      </c>
      <c r="V643" s="190">
        <v>0.98293335000000004</v>
      </c>
      <c r="W643" s="25"/>
      <c r="X643" s="252">
        <f t="shared" si="650"/>
        <v>6.9370847413793095</v>
      </c>
      <c r="Y643" s="35">
        <v>66.429533000000006</v>
      </c>
      <c r="Z643" s="67">
        <f t="shared" si="651"/>
        <v>0.24305512142980115</v>
      </c>
      <c r="AA643" s="5">
        <f t="shared" si="652"/>
        <v>1.2965474465458999E-5</v>
      </c>
      <c r="AB643" s="5">
        <f t="shared" si="653"/>
        <v>3.67938380227967E-8</v>
      </c>
      <c r="AC643" s="36">
        <f t="shared" si="654"/>
        <v>0.584152980328</v>
      </c>
      <c r="AD643" s="42">
        <v>6.4404272999999997E-6</v>
      </c>
      <c r="AE643" s="42">
        <v>1.9432200999999999E-8</v>
      </c>
      <c r="AF643" s="42">
        <v>5.3091481000000004E-13</v>
      </c>
      <c r="AG643" s="42">
        <v>5.6139355000000002E-11</v>
      </c>
      <c r="AH643" s="42">
        <v>8.0810744000000006E-11</v>
      </c>
      <c r="AI643" s="42">
        <v>7.9832447000000005E-10</v>
      </c>
      <c r="AJ643" s="42">
        <v>4.5694367000000004E-6</v>
      </c>
      <c r="AK643" s="42">
        <v>1.2300366000000001E-10</v>
      </c>
      <c r="AL643" s="42">
        <v>5.3004728999999997E-9</v>
      </c>
      <c r="AM643" s="42">
        <v>4.1732839999999999E-13</v>
      </c>
      <c r="AN643" s="42">
        <v>6.2802887000000004E-15</v>
      </c>
      <c r="AO643" s="42">
        <v>1.2989706E-12</v>
      </c>
      <c r="AP643" s="42">
        <v>1.9422933E-14</v>
      </c>
      <c r="AQ643" s="42">
        <v>2.3201064999999999E-14</v>
      </c>
      <c r="AR643" s="42">
        <v>4.0110238999999999E-10</v>
      </c>
      <c r="AS643" s="42">
        <v>6.2527885000000002E-9</v>
      </c>
      <c r="AT643" s="42">
        <v>1.5450645999999999E-10</v>
      </c>
      <c r="AU643" s="42">
        <v>4.7220328000000002E-5</v>
      </c>
      <c r="AV643" s="29">
        <v>0.58410576000000003</v>
      </c>
      <c r="AW643" s="42">
        <v>1.9480213E-6</v>
      </c>
      <c r="AX643" s="42">
        <v>1.1771445E-8</v>
      </c>
      <c r="AY643" s="42">
        <v>9.9128847000000008E-12</v>
      </c>
      <c r="AZ643" s="28"/>
      <c r="BA643" s="28" t="s">
        <v>1175</v>
      </c>
      <c r="BB643" s="28"/>
      <c r="BC643" s="28"/>
      <c r="BD643"/>
      <c r="BE643" s="39"/>
      <c r="BF643"/>
      <c r="BG643"/>
      <c r="BH643"/>
      <c r="BI643"/>
      <c r="BJ643"/>
      <c r="BK643"/>
      <c r="BL643"/>
      <c r="BM643"/>
      <c r="BN643"/>
      <c r="BO643"/>
      <c r="BP643"/>
      <c r="BQ643"/>
    </row>
    <row r="644" spans="1:69">
      <c r="A644">
        <v>3</v>
      </c>
      <c r="C644" s="71" t="s">
        <v>623</v>
      </c>
      <c r="D644" s="17"/>
      <c r="E644" s="29" t="s">
        <v>52</v>
      </c>
      <c r="F644" s="43" t="s">
        <v>2128</v>
      </c>
      <c r="G644" s="238">
        <f t="shared" si="646"/>
        <v>2.0524714511799997</v>
      </c>
      <c r="H644" s="134">
        <f t="shared" si="647"/>
        <v>1.292184293E-2</v>
      </c>
      <c r="I644" s="134">
        <f t="shared" si="648"/>
        <v>0.20908103240000001</v>
      </c>
      <c r="J644" s="138">
        <f t="shared" si="649"/>
        <v>0.76130217584999993</v>
      </c>
      <c r="K644" s="190">
        <v>1.0691664000000001</v>
      </c>
      <c r="L644" s="190">
        <v>0.20207261000000001</v>
      </c>
      <c r="M644" s="190">
        <v>5.3691349000000001E-3</v>
      </c>
      <c r="N644" s="190">
        <v>1.1368771E-2</v>
      </c>
      <c r="O644" s="190">
        <v>1.3454418E-3</v>
      </c>
      <c r="P644" s="190">
        <v>2.0763013000000001E-4</v>
      </c>
      <c r="Q644" s="190">
        <v>1.6392875000000001E-3</v>
      </c>
      <c r="R644" s="190">
        <v>1.5272304E-3</v>
      </c>
      <c r="S644" s="190">
        <v>3.3475481000000001E-2</v>
      </c>
      <c r="T644" s="190">
        <v>3.7672181999999998E-4</v>
      </c>
      <c r="U644" s="190">
        <v>1.6272262999999999E-4</v>
      </c>
      <c r="V644" s="190">
        <v>0.72576001999999995</v>
      </c>
      <c r="W644" s="25"/>
      <c r="X644" s="252">
        <f t="shared" si="650"/>
        <v>9.2169517241379317</v>
      </c>
      <c r="Y644" s="35">
        <v>99.916967</v>
      </c>
      <c r="Z644" s="67">
        <f t="shared" si="651"/>
        <v>0.27787783870624294</v>
      </c>
      <c r="AA644" s="5">
        <f t="shared" si="652"/>
        <v>1.4752063223448998E-5</v>
      </c>
      <c r="AB644" s="5">
        <f t="shared" si="653"/>
        <v>4.1240853998244701E-8</v>
      </c>
      <c r="AC644" s="36">
        <f t="shared" si="654"/>
        <v>0.89974806032799992</v>
      </c>
      <c r="AD644" s="42">
        <v>8.5561435999999999E-6</v>
      </c>
      <c r="AE644" s="42">
        <v>2.5815827999999999E-8</v>
      </c>
      <c r="AF644" s="42">
        <v>7.0532460999999998E-13</v>
      </c>
      <c r="AG644" s="42">
        <v>5.6139355000000002E-11</v>
      </c>
      <c r="AH644" s="42">
        <v>8.0810744000000006E-11</v>
      </c>
      <c r="AI644" s="42">
        <v>9.0656446999999998E-10</v>
      </c>
      <c r="AJ644" s="42">
        <v>4.2788676E-6</v>
      </c>
      <c r="AK644" s="42">
        <v>1.4768766E-10</v>
      </c>
      <c r="AL644" s="42">
        <v>4.9620078E-9</v>
      </c>
      <c r="AM644" s="42">
        <v>4.1732839999999999E-13</v>
      </c>
      <c r="AN644" s="42">
        <v>6.2802887000000004E-15</v>
      </c>
      <c r="AO644" s="42">
        <v>1.2989704000000001E-12</v>
      </c>
      <c r="AP644" s="42">
        <v>1.9422830999999999E-14</v>
      </c>
      <c r="AQ644" s="42">
        <v>2.3200414999999999E-14</v>
      </c>
      <c r="AR644" s="42">
        <v>4.0102138000000002E-10</v>
      </c>
      <c r="AS644" s="42">
        <v>6.2527874999999999E-9</v>
      </c>
      <c r="AT644" s="42">
        <v>1.5450645999999999E-10</v>
      </c>
      <c r="AU644" s="42">
        <v>4.7220328000000002E-5</v>
      </c>
      <c r="AV644" s="29">
        <v>0.89970083999999995</v>
      </c>
      <c r="AW644" s="42">
        <v>1.9093546999999999E-6</v>
      </c>
      <c r="AX644" s="42">
        <v>1.0152778E-8</v>
      </c>
      <c r="AY644" s="42">
        <v>5.5755512999999999E-12</v>
      </c>
      <c r="AZ644" s="28"/>
      <c r="BA644" s="28" t="s">
        <v>1175</v>
      </c>
      <c r="BB644" s="28"/>
      <c r="BC644" s="28"/>
      <c r="BD644"/>
      <c r="BE644" s="39"/>
      <c r="BF644"/>
      <c r="BG644"/>
      <c r="BH644"/>
      <c r="BI644"/>
      <c r="BJ644"/>
      <c r="BK644"/>
      <c r="BL644"/>
      <c r="BM644"/>
      <c r="BN644"/>
      <c r="BO644"/>
      <c r="BP644"/>
      <c r="BQ644"/>
    </row>
    <row r="645" spans="1:69">
      <c r="A645">
        <v>3</v>
      </c>
      <c r="C645" s="71" t="s">
        <v>624</v>
      </c>
      <c r="D645">
        <v>1</v>
      </c>
      <c r="E645" s="29" t="s">
        <v>52</v>
      </c>
      <c r="F645" s="43" t="s">
        <v>2129</v>
      </c>
      <c r="G645" s="238">
        <f t="shared" si="646"/>
        <v>3.4751918360800005</v>
      </c>
      <c r="H645" s="134">
        <f t="shared" si="647"/>
        <v>1.009704283E-2</v>
      </c>
      <c r="I645" s="134">
        <f t="shared" si="648"/>
        <v>0.2202567624</v>
      </c>
      <c r="J645" s="138">
        <f>R645+IF(S645="x",0,S645)+IF(T645="x",0,T645)+IF(U645="x",0,U645)+V645</f>
        <v>2.3872432908500003</v>
      </c>
      <c r="K645" s="190">
        <v>0.85759474000000002</v>
      </c>
      <c r="L645" s="190">
        <v>0.21324834000000001</v>
      </c>
      <c r="M645" s="190">
        <v>5.3691349000000001E-3</v>
      </c>
      <c r="N645" s="190">
        <v>8.5439708999999996E-3</v>
      </c>
      <c r="O645" s="190">
        <v>1.3454418E-3</v>
      </c>
      <c r="P645" s="190">
        <v>2.0763013000000001E-4</v>
      </c>
      <c r="Q645" s="190">
        <v>1.6392875000000001E-3</v>
      </c>
      <c r="R645" s="190">
        <v>1.5272304E-3</v>
      </c>
      <c r="S645" s="190">
        <v>3.7995215999999998E-2</v>
      </c>
      <c r="T645" s="190">
        <v>3.7672181999999998E-4</v>
      </c>
      <c r="U645" s="190">
        <v>1.6272262999999999E-4</v>
      </c>
      <c r="V645" s="190">
        <v>2.3471814000000002</v>
      </c>
      <c r="W645" s="25"/>
      <c r="X645" s="252">
        <f t="shared" si="650"/>
        <v>7.3930581034482756</v>
      </c>
      <c r="Y645" s="35">
        <v>73.127020000000002</v>
      </c>
      <c r="Z645" s="67">
        <f t="shared" si="651"/>
        <v>0.30593320231002014</v>
      </c>
      <c r="AA645" s="5">
        <f t="shared" si="652"/>
        <v>1.6088481554328998E-5</v>
      </c>
      <c r="AB645" s="5">
        <f t="shared" si="653"/>
        <v>5.4408400524315699E-8</v>
      </c>
      <c r="AC645" s="36">
        <f t="shared" si="654"/>
        <v>0.64727200032800003</v>
      </c>
      <c r="AD645" s="42">
        <v>6.8635705999999999E-6</v>
      </c>
      <c r="AE645" s="42">
        <v>2.0708926E-8</v>
      </c>
      <c r="AF645" s="42">
        <v>5.6579676999999999E-13</v>
      </c>
      <c r="AG645" s="42">
        <v>5.6139355000000002E-11</v>
      </c>
      <c r="AH645" s="42">
        <v>8.0810744000000006E-11</v>
      </c>
      <c r="AI645" s="42">
        <v>8.1997246999999995E-10</v>
      </c>
      <c r="AJ645" s="42">
        <v>4.5113229E-6</v>
      </c>
      <c r="AK645" s="42">
        <v>1.2794046000000001E-10</v>
      </c>
      <c r="AL645" s="42">
        <v>5.2327798999999998E-9</v>
      </c>
      <c r="AM645" s="42">
        <v>4.1732839999999999E-13</v>
      </c>
      <c r="AN645" s="42">
        <v>6.2802887000000004E-15</v>
      </c>
      <c r="AO645" s="42">
        <v>1.2989704000000001E-12</v>
      </c>
      <c r="AP645" s="42">
        <v>1.942286E-14</v>
      </c>
      <c r="AQ645" s="42">
        <v>2.3200597000000001E-14</v>
      </c>
      <c r="AR645" s="42">
        <v>4.0104405999999998E-10</v>
      </c>
      <c r="AS645" s="42">
        <v>6.2527877E-9</v>
      </c>
      <c r="AT645" s="42">
        <v>1.5450645999999999E-10</v>
      </c>
      <c r="AU645" s="42">
        <v>4.7220328000000002E-5</v>
      </c>
      <c r="AV645" s="29">
        <v>0.64722478000000006</v>
      </c>
      <c r="AW645" s="42">
        <v>4.7059772999999997E-6</v>
      </c>
      <c r="AX645" s="42">
        <v>2.8158605000000001E-8</v>
      </c>
      <c r="AY645" s="42">
        <v>2.3311705E-11</v>
      </c>
      <c r="AZ645" s="28"/>
      <c r="BA645" s="28" t="s">
        <v>1175</v>
      </c>
      <c r="BB645" s="28"/>
      <c r="BC645" s="28"/>
      <c r="BD645"/>
      <c r="BE645" s="39"/>
      <c r="BF645"/>
      <c r="BG645"/>
      <c r="BH645"/>
      <c r="BI645"/>
      <c r="BJ645"/>
      <c r="BK645"/>
      <c r="BL645"/>
      <c r="BM645"/>
      <c r="BN645"/>
      <c r="BO645"/>
      <c r="BP645"/>
      <c r="BQ645"/>
    </row>
    <row r="646" spans="1:69">
      <c r="A646">
        <v>3</v>
      </c>
      <c r="C646" s="71" t="s">
        <v>625</v>
      </c>
      <c r="E646" s="29" t="s">
        <v>52</v>
      </c>
      <c r="F646" s="43" t="s">
        <v>2130</v>
      </c>
      <c r="G646" s="238">
        <f t="shared" si="646"/>
        <v>1.3762159855124629</v>
      </c>
      <c r="H646" s="134">
        <f t="shared" si="647"/>
        <v>0.28236923414999998</v>
      </c>
      <c r="I646" s="134">
        <f t="shared" si="648"/>
        <v>5.9056363300000005E-2</v>
      </c>
      <c r="J646" s="138">
        <f t="shared" si="649"/>
        <v>0.69776150806246273</v>
      </c>
      <c r="K646" s="190">
        <v>0.33702887999999998</v>
      </c>
      <c r="L646" s="190">
        <v>5.5030935000000003E-2</v>
      </c>
      <c r="M646" s="190">
        <v>3.0040550999999999E-3</v>
      </c>
      <c r="N646" s="190">
        <v>0.28055268999999999</v>
      </c>
      <c r="O646" s="190">
        <v>1.7702753000000001E-3</v>
      </c>
      <c r="P646" s="190">
        <v>4.6268849999999997E-5</v>
      </c>
      <c r="Q646" s="190">
        <v>1.0213732E-3</v>
      </c>
      <c r="R646" s="190">
        <v>8.2345647000000004E-4</v>
      </c>
      <c r="S646" s="190">
        <v>0.69674435000000001</v>
      </c>
      <c r="T646" s="190">
        <v>1.7746830000000001E-4</v>
      </c>
      <c r="U646" s="190">
        <v>1.6232807000000001E-5</v>
      </c>
      <c r="V646" s="190">
        <v>4.8546263999999997E-10</v>
      </c>
      <c r="W646" s="25"/>
      <c r="X646" s="252">
        <f t="shared" si="650"/>
        <v>2.9054213793103445</v>
      </c>
      <c r="Y646" s="35">
        <v>132.87545</v>
      </c>
      <c r="Z646" s="67">
        <f t="shared" si="651"/>
        <v>7.5904398463320977E-2</v>
      </c>
      <c r="AA646" s="5">
        <f t="shared" si="652"/>
        <v>3.9118517252390004E-6</v>
      </c>
      <c r="AB646" s="5">
        <f t="shared" si="653"/>
        <v>1.2011049052615501E-8</v>
      </c>
      <c r="AC646" s="36">
        <f t="shared" si="654"/>
        <v>0.46524448449799999</v>
      </c>
      <c r="AD646" s="42">
        <v>2.6990769000000002E-6</v>
      </c>
      <c r="AE646" s="42">
        <v>8.1436402999999995E-9</v>
      </c>
      <c r="AF646" s="42">
        <v>2.2249512999999999E-13</v>
      </c>
      <c r="AG646" s="42">
        <v>2.4384428000000001E-11</v>
      </c>
      <c r="AH646" s="42">
        <v>5.1923310999999999E-11</v>
      </c>
      <c r="AI646" s="42">
        <v>1.069808E-8</v>
      </c>
      <c r="AJ646" s="42">
        <v>1.1891861E-6</v>
      </c>
      <c r="AK646" s="42">
        <v>2.4107919999999999E-9</v>
      </c>
      <c r="AL646" s="42">
        <v>1.3692493E-9</v>
      </c>
      <c r="AM646" s="42">
        <v>2.4174029E-14</v>
      </c>
      <c r="AN646" s="42">
        <v>1.3416693000000001E-15</v>
      </c>
      <c r="AO646" s="42">
        <v>4.7882482999999997E-13</v>
      </c>
      <c r="AP646" s="42">
        <v>7.7482811000000003E-15</v>
      </c>
      <c r="AQ646" s="42">
        <v>6.1862293999999997E-15</v>
      </c>
      <c r="AR646" s="42">
        <v>2.1535464E-10</v>
      </c>
      <c r="AS646" s="42">
        <v>8.8721386000000001E-10</v>
      </c>
      <c r="AT646" s="42">
        <v>1.5403277999999999E-11</v>
      </c>
      <c r="AU646" s="42">
        <v>1.7544497999999999E-5</v>
      </c>
      <c r="AV646" s="29">
        <v>0.46522693999999998</v>
      </c>
      <c r="AW646" s="42">
        <v>1.1711769E-8</v>
      </c>
      <c r="AX646" s="42">
        <v>7.1220217999999997E-11</v>
      </c>
      <c r="AY646" s="42">
        <v>3.1864467000000001E-15</v>
      </c>
      <c r="AZ646" s="28"/>
      <c r="BA646" s="38" t="s">
        <v>1165</v>
      </c>
      <c r="BB646" s="28"/>
      <c r="BC646" s="28"/>
      <c r="BD646"/>
      <c r="BE646" s="39"/>
      <c r="BF646"/>
      <c r="BG646"/>
      <c r="BH646"/>
      <c r="BI646"/>
      <c r="BJ646"/>
      <c r="BK646"/>
      <c r="BL646"/>
      <c r="BM646"/>
      <c r="BN646"/>
      <c r="BO646"/>
      <c r="BP646"/>
      <c r="BQ646"/>
    </row>
    <row r="647" spans="1:69">
      <c r="A647">
        <v>3</v>
      </c>
      <c r="C647" s="71" t="s">
        <v>626</v>
      </c>
      <c r="E647" s="29" t="s">
        <v>52</v>
      </c>
      <c r="F647" s="43" t="s">
        <v>2131</v>
      </c>
      <c r="G647" s="238">
        <f t="shared" si="646"/>
        <v>1.440954361214418</v>
      </c>
      <c r="H647" s="134">
        <f t="shared" si="647"/>
        <v>7.3537518299999993E-2</v>
      </c>
      <c r="I647" s="134">
        <f t="shared" si="648"/>
        <v>0.14719257299999999</v>
      </c>
      <c r="J647" s="138">
        <f t="shared" si="649"/>
        <v>0.13883676991441801</v>
      </c>
      <c r="K647" s="190">
        <v>1.0813874999999999</v>
      </c>
      <c r="L647" s="190">
        <v>7.2228539999999994E-2</v>
      </c>
      <c r="M647" s="190">
        <v>6.0951687999999997E-2</v>
      </c>
      <c r="N647" s="190">
        <v>5.9026563999999997E-2</v>
      </c>
      <c r="O647" s="190">
        <v>1.3188129999999999E-2</v>
      </c>
      <c r="P647" s="190">
        <v>1.3228243000000001E-3</v>
      </c>
      <c r="Q647" s="190">
        <v>1.4012345000000001E-2</v>
      </c>
      <c r="R647" s="190">
        <v>1.1490522E-2</v>
      </c>
      <c r="S647" s="190">
        <v>0.12344875</v>
      </c>
      <c r="T647" s="190">
        <v>3.4437118000000002E-3</v>
      </c>
      <c r="U647" s="190">
        <v>4.53747E-4</v>
      </c>
      <c r="V647" s="190">
        <v>3.9114418000000003E-8</v>
      </c>
      <c r="W647" s="25"/>
      <c r="X647" s="252">
        <f t="shared" si="650"/>
        <v>9.3223060344827573</v>
      </c>
      <c r="Y647" s="35">
        <v>158.68062</v>
      </c>
      <c r="Z647" s="67">
        <f t="shared" si="651"/>
        <v>0.21546865910295193</v>
      </c>
      <c r="AA647" s="5">
        <f t="shared" si="652"/>
        <v>1.132037902463E-5</v>
      </c>
      <c r="AB647" s="5">
        <f t="shared" si="653"/>
        <v>3.1528834235684003E-8</v>
      </c>
      <c r="AC647" s="36">
        <f t="shared" si="654"/>
        <v>1.0122934581199998</v>
      </c>
      <c r="AD647" s="42">
        <v>8.7255231999999992E-6</v>
      </c>
      <c r="AE647" s="42">
        <v>2.6323699000000001E-8</v>
      </c>
      <c r="AF647" s="42">
        <v>7.1918151000000001E-13</v>
      </c>
      <c r="AG647" s="42">
        <v>7.5943879E-10</v>
      </c>
      <c r="AH647" s="42">
        <v>6.8593894000000005E-10</v>
      </c>
      <c r="AI647" s="42">
        <v>8.6649839E-9</v>
      </c>
      <c r="AJ647" s="42">
        <v>2.3851834E-6</v>
      </c>
      <c r="AK647" s="42">
        <v>1.2475863999999999E-9</v>
      </c>
      <c r="AL647" s="42">
        <v>2.4866000000000001E-9</v>
      </c>
      <c r="AM647" s="42">
        <v>8.5290109999999996E-13</v>
      </c>
      <c r="AN647" s="42">
        <v>2.5189350000000001E-14</v>
      </c>
      <c r="AO647" s="42">
        <v>7.8625566E-12</v>
      </c>
      <c r="AP647" s="42">
        <v>1.7857397E-13</v>
      </c>
      <c r="AQ647" s="42">
        <v>1.4246180000000001E-13</v>
      </c>
      <c r="AR647" s="42">
        <v>8.9378359999999994E-9</v>
      </c>
      <c r="AS647" s="42">
        <v>2.1179286999999999E-8</v>
      </c>
      <c r="AT647" s="42">
        <v>4.3071337000000002E-10</v>
      </c>
      <c r="AU647" s="29">
        <v>3.0425812000000002E-4</v>
      </c>
      <c r="AV647" s="29">
        <v>1.0119891999999999</v>
      </c>
      <c r="AW647" s="42">
        <v>1.6944493999999999E-7</v>
      </c>
      <c r="AX647" s="42">
        <v>1.0304085000000001E-9</v>
      </c>
      <c r="AY647" s="42">
        <v>4.6101354000000003E-14</v>
      </c>
      <c r="AZ647" s="28"/>
      <c r="BA647" s="38" t="s">
        <v>1165</v>
      </c>
      <c r="BB647" s="28"/>
      <c r="BC647" s="28"/>
      <c r="BD647"/>
      <c r="BE647" s="39"/>
      <c r="BF647"/>
      <c r="BG647"/>
      <c r="BH647"/>
      <c r="BI647"/>
      <c r="BJ647"/>
      <c r="BK647"/>
      <c r="BL647"/>
      <c r="BM647"/>
      <c r="BN647"/>
      <c r="BO647"/>
      <c r="BP647"/>
      <c r="BQ647"/>
    </row>
    <row r="648" spans="1:69">
      <c r="A648">
        <v>3</v>
      </c>
      <c r="C648" s="71" t="s">
        <v>627</v>
      </c>
      <c r="E648" s="29" t="s">
        <v>52</v>
      </c>
      <c r="F648" s="43" t="s">
        <v>2132</v>
      </c>
      <c r="G648" s="238">
        <f t="shared" si="646"/>
        <v>0.69947864655000003</v>
      </c>
      <c r="H648" s="134">
        <f t="shared" si="647"/>
        <v>2.3328076090000004E-2</v>
      </c>
      <c r="I648" s="134">
        <f t="shared" si="648"/>
        <v>4.6902001899999997E-2</v>
      </c>
      <c r="J648" s="138">
        <f t="shared" si="649"/>
        <v>0.20131765856</v>
      </c>
      <c r="K648" s="190">
        <v>0.42793091</v>
      </c>
      <c r="L648" s="190">
        <v>2.503704E-2</v>
      </c>
      <c r="M648" s="190">
        <v>1.7457921000000001E-2</v>
      </c>
      <c r="N648" s="190">
        <v>1.8839640000000001E-2</v>
      </c>
      <c r="O648" s="190">
        <v>4.0587145000000003E-3</v>
      </c>
      <c r="P648" s="190">
        <v>4.2972159000000002E-4</v>
      </c>
      <c r="Q648" s="190">
        <v>4.4070409E-3</v>
      </c>
      <c r="R648" s="190">
        <v>3.6335730999999998E-3</v>
      </c>
      <c r="S648" s="190">
        <v>4.8776976E-2</v>
      </c>
      <c r="T648" s="190">
        <v>9.925609399999999E-4</v>
      </c>
      <c r="U648" s="190">
        <v>1.9549852000000001E-4</v>
      </c>
      <c r="V648" s="190">
        <v>0.14771904999999999</v>
      </c>
      <c r="W648" s="25"/>
      <c r="X648" s="252">
        <f t="shared" si="650"/>
        <v>3.6890595689655172</v>
      </c>
      <c r="Y648" s="35">
        <v>42.465057000000002</v>
      </c>
      <c r="Z648" s="67">
        <f t="shared" si="651"/>
        <v>9.1202019667453352E-2</v>
      </c>
      <c r="AA648" s="5">
        <f t="shared" si="652"/>
        <v>4.8254618180399994E-6</v>
      </c>
      <c r="AB648" s="5">
        <f t="shared" si="653"/>
        <v>1.4412423788527499E-8</v>
      </c>
      <c r="AC648" s="36">
        <f t="shared" si="654"/>
        <v>0.2651743989</v>
      </c>
      <c r="AD648" s="42">
        <v>3.6953969999999999E-6</v>
      </c>
      <c r="AE648" s="42">
        <v>1.1142799E-8</v>
      </c>
      <c r="AF648" s="42">
        <v>3.0438903000000001E-13</v>
      </c>
      <c r="AG648" s="42">
        <v>2.1500803E-10</v>
      </c>
      <c r="AH648" s="42">
        <v>2.1683490999999999E-10</v>
      </c>
      <c r="AI648" s="42">
        <v>2.4471889000000002E-9</v>
      </c>
      <c r="AJ648" s="42">
        <v>7.7698348000000004E-7</v>
      </c>
      <c r="AK648" s="42">
        <v>3.5195897000000001E-10</v>
      </c>
      <c r="AL648" s="42">
        <v>8.1786356000000005E-10</v>
      </c>
      <c r="AM648" s="42">
        <v>3.3400126999999998E-13</v>
      </c>
      <c r="AN648" s="42">
        <v>9.5896035000000004E-15</v>
      </c>
      <c r="AO648" s="42">
        <v>2.9577868999999999E-12</v>
      </c>
      <c r="AP648" s="42">
        <v>5.5590628E-14</v>
      </c>
      <c r="AQ648" s="42">
        <v>5.3051326E-14</v>
      </c>
      <c r="AR648" s="42">
        <v>2.3594954000000002E-9</v>
      </c>
      <c r="AS648" s="42">
        <v>8.7199508000000005E-9</v>
      </c>
      <c r="AT648" s="42">
        <v>1.8555696000000001E-10</v>
      </c>
      <c r="AU648" s="29">
        <v>1.3467689E-3</v>
      </c>
      <c r="AV648" s="29">
        <v>0.26382762999999998</v>
      </c>
      <c r="AW648" s="42">
        <v>3.3912285999999998E-7</v>
      </c>
      <c r="AX648" s="42">
        <v>1.9097756999999999E-9</v>
      </c>
      <c r="AY648" s="42">
        <v>7.5518976999999996E-13</v>
      </c>
      <c r="AZ648" s="28"/>
      <c r="BA648" s="28" t="s">
        <v>2133</v>
      </c>
      <c r="BB648" s="28"/>
      <c r="BC648" s="28"/>
      <c r="BD648"/>
      <c r="BE648" s="39"/>
      <c r="BF648"/>
      <c r="BG648"/>
      <c r="BH648"/>
      <c r="BI648"/>
      <c r="BJ648"/>
      <c r="BK648"/>
      <c r="BL648"/>
      <c r="BM648"/>
      <c r="BN648"/>
      <c r="BO648"/>
      <c r="BP648"/>
      <c r="BQ648"/>
    </row>
    <row r="649" spans="1:69">
      <c r="A649">
        <v>3</v>
      </c>
      <c r="C649" s="71" t="s">
        <v>628</v>
      </c>
      <c r="E649" s="29" t="s">
        <v>52</v>
      </c>
      <c r="F649" s="43" t="s">
        <v>2134</v>
      </c>
      <c r="G649" s="238">
        <f t="shared" si="646"/>
        <v>1.2844617565500001</v>
      </c>
      <c r="H649" s="134">
        <f t="shared" si="647"/>
        <v>2.3328076090000004E-2</v>
      </c>
      <c r="I649" s="134">
        <f t="shared" si="648"/>
        <v>4.6902001899999997E-2</v>
      </c>
      <c r="J649" s="138">
        <f t="shared" si="649"/>
        <v>0.78630076855999997</v>
      </c>
      <c r="K649" s="190">
        <v>0.42793091</v>
      </c>
      <c r="L649" s="190">
        <v>2.503704E-2</v>
      </c>
      <c r="M649" s="190">
        <v>1.7457921000000001E-2</v>
      </c>
      <c r="N649" s="190">
        <v>1.8839640000000001E-2</v>
      </c>
      <c r="O649" s="190">
        <v>4.0587145000000003E-3</v>
      </c>
      <c r="P649" s="190">
        <v>4.2972159000000002E-4</v>
      </c>
      <c r="Q649" s="190">
        <v>4.4070409E-3</v>
      </c>
      <c r="R649" s="190">
        <v>3.6335730999999998E-3</v>
      </c>
      <c r="S649" s="190">
        <v>4.8776976E-2</v>
      </c>
      <c r="T649" s="190">
        <v>9.925609399999999E-4</v>
      </c>
      <c r="U649" s="190">
        <v>1.9549852000000001E-4</v>
      </c>
      <c r="V649" s="190">
        <v>0.73270215999999999</v>
      </c>
      <c r="W649" s="25"/>
      <c r="X649" s="252">
        <f t="shared" si="650"/>
        <v>3.6890595689655172</v>
      </c>
      <c r="Y649" s="35">
        <v>42.465057000000002</v>
      </c>
      <c r="Z649" s="67">
        <f t="shared" si="651"/>
        <v>9.0266115171351066E-2</v>
      </c>
      <c r="AA649" s="5">
        <f t="shared" si="652"/>
        <v>4.5981833181399994E-6</v>
      </c>
      <c r="AB649" s="5">
        <f t="shared" si="653"/>
        <v>1.9590549580457499E-8</v>
      </c>
      <c r="AC649" s="36">
        <f t="shared" si="654"/>
        <v>0.2651743989</v>
      </c>
      <c r="AD649" s="42">
        <v>3.6953969999999999E-6</v>
      </c>
      <c r="AE649" s="42">
        <v>1.1142799E-8</v>
      </c>
      <c r="AF649" s="42">
        <v>3.0438903000000001E-13</v>
      </c>
      <c r="AG649" s="42">
        <v>2.1500803E-10</v>
      </c>
      <c r="AH649" s="42">
        <v>2.1683490999999999E-10</v>
      </c>
      <c r="AI649" s="42">
        <v>2.4471889000000002E-9</v>
      </c>
      <c r="AJ649" s="42">
        <v>7.7698348000000004E-7</v>
      </c>
      <c r="AK649" s="42">
        <v>3.5195897000000001E-10</v>
      </c>
      <c r="AL649" s="42">
        <v>8.1786356000000005E-10</v>
      </c>
      <c r="AM649" s="42">
        <v>3.3400126999999998E-13</v>
      </c>
      <c r="AN649" s="42">
        <v>9.5896035000000004E-15</v>
      </c>
      <c r="AO649" s="42">
        <v>2.9577868999999999E-12</v>
      </c>
      <c r="AP649" s="42">
        <v>5.5590628E-14</v>
      </c>
      <c r="AQ649" s="42">
        <v>5.3051326E-14</v>
      </c>
      <c r="AR649" s="42">
        <v>2.3594954000000002E-9</v>
      </c>
      <c r="AS649" s="42">
        <v>8.7199509000000006E-9</v>
      </c>
      <c r="AT649" s="42">
        <v>1.8555696000000001E-10</v>
      </c>
      <c r="AU649" s="29">
        <v>1.3467689E-3</v>
      </c>
      <c r="AV649" s="29">
        <v>0.26382762999999998</v>
      </c>
      <c r="AW649" s="42">
        <v>1.1184436E-7</v>
      </c>
      <c r="AX649" s="42">
        <v>7.0865783999999996E-9</v>
      </c>
      <c r="AY649" s="42">
        <v>2.0782817000000001E-12</v>
      </c>
      <c r="AZ649" s="28"/>
      <c r="BA649" s="28" t="s">
        <v>2135</v>
      </c>
      <c r="BB649" s="28"/>
      <c r="BC649" s="28"/>
      <c r="BD649"/>
      <c r="BE649" s="39"/>
      <c r="BF649"/>
      <c r="BG649"/>
      <c r="BH649"/>
      <c r="BI649"/>
      <c r="BJ649"/>
      <c r="BK649"/>
      <c r="BL649"/>
      <c r="BM649"/>
      <c r="BN649"/>
      <c r="BO649"/>
      <c r="BP649"/>
      <c r="BQ649"/>
    </row>
    <row r="650" spans="1:69">
      <c r="A650">
        <v>3</v>
      </c>
      <c r="C650" s="71" t="s">
        <v>629</v>
      </c>
      <c r="E650" s="29" t="s">
        <v>52</v>
      </c>
      <c r="F650" s="43" t="s">
        <v>2136</v>
      </c>
      <c r="G650" s="238">
        <f t="shared" si="646"/>
        <v>0.74366051778999998</v>
      </c>
      <c r="H650" s="134">
        <f t="shared" si="647"/>
        <v>3.2952007379999995E-2</v>
      </c>
      <c r="I650" s="134">
        <f t="shared" si="648"/>
        <v>8.8111806000000001E-2</v>
      </c>
      <c r="J650" s="138">
        <f t="shared" si="649"/>
        <v>0.20586969440999997</v>
      </c>
      <c r="K650" s="190">
        <v>0.41672701000000001</v>
      </c>
      <c r="L650" s="190">
        <v>5.1837288000000002E-2</v>
      </c>
      <c r="M650" s="190">
        <v>2.4347608999999999E-2</v>
      </c>
      <c r="N650" s="190">
        <v>2.3909521E-2</v>
      </c>
      <c r="O650" s="190">
        <v>8.3967264999999999E-3</v>
      </c>
      <c r="P650" s="190">
        <v>6.4575988000000004E-4</v>
      </c>
      <c r="Q650" s="190">
        <v>1.1926908999999999E-2</v>
      </c>
      <c r="R650" s="190">
        <v>9.6915703000000006E-3</v>
      </c>
      <c r="S650" s="190">
        <v>9.4823491999999995E-2</v>
      </c>
      <c r="T650" s="190">
        <v>1.6811254E-3</v>
      </c>
      <c r="U650" s="190">
        <v>2.8820871000000001E-4</v>
      </c>
      <c r="V650" s="190">
        <v>9.9385297999999997E-2</v>
      </c>
      <c r="W650" s="25"/>
      <c r="X650" s="252">
        <f t="shared" si="650"/>
        <v>3.592474224137931</v>
      </c>
      <c r="Y650" s="35">
        <v>44.722188000000003</v>
      </c>
      <c r="Z650" s="67">
        <f t="shared" si="651"/>
        <v>9.7812144688135066E-2</v>
      </c>
      <c r="AA650" s="5">
        <f t="shared" si="652"/>
        <v>5.2490227641400002E-6</v>
      </c>
      <c r="AB650" s="5">
        <f t="shared" si="653"/>
        <v>1.4898089620787E-8</v>
      </c>
      <c r="AC650" s="36">
        <f t="shared" si="654"/>
        <v>0.15399273050000001</v>
      </c>
      <c r="AD650" s="42">
        <v>3.6031061999999999E-6</v>
      </c>
      <c r="AE650" s="42">
        <v>1.0864447999999999E-8</v>
      </c>
      <c r="AF650" s="42">
        <v>2.9678536000000002E-13</v>
      </c>
      <c r="AG650" s="42">
        <v>3.1042886000000002E-10</v>
      </c>
      <c r="AH650" s="42">
        <v>6.0455267999999999E-10</v>
      </c>
      <c r="AI650" s="42">
        <v>3.3806473999999999E-9</v>
      </c>
      <c r="AJ650" s="42">
        <v>1.4850605000000001E-6</v>
      </c>
      <c r="AK650" s="42">
        <v>4.8286322E-10</v>
      </c>
      <c r="AL650" s="42">
        <v>1.5480797E-9</v>
      </c>
      <c r="AM650" s="42">
        <v>3.7510738999999998E-13</v>
      </c>
      <c r="AN650" s="42">
        <v>1.7582321000000001E-14</v>
      </c>
      <c r="AO650" s="42">
        <v>6.1171587000000002E-12</v>
      </c>
      <c r="AP650" s="42">
        <v>9.3996051000000001E-14</v>
      </c>
      <c r="AQ650" s="42">
        <v>7.5356075E-14</v>
      </c>
      <c r="AR650" s="42">
        <v>2.1899281999999999E-9</v>
      </c>
      <c r="AS650" s="42">
        <v>1.4114167E-8</v>
      </c>
      <c r="AT650" s="42">
        <v>2.7351278E-10</v>
      </c>
      <c r="AU650" s="29">
        <v>1.4653805E-3</v>
      </c>
      <c r="AV650" s="29">
        <v>0.15252735000000001</v>
      </c>
      <c r="AW650" s="42">
        <v>1.4025634E-7</v>
      </c>
      <c r="AX650" s="42">
        <v>1.721894E-9</v>
      </c>
      <c r="AY650" s="42">
        <v>3.1593489000000001E-13</v>
      </c>
      <c r="AZ650" s="28"/>
      <c r="BA650" s="28" t="s">
        <v>2137</v>
      </c>
      <c r="BB650" s="28"/>
      <c r="BC650" s="28"/>
      <c r="BD650"/>
      <c r="BE650" s="39"/>
      <c r="BF650"/>
      <c r="BG650"/>
      <c r="BH650"/>
      <c r="BI650"/>
      <c r="BJ650"/>
      <c r="BK650"/>
      <c r="BL650"/>
      <c r="BM650"/>
      <c r="BN650"/>
      <c r="BO650"/>
      <c r="BP650"/>
      <c r="BQ650"/>
    </row>
    <row r="651" spans="1:69">
      <c r="A651">
        <v>3</v>
      </c>
      <c r="C651" s="71" t="s">
        <v>630</v>
      </c>
      <c r="E651" s="29" t="s">
        <v>52</v>
      </c>
      <c r="F651" s="43" t="s">
        <v>2138</v>
      </c>
      <c r="G651" s="238">
        <f t="shared" si="646"/>
        <v>0.81999614498999995</v>
      </c>
      <c r="H651" s="134">
        <f t="shared" si="647"/>
        <v>2.3630300850000001E-2</v>
      </c>
      <c r="I651" s="134">
        <f t="shared" si="648"/>
        <v>5.33218689E-2</v>
      </c>
      <c r="J651" s="138">
        <f t="shared" si="649"/>
        <v>0.43114100523999999</v>
      </c>
      <c r="K651" s="190">
        <v>0.31190297</v>
      </c>
      <c r="L651" s="190">
        <v>2.8391336999999999E-2</v>
      </c>
      <c r="M651" s="190">
        <v>1.9646494E-2</v>
      </c>
      <c r="N651" s="190">
        <v>1.8409205000000001E-2</v>
      </c>
      <c r="O651" s="190">
        <v>4.7169383E-3</v>
      </c>
      <c r="P651" s="190">
        <v>5.0415754999999995E-4</v>
      </c>
      <c r="Q651" s="190">
        <v>5.2840379E-3</v>
      </c>
      <c r="R651" s="190">
        <v>4.3551993000000002E-3</v>
      </c>
      <c r="S651" s="190">
        <v>5.7799194999999998E-2</v>
      </c>
      <c r="T651" s="190">
        <v>1.1343764E-3</v>
      </c>
      <c r="U651" s="190">
        <v>2.4540454000000002E-4</v>
      </c>
      <c r="V651" s="190">
        <v>0.36760683</v>
      </c>
      <c r="W651" s="25"/>
      <c r="X651" s="252">
        <f t="shared" si="650"/>
        <v>2.6888187068965514</v>
      </c>
      <c r="Y651" s="35">
        <v>45.956238999999997</v>
      </c>
      <c r="Z651" s="67">
        <f t="shared" si="651"/>
        <v>6.8255975939196412E-2</v>
      </c>
      <c r="AA651" s="5">
        <f t="shared" si="652"/>
        <v>3.5064340274800003E-6</v>
      </c>
      <c r="AB651" s="5">
        <f t="shared" si="653"/>
        <v>1.2928798890303001E-8</v>
      </c>
      <c r="AC651" s="36">
        <f t="shared" si="654"/>
        <v>0.27845736919999997</v>
      </c>
      <c r="AD651" s="42">
        <v>2.5155376999999998E-6</v>
      </c>
      <c r="AE651" s="42">
        <v>7.5890801000000001E-9</v>
      </c>
      <c r="AF651" s="42">
        <v>2.0733930999999999E-13</v>
      </c>
      <c r="AG651" s="42">
        <v>2.4289593000000002E-10</v>
      </c>
      <c r="AH651" s="42">
        <v>2.6078815000000002E-10</v>
      </c>
      <c r="AI651" s="42">
        <v>2.7409619999999998E-9</v>
      </c>
      <c r="AJ651" s="42">
        <v>8.8099799000000003E-7</v>
      </c>
      <c r="AK651" s="42">
        <v>3.9402694E-10</v>
      </c>
      <c r="AL651" s="42">
        <v>9.2567486000000001E-10</v>
      </c>
      <c r="AM651" s="42">
        <v>4.0027453E-13</v>
      </c>
      <c r="AN651" s="42">
        <v>1.1767119999999999E-14</v>
      </c>
      <c r="AO651" s="42">
        <v>3.4947442000000001E-12</v>
      </c>
      <c r="AP651" s="42">
        <v>6.4309258999999994E-14</v>
      </c>
      <c r="AQ651" s="42">
        <v>6.2155083999999999E-14</v>
      </c>
      <c r="AR651" s="42">
        <v>2.5627493999999999E-9</v>
      </c>
      <c r="AS651" s="42">
        <v>1.0751558999999999E-8</v>
      </c>
      <c r="AT651" s="42">
        <v>2.3291767000000002E-10</v>
      </c>
      <c r="AU651" s="29">
        <v>1.9767992000000001E-3</v>
      </c>
      <c r="AV651" s="29">
        <v>0.27648056999999998</v>
      </c>
      <c r="AW651" s="42">
        <v>9.3339382999999999E-8</v>
      </c>
      <c r="AX651" s="42">
        <v>3.7818058999999997E-9</v>
      </c>
      <c r="AY651" s="42">
        <v>1.0528307999999999E-12</v>
      </c>
      <c r="AZ651" s="28"/>
      <c r="BA651" s="36" t="s">
        <v>2139</v>
      </c>
      <c r="BB651" s="28"/>
      <c r="BC651" s="28"/>
      <c r="BD651"/>
      <c r="BE651" s="39"/>
      <c r="BF651"/>
      <c r="BG651"/>
      <c r="BH651"/>
      <c r="BI651"/>
      <c r="BJ651"/>
      <c r="BK651"/>
      <c r="BL651"/>
      <c r="BM651"/>
      <c r="BN651"/>
      <c r="BO651"/>
      <c r="BP651"/>
      <c r="BQ651"/>
    </row>
    <row r="652" spans="1:69">
      <c r="A652">
        <v>3</v>
      </c>
      <c r="C652" s="71" t="s">
        <v>631</v>
      </c>
      <c r="E652" s="29" t="s">
        <v>52</v>
      </c>
      <c r="F652" s="43" t="s">
        <v>2140</v>
      </c>
      <c r="G652" s="238">
        <f t="shared" si="646"/>
        <v>0.58086988459</v>
      </c>
      <c r="H652" s="134">
        <f t="shared" si="647"/>
        <v>1.5309174389999999E-2</v>
      </c>
      <c r="I652" s="134">
        <f t="shared" si="648"/>
        <v>4.17081381E-2</v>
      </c>
      <c r="J652" s="138">
        <f t="shared" si="649"/>
        <v>0.37570748209999999</v>
      </c>
      <c r="K652" s="190">
        <v>0.14814509000000001</v>
      </c>
      <c r="L652" s="190">
        <v>2.4111526000000001E-2</v>
      </c>
      <c r="M652" s="190">
        <v>1.2630687999999999E-2</v>
      </c>
      <c r="N652" s="190">
        <v>1.1099968999999999E-2</v>
      </c>
      <c r="O652" s="190">
        <v>3.8168247000000001E-3</v>
      </c>
      <c r="P652" s="190">
        <v>3.9238069000000002E-4</v>
      </c>
      <c r="Q652" s="190">
        <v>4.9659240999999996E-3</v>
      </c>
      <c r="R652" s="190">
        <v>4.1277974999999996E-3</v>
      </c>
      <c r="S652" s="190">
        <v>5.6427879E-2</v>
      </c>
      <c r="T652" s="190">
        <v>8.1916531999999998E-4</v>
      </c>
      <c r="U652" s="190">
        <v>2.3820028000000001E-4</v>
      </c>
      <c r="V652" s="190">
        <v>0.31409443999999997</v>
      </c>
      <c r="W652" s="25"/>
      <c r="X652" s="252">
        <f t="shared" si="650"/>
        <v>1.2771128448275861</v>
      </c>
      <c r="Y652" s="35">
        <v>22.812756</v>
      </c>
      <c r="Z652" s="67">
        <f t="shared" si="651"/>
        <v>5.8224497728367616E-2</v>
      </c>
      <c r="AA652" s="5">
        <f t="shared" si="652"/>
        <v>3.1887424455399998E-6</v>
      </c>
      <c r="AB652" s="5">
        <f t="shared" si="653"/>
        <v>6.7974699143840005E-9</v>
      </c>
      <c r="AC652" s="36">
        <f t="shared" si="654"/>
        <v>0.1022924013</v>
      </c>
      <c r="AD652" s="42">
        <v>1.1935964999999999E-6</v>
      </c>
      <c r="AE652" s="42">
        <v>3.6009926E-9</v>
      </c>
      <c r="AF652" s="42">
        <v>9.8382305999999995E-14</v>
      </c>
      <c r="AG652" s="42">
        <v>1.5414567999999999E-10</v>
      </c>
      <c r="AH652" s="42">
        <v>2.4925905999999997E-10</v>
      </c>
      <c r="AI652" s="42">
        <v>1.7146604999999999E-9</v>
      </c>
      <c r="AJ652" s="42">
        <v>6.9980597000000001E-7</v>
      </c>
      <c r="AK652" s="42">
        <v>2.454365E-10</v>
      </c>
      <c r="AL652" s="42">
        <v>7.3708198000000003E-10</v>
      </c>
      <c r="AM652" s="42">
        <v>3.9386255999999999E-13</v>
      </c>
      <c r="AN652" s="42">
        <v>1.1103503E-14</v>
      </c>
      <c r="AO652" s="42">
        <v>3.2204845000000002E-12</v>
      </c>
      <c r="AP652" s="42">
        <v>4.8463942999999999E-14</v>
      </c>
      <c r="AQ652" s="42">
        <v>5.0179182000000003E-14</v>
      </c>
      <c r="AR652" s="42">
        <v>1.1848422999999999E-9</v>
      </c>
      <c r="AS652" s="42">
        <v>1.0223267999999999E-8</v>
      </c>
      <c r="AT652" s="42">
        <v>2.2608286000000001E-10</v>
      </c>
      <c r="AU652" s="29">
        <v>1.9645512999999998E-3</v>
      </c>
      <c r="AV652" s="29">
        <v>0.10032785</v>
      </c>
      <c r="AW652" s="42">
        <v>1.2818138E-6</v>
      </c>
      <c r="AX652" s="42">
        <v>1.9839096999999999E-9</v>
      </c>
      <c r="AY652" s="42">
        <v>1.4379839E-13</v>
      </c>
      <c r="AZ652" s="28"/>
      <c r="BA652" s="36" t="s">
        <v>2141</v>
      </c>
      <c r="BB652" s="28"/>
      <c r="BC652" s="28"/>
      <c r="BD652"/>
      <c r="BE652" s="39"/>
      <c r="BF652"/>
      <c r="BG652"/>
      <c r="BH652"/>
      <c r="BI652"/>
      <c r="BJ652"/>
      <c r="BK652"/>
      <c r="BL652"/>
      <c r="BM652"/>
      <c r="BN652"/>
      <c r="BO652"/>
      <c r="BP652"/>
      <c r="BQ652"/>
    </row>
    <row r="653" spans="1:69">
      <c r="A653">
        <v>3</v>
      </c>
      <c r="C653" s="71" t="s">
        <v>632</v>
      </c>
      <c r="E653" s="29" t="s">
        <v>52</v>
      </c>
      <c r="F653" s="43" t="s">
        <v>2142</v>
      </c>
      <c r="G653" s="238">
        <f t="shared" si="646"/>
        <v>1.5131328724045625</v>
      </c>
      <c r="H653" s="134">
        <f t="shared" si="647"/>
        <v>1.5270361462599998E-2</v>
      </c>
      <c r="I653" s="134">
        <f t="shared" si="648"/>
        <v>0.10902866092399999</v>
      </c>
      <c r="J653" s="138">
        <f t="shared" si="649"/>
        <v>0.62853776001796258</v>
      </c>
      <c r="K653" s="190">
        <v>0.76029608999999998</v>
      </c>
      <c r="L653" s="190">
        <v>0.10896786999999999</v>
      </c>
      <c r="M653" s="190">
        <v>5.9038089000000003E-5</v>
      </c>
      <c r="N653" s="190">
        <v>7.2802763999999997E-3</v>
      </c>
      <c r="O653" s="190">
        <v>7.9868510999999993E-3</v>
      </c>
      <c r="P653" s="190">
        <v>3.2339626000000001E-6</v>
      </c>
      <c r="Q653" s="190">
        <v>1.7528350000000001E-6</v>
      </c>
      <c r="R653" s="190">
        <v>6.2388149999999997E-6</v>
      </c>
      <c r="S653" s="190">
        <v>0.62852425999999995</v>
      </c>
      <c r="T653" s="190">
        <v>4.0150582999999998E-6</v>
      </c>
      <c r="U653" s="190">
        <v>3.2456591999999999E-6</v>
      </c>
      <c r="V653" s="190">
        <v>4.8546263999999997E-10</v>
      </c>
      <c r="W653" s="25"/>
      <c r="X653" s="252">
        <f t="shared" si="650"/>
        <v>6.554276637931034</v>
      </c>
      <c r="Y653" s="35">
        <v>177.04084</v>
      </c>
      <c r="Z653" s="67">
        <f t="shared" si="651"/>
        <v>0.1549424891996157</v>
      </c>
      <c r="AA653" s="5">
        <f t="shared" si="652"/>
        <v>8.3501923318900634E-6</v>
      </c>
      <c r="AB653" s="5">
        <f t="shared" si="653"/>
        <v>2.1059425663827599E-8</v>
      </c>
      <c r="AC653" s="36">
        <f t="shared" si="654"/>
        <v>0.35933712043496996</v>
      </c>
      <c r="AD653" s="42">
        <v>6.0823909E-6</v>
      </c>
      <c r="AE653" s="42">
        <v>1.8352041000000001E-8</v>
      </c>
      <c r="AF653" s="42">
        <v>5.0140396000000001E-13</v>
      </c>
      <c r="AG653" s="42">
        <v>4.4165486E-13</v>
      </c>
      <c r="AH653" s="42">
        <v>2.8139706E-14</v>
      </c>
      <c r="AI653" s="42">
        <v>2.7096812999999999E-10</v>
      </c>
      <c r="AJ653" s="42">
        <v>2.2671536999999998E-6</v>
      </c>
      <c r="AK653" s="42">
        <v>6.1325343999999997E-11</v>
      </c>
      <c r="AL653" s="42">
        <v>2.6408867000000002E-9</v>
      </c>
      <c r="AM653" s="42">
        <v>9.2694937000000008E-15</v>
      </c>
      <c r="AN653" s="42">
        <v>1.0352324E-16</v>
      </c>
      <c r="AO653" s="42">
        <v>1.3968736E-14</v>
      </c>
      <c r="AP653" s="42">
        <v>1.9568844999999999E-16</v>
      </c>
      <c r="AQ653" s="42">
        <v>3.7200111999999998E-16</v>
      </c>
      <c r="AR653" s="42">
        <v>3.6407055E-12</v>
      </c>
      <c r="AS653" s="42">
        <v>1.1528163E-10</v>
      </c>
      <c r="AT653" s="42">
        <v>3.0821374000000001E-12</v>
      </c>
      <c r="AU653" s="42">
        <v>4.8043497E-7</v>
      </c>
      <c r="AV653" s="29">
        <v>0.35933663999999998</v>
      </c>
      <c r="AW653" s="42">
        <v>2.5737162999999998E-10</v>
      </c>
      <c r="AX653" s="42">
        <v>1.5650990000000001E-12</v>
      </c>
      <c r="AY653" s="42">
        <v>7.0025092999999995E-17</v>
      </c>
      <c r="AZ653" s="28"/>
      <c r="BA653" s="33" t="s">
        <v>1184</v>
      </c>
      <c r="BB653" s="28"/>
      <c r="BC653" s="28"/>
      <c r="BD653"/>
      <c r="BE653" s="39"/>
      <c r="BF653"/>
      <c r="BG653"/>
      <c r="BH653"/>
      <c r="BI653"/>
      <c r="BJ653"/>
      <c r="BK653"/>
      <c r="BL653"/>
      <c r="BM653"/>
      <c r="BN653"/>
      <c r="BO653"/>
      <c r="BP653"/>
      <c r="BQ653"/>
    </row>
    <row r="654" spans="1:69">
      <c r="A654">
        <v>3</v>
      </c>
      <c r="C654" s="71" t="s">
        <v>633</v>
      </c>
      <c r="E654" s="29" t="s">
        <v>52</v>
      </c>
      <c r="F654" s="43" t="s">
        <v>2143</v>
      </c>
      <c r="G654" s="238">
        <f t="shared" si="646"/>
        <v>0.94755877741716277</v>
      </c>
      <c r="H654" s="134">
        <f t="shared" si="647"/>
        <v>6.490058133200001E-2</v>
      </c>
      <c r="I654" s="134">
        <f t="shared" si="648"/>
        <v>5.3613900150000005E-2</v>
      </c>
      <c r="J654" s="138">
        <f t="shared" si="649"/>
        <v>0.58343142593516273</v>
      </c>
      <c r="K654" s="190">
        <v>0.24561287000000001</v>
      </c>
      <c r="L654" s="190">
        <v>5.4824932999999999E-2</v>
      </c>
      <c r="M654" s="190">
        <v>-7.5432487999999996E-4</v>
      </c>
      <c r="N654" s="190">
        <v>2.0208859999999999E-2</v>
      </c>
      <c r="O654" s="190">
        <v>4.4707662000000002E-2</v>
      </c>
      <c r="P654" s="190">
        <v>-1.5940668000000001E-5</v>
      </c>
      <c r="Q654" s="190">
        <v>-4.5670797000000002E-4</v>
      </c>
      <c r="R654" s="190">
        <v>-3.6140800999999998E-4</v>
      </c>
      <c r="S654" s="190">
        <v>0.58385012999999997</v>
      </c>
      <c r="T654" s="190">
        <v>-5.4697982999999997E-5</v>
      </c>
      <c r="U654" s="190">
        <v>-2.5985573000000001E-6</v>
      </c>
      <c r="V654" s="190">
        <v>4.8546263999999997E-10</v>
      </c>
      <c r="W654" s="25"/>
      <c r="X654" s="252">
        <f t="shared" si="650"/>
        <v>2.117352327586207</v>
      </c>
      <c r="Y654" s="35">
        <v>105.55431</v>
      </c>
      <c r="Z654" s="67">
        <f t="shared" si="651"/>
        <v>5.8457825085942335E-2</v>
      </c>
      <c r="AA654" s="5">
        <f t="shared" si="652"/>
        <v>3.0869225413410002E-6</v>
      </c>
      <c r="AB654" s="5">
        <f t="shared" si="653"/>
        <v>7.3750200206054699E-9</v>
      </c>
      <c r="AC654" s="36">
        <f t="shared" si="654"/>
        <v>0.3299493431728</v>
      </c>
      <c r="AD654" s="42">
        <v>1.9643858999999999E-6</v>
      </c>
      <c r="AE654" s="42">
        <v>5.9270499000000001E-9</v>
      </c>
      <c r="AF654" s="42">
        <v>1.6193558E-13</v>
      </c>
      <c r="AG654" s="42">
        <v>-1.0330916999999999E-11</v>
      </c>
      <c r="AH654" s="42">
        <v>-2.3324687999999998E-11</v>
      </c>
      <c r="AI654" s="42">
        <v>6.5463745000000004E-10</v>
      </c>
      <c r="AJ654" s="42">
        <v>1.1267783999999999E-6</v>
      </c>
      <c r="AK654" s="42">
        <v>1.5883108000000001E-10</v>
      </c>
      <c r="AL654" s="42">
        <v>1.3193836E-9</v>
      </c>
      <c r="AM654" s="42">
        <v>6.4900557000000004E-15</v>
      </c>
      <c r="AN654" s="42">
        <v>-4.0280482999999998E-16</v>
      </c>
      <c r="AO654" s="42">
        <v>-1.8687193000000001E-13</v>
      </c>
      <c r="AP654" s="42">
        <v>-2.9775568E-15</v>
      </c>
      <c r="AQ654" s="42">
        <v>-1.6331497E-15</v>
      </c>
      <c r="AR654" s="42">
        <v>-6.7037763999999997E-11</v>
      </c>
      <c r="AS654" s="42">
        <v>-2.3113883999999999E-10</v>
      </c>
      <c r="AT654" s="42">
        <v>-2.4623757000000002E-12</v>
      </c>
      <c r="AU654" s="42">
        <v>-1.9268271999999999E-6</v>
      </c>
      <c r="AV654" s="29">
        <v>0.32995127000000002</v>
      </c>
      <c r="AW654" s="42">
        <v>-4.5645638999999998E-9</v>
      </c>
      <c r="AX654" s="42">
        <v>-2.7757482E-11</v>
      </c>
      <c r="AY654" s="42">
        <v>-1.2418889E-15</v>
      </c>
      <c r="AZ654" s="28"/>
      <c r="BA654" s="33" t="s">
        <v>1184</v>
      </c>
      <c r="BB654" s="28"/>
      <c r="BC654" s="28"/>
      <c r="BD654"/>
      <c r="BE654" s="39"/>
      <c r="BF654"/>
      <c r="BG654"/>
      <c r="BH654"/>
      <c r="BI654"/>
      <c r="BJ654"/>
      <c r="BK654"/>
      <c r="BL654"/>
      <c r="BM654"/>
      <c r="BN654"/>
      <c r="BO654"/>
      <c r="BP654"/>
      <c r="BQ654"/>
    </row>
    <row r="655" spans="1:69">
      <c r="A655">
        <v>3</v>
      </c>
      <c r="C655" s="71" t="s">
        <v>634</v>
      </c>
      <c r="E655" s="29" t="s">
        <v>52</v>
      </c>
      <c r="F655" s="43" t="s">
        <v>2144</v>
      </c>
      <c r="G655" s="238">
        <f t="shared" si="646"/>
        <v>0.64715898999999999</v>
      </c>
      <c r="H655" s="134">
        <f t="shared" si="647"/>
        <v>9.5839900000000006E-3</v>
      </c>
      <c r="I655" s="134">
        <f t="shared" si="648"/>
        <v>0.17937500000000001</v>
      </c>
      <c r="J655" s="138">
        <f t="shared" si="649"/>
        <v>0</v>
      </c>
      <c r="K655" s="190">
        <v>0.4582</v>
      </c>
      <c r="L655" s="190">
        <v>0.17937500000000001</v>
      </c>
      <c r="M655" s="190">
        <v>0</v>
      </c>
      <c r="N655" s="190">
        <v>9.5839900000000006E-3</v>
      </c>
      <c r="O655" s="190">
        <v>0</v>
      </c>
      <c r="P655" s="190">
        <v>0</v>
      </c>
      <c r="Q655" s="190">
        <v>0</v>
      </c>
      <c r="R655" s="190">
        <v>0</v>
      </c>
      <c r="S655" s="190">
        <v>0</v>
      </c>
      <c r="T655" s="190">
        <v>0</v>
      </c>
      <c r="U655" s="190">
        <v>0</v>
      </c>
      <c r="V655" s="190">
        <v>0</v>
      </c>
      <c r="W655" s="25"/>
      <c r="X655" s="252">
        <f t="shared" si="650"/>
        <v>3.9499999999999997</v>
      </c>
      <c r="Y655" s="35">
        <v>57.367199999999997</v>
      </c>
      <c r="Z655" s="67">
        <f t="shared" si="651"/>
        <v>0.13706471882412002</v>
      </c>
      <c r="AA655" s="5">
        <f t="shared" si="652"/>
        <v>7.3969498000000005E-6</v>
      </c>
      <c r="AB655" s="5">
        <f t="shared" si="653"/>
        <v>1.5486226175000001E-8</v>
      </c>
      <c r="AC655" s="36">
        <f t="shared" si="654"/>
        <v>0.53957639999999996</v>
      </c>
      <c r="AD655" s="42">
        <v>3.6656000000000001E-6</v>
      </c>
      <c r="AE655" s="42">
        <v>1.1059999999999999E-8</v>
      </c>
      <c r="AF655" s="42">
        <v>3.0217500000000002E-13</v>
      </c>
      <c r="AG655" s="29">
        <v>0</v>
      </c>
      <c r="AH655" s="29">
        <v>0</v>
      </c>
      <c r="AI655" s="42">
        <v>3.4980000000000002E-10</v>
      </c>
      <c r="AJ655" s="42">
        <v>3.7309999999999999E-6</v>
      </c>
      <c r="AK655" s="42">
        <v>7.9924000000000002E-11</v>
      </c>
      <c r="AL655" s="42">
        <v>4.3459999999999997E-9</v>
      </c>
      <c r="AM655" s="29">
        <v>0</v>
      </c>
      <c r="AN655" s="29">
        <v>0</v>
      </c>
      <c r="AO655" s="29">
        <v>0</v>
      </c>
      <c r="AP655" s="29">
        <v>0</v>
      </c>
      <c r="AQ655" s="29">
        <v>0</v>
      </c>
      <c r="AR655" s="29">
        <v>0</v>
      </c>
      <c r="AS655" s="29">
        <v>0</v>
      </c>
      <c r="AT655" s="29">
        <v>0</v>
      </c>
      <c r="AU655" s="29">
        <v>0</v>
      </c>
      <c r="AV655" s="29">
        <v>0.53957639999999996</v>
      </c>
      <c r="AW655" s="29">
        <v>0</v>
      </c>
      <c r="AX655" s="29">
        <v>0</v>
      </c>
      <c r="AY655" s="29">
        <v>0</v>
      </c>
      <c r="AZ655" s="28"/>
      <c r="BA655" s="33" t="s">
        <v>1207</v>
      </c>
      <c r="BB655" s="28"/>
      <c r="BC655" s="28"/>
      <c r="BD655"/>
      <c r="BE655" s="39"/>
      <c r="BF655"/>
      <c r="BG655"/>
      <c r="BH655"/>
      <c r="BI655"/>
      <c r="BJ655"/>
      <c r="BK655"/>
      <c r="BL655"/>
      <c r="BM655"/>
      <c r="BN655"/>
      <c r="BO655"/>
      <c r="BP655"/>
      <c r="BQ655"/>
    </row>
    <row r="656" spans="1:69">
      <c r="A656">
        <v>3</v>
      </c>
      <c r="C656" s="71" t="s">
        <v>1134</v>
      </c>
      <c r="E656" s="29" t="s">
        <v>52</v>
      </c>
      <c r="F656" s="43" t="s">
        <v>2145</v>
      </c>
      <c r="G656" s="238">
        <f t="shared" si="646"/>
        <v>0.93517726878999996</v>
      </c>
      <c r="H656" s="134">
        <f t="shared" si="647"/>
        <v>2.2414130220000002E-2</v>
      </c>
      <c r="I656" s="134">
        <f t="shared" si="648"/>
        <v>3.1283228439999998E-2</v>
      </c>
      <c r="J656" s="138">
        <f t="shared" si="649"/>
        <v>0.44037485012999994</v>
      </c>
      <c r="K656" s="190">
        <v>0.44110505999999999</v>
      </c>
      <c r="L656" s="190">
        <v>1.1528277999999999E-2</v>
      </c>
      <c r="M656" s="190">
        <v>1.8898066000000002E-2</v>
      </c>
      <c r="N656" s="190">
        <v>1.9688460000000001E-2</v>
      </c>
      <c r="O656" s="190">
        <v>2.4245833999999998E-3</v>
      </c>
      <c r="P656" s="190">
        <v>3.0108681999999997E-4</v>
      </c>
      <c r="Q656" s="190">
        <v>8.5688444000000001E-4</v>
      </c>
      <c r="R656" s="190">
        <v>6.1253877999999996E-4</v>
      </c>
      <c r="S656" s="190">
        <v>0.43889383999999998</v>
      </c>
      <c r="T656" s="190">
        <v>8.4906564999999998E-4</v>
      </c>
      <c r="U656" s="190">
        <v>1.94057E-5</v>
      </c>
      <c r="V656" s="190">
        <v>0</v>
      </c>
      <c r="W656" s="25"/>
      <c r="X656" s="252">
        <f t="shared" si="650"/>
        <v>3.8026298275862067</v>
      </c>
      <c r="Y656" s="35">
        <v>87.255449999999996</v>
      </c>
      <c r="Z656" s="67">
        <f t="shared" si="651"/>
        <v>8.0214658651946463E-2</v>
      </c>
      <c r="AA656" s="5">
        <f t="shared" si="652"/>
        <v>4.0676332502909998E-6</v>
      </c>
      <c r="AB656" s="5">
        <f t="shared" si="653"/>
        <v>1.17344968027413E-8</v>
      </c>
      <c r="AC656" s="36">
        <f t="shared" si="654"/>
        <v>0.72313329165200002</v>
      </c>
      <c r="AD656" s="42">
        <v>3.5608357000000002E-6</v>
      </c>
      <c r="AE656" s="42">
        <v>1.0742478E-8</v>
      </c>
      <c r="AF656" s="42">
        <v>2.9349111000000001E-13</v>
      </c>
      <c r="AG656" s="42">
        <v>2.3906136000000001E-10</v>
      </c>
      <c r="AH656" s="42">
        <v>3.1055231000000001E-11</v>
      </c>
      <c r="AI656" s="42">
        <v>2.7644884000000001E-9</v>
      </c>
      <c r="AJ656" s="42">
        <v>4.8806637000000002E-7</v>
      </c>
      <c r="AK656" s="42">
        <v>4.0024939000000001E-10</v>
      </c>
      <c r="AL656" s="42">
        <v>5.0800161999999998E-10</v>
      </c>
      <c r="AM656" s="42">
        <v>1.7271576999999999E-14</v>
      </c>
      <c r="AN656" s="42">
        <v>1.787546E-15</v>
      </c>
      <c r="AO656" s="42">
        <v>7.3875750000000005E-13</v>
      </c>
      <c r="AP656" s="42">
        <v>4.2681605000000002E-14</v>
      </c>
      <c r="AQ656" s="42">
        <v>3.2258789000000003E-14</v>
      </c>
      <c r="AR656" s="42">
        <v>3.7115880999999998E-9</v>
      </c>
      <c r="AS656" s="42">
        <v>1.4230271999999999E-9</v>
      </c>
      <c r="AT656" s="42">
        <v>1.8410536E-11</v>
      </c>
      <c r="AU656" s="42">
        <v>3.2991652E-5</v>
      </c>
      <c r="AV656" s="29">
        <v>0.72310030000000003</v>
      </c>
      <c r="AW656" s="42">
        <v>1.0561959999999999E-8</v>
      </c>
      <c r="AX656" s="42">
        <v>6.4228134999999997E-11</v>
      </c>
      <c r="AY656" s="42">
        <v>2.8736143000000002E-15</v>
      </c>
      <c r="AZ656" s="28"/>
      <c r="BA656" s="38" t="s">
        <v>1210</v>
      </c>
      <c r="BB656" s="28"/>
      <c r="BC656" s="28"/>
      <c r="BD656"/>
      <c r="BE656" s="39"/>
      <c r="BF656"/>
      <c r="BG656"/>
      <c r="BH656"/>
      <c r="BI656"/>
      <c r="BJ656"/>
      <c r="BK656"/>
      <c r="BL656"/>
      <c r="BM656"/>
      <c r="BN656"/>
      <c r="BO656"/>
      <c r="BP656"/>
      <c r="BQ656"/>
    </row>
    <row r="657" spans="1:69">
      <c r="C657" s="71" t="s">
        <v>1133</v>
      </c>
      <c r="E657" s="29" t="s">
        <v>52</v>
      </c>
      <c r="F657" s="43" t="s">
        <v>2146</v>
      </c>
      <c r="G657" s="238">
        <f t="shared" si="646"/>
        <v>0.28789575000000001</v>
      </c>
      <c r="H657" s="134">
        <f t="shared" si="647"/>
        <v>4.5207499999999996E-3</v>
      </c>
      <c r="I657" s="134">
        <f t="shared" si="648"/>
        <v>0.109375</v>
      </c>
      <c r="J657" s="138">
        <f t="shared" si="649"/>
        <v>0</v>
      </c>
      <c r="K657" s="190">
        <v>0.17399999999999999</v>
      </c>
      <c r="L657" s="190">
        <v>0.109375</v>
      </c>
      <c r="M657" s="190">
        <v>0</v>
      </c>
      <c r="N657" s="190">
        <v>4.5207499999999996E-3</v>
      </c>
      <c r="O657" s="190">
        <v>0</v>
      </c>
      <c r="P657" s="190">
        <v>0</v>
      </c>
      <c r="Q657" s="190">
        <v>0</v>
      </c>
      <c r="R657" s="190">
        <v>0</v>
      </c>
      <c r="S657" s="190">
        <v>0</v>
      </c>
      <c r="T657" s="190">
        <v>0</v>
      </c>
      <c r="U657" s="190">
        <v>0</v>
      </c>
      <c r="V657" s="190">
        <v>0</v>
      </c>
      <c r="W657" s="25"/>
      <c r="X657" s="252">
        <f t="shared" si="650"/>
        <v>1.4999999999999998</v>
      </c>
      <c r="Y657" s="35">
        <v>21.783000000000001</v>
      </c>
      <c r="Z657" s="67">
        <f t="shared" si="651"/>
        <v>6.7064082546399992E-2</v>
      </c>
      <c r="AA657" s="5">
        <f t="shared" si="652"/>
        <v>3.6671649999999995E-6</v>
      </c>
      <c r="AB657" s="5">
        <f t="shared" si="653"/>
        <v>6.8878147500000015E-9</v>
      </c>
      <c r="AC657" s="36">
        <f t="shared" si="654"/>
        <v>0.2048835</v>
      </c>
      <c r="AD657" s="42">
        <v>1.392E-6</v>
      </c>
      <c r="AE657" s="42">
        <v>4.2000000000000004E-9</v>
      </c>
      <c r="AF657" s="42">
        <v>1.1474999999999999E-13</v>
      </c>
      <c r="AG657" s="29">
        <v>0</v>
      </c>
      <c r="AH657" s="29">
        <v>0</v>
      </c>
      <c r="AI657" s="42">
        <v>1.65E-10</v>
      </c>
      <c r="AJ657" s="42">
        <v>2.2749999999999998E-6</v>
      </c>
      <c r="AK657" s="42">
        <v>3.7700000000000003E-11</v>
      </c>
      <c r="AL657" s="42">
        <v>2.6500000000000002E-9</v>
      </c>
      <c r="AM657" s="29">
        <v>0</v>
      </c>
      <c r="AN657" s="29">
        <v>0</v>
      </c>
      <c r="AO657" s="29">
        <v>0</v>
      </c>
      <c r="AP657" s="29">
        <v>0</v>
      </c>
      <c r="AQ657" s="29">
        <v>0</v>
      </c>
      <c r="AR657" s="29">
        <v>0</v>
      </c>
      <c r="AS657" s="29">
        <v>0</v>
      </c>
      <c r="AT657" s="29">
        <v>0</v>
      </c>
      <c r="AU657" s="29">
        <v>0</v>
      </c>
      <c r="AV657" s="29">
        <v>0.2048835</v>
      </c>
      <c r="AW657" s="29">
        <v>0</v>
      </c>
      <c r="AX657" s="29">
        <v>0</v>
      </c>
      <c r="AY657" s="29">
        <v>0</v>
      </c>
      <c r="AZ657" s="28"/>
      <c r="BA657" s="33" t="s">
        <v>1212</v>
      </c>
      <c r="BB657" s="28"/>
      <c r="BC657" s="28"/>
      <c r="BD657"/>
      <c r="BE657" s="39"/>
      <c r="BF657"/>
      <c r="BG657"/>
      <c r="BH657"/>
      <c r="BI657"/>
      <c r="BJ657"/>
      <c r="BK657"/>
      <c r="BL657"/>
      <c r="BM657"/>
      <c r="BN657"/>
      <c r="BO657"/>
      <c r="BP657"/>
      <c r="BQ657"/>
    </row>
    <row r="658" spans="1:69">
      <c r="C658" s="71" t="s">
        <v>635</v>
      </c>
      <c r="E658" s="29" t="s">
        <v>52</v>
      </c>
      <c r="F658" s="43" t="s">
        <v>2147</v>
      </c>
      <c r="G658" s="238">
        <f>H658+I658+J658+K658</f>
        <v>6.3723988980738193</v>
      </c>
      <c r="H658" s="43">
        <f t="shared" si="647"/>
        <v>0.15330987204799998</v>
      </c>
      <c r="I658" s="43">
        <f t="shared" si="648"/>
        <v>3.3692251860000004</v>
      </c>
      <c r="J658" s="50">
        <f t="shared" si="649"/>
        <v>0.3227524400258186</v>
      </c>
      <c r="K658" s="190">
        <v>2.5271113999999999</v>
      </c>
      <c r="L658" s="190">
        <v>0.16694369000000001</v>
      </c>
      <c r="M658" s="190">
        <v>3.1772865000000001</v>
      </c>
      <c r="N658" s="190">
        <v>0.15223771999999999</v>
      </c>
      <c r="O658" s="190">
        <v>5.9301648E-5</v>
      </c>
      <c r="P658" s="190">
        <v>1.0128504E-3</v>
      </c>
      <c r="Q658" s="190">
        <v>2.4994995999999998E-2</v>
      </c>
      <c r="R658" s="190">
        <v>3.8036890000000001E-5</v>
      </c>
      <c r="S658" s="190">
        <v>4.1591178999999999E-2</v>
      </c>
      <c r="T658" s="190">
        <v>1.6782339E-5</v>
      </c>
      <c r="U658" s="190">
        <v>0.28110644000000001</v>
      </c>
      <c r="V658" s="190">
        <v>1.7968186E-9</v>
      </c>
      <c r="W658" s="25"/>
      <c r="X658" s="252">
        <f t="shared" si="650"/>
        <v>21.785443103448273</v>
      </c>
      <c r="Y658" s="35">
        <v>52.560085000000001</v>
      </c>
      <c r="Z658" s="67">
        <f t="shared" si="651"/>
        <v>1.1710672423661492</v>
      </c>
      <c r="AA658" s="5">
        <f t="shared" si="652"/>
        <v>5.5367114719964167E-5</v>
      </c>
      <c r="AB658" s="5">
        <f t="shared" si="653"/>
        <v>4.2134884090593199E-7</v>
      </c>
      <c r="AC658" s="36">
        <f t="shared" si="654"/>
        <v>0.476727972</v>
      </c>
      <c r="AD658" s="42">
        <v>2.3912757000000002E-5</v>
      </c>
      <c r="AE658" s="42">
        <v>7.2040435000000005E-8</v>
      </c>
      <c r="AF658" s="42">
        <v>1.9679529E-12</v>
      </c>
      <c r="AG658" s="42">
        <v>1.0702151E-7</v>
      </c>
      <c r="AH658" s="42">
        <v>7.0086417000000005E-13</v>
      </c>
      <c r="AI658" s="42">
        <v>1.9959934E-8</v>
      </c>
      <c r="AJ658" s="42">
        <v>3.0516676E-5</v>
      </c>
      <c r="AK658" s="42">
        <v>2.8410766E-9</v>
      </c>
      <c r="AL658" s="42">
        <v>7.5957440999999995E-8</v>
      </c>
      <c r="AM658" s="42">
        <v>6.8972072999999995E-14</v>
      </c>
      <c r="AN658" s="42">
        <v>2.2285069E-14</v>
      </c>
      <c r="AO658" s="42">
        <v>2.7745914999999999E-11</v>
      </c>
      <c r="AP658" s="42">
        <v>1.4789814000000001E-11</v>
      </c>
      <c r="AQ658" s="42">
        <v>1.6536621E-12</v>
      </c>
      <c r="AR658" s="42">
        <v>6.2157351E-9</v>
      </c>
      <c r="AS658" s="42">
        <v>1.0795962000000001E-7</v>
      </c>
      <c r="AT658" s="42">
        <v>2.6622782999999999E-7</v>
      </c>
      <c r="AU658" s="29">
        <v>5.3819262E-2</v>
      </c>
      <c r="AV658" s="29">
        <v>0.42290871000000002</v>
      </c>
      <c r="AW658" s="42">
        <v>6.9652422E-7</v>
      </c>
      <c r="AX658" s="42">
        <v>4.2356202000000004E-9</v>
      </c>
      <c r="AY658" s="42">
        <v>1.8950479000000001E-13</v>
      </c>
      <c r="AZ658" s="28"/>
      <c r="BA658" s="33" t="s">
        <v>1173</v>
      </c>
      <c r="BB658" s="28"/>
      <c r="BC658" s="28"/>
      <c r="BD658"/>
      <c r="BE658" s="39"/>
      <c r="BF658"/>
      <c r="BG658"/>
      <c r="BH658"/>
      <c r="BI658"/>
      <c r="BJ658"/>
      <c r="BK658"/>
      <c r="BL658"/>
      <c r="BM658"/>
      <c r="BN658"/>
      <c r="BO658"/>
      <c r="BP658"/>
      <c r="BQ658"/>
    </row>
    <row r="659" spans="1:69">
      <c r="A659">
        <v>3</v>
      </c>
      <c r="C659" s="71" t="s">
        <v>636</v>
      </c>
      <c r="E659" s="29" t="s">
        <v>52</v>
      </c>
      <c r="F659" s="43" t="s">
        <v>2148</v>
      </c>
      <c r="G659" s="238">
        <f t="shared" si="646"/>
        <v>0.71358213774000001</v>
      </c>
      <c r="H659" s="134">
        <f t="shared" si="647"/>
        <v>8.0617597200000002E-2</v>
      </c>
      <c r="I659" s="134">
        <f t="shared" si="648"/>
        <v>0.345103035</v>
      </c>
      <c r="J659" s="138">
        <f t="shared" si="649"/>
        <v>7.6083785540000004E-2</v>
      </c>
      <c r="K659" s="190">
        <v>0.21177772</v>
      </c>
      <c r="L659" s="190">
        <v>4.3145800999999998E-2</v>
      </c>
      <c r="M659" s="190">
        <v>1.9303813999999999E-2</v>
      </c>
      <c r="N659" s="190">
        <v>1.7184874999999999E-2</v>
      </c>
      <c r="O659" s="190">
        <v>7.2716441999999999E-3</v>
      </c>
      <c r="P659" s="190">
        <v>5.6161078000000003E-2</v>
      </c>
      <c r="Q659" s="190">
        <v>0.28265341999999999</v>
      </c>
      <c r="R659" s="190">
        <v>8.7254845999999997E-3</v>
      </c>
      <c r="S659" s="190">
        <v>6.5826142000000004E-2</v>
      </c>
      <c r="T659" s="190">
        <v>1.3934562E-3</v>
      </c>
      <c r="U659" s="190">
        <v>1.3870274000000001E-4</v>
      </c>
      <c r="V659" s="190">
        <v>0</v>
      </c>
      <c r="W659" s="25"/>
      <c r="X659" s="252">
        <f t="shared" si="650"/>
        <v>1.8256699999999999</v>
      </c>
      <c r="Y659" s="35">
        <v>35.261510999999999</v>
      </c>
      <c r="Z659" s="67">
        <f t="shared" si="651"/>
        <v>7.3793992935240069E-2</v>
      </c>
      <c r="AA659" s="5">
        <f t="shared" si="652"/>
        <v>4.0887018135799999E-6</v>
      </c>
      <c r="AB659" s="5">
        <f t="shared" si="653"/>
        <v>7.6936772078830004E-9</v>
      </c>
      <c r="AC659" s="36">
        <f t="shared" si="654"/>
        <v>9.0210790149999998E-2</v>
      </c>
      <c r="AD659" s="42">
        <v>1.707019E-6</v>
      </c>
      <c r="AE659" s="42">
        <v>5.1499128000000001E-9</v>
      </c>
      <c r="AF659" s="42">
        <v>1.4070021E-13</v>
      </c>
      <c r="AG659" s="42">
        <v>2.5566904000000002E-10</v>
      </c>
      <c r="AH659" s="42">
        <v>5.5424044000000004E-10</v>
      </c>
      <c r="AI659" s="42">
        <v>2.7205681000000001E-9</v>
      </c>
      <c r="AJ659" s="42">
        <v>1.2344965999999999E-6</v>
      </c>
      <c r="AK659" s="42">
        <v>3.879987E-10</v>
      </c>
      <c r="AL659" s="42">
        <v>1.2755043999999999E-9</v>
      </c>
      <c r="AM659" s="42">
        <v>6.5965328000000004E-14</v>
      </c>
      <c r="AN659" s="42">
        <v>1.2016853000000001E-14</v>
      </c>
      <c r="AO659" s="42">
        <v>4.7666184999999997E-12</v>
      </c>
      <c r="AP659" s="42">
        <v>4.0557311999999999E-11</v>
      </c>
      <c r="AQ659" s="42">
        <v>7.1751888999999996E-12</v>
      </c>
      <c r="AR659" s="42">
        <v>1.7593436000000001E-8</v>
      </c>
      <c r="AS659" s="42">
        <v>1.0116216999999999E-6</v>
      </c>
      <c r="AT659" s="42">
        <v>1.3158978000000001E-10</v>
      </c>
      <c r="AU659" s="29">
        <v>1.8166115E-4</v>
      </c>
      <c r="AV659" s="29">
        <v>9.0029128999999999E-2</v>
      </c>
      <c r="AW659" s="42">
        <v>1.144406E-7</v>
      </c>
      <c r="AX659" s="42">
        <v>6.9592258999999997E-10</v>
      </c>
      <c r="AY659" s="42">
        <v>3.1136091999999997E-14</v>
      </c>
      <c r="AZ659" s="28"/>
      <c r="BA659" s="38" t="s">
        <v>1213</v>
      </c>
      <c r="BB659" s="28"/>
      <c r="BC659" s="28"/>
      <c r="BD659"/>
      <c r="BE659" s="39"/>
      <c r="BF659"/>
      <c r="BG659"/>
      <c r="BH659"/>
      <c r="BI659"/>
      <c r="BJ659"/>
      <c r="BK659"/>
      <c r="BL659"/>
      <c r="BM659"/>
      <c r="BN659"/>
      <c r="BO659"/>
      <c r="BP659"/>
      <c r="BQ659"/>
    </row>
    <row r="660" spans="1:69">
      <c r="A660">
        <v>3</v>
      </c>
      <c r="C660" s="71" t="s">
        <v>637</v>
      </c>
      <c r="E660" s="29" t="s">
        <v>52</v>
      </c>
      <c r="F660" s="43" t="s">
        <v>2149</v>
      </c>
      <c r="G660" s="238">
        <f t="shared" si="646"/>
        <v>0.38610352062999997</v>
      </c>
      <c r="H660" s="134">
        <f t="shared" si="647"/>
        <v>2.4911597089999998E-2</v>
      </c>
      <c r="I660" s="134">
        <f t="shared" si="648"/>
        <v>7.3330417999999994E-2</v>
      </c>
      <c r="J660" s="138">
        <f t="shared" si="649"/>
        <v>7.6083785540000004E-2</v>
      </c>
      <c r="K660" s="190">
        <v>0.21177772</v>
      </c>
      <c r="L660" s="190">
        <v>4.3145800999999998E-2</v>
      </c>
      <c r="M660" s="190">
        <v>1.9303813999999999E-2</v>
      </c>
      <c r="N660" s="190">
        <v>1.7184874999999999E-2</v>
      </c>
      <c r="O660" s="190">
        <v>7.2716441999999999E-3</v>
      </c>
      <c r="P660" s="190">
        <v>4.5507788999999999E-4</v>
      </c>
      <c r="Q660" s="190">
        <v>1.0880803E-2</v>
      </c>
      <c r="R660" s="190">
        <v>8.7254845999999997E-3</v>
      </c>
      <c r="S660" s="190">
        <v>6.5826142000000004E-2</v>
      </c>
      <c r="T660" s="190">
        <v>1.3934562E-3</v>
      </c>
      <c r="U660" s="190">
        <v>1.3870274000000001E-4</v>
      </c>
      <c r="V660" s="190">
        <v>0</v>
      </c>
      <c r="W660" s="25"/>
      <c r="X660" s="252">
        <f t="shared" si="650"/>
        <v>1.8256699999999999</v>
      </c>
      <c r="Y660" s="35">
        <v>35.261510999999999</v>
      </c>
      <c r="Z660" s="67">
        <f t="shared" si="651"/>
        <v>5.6602126501563987E-2</v>
      </c>
      <c r="AA660" s="5">
        <f t="shared" si="652"/>
        <v>3.0693858258799998E-6</v>
      </c>
      <c r="AB660" s="5">
        <f t="shared" si="653"/>
        <v>7.6460676075819998E-9</v>
      </c>
      <c r="AC660" s="36">
        <f t="shared" si="654"/>
        <v>9.0210790149999998E-2</v>
      </c>
      <c r="AD660" s="42">
        <v>1.707019E-6</v>
      </c>
      <c r="AE660" s="42">
        <v>5.1499128000000001E-9</v>
      </c>
      <c r="AF660" s="42">
        <v>1.4070021E-13</v>
      </c>
      <c r="AG660" s="42">
        <v>2.5566904000000002E-10</v>
      </c>
      <c r="AH660" s="42">
        <v>5.5424044000000004E-10</v>
      </c>
      <c r="AI660" s="42">
        <v>2.7205681000000001E-9</v>
      </c>
      <c r="AJ660" s="42">
        <v>1.2344965999999999E-6</v>
      </c>
      <c r="AK660" s="42">
        <v>3.879987E-10</v>
      </c>
      <c r="AL660" s="42">
        <v>1.2755043999999999E-9</v>
      </c>
      <c r="AM660" s="42">
        <v>6.5965328000000004E-14</v>
      </c>
      <c r="AN660" s="42">
        <v>1.2016853000000001E-14</v>
      </c>
      <c r="AO660" s="42">
        <v>4.7666184999999997E-12</v>
      </c>
      <c r="AP660" s="42">
        <v>7.5311687000000002E-14</v>
      </c>
      <c r="AQ660" s="42">
        <v>4.7588912000000002E-14</v>
      </c>
      <c r="AR660" s="42">
        <v>1.6774357E-9</v>
      </c>
      <c r="AS660" s="42">
        <v>8.2217126000000001E-9</v>
      </c>
      <c r="AT660" s="42">
        <v>1.3158978000000001E-10</v>
      </c>
      <c r="AU660" s="29">
        <v>1.8166115E-4</v>
      </c>
      <c r="AV660" s="29">
        <v>9.0029128999999999E-2</v>
      </c>
      <c r="AW660" s="42">
        <v>1.144406E-7</v>
      </c>
      <c r="AX660" s="42">
        <v>6.9592258999999997E-10</v>
      </c>
      <c r="AY660" s="42">
        <v>3.1136091999999997E-14</v>
      </c>
      <c r="AZ660" s="28"/>
      <c r="BA660" s="38" t="s">
        <v>1213</v>
      </c>
      <c r="BB660" s="28"/>
      <c r="BC660" s="28"/>
      <c r="BD660"/>
      <c r="BE660" s="39"/>
      <c r="BF660"/>
      <c r="BG660"/>
      <c r="BH660"/>
      <c r="BI660"/>
      <c r="BJ660"/>
      <c r="BK660"/>
      <c r="BL660"/>
      <c r="BM660"/>
      <c r="BN660"/>
      <c r="BO660"/>
      <c r="BP660"/>
      <c r="BQ660"/>
    </row>
    <row r="661" spans="1:69">
      <c r="A661">
        <v>3</v>
      </c>
      <c r="C661" s="71" t="s">
        <v>638</v>
      </c>
      <c r="E661" s="29" t="s">
        <v>52</v>
      </c>
      <c r="F661" s="43" t="s">
        <v>2150</v>
      </c>
      <c r="G661" s="238">
        <f t="shared" si="646"/>
        <v>0.156176703429</v>
      </c>
      <c r="H661" s="134">
        <f t="shared" si="647"/>
        <v>1.007660095E-2</v>
      </c>
      <c r="I661" s="134">
        <f t="shared" si="648"/>
        <v>2.9661742300000002E-2</v>
      </c>
      <c r="J661" s="138">
        <f t="shared" si="649"/>
        <v>3.0775464179000001E-2</v>
      </c>
      <c r="K661" s="190">
        <v>8.5662896000000002E-2</v>
      </c>
      <c r="L661" s="190">
        <v>1.7452234E-2</v>
      </c>
      <c r="M661" s="190">
        <v>7.8082845000000001E-3</v>
      </c>
      <c r="N661" s="190">
        <v>6.9511853E-3</v>
      </c>
      <c r="O661" s="190">
        <v>2.9413391999999999E-3</v>
      </c>
      <c r="P661" s="190">
        <v>1.8407644999999999E-4</v>
      </c>
      <c r="Q661" s="190">
        <v>4.4012238000000004E-3</v>
      </c>
      <c r="R661" s="190">
        <v>3.5294095E-3</v>
      </c>
      <c r="S661" s="190">
        <v>2.6626304999999999E-2</v>
      </c>
      <c r="T661" s="190">
        <v>5.6364519999999995E-4</v>
      </c>
      <c r="U661" s="190">
        <v>5.6104479000000001E-5</v>
      </c>
      <c r="V661" s="190">
        <v>0</v>
      </c>
      <c r="W661" s="25"/>
      <c r="X661" s="252">
        <f t="shared" si="650"/>
        <v>0.73847324137931036</v>
      </c>
      <c r="Y661" s="35">
        <v>14.263083</v>
      </c>
      <c r="Z661" s="67">
        <f t="shared" si="651"/>
        <v>2.2895242291536267E-2</v>
      </c>
      <c r="AA661" s="5">
        <f t="shared" si="652"/>
        <v>1.2415493291399999E-6</v>
      </c>
      <c r="AB661" s="5">
        <f t="shared" si="653"/>
        <v>3.0927913991734001E-9</v>
      </c>
      <c r="AC661" s="36">
        <f t="shared" si="654"/>
        <v>3.6489757915999996E-2</v>
      </c>
      <c r="AD661" s="42">
        <v>6.9047961000000004E-7</v>
      </c>
      <c r="AE661" s="42">
        <v>2.0831108000000001E-9</v>
      </c>
      <c r="AF661" s="42">
        <v>5.6912443999999996E-14</v>
      </c>
      <c r="AG661" s="42">
        <v>1.0341669000000001E-10</v>
      </c>
      <c r="AH661" s="42">
        <v>2.2418714000000001E-10</v>
      </c>
      <c r="AI661" s="42">
        <v>1.1004545E-9</v>
      </c>
      <c r="AJ661" s="42">
        <v>4.9934693000000002E-7</v>
      </c>
      <c r="AK661" s="42">
        <v>1.5694329E-10</v>
      </c>
      <c r="AL661" s="42">
        <v>5.1593437000000002E-10</v>
      </c>
      <c r="AM661" s="42">
        <v>2.6682605000000001E-14</v>
      </c>
      <c r="AN661" s="42">
        <v>4.8607494000000001E-15</v>
      </c>
      <c r="AO661" s="42">
        <v>1.9280704000000001E-12</v>
      </c>
      <c r="AP661" s="42">
        <v>3.0463153999999997E-14</v>
      </c>
      <c r="AQ661" s="42">
        <v>1.9249446999999999E-14</v>
      </c>
      <c r="AR661" s="42">
        <v>6.7851331000000003E-10</v>
      </c>
      <c r="AS661" s="42">
        <v>3.3256364999999998E-9</v>
      </c>
      <c r="AT661" s="42">
        <v>5.3227326000000001E-11</v>
      </c>
      <c r="AU661" s="42">
        <v>7.3480915999999993E-5</v>
      </c>
      <c r="AV661" s="29">
        <v>3.6416276999999997E-2</v>
      </c>
      <c r="AW661" s="42">
        <v>4.6290581000000003E-8</v>
      </c>
      <c r="AX661" s="42">
        <v>2.8149677999999999E-10</v>
      </c>
      <c r="AY661" s="42">
        <v>1.2594374E-14</v>
      </c>
      <c r="AZ661" s="28"/>
      <c r="BA661" s="38" t="s">
        <v>1213</v>
      </c>
      <c r="BB661" s="28"/>
      <c r="BC661" s="28"/>
      <c r="BD661"/>
      <c r="BE661" s="39"/>
      <c r="BF661"/>
      <c r="BG661"/>
      <c r="BH661"/>
      <c r="BI661"/>
      <c r="BJ661"/>
      <c r="BK661"/>
      <c r="BL661"/>
      <c r="BM661"/>
      <c r="BN661"/>
      <c r="BO661"/>
      <c r="BP661"/>
      <c r="BQ661"/>
    </row>
    <row r="662" spans="1:69">
      <c r="A662">
        <v>3</v>
      </c>
      <c r="C662" s="71" t="s">
        <v>639</v>
      </c>
      <c r="E662" s="29" t="s">
        <v>52</v>
      </c>
      <c r="F662" s="43" t="s">
        <v>2151</v>
      </c>
      <c r="G662" s="238">
        <f t="shared" si="646"/>
        <v>4.4250065923000001E-2</v>
      </c>
      <c r="H662" s="134">
        <f t="shared" si="647"/>
        <v>2.8550369339999998E-3</v>
      </c>
      <c r="I662" s="134">
        <f t="shared" si="648"/>
        <v>8.4041602999999996E-3</v>
      </c>
      <c r="J662" s="138">
        <f t="shared" si="649"/>
        <v>8.7197146890000011E-3</v>
      </c>
      <c r="K662" s="190">
        <v>2.4271154E-2</v>
      </c>
      <c r="L662" s="190">
        <v>4.9447995999999999E-3</v>
      </c>
      <c r="M662" s="190">
        <v>2.2123473E-3</v>
      </c>
      <c r="N662" s="190">
        <v>1.9695024999999999E-3</v>
      </c>
      <c r="O662" s="190">
        <v>8.3337943999999995E-4</v>
      </c>
      <c r="P662" s="190">
        <v>5.2154994000000002E-5</v>
      </c>
      <c r="Q662" s="190">
        <v>1.2470134000000001E-3</v>
      </c>
      <c r="R662" s="190">
        <v>9.9999935000000002E-4</v>
      </c>
      <c r="S662" s="190">
        <v>7.5441196000000004E-3</v>
      </c>
      <c r="T662" s="190">
        <v>1.5969947000000001E-4</v>
      </c>
      <c r="U662" s="190">
        <v>1.5896269000000001E-5</v>
      </c>
      <c r="V662" s="190">
        <v>0</v>
      </c>
      <c r="W662" s="25"/>
      <c r="X662" s="252">
        <f t="shared" si="650"/>
        <v>0.20923408620689654</v>
      </c>
      <c r="Y662" s="35">
        <v>4.0412068999999997</v>
      </c>
      <c r="Z662" s="67">
        <f t="shared" si="651"/>
        <v>6.4869853329589805E-3</v>
      </c>
      <c r="AA662" s="5">
        <f t="shared" si="652"/>
        <v>3.5177231065600001E-7</v>
      </c>
      <c r="AB662" s="5">
        <f t="shared" si="653"/>
        <v>8.7629090672979987E-10</v>
      </c>
      <c r="AC662" s="36">
        <f t="shared" si="654"/>
        <v>1.0338764593E-2</v>
      </c>
      <c r="AD662" s="42">
        <v>1.9563588999999999E-7</v>
      </c>
      <c r="AE662" s="42">
        <v>5.9021472999999995E-10</v>
      </c>
      <c r="AF662" s="42">
        <v>1.6125193000000001E-14</v>
      </c>
      <c r="AG662" s="42">
        <v>2.9301395000000002E-11</v>
      </c>
      <c r="AH662" s="42">
        <v>6.3519691E-11</v>
      </c>
      <c r="AI662" s="42">
        <v>3.1179544E-10</v>
      </c>
      <c r="AJ662" s="42">
        <v>1.4148163E-7</v>
      </c>
      <c r="AK662" s="42">
        <v>4.4467267000000002E-11</v>
      </c>
      <c r="AL662" s="42">
        <v>1.4618141000000001E-10</v>
      </c>
      <c r="AM662" s="42">
        <v>7.5600712999999996E-15</v>
      </c>
      <c r="AN662" s="42">
        <v>1.3772122999999999E-15</v>
      </c>
      <c r="AO662" s="42">
        <v>5.4628661000000003E-13</v>
      </c>
      <c r="AP662" s="42">
        <v>8.6312270000000002E-15</v>
      </c>
      <c r="AQ662" s="42">
        <v>5.4540100999999996E-15</v>
      </c>
      <c r="AR662" s="42">
        <v>1.9224544000000001E-10</v>
      </c>
      <c r="AS662" s="42">
        <v>9.4226368999999991E-10</v>
      </c>
      <c r="AT662" s="42">
        <v>1.5081075999999999E-11</v>
      </c>
      <c r="AU662" s="42">
        <v>2.0819593000000001E-5</v>
      </c>
      <c r="AV662" s="29">
        <v>1.0317945E-2</v>
      </c>
      <c r="AW662" s="42">
        <v>1.3115665000000001E-8</v>
      </c>
      <c r="AX662" s="42">
        <v>7.9757420999999995E-11</v>
      </c>
      <c r="AY662" s="42">
        <v>3.5684060999999999E-15</v>
      </c>
      <c r="AZ662" s="28"/>
      <c r="BA662" s="38" t="s">
        <v>1213</v>
      </c>
      <c r="BB662" s="28"/>
      <c r="BC662" s="28"/>
      <c r="BD662"/>
      <c r="BE662" s="39"/>
      <c r="BF662"/>
      <c r="BG662"/>
      <c r="BH662"/>
      <c r="BI662"/>
      <c r="BJ662"/>
      <c r="BK662"/>
      <c r="BL662"/>
      <c r="BM662"/>
      <c r="BN662"/>
      <c r="BO662"/>
      <c r="BP662"/>
      <c r="BQ662"/>
    </row>
    <row r="663" spans="1:69">
      <c r="A663">
        <v>3</v>
      </c>
      <c r="C663" s="71" t="s">
        <v>640</v>
      </c>
      <c r="E663" s="29" t="s">
        <v>52</v>
      </c>
      <c r="F663" s="43" t="s">
        <v>2152</v>
      </c>
      <c r="G663" s="238">
        <f t="shared" si="646"/>
        <v>1.8220615445500001E-2</v>
      </c>
      <c r="H663" s="134">
        <f t="shared" si="647"/>
        <v>1.1756034460000001E-3</v>
      </c>
      <c r="I663" s="134">
        <f t="shared" si="648"/>
        <v>3.4605366300000003E-3</v>
      </c>
      <c r="J663" s="138">
        <f t="shared" si="649"/>
        <v>3.5904707694999999E-3</v>
      </c>
      <c r="K663" s="190">
        <v>9.9940046000000001E-3</v>
      </c>
      <c r="L663" s="190">
        <v>2.036094E-3</v>
      </c>
      <c r="M663" s="190">
        <v>9.1096652999999997E-4</v>
      </c>
      <c r="N663" s="190">
        <v>8.1097161999999997E-4</v>
      </c>
      <c r="O663" s="190">
        <v>3.4315624000000002E-4</v>
      </c>
      <c r="P663" s="190">
        <v>2.1475586E-5</v>
      </c>
      <c r="Q663" s="190">
        <v>5.1347610000000005E-4</v>
      </c>
      <c r="R663" s="190">
        <v>4.1176443999999999E-4</v>
      </c>
      <c r="S663" s="190">
        <v>3.1064021999999999E-3</v>
      </c>
      <c r="T663" s="190">
        <v>6.5758607000000003E-5</v>
      </c>
      <c r="U663" s="190">
        <v>6.5455225000000001E-6</v>
      </c>
      <c r="V663" s="190">
        <v>0</v>
      </c>
      <c r="W663" s="25"/>
      <c r="X663" s="252">
        <f t="shared" si="650"/>
        <v>8.6155212068965509E-2</v>
      </c>
      <c r="Y663" s="35">
        <v>1.6640264</v>
      </c>
      <c r="Z663" s="67">
        <f t="shared" si="651"/>
        <v>2.6711115947014299E-3</v>
      </c>
      <c r="AA663" s="5">
        <f t="shared" si="652"/>
        <v>1.4484742142299999E-7</v>
      </c>
      <c r="AB663" s="5">
        <f t="shared" si="653"/>
        <v>3.6082566124034005E-10</v>
      </c>
      <c r="AC663" s="36">
        <f t="shared" si="654"/>
        <v>4.2571384736000001E-3</v>
      </c>
      <c r="AD663" s="42">
        <v>8.0555954000000002E-8</v>
      </c>
      <c r="AE663" s="42">
        <v>2.4302959000000002E-10</v>
      </c>
      <c r="AF663" s="42">
        <v>6.6397851999999998E-15</v>
      </c>
      <c r="AG663" s="42">
        <v>1.2065279999999999E-11</v>
      </c>
      <c r="AH663" s="42">
        <v>2.6155166999999999E-11</v>
      </c>
      <c r="AI663" s="42">
        <v>1.2838636E-10</v>
      </c>
      <c r="AJ663" s="42">
        <v>5.8257142000000002E-8</v>
      </c>
      <c r="AK663" s="42">
        <v>1.8310051E-11</v>
      </c>
      <c r="AL663" s="42">
        <v>6.0192343999999997E-11</v>
      </c>
      <c r="AM663" s="42">
        <v>3.1129705000000001E-15</v>
      </c>
      <c r="AN663" s="42">
        <v>5.6708743999999998E-16</v>
      </c>
      <c r="AO663" s="42">
        <v>2.2494155000000001E-13</v>
      </c>
      <c r="AP663" s="42">
        <v>3.5540345999999999E-15</v>
      </c>
      <c r="AQ663" s="42">
        <v>2.2457689E-15</v>
      </c>
      <c r="AR663" s="42">
        <v>7.9159886E-11</v>
      </c>
      <c r="AS663" s="42">
        <v>3.8799092999999998E-10</v>
      </c>
      <c r="AT663" s="42">
        <v>6.2098546999999997E-12</v>
      </c>
      <c r="AU663" s="42">
        <v>8.5727735999999994E-6</v>
      </c>
      <c r="AV663" s="29">
        <v>4.2485657E-3</v>
      </c>
      <c r="AW663" s="42">
        <v>5.4005678000000002E-9</v>
      </c>
      <c r="AX663" s="42">
        <v>3.2841291000000002E-11</v>
      </c>
      <c r="AY663" s="42">
        <v>1.4693437000000001E-15</v>
      </c>
      <c r="AZ663" s="28"/>
      <c r="BA663" s="38" t="s">
        <v>1213</v>
      </c>
      <c r="BB663" s="28"/>
      <c r="BC663" s="28"/>
      <c r="BD663"/>
      <c r="BE663" s="39"/>
      <c r="BF663"/>
      <c r="BG663"/>
      <c r="BH663"/>
      <c r="BI663"/>
      <c r="BJ663"/>
      <c r="BK663"/>
      <c r="BL663"/>
      <c r="BM663"/>
      <c r="BN663"/>
      <c r="BO663"/>
      <c r="BP663"/>
      <c r="BQ663"/>
    </row>
    <row r="664" spans="1:69">
      <c r="A664">
        <v>3</v>
      </c>
      <c r="C664" s="71" t="s">
        <v>641</v>
      </c>
      <c r="E664" s="29" t="s">
        <v>52</v>
      </c>
      <c r="F664" s="43" t="s">
        <v>2153</v>
      </c>
      <c r="G664" s="238">
        <f t="shared" si="646"/>
        <v>1.21470769397E-2</v>
      </c>
      <c r="H664" s="134">
        <f t="shared" si="647"/>
        <v>7.8373563700000009E-4</v>
      </c>
      <c r="I664" s="134">
        <f t="shared" si="648"/>
        <v>2.30702442E-3</v>
      </c>
      <c r="J664" s="138">
        <f t="shared" si="649"/>
        <v>2.3936471827000001E-3</v>
      </c>
      <c r="K664" s="190">
        <v>6.6626697000000002E-3</v>
      </c>
      <c r="L664" s="190">
        <v>1.3573960000000001E-3</v>
      </c>
      <c r="M664" s="190">
        <v>6.0731101999999995E-4</v>
      </c>
      <c r="N664" s="190">
        <v>5.4064775000000004E-4</v>
      </c>
      <c r="O664" s="190">
        <v>2.2877083000000001E-4</v>
      </c>
      <c r="P664" s="190">
        <v>1.4317057E-5</v>
      </c>
      <c r="Q664" s="190">
        <v>3.423174E-4</v>
      </c>
      <c r="R664" s="190">
        <v>2.7450963000000001E-4</v>
      </c>
      <c r="S664" s="190">
        <v>2.0709347999999998E-3</v>
      </c>
      <c r="T664" s="190">
        <v>4.3839070999999999E-5</v>
      </c>
      <c r="U664" s="190">
        <v>4.3636817000000004E-6</v>
      </c>
      <c r="V664" s="190">
        <v>0</v>
      </c>
      <c r="W664" s="25"/>
      <c r="X664" s="252">
        <f t="shared" si="650"/>
        <v>5.7436807758620687E-2</v>
      </c>
      <c r="Y664" s="35">
        <v>1.1093508999999999</v>
      </c>
      <c r="Z664" s="67">
        <f t="shared" si="651"/>
        <v>1.780741047307117E-3</v>
      </c>
      <c r="AA664" s="5">
        <f t="shared" si="652"/>
        <v>9.6564946580300003E-8</v>
      </c>
      <c r="AB664" s="5">
        <f t="shared" si="653"/>
        <v>2.4055044412344004E-10</v>
      </c>
      <c r="AC664" s="36">
        <f t="shared" si="654"/>
        <v>2.8380922824E-3</v>
      </c>
      <c r="AD664" s="42">
        <v>5.3703969000000002E-8</v>
      </c>
      <c r="AE664" s="42">
        <v>1.6201973000000001E-10</v>
      </c>
      <c r="AF664" s="42">
        <v>4.4265234000000002E-15</v>
      </c>
      <c r="AG664" s="42">
        <v>8.0435203000000002E-12</v>
      </c>
      <c r="AH664" s="42">
        <v>1.7436778000000001E-11</v>
      </c>
      <c r="AI664" s="42">
        <v>8.5590904999999998E-11</v>
      </c>
      <c r="AJ664" s="42">
        <v>3.8838093999999997E-8</v>
      </c>
      <c r="AK664" s="42">
        <v>1.2206700999999999E-11</v>
      </c>
      <c r="AL664" s="42">
        <v>4.0128229E-11</v>
      </c>
      <c r="AM664" s="42">
        <v>2.0753136999999999E-15</v>
      </c>
      <c r="AN664" s="42">
        <v>3.7805828999999999E-16</v>
      </c>
      <c r="AO664" s="42">
        <v>1.4996103E-13</v>
      </c>
      <c r="AP664" s="42">
        <v>2.3693564000000002E-15</v>
      </c>
      <c r="AQ664" s="42">
        <v>1.4971792E-15</v>
      </c>
      <c r="AR664" s="42">
        <v>5.2773257000000002E-11</v>
      </c>
      <c r="AS664" s="42">
        <v>2.5866061999999998E-10</v>
      </c>
      <c r="AT664" s="42">
        <v>4.1399031000000003E-12</v>
      </c>
      <c r="AU664" s="42">
        <v>5.7151823999999996E-6</v>
      </c>
      <c r="AV664" s="29">
        <v>2.8323771000000001E-3</v>
      </c>
      <c r="AW664" s="42">
        <v>3.6003784999999999E-9</v>
      </c>
      <c r="AX664" s="42">
        <v>2.1894193999999999E-11</v>
      </c>
      <c r="AY664" s="42">
        <v>9.7956245000000004E-16</v>
      </c>
      <c r="AZ664" s="28"/>
      <c r="BA664" s="38" t="s">
        <v>1213</v>
      </c>
      <c r="BB664" s="28"/>
      <c r="BC664" s="28"/>
      <c r="BD664"/>
      <c r="BE664" s="39"/>
      <c r="BF664"/>
      <c r="BG664"/>
      <c r="BH664"/>
      <c r="BI664"/>
      <c r="BJ664"/>
      <c r="BK664"/>
      <c r="BL664"/>
      <c r="BM664"/>
      <c r="BN664"/>
      <c r="BO664"/>
      <c r="BP664"/>
      <c r="BQ664"/>
    </row>
    <row r="665" spans="1:69">
      <c r="A665">
        <v>3</v>
      </c>
      <c r="C665" s="71" t="s">
        <v>642</v>
      </c>
      <c r="E665" s="29" t="s">
        <v>52</v>
      </c>
      <c r="F665" s="43" t="s">
        <v>2154</v>
      </c>
      <c r="G665" s="238">
        <f t="shared" si="646"/>
        <v>0.21691209396700001</v>
      </c>
      <c r="H665" s="134">
        <f t="shared" si="647"/>
        <v>1.3995279130000001E-2</v>
      </c>
      <c r="I665" s="134">
        <f t="shared" si="648"/>
        <v>4.1196864799999997E-2</v>
      </c>
      <c r="J665" s="138">
        <f t="shared" si="649"/>
        <v>4.2743700036999996E-2</v>
      </c>
      <c r="K665" s="190">
        <v>0.11897625000000001</v>
      </c>
      <c r="L665" s="190">
        <v>2.4239213999999999E-2</v>
      </c>
      <c r="M665" s="190">
        <v>1.084484E-2</v>
      </c>
      <c r="N665" s="190">
        <v>9.654424E-3</v>
      </c>
      <c r="O665" s="190">
        <v>4.0851934000000001E-3</v>
      </c>
      <c r="P665" s="190">
        <v>2.5566172999999997E-4</v>
      </c>
      <c r="Q665" s="190">
        <v>6.1128108E-3</v>
      </c>
      <c r="R665" s="190">
        <v>4.9019576000000004E-3</v>
      </c>
      <c r="S665" s="190">
        <v>3.6980978999999997E-2</v>
      </c>
      <c r="T665" s="190">
        <v>7.8284055E-4</v>
      </c>
      <c r="U665" s="190">
        <v>7.7922886999999997E-5</v>
      </c>
      <c r="V665" s="190">
        <v>0</v>
      </c>
      <c r="W665" s="25"/>
      <c r="X665" s="252">
        <f t="shared" si="650"/>
        <v>1.0256573275862069</v>
      </c>
      <c r="Y665" s="35">
        <v>19.809837999999999</v>
      </c>
      <c r="Z665" s="67">
        <f t="shared" si="651"/>
        <v>3.1798947433485915E-2</v>
      </c>
      <c r="AA665" s="5">
        <f t="shared" si="652"/>
        <v>1.7243740575199999E-6</v>
      </c>
      <c r="AB665" s="5">
        <f t="shared" si="653"/>
        <v>4.2955435803418999E-9</v>
      </c>
      <c r="AC665" s="36">
        <f t="shared" si="654"/>
        <v>5.0680219830000005E-2</v>
      </c>
      <c r="AD665" s="42">
        <v>9.5899944999999996E-7</v>
      </c>
      <c r="AE665" s="42">
        <v>2.8932094E-9</v>
      </c>
      <c r="AF665" s="42">
        <v>7.9045061000000001E-14</v>
      </c>
      <c r="AG665" s="42">
        <v>1.4363429000000001E-10</v>
      </c>
      <c r="AH665" s="42">
        <v>3.1137103000000002E-10</v>
      </c>
      <c r="AI665" s="42">
        <v>1.528409E-9</v>
      </c>
      <c r="AJ665" s="42">
        <v>6.9353740000000005E-7</v>
      </c>
      <c r="AK665" s="42">
        <v>2.1797679999999999E-10</v>
      </c>
      <c r="AL665" s="42">
        <v>7.1657552000000002E-10</v>
      </c>
      <c r="AM665" s="42">
        <v>3.7059172999999999E-14</v>
      </c>
      <c r="AN665" s="42">
        <v>6.7510409E-15</v>
      </c>
      <c r="AO665" s="42">
        <v>2.6778756000000002E-12</v>
      </c>
      <c r="AP665" s="42">
        <v>4.2309935999999997E-14</v>
      </c>
      <c r="AQ665" s="42">
        <v>2.6735344E-14</v>
      </c>
      <c r="AR665" s="42">
        <v>9.4237960000000009E-10</v>
      </c>
      <c r="AS665" s="42">
        <v>4.6189395999999996E-9</v>
      </c>
      <c r="AT665" s="42">
        <v>7.3926841999999996E-11</v>
      </c>
      <c r="AU665" s="29">
        <v>1.0205683E-4</v>
      </c>
      <c r="AV665" s="29">
        <v>5.0578163000000002E-2</v>
      </c>
      <c r="AW665" s="42">
        <v>6.4292474000000003E-8</v>
      </c>
      <c r="AX665" s="42">
        <v>3.9096775E-10</v>
      </c>
      <c r="AY665" s="42">
        <v>1.7492187E-14</v>
      </c>
      <c r="AZ665" s="28"/>
      <c r="BA665" s="38" t="s">
        <v>1213</v>
      </c>
      <c r="BB665" s="28"/>
      <c r="BC665" s="28"/>
      <c r="BD665"/>
      <c r="BE665" s="39"/>
      <c r="BF665"/>
      <c r="BG665"/>
      <c r="BH665"/>
      <c r="BI665"/>
      <c r="BJ665"/>
      <c r="BK665"/>
      <c r="BL665"/>
      <c r="BM665"/>
      <c r="BN665"/>
      <c r="BO665"/>
      <c r="BP665"/>
      <c r="BQ665"/>
    </row>
    <row r="666" spans="1:69">
      <c r="A666">
        <v>3</v>
      </c>
      <c r="C666" s="71" t="s">
        <v>643</v>
      </c>
      <c r="E666" s="29" t="s">
        <v>52</v>
      </c>
      <c r="F666" s="43" t="s">
        <v>2155</v>
      </c>
      <c r="G666" s="238">
        <f t="shared" si="646"/>
        <v>1.94700291934</v>
      </c>
      <c r="H666" s="134">
        <f t="shared" si="647"/>
        <v>0.12562162569999999</v>
      </c>
      <c r="I666" s="134">
        <f t="shared" si="648"/>
        <v>0.36978304900000003</v>
      </c>
      <c r="J666" s="138">
        <f t="shared" si="649"/>
        <v>0.38366744464000002</v>
      </c>
      <c r="K666" s="190">
        <v>1.0679308000000001</v>
      </c>
      <c r="L666" s="190">
        <v>0.21757118</v>
      </c>
      <c r="M666" s="190">
        <v>9.7343280000000004E-2</v>
      </c>
      <c r="N666" s="190">
        <v>8.6658109999999997E-2</v>
      </c>
      <c r="O666" s="190">
        <v>3.6668696000000001E-2</v>
      </c>
      <c r="P666" s="190">
        <v>2.2948196999999998E-3</v>
      </c>
      <c r="Q666" s="190">
        <v>5.4868589000000002E-2</v>
      </c>
      <c r="R666" s="190">
        <v>4.3999971999999998E-2</v>
      </c>
      <c r="S666" s="190">
        <v>0.33194126000000002</v>
      </c>
      <c r="T666" s="190">
        <v>7.0267767999999996E-3</v>
      </c>
      <c r="U666" s="190">
        <v>6.9943583999999999E-4</v>
      </c>
      <c r="V666" s="190">
        <v>0</v>
      </c>
      <c r="W666" s="25"/>
      <c r="X666" s="252">
        <f t="shared" si="650"/>
        <v>9.2063000000000006</v>
      </c>
      <c r="Y666" s="35">
        <v>177.81310999999999</v>
      </c>
      <c r="Z666" s="67">
        <f t="shared" si="651"/>
        <v>0.28542735294415339</v>
      </c>
      <c r="AA666" s="5">
        <f t="shared" si="652"/>
        <v>1.5477981578099998E-5</v>
      </c>
      <c r="AB666" s="5">
        <f t="shared" si="653"/>
        <v>3.8556799450263006E-8</v>
      </c>
      <c r="AC666" s="36">
        <f t="shared" si="654"/>
        <v>0.45490565209</v>
      </c>
      <c r="AD666" s="42">
        <v>8.6079791000000004E-6</v>
      </c>
      <c r="AE666" s="42">
        <v>2.5969448E-8</v>
      </c>
      <c r="AF666" s="42">
        <v>7.0950846999999996E-13</v>
      </c>
      <c r="AG666" s="42">
        <v>1.2892614E-9</v>
      </c>
      <c r="AH666" s="42">
        <v>2.7948664E-9</v>
      </c>
      <c r="AI666" s="42">
        <v>1.3718999E-8</v>
      </c>
      <c r="AJ666" s="42">
        <v>6.2251917000000001E-6</v>
      </c>
      <c r="AK666" s="42">
        <v>1.9565597E-9</v>
      </c>
      <c r="AL666" s="42">
        <v>6.4319818000000001E-9</v>
      </c>
      <c r="AM666" s="42">
        <v>3.3264314E-13</v>
      </c>
      <c r="AN666" s="42">
        <v>6.0597342999999994E-14</v>
      </c>
      <c r="AO666" s="42">
        <v>2.4036611E-11</v>
      </c>
      <c r="AP666" s="42">
        <v>3.7977399000000001E-13</v>
      </c>
      <c r="AQ666" s="42">
        <v>2.3997645000000002E-13</v>
      </c>
      <c r="AR666" s="42">
        <v>8.4587993000000004E-9</v>
      </c>
      <c r="AS666" s="42">
        <v>4.1459602000000001E-8</v>
      </c>
      <c r="AT666" s="42">
        <v>6.6356733000000001E-10</v>
      </c>
      <c r="AU666" s="29">
        <v>9.1606209000000001E-4</v>
      </c>
      <c r="AV666" s="29">
        <v>0.45398959</v>
      </c>
      <c r="AW666" s="42">
        <v>5.7708925000000002E-7</v>
      </c>
      <c r="AX666" s="42">
        <v>3.5093265E-9</v>
      </c>
      <c r="AY666" s="42">
        <v>1.5700986999999999E-13</v>
      </c>
      <c r="AZ666" s="28"/>
      <c r="BA666" s="38" t="s">
        <v>1213</v>
      </c>
      <c r="BB666" s="28"/>
      <c r="BC666" s="28"/>
      <c r="BD666"/>
      <c r="BE666" s="39"/>
      <c r="BF666"/>
      <c r="BG666"/>
      <c r="BH666"/>
      <c r="BI666"/>
      <c r="BJ666"/>
      <c r="BK666"/>
      <c r="BL666"/>
      <c r="BM666"/>
      <c r="BN666"/>
      <c r="BO666"/>
      <c r="BP666"/>
      <c r="BQ666"/>
    </row>
    <row r="667" spans="1:69">
      <c r="A667">
        <v>3</v>
      </c>
      <c r="C667" s="71" t="s">
        <v>644</v>
      </c>
      <c r="E667" s="29" t="s">
        <v>52</v>
      </c>
      <c r="F667" s="43" t="s">
        <v>2156</v>
      </c>
      <c r="G667" s="238">
        <f t="shared" si="646"/>
        <v>1.2520165751099999</v>
      </c>
      <c r="H667" s="134">
        <f t="shared" si="647"/>
        <v>8.0780751499999998E-2</v>
      </c>
      <c r="I667" s="134">
        <f t="shared" si="648"/>
        <v>0.23778829800000001</v>
      </c>
      <c r="J667" s="138">
        <f t="shared" si="649"/>
        <v>0.24671663561000001</v>
      </c>
      <c r="K667" s="190">
        <v>0.68673088999999998</v>
      </c>
      <c r="L667" s="190">
        <v>0.13990874</v>
      </c>
      <c r="M667" s="190">
        <v>6.2596414000000003E-2</v>
      </c>
      <c r="N667" s="190">
        <v>5.5725336E-2</v>
      </c>
      <c r="O667" s="190">
        <v>2.3579736E-2</v>
      </c>
      <c r="P667" s="190">
        <v>1.4756795000000001E-3</v>
      </c>
      <c r="Q667" s="190">
        <v>3.5283144000000002E-2</v>
      </c>
      <c r="R667" s="190">
        <v>2.8294099E-2</v>
      </c>
      <c r="S667" s="190">
        <v>0.21345421000000001</v>
      </c>
      <c r="T667" s="190">
        <v>4.5185557000000003E-3</v>
      </c>
      <c r="U667" s="190">
        <v>4.4977090999999999E-4</v>
      </c>
      <c r="V667" s="190">
        <v>0</v>
      </c>
      <c r="W667" s="25"/>
      <c r="X667" s="252">
        <f t="shared" si="650"/>
        <v>5.9200938793103441</v>
      </c>
      <c r="Y667" s="35">
        <v>114.34238000000001</v>
      </c>
      <c r="Z667" s="67">
        <f t="shared" si="651"/>
        <v>0.18354352643131486</v>
      </c>
      <c r="AA667" s="5">
        <f t="shared" si="652"/>
        <v>9.9530871626299997E-6</v>
      </c>
      <c r="AB667" s="5">
        <f t="shared" si="653"/>
        <v>2.4793877842897998E-8</v>
      </c>
      <c r="AC667" s="36">
        <f t="shared" si="654"/>
        <v>0.29252622201</v>
      </c>
      <c r="AD667" s="42">
        <v>5.5353449E-6</v>
      </c>
      <c r="AE667" s="42">
        <v>1.6699605E-8</v>
      </c>
      <c r="AF667" s="42">
        <v>4.5624809000000003E-13</v>
      </c>
      <c r="AG667" s="42">
        <v>8.2905712999999996E-10</v>
      </c>
      <c r="AH667" s="42">
        <v>1.7972335999999999E-9</v>
      </c>
      <c r="AI667" s="42">
        <v>8.8219769000000004E-9</v>
      </c>
      <c r="AJ667" s="42">
        <v>4.0030979000000003E-6</v>
      </c>
      <c r="AK667" s="42">
        <v>1.2581621E-9</v>
      </c>
      <c r="AL667" s="42">
        <v>4.1360739000000002E-9</v>
      </c>
      <c r="AM667" s="42">
        <v>2.1390555E-13</v>
      </c>
      <c r="AN667" s="42">
        <v>3.8967007999999999E-14</v>
      </c>
      <c r="AO667" s="42">
        <v>1.5456698000000001E-11</v>
      </c>
      <c r="AP667" s="42">
        <v>2.4421295000000001E-13</v>
      </c>
      <c r="AQ667" s="42">
        <v>1.5431640000000001E-13</v>
      </c>
      <c r="AR667" s="42">
        <v>5.4394149999999999E-9</v>
      </c>
      <c r="AS667" s="42">
        <v>2.6660519999999999E-8</v>
      </c>
      <c r="AT667" s="42">
        <v>4.2670573000000002E-10</v>
      </c>
      <c r="AU667" s="29">
        <v>5.8907201000000001E-4</v>
      </c>
      <c r="AV667" s="29">
        <v>0.29193714999999998</v>
      </c>
      <c r="AW667" s="42">
        <v>3.7109615999999997E-7</v>
      </c>
      <c r="AX667" s="42">
        <v>2.2566658000000001E-9</v>
      </c>
      <c r="AY667" s="42">
        <v>1.0096489999999999E-13</v>
      </c>
      <c r="AZ667" s="28"/>
      <c r="BA667" s="38" t="s">
        <v>1213</v>
      </c>
      <c r="BB667" s="28"/>
      <c r="BC667" s="28"/>
      <c r="BD667"/>
      <c r="BE667" s="39"/>
      <c r="BF667"/>
      <c r="BG667"/>
      <c r="BH667"/>
      <c r="BI667"/>
      <c r="BJ667"/>
      <c r="BK667"/>
      <c r="BL667"/>
      <c r="BM667"/>
      <c r="BN667"/>
      <c r="BO667"/>
      <c r="BP667"/>
      <c r="BQ667"/>
    </row>
    <row r="668" spans="1:69">
      <c r="A668">
        <v>3</v>
      </c>
      <c r="C668" s="71" t="s">
        <v>645</v>
      </c>
      <c r="E668" s="29" t="s">
        <v>52</v>
      </c>
      <c r="F668" s="43" t="s">
        <v>2157</v>
      </c>
      <c r="G668" s="238">
        <f t="shared" si="646"/>
        <v>0.87632483166000008</v>
      </c>
      <c r="H668" s="134">
        <f t="shared" si="647"/>
        <v>5.6540927400000003E-2</v>
      </c>
      <c r="I668" s="134">
        <f t="shared" si="648"/>
        <v>0.16643533100000002</v>
      </c>
      <c r="J668" s="138">
        <f t="shared" si="649"/>
        <v>0.17268454326000002</v>
      </c>
      <c r="K668" s="190">
        <v>0.48066403000000002</v>
      </c>
      <c r="L668" s="190">
        <v>9.7926423999999998E-2</v>
      </c>
      <c r="M668" s="190">
        <v>4.3813152000000001E-2</v>
      </c>
      <c r="N668" s="190">
        <v>3.9003873000000001E-2</v>
      </c>
      <c r="O668" s="190">
        <v>1.6504181E-2</v>
      </c>
      <c r="P668" s="190">
        <v>1.0328734E-3</v>
      </c>
      <c r="Q668" s="190">
        <v>2.4695755E-2</v>
      </c>
      <c r="R668" s="190">
        <v>1.9803909000000001E-2</v>
      </c>
      <c r="S668" s="190">
        <v>0.14940315000000001</v>
      </c>
      <c r="T668" s="190">
        <v>3.1626758E-3</v>
      </c>
      <c r="U668" s="190">
        <v>3.1480845999999998E-4</v>
      </c>
      <c r="V668" s="190">
        <v>0</v>
      </c>
      <c r="W668" s="25"/>
      <c r="X668" s="252">
        <f t="shared" si="650"/>
        <v>4.1436554310344826</v>
      </c>
      <c r="Y668" s="35">
        <v>80.031745000000001</v>
      </c>
      <c r="Z668" s="67">
        <f t="shared" si="651"/>
        <v>0.12846774816604459</v>
      </c>
      <c r="AA668" s="5">
        <f t="shared" si="652"/>
        <v>6.9664712235400001E-6</v>
      </c>
      <c r="AB668" s="5">
        <f t="shared" si="653"/>
        <v>1.7353996063679E-8</v>
      </c>
      <c r="AC668" s="36">
        <f t="shared" si="654"/>
        <v>0.20474808958999999</v>
      </c>
      <c r="AD668" s="42">
        <v>3.8743577999999999E-6</v>
      </c>
      <c r="AE668" s="42">
        <v>1.1688566E-8</v>
      </c>
      <c r="AF668" s="42">
        <v>3.1934205E-13</v>
      </c>
      <c r="AG668" s="42">
        <v>5.8028254000000003E-10</v>
      </c>
      <c r="AH668" s="42">
        <v>1.257939E-9</v>
      </c>
      <c r="AI668" s="42">
        <v>6.1747724000000001E-9</v>
      </c>
      <c r="AJ668" s="42">
        <v>2.8018911000000001E-6</v>
      </c>
      <c r="AK668" s="42">
        <v>8.8062625999999997E-10</v>
      </c>
      <c r="AL668" s="42">
        <v>2.8949651000000001E-9</v>
      </c>
      <c r="AM668" s="42">
        <v>1.4971906000000001E-13</v>
      </c>
      <c r="AN668" s="42">
        <v>2.7274205E-14</v>
      </c>
      <c r="AO668" s="42">
        <v>1.0818616999999999E-11</v>
      </c>
      <c r="AP668" s="42">
        <v>1.7093214E-13</v>
      </c>
      <c r="AQ668" s="42">
        <v>1.0801079E-13</v>
      </c>
      <c r="AR668" s="42">
        <v>3.8072136E-9</v>
      </c>
      <c r="AS668" s="42">
        <v>1.8660515999999999E-8</v>
      </c>
      <c r="AT668" s="42">
        <v>2.9866444000000001E-10</v>
      </c>
      <c r="AU668" s="29">
        <v>4.1230959E-4</v>
      </c>
      <c r="AV668" s="29">
        <v>0.20433577999999999</v>
      </c>
      <c r="AW668" s="42">
        <v>2.597416E-7</v>
      </c>
      <c r="AX668" s="42">
        <v>1.5795097E-9</v>
      </c>
      <c r="AY668" s="42">
        <v>7.0668433999999995E-14</v>
      </c>
      <c r="AZ668" s="28"/>
      <c r="BA668" s="38" t="s">
        <v>1213</v>
      </c>
      <c r="BB668" s="28"/>
      <c r="BC668" s="28"/>
      <c r="BD668"/>
      <c r="BE668" s="39"/>
      <c r="BF668"/>
      <c r="BG668"/>
      <c r="BH668"/>
      <c r="BI668"/>
      <c r="BJ668"/>
      <c r="BK668"/>
      <c r="BL668"/>
      <c r="BM668"/>
      <c r="BN668"/>
      <c r="BO668"/>
      <c r="BP668"/>
      <c r="BQ668"/>
    </row>
    <row r="669" spans="1:69">
      <c r="A669">
        <v>3</v>
      </c>
      <c r="C669" s="71" t="s">
        <v>646</v>
      </c>
      <c r="E669" s="29" t="s">
        <v>52</v>
      </c>
      <c r="F669" s="43" t="s">
        <v>2158</v>
      </c>
      <c r="G669" s="238">
        <f t="shared" si="646"/>
        <v>0.58392734060000007</v>
      </c>
      <c r="H669" s="134">
        <f t="shared" si="647"/>
        <v>3.7675292389999997E-2</v>
      </c>
      <c r="I669" s="134">
        <f t="shared" si="648"/>
        <v>0.11090195899999999</v>
      </c>
      <c r="J669" s="138">
        <f t="shared" si="649"/>
        <v>0.11506603921000001</v>
      </c>
      <c r="K669" s="190">
        <v>0.32028404999999999</v>
      </c>
      <c r="L669" s="190">
        <v>6.5251963999999996E-2</v>
      </c>
      <c r="M669" s="190">
        <v>2.9194307999999999E-2</v>
      </c>
      <c r="N669" s="190">
        <v>2.5989709999999999E-2</v>
      </c>
      <c r="O669" s="190">
        <v>1.0997341000000001E-2</v>
      </c>
      <c r="P669" s="190">
        <v>6.8824138999999999E-4</v>
      </c>
      <c r="Q669" s="190">
        <v>1.6455687E-2</v>
      </c>
      <c r="R669" s="190">
        <v>1.3196070000000001E-2</v>
      </c>
      <c r="S669" s="190">
        <v>9.9552794E-2</v>
      </c>
      <c r="T669" s="190">
        <v>2.1074067999999999E-3</v>
      </c>
      <c r="U669" s="190">
        <v>2.0976841E-4</v>
      </c>
      <c r="V669" s="190">
        <v>0</v>
      </c>
      <c r="W669" s="25"/>
      <c r="X669" s="252">
        <f t="shared" si="650"/>
        <v>2.7610693965517239</v>
      </c>
      <c r="Y669" s="35">
        <v>53.328083999999997</v>
      </c>
      <c r="Z669" s="67">
        <f t="shared" si="651"/>
        <v>8.5602766525141899E-2</v>
      </c>
      <c r="AA669" s="5">
        <f t="shared" si="652"/>
        <v>4.6420149633299997E-6</v>
      </c>
      <c r="AB669" s="5">
        <f t="shared" si="653"/>
        <v>1.1563603426266997E-8</v>
      </c>
      <c r="AC669" s="36">
        <f t="shared" si="654"/>
        <v>0.13643114698</v>
      </c>
      <c r="AD669" s="42">
        <v>2.5816265E-6</v>
      </c>
      <c r="AE669" s="42">
        <v>7.7885198000000003E-9</v>
      </c>
      <c r="AF669" s="42">
        <v>2.1278931000000001E-13</v>
      </c>
      <c r="AG669" s="42">
        <v>3.8666351000000001E-10</v>
      </c>
      <c r="AH669" s="42">
        <v>8.3821081999999998E-10</v>
      </c>
      <c r="AI669" s="42">
        <v>4.1144771000000004E-9</v>
      </c>
      <c r="AJ669" s="42">
        <v>1.8670026999999999E-6</v>
      </c>
      <c r="AK669" s="42">
        <v>5.8679354000000005E-10</v>
      </c>
      <c r="AL669" s="42">
        <v>1.9290213E-9</v>
      </c>
      <c r="AM669" s="42">
        <v>9.9763293999999996E-14</v>
      </c>
      <c r="AN669" s="42">
        <v>1.8173802E-14</v>
      </c>
      <c r="AO669" s="42">
        <v>7.208841E-12</v>
      </c>
      <c r="AP669" s="42">
        <v>1.1389835000000001E-13</v>
      </c>
      <c r="AQ669" s="42">
        <v>7.1971545000000001E-14</v>
      </c>
      <c r="AR669" s="42">
        <v>2.5368858999999998E-9</v>
      </c>
      <c r="AS669" s="42">
        <v>1.2434186E-8</v>
      </c>
      <c r="AT669" s="42">
        <v>1.9901106000000001E-10</v>
      </c>
      <c r="AU669" s="29">
        <v>2.7473698000000002E-4</v>
      </c>
      <c r="AV669" s="29">
        <v>0.13615641000000001</v>
      </c>
      <c r="AW669" s="42">
        <v>1.7307534E-7</v>
      </c>
      <c r="AX669" s="42">
        <v>1.0524852000000001E-9</v>
      </c>
      <c r="AY669" s="42">
        <v>4.7088966000000001E-14</v>
      </c>
      <c r="AZ669" s="28"/>
      <c r="BA669" s="38" t="s">
        <v>1213</v>
      </c>
      <c r="BB669" s="28"/>
      <c r="BC669" s="28"/>
      <c r="BD669"/>
      <c r="BE669" s="39"/>
      <c r="BF669"/>
      <c r="BG669"/>
      <c r="BH669"/>
      <c r="BI669"/>
      <c r="BJ669"/>
      <c r="BK669"/>
      <c r="BL669"/>
      <c r="BM669"/>
      <c r="BN669"/>
      <c r="BO669"/>
      <c r="BP669"/>
      <c r="BQ669"/>
    </row>
    <row r="670" spans="1:69">
      <c r="A670">
        <v>3</v>
      </c>
      <c r="C670" s="71" t="s">
        <v>647</v>
      </c>
      <c r="E670" s="29" t="s">
        <v>52</v>
      </c>
      <c r="F670" s="43" t="s">
        <v>2159</v>
      </c>
      <c r="G670" s="238">
        <f t="shared" si="646"/>
        <v>0.43816242383000004</v>
      </c>
      <c r="H670" s="134">
        <f t="shared" si="647"/>
        <v>2.8270464300000003E-2</v>
      </c>
      <c r="I670" s="134">
        <f t="shared" si="648"/>
        <v>8.3217665999999996E-2</v>
      </c>
      <c r="J670" s="138">
        <f t="shared" si="649"/>
        <v>8.6342273529999999E-2</v>
      </c>
      <c r="K670" s="190">
        <v>0.24033202000000001</v>
      </c>
      <c r="L670" s="190">
        <v>4.8963211999999999E-2</v>
      </c>
      <c r="M670" s="190">
        <v>2.1906576000000001E-2</v>
      </c>
      <c r="N670" s="190">
        <v>1.9501937E-2</v>
      </c>
      <c r="O670" s="190">
        <v>8.2520905999999995E-3</v>
      </c>
      <c r="P670" s="190">
        <v>5.1643670000000002E-4</v>
      </c>
      <c r="Q670" s="190">
        <v>1.2347878E-2</v>
      </c>
      <c r="R670" s="190">
        <v>9.9019543999999994E-3</v>
      </c>
      <c r="S670" s="190">
        <v>7.4701577000000005E-2</v>
      </c>
      <c r="T670" s="190">
        <v>1.5813379E-3</v>
      </c>
      <c r="U670" s="190">
        <v>1.5740422999999999E-4</v>
      </c>
      <c r="V670" s="190">
        <v>0</v>
      </c>
      <c r="W670" s="25"/>
      <c r="X670" s="252">
        <f t="shared" si="650"/>
        <v>2.0718277586206897</v>
      </c>
      <c r="Y670" s="35">
        <v>40.015872999999999</v>
      </c>
      <c r="Z670" s="67">
        <f t="shared" si="651"/>
        <v>6.4233873270307121E-2</v>
      </c>
      <c r="AA670" s="5">
        <f t="shared" si="652"/>
        <v>3.4832355618500002E-6</v>
      </c>
      <c r="AB670" s="5">
        <f t="shared" si="653"/>
        <v>8.6769980819350024E-9</v>
      </c>
      <c r="AC670" s="36">
        <f t="shared" si="654"/>
        <v>0.10237404478999999</v>
      </c>
      <c r="AD670" s="42">
        <v>1.9371789E-6</v>
      </c>
      <c r="AE670" s="42">
        <v>5.8442831000000002E-9</v>
      </c>
      <c r="AF670" s="42">
        <v>1.5967102000000001E-13</v>
      </c>
      <c r="AG670" s="42">
        <v>2.9014127000000002E-10</v>
      </c>
      <c r="AH670" s="42">
        <v>6.2896948000000001E-10</v>
      </c>
      <c r="AI670" s="42">
        <v>3.0873862000000001E-9</v>
      </c>
      <c r="AJ670" s="42">
        <v>1.4009455000000001E-6</v>
      </c>
      <c r="AK670" s="42">
        <v>4.4031312999999999E-10</v>
      </c>
      <c r="AL670" s="42">
        <v>1.4474825E-9</v>
      </c>
      <c r="AM670" s="42">
        <v>7.4859530000000005E-14</v>
      </c>
      <c r="AN670" s="42">
        <v>1.3637103E-14</v>
      </c>
      <c r="AO670" s="42">
        <v>5.4093085999999997E-12</v>
      </c>
      <c r="AP670" s="42">
        <v>8.5466070999999995E-14</v>
      </c>
      <c r="AQ670" s="42">
        <v>5.4005393999999998E-14</v>
      </c>
      <c r="AR670" s="42">
        <v>1.9036068E-9</v>
      </c>
      <c r="AS670" s="42">
        <v>9.3302580999999994E-9</v>
      </c>
      <c r="AT670" s="42">
        <v>1.4933222E-10</v>
      </c>
      <c r="AU670" s="29">
        <v>2.0615478999999999E-4</v>
      </c>
      <c r="AV670" s="29">
        <v>0.10216789</v>
      </c>
      <c r="AW670" s="42">
        <v>1.298708E-7</v>
      </c>
      <c r="AX670" s="42">
        <v>7.8975484999999998E-10</v>
      </c>
      <c r="AY670" s="42">
        <v>3.5334216999999997E-14</v>
      </c>
      <c r="AZ670" s="28"/>
      <c r="BA670" s="38" t="s">
        <v>1213</v>
      </c>
      <c r="BB670" s="28"/>
      <c r="BC670" s="28"/>
      <c r="BD670"/>
      <c r="BE670" s="39"/>
      <c r="BF670"/>
      <c r="BG670"/>
      <c r="BH670"/>
      <c r="BI670"/>
      <c r="BJ670"/>
      <c r="BK670"/>
      <c r="BL670"/>
      <c r="BM670"/>
      <c r="BN670"/>
      <c r="BO670"/>
      <c r="BP670"/>
      <c r="BQ670"/>
    </row>
    <row r="671" spans="1:69">
      <c r="A671">
        <v>3</v>
      </c>
      <c r="C671" s="71" t="s">
        <v>1110</v>
      </c>
      <c r="E671" s="29" t="s">
        <v>52</v>
      </c>
      <c r="F671" s="43" t="s">
        <v>2160</v>
      </c>
      <c r="G671" s="238">
        <f t="shared" si="646"/>
        <v>0.29239749657000003</v>
      </c>
      <c r="H671" s="134">
        <f t="shared" si="647"/>
        <v>1.8865636620000001E-2</v>
      </c>
      <c r="I671" s="134">
        <f t="shared" si="648"/>
        <v>5.5533372900000003E-2</v>
      </c>
      <c r="J671" s="138">
        <f t="shared" si="649"/>
        <v>5.7618507049999997E-2</v>
      </c>
      <c r="K671" s="190">
        <v>0.16037998000000001</v>
      </c>
      <c r="L671" s="190">
        <v>3.2674460000000002E-2</v>
      </c>
      <c r="M671" s="190">
        <v>1.4618844000000001E-2</v>
      </c>
      <c r="N671" s="190">
        <v>1.3014164E-2</v>
      </c>
      <c r="O671" s="190">
        <v>5.5068406E-3</v>
      </c>
      <c r="P671" s="190">
        <v>3.4463202000000002E-4</v>
      </c>
      <c r="Q671" s="190">
        <v>8.2400688999999996E-3</v>
      </c>
      <c r="R671" s="190">
        <v>6.6078389000000003E-3</v>
      </c>
      <c r="S671" s="190">
        <v>4.9850358999999997E-2</v>
      </c>
      <c r="T671" s="190">
        <v>1.0552691E-3</v>
      </c>
      <c r="U671" s="190">
        <v>1.0504005E-4</v>
      </c>
      <c r="V671" s="190">
        <v>0</v>
      </c>
      <c r="W671" s="25"/>
      <c r="X671" s="252">
        <f t="shared" si="650"/>
        <v>1.3825860344827585</v>
      </c>
      <c r="Y671" s="35">
        <v>26.703662000000001</v>
      </c>
      <c r="Z671" s="67">
        <f t="shared" si="651"/>
        <v>4.2864981923361155E-2</v>
      </c>
      <c r="AA671" s="5">
        <f t="shared" si="652"/>
        <v>2.3244562758700001E-6</v>
      </c>
      <c r="AB671" s="5">
        <f t="shared" si="653"/>
        <v>5.790392760613099E-9</v>
      </c>
      <c r="AC671" s="36">
        <f t="shared" si="654"/>
        <v>6.8316935600000003E-2</v>
      </c>
      <c r="AD671" s="42">
        <v>1.2927313E-6</v>
      </c>
      <c r="AE671" s="42">
        <v>3.9000463000000001E-9</v>
      </c>
      <c r="AF671" s="42">
        <v>1.0655274E-13</v>
      </c>
      <c r="AG671" s="42">
        <v>1.9361902E-10</v>
      </c>
      <c r="AH671" s="42">
        <v>4.1972814999999999E-10</v>
      </c>
      <c r="AI671" s="42">
        <v>2.0602954000000002E-9</v>
      </c>
      <c r="AJ671" s="42">
        <v>9.3488841999999996E-7</v>
      </c>
      <c r="AK671" s="42">
        <v>2.9383271999999998E-10</v>
      </c>
      <c r="AL671" s="42">
        <v>9.6594380000000005E-10</v>
      </c>
      <c r="AM671" s="42">
        <v>4.9955765000000001E-14</v>
      </c>
      <c r="AN671" s="42">
        <v>9.1004031000000004E-15</v>
      </c>
      <c r="AO671" s="42">
        <v>3.6097761999999998E-12</v>
      </c>
      <c r="AP671" s="42">
        <v>5.7033793999999996E-14</v>
      </c>
      <c r="AQ671" s="42">
        <v>3.6039243000000001E-14</v>
      </c>
      <c r="AR671" s="42">
        <v>1.2703277E-9</v>
      </c>
      <c r="AS671" s="42">
        <v>6.2263306000000001E-9</v>
      </c>
      <c r="AT671" s="42">
        <v>9.9653382999999994E-11</v>
      </c>
      <c r="AU671" s="29">
        <v>1.3757259999999999E-4</v>
      </c>
      <c r="AV671" s="29">
        <v>6.8179363000000007E-2</v>
      </c>
      <c r="AW671" s="42">
        <v>8.6666255000000002E-8</v>
      </c>
      <c r="AX671" s="42">
        <v>5.2702451999999998E-10</v>
      </c>
      <c r="AY671" s="42">
        <v>2.3579468E-14</v>
      </c>
      <c r="AZ671" s="28"/>
      <c r="BA671" s="38" t="s">
        <v>1213</v>
      </c>
      <c r="BB671" s="28"/>
      <c r="BC671" s="28"/>
      <c r="BD671"/>
      <c r="BE671" s="39"/>
      <c r="BF671"/>
      <c r="BG671"/>
      <c r="BH671"/>
      <c r="BI671"/>
      <c r="BJ671"/>
      <c r="BK671"/>
      <c r="BL671"/>
      <c r="BM671"/>
      <c r="BN671"/>
      <c r="BO671"/>
      <c r="BP671"/>
      <c r="BQ671"/>
    </row>
    <row r="672" spans="1:69">
      <c r="A672">
        <v>3</v>
      </c>
      <c r="C672" s="71" t="s">
        <v>1111</v>
      </c>
      <c r="E672" s="29" t="s">
        <v>52</v>
      </c>
      <c r="F672" s="43" t="s">
        <v>2161</v>
      </c>
      <c r="G672" s="238">
        <f t="shared" si="646"/>
        <v>0.21951503268200001</v>
      </c>
      <c r="H672" s="134">
        <f t="shared" si="647"/>
        <v>1.4163222480000001E-2</v>
      </c>
      <c r="I672" s="134">
        <f t="shared" si="648"/>
        <v>4.1691226500000005E-2</v>
      </c>
      <c r="J672" s="138">
        <f t="shared" si="649"/>
        <v>4.3256623702000001E-2</v>
      </c>
      <c r="K672" s="190">
        <v>0.12040396</v>
      </c>
      <c r="L672" s="190">
        <v>2.4530084000000001E-2</v>
      </c>
      <c r="M672" s="190">
        <v>1.0974978E-2</v>
      </c>
      <c r="N672" s="190">
        <v>9.7702771000000004E-3</v>
      </c>
      <c r="O672" s="190">
        <v>4.1342156999999999E-3</v>
      </c>
      <c r="P672" s="190">
        <v>2.5872968000000002E-4</v>
      </c>
      <c r="Q672" s="190">
        <v>6.1861644999999998E-3</v>
      </c>
      <c r="R672" s="190">
        <v>4.9607810999999996E-3</v>
      </c>
      <c r="S672" s="190">
        <v>3.742475E-2</v>
      </c>
      <c r="T672" s="190">
        <v>7.9223464E-4</v>
      </c>
      <c r="U672" s="190">
        <v>7.8857961999999999E-5</v>
      </c>
      <c r="V672" s="190">
        <v>0</v>
      </c>
      <c r="W672" s="25"/>
      <c r="X672" s="252">
        <f t="shared" si="650"/>
        <v>1.037965172413793</v>
      </c>
      <c r="Y672" s="35">
        <v>20.047556</v>
      </c>
      <c r="Z672" s="67">
        <f t="shared" si="651"/>
        <v>3.218053498230234E-2</v>
      </c>
      <c r="AA672" s="5">
        <f t="shared" si="652"/>
        <v>1.7450665543300001E-6</v>
      </c>
      <c r="AB672" s="5">
        <f t="shared" si="653"/>
        <v>4.3470901795554005E-9</v>
      </c>
      <c r="AC672" s="36">
        <f t="shared" si="654"/>
        <v>5.1288382509999994E-2</v>
      </c>
      <c r="AD672" s="42">
        <v>9.7050744999999999E-7</v>
      </c>
      <c r="AE672" s="42">
        <v>2.927928E-9</v>
      </c>
      <c r="AF672" s="42">
        <v>7.9993602000000003E-14</v>
      </c>
      <c r="AG672" s="42">
        <v>1.4535790000000001E-10</v>
      </c>
      <c r="AH672" s="42">
        <v>3.1510748E-10</v>
      </c>
      <c r="AI672" s="42">
        <v>1.5467499E-9</v>
      </c>
      <c r="AJ672" s="42">
        <v>7.0185985000000005E-7</v>
      </c>
      <c r="AK672" s="42">
        <v>2.2059251999999999E-10</v>
      </c>
      <c r="AL672" s="42">
        <v>7.2517442000000003E-10</v>
      </c>
      <c r="AM672" s="42">
        <v>3.7503882999999999E-14</v>
      </c>
      <c r="AN672" s="42">
        <v>6.8320533999999996E-15</v>
      </c>
      <c r="AO672" s="42">
        <v>2.7100101000000001E-12</v>
      </c>
      <c r="AP672" s="42">
        <v>4.2817656E-14</v>
      </c>
      <c r="AQ672" s="42">
        <v>2.7056167999999999E-14</v>
      </c>
      <c r="AR672" s="42">
        <v>9.5368815000000007E-10</v>
      </c>
      <c r="AS672" s="42">
        <v>4.6743668999999997E-9</v>
      </c>
      <c r="AT672" s="42">
        <v>7.4813963999999999E-11</v>
      </c>
      <c r="AU672" s="29">
        <v>1.0328151E-4</v>
      </c>
      <c r="AV672" s="29">
        <v>5.1185100999999997E-2</v>
      </c>
      <c r="AW672" s="42">
        <v>6.5063984000000001E-8</v>
      </c>
      <c r="AX672" s="42">
        <v>3.9565936E-10</v>
      </c>
      <c r="AY672" s="42">
        <v>1.7702093000000002E-14</v>
      </c>
      <c r="AZ672" s="28"/>
      <c r="BA672" s="38" t="s">
        <v>1213</v>
      </c>
      <c r="BB672" s="28"/>
      <c r="BC672" s="28"/>
      <c r="BD672"/>
      <c r="BE672" s="39"/>
      <c r="BF672"/>
      <c r="BG672"/>
      <c r="BH672"/>
      <c r="BI672"/>
      <c r="BJ672"/>
      <c r="BK672"/>
      <c r="BL672"/>
      <c r="BM672"/>
      <c r="BN672"/>
      <c r="BO672"/>
      <c r="BP672"/>
      <c r="BQ672"/>
    </row>
    <row r="673" spans="1:69">
      <c r="A673">
        <v>3</v>
      </c>
      <c r="C673" s="71" t="s">
        <v>1112</v>
      </c>
      <c r="E673" s="29" t="s">
        <v>52</v>
      </c>
      <c r="F673" s="43" t="s">
        <v>2162</v>
      </c>
      <c r="G673" s="238">
        <f t="shared" si="646"/>
        <v>0.17526496764299998</v>
      </c>
      <c r="H673" s="134">
        <f t="shared" si="647"/>
        <v>1.130818548E-2</v>
      </c>
      <c r="I673" s="134">
        <f t="shared" si="648"/>
        <v>3.3287066499999997E-2</v>
      </c>
      <c r="J673" s="138">
        <f t="shared" si="649"/>
        <v>3.4536909662999993E-2</v>
      </c>
      <c r="K673" s="190">
        <v>9.6132806000000001E-2</v>
      </c>
      <c r="L673" s="190">
        <v>1.9585285000000001E-2</v>
      </c>
      <c r="M673" s="190">
        <v>8.7626304000000006E-3</v>
      </c>
      <c r="N673" s="190">
        <v>7.8007746000000001E-3</v>
      </c>
      <c r="O673" s="190">
        <v>3.3008362000000002E-3</v>
      </c>
      <c r="P673" s="190">
        <v>2.0657468E-4</v>
      </c>
      <c r="Q673" s="190">
        <v>4.9391510999999997E-3</v>
      </c>
      <c r="R673" s="190">
        <v>3.9607818000000003E-3</v>
      </c>
      <c r="S673" s="190">
        <v>2.9880631000000001E-2</v>
      </c>
      <c r="T673" s="190">
        <v>6.3253517000000001E-4</v>
      </c>
      <c r="U673" s="190">
        <v>6.2961693000000005E-5</v>
      </c>
      <c r="V673" s="190">
        <v>0</v>
      </c>
      <c r="W673" s="25"/>
      <c r="X673" s="252">
        <f t="shared" si="650"/>
        <v>0.82873108620689651</v>
      </c>
      <c r="Y673" s="35">
        <v>16.006349</v>
      </c>
      <c r="Z673" s="67">
        <f t="shared" si="651"/>
        <v>2.5693549608139323E-2</v>
      </c>
      <c r="AA673" s="5">
        <f t="shared" si="652"/>
        <v>1.39329424371E-6</v>
      </c>
      <c r="AB673" s="5">
        <f t="shared" si="653"/>
        <v>3.4707992107370002E-9</v>
      </c>
      <c r="AC673" s="36">
        <f t="shared" si="654"/>
        <v>4.0949616917000005E-2</v>
      </c>
      <c r="AD673" s="42">
        <v>7.7487156000000005E-7</v>
      </c>
      <c r="AE673" s="42">
        <v>2.3377132E-9</v>
      </c>
      <c r="AF673" s="42">
        <v>6.3868410000000006E-14</v>
      </c>
      <c r="AG673" s="42">
        <v>1.1605651E-10</v>
      </c>
      <c r="AH673" s="42">
        <v>2.5158778999999998E-10</v>
      </c>
      <c r="AI673" s="42">
        <v>1.2349544999999999E-9</v>
      </c>
      <c r="AJ673" s="42">
        <v>5.6037822000000005E-7</v>
      </c>
      <c r="AK673" s="42">
        <v>1.7612525E-10</v>
      </c>
      <c r="AL673" s="42">
        <v>5.7899301999999999E-10</v>
      </c>
      <c r="AM673" s="42">
        <v>2.9943811999999998E-14</v>
      </c>
      <c r="AN673" s="42">
        <v>5.4548409999999999E-15</v>
      </c>
      <c r="AO673" s="42">
        <v>2.1637233999999999E-12</v>
      </c>
      <c r="AP673" s="42">
        <v>3.4186429000000003E-14</v>
      </c>
      <c r="AQ673" s="42">
        <v>2.1602158E-14</v>
      </c>
      <c r="AR673" s="42">
        <v>7.6144270999999998E-10</v>
      </c>
      <c r="AS673" s="42">
        <v>3.7321031999999997E-9</v>
      </c>
      <c r="AT673" s="42">
        <v>5.9732887999999997E-11</v>
      </c>
      <c r="AU673" s="42">
        <v>8.2461917000000004E-5</v>
      </c>
      <c r="AV673" s="29">
        <v>4.0867155000000002E-2</v>
      </c>
      <c r="AW673" s="42">
        <v>5.1948319000000002E-8</v>
      </c>
      <c r="AX673" s="42">
        <v>3.1590194000000002E-10</v>
      </c>
      <c r="AY673" s="42">
        <v>1.4133686999999999E-14</v>
      </c>
      <c r="AZ673" s="28"/>
      <c r="BA673" s="38" t="s">
        <v>1213</v>
      </c>
      <c r="BB673" s="28"/>
      <c r="BC673" s="28"/>
      <c r="BD673"/>
      <c r="BE673" s="39"/>
      <c r="BF673"/>
      <c r="BG673"/>
      <c r="BH673"/>
      <c r="BI673"/>
      <c r="BJ673"/>
      <c r="BK673"/>
      <c r="BL673"/>
      <c r="BM673"/>
      <c r="BN673"/>
      <c r="BO673"/>
      <c r="BP673"/>
      <c r="BQ673"/>
    </row>
    <row r="674" spans="1:69">
      <c r="A674">
        <v>3</v>
      </c>
      <c r="C674" s="71" t="s">
        <v>1113</v>
      </c>
      <c r="E674" s="29" t="s">
        <v>52</v>
      </c>
      <c r="F674" s="43" t="s">
        <v>2163</v>
      </c>
      <c r="G674" s="238">
        <f t="shared" si="646"/>
        <v>0.15400758286999999</v>
      </c>
      <c r="H674" s="134">
        <f t="shared" si="647"/>
        <v>9.936648230000001E-3</v>
      </c>
      <c r="I674" s="134">
        <f t="shared" si="648"/>
        <v>2.9249773699999999E-2</v>
      </c>
      <c r="J674" s="138">
        <f t="shared" si="649"/>
        <v>3.0348026939999998E-2</v>
      </c>
      <c r="K674" s="190">
        <v>8.4473134000000005E-2</v>
      </c>
      <c r="L674" s="190">
        <v>1.7209842E-2</v>
      </c>
      <c r="M674" s="190">
        <v>7.6998361000000003E-3</v>
      </c>
      <c r="N674" s="190">
        <v>6.8546411000000003E-3</v>
      </c>
      <c r="O674" s="190">
        <v>2.9004872999999999E-3</v>
      </c>
      <c r="P674" s="190">
        <v>1.8151983000000001E-4</v>
      </c>
      <c r="Q674" s="190">
        <v>4.3400955999999997E-3</v>
      </c>
      <c r="R674" s="190">
        <v>3.4803898999999998E-3</v>
      </c>
      <c r="S674" s="190">
        <v>2.6256495000000001E-2</v>
      </c>
      <c r="T674" s="190">
        <v>5.5581678999999998E-4</v>
      </c>
      <c r="U674" s="190">
        <v>5.532525E-5</v>
      </c>
      <c r="V674" s="190">
        <v>0</v>
      </c>
      <c r="W674" s="25"/>
      <c r="X674" s="252">
        <f t="shared" si="650"/>
        <v>0.72821667241379306</v>
      </c>
      <c r="Y674" s="35">
        <v>14.064985</v>
      </c>
      <c r="Z674" s="67">
        <f t="shared" si="651"/>
        <v>2.2577252635949688E-2</v>
      </c>
      <c r="AA674" s="5">
        <f t="shared" si="652"/>
        <v>1.2243055777900002E-6</v>
      </c>
      <c r="AB674" s="5">
        <f t="shared" si="653"/>
        <v>3.0498359684479998E-9</v>
      </c>
      <c r="AC674" s="36">
        <f t="shared" si="654"/>
        <v>3.5982955348000001E-2</v>
      </c>
      <c r="AD674" s="42">
        <v>6.8088961000000002E-7</v>
      </c>
      <c r="AE674" s="42">
        <v>2.0541787E-9</v>
      </c>
      <c r="AF674" s="42">
        <v>5.6121993999999999E-14</v>
      </c>
      <c r="AG674" s="42">
        <v>1.0198035E-10</v>
      </c>
      <c r="AH674" s="42">
        <v>2.2107342999999999E-10</v>
      </c>
      <c r="AI674" s="42">
        <v>1.0851704E-9</v>
      </c>
      <c r="AJ674" s="42">
        <v>4.9241155000000001E-7</v>
      </c>
      <c r="AK674" s="42">
        <v>1.5476353E-10</v>
      </c>
      <c r="AL674" s="42">
        <v>5.0876862000000005E-10</v>
      </c>
      <c r="AM674" s="42">
        <v>2.6312013000000001E-14</v>
      </c>
      <c r="AN674" s="42">
        <v>4.7932389999999999E-15</v>
      </c>
      <c r="AO674" s="42">
        <v>1.9012916E-12</v>
      </c>
      <c r="AP674" s="42">
        <v>3.0040055E-14</v>
      </c>
      <c r="AQ674" s="42">
        <v>1.8982094E-14</v>
      </c>
      <c r="AR674" s="42">
        <v>6.6908951E-10</v>
      </c>
      <c r="AS674" s="42">
        <v>3.2794471000000002E-9</v>
      </c>
      <c r="AT674" s="42">
        <v>5.2488058000000001E-11</v>
      </c>
      <c r="AU674" s="42">
        <v>7.2460347999999999E-5</v>
      </c>
      <c r="AV674" s="29">
        <v>3.5910495000000001E-2</v>
      </c>
      <c r="AW674" s="42">
        <v>4.5647656999999999E-8</v>
      </c>
      <c r="AX674" s="42">
        <v>2.7758709999999998E-10</v>
      </c>
      <c r="AY674" s="42">
        <v>1.2419453E-14</v>
      </c>
      <c r="AZ674" s="28"/>
      <c r="BA674" s="38" t="s">
        <v>1213</v>
      </c>
      <c r="BB674" s="28"/>
      <c r="BC674" s="28"/>
      <c r="BD674"/>
      <c r="BE674" s="39"/>
      <c r="BF674"/>
      <c r="BG674"/>
      <c r="BH674"/>
      <c r="BI674"/>
      <c r="BJ674"/>
      <c r="BK674"/>
      <c r="BL674"/>
      <c r="BM674"/>
      <c r="BN674"/>
      <c r="BO674"/>
      <c r="BP674"/>
      <c r="BQ674"/>
    </row>
    <row r="675" spans="1:69">
      <c r="A675">
        <v>3</v>
      </c>
      <c r="C675" s="71" t="s">
        <v>1135</v>
      </c>
      <c r="E675" s="29" t="s">
        <v>52</v>
      </c>
      <c r="F675" s="43" t="s">
        <v>2164</v>
      </c>
      <c r="G675" s="238">
        <f t="shared" si="646"/>
        <v>3.8284983196000003E-2</v>
      </c>
      <c r="H675" s="134">
        <f t="shared" si="647"/>
        <v>2.4701667259999999E-3</v>
      </c>
      <c r="I675" s="134">
        <f t="shared" si="648"/>
        <v>7.2712464999999992E-3</v>
      </c>
      <c r="J675" s="138">
        <f t="shared" si="649"/>
        <v>7.54426297E-3</v>
      </c>
      <c r="K675" s="190">
        <v>2.0999306999999998E-2</v>
      </c>
      <c r="L675" s="190">
        <v>4.2782211999999997E-3</v>
      </c>
      <c r="M675" s="190">
        <v>1.9141142E-3</v>
      </c>
      <c r="N675" s="190">
        <v>1.7040058E-3</v>
      </c>
      <c r="O675" s="190">
        <v>7.2103662999999996E-4</v>
      </c>
      <c r="P675" s="190">
        <v>4.5124296E-5</v>
      </c>
      <c r="Q675" s="190">
        <v>1.0789110999999999E-3</v>
      </c>
      <c r="R675" s="190">
        <v>8.6519552000000001E-4</v>
      </c>
      <c r="S675" s="190">
        <v>6.5271427000000003E-3</v>
      </c>
      <c r="T675" s="190">
        <v>1.3817136E-4</v>
      </c>
      <c r="U675" s="190">
        <v>1.375339E-5</v>
      </c>
      <c r="V675" s="190">
        <v>0</v>
      </c>
      <c r="W675" s="25"/>
      <c r="X675" s="252">
        <f t="shared" si="650"/>
        <v>0.18102850862068964</v>
      </c>
      <c r="Y675" s="35">
        <v>3.4964363999999999</v>
      </c>
      <c r="Z675" s="67">
        <f t="shared" si="651"/>
        <v>5.6125141657548585E-3</v>
      </c>
      <c r="AA675" s="5">
        <f t="shared" si="652"/>
        <v>3.0435201747900005E-7</v>
      </c>
      <c r="AB675" s="5">
        <f t="shared" si="653"/>
        <v>7.5816345285869986E-10</v>
      </c>
      <c r="AC675" s="36">
        <f t="shared" si="654"/>
        <v>8.9450587300000002E-3</v>
      </c>
      <c r="AD675" s="42">
        <v>1.6926339999999999E-7</v>
      </c>
      <c r="AE675" s="42">
        <v>5.1065147000000002E-10</v>
      </c>
      <c r="AF675" s="42">
        <v>1.3951453E-14</v>
      </c>
      <c r="AG675" s="42">
        <v>2.5351452E-11</v>
      </c>
      <c r="AH675" s="42">
        <v>5.4956987000000002E-11</v>
      </c>
      <c r="AI675" s="42">
        <v>2.6976419000000001E-10</v>
      </c>
      <c r="AJ675" s="42">
        <v>1.2240934999999999E-7</v>
      </c>
      <c r="AK675" s="42">
        <v>3.8472905000000001E-11</v>
      </c>
      <c r="AL675" s="42">
        <v>1.2647557999999999E-10</v>
      </c>
      <c r="AM675" s="42">
        <v>6.5409441000000002E-15</v>
      </c>
      <c r="AN675" s="42">
        <v>1.1915587E-15</v>
      </c>
      <c r="AO675" s="42">
        <v>4.7264503999999999E-13</v>
      </c>
      <c r="AP675" s="42">
        <v>7.4677038000000003E-15</v>
      </c>
      <c r="AQ675" s="42">
        <v>4.7187881999999998E-15</v>
      </c>
      <c r="AR675" s="42">
        <v>1.6633000000000001E-10</v>
      </c>
      <c r="AS675" s="42">
        <v>8.1524285000000005E-10</v>
      </c>
      <c r="AT675" s="42">
        <v>1.3048087999999999E-11</v>
      </c>
      <c r="AU675" s="42">
        <v>1.8013030000000001E-5</v>
      </c>
      <c r="AV675" s="29">
        <v>8.9270457000000004E-3</v>
      </c>
      <c r="AW675" s="42">
        <v>1.1347622E-8</v>
      </c>
      <c r="AX675" s="42">
        <v>6.9005807000000006E-11</v>
      </c>
      <c r="AY675" s="42">
        <v>3.0873709000000001E-15</v>
      </c>
      <c r="AZ675" s="28"/>
      <c r="BA675" s="38" t="s">
        <v>1213</v>
      </c>
      <c r="BB675" s="28"/>
      <c r="BC675" s="28"/>
      <c r="BD675"/>
      <c r="BE675" s="39"/>
      <c r="BF675"/>
      <c r="BG675"/>
      <c r="BH675"/>
      <c r="BI675"/>
      <c r="BJ675"/>
      <c r="BK675"/>
      <c r="BL675"/>
      <c r="BM675"/>
      <c r="BN675"/>
      <c r="BO675"/>
      <c r="BP675"/>
      <c r="BQ675"/>
    </row>
    <row r="676" spans="1:69">
      <c r="A676">
        <v>3</v>
      </c>
      <c r="C676" s="71" t="s">
        <v>1114</v>
      </c>
      <c r="E676" s="29" t="s">
        <v>52</v>
      </c>
      <c r="F676" s="43" t="s">
        <v>2165</v>
      </c>
      <c r="G676" s="238">
        <f t="shared" si="646"/>
        <v>8.6764834664999999E-2</v>
      </c>
      <c r="H676" s="134">
        <f t="shared" si="647"/>
        <v>5.5981115900000005E-3</v>
      </c>
      <c r="I676" s="134">
        <f t="shared" si="648"/>
        <v>1.6478745699999998E-2</v>
      </c>
      <c r="J676" s="138">
        <f t="shared" si="649"/>
        <v>1.7097479374999999E-2</v>
      </c>
      <c r="K676" s="190">
        <v>4.7590498000000002E-2</v>
      </c>
      <c r="L676" s="190">
        <v>9.6956856000000001E-3</v>
      </c>
      <c r="M676" s="190">
        <v>4.3379357999999996E-3</v>
      </c>
      <c r="N676" s="190">
        <v>3.8617695999999999E-3</v>
      </c>
      <c r="O676" s="190">
        <v>1.6340772999999999E-3</v>
      </c>
      <c r="P676" s="190">
        <v>1.0226469E-4</v>
      </c>
      <c r="Q676" s="190">
        <v>2.4451243E-3</v>
      </c>
      <c r="R676" s="190">
        <v>1.9607829999999998E-3</v>
      </c>
      <c r="S676" s="190">
        <v>1.4792391E-2</v>
      </c>
      <c r="T676" s="190">
        <v>3.1313621999999998E-4</v>
      </c>
      <c r="U676" s="190">
        <v>3.1169155000000003E-5</v>
      </c>
      <c r="V676" s="190">
        <v>0</v>
      </c>
      <c r="W676" s="25"/>
      <c r="X676" s="252">
        <f t="shared" si="650"/>
        <v>0.41026291379310342</v>
      </c>
      <c r="Y676" s="35">
        <v>7.9239351999999998</v>
      </c>
      <c r="Z676" s="67">
        <f t="shared" si="651"/>
        <v>1.2719579002824282E-2</v>
      </c>
      <c r="AA676" s="5">
        <f t="shared" si="652"/>
        <v>6.8974962347600007E-7</v>
      </c>
      <c r="AB676" s="5">
        <f t="shared" si="653"/>
        <v>1.7182174732970999E-9</v>
      </c>
      <c r="AC676" s="36">
        <f t="shared" si="654"/>
        <v>2.0272087730999998E-2</v>
      </c>
      <c r="AD676" s="42">
        <v>3.8359978000000002E-7</v>
      </c>
      <c r="AE676" s="42">
        <v>1.1572837999999999E-9</v>
      </c>
      <c r="AF676" s="42">
        <v>3.1618024999999998E-14</v>
      </c>
      <c r="AG676" s="42">
        <v>5.7453715999999999E-11</v>
      </c>
      <c r="AH676" s="42">
        <v>1.2454841E-10</v>
      </c>
      <c r="AI676" s="42">
        <v>6.1136361E-10</v>
      </c>
      <c r="AJ676" s="42">
        <v>2.7741495999999999E-7</v>
      </c>
      <c r="AK676" s="42">
        <v>8.7190719000000006E-11</v>
      </c>
      <c r="AL676" s="42">
        <v>2.8663020999999998E-10</v>
      </c>
      <c r="AM676" s="42">
        <v>1.4823668999999999E-14</v>
      </c>
      <c r="AN676" s="42">
        <v>2.7004164000000001E-15</v>
      </c>
      <c r="AO676" s="42">
        <v>1.0711502E-12</v>
      </c>
      <c r="AP676" s="42">
        <v>1.6923974999999999E-14</v>
      </c>
      <c r="AQ676" s="42">
        <v>1.0694137E-14</v>
      </c>
      <c r="AR676" s="42">
        <v>3.7695184E-10</v>
      </c>
      <c r="AS676" s="42">
        <v>1.8475759000000001E-9</v>
      </c>
      <c r="AT676" s="42">
        <v>2.9570737E-11</v>
      </c>
      <c r="AU676" s="42">
        <v>4.0822731000000003E-5</v>
      </c>
      <c r="AV676" s="29">
        <v>2.0231264999999998E-2</v>
      </c>
      <c r="AW676" s="42">
        <v>2.5716990000000001E-8</v>
      </c>
      <c r="AX676" s="42">
        <v>1.563871E-10</v>
      </c>
      <c r="AY676" s="42">
        <v>6.9968747000000004E-15</v>
      </c>
      <c r="AZ676" s="28"/>
      <c r="BA676" s="38" t="s">
        <v>1213</v>
      </c>
      <c r="BB676" s="28"/>
      <c r="BC676" s="28"/>
      <c r="BD676"/>
      <c r="BE676" s="39"/>
      <c r="BF676"/>
      <c r="BG676"/>
      <c r="BH676"/>
      <c r="BI676"/>
      <c r="BJ676"/>
      <c r="BK676"/>
      <c r="BL676"/>
      <c r="BM676"/>
      <c r="BN676"/>
      <c r="BO676"/>
      <c r="BP676"/>
      <c r="BQ676"/>
    </row>
    <row r="677" spans="1:69">
      <c r="A677">
        <v>3</v>
      </c>
      <c r="C677" s="71" t="s">
        <v>1115</v>
      </c>
      <c r="E677" s="29" t="s">
        <v>52</v>
      </c>
      <c r="F677" s="43" t="s">
        <v>2166</v>
      </c>
      <c r="G677" s="238">
        <f t="shared" si="646"/>
        <v>8.5610862885000003</v>
      </c>
      <c r="H677" s="134">
        <f t="shared" si="647"/>
        <v>0.55236567700000005</v>
      </c>
      <c r="I677" s="134">
        <f t="shared" si="648"/>
        <v>1.6259578399999999</v>
      </c>
      <c r="J677" s="138">
        <f t="shared" si="649"/>
        <v>1.6870083714999999</v>
      </c>
      <c r="K677" s="190">
        <v>4.6957544000000002</v>
      </c>
      <c r="L677" s="190">
        <v>0.95667329000000001</v>
      </c>
      <c r="M677" s="190">
        <v>0.42802413</v>
      </c>
      <c r="N677" s="190">
        <v>0.38104081000000001</v>
      </c>
      <c r="O677" s="190">
        <v>0.16123440999999999</v>
      </c>
      <c r="P677" s="190">
        <v>1.0090457000000001E-2</v>
      </c>
      <c r="Q677" s="190">
        <v>0.24126042</v>
      </c>
      <c r="R677" s="190">
        <v>0.19347046000000001</v>
      </c>
      <c r="S677" s="190">
        <v>1.4595653</v>
      </c>
      <c r="T677" s="190">
        <v>3.0897151000000001E-2</v>
      </c>
      <c r="U677" s="190">
        <v>3.0754605000000001E-3</v>
      </c>
      <c r="V677" s="190">
        <v>0</v>
      </c>
      <c r="W677" s="25"/>
      <c r="X677" s="252">
        <f t="shared" si="650"/>
        <v>40.480641379310342</v>
      </c>
      <c r="Y677" s="35">
        <v>781.85468000000003</v>
      </c>
      <c r="Z677" s="67">
        <f t="shared" si="651"/>
        <v>1.2550408519050615</v>
      </c>
      <c r="AA677" s="5">
        <f t="shared" si="652"/>
        <v>6.8057594945200001E-5</v>
      </c>
      <c r="AB677" s="5">
        <f t="shared" si="653"/>
        <v>1.695365156027E-7</v>
      </c>
      <c r="AC677" s="36">
        <f t="shared" si="654"/>
        <v>2.0002468789000001</v>
      </c>
      <c r="AD677" s="42">
        <v>3.7849789999999997E-5</v>
      </c>
      <c r="AE677" s="42">
        <v>1.1418919000000001E-7</v>
      </c>
      <c r="AF677" s="42">
        <v>3.1197505000000002E-12</v>
      </c>
      <c r="AG677" s="42">
        <v>5.6689582000000001E-9</v>
      </c>
      <c r="AH677" s="42">
        <v>1.2289192E-8</v>
      </c>
      <c r="AI677" s="42">
        <v>6.0323247E-8</v>
      </c>
      <c r="AJ677" s="42">
        <v>2.7372533999999999E-5</v>
      </c>
      <c r="AK677" s="42">
        <v>8.6031083000000008E-9</v>
      </c>
      <c r="AL677" s="42">
        <v>2.8281803000000001E-8</v>
      </c>
      <c r="AM677" s="42">
        <v>1.4626514E-12</v>
      </c>
      <c r="AN677" s="42">
        <v>2.6645007999999998E-13</v>
      </c>
      <c r="AO677" s="42">
        <v>1.0569039E-10</v>
      </c>
      <c r="AP677" s="42">
        <v>1.6698886000000001E-12</v>
      </c>
      <c r="AQ677" s="42">
        <v>1.0551905E-12</v>
      </c>
      <c r="AR677" s="42">
        <v>3.7193837999999997E-8</v>
      </c>
      <c r="AS677" s="42">
        <v>1.8230031E-7</v>
      </c>
      <c r="AT677" s="42">
        <v>2.9177446000000001E-9</v>
      </c>
      <c r="AU677" s="29">
        <v>4.0279788999999996E-3</v>
      </c>
      <c r="AV677" s="29">
        <v>1.9962188999999999</v>
      </c>
      <c r="AW677" s="42">
        <v>2.5374954000000001E-6</v>
      </c>
      <c r="AX677" s="42">
        <v>1.5430714999999999E-8</v>
      </c>
      <c r="AY677" s="42">
        <v>6.9038162000000002E-13</v>
      </c>
      <c r="AZ677" s="28"/>
      <c r="BA677" s="38" t="s">
        <v>1213</v>
      </c>
      <c r="BB677" s="28"/>
      <c r="BC677" s="28"/>
      <c r="BD677"/>
      <c r="BE677" s="39"/>
      <c r="BF677"/>
      <c r="BG677"/>
      <c r="BH677"/>
      <c r="BI677"/>
      <c r="BJ677"/>
      <c r="BK677"/>
      <c r="BL677"/>
      <c r="BM677"/>
      <c r="BN677"/>
      <c r="BO677"/>
      <c r="BP677"/>
      <c r="BQ677"/>
    </row>
    <row r="678" spans="1:69">
      <c r="A678">
        <v>3</v>
      </c>
      <c r="C678" s="71" t="s">
        <v>1116</v>
      </c>
      <c r="E678" s="29" t="s">
        <v>52</v>
      </c>
      <c r="F678" s="43" t="s">
        <v>2167</v>
      </c>
      <c r="G678" s="238">
        <f t="shared" si="646"/>
        <v>4.2801093547000004</v>
      </c>
      <c r="H678" s="134">
        <f t="shared" si="647"/>
        <v>0.27615485230000003</v>
      </c>
      <c r="I678" s="134">
        <f t="shared" si="648"/>
        <v>0.81289652000000001</v>
      </c>
      <c r="J678" s="138">
        <f t="shared" si="649"/>
        <v>0.84341868240000006</v>
      </c>
      <c r="K678" s="190">
        <v>2.3476393</v>
      </c>
      <c r="L678" s="190">
        <v>0.47828817000000001</v>
      </c>
      <c r="M678" s="190">
        <v>0.21399037000000001</v>
      </c>
      <c r="N678" s="190">
        <v>0.19050110000000001</v>
      </c>
      <c r="O678" s="190">
        <v>8.0609034999999996E-2</v>
      </c>
      <c r="P678" s="190">
        <v>5.0447173000000003E-3</v>
      </c>
      <c r="Q678" s="190">
        <v>0.12061798</v>
      </c>
      <c r="R678" s="190">
        <v>9.6725428000000002E-2</v>
      </c>
      <c r="S678" s="190">
        <v>0.72970866999999995</v>
      </c>
      <c r="T678" s="190">
        <v>1.5447010000000001E-2</v>
      </c>
      <c r="U678" s="190">
        <v>1.5375744E-3</v>
      </c>
      <c r="V678" s="190">
        <v>0</v>
      </c>
      <c r="W678" s="25"/>
      <c r="X678" s="252">
        <f t="shared" si="650"/>
        <v>20.238269827586205</v>
      </c>
      <c r="Y678" s="35">
        <v>390.88772</v>
      </c>
      <c r="Z678" s="67">
        <f t="shared" si="651"/>
        <v>0.62745682912339595</v>
      </c>
      <c r="AA678" s="5">
        <f t="shared" si="652"/>
        <v>3.4025348782999993E-5</v>
      </c>
      <c r="AB678" s="5">
        <f t="shared" si="653"/>
        <v>8.475966677763999E-8</v>
      </c>
      <c r="AC678" s="36">
        <f t="shared" si="654"/>
        <v>1.0000220852999999</v>
      </c>
      <c r="AD678" s="42">
        <v>1.8922976999999999E-5</v>
      </c>
      <c r="AE678" s="42">
        <v>5.7088808999999998E-8</v>
      </c>
      <c r="AF678" s="42">
        <v>1.5597171999999999E-12</v>
      </c>
      <c r="AG678" s="42">
        <v>2.8341917999999999E-9</v>
      </c>
      <c r="AH678" s="42">
        <v>6.1439732E-9</v>
      </c>
      <c r="AI678" s="42">
        <v>3.0158567000000003E-8</v>
      </c>
      <c r="AJ678" s="42">
        <v>1.368488E-5</v>
      </c>
      <c r="AK678" s="42">
        <v>4.3011182000000004E-9</v>
      </c>
      <c r="AL678" s="42">
        <v>1.4139468E-8</v>
      </c>
      <c r="AM678" s="42">
        <v>7.3125161000000004E-13</v>
      </c>
      <c r="AN678" s="42">
        <v>1.3321154E-13</v>
      </c>
      <c r="AO678" s="42">
        <v>5.283984E-11</v>
      </c>
      <c r="AP678" s="42">
        <v>8.3485966000000002E-13</v>
      </c>
      <c r="AQ678" s="42">
        <v>5.2754180000000002E-13</v>
      </c>
      <c r="AR678" s="42">
        <v>1.8595034E-8</v>
      </c>
      <c r="AS678" s="42">
        <v>9.1140916999999999E-8</v>
      </c>
      <c r="AT678" s="42">
        <v>1.4587244000000001E-9</v>
      </c>
      <c r="AU678" s="29">
        <v>2.0137852999999998E-3</v>
      </c>
      <c r="AV678" s="29">
        <v>0.99800829999999996</v>
      </c>
      <c r="AW678" s="42">
        <v>1.2686191000000001E-6</v>
      </c>
      <c r="AX678" s="42">
        <v>7.7145756000000003E-9</v>
      </c>
      <c r="AY678" s="42">
        <v>3.4515583000000002E-13</v>
      </c>
      <c r="AZ678" s="28"/>
      <c r="BA678" s="38" t="s">
        <v>1213</v>
      </c>
      <c r="BB678" s="28"/>
      <c r="BC678" s="28"/>
      <c r="BD678"/>
      <c r="BE678" s="39"/>
      <c r="BF678"/>
      <c r="BG678"/>
      <c r="BH678"/>
      <c r="BI678"/>
      <c r="BJ678"/>
      <c r="BK678"/>
      <c r="BL678"/>
      <c r="BM678"/>
      <c r="BN678"/>
      <c r="BO678"/>
      <c r="BP678"/>
      <c r="BQ678"/>
    </row>
    <row r="679" spans="1:69">
      <c r="A679">
        <v>3</v>
      </c>
      <c r="C679" s="71" t="s">
        <v>1117</v>
      </c>
      <c r="E679" s="29" t="s">
        <v>52</v>
      </c>
      <c r="F679" s="43" t="s">
        <v>2168</v>
      </c>
      <c r="G679" s="238">
        <f t="shared" si="646"/>
        <v>2.8536954453000001</v>
      </c>
      <c r="H679" s="134">
        <f t="shared" si="647"/>
        <v>0.18412188980000002</v>
      </c>
      <c r="I679" s="134">
        <f t="shared" si="648"/>
        <v>0.541985948</v>
      </c>
      <c r="J679" s="138">
        <f t="shared" si="649"/>
        <v>0.56233610749999996</v>
      </c>
      <c r="K679" s="190">
        <v>1.5652515</v>
      </c>
      <c r="L679" s="190">
        <v>0.31889109999999998</v>
      </c>
      <c r="M679" s="190">
        <v>0.14267471000000001</v>
      </c>
      <c r="N679" s="190">
        <v>0.1270136</v>
      </c>
      <c r="O679" s="190">
        <v>5.3744804E-2</v>
      </c>
      <c r="P679" s="190">
        <v>3.3634858000000001E-3</v>
      </c>
      <c r="Q679" s="190">
        <v>8.0420138000000002E-2</v>
      </c>
      <c r="R679" s="190">
        <v>6.4490153999999994E-2</v>
      </c>
      <c r="S679" s="190">
        <v>0.48652174999999998</v>
      </c>
      <c r="T679" s="190">
        <v>1.0299050000000001E-2</v>
      </c>
      <c r="U679" s="190">
        <v>1.0251535E-3</v>
      </c>
      <c r="V679" s="190">
        <v>0</v>
      </c>
      <c r="W679" s="25"/>
      <c r="X679" s="252">
        <f t="shared" si="650"/>
        <v>13.493547413793102</v>
      </c>
      <c r="Y679" s="35">
        <v>260.61822999999998</v>
      </c>
      <c r="Z679" s="67">
        <f t="shared" si="651"/>
        <v>0.41834695590670812</v>
      </c>
      <c r="AA679" s="5">
        <f t="shared" si="652"/>
        <v>2.2685865305000003E-5</v>
      </c>
      <c r="AB679" s="5">
        <f t="shared" si="653"/>
        <v>5.6512171431883996E-8</v>
      </c>
      <c r="AC679" s="36">
        <f t="shared" si="654"/>
        <v>0.66674896959999996</v>
      </c>
      <c r="AD679" s="42">
        <v>1.2616597000000001E-5</v>
      </c>
      <c r="AE679" s="42">
        <v>3.8063062999999998E-8</v>
      </c>
      <c r="AF679" s="42">
        <v>1.0399168E-12</v>
      </c>
      <c r="AG679" s="42">
        <v>1.8896527E-9</v>
      </c>
      <c r="AH679" s="42">
        <v>4.0963973E-9</v>
      </c>
      <c r="AI679" s="42">
        <v>2.0107749E-8</v>
      </c>
      <c r="AJ679" s="42">
        <v>9.1241779999999996E-6</v>
      </c>
      <c r="AK679" s="42">
        <v>2.8677028E-9</v>
      </c>
      <c r="AL679" s="42">
        <v>9.4272674999999999E-9</v>
      </c>
      <c r="AM679" s="42">
        <v>4.8755047999999999E-13</v>
      </c>
      <c r="AN679" s="42">
        <v>8.8816693999999996E-14</v>
      </c>
      <c r="AO679" s="42">
        <v>3.5230131000000002E-11</v>
      </c>
      <c r="AP679" s="42">
        <v>5.5662952000000001E-13</v>
      </c>
      <c r="AQ679" s="42">
        <v>3.5173018E-13</v>
      </c>
      <c r="AR679" s="42">
        <v>1.2397946000000001E-8</v>
      </c>
      <c r="AS679" s="42">
        <v>6.0766770000000004E-8</v>
      </c>
      <c r="AT679" s="42">
        <v>9.7258152999999996E-10</v>
      </c>
      <c r="AU679" s="29">
        <v>1.3426595999999999E-3</v>
      </c>
      <c r="AV679" s="29">
        <v>0.66540630999999995</v>
      </c>
      <c r="AW679" s="42">
        <v>8.4583179000000003E-7</v>
      </c>
      <c r="AX679" s="42">
        <v>5.1435717000000004E-9</v>
      </c>
      <c r="AY679" s="42">
        <v>2.3012720999999998E-13</v>
      </c>
      <c r="AZ679" s="28"/>
      <c r="BA679" s="38" t="s">
        <v>1213</v>
      </c>
      <c r="BB679" s="28"/>
      <c r="BC679" s="28"/>
      <c r="BD679"/>
      <c r="BE679" s="39"/>
      <c r="BF679"/>
      <c r="BG679"/>
      <c r="BH679"/>
      <c r="BI679"/>
      <c r="BJ679"/>
      <c r="BK679"/>
      <c r="BL679"/>
      <c r="BM679"/>
      <c r="BN679"/>
      <c r="BO679"/>
      <c r="BP679"/>
      <c r="BQ679"/>
    </row>
    <row r="680" spans="1:69">
      <c r="A680">
        <v>3</v>
      </c>
      <c r="C680" s="71" t="s">
        <v>1118</v>
      </c>
      <c r="E680" s="29" t="s">
        <v>52</v>
      </c>
      <c r="F680" s="43" t="s">
        <v>2169</v>
      </c>
      <c r="G680" s="238">
        <f t="shared" si="646"/>
        <v>1.8342085822300001</v>
      </c>
      <c r="H680" s="134">
        <f t="shared" si="647"/>
        <v>0.11834408060000001</v>
      </c>
      <c r="I680" s="134">
        <f t="shared" si="648"/>
        <v>0.34836068199999998</v>
      </c>
      <c r="J680" s="138">
        <f t="shared" si="649"/>
        <v>0.36144071962999996</v>
      </c>
      <c r="K680" s="190">
        <v>1.0060631</v>
      </c>
      <c r="L680" s="190">
        <v>0.20496679000000001</v>
      </c>
      <c r="M680" s="190">
        <v>9.1703963999999999E-2</v>
      </c>
      <c r="N680" s="190">
        <v>8.1637810000000005E-2</v>
      </c>
      <c r="O680" s="190">
        <v>3.4544394999999999E-2</v>
      </c>
      <c r="P680" s="190">
        <v>2.1618755999999999E-3</v>
      </c>
      <c r="Q680" s="190">
        <v>5.1689928000000003E-2</v>
      </c>
      <c r="R680" s="190">
        <v>4.1450953999999998E-2</v>
      </c>
      <c r="S680" s="190">
        <v>0.31271114999999999</v>
      </c>
      <c r="T680" s="190">
        <v>6.6196997000000004E-3</v>
      </c>
      <c r="U680" s="190">
        <v>6.5891593000000001E-4</v>
      </c>
      <c r="V680" s="190">
        <v>0</v>
      </c>
      <c r="W680" s="25"/>
      <c r="X680" s="252">
        <f t="shared" si="650"/>
        <v>8.6729577586206883</v>
      </c>
      <c r="Y680" s="35">
        <v>167.51199</v>
      </c>
      <c r="Z680" s="67">
        <f t="shared" si="651"/>
        <v>0.26889190125945189</v>
      </c>
      <c r="AA680" s="5">
        <f t="shared" si="652"/>
        <v>1.4581307127900001E-5</v>
      </c>
      <c r="AB680" s="5">
        <f t="shared" si="653"/>
        <v>3.6323116811032006E-8</v>
      </c>
      <c r="AC680" s="36">
        <f t="shared" si="654"/>
        <v>0.42855193254000001</v>
      </c>
      <c r="AD680" s="42">
        <v>8.1092994000000008E-6</v>
      </c>
      <c r="AE680" s="42">
        <v>2.4464979000000001E-8</v>
      </c>
      <c r="AF680" s="42">
        <v>6.6840503999999996E-13</v>
      </c>
      <c r="AG680" s="42">
        <v>1.2145716E-9</v>
      </c>
      <c r="AH680" s="42">
        <v>2.6329533999999999E-9</v>
      </c>
      <c r="AI680" s="42">
        <v>1.2924227E-8</v>
      </c>
      <c r="AJ680" s="42">
        <v>5.8645522999999999E-6</v>
      </c>
      <c r="AK680" s="42">
        <v>1.8432118E-9</v>
      </c>
      <c r="AL680" s="42">
        <v>6.0593625999999996E-9</v>
      </c>
      <c r="AM680" s="42">
        <v>3.1337237000000002E-13</v>
      </c>
      <c r="AN680" s="42">
        <v>5.7086801999999995E-14</v>
      </c>
      <c r="AO680" s="42">
        <v>2.2644116E-11</v>
      </c>
      <c r="AP680" s="42">
        <v>3.5777282000000002E-13</v>
      </c>
      <c r="AQ680" s="42">
        <v>2.2607407E-13</v>
      </c>
      <c r="AR680" s="42">
        <v>7.9687619000000003E-9</v>
      </c>
      <c r="AS680" s="42">
        <v>3.9057753999999999E-8</v>
      </c>
      <c r="AT680" s="42">
        <v>6.2512537000000005E-10</v>
      </c>
      <c r="AU680" s="29">
        <v>8.6299254000000004E-4</v>
      </c>
      <c r="AV680" s="29">
        <v>0.42768894000000002</v>
      </c>
      <c r="AW680" s="42">
        <v>5.4365716000000001E-7</v>
      </c>
      <c r="AX680" s="42">
        <v>3.3060232999999999E-9</v>
      </c>
      <c r="AY680" s="42">
        <v>1.4791393000000001E-13</v>
      </c>
      <c r="AZ680" s="28"/>
      <c r="BA680" s="38" t="s">
        <v>1213</v>
      </c>
      <c r="BB680" s="28"/>
      <c r="BC680" s="28"/>
      <c r="BD680"/>
      <c r="BE680" s="39"/>
      <c r="BF680"/>
      <c r="BG680"/>
      <c r="BH680"/>
      <c r="BI680"/>
      <c r="BJ680"/>
      <c r="BK680"/>
      <c r="BL680"/>
      <c r="BM680"/>
      <c r="BN680"/>
      <c r="BO680"/>
      <c r="BP680"/>
      <c r="BQ680"/>
    </row>
    <row r="681" spans="1:69">
      <c r="A681">
        <v>3</v>
      </c>
      <c r="C681" s="71" t="s">
        <v>1119</v>
      </c>
      <c r="E681" s="29" t="s">
        <v>52</v>
      </c>
      <c r="F681" s="43" t="s">
        <v>2170</v>
      </c>
      <c r="G681" s="238">
        <f t="shared" si="646"/>
        <v>1.28411956109</v>
      </c>
      <c r="H681" s="134">
        <f t="shared" si="647"/>
        <v>8.2852052500000009E-2</v>
      </c>
      <c r="I681" s="134">
        <f t="shared" si="648"/>
        <v>0.24388543999999998</v>
      </c>
      <c r="J681" s="138">
        <f t="shared" si="649"/>
        <v>0.25304269859</v>
      </c>
      <c r="K681" s="190">
        <v>0.70433937000000002</v>
      </c>
      <c r="L681" s="190">
        <v>0.14349614999999999</v>
      </c>
      <c r="M681" s="190">
        <v>6.4201449999999993E-2</v>
      </c>
      <c r="N681" s="190">
        <v>5.7154190000000001E-2</v>
      </c>
      <c r="O681" s="190">
        <v>2.4184344999999999E-2</v>
      </c>
      <c r="P681" s="190">
        <v>1.5135175E-3</v>
      </c>
      <c r="Q681" s="190">
        <v>3.6187839999999999E-2</v>
      </c>
      <c r="R681" s="190">
        <v>2.9019588999999998E-2</v>
      </c>
      <c r="S681" s="190">
        <v>0.21892739</v>
      </c>
      <c r="T681" s="190">
        <v>4.6344161000000002E-3</v>
      </c>
      <c r="U681" s="190">
        <v>4.6130348999999998E-4</v>
      </c>
      <c r="V681" s="190">
        <v>0</v>
      </c>
      <c r="W681" s="25"/>
      <c r="X681" s="252">
        <f t="shared" si="650"/>
        <v>6.0718911206896546</v>
      </c>
      <c r="Y681" s="35">
        <v>117.27424000000001</v>
      </c>
      <c r="Z681" s="67">
        <f t="shared" si="651"/>
        <v>0.1882497698418103</v>
      </c>
      <c r="AA681" s="5">
        <f t="shared" si="652"/>
        <v>1.0208294473100001E-5</v>
      </c>
      <c r="AB681" s="5">
        <f t="shared" si="653"/>
        <v>2.5429618328021996E-8</v>
      </c>
      <c r="AC681" s="36">
        <f t="shared" si="654"/>
        <v>0.30002689641999997</v>
      </c>
      <c r="AD681" s="42">
        <v>5.6772768000000004E-6</v>
      </c>
      <c r="AE681" s="42">
        <v>1.7127799999999999E-8</v>
      </c>
      <c r="AF681" s="42">
        <v>4.6794675999999997E-13</v>
      </c>
      <c r="AG681" s="42">
        <v>8.5031499999999997E-10</v>
      </c>
      <c r="AH681" s="42">
        <v>1.8433164999999999E-9</v>
      </c>
      <c r="AI681" s="42">
        <v>9.0481813999999993E-9</v>
      </c>
      <c r="AJ681" s="42">
        <v>4.1057413999999998E-6</v>
      </c>
      <c r="AK681" s="42">
        <v>1.2904226E-9</v>
      </c>
      <c r="AL681" s="42">
        <v>4.2421271E-9</v>
      </c>
      <c r="AM681" s="42">
        <v>2.1939030999999999E-13</v>
      </c>
      <c r="AN681" s="42">
        <v>3.9966162000000002E-14</v>
      </c>
      <c r="AO681" s="42">
        <v>1.5853022999999999E-11</v>
      </c>
      <c r="AP681" s="42">
        <v>2.5047482000000001E-13</v>
      </c>
      <c r="AQ681" s="42">
        <v>1.5827323E-13</v>
      </c>
      <c r="AR681" s="42">
        <v>5.5788872000000003E-9</v>
      </c>
      <c r="AS681" s="42">
        <v>2.7344122999999999E-8</v>
      </c>
      <c r="AT681" s="42">
        <v>4.3764689999999998E-10</v>
      </c>
      <c r="AU681" s="29">
        <v>6.0417642000000005E-4</v>
      </c>
      <c r="AV681" s="29">
        <v>0.29942271999999998</v>
      </c>
      <c r="AW681" s="42">
        <v>3.8061144999999998E-7</v>
      </c>
      <c r="AX681" s="42">
        <v>2.3145291E-9</v>
      </c>
      <c r="AY681" s="42">
        <v>1.0355374000000001E-13</v>
      </c>
      <c r="AZ681" s="28"/>
      <c r="BA681" s="38" t="s">
        <v>1213</v>
      </c>
      <c r="BB681" s="28"/>
      <c r="BC681" s="28"/>
      <c r="BD681"/>
      <c r="BE681" s="39"/>
      <c r="BF681"/>
      <c r="BG681"/>
      <c r="BH681"/>
      <c r="BI681"/>
      <c r="BJ681"/>
      <c r="BK681"/>
      <c r="BL681"/>
      <c r="BM681"/>
      <c r="BN681"/>
      <c r="BO681"/>
      <c r="BP681"/>
      <c r="BQ681"/>
    </row>
    <row r="682" spans="1:69">
      <c r="A682">
        <v>3</v>
      </c>
      <c r="C682" s="71" t="s">
        <v>1120</v>
      </c>
      <c r="E682" s="29" t="s">
        <v>52</v>
      </c>
      <c r="F682" s="43" t="s">
        <v>2171</v>
      </c>
      <c r="G682" s="238">
        <f t="shared" si="646"/>
        <v>0.85636892456000002</v>
      </c>
      <c r="H682" s="134">
        <f t="shared" si="647"/>
        <v>5.5253361499999994E-2</v>
      </c>
      <c r="I682" s="134">
        <f t="shared" si="648"/>
        <v>0.16264522000000003</v>
      </c>
      <c r="J682" s="138">
        <f t="shared" si="649"/>
        <v>0.16875212305999998</v>
      </c>
      <c r="K682" s="190">
        <v>0.46971822000000002</v>
      </c>
      <c r="L682" s="190">
        <v>9.5696416000000006E-2</v>
      </c>
      <c r="M682" s="190">
        <v>4.2815427000000003E-2</v>
      </c>
      <c r="N682" s="190">
        <v>3.8115665999999999E-2</v>
      </c>
      <c r="O682" s="190">
        <v>1.6128343E-2</v>
      </c>
      <c r="P682" s="190">
        <v>1.0093525E-3</v>
      </c>
      <c r="Q682" s="190">
        <v>2.4133377000000001E-2</v>
      </c>
      <c r="R682" s="190">
        <v>1.9352929000000001E-2</v>
      </c>
      <c r="S682" s="190">
        <v>0.14600089999999999</v>
      </c>
      <c r="T682" s="190">
        <v>3.0906545000000001E-3</v>
      </c>
      <c r="U682" s="190">
        <v>3.0763956E-4</v>
      </c>
      <c r="V682" s="190">
        <v>0</v>
      </c>
      <c r="W682" s="25"/>
      <c r="X682" s="252">
        <f t="shared" si="650"/>
        <v>4.0492949999999999</v>
      </c>
      <c r="Y682" s="35">
        <v>78.209239999999994</v>
      </c>
      <c r="Z682" s="67">
        <f t="shared" si="651"/>
        <v>0.12554224495139385</v>
      </c>
      <c r="AA682" s="5">
        <f t="shared" si="652"/>
        <v>6.8078287984799999E-6</v>
      </c>
      <c r="AB682" s="5">
        <f t="shared" si="653"/>
        <v>1.6958806305552003E-8</v>
      </c>
      <c r="AC682" s="36">
        <f t="shared" si="654"/>
        <v>0.20008551036</v>
      </c>
      <c r="AD682" s="42">
        <v>3.7861298000000002E-6</v>
      </c>
      <c r="AE682" s="42">
        <v>1.1422391E-8</v>
      </c>
      <c r="AF682" s="42">
        <v>3.1206989999999999E-13</v>
      </c>
      <c r="AG682" s="42">
        <v>5.6706818000000005E-10</v>
      </c>
      <c r="AH682" s="42">
        <v>1.2292928000000001E-9</v>
      </c>
      <c r="AI682" s="42">
        <v>6.0341587999999998E-9</v>
      </c>
      <c r="AJ682" s="42">
        <v>2.7380856999999999E-6</v>
      </c>
      <c r="AK682" s="42">
        <v>8.605724E-10</v>
      </c>
      <c r="AL682" s="42">
        <v>2.8290401E-9</v>
      </c>
      <c r="AM682" s="42">
        <v>1.4630962E-13</v>
      </c>
      <c r="AN682" s="42">
        <v>2.6653109000000001E-14</v>
      </c>
      <c r="AO682" s="42">
        <v>1.0572253E-11</v>
      </c>
      <c r="AP682" s="42">
        <v>1.6703962999999999E-13</v>
      </c>
      <c r="AQ682" s="42">
        <v>1.0555114E-13</v>
      </c>
      <c r="AR682" s="42">
        <v>3.7205146999999999E-9</v>
      </c>
      <c r="AS682" s="42">
        <v>1.8235573999999999E-8</v>
      </c>
      <c r="AT682" s="42">
        <v>2.9186317000000002E-10</v>
      </c>
      <c r="AU682" s="29">
        <v>4.0292036E-4</v>
      </c>
      <c r="AV682" s="29">
        <v>0.19968258999999999</v>
      </c>
      <c r="AW682" s="42">
        <v>2.5382669E-7</v>
      </c>
      <c r="AX682" s="42">
        <v>1.5435407E-9</v>
      </c>
      <c r="AY682" s="42">
        <v>6.9059153000000005E-14</v>
      </c>
      <c r="AZ682" s="28"/>
      <c r="BA682" s="38" t="s">
        <v>1213</v>
      </c>
      <c r="BB682" s="28"/>
      <c r="BC682" s="28"/>
      <c r="BD682"/>
      <c r="BE682" s="39"/>
      <c r="BF682"/>
      <c r="BG682"/>
      <c r="BH682"/>
      <c r="BI682"/>
      <c r="BJ682"/>
      <c r="BK682"/>
      <c r="BL682"/>
      <c r="BM682"/>
      <c r="BN682"/>
      <c r="BO682"/>
      <c r="BP682"/>
      <c r="BQ682"/>
    </row>
    <row r="683" spans="1:69">
      <c r="A683">
        <v>3</v>
      </c>
      <c r="C683" s="71" t="s">
        <v>1121</v>
      </c>
      <c r="E683" s="29" t="s">
        <v>52</v>
      </c>
      <c r="F683" s="43" t="s">
        <v>2172</v>
      </c>
      <c r="G683" s="238">
        <f t="shared" si="646"/>
        <v>0.64205978848</v>
      </c>
      <c r="H683" s="134">
        <f t="shared" si="647"/>
        <v>4.1426025730000003E-2</v>
      </c>
      <c r="I683" s="134">
        <f t="shared" si="648"/>
        <v>0.12194271799999999</v>
      </c>
      <c r="J683" s="138">
        <f t="shared" si="649"/>
        <v>0.12652135475000001</v>
      </c>
      <c r="K683" s="190">
        <v>0.35216968999999998</v>
      </c>
      <c r="L683" s="190">
        <v>7.1748072999999996E-2</v>
      </c>
      <c r="M683" s="190">
        <v>3.2100724999999997E-2</v>
      </c>
      <c r="N683" s="190">
        <v>2.8577095E-2</v>
      </c>
      <c r="O683" s="190">
        <v>1.2092172E-2</v>
      </c>
      <c r="P683" s="190">
        <v>7.5675872999999996E-4</v>
      </c>
      <c r="Q683" s="190">
        <v>1.8093919999999999E-2</v>
      </c>
      <c r="R683" s="190">
        <v>1.4509795000000001E-2</v>
      </c>
      <c r="S683" s="190">
        <v>0.1094637</v>
      </c>
      <c r="T683" s="190">
        <v>2.3172079999999999E-3</v>
      </c>
      <c r="U683" s="190">
        <v>2.3065175E-4</v>
      </c>
      <c r="V683" s="190">
        <v>0</v>
      </c>
      <c r="W683" s="25"/>
      <c r="X683" s="252">
        <f t="shared" si="650"/>
        <v>3.0359456034482757</v>
      </c>
      <c r="Y683" s="35">
        <v>58.637120000000003</v>
      </c>
      <c r="Z683" s="67">
        <f t="shared" si="651"/>
        <v>9.4124884727828428E-2</v>
      </c>
      <c r="AA683" s="5">
        <f t="shared" si="652"/>
        <v>5.1041472310500002E-6</v>
      </c>
      <c r="AB683" s="5">
        <f t="shared" si="653"/>
        <v>1.2714808984109996E-8</v>
      </c>
      <c r="AC683" s="36">
        <f t="shared" si="654"/>
        <v>0.15001344820999998</v>
      </c>
      <c r="AD683" s="42">
        <v>2.8386384000000002E-6</v>
      </c>
      <c r="AE683" s="42">
        <v>8.5638998999999993E-9</v>
      </c>
      <c r="AF683" s="42">
        <v>2.3397337999999998E-13</v>
      </c>
      <c r="AG683" s="42">
        <v>4.2515749999999999E-10</v>
      </c>
      <c r="AH683" s="42">
        <v>9.2165824999999996E-10</v>
      </c>
      <c r="AI683" s="42">
        <v>4.5240906999999996E-9</v>
      </c>
      <c r="AJ683" s="42">
        <v>2.0528706999999999E-6</v>
      </c>
      <c r="AK683" s="42">
        <v>6.4521131999999997E-10</v>
      </c>
      <c r="AL683" s="42">
        <v>2.1210635E-9</v>
      </c>
      <c r="AM683" s="42">
        <v>1.0969515E-13</v>
      </c>
      <c r="AN683" s="42">
        <v>1.9983081000000001E-14</v>
      </c>
      <c r="AO683" s="42">
        <v>7.9265115999999996E-12</v>
      </c>
      <c r="AP683" s="42">
        <v>1.2523741E-13</v>
      </c>
      <c r="AQ683" s="42">
        <v>7.9136617000000001E-14</v>
      </c>
      <c r="AR683" s="42">
        <v>2.7894436000000002E-9</v>
      </c>
      <c r="AS683" s="42">
        <v>1.3672061E-8</v>
      </c>
      <c r="AT683" s="42">
        <v>2.1882344999999999E-10</v>
      </c>
      <c r="AU683" s="29">
        <v>3.0208821000000003E-4</v>
      </c>
      <c r="AV683" s="29">
        <v>0.14971135999999999</v>
      </c>
      <c r="AW683" s="42">
        <v>1.9030572E-7</v>
      </c>
      <c r="AX683" s="42">
        <v>1.1572645E-9</v>
      </c>
      <c r="AY683" s="42">
        <v>5.1776872000000003E-14</v>
      </c>
      <c r="AZ683" s="28"/>
      <c r="BA683" s="38" t="s">
        <v>1213</v>
      </c>
      <c r="BB683" s="28"/>
      <c r="BC683" s="28"/>
      <c r="BD683"/>
      <c r="BE683" s="39"/>
      <c r="BF683"/>
      <c r="BG683"/>
      <c r="BH683"/>
      <c r="BI683"/>
      <c r="BJ683"/>
      <c r="BK683"/>
      <c r="BL683"/>
      <c r="BM683"/>
      <c r="BN683"/>
      <c r="BO683"/>
      <c r="BP683"/>
      <c r="BQ683"/>
    </row>
    <row r="684" spans="1:69">
      <c r="A684">
        <v>3</v>
      </c>
      <c r="C684" s="71" t="s">
        <v>1122</v>
      </c>
      <c r="E684" s="29" t="s">
        <v>52</v>
      </c>
      <c r="F684" s="43" t="s">
        <v>2173</v>
      </c>
      <c r="G684" s="238">
        <f t="shared" si="646"/>
        <v>0.42775064317</v>
      </c>
      <c r="H684" s="134">
        <f t="shared" si="647"/>
        <v>2.7598690240000001E-2</v>
      </c>
      <c r="I684" s="134">
        <f t="shared" si="648"/>
        <v>8.1240217000000003E-2</v>
      </c>
      <c r="J684" s="138">
        <f t="shared" si="649"/>
        <v>8.429057593E-2</v>
      </c>
      <c r="K684" s="190">
        <v>0.23462116</v>
      </c>
      <c r="L684" s="190">
        <v>4.7799729999999999E-2</v>
      </c>
      <c r="M684" s="190">
        <v>2.1386024E-2</v>
      </c>
      <c r="N684" s="190">
        <v>1.9038524000000001E-2</v>
      </c>
      <c r="O684" s="190">
        <v>8.0560013000000007E-3</v>
      </c>
      <c r="P684" s="190">
        <v>5.0416494000000002E-4</v>
      </c>
      <c r="Q684" s="190">
        <v>1.2054463E-2</v>
      </c>
      <c r="R684" s="190">
        <v>9.6666604000000007E-3</v>
      </c>
      <c r="S684" s="190">
        <v>7.2926489999999997E-2</v>
      </c>
      <c r="T684" s="190">
        <v>1.5437616E-3</v>
      </c>
      <c r="U684" s="190">
        <v>1.5366393000000001E-4</v>
      </c>
      <c r="V684" s="190">
        <v>0</v>
      </c>
      <c r="W684" s="25"/>
      <c r="X684" s="252">
        <f t="shared" si="650"/>
        <v>2.0225962068965515</v>
      </c>
      <c r="Y684" s="35">
        <v>39.064999999999998</v>
      </c>
      <c r="Z684" s="67">
        <f t="shared" si="651"/>
        <v>6.2707524914070639E-2</v>
      </c>
      <c r="AA684" s="5">
        <f t="shared" si="652"/>
        <v>3.4004656746900003E-6</v>
      </c>
      <c r="AB684" s="5">
        <f t="shared" si="653"/>
        <v>8.4708119730860011E-9</v>
      </c>
      <c r="AC684" s="36">
        <f t="shared" si="654"/>
        <v>9.9941393070000009E-2</v>
      </c>
      <c r="AD684" s="42">
        <v>1.8911469000000001E-6</v>
      </c>
      <c r="AE684" s="42">
        <v>5.7054090000000001E-9</v>
      </c>
      <c r="AF684" s="42">
        <v>1.5587686E-13</v>
      </c>
      <c r="AG684" s="42">
        <v>2.8324681999999998E-10</v>
      </c>
      <c r="AH684" s="42">
        <v>6.1402367000000003E-10</v>
      </c>
      <c r="AI684" s="42">
        <v>3.0140225999999999E-9</v>
      </c>
      <c r="AJ684" s="42">
        <v>1.3676558E-6</v>
      </c>
      <c r="AK684" s="42">
        <v>4.2985025E-10</v>
      </c>
      <c r="AL684" s="42">
        <v>1.4130869E-9</v>
      </c>
      <c r="AM684" s="42">
        <v>7.3080688999999998E-14</v>
      </c>
      <c r="AN684" s="42">
        <v>1.3313053E-14</v>
      </c>
      <c r="AO684" s="42">
        <v>5.2807705999999999E-12</v>
      </c>
      <c r="AP684" s="42">
        <v>8.3435194000000003E-14</v>
      </c>
      <c r="AQ684" s="42">
        <v>5.2722098000000002E-14</v>
      </c>
      <c r="AR684" s="42">
        <v>1.8583726000000001E-9</v>
      </c>
      <c r="AS684" s="42">
        <v>9.1085489999999992E-9</v>
      </c>
      <c r="AT684" s="42">
        <v>1.4578373000000001E-10</v>
      </c>
      <c r="AU684" s="29">
        <v>2.0125606999999999E-4</v>
      </c>
      <c r="AV684" s="29">
        <v>9.9740137000000006E-2</v>
      </c>
      <c r="AW684" s="42">
        <v>1.2678476000000001E-7</v>
      </c>
      <c r="AX684" s="42">
        <v>7.7098840000000005E-10</v>
      </c>
      <c r="AY684" s="42">
        <v>3.4494592E-14</v>
      </c>
      <c r="AZ684" s="28"/>
      <c r="BA684" s="38" t="s">
        <v>1213</v>
      </c>
      <c r="BB684" s="28"/>
      <c r="BC684" s="28"/>
      <c r="BD684"/>
      <c r="BE684" s="39"/>
      <c r="BF684"/>
      <c r="BG684"/>
      <c r="BH684"/>
      <c r="BI684"/>
      <c r="BJ684"/>
      <c r="BK684"/>
      <c r="BL684"/>
      <c r="BM684"/>
      <c r="BN684"/>
      <c r="BO684"/>
      <c r="BP684"/>
      <c r="BQ684"/>
    </row>
    <row r="685" spans="1:69">
      <c r="C685" s="71" t="s">
        <v>1123</v>
      </c>
      <c r="E685" s="29" t="s">
        <v>52</v>
      </c>
      <c r="F685" s="43" t="s">
        <v>2174</v>
      </c>
      <c r="G685" s="238">
        <f t="shared" si="646"/>
        <v>0.32102988863999998</v>
      </c>
      <c r="H685" s="134">
        <f t="shared" si="647"/>
        <v>2.0713013570000001E-2</v>
      </c>
      <c r="I685" s="134">
        <f t="shared" si="648"/>
        <v>6.0971359899999994E-2</v>
      </c>
      <c r="J685" s="138">
        <f t="shared" si="649"/>
        <v>6.3260675170000003E-2</v>
      </c>
      <c r="K685" s="190">
        <v>0.17608483999999999</v>
      </c>
      <c r="L685" s="190">
        <v>3.5874036999999998E-2</v>
      </c>
      <c r="M685" s="190">
        <v>1.6050363000000002E-2</v>
      </c>
      <c r="N685" s="190">
        <v>1.4288548E-2</v>
      </c>
      <c r="O685" s="190">
        <v>6.0460862000000001E-3</v>
      </c>
      <c r="P685" s="190">
        <v>3.7837937000000002E-4</v>
      </c>
      <c r="Q685" s="190">
        <v>9.0469599000000001E-3</v>
      </c>
      <c r="R685" s="190">
        <v>7.2548973000000003E-3</v>
      </c>
      <c r="S685" s="190">
        <v>5.4731848E-2</v>
      </c>
      <c r="T685" s="190">
        <v>1.1586039999999999E-3</v>
      </c>
      <c r="U685" s="190">
        <v>1.1532587E-4</v>
      </c>
      <c r="V685" s="190">
        <v>0</v>
      </c>
      <c r="W685" s="25"/>
      <c r="X685" s="252">
        <f t="shared" si="650"/>
        <v>1.5179727586206895</v>
      </c>
      <c r="Y685" s="35">
        <v>29.318560000000002</v>
      </c>
      <c r="Z685" s="67">
        <f t="shared" si="651"/>
        <v>4.7062443319181503E-2</v>
      </c>
      <c r="AA685" s="5">
        <f t="shared" si="652"/>
        <v>2.5520736676799997E-6</v>
      </c>
      <c r="AB685" s="5">
        <f t="shared" si="653"/>
        <v>6.3574046170574992E-9</v>
      </c>
      <c r="AC685" s="36">
        <f t="shared" si="654"/>
        <v>7.5006725109999992E-2</v>
      </c>
      <c r="AD685" s="147">
        <v>1.4193192000000001E-6</v>
      </c>
      <c r="AE685" s="147">
        <v>4.2819499999999997E-9</v>
      </c>
      <c r="AF685" s="147">
        <v>1.1698668999999999E-13</v>
      </c>
      <c r="AG685" s="147">
        <v>2.1257874999999999E-10</v>
      </c>
      <c r="AH685" s="147">
        <v>4.6082913E-10</v>
      </c>
      <c r="AI685" s="147">
        <v>2.2620452999999998E-9</v>
      </c>
      <c r="AJ685" s="147">
        <v>1.0264353999999999E-6</v>
      </c>
      <c r="AK685" s="147">
        <v>3.2260565999999999E-10</v>
      </c>
      <c r="AL685" s="147">
        <v>1.0605318E-9</v>
      </c>
      <c r="AM685" s="147">
        <v>5.4847576000000002E-14</v>
      </c>
      <c r="AN685" s="147">
        <v>9.9915405000000005E-15</v>
      </c>
      <c r="AO685" s="147">
        <v>3.9632557999999998E-12</v>
      </c>
      <c r="AP685" s="147">
        <v>6.2618705999999995E-14</v>
      </c>
      <c r="AQ685" s="147">
        <v>3.9568308999999997E-14</v>
      </c>
      <c r="AR685" s="147">
        <v>1.3947218000000001E-9</v>
      </c>
      <c r="AS685" s="147">
        <v>6.8360306999999998E-9</v>
      </c>
      <c r="AT685" s="147">
        <v>1.0941173E-10</v>
      </c>
      <c r="AU685" s="146">
        <v>1.5104410999999999E-4</v>
      </c>
      <c r="AV685" s="146">
        <v>7.4855680999999993E-2</v>
      </c>
      <c r="AW685" s="147">
        <v>9.5152861999999994E-8</v>
      </c>
      <c r="AX685" s="147">
        <v>5.7863226999999998E-10</v>
      </c>
      <c r="AY685" s="147">
        <v>2.5888436000000001E-14</v>
      </c>
      <c r="AZ685" s="28"/>
      <c r="BA685" s="38" t="s">
        <v>1213</v>
      </c>
      <c r="BB685" s="28"/>
      <c r="BC685" s="28"/>
      <c r="BD685"/>
      <c r="BE685" s="39"/>
      <c r="BF685"/>
      <c r="BG685"/>
      <c r="BH685"/>
      <c r="BI685"/>
      <c r="BJ685"/>
      <c r="BK685"/>
      <c r="BL685"/>
      <c r="BM685"/>
      <c r="BN685"/>
      <c r="BO685"/>
      <c r="BP685"/>
      <c r="BQ685"/>
    </row>
    <row r="686" spans="1:69">
      <c r="A686">
        <v>3</v>
      </c>
      <c r="C686" s="71" t="s">
        <v>1124</v>
      </c>
      <c r="E686" s="29" t="s">
        <v>52</v>
      </c>
      <c r="F686" s="43" t="s">
        <v>2175</v>
      </c>
      <c r="G686" s="238">
        <f t="shared" si="646"/>
        <v>0.25682390800900001</v>
      </c>
      <c r="H686" s="134">
        <f t="shared" si="647"/>
        <v>1.6570410390000002E-2</v>
      </c>
      <c r="I686" s="134">
        <f t="shared" si="648"/>
        <v>4.8777086899999995E-2</v>
      </c>
      <c r="J686" s="138">
        <f t="shared" si="649"/>
        <v>5.0608540719000006E-2</v>
      </c>
      <c r="K686" s="190">
        <v>0.14086787000000001</v>
      </c>
      <c r="L686" s="190">
        <v>2.8699229E-2</v>
      </c>
      <c r="M686" s="190">
        <v>1.2840290000000001E-2</v>
      </c>
      <c r="N686" s="190">
        <v>1.1430838E-2</v>
      </c>
      <c r="O686" s="190">
        <v>4.8368689000000001E-3</v>
      </c>
      <c r="P686" s="190">
        <v>3.0270349000000003E-4</v>
      </c>
      <c r="Q686" s="190">
        <v>7.2375679000000002E-3</v>
      </c>
      <c r="R686" s="190">
        <v>5.8039177999999999E-3</v>
      </c>
      <c r="S686" s="190">
        <v>4.3785479000000002E-2</v>
      </c>
      <c r="T686" s="190">
        <v>9.2688321999999997E-4</v>
      </c>
      <c r="U686" s="190">
        <v>9.2260699E-5</v>
      </c>
      <c r="V686" s="190">
        <v>0</v>
      </c>
      <c r="W686" s="25"/>
      <c r="X686" s="252">
        <f t="shared" si="650"/>
        <v>1.2143781896551724</v>
      </c>
      <c r="Y686" s="35">
        <v>23.454847999999998</v>
      </c>
      <c r="Z686" s="67">
        <f t="shared" si="651"/>
        <v>3.7649954618104602E-2</v>
      </c>
      <c r="AA686" s="5">
        <f t="shared" si="652"/>
        <v>2.0416589334999996E-6</v>
      </c>
      <c r="AB686" s="5">
        <f t="shared" si="653"/>
        <v>5.0859236567074005E-9</v>
      </c>
      <c r="AC686" s="36">
        <f t="shared" si="654"/>
        <v>6.000537928E-2</v>
      </c>
      <c r="AD686" s="147">
        <v>1.1354554E-6</v>
      </c>
      <c r="AE686" s="147">
        <v>3.4255599999999999E-9</v>
      </c>
      <c r="AF686" s="147">
        <v>9.3589353000000005E-14</v>
      </c>
      <c r="AG686" s="147">
        <v>1.7006300000000001E-10</v>
      </c>
      <c r="AH686" s="147">
        <v>3.6866330000000001E-10</v>
      </c>
      <c r="AI686" s="147">
        <v>1.8096363E-9</v>
      </c>
      <c r="AJ686" s="147">
        <v>8.2114827999999997E-7</v>
      </c>
      <c r="AK686" s="147">
        <v>2.5808453000000002E-10</v>
      </c>
      <c r="AL686" s="147">
        <v>8.4842540999999996E-10</v>
      </c>
      <c r="AM686" s="147">
        <v>4.3878061E-14</v>
      </c>
      <c r="AN686" s="147">
        <v>7.9932323999999995E-15</v>
      </c>
      <c r="AO686" s="147">
        <v>3.1706047000000001E-12</v>
      </c>
      <c r="AP686" s="147">
        <v>5.0094965E-14</v>
      </c>
      <c r="AQ686" s="147">
        <v>3.1654646999999999E-14</v>
      </c>
      <c r="AR686" s="147">
        <v>1.1157774E-9</v>
      </c>
      <c r="AS686" s="147">
        <v>5.4688245000000003E-9</v>
      </c>
      <c r="AT686" s="147">
        <v>8.7529381000000005E-11</v>
      </c>
      <c r="AU686" s="146">
        <v>1.2083528E-4</v>
      </c>
      <c r="AV686" s="146">
        <v>5.9884543999999998E-2</v>
      </c>
      <c r="AW686" s="147">
        <v>7.6122289000000001E-8</v>
      </c>
      <c r="AX686" s="147">
        <v>4.6290581000000001E-10</v>
      </c>
      <c r="AY686" s="147">
        <v>2.0710748999999999E-14</v>
      </c>
      <c r="AZ686" s="28"/>
      <c r="BA686" s="38" t="s">
        <v>1213</v>
      </c>
      <c r="BB686" s="28"/>
      <c r="BC686" s="28"/>
      <c r="BD686"/>
      <c r="BE686" s="39"/>
      <c r="BF686"/>
      <c r="BG686"/>
      <c r="BH686"/>
      <c r="BI686"/>
      <c r="BJ686"/>
      <c r="BK686"/>
      <c r="BL686"/>
      <c r="BM686"/>
      <c r="BN686"/>
      <c r="BO686"/>
      <c r="BP686"/>
      <c r="BQ686"/>
    </row>
    <row r="687" spans="1:69">
      <c r="A687">
        <v>3</v>
      </c>
      <c r="C687" s="56" t="s">
        <v>1149</v>
      </c>
      <c r="D687" s="17">
        <v>1</v>
      </c>
      <c r="E687" s="29" t="s">
        <v>52</v>
      </c>
      <c r="F687" s="43" t="s">
        <v>2176</v>
      </c>
      <c r="G687" s="238">
        <f t="shared" si="646"/>
        <v>1.4739196229754628</v>
      </c>
      <c r="H687" s="134">
        <f t="shared" si="647"/>
        <v>6.159017428E-2</v>
      </c>
      <c r="I687" s="134">
        <f t="shared" si="648"/>
        <v>0.11591802499999999</v>
      </c>
      <c r="J687" s="138">
        <f t="shared" si="649"/>
        <v>0.88149432369546266</v>
      </c>
      <c r="K687" s="190">
        <v>0.41491709999999998</v>
      </c>
      <c r="L687" s="190">
        <v>8.3739444999999996E-2</v>
      </c>
      <c r="M687" s="190">
        <v>2.0599164E-2</v>
      </c>
      <c r="N687" s="190">
        <v>2.1677910000000002E-2</v>
      </c>
      <c r="O687" s="190">
        <v>3.9424806999999999E-2</v>
      </c>
      <c r="P687" s="190">
        <v>4.8745728000000002E-4</v>
      </c>
      <c r="Q687" s="190">
        <v>1.1579416E-2</v>
      </c>
      <c r="R687" s="190">
        <v>9.2905465E-3</v>
      </c>
      <c r="S687" s="190">
        <v>0.87056623</v>
      </c>
      <c r="T687" s="190">
        <v>1.4867151E-3</v>
      </c>
      <c r="U687" s="190">
        <v>1.5083161000000001E-4</v>
      </c>
      <c r="V687" s="190">
        <v>4.8546263999999997E-10</v>
      </c>
      <c r="W687" s="25"/>
      <c r="X687" s="252">
        <f t="shared" si="650"/>
        <v>3.5768715517241376</v>
      </c>
      <c r="Y687" s="35">
        <v>165.04267999999999</v>
      </c>
      <c r="Z687" s="67">
        <f t="shared" si="651"/>
        <v>0.10539070310691605</v>
      </c>
      <c r="AA687" s="5">
        <f t="shared" si="652"/>
        <v>5.5705948056699999E-6</v>
      </c>
      <c r="AB687" s="5">
        <f t="shared" si="653"/>
        <v>1.3662826279537E-8</v>
      </c>
      <c r="AC687" s="36">
        <f t="shared" si="654"/>
        <v>0.55358044607000001</v>
      </c>
      <c r="AD687" s="147">
        <v>3.3329758E-6</v>
      </c>
      <c r="AE687" s="147">
        <v>1.0055779E-8</v>
      </c>
      <c r="AF687" s="147">
        <v>2.7473530000000001E-13</v>
      </c>
      <c r="AG687" s="147">
        <v>2.7248500000000002E-10</v>
      </c>
      <c r="AH687" s="147">
        <v>5.8976487000000002E-10</v>
      </c>
      <c r="AI687" s="147">
        <v>3.0238748000000001E-9</v>
      </c>
      <c r="AJ687" s="147">
        <v>2.1010535E-6</v>
      </c>
      <c r="AK687" s="147">
        <v>4.4175139999999998E-10</v>
      </c>
      <c r="AL687" s="147">
        <v>2.2745208E-9</v>
      </c>
      <c r="AM687" s="147">
        <v>7.9459567000000005E-14</v>
      </c>
      <c r="AN687" s="147">
        <v>1.2889995E-14</v>
      </c>
      <c r="AO687" s="147">
        <v>5.0858650000000004E-12</v>
      </c>
      <c r="AP687" s="147">
        <v>8.0330707000000002E-14</v>
      </c>
      <c r="AQ687" s="147">
        <v>5.1008742000000001E-14</v>
      </c>
      <c r="AR687" s="147">
        <v>1.7885076999999999E-9</v>
      </c>
      <c r="AS687" s="147">
        <v>8.8635533000000007E-9</v>
      </c>
      <c r="AT687" s="147">
        <v>1.4309957999999999E-10</v>
      </c>
      <c r="AU687" s="146">
        <v>1.9377606999999999E-4</v>
      </c>
      <c r="AV687" s="146">
        <v>0.55338666999999997</v>
      </c>
      <c r="AW687" s="147">
        <v>1.2202732000000001E-7</v>
      </c>
      <c r="AX687" s="147">
        <v>7.4205801000000005E-10</v>
      </c>
      <c r="AY687" s="147">
        <v>3.3200225999999997E-14</v>
      </c>
      <c r="AZ687" s="28"/>
      <c r="BA687" s="33" t="s">
        <v>1234</v>
      </c>
      <c r="BB687" s="28"/>
      <c r="BC687" s="28"/>
      <c r="BD687"/>
      <c r="BE687" s="39"/>
      <c r="BF687"/>
      <c r="BG687"/>
      <c r="BH687"/>
      <c r="BI687"/>
      <c r="BJ687"/>
      <c r="BK687"/>
      <c r="BL687"/>
      <c r="BM687"/>
      <c r="BN687"/>
      <c r="BO687"/>
      <c r="BP687"/>
      <c r="BQ687"/>
    </row>
    <row r="688" spans="1:69">
      <c r="C688" s="57" t="s">
        <v>153</v>
      </c>
      <c r="D688" s="1" t="s">
        <v>1624</v>
      </c>
      <c r="F688" s="5"/>
      <c r="AZ688" s="33"/>
      <c r="BA688" s="33"/>
      <c r="BB688" s="33"/>
      <c r="BC688" s="33"/>
      <c r="BE688" s="33"/>
      <c r="BF688"/>
      <c r="BG688"/>
      <c r="BH688"/>
      <c r="BI688"/>
      <c r="BJ688"/>
      <c r="BK688"/>
      <c r="BL688"/>
      <c r="BM688"/>
      <c r="BN688"/>
      <c r="BO688"/>
      <c r="BP688"/>
      <c r="BQ688"/>
    </row>
    <row r="689" spans="1:69">
      <c r="A689" s="48"/>
      <c r="C689" s="71" t="s">
        <v>1126</v>
      </c>
      <c r="E689" t="s">
        <v>52</v>
      </c>
      <c r="F689" s="43" t="s">
        <v>2177</v>
      </c>
      <c r="G689" s="244">
        <f t="shared" ref="G689" si="655">H689+I689+J689+K689</f>
        <v>8.8860381330000006E-5</v>
      </c>
      <c r="H689" s="175">
        <f t="shared" ref="H689" si="656">N689+O689+P689</f>
        <v>8.0623627299999994E-6</v>
      </c>
      <c r="I689" s="175">
        <f t="shared" ref="I689" si="657">L689+M689+Q689</f>
        <v>1.4364740099999999E-5</v>
      </c>
      <c r="J689" s="176">
        <f t="shared" ref="J689" si="658">R689+IF(S689="x",0,S689)+IF(T689="x",0,T689)+IF(U689="x",0,U689)+V689</f>
        <v>5.5859644999999999E-6</v>
      </c>
      <c r="K689" s="197">
        <v>6.0847314000000001E-5</v>
      </c>
      <c r="L689" s="197">
        <v>5.9840688000000003E-6</v>
      </c>
      <c r="M689" s="197">
        <v>7.7882569000000004E-6</v>
      </c>
      <c r="N689" s="197">
        <v>5.6175080000000002E-6</v>
      </c>
      <c r="O689" s="197">
        <v>2.4670813000000001E-7</v>
      </c>
      <c r="P689" s="197">
        <v>2.1981465999999998E-6</v>
      </c>
      <c r="Q689" s="197">
        <v>5.9241439999999997E-7</v>
      </c>
      <c r="R689" s="197">
        <v>2.9967677E-6</v>
      </c>
      <c r="S689" s="197">
        <v>2.2433261999999999E-6</v>
      </c>
      <c r="T689" s="197">
        <v>3.4587060000000002E-7</v>
      </c>
      <c r="U689" s="197">
        <v>0</v>
      </c>
      <c r="V689" s="197">
        <v>0</v>
      </c>
      <c r="W689" s="81"/>
      <c r="X689" s="245">
        <f>K689/0.116</f>
        <v>5.2454581034482755E-4</v>
      </c>
      <c r="Y689" s="55">
        <v>2.6637982999999999E-3</v>
      </c>
      <c r="Z689" s="67">
        <f t="shared" ref="Z689:Z690" si="659">AA689*42.1*400+AB689*1396*400+AC689*0.0000357*200</f>
        <v>5.0363692987846264E-5</v>
      </c>
      <c r="AA689" s="5">
        <f>AD689+AG689+AH689+AI689+AJ689+AR689+AS689+AW689</f>
        <v>2.5498424613130001E-9</v>
      </c>
      <c r="AB689" s="5">
        <f>AE689+AF689+AK689+AL689+AM689+AN689+AO689+AP689+AQ689+AT689+AX689+AY689</f>
        <v>1.3107061875868998E-11</v>
      </c>
      <c r="AC689" s="36">
        <f>AU689+AV689</f>
        <v>1.4756664965E-5</v>
      </c>
      <c r="AD689" s="42">
        <v>4.8941814000000004E-10</v>
      </c>
      <c r="AE689" s="42">
        <v>1.4765690999999999E-12</v>
      </c>
      <c r="AF689" s="42">
        <v>4.0341642000000002E-17</v>
      </c>
      <c r="AG689" s="42">
        <v>1.1921224999999999E-13</v>
      </c>
      <c r="AH689" s="42">
        <v>4.6635113E-14</v>
      </c>
      <c r="AI689" s="42">
        <v>9.2353033999999992E-13</v>
      </c>
      <c r="AJ689" s="42">
        <v>1.9865748000000001E-10</v>
      </c>
      <c r="AK689" s="42">
        <v>1.3133013E-13</v>
      </c>
      <c r="AL689" s="42">
        <v>2.2227071000000001E-13</v>
      </c>
      <c r="AM689" s="42">
        <v>5.5912728000000005E-17</v>
      </c>
      <c r="AN689" s="42">
        <v>6.3052251000000005E-17</v>
      </c>
      <c r="AO689" s="42">
        <v>5.1633805999999998E-16</v>
      </c>
      <c r="AP689" s="42">
        <v>8.1489861999999997E-17</v>
      </c>
      <c r="AQ689" s="42">
        <v>2.0322185999999999E-17</v>
      </c>
      <c r="AR689" s="42">
        <v>5.9267597000000003E-12</v>
      </c>
      <c r="AS689" s="42">
        <v>5.3930391000000005E-13</v>
      </c>
      <c r="AT689" s="29">
        <v>0</v>
      </c>
      <c r="AU689" s="42">
        <v>6.8530964999999999E-8</v>
      </c>
      <c r="AV689" s="42">
        <v>1.4688134000000001E-5</v>
      </c>
      <c r="AW689" s="42">
        <v>1.8542114E-9</v>
      </c>
      <c r="AX689" s="42">
        <v>1.1275609999999999E-11</v>
      </c>
      <c r="AY689" s="42">
        <v>5.0447914000000002E-16</v>
      </c>
      <c r="AZ689" s="33"/>
      <c r="BA689" s="33" t="s">
        <v>1184</v>
      </c>
      <c r="BB689" s="33"/>
      <c r="BC689" s="33"/>
      <c r="BE689" s="33"/>
      <c r="BF689"/>
      <c r="BG689"/>
      <c r="BH689"/>
      <c r="BI689"/>
      <c r="BJ689"/>
      <c r="BK689"/>
      <c r="BL689"/>
      <c r="BM689"/>
      <c r="BN689"/>
      <c r="BO689"/>
      <c r="BP689"/>
      <c r="BQ689"/>
    </row>
    <row r="690" spans="1:69">
      <c r="A690" s="48"/>
      <c r="C690" s="71" t="s">
        <v>1619</v>
      </c>
      <c r="E690" s="29" t="s">
        <v>52</v>
      </c>
      <c r="F690" s="43" t="s">
        <v>2178</v>
      </c>
      <c r="G690" s="244">
        <f t="shared" ref="G690" si="660">H690+I690+J690+K690</f>
        <v>1.5713988312299999E-3</v>
      </c>
      <c r="H690" s="175">
        <f t="shared" ref="H690" si="661">N690+O690+P690</f>
        <v>1.23956234E-4</v>
      </c>
      <c r="I690" s="175">
        <f t="shared" ref="I690" si="662">L690+M690+Q690</f>
        <v>2.7352849199999997E-4</v>
      </c>
      <c r="J690" s="176">
        <f t="shared" ref="J690" si="663">R690+IF(S690="x",0,S690)+IF(T690="x",0,T690)+IF(U690="x",0,U690)+V690</f>
        <v>1.7835877523E-4</v>
      </c>
      <c r="K690" s="197">
        <v>9.9555532999999995E-4</v>
      </c>
      <c r="L690" s="197">
        <v>1.2814928E-4</v>
      </c>
      <c r="M690" s="197">
        <v>1.1216400000000001E-4</v>
      </c>
      <c r="N690" s="197">
        <v>8.9784113999999998E-5</v>
      </c>
      <c r="O690" s="197">
        <v>1.4659925E-5</v>
      </c>
      <c r="P690" s="197">
        <v>1.9512194999999999E-5</v>
      </c>
      <c r="Q690" s="197">
        <v>3.3215212E-5</v>
      </c>
      <c r="R690" s="197">
        <v>2.9089565000000002E-6</v>
      </c>
      <c r="S690" s="197">
        <v>1.7528311E-4</v>
      </c>
      <c r="T690" s="197">
        <v>1.6670872999999999E-7</v>
      </c>
      <c r="U690" s="197">
        <v>0</v>
      </c>
      <c r="V690" s="197">
        <v>0</v>
      </c>
      <c r="W690" s="81"/>
      <c r="X690" s="245">
        <f>K690/0.116</f>
        <v>8.5823735344827574E-3</v>
      </c>
      <c r="Y690" s="55">
        <v>0.11063926</v>
      </c>
      <c r="Z690" s="67">
        <f t="shared" si="659"/>
        <v>2.6990257232768072E-4</v>
      </c>
      <c r="AA690" s="5">
        <f>AD690+AG690+AH690+AI690+AJ690+AR690+AS690+AW690</f>
        <v>1.4393206139699999E-8</v>
      </c>
      <c r="AB690" s="5">
        <f>AE690+AF690+AK690+AL690+AM690+AN690+AO690+AP690+AQ690+AT690+AX690+AY690</f>
        <v>4.4406599881159996E-11</v>
      </c>
      <c r="AC690" s="36">
        <f>AU690+AV690</f>
        <v>3.8155960245E-4</v>
      </c>
      <c r="AD690" s="42">
        <v>8.0155925999999996E-9</v>
      </c>
      <c r="AE690" s="42">
        <v>2.4182660999999999E-11</v>
      </c>
      <c r="AF690" s="42">
        <v>6.6069590000000002E-16</v>
      </c>
      <c r="AG690" s="42">
        <v>1.8755091999999999E-12</v>
      </c>
      <c r="AH690" s="42">
        <v>4.1257924999999998E-12</v>
      </c>
      <c r="AI690" s="42">
        <v>1.4431337E-11</v>
      </c>
      <c r="AJ690" s="42">
        <v>4.0112092E-9</v>
      </c>
      <c r="AK690" s="42">
        <v>2.0566786000000001E-12</v>
      </c>
      <c r="AL690" s="42">
        <v>4.3152574E-12</v>
      </c>
      <c r="AM690" s="42">
        <v>2.9190691000000001E-15</v>
      </c>
      <c r="AN690" s="42">
        <v>6.2970080000000001E-16</v>
      </c>
      <c r="AO690" s="42">
        <v>1.2280050999999999E-14</v>
      </c>
      <c r="AP690" s="42">
        <v>8.1619321999999997E-16</v>
      </c>
      <c r="AQ690" s="42">
        <v>2.8223684E-16</v>
      </c>
      <c r="AR690" s="42">
        <v>5.1459477999999998E-11</v>
      </c>
      <c r="AS690" s="42">
        <v>1.9621223000000001E-11</v>
      </c>
      <c r="AT690" s="29">
        <v>0</v>
      </c>
      <c r="AU690" s="42">
        <v>2.8921244999999997E-7</v>
      </c>
      <c r="AV690" s="29">
        <v>3.8127038999999997E-4</v>
      </c>
      <c r="AW690" s="42">
        <v>2.2748910000000001E-9</v>
      </c>
      <c r="AX690" s="42">
        <v>1.3833796E-11</v>
      </c>
      <c r="AY690" s="42">
        <v>6.189343E-16</v>
      </c>
      <c r="AZ690" s="33"/>
      <c r="BA690" s="33" t="s">
        <v>1184</v>
      </c>
      <c r="BB690" s="33"/>
      <c r="BC690" s="33"/>
      <c r="BE690" s="33"/>
      <c r="BF690"/>
      <c r="BG690"/>
      <c r="BH690"/>
      <c r="BI690"/>
      <c r="BJ690"/>
      <c r="BK690"/>
      <c r="BL690"/>
      <c r="BM690"/>
      <c r="BN690"/>
      <c r="BO690"/>
      <c r="BP690"/>
      <c r="BQ690"/>
    </row>
    <row r="691" spans="1:69">
      <c r="F691" s="5"/>
      <c r="AZ691" s="33"/>
      <c r="BA691" s="33"/>
      <c r="BB691" s="33"/>
      <c r="BC691" s="33"/>
      <c r="BE691" s="33"/>
      <c r="BF691"/>
      <c r="BG691"/>
      <c r="BH691"/>
      <c r="BI691"/>
      <c r="BJ691"/>
      <c r="BK691"/>
      <c r="BL691"/>
      <c r="BM691"/>
      <c r="BN691"/>
      <c r="BO691"/>
      <c r="BP691"/>
      <c r="BQ691"/>
    </row>
    <row r="692" spans="1:69">
      <c r="D692" s="177" t="s">
        <v>1593</v>
      </c>
      <c r="F692" s="5"/>
      <c r="AZ692" s="33"/>
      <c r="BA692" s="33"/>
      <c r="BB692" s="33"/>
      <c r="BC692" s="33"/>
      <c r="BE692" s="33"/>
      <c r="BF692"/>
      <c r="BG692"/>
      <c r="BH692"/>
      <c r="BI692"/>
      <c r="BJ692"/>
      <c r="BK692"/>
      <c r="BL692"/>
      <c r="BM692"/>
      <c r="BN692"/>
      <c r="BO692"/>
      <c r="BP692"/>
      <c r="BQ692"/>
    </row>
    <row r="693" spans="1:69">
      <c r="C693" s="57" t="s">
        <v>160</v>
      </c>
      <c r="D693" s="1" t="s">
        <v>161</v>
      </c>
      <c r="F693" s="67"/>
      <c r="H693" s="67"/>
      <c r="I693" s="67"/>
      <c r="J693" s="67"/>
      <c r="K693" s="67"/>
      <c r="L693" s="67"/>
      <c r="M693" s="67"/>
      <c r="N693" s="67"/>
      <c r="O693" s="67"/>
      <c r="P693" s="67"/>
      <c r="Q693" s="67"/>
      <c r="R693" s="67"/>
      <c r="S693" s="67"/>
      <c r="T693" s="67"/>
      <c r="U693" s="67"/>
      <c r="V693" s="67"/>
      <c r="W693" s="67"/>
      <c r="Y693" s="67"/>
      <c r="AA693" s="67"/>
      <c r="AB693" s="67"/>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33"/>
      <c r="BA693" s="33"/>
      <c r="BB693" s="33"/>
      <c r="BC693" s="33"/>
      <c r="BE693" s="33"/>
      <c r="BF693"/>
      <c r="BG693"/>
      <c r="BH693"/>
      <c r="BI693"/>
      <c r="BJ693"/>
      <c r="BK693"/>
      <c r="BL693"/>
      <c r="BM693"/>
      <c r="BN693"/>
      <c r="BO693"/>
      <c r="BP693"/>
      <c r="BQ693"/>
    </row>
    <row r="694" spans="1:69">
      <c r="C694" s="71" t="s">
        <v>648</v>
      </c>
      <c r="E694" s="29" t="s">
        <v>52</v>
      </c>
      <c r="F694" s="43" t="s">
        <v>2179</v>
      </c>
      <c r="G694" s="238">
        <f t="shared" ref="G694:G714" si="664">H694+I694+J694+K694</f>
        <v>3.2174684292270703E-2</v>
      </c>
      <c r="H694" s="134">
        <f t="shared" ref="H694:H714" si="665">N694+O694+P694</f>
        <v>9.9231945799999987E-4</v>
      </c>
      <c r="I694" s="134">
        <f t="shared" ref="I694:I714" si="666">L694+M694+Q694</f>
        <v>3.131409533E-3</v>
      </c>
      <c r="J694" s="138">
        <f t="shared" ref="J694:J714" si="667">R694+IF(S694="x",0,S694)+IF(T694="x",0,T694)+IF(U694="x",0,U694)+V694</f>
        <v>1.43555883012707E-2</v>
      </c>
      <c r="K694" s="190">
        <v>1.3695367E-2</v>
      </c>
      <c r="L694" s="190">
        <v>2.1118807999999998E-3</v>
      </c>
      <c r="M694" s="190">
        <v>9.6443001000000002E-4</v>
      </c>
      <c r="N694" s="190">
        <v>8.2546889000000001E-4</v>
      </c>
      <c r="O694" s="190">
        <v>1.1834299E-4</v>
      </c>
      <c r="P694" s="190">
        <v>4.8507578000000003E-5</v>
      </c>
      <c r="Q694" s="190">
        <v>5.5098722999999998E-5</v>
      </c>
      <c r="R694" s="190">
        <v>1.0975278E-4</v>
      </c>
      <c r="S694" s="190">
        <v>1.4141182E-2</v>
      </c>
      <c r="T694" s="190">
        <v>5.9235165999999999E-5</v>
      </c>
      <c r="U694" s="190">
        <v>4.5411633999999997E-5</v>
      </c>
      <c r="V694" s="190">
        <v>6.7212706999999997E-9</v>
      </c>
      <c r="W694" s="25"/>
      <c r="X694" s="252">
        <f t="shared" ref="X694:X714" si="668">K694/0.116</f>
        <v>0.11806350862068965</v>
      </c>
      <c r="Y694" s="25">
        <v>1.7416856000000001</v>
      </c>
      <c r="Z694" s="67">
        <f t="shared" ref="Z694:Z714" si="669">AA694*42.1*400+AB694*1396*400+AC694*0.0000357*200</f>
        <v>3.2444734650104749E-3</v>
      </c>
      <c r="AA694" s="5">
        <f t="shared" ref="AA694:AA714" si="670">AD694+AG694+AH694+AI694+AJ694+AR694+AS694+AW694</f>
        <v>1.7038567982980004E-7</v>
      </c>
      <c r="AB694" s="5">
        <f t="shared" ref="AB694:AB714" si="671">AE694+AF694+AK694+AL694+AM694+AN694+AO694+AP694+AQ694+AT694+AX694+AY694</f>
        <v>4.7981119562090004E-10</v>
      </c>
      <c r="AC694" s="36">
        <f t="shared" ref="AC694:AC714" si="672">AU694+AV694</f>
        <v>1.50212948238E-2</v>
      </c>
      <c r="AD694" s="42">
        <v>1.1006445E-7</v>
      </c>
      <c r="AE694" s="42">
        <v>3.3206978000000002E-10</v>
      </c>
      <c r="AF694" s="42">
        <v>9.0724757000000002E-15</v>
      </c>
      <c r="AG694" s="42">
        <v>7.4835586000000005E-12</v>
      </c>
      <c r="AH694" s="42">
        <v>1.8086542E-12</v>
      </c>
      <c r="AI694" s="42">
        <v>1.1803328000000001E-10</v>
      </c>
      <c r="AJ694" s="42">
        <v>5.4500441000000003E-8</v>
      </c>
      <c r="AK694" s="42">
        <v>1.7107070999999999E-11</v>
      </c>
      <c r="AL694" s="42">
        <v>6.3289219999999998E-11</v>
      </c>
      <c r="AM694" s="42">
        <v>1.3495799000000001E-13</v>
      </c>
      <c r="AN694" s="42">
        <v>1.5665248E-15</v>
      </c>
      <c r="AO694" s="42">
        <v>2.3053632E-13</v>
      </c>
      <c r="AP694" s="42">
        <v>4.3781980000000004E-15</v>
      </c>
      <c r="AQ694" s="42">
        <v>9.1688723999999998E-15</v>
      </c>
      <c r="AR694" s="42">
        <v>6.4693037E-11</v>
      </c>
      <c r="AS694" s="42">
        <v>1.7098831000000001E-9</v>
      </c>
      <c r="AT694" s="42">
        <v>4.3123291000000002E-11</v>
      </c>
      <c r="AU694" s="42">
        <v>7.3408238E-6</v>
      </c>
      <c r="AV694" s="42">
        <v>1.5013953999999999E-2</v>
      </c>
      <c r="AW694" s="42">
        <v>3.9188871999999998E-9</v>
      </c>
      <c r="AX694" s="42">
        <v>2.3831087000000001E-11</v>
      </c>
      <c r="AY694" s="42">
        <v>1.0662399999999999E-15</v>
      </c>
      <c r="AZ694" s="28"/>
      <c r="BA694" s="33" t="s">
        <v>1165</v>
      </c>
      <c r="BB694" s="28"/>
      <c r="BC694" s="28"/>
      <c r="BE694" s="39"/>
      <c r="BF694"/>
      <c r="BG694"/>
      <c r="BH694"/>
      <c r="BI694"/>
      <c r="BJ694"/>
      <c r="BK694"/>
      <c r="BL694"/>
      <c r="BM694"/>
      <c r="BN694"/>
      <c r="BO694"/>
      <c r="BP694"/>
      <c r="BQ694"/>
    </row>
    <row r="695" spans="1:69">
      <c r="C695" s="71" t="s">
        <v>649</v>
      </c>
      <c r="E695" s="29" t="s">
        <v>52</v>
      </c>
      <c r="F695" s="43" t="s">
        <v>2180</v>
      </c>
      <c r="G695" s="238">
        <f t="shared" si="664"/>
        <v>4.6316246756582702</v>
      </c>
      <c r="H695" s="134">
        <f t="shared" si="665"/>
        <v>9.9231945799999987E-4</v>
      </c>
      <c r="I695" s="134">
        <f t="shared" si="666"/>
        <v>3.131409533E-3</v>
      </c>
      <c r="J695" s="138">
        <f t="shared" si="667"/>
        <v>4.2136055766672706</v>
      </c>
      <c r="K695" s="190">
        <v>0.41389536999999998</v>
      </c>
      <c r="L695" s="190">
        <v>2.1118807999999998E-3</v>
      </c>
      <c r="M695" s="190">
        <v>9.6443001000000002E-4</v>
      </c>
      <c r="N695" s="190">
        <v>8.2546889000000001E-4</v>
      </c>
      <c r="O695" s="190">
        <v>1.1834299E-4</v>
      </c>
      <c r="P695" s="190">
        <v>4.8507578000000003E-5</v>
      </c>
      <c r="Q695" s="190">
        <v>5.5098722999999998E-5</v>
      </c>
      <c r="R695" s="190">
        <v>1.0975278E-4</v>
      </c>
      <c r="S695" s="190">
        <v>1.4141182E-2</v>
      </c>
      <c r="T695" s="190">
        <v>5.9235165999999999E-5</v>
      </c>
      <c r="U695" s="190">
        <v>4.1992953999999996</v>
      </c>
      <c r="V695" s="190">
        <v>6.7212706999999997E-9</v>
      </c>
      <c r="W695" s="25"/>
      <c r="X695" s="252">
        <f t="shared" si="668"/>
        <v>3.5680635344827585</v>
      </c>
      <c r="Y695" s="25">
        <v>1.7416856000000001</v>
      </c>
      <c r="Z695" s="67">
        <f t="shared" si="669"/>
        <v>6.255370969390088E-2</v>
      </c>
      <c r="AA695" s="5">
        <f t="shared" si="670"/>
        <v>3.3719857298298004E-6</v>
      </c>
      <c r="AB695" s="5">
        <f t="shared" si="671"/>
        <v>1.01400751406252E-8</v>
      </c>
      <c r="AC695" s="36">
        <f t="shared" si="672"/>
        <v>1.50212948238E-2</v>
      </c>
      <c r="AD695" s="42">
        <v>3.3116645E-6</v>
      </c>
      <c r="AE695" s="42">
        <v>9.9920698000000002E-9</v>
      </c>
      <c r="AF695" s="42">
        <v>2.7299748E-13</v>
      </c>
      <c r="AG695" s="42">
        <v>7.4835586000000005E-12</v>
      </c>
      <c r="AH695" s="42">
        <v>1.8086542E-12</v>
      </c>
      <c r="AI695" s="42">
        <v>1.1803328000000001E-10</v>
      </c>
      <c r="AJ695" s="42">
        <v>5.4500441000000003E-8</v>
      </c>
      <c r="AK695" s="42">
        <v>1.7107070999999999E-11</v>
      </c>
      <c r="AL695" s="42">
        <v>6.3289219999999998E-11</v>
      </c>
      <c r="AM695" s="42">
        <v>1.3495799000000001E-13</v>
      </c>
      <c r="AN695" s="42">
        <v>1.5665248E-15</v>
      </c>
      <c r="AO695" s="42">
        <v>2.3053632E-13</v>
      </c>
      <c r="AP695" s="42">
        <v>4.3781980000000004E-15</v>
      </c>
      <c r="AQ695" s="42">
        <v>9.1688723999999998E-15</v>
      </c>
      <c r="AR695" s="42">
        <v>6.4693037E-11</v>
      </c>
      <c r="AS695" s="42">
        <v>1.7098831000000001E-9</v>
      </c>
      <c r="AT695" s="42">
        <v>4.3123291000000002E-11</v>
      </c>
      <c r="AU695" s="42">
        <v>7.3408238E-6</v>
      </c>
      <c r="AV695" s="42">
        <v>1.5013953999999999E-2</v>
      </c>
      <c r="AW695" s="42">
        <v>3.9188871999999998E-9</v>
      </c>
      <c r="AX695" s="42">
        <v>2.3831087000000001E-11</v>
      </c>
      <c r="AY695" s="42">
        <v>1.0662399999999999E-15</v>
      </c>
      <c r="AZ695" s="28"/>
      <c r="BA695" s="33" t="s">
        <v>1165</v>
      </c>
      <c r="BB695" s="28"/>
      <c r="BC695" s="28"/>
      <c r="BE695" s="39"/>
      <c r="BF695"/>
      <c r="BG695"/>
      <c r="BH695"/>
      <c r="BI695"/>
      <c r="BJ695"/>
      <c r="BK695"/>
      <c r="BL695"/>
      <c r="BM695"/>
      <c r="BN695"/>
      <c r="BO695"/>
      <c r="BP695"/>
      <c r="BQ695"/>
    </row>
    <row r="696" spans="1:69">
      <c r="C696" s="71" t="s">
        <v>650</v>
      </c>
      <c r="E696" s="29" t="s">
        <v>52</v>
      </c>
      <c r="F696" s="43" t="s">
        <v>2181</v>
      </c>
      <c r="G696" s="238">
        <f t="shared" si="664"/>
        <v>2.99170434857461E-2</v>
      </c>
      <c r="H696" s="134">
        <f t="shared" si="665"/>
        <v>9.6987789199999997E-4</v>
      </c>
      <c r="I696" s="134">
        <f t="shared" si="666"/>
        <v>2.8751922579999998E-3</v>
      </c>
      <c r="J696" s="138">
        <f t="shared" si="667"/>
        <v>1.33354273357461E-2</v>
      </c>
      <c r="K696" s="190">
        <v>1.2736546E-2</v>
      </c>
      <c r="L696" s="190">
        <v>1.8728538999999999E-3</v>
      </c>
      <c r="M696" s="190">
        <v>9.4804754000000005E-4</v>
      </c>
      <c r="N696" s="190">
        <v>8.0457377000000001E-4</v>
      </c>
      <c r="O696" s="190">
        <v>1.1725889E-4</v>
      </c>
      <c r="P696" s="190">
        <v>4.8045232E-5</v>
      </c>
      <c r="Q696" s="190">
        <v>5.4290818000000001E-5</v>
      </c>
      <c r="R696" s="190">
        <v>1.0921223E-4</v>
      </c>
      <c r="S696" s="190">
        <v>1.312178E-2</v>
      </c>
      <c r="T696" s="190">
        <v>5.9102628999999998E-5</v>
      </c>
      <c r="U696" s="190">
        <v>4.5325765000000003E-5</v>
      </c>
      <c r="V696" s="190">
        <v>6.7117461000000001E-9</v>
      </c>
      <c r="W696" s="25"/>
      <c r="X696" s="252">
        <f t="shared" si="668"/>
        <v>0.10979781034482758</v>
      </c>
      <c r="Y696" s="25">
        <v>1.6324768999999999</v>
      </c>
      <c r="Z696" s="67">
        <f t="shared" si="669"/>
        <v>3.0035715110642239E-3</v>
      </c>
      <c r="AA696" s="5">
        <f t="shared" si="670"/>
        <v>1.574924912208E-7</v>
      </c>
      <c r="AB696" s="5">
        <f t="shared" si="671"/>
        <v>4.5005148851260004E-10</v>
      </c>
      <c r="AC696" s="36">
        <f t="shared" si="672"/>
        <v>1.40180963194E-2</v>
      </c>
      <c r="AD696" s="42">
        <v>1.0236879E-7</v>
      </c>
      <c r="AE696" s="42">
        <v>3.0885121999999998E-10</v>
      </c>
      <c r="AF696" s="42">
        <v>8.4381185999999994E-15</v>
      </c>
      <c r="AG696" s="42">
        <v>7.3600615999999994E-12</v>
      </c>
      <c r="AH696" s="42">
        <v>1.7914071999999999E-12</v>
      </c>
      <c r="AI696" s="42">
        <v>1.1562562E-10</v>
      </c>
      <c r="AJ696" s="42">
        <v>4.9341382000000001E-8</v>
      </c>
      <c r="AK696" s="42">
        <v>1.6746471999999999E-11</v>
      </c>
      <c r="AL696" s="42">
        <v>5.7305703000000001E-11</v>
      </c>
      <c r="AM696" s="42">
        <v>1.3380631000000001E-13</v>
      </c>
      <c r="AN696" s="42">
        <v>1.5487614000000001E-15</v>
      </c>
      <c r="AO696" s="42">
        <v>2.2637862000000001E-13</v>
      </c>
      <c r="AP696" s="42">
        <v>4.1506826000000002E-15</v>
      </c>
      <c r="AQ696" s="42">
        <v>8.5756442999999999E-15</v>
      </c>
      <c r="AR696" s="42">
        <v>6.3072232000000004E-11</v>
      </c>
      <c r="AS696" s="42">
        <v>1.6934613000000001E-9</v>
      </c>
      <c r="AT696" s="42">
        <v>4.3041768E-11</v>
      </c>
      <c r="AU696" s="42">
        <v>7.2923193999999997E-6</v>
      </c>
      <c r="AV696" s="42">
        <v>1.4010804E-2</v>
      </c>
      <c r="AW696" s="42">
        <v>3.9010085999999999E-9</v>
      </c>
      <c r="AX696" s="42">
        <v>2.3722365999999999E-11</v>
      </c>
      <c r="AY696" s="42">
        <v>1.0613757000000001E-15</v>
      </c>
      <c r="AZ696" s="28"/>
      <c r="BA696" s="33" t="s">
        <v>1165</v>
      </c>
      <c r="BB696" s="28"/>
      <c r="BC696" s="28"/>
      <c r="BE696" s="39"/>
      <c r="BF696"/>
      <c r="BG696"/>
      <c r="BH696"/>
      <c r="BI696"/>
      <c r="BJ696"/>
      <c r="BK696"/>
      <c r="BL696"/>
      <c r="BM696"/>
      <c r="BN696"/>
      <c r="BO696"/>
      <c r="BP696"/>
      <c r="BQ696"/>
    </row>
    <row r="697" spans="1:69">
      <c r="C697" s="71" t="s">
        <v>651</v>
      </c>
      <c r="E697" s="29" t="s">
        <v>52</v>
      </c>
      <c r="F697" s="43" t="s">
        <v>2182</v>
      </c>
      <c r="G697" s="238">
        <f t="shared" si="664"/>
        <v>5.6501170217207459</v>
      </c>
      <c r="H697" s="134">
        <f t="shared" si="665"/>
        <v>9.6987789199999997E-4</v>
      </c>
      <c r="I697" s="134">
        <f t="shared" si="666"/>
        <v>2.8751922579999998E-3</v>
      </c>
      <c r="J697" s="138">
        <f t="shared" si="667"/>
        <v>5.2333354015707458</v>
      </c>
      <c r="K697" s="190">
        <v>0.41293655000000001</v>
      </c>
      <c r="L697" s="190">
        <v>1.8728538999999999E-3</v>
      </c>
      <c r="M697" s="190">
        <v>9.4804754000000005E-4</v>
      </c>
      <c r="N697" s="190">
        <v>8.0457377000000001E-4</v>
      </c>
      <c r="O697" s="190">
        <v>1.1725889E-4</v>
      </c>
      <c r="P697" s="190">
        <v>4.8045232E-5</v>
      </c>
      <c r="Q697" s="190">
        <v>5.4290818000000001E-5</v>
      </c>
      <c r="R697" s="190">
        <v>1.0921223E-4</v>
      </c>
      <c r="S697" s="190">
        <v>1.312178E-2</v>
      </c>
      <c r="T697" s="190">
        <v>5.9102628999999998E-5</v>
      </c>
      <c r="U697" s="190">
        <v>5.2200452999999998</v>
      </c>
      <c r="V697" s="190">
        <v>6.7117461000000001E-9</v>
      </c>
      <c r="W697" s="25"/>
      <c r="X697" s="252">
        <f t="shared" si="668"/>
        <v>3.5597978448275862</v>
      </c>
      <c r="Y697" s="25">
        <v>1.6324768999999999</v>
      </c>
      <c r="Z697" s="67">
        <f t="shared" si="669"/>
        <v>6.2312807044017003E-2</v>
      </c>
      <c r="AA697" s="5">
        <f t="shared" si="670"/>
        <v>3.3590925012207998E-6</v>
      </c>
      <c r="AB697" s="5">
        <f t="shared" si="671"/>
        <v>1.0110315393513998E-8</v>
      </c>
      <c r="AC697" s="36">
        <f t="shared" si="672"/>
        <v>1.40180963194E-2</v>
      </c>
      <c r="AD697" s="42">
        <v>3.3039687999999999E-6</v>
      </c>
      <c r="AE697" s="42">
        <v>9.9688512000000003E-9</v>
      </c>
      <c r="AF697" s="42">
        <v>2.7236312000000001E-13</v>
      </c>
      <c r="AG697" s="42">
        <v>7.3600615999999994E-12</v>
      </c>
      <c r="AH697" s="42">
        <v>1.7914071999999999E-12</v>
      </c>
      <c r="AI697" s="42">
        <v>1.1562562E-10</v>
      </c>
      <c r="AJ697" s="42">
        <v>4.9341382000000001E-8</v>
      </c>
      <c r="AK697" s="42">
        <v>1.6746471999999999E-11</v>
      </c>
      <c r="AL697" s="42">
        <v>5.7305703000000001E-11</v>
      </c>
      <c r="AM697" s="42">
        <v>1.3380631000000001E-13</v>
      </c>
      <c r="AN697" s="42">
        <v>1.5487614000000001E-15</v>
      </c>
      <c r="AO697" s="42">
        <v>2.2637862000000001E-13</v>
      </c>
      <c r="AP697" s="42">
        <v>4.1506826000000002E-15</v>
      </c>
      <c r="AQ697" s="42">
        <v>8.5756442999999999E-15</v>
      </c>
      <c r="AR697" s="42">
        <v>6.3072232000000004E-11</v>
      </c>
      <c r="AS697" s="42">
        <v>1.6934613000000001E-9</v>
      </c>
      <c r="AT697" s="42">
        <v>4.3041768E-11</v>
      </c>
      <c r="AU697" s="42">
        <v>7.2923193999999997E-6</v>
      </c>
      <c r="AV697" s="42">
        <v>1.4010804E-2</v>
      </c>
      <c r="AW697" s="42">
        <v>3.9010085999999999E-9</v>
      </c>
      <c r="AX697" s="42">
        <v>2.3722365999999999E-11</v>
      </c>
      <c r="AY697" s="42">
        <v>1.0613757000000001E-15</v>
      </c>
      <c r="AZ697" s="28"/>
      <c r="BA697" s="33" t="s">
        <v>1165</v>
      </c>
      <c r="BB697" s="28"/>
      <c r="BC697" s="28"/>
      <c r="BE697" s="39"/>
      <c r="BF697"/>
      <c r="BG697"/>
      <c r="BH697"/>
      <c r="BI697"/>
      <c r="BJ697"/>
      <c r="BK697"/>
      <c r="BL697"/>
      <c r="BM697"/>
      <c r="BN697"/>
      <c r="BO697"/>
      <c r="BP697"/>
      <c r="BQ697"/>
    </row>
    <row r="698" spans="1:69">
      <c r="C698" s="71" t="s">
        <v>652</v>
      </c>
      <c r="E698" s="29" t="s">
        <v>52</v>
      </c>
      <c r="F698" s="43" t="s">
        <v>2183</v>
      </c>
      <c r="G698" s="238">
        <f t="shared" si="664"/>
        <v>2.8712968559666298E-2</v>
      </c>
      <c r="H698" s="134">
        <f t="shared" si="665"/>
        <v>9.5790904699999998E-4</v>
      </c>
      <c r="I698" s="134">
        <f t="shared" si="666"/>
        <v>2.7385429550000001E-3</v>
      </c>
      <c r="J698" s="138">
        <f t="shared" si="667"/>
        <v>1.2791341557666302E-2</v>
      </c>
      <c r="K698" s="190">
        <v>1.2225175E-2</v>
      </c>
      <c r="L698" s="190">
        <v>1.7453728000000001E-3</v>
      </c>
      <c r="M698" s="190">
        <v>9.3931022000000005E-4</v>
      </c>
      <c r="N698" s="190">
        <v>7.9342970000000003E-4</v>
      </c>
      <c r="O698" s="190">
        <v>1.166807E-4</v>
      </c>
      <c r="P698" s="190">
        <v>4.7798647000000002E-5</v>
      </c>
      <c r="Q698" s="190">
        <v>5.3859934999999998E-5</v>
      </c>
      <c r="R698" s="190">
        <v>1.0892394E-4</v>
      </c>
      <c r="S698" s="190">
        <v>1.2578099000000001E-2</v>
      </c>
      <c r="T698" s="190">
        <v>5.9031942999999997E-5</v>
      </c>
      <c r="U698" s="190">
        <v>4.5279967999999999E-5</v>
      </c>
      <c r="V698" s="190">
        <v>6.7066662999999996E-9</v>
      </c>
      <c r="W698" s="25"/>
      <c r="X698" s="252">
        <f t="shared" si="668"/>
        <v>0.1053894396551724</v>
      </c>
      <c r="Y698" s="25">
        <v>1.5742323</v>
      </c>
      <c r="Z698" s="67">
        <f t="shared" si="669"/>
        <v>2.875090527224507E-3</v>
      </c>
      <c r="AA698" s="5">
        <f t="shared" si="670"/>
        <v>1.506161271483E-7</v>
      </c>
      <c r="AB698" s="5">
        <f t="shared" si="671"/>
        <v>4.3417964873080006E-10</v>
      </c>
      <c r="AC698" s="36">
        <f t="shared" si="672"/>
        <v>1.3483057450400002E-2</v>
      </c>
      <c r="AD698" s="42">
        <v>9.8264440999999997E-8</v>
      </c>
      <c r="AE698" s="42">
        <v>2.9646799E-10</v>
      </c>
      <c r="AF698" s="42">
        <v>8.0997949000000005E-15</v>
      </c>
      <c r="AG698" s="42">
        <v>7.2941965000000006E-12</v>
      </c>
      <c r="AH698" s="42">
        <v>1.7822088000000001E-12</v>
      </c>
      <c r="AI698" s="42">
        <v>1.1434154E-10</v>
      </c>
      <c r="AJ698" s="42">
        <v>4.6589883999999998E-8</v>
      </c>
      <c r="AK698" s="42">
        <v>1.6554153E-11</v>
      </c>
      <c r="AL698" s="42">
        <v>5.4114493999999997E-11</v>
      </c>
      <c r="AM698" s="42">
        <v>1.3319209E-13</v>
      </c>
      <c r="AN698" s="42">
        <v>1.5392875000000001E-15</v>
      </c>
      <c r="AO698" s="42">
        <v>2.2416117999999999E-13</v>
      </c>
      <c r="AP698" s="42">
        <v>4.0293410999999999E-15</v>
      </c>
      <c r="AQ698" s="42">
        <v>8.2592559000000008E-15</v>
      </c>
      <c r="AR698" s="42">
        <v>6.2207803000000002E-11</v>
      </c>
      <c r="AS698" s="42">
        <v>1.6847030999999999E-9</v>
      </c>
      <c r="AT698" s="42">
        <v>4.2998290000000002E-11</v>
      </c>
      <c r="AU698" s="42">
        <v>7.2664504000000003E-6</v>
      </c>
      <c r="AV698" s="42">
        <v>1.3475791000000001E-2</v>
      </c>
      <c r="AW698" s="42">
        <v>3.8914733000000002E-9</v>
      </c>
      <c r="AX698" s="42">
        <v>2.3664381999999999E-11</v>
      </c>
      <c r="AY698" s="42">
        <v>1.0587814E-15</v>
      </c>
      <c r="AZ698" s="28"/>
      <c r="BA698" s="33" t="s">
        <v>1165</v>
      </c>
      <c r="BB698" s="28"/>
      <c r="BC698" s="28"/>
      <c r="BE698" s="39"/>
      <c r="BF698"/>
      <c r="BG698"/>
      <c r="BH698"/>
      <c r="BI698"/>
      <c r="BJ698"/>
      <c r="BK698"/>
      <c r="BL698"/>
      <c r="BM698"/>
      <c r="BN698"/>
      <c r="BO698"/>
      <c r="BP698"/>
      <c r="BQ698"/>
    </row>
    <row r="699" spans="1:69">
      <c r="C699" s="71" t="s">
        <v>653</v>
      </c>
      <c r="E699" s="29" t="s">
        <v>52</v>
      </c>
      <c r="F699" s="43" t="s">
        <v>2184</v>
      </c>
      <c r="G699" s="238">
        <f t="shared" si="664"/>
        <v>2.9939129935916662</v>
      </c>
      <c r="H699" s="134">
        <f t="shared" si="665"/>
        <v>9.5790904699999998E-4</v>
      </c>
      <c r="I699" s="134">
        <f t="shared" si="666"/>
        <v>2.7385429550000001E-3</v>
      </c>
      <c r="J699" s="138">
        <f t="shared" si="667"/>
        <v>2.5777913615896662</v>
      </c>
      <c r="K699" s="190">
        <v>0.41242518</v>
      </c>
      <c r="L699" s="190">
        <v>1.7453728000000001E-3</v>
      </c>
      <c r="M699" s="190">
        <v>9.3931022000000005E-4</v>
      </c>
      <c r="N699" s="190">
        <v>7.9342970000000003E-4</v>
      </c>
      <c r="O699" s="190">
        <v>1.166807E-4</v>
      </c>
      <c r="P699" s="190">
        <v>4.7798647000000002E-5</v>
      </c>
      <c r="Q699" s="190">
        <v>5.3859934999999998E-5</v>
      </c>
      <c r="R699" s="190">
        <v>1.0892394E-4</v>
      </c>
      <c r="S699" s="190">
        <v>1.2578099000000001E-2</v>
      </c>
      <c r="T699" s="190">
        <v>5.9031942999999997E-5</v>
      </c>
      <c r="U699" s="190">
        <v>2.5650453</v>
      </c>
      <c r="V699" s="190">
        <v>6.7066662999999996E-9</v>
      </c>
      <c r="W699" s="25"/>
      <c r="X699" s="252">
        <f t="shared" si="668"/>
        <v>3.5553894827586205</v>
      </c>
      <c r="Y699" s="25">
        <v>1.5742323</v>
      </c>
      <c r="Z699" s="67">
        <f t="shared" si="669"/>
        <v>6.2184325218085763E-2</v>
      </c>
      <c r="AA699" s="5">
        <f t="shared" si="670"/>
        <v>3.3522160861482998E-6</v>
      </c>
      <c r="AB699" s="5">
        <f t="shared" si="671"/>
        <v>1.00944435837259E-8</v>
      </c>
      <c r="AC699" s="36">
        <f t="shared" si="672"/>
        <v>1.3483057450400002E-2</v>
      </c>
      <c r="AD699" s="42">
        <v>3.2998644E-6</v>
      </c>
      <c r="AE699" s="42">
        <v>9.9564680000000002E-9</v>
      </c>
      <c r="AF699" s="42">
        <v>2.7202478999999999E-13</v>
      </c>
      <c r="AG699" s="42">
        <v>7.2941965000000006E-12</v>
      </c>
      <c r="AH699" s="42">
        <v>1.7822088000000001E-12</v>
      </c>
      <c r="AI699" s="42">
        <v>1.1434154E-10</v>
      </c>
      <c r="AJ699" s="42">
        <v>4.6589883999999998E-8</v>
      </c>
      <c r="AK699" s="42">
        <v>1.6554153E-11</v>
      </c>
      <c r="AL699" s="42">
        <v>5.4114493999999997E-11</v>
      </c>
      <c r="AM699" s="42">
        <v>1.3319209E-13</v>
      </c>
      <c r="AN699" s="42">
        <v>1.5392875000000001E-15</v>
      </c>
      <c r="AO699" s="42">
        <v>2.2416117999999999E-13</v>
      </c>
      <c r="AP699" s="42">
        <v>4.0293410999999999E-15</v>
      </c>
      <c r="AQ699" s="42">
        <v>8.2592559000000008E-15</v>
      </c>
      <c r="AR699" s="42">
        <v>6.2207803000000002E-11</v>
      </c>
      <c r="AS699" s="42">
        <v>1.6847030999999999E-9</v>
      </c>
      <c r="AT699" s="42">
        <v>4.2998290000000002E-11</v>
      </c>
      <c r="AU699" s="42">
        <v>7.2664504000000003E-6</v>
      </c>
      <c r="AV699" s="42">
        <v>1.3475791000000001E-2</v>
      </c>
      <c r="AW699" s="42">
        <v>3.8914733000000002E-9</v>
      </c>
      <c r="AX699" s="42">
        <v>2.3664381999999999E-11</v>
      </c>
      <c r="AY699" s="42">
        <v>1.0587814E-15</v>
      </c>
      <c r="AZ699" s="28"/>
      <c r="BA699" s="33" t="s">
        <v>1165</v>
      </c>
      <c r="BB699" s="28"/>
      <c r="BC699" s="28"/>
      <c r="BE699" s="39"/>
      <c r="BF699"/>
      <c r="BG699"/>
      <c r="BH699"/>
      <c r="BI699"/>
      <c r="BJ699"/>
      <c r="BK699"/>
      <c r="BL699"/>
      <c r="BM699"/>
      <c r="BN699"/>
      <c r="BO699"/>
      <c r="BP699"/>
      <c r="BQ699"/>
    </row>
    <row r="700" spans="1:69">
      <c r="C700" s="71" t="s">
        <v>654</v>
      </c>
      <c r="E700" s="29" t="s">
        <v>52</v>
      </c>
      <c r="F700" s="43" t="s">
        <v>2185</v>
      </c>
      <c r="G700" s="238">
        <f t="shared" si="664"/>
        <v>3.5335380177605097E-2</v>
      </c>
      <c r="H700" s="134">
        <f t="shared" si="665"/>
        <v>1.023737664E-3</v>
      </c>
      <c r="I700" s="134">
        <f t="shared" si="666"/>
        <v>3.4901136610000004E-3</v>
      </c>
      <c r="J700" s="138">
        <f t="shared" si="667"/>
        <v>1.5783812852605099E-2</v>
      </c>
      <c r="K700" s="190">
        <v>1.5037716E-2</v>
      </c>
      <c r="L700" s="190">
        <v>2.4465184000000001E-3</v>
      </c>
      <c r="M700" s="190">
        <v>9.873654700000001E-4</v>
      </c>
      <c r="N700" s="190">
        <v>8.5472206000000001E-4</v>
      </c>
      <c r="O700" s="190">
        <v>1.1986074000000001E-4</v>
      </c>
      <c r="P700" s="190">
        <v>4.9154864000000001E-5</v>
      </c>
      <c r="Q700" s="190">
        <v>5.6229790999999997E-5</v>
      </c>
      <c r="R700" s="190">
        <v>1.1050955000000001E-4</v>
      </c>
      <c r="S700" s="190">
        <v>1.5568344E-2</v>
      </c>
      <c r="T700" s="190">
        <v>5.9420716999999998E-5</v>
      </c>
      <c r="U700" s="190">
        <v>4.5531851000000003E-5</v>
      </c>
      <c r="V700" s="190">
        <v>6.7346051000000003E-9</v>
      </c>
      <c r="W700" s="25"/>
      <c r="X700" s="252">
        <f t="shared" si="668"/>
        <v>0.12963548275862069</v>
      </c>
      <c r="Y700" s="25">
        <v>1.8945776000000001</v>
      </c>
      <c r="Z700" s="67">
        <f t="shared" si="669"/>
        <v>3.5817362870502072E-3</v>
      </c>
      <c r="AA700" s="5">
        <f t="shared" si="670"/>
        <v>1.8843614911939998E-7</v>
      </c>
      <c r="AB700" s="5">
        <f t="shared" si="671"/>
        <v>5.2147478257040001E-10</v>
      </c>
      <c r="AC700" s="36">
        <f t="shared" si="672"/>
        <v>1.642577273E-2</v>
      </c>
      <c r="AD700" s="42">
        <v>1.2083837999999999E-7</v>
      </c>
      <c r="AE700" s="42">
        <v>3.6457575999999998E-10</v>
      </c>
      <c r="AF700" s="42">
        <v>9.9605754999999999E-15</v>
      </c>
      <c r="AG700" s="42">
        <v>7.6564544999999995E-12</v>
      </c>
      <c r="AH700" s="42">
        <v>1.8327999E-12</v>
      </c>
      <c r="AI700" s="42">
        <v>1.21404E-10</v>
      </c>
      <c r="AJ700" s="42">
        <v>6.1723122999999999E-8</v>
      </c>
      <c r="AK700" s="42">
        <v>1.7611909999999999E-11</v>
      </c>
      <c r="AL700" s="42">
        <v>7.1666143999999994E-11</v>
      </c>
      <c r="AM700" s="42">
        <v>1.3657034000000001E-13</v>
      </c>
      <c r="AN700" s="42">
        <v>1.5913936999999999E-15</v>
      </c>
      <c r="AO700" s="42">
        <v>2.3635710000000001E-13</v>
      </c>
      <c r="AP700" s="42">
        <v>4.6967193999999996E-15</v>
      </c>
      <c r="AQ700" s="42">
        <v>9.9993918000000006E-15</v>
      </c>
      <c r="AR700" s="42">
        <v>6.6962164999999997E-11</v>
      </c>
      <c r="AS700" s="42">
        <v>1.7328734999999999E-9</v>
      </c>
      <c r="AT700" s="42">
        <v>4.3237423000000003E-11</v>
      </c>
      <c r="AU700" s="42">
        <v>7.4087300000000003E-6</v>
      </c>
      <c r="AV700" s="42">
        <v>1.6418364000000001E-2</v>
      </c>
      <c r="AW700" s="42">
        <v>3.9439171999999997E-9</v>
      </c>
      <c r="AX700" s="42">
        <v>2.3983297000000001E-11</v>
      </c>
      <c r="AY700" s="42">
        <v>1.07305E-15</v>
      </c>
      <c r="AZ700" s="28"/>
      <c r="BA700" s="33" t="s">
        <v>1165</v>
      </c>
      <c r="BB700" s="28"/>
      <c r="BC700" s="28"/>
      <c r="BE700" s="39"/>
      <c r="BF700"/>
      <c r="BG700"/>
      <c r="BH700"/>
      <c r="BI700"/>
      <c r="BJ700"/>
      <c r="BK700"/>
      <c r="BL700"/>
      <c r="BM700"/>
      <c r="BN700"/>
      <c r="BO700"/>
      <c r="BP700"/>
      <c r="BQ700"/>
    </row>
    <row r="701" spans="1:69">
      <c r="C701" s="71" t="s">
        <v>655</v>
      </c>
      <c r="E701" s="29" t="s">
        <v>52</v>
      </c>
      <c r="F701" s="43" t="s">
        <v>2186</v>
      </c>
      <c r="G701" s="238">
        <f t="shared" si="664"/>
        <v>4.560535352326605</v>
      </c>
      <c r="H701" s="134">
        <f t="shared" si="665"/>
        <v>1.023737664E-3</v>
      </c>
      <c r="I701" s="134">
        <f t="shared" si="666"/>
        <v>3.4901136610000004E-3</v>
      </c>
      <c r="J701" s="138">
        <f t="shared" si="667"/>
        <v>4.1407837810016046</v>
      </c>
      <c r="K701" s="190">
        <v>0.41523771999999998</v>
      </c>
      <c r="L701" s="190">
        <v>2.4465184000000001E-3</v>
      </c>
      <c r="M701" s="190">
        <v>9.873654700000001E-4</v>
      </c>
      <c r="N701" s="190">
        <v>8.5472206000000001E-4</v>
      </c>
      <c r="O701" s="190">
        <v>1.1986074000000001E-4</v>
      </c>
      <c r="P701" s="190">
        <v>4.9154864000000001E-5</v>
      </c>
      <c r="Q701" s="190">
        <v>5.6229790999999997E-5</v>
      </c>
      <c r="R701" s="190">
        <v>1.1050955000000001E-4</v>
      </c>
      <c r="S701" s="190">
        <v>1.5568344E-2</v>
      </c>
      <c r="T701" s="190">
        <v>5.9420716999999998E-5</v>
      </c>
      <c r="U701" s="190">
        <v>4.1250454999999997</v>
      </c>
      <c r="V701" s="190">
        <v>6.7346051000000003E-9</v>
      </c>
      <c r="W701" s="25"/>
      <c r="X701" s="252">
        <f t="shared" si="668"/>
        <v>3.5796355172413787</v>
      </c>
      <c r="Y701" s="25">
        <v>1.8945776000000001</v>
      </c>
      <c r="Z701" s="67">
        <f t="shared" si="669"/>
        <v>6.2890972133588741E-2</v>
      </c>
      <c r="AA701" s="5">
        <f t="shared" si="670"/>
        <v>3.3900361691194003E-6</v>
      </c>
      <c r="AB701" s="5">
        <f t="shared" si="671"/>
        <v>1.0181738947574902E-8</v>
      </c>
      <c r="AC701" s="36">
        <f t="shared" si="672"/>
        <v>1.642577273E-2</v>
      </c>
      <c r="AD701" s="42">
        <v>3.3224384000000001E-6</v>
      </c>
      <c r="AE701" s="42">
        <v>1.0024575999999999E-8</v>
      </c>
      <c r="AF701" s="42">
        <v>2.7388558000000002E-13</v>
      </c>
      <c r="AG701" s="42">
        <v>7.6564544999999995E-12</v>
      </c>
      <c r="AH701" s="42">
        <v>1.8327999E-12</v>
      </c>
      <c r="AI701" s="42">
        <v>1.21404E-10</v>
      </c>
      <c r="AJ701" s="42">
        <v>6.1723122999999999E-8</v>
      </c>
      <c r="AK701" s="42">
        <v>1.7611909999999999E-11</v>
      </c>
      <c r="AL701" s="42">
        <v>7.1666143999999994E-11</v>
      </c>
      <c r="AM701" s="42">
        <v>1.3657034000000001E-13</v>
      </c>
      <c r="AN701" s="42">
        <v>1.5913936999999999E-15</v>
      </c>
      <c r="AO701" s="42">
        <v>2.3635710000000001E-13</v>
      </c>
      <c r="AP701" s="42">
        <v>4.6967193999999996E-15</v>
      </c>
      <c r="AQ701" s="42">
        <v>9.9993918000000006E-15</v>
      </c>
      <c r="AR701" s="42">
        <v>6.6962164999999997E-11</v>
      </c>
      <c r="AS701" s="42">
        <v>1.7328734999999999E-9</v>
      </c>
      <c r="AT701" s="42">
        <v>4.3237423000000003E-11</v>
      </c>
      <c r="AU701" s="42">
        <v>7.4087300000000003E-6</v>
      </c>
      <c r="AV701" s="42">
        <v>1.6418364000000001E-2</v>
      </c>
      <c r="AW701" s="42">
        <v>3.9439171999999997E-9</v>
      </c>
      <c r="AX701" s="42">
        <v>2.3983297000000001E-11</v>
      </c>
      <c r="AY701" s="42">
        <v>1.07305E-15</v>
      </c>
      <c r="AZ701" s="28"/>
      <c r="BA701" s="33" t="s">
        <v>1165</v>
      </c>
      <c r="BB701" s="28"/>
      <c r="BC701" s="28"/>
      <c r="BE701" s="39"/>
      <c r="BF701"/>
      <c r="BG701"/>
      <c r="BH701"/>
      <c r="BI701"/>
      <c r="BJ701"/>
      <c r="BK701"/>
      <c r="BL701"/>
      <c r="BM701"/>
      <c r="BN701"/>
      <c r="BO701"/>
      <c r="BP701"/>
      <c r="BQ701"/>
    </row>
    <row r="702" spans="1:69">
      <c r="C702" s="71" t="s">
        <v>656</v>
      </c>
      <c r="E702" s="29" t="s">
        <v>52</v>
      </c>
      <c r="F702" s="43" t="s">
        <v>2187</v>
      </c>
      <c r="G702" s="238">
        <f t="shared" si="664"/>
        <v>3.2626211777175604E-2</v>
      </c>
      <c r="H702" s="134">
        <f t="shared" si="665"/>
        <v>9.9680776799999991E-4</v>
      </c>
      <c r="I702" s="134">
        <f t="shared" si="666"/>
        <v>3.182652915E-3</v>
      </c>
      <c r="J702" s="138">
        <f t="shared" si="667"/>
        <v>1.45596200941756E-2</v>
      </c>
      <c r="K702" s="190">
        <v>1.3887131E-2</v>
      </c>
      <c r="L702" s="190">
        <v>2.1596861000000001E-3</v>
      </c>
      <c r="M702" s="190">
        <v>9.6770650999999995E-4</v>
      </c>
      <c r="N702" s="190">
        <v>8.2964791000000003E-4</v>
      </c>
      <c r="O702" s="190">
        <v>1.1855981E-4</v>
      </c>
      <c r="P702" s="190">
        <v>4.8600048E-5</v>
      </c>
      <c r="Q702" s="190">
        <v>5.5260304999999997E-5</v>
      </c>
      <c r="R702" s="190">
        <v>1.0986089E-4</v>
      </c>
      <c r="S702" s="190">
        <v>1.4345062E-2</v>
      </c>
      <c r="T702" s="190">
        <v>5.9261673000000002E-5</v>
      </c>
      <c r="U702" s="190">
        <v>4.5428808000000003E-5</v>
      </c>
      <c r="V702" s="190">
        <v>6.7231755999999998E-9</v>
      </c>
      <c r="W702" s="25"/>
      <c r="X702" s="252">
        <f t="shared" si="668"/>
        <v>0.11971664655172413</v>
      </c>
      <c r="Y702" s="25">
        <v>1.7635273</v>
      </c>
      <c r="Z702" s="67">
        <f t="shared" si="669"/>
        <v>3.292653975129256E-3</v>
      </c>
      <c r="AA702" s="5">
        <f t="shared" si="670"/>
        <v>1.7296432467069998E-7</v>
      </c>
      <c r="AB702" s="5">
        <f t="shared" si="671"/>
        <v>4.8576313604640001E-10</v>
      </c>
      <c r="AC702" s="36">
        <f t="shared" si="672"/>
        <v>1.52219345247E-2</v>
      </c>
      <c r="AD702" s="42">
        <v>1.1160359000000001E-7</v>
      </c>
      <c r="AE702" s="42">
        <v>3.3671349E-10</v>
      </c>
      <c r="AF702" s="42">
        <v>9.1993471000000004E-15</v>
      </c>
      <c r="AG702" s="42">
        <v>7.5082580999999995E-12</v>
      </c>
      <c r="AH702" s="42">
        <v>1.8121036E-12</v>
      </c>
      <c r="AI702" s="42">
        <v>1.1851481000000001E-10</v>
      </c>
      <c r="AJ702" s="42">
        <v>5.5532251999999998E-8</v>
      </c>
      <c r="AK702" s="42">
        <v>1.7179191000000001E-11</v>
      </c>
      <c r="AL702" s="42">
        <v>6.4485922999999994E-11</v>
      </c>
      <c r="AM702" s="42">
        <v>1.3518832999999999E-13</v>
      </c>
      <c r="AN702" s="42">
        <v>1.5700774999999999E-15</v>
      </c>
      <c r="AO702" s="42">
        <v>2.3136786000000001E-13</v>
      </c>
      <c r="AP702" s="42">
        <v>4.4237010000000003E-15</v>
      </c>
      <c r="AQ702" s="42">
        <v>9.2875179999999995E-15</v>
      </c>
      <c r="AR702" s="42">
        <v>6.5017199000000004E-11</v>
      </c>
      <c r="AS702" s="42">
        <v>1.7131674E-9</v>
      </c>
      <c r="AT702" s="42">
        <v>4.3139595999999999E-11</v>
      </c>
      <c r="AU702" s="42">
        <v>7.3505247000000004E-6</v>
      </c>
      <c r="AV702" s="42">
        <v>1.5214584E-2</v>
      </c>
      <c r="AW702" s="42">
        <v>3.9224628999999998E-9</v>
      </c>
      <c r="AX702" s="42">
        <v>2.3852832E-11</v>
      </c>
      <c r="AY702" s="42">
        <v>1.0672127999999999E-15</v>
      </c>
      <c r="AZ702" s="28"/>
      <c r="BA702" s="33" t="s">
        <v>1165</v>
      </c>
      <c r="BB702" s="28"/>
      <c r="BC702" s="28"/>
      <c r="BE702" s="39"/>
      <c r="BF702"/>
      <c r="BG702"/>
      <c r="BH702"/>
      <c r="BI702"/>
      <c r="BJ702"/>
      <c r="BK702"/>
      <c r="BL702"/>
      <c r="BM702"/>
      <c r="BN702"/>
      <c r="BO702"/>
      <c r="BP702"/>
      <c r="BQ702"/>
    </row>
    <row r="703" spans="1:69">
      <c r="C703" s="71" t="s">
        <v>657</v>
      </c>
      <c r="E703" s="29" t="s">
        <v>52</v>
      </c>
      <c r="F703" s="43" t="s">
        <v>2188</v>
      </c>
      <c r="G703" s="238">
        <f t="shared" si="664"/>
        <v>4.4828261819691759</v>
      </c>
      <c r="H703" s="134">
        <f t="shared" si="665"/>
        <v>9.9680776799999991E-4</v>
      </c>
      <c r="I703" s="134">
        <f t="shared" si="666"/>
        <v>3.182652915E-3</v>
      </c>
      <c r="J703" s="138">
        <f t="shared" si="667"/>
        <v>4.0645595912861756</v>
      </c>
      <c r="K703" s="190">
        <v>0.41408713000000003</v>
      </c>
      <c r="L703" s="190">
        <v>2.1596861000000001E-3</v>
      </c>
      <c r="M703" s="190">
        <v>9.6770650999999995E-4</v>
      </c>
      <c r="N703" s="190">
        <v>8.2964791000000003E-4</v>
      </c>
      <c r="O703" s="190">
        <v>1.1855981E-4</v>
      </c>
      <c r="P703" s="190">
        <v>4.8600048E-5</v>
      </c>
      <c r="Q703" s="190">
        <v>5.5260304999999997E-5</v>
      </c>
      <c r="R703" s="190">
        <v>1.0986089E-4</v>
      </c>
      <c r="S703" s="190">
        <v>1.4345062E-2</v>
      </c>
      <c r="T703" s="190">
        <v>5.9261673000000002E-5</v>
      </c>
      <c r="U703" s="190">
        <v>4.0500454000000001</v>
      </c>
      <c r="V703" s="190">
        <v>6.7231755999999998E-9</v>
      </c>
      <c r="W703" s="25"/>
      <c r="X703" s="252">
        <f t="shared" si="668"/>
        <v>3.5697166379310343</v>
      </c>
      <c r="Y703" s="25">
        <v>1.7635273</v>
      </c>
      <c r="Z703" s="67">
        <f t="shared" si="669"/>
        <v>6.2601889524834878E-2</v>
      </c>
      <c r="AA703" s="5">
        <f t="shared" si="670"/>
        <v>3.3745643346706996E-6</v>
      </c>
      <c r="AB703" s="5">
        <f t="shared" si="671"/>
        <v>1.0146027071049298E-8</v>
      </c>
      <c r="AC703" s="36">
        <f t="shared" si="672"/>
        <v>1.52219345247E-2</v>
      </c>
      <c r="AD703" s="42">
        <v>3.3132035999999998E-6</v>
      </c>
      <c r="AE703" s="42">
        <v>9.9967134999999998E-9</v>
      </c>
      <c r="AF703" s="42">
        <v>2.7312434999999999E-13</v>
      </c>
      <c r="AG703" s="42">
        <v>7.5082580999999995E-12</v>
      </c>
      <c r="AH703" s="42">
        <v>1.8121036E-12</v>
      </c>
      <c r="AI703" s="42">
        <v>1.1851481000000001E-10</v>
      </c>
      <c r="AJ703" s="42">
        <v>5.5532251999999998E-8</v>
      </c>
      <c r="AK703" s="42">
        <v>1.7179191000000001E-11</v>
      </c>
      <c r="AL703" s="42">
        <v>6.4485922999999994E-11</v>
      </c>
      <c r="AM703" s="42">
        <v>1.3518832999999999E-13</v>
      </c>
      <c r="AN703" s="42">
        <v>1.5700774999999999E-15</v>
      </c>
      <c r="AO703" s="42">
        <v>2.3136786000000001E-13</v>
      </c>
      <c r="AP703" s="42">
        <v>4.4237010000000003E-15</v>
      </c>
      <c r="AQ703" s="42">
        <v>9.2875179999999995E-15</v>
      </c>
      <c r="AR703" s="42">
        <v>6.5017199000000004E-11</v>
      </c>
      <c r="AS703" s="42">
        <v>1.7131674E-9</v>
      </c>
      <c r="AT703" s="42">
        <v>4.3139595999999999E-11</v>
      </c>
      <c r="AU703" s="42">
        <v>7.3505247000000004E-6</v>
      </c>
      <c r="AV703" s="42">
        <v>1.5214584E-2</v>
      </c>
      <c r="AW703" s="42">
        <v>3.9224628999999998E-9</v>
      </c>
      <c r="AX703" s="42">
        <v>2.3852832E-11</v>
      </c>
      <c r="AY703" s="42">
        <v>1.0672127999999999E-15</v>
      </c>
      <c r="AZ703" s="28"/>
      <c r="BA703" s="33" t="s">
        <v>1165</v>
      </c>
      <c r="BB703" s="28"/>
      <c r="BC703" s="28"/>
      <c r="BE703" s="39"/>
      <c r="BF703"/>
      <c r="BG703"/>
      <c r="BH703"/>
      <c r="BI703"/>
      <c r="BJ703"/>
      <c r="BK703"/>
      <c r="BL703"/>
      <c r="BM703"/>
      <c r="BN703"/>
      <c r="BO703"/>
      <c r="BP703"/>
      <c r="BQ703"/>
    </row>
    <row r="704" spans="1:69">
      <c r="C704" s="71" t="s">
        <v>658</v>
      </c>
      <c r="E704" s="29" t="s">
        <v>52</v>
      </c>
      <c r="F704" s="43" t="s">
        <v>2189</v>
      </c>
      <c r="G704" s="238">
        <f t="shared" si="664"/>
        <v>3.4131305341525406E-2</v>
      </c>
      <c r="H704" s="134">
        <f t="shared" si="665"/>
        <v>1.0117688190000001E-3</v>
      </c>
      <c r="I704" s="134">
        <f t="shared" si="666"/>
        <v>3.3534644580000003E-3</v>
      </c>
      <c r="J704" s="138">
        <f t="shared" si="667"/>
        <v>1.5239727064525402E-2</v>
      </c>
      <c r="K704" s="190">
        <v>1.4526345E-2</v>
      </c>
      <c r="L704" s="190">
        <v>2.3190374000000001E-3</v>
      </c>
      <c r="M704" s="190">
        <v>9.786281500000001E-4</v>
      </c>
      <c r="N704" s="190">
        <v>8.4357799000000003E-4</v>
      </c>
      <c r="O704" s="190">
        <v>1.1928255E-4</v>
      </c>
      <c r="P704" s="190">
        <v>4.8908279000000003E-5</v>
      </c>
      <c r="Q704" s="190">
        <v>5.5798908000000001E-5</v>
      </c>
      <c r="R704" s="190">
        <v>1.1022125E-4</v>
      </c>
      <c r="S704" s="190">
        <v>1.5024663000000001E-2</v>
      </c>
      <c r="T704" s="190">
        <v>5.9350030999999997E-5</v>
      </c>
      <c r="U704" s="190">
        <v>4.5486053999999999E-5</v>
      </c>
      <c r="V704" s="190">
        <v>6.7295253999999998E-9</v>
      </c>
      <c r="W704" s="25"/>
      <c r="X704" s="252">
        <f t="shared" si="668"/>
        <v>0.1252271120689655</v>
      </c>
      <c r="Y704" s="25">
        <v>1.836333</v>
      </c>
      <c r="Z704" s="67">
        <f t="shared" si="669"/>
        <v>3.4532552839516501E-3</v>
      </c>
      <c r="AA704" s="5">
        <f t="shared" si="670"/>
        <v>1.8155978403590001E-7</v>
      </c>
      <c r="AB704" s="5">
        <f t="shared" si="671"/>
        <v>5.0560293878860005E-10</v>
      </c>
      <c r="AC704" s="36">
        <f t="shared" si="672"/>
        <v>1.5890733861000001E-2</v>
      </c>
      <c r="AD704" s="42">
        <v>1.1673402999999999E-7</v>
      </c>
      <c r="AE704" s="42">
        <v>3.5219253E-10</v>
      </c>
      <c r="AF704" s="42">
        <v>9.6222516999999994E-15</v>
      </c>
      <c r="AG704" s="42">
        <v>7.5905894000000007E-12</v>
      </c>
      <c r="AH704" s="42">
        <v>1.8236015000000001E-12</v>
      </c>
      <c r="AI704" s="42">
        <v>1.2011991000000001E-10</v>
      </c>
      <c r="AJ704" s="42">
        <v>5.8971625000000003E-8</v>
      </c>
      <c r="AK704" s="42">
        <v>1.7419589999999999E-11</v>
      </c>
      <c r="AL704" s="42">
        <v>6.8474934000000002E-11</v>
      </c>
      <c r="AM704" s="42">
        <v>1.3595612E-13</v>
      </c>
      <c r="AN704" s="42">
        <v>1.5819197999999999E-15</v>
      </c>
      <c r="AO704" s="42">
        <v>2.3413965999999999E-13</v>
      </c>
      <c r="AP704" s="42">
        <v>4.5753779000000002E-15</v>
      </c>
      <c r="AQ704" s="42">
        <v>9.6830034999999999E-15</v>
      </c>
      <c r="AR704" s="42">
        <v>6.6097735000000001E-11</v>
      </c>
      <c r="AS704" s="42">
        <v>1.7241152E-9</v>
      </c>
      <c r="AT704" s="42">
        <v>4.3193943999999997E-11</v>
      </c>
      <c r="AU704" s="42">
        <v>7.3828610000000001E-6</v>
      </c>
      <c r="AV704" s="42">
        <v>1.5883351E-2</v>
      </c>
      <c r="AW704" s="42">
        <v>3.934382E-9</v>
      </c>
      <c r="AX704" s="42">
        <v>2.3925312E-11</v>
      </c>
      <c r="AY704" s="42">
        <v>1.0704557E-15</v>
      </c>
      <c r="AZ704" s="28"/>
      <c r="BA704" s="33" t="s">
        <v>1165</v>
      </c>
      <c r="BB704" s="28"/>
      <c r="BC704" s="28"/>
      <c r="BE704" s="39"/>
      <c r="BF704"/>
      <c r="BG704"/>
      <c r="BH704"/>
      <c r="BI704"/>
      <c r="BJ704"/>
      <c r="BK704"/>
      <c r="BL704"/>
      <c r="BM704"/>
      <c r="BN704"/>
      <c r="BO704"/>
      <c r="BP704"/>
      <c r="BQ704"/>
    </row>
    <row r="705" spans="3:69">
      <c r="C705" s="71" t="s">
        <v>659</v>
      </c>
      <c r="E705" s="29" t="s">
        <v>52</v>
      </c>
      <c r="F705" s="43" t="s">
        <v>2190</v>
      </c>
      <c r="G705" s="238">
        <f t="shared" si="664"/>
        <v>5.1780813142875255</v>
      </c>
      <c r="H705" s="134">
        <f t="shared" si="665"/>
        <v>1.0117688190000001E-3</v>
      </c>
      <c r="I705" s="134">
        <f t="shared" si="666"/>
        <v>3.3534644580000003E-3</v>
      </c>
      <c r="J705" s="138">
        <f t="shared" si="667"/>
        <v>4.7589897410105255</v>
      </c>
      <c r="K705" s="190">
        <v>0.41472634000000003</v>
      </c>
      <c r="L705" s="190">
        <v>2.3190374000000001E-3</v>
      </c>
      <c r="M705" s="190">
        <v>9.786281500000001E-4</v>
      </c>
      <c r="N705" s="190">
        <v>8.4357799000000003E-4</v>
      </c>
      <c r="O705" s="190">
        <v>1.1928255E-4</v>
      </c>
      <c r="P705" s="190">
        <v>4.8908279000000003E-5</v>
      </c>
      <c r="Q705" s="190">
        <v>5.5798908000000001E-5</v>
      </c>
      <c r="R705" s="190">
        <v>1.1022125E-4</v>
      </c>
      <c r="S705" s="190">
        <v>1.5024663000000001E-2</v>
      </c>
      <c r="T705" s="190">
        <v>5.9350030999999997E-5</v>
      </c>
      <c r="U705" s="190">
        <v>4.7437955000000001</v>
      </c>
      <c r="V705" s="190">
        <v>6.7295253999999998E-9</v>
      </c>
      <c r="W705" s="25"/>
      <c r="X705" s="252">
        <f t="shared" si="668"/>
        <v>3.5752270689655172</v>
      </c>
      <c r="Y705" s="25">
        <v>1.836333</v>
      </c>
      <c r="Z705" s="67">
        <f t="shared" si="669"/>
        <v>6.2762490416918712E-2</v>
      </c>
      <c r="AA705" s="5">
        <f t="shared" si="670"/>
        <v>3.3831597540359006E-6</v>
      </c>
      <c r="AB705" s="5">
        <f t="shared" si="671"/>
        <v>1.0165867333786897E-8</v>
      </c>
      <c r="AC705" s="36">
        <f t="shared" si="672"/>
        <v>1.5890733861000001E-2</v>
      </c>
      <c r="AD705" s="42">
        <v>3.3183340000000002E-6</v>
      </c>
      <c r="AE705" s="42">
        <v>1.0012192999999999E-8</v>
      </c>
      <c r="AF705" s="42">
        <v>2.7354725000000001E-13</v>
      </c>
      <c r="AG705" s="42">
        <v>7.5905894000000007E-12</v>
      </c>
      <c r="AH705" s="42">
        <v>1.8236015000000001E-12</v>
      </c>
      <c r="AI705" s="42">
        <v>1.2011991000000001E-10</v>
      </c>
      <c r="AJ705" s="42">
        <v>5.8971625000000003E-8</v>
      </c>
      <c r="AK705" s="42">
        <v>1.7419589999999999E-11</v>
      </c>
      <c r="AL705" s="42">
        <v>6.8474934000000002E-11</v>
      </c>
      <c r="AM705" s="42">
        <v>1.3595612E-13</v>
      </c>
      <c r="AN705" s="42">
        <v>1.5819197999999999E-15</v>
      </c>
      <c r="AO705" s="42">
        <v>2.3413965999999999E-13</v>
      </c>
      <c r="AP705" s="42">
        <v>4.5753779000000002E-15</v>
      </c>
      <c r="AQ705" s="42">
        <v>9.6830034999999999E-15</v>
      </c>
      <c r="AR705" s="42">
        <v>6.6097735000000001E-11</v>
      </c>
      <c r="AS705" s="42">
        <v>1.7241152E-9</v>
      </c>
      <c r="AT705" s="42">
        <v>4.3193943999999997E-11</v>
      </c>
      <c r="AU705" s="42">
        <v>7.3828610000000001E-6</v>
      </c>
      <c r="AV705" s="42">
        <v>1.5883351E-2</v>
      </c>
      <c r="AW705" s="42">
        <v>3.934382E-9</v>
      </c>
      <c r="AX705" s="42">
        <v>2.3925312E-11</v>
      </c>
      <c r="AY705" s="42">
        <v>1.0704557E-15</v>
      </c>
      <c r="AZ705" s="28"/>
      <c r="BA705" s="33" t="s">
        <v>1165</v>
      </c>
      <c r="BB705" s="28"/>
      <c r="BC705" s="28"/>
      <c r="BE705" s="39"/>
      <c r="BF705"/>
      <c r="BG705"/>
      <c r="BH705"/>
      <c r="BI705"/>
      <c r="BJ705"/>
      <c r="BK705"/>
      <c r="BL705"/>
      <c r="BM705"/>
      <c r="BN705"/>
      <c r="BO705"/>
      <c r="BP705"/>
      <c r="BQ705"/>
    </row>
    <row r="706" spans="3:69">
      <c r="C706" s="71" t="s">
        <v>660</v>
      </c>
      <c r="E706" s="29" t="s">
        <v>52</v>
      </c>
      <c r="F706" s="43" t="s">
        <v>2191</v>
      </c>
      <c r="G706" s="238">
        <f t="shared" si="664"/>
        <v>3.00675533103811E-2</v>
      </c>
      <c r="H706" s="134">
        <f t="shared" si="665"/>
        <v>9.7137398500000006E-4</v>
      </c>
      <c r="I706" s="134">
        <f t="shared" si="666"/>
        <v>2.8922733880000001E-3</v>
      </c>
      <c r="J706" s="138">
        <f t="shared" si="667"/>
        <v>1.3403437937381101E-2</v>
      </c>
      <c r="K706" s="190">
        <v>1.2800468000000001E-2</v>
      </c>
      <c r="L706" s="190">
        <v>1.8887890000000001E-3</v>
      </c>
      <c r="M706" s="190">
        <v>9.4913970999999998E-4</v>
      </c>
      <c r="N706" s="190">
        <v>8.0596677000000004E-4</v>
      </c>
      <c r="O706" s="190">
        <v>1.1733116E-4</v>
      </c>
      <c r="P706" s="190">
        <v>4.8076055000000002E-5</v>
      </c>
      <c r="Q706" s="190">
        <v>5.4344678000000001E-5</v>
      </c>
      <c r="R706" s="190">
        <v>1.0924827E-4</v>
      </c>
      <c r="S706" s="190">
        <v>1.318974E-2</v>
      </c>
      <c r="T706" s="190">
        <v>5.9111465000000002E-5</v>
      </c>
      <c r="U706" s="190">
        <v>4.5331489999999997E-5</v>
      </c>
      <c r="V706" s="190">
        <v>6.7123810999999999E-9</v>
      </c>
      <c r="W706" s="25"/>
      <c r="X706" s="252">
        <f t="shared" si="668"/>
        <v>0.11034886206896552</v>
      </c>
      <c r="Y706" s="25">
        <v>1.6397575</v>
      </c>
      <c r="Z706" s="67">
        <f t="shared" si="669"/>
        <v>3.0196317438827332E-3</v>
      </c>
      <c r="AA706" s="5">
        <f t="shared" si="670"/>
        <v>1.5835204287769997E-7</v>
      </c>
      <c r="AB706" s="5">
        <f t="shared" si="671"/>
        <v>4.5203547498770001E-10</v>
      </c>
      <c r="AC706" s="36">
        <f t="shared" si="672"/>
        <v>1.4084976553100001E-2</v>
      </c>
      <c r="AD706" s="42">
        <v>1.0288184E-7</v>
      </c>
      <c r="AE706" s="42">
        <v>3.1039912999999998E-10</v>
      </c>
      <c r="AF706" s="42">
        <v>8.4804090999999995E-15</v>
      </c>
      <c r="AG706" s="42">
        <v>7.3682947000000006E-12</v>
      </c>
      <c r="AH706" s="42">
        <v>1.7925570000000001E-12</v>
      </c>
      <c r="AI706" s="42">
        <v>1.1578614E-10</v>
      </c>
      <c r="AJ706" s="42">
        <v>4.9685318999999997E-8</v>
      </c>
      <c r="AK706" s="42">
        <v>1.6770511999999999E-11</v>
      </c>
      <c r="AL706" s="42">
        <v>5.7704604E-11</v>
      </c>
      <c r="AM706" s="42">
        <v>1.3388308999999999E-13</v>
      </c>
      <c r="AN706" s="42">
        <v>1.5499456000000001E-15</v>
      </c>
      <c r="AO706" s="42">
        <v>2.2665579999999999E-13</v>
      </c>
      <c r="AP706" s="42">
        <v>4.1658503000000004E-15</v>
      </c>
      <c r="AQ706" s="42">
        <v>8.6151927999999998E-15</v>
      </c>
      <c r="AR706" s="42">
        <v>6.3180286000000005E-11</v>
      </c>
      <c r="AS706" s="42">
        <v>1.6945561E-9</v>
      </c>
      <c r="AT706" s="42">
        <v>4.3047202999999997E-11</v>
      </c>
      <c r="AU706" s="42">
        <v>7.2955530999999998E-6</v>
      </c>
      <c r="AV706" s="42">
        <v>1.4077681E-2</v>
      </c>
      <c r="AW706" s="42">
        <v>3.9022005000000002E-9</v>
      </c>
      <c r="AX706" s="42">
        <v>2.3729613999999999E-11</v>
      </c>
      <c r="AY706" s="42">
        <v>1.0616999000000001E-15</v>
      </c>
      <c r="AZ706" s="28"/>
      <c r="BA706" s="33" t="s">
        <v>1165</v>
      </c>
      <c r="BB706" s="28"/>
      <c r="BC706" s="28"/>
      <c r="BE706" s="39"/>
      <c r="BF706"/>
      <c r="BG706"/>
      <c r="BH706"/>
      <c r="BI706"/>
      <c r="BJ706"/>
      <c r="BK706"/>
      <c r="BL706"/>
      <c r="BM706"/>
      <c r="BN706"/>
      <c r="BO706"/>
      <c r="BP706"/>
      <c r="BQ706"/>
    </row>
    <row r="707" spans="3:69">
      <c r="C707" s="71" t="s">
        <v>661</v>
      </c>
      <c r="E707" s="29" t="s">
        <v>52</v>
      </c>
      <c r="F707" s="43" t="s">
        <v>2192</v>
      </c>
      <c r="G707" s="238">
        <f t="shared" si="664"/>
        <v>5.6502675238203803</v>
      </c>
      <c r="H707" s="134">
        <f t="shared" si="665"/>
        <v>9.7137398500000006E-4</v>
      </c>
      <c r="I707" s="134">
        <f t="shared" si="666"/>
        <v>2.8922733880000001E-3</v>
      </c>
      <c r="J707" s="138">
        <f t="shared" si="667"/>
        <v>5.2334034064473807</v>
      </c>
      <c r="K707" s="190">
        <v>0.41300047000000001</v>
      </c>
      <c r="L707" s="190">
        <v>1.8887890000000001E-3</v>
      </c>
      <c r="M707" s="190">
        <v>9.4913970999999998E-4</v>
      </c>
      <c r="N707" s="190">
        <v>8.0596677000000004E-4</v>
      </c>
      <c r="O707" s="190">
        <v>1.1733116E-4</v>
      </c>
      <c r="P707" s="190">
        <v>4.8076055000000002E-5</v>
      </c>
      <c r="Q707" s="190">
        <v>5.4344678000000001E-5</v>
      </c>
      <c r="R707" s="190">
        <v>1.0924827E-4</v>
      </c>
      <c r="S707" s="190">
        <v>1.318974E-2</v>
      </c>
      <c r="T707" s="190">
        <v>5.9111465000000002E-5</v>
      </c>
      <c r="U707" s="190">
        <v>5.2200452999999998</v>
      </c>
      <c r="V707" s="190">
        <v>6.7123810999999999E-9</v>
      </c>
      <c r="W707" s="25"/>
      <c r="X707" s="252">
        <f t="shared" si="668"/>
        <v>3.5603488793103448</v>
      </c>
      <c r="Y707" s="25">
        <v>1.6397575</v>
      </c>
      <c r="Z707" s="67">
        <f t="shared" si="669"/>
        <v>6.2328866429251235E-2</v>
      </c>
      <c r="AA707" s="5">
        <f t="shared" si="670"/>
        <v>3.3599520028777E-6</v>
      </c>
      <c r="AB707" s="5">
        <f t="shared" si="671"/>
        <v>1.0112299369988598E-8</v>
      </c>
      <c r="AC707" s="36">
        <f t="shared" si="672"/>
        <v>1.4084976553100001E-2</v>
      </c>
      <c r="AD707" s="42">
        <v>3.3044817999999999E-6</v>
      </c>
      <c r="AE707" s="42">
        <v>9.9703991000000008E-9</v>
      </c>
      <c r="AF707" s="42">
        <v>2.7240541E-13</v>
      </c>
      <c r="AG707" s="42">
        <v>7.3682947000000006E-12</v>
      </c>
      <c r="AH707" s="42">
        <v>1.7925570000000001E-12</v>
      </c>
      <c r="AI707" s="42">
        <v>1.1578614E-10</v>
      </c>
      <c r="AJ707" s="42">
        <v>4.9685318999999997E-8</v>
      </c>
      <c r="AK707" s="42">
        <v>1.6770511999999999E-11</v>
      </c>
      <c r="AL707" s="42">
        <v>5.7704604E-11</v>
      </c>
      <c r="AM707" s="42">
        <v>1.3388308999999999E-13</v>
      </c>
      <c r="AN707" s="42">
        <v>1.5499456000000001E-15</v>
      </c>
      <c r="AO707" s="42">
        <v>2.2665579999999999E-13</v>
      </c>
      <c r="AP707" s="42">
        <v>4.1658503000000004E-15</v>
      </c>
      <c r="AQ707" s="42">
        <v>8.6151927999999998E-15</v>
      </c>
      <c r="AR707" s="42">
        <v>6.3180286000000005E-11</v>
      </c>
      <c r="AS707" s="42">
        <v>1.6945561E-9</v>
      </c>
      <c r="AT707" s="42">
        <v>4.3047202999999997E-11</v>
      </c>
      <c r="AU707" s="42">
        <v>7.2955530999999998E-6</v>
      </c>
      <c r="AV707" s="42">
        <v>1.4077681E-2</v>
      </c>
      <c r="AW707" s="42">
        <v>3.9022005000000002E-9</v>
      </c>
      <c r="AX707" s="42">
        <v>2.3729613999999999E-11</v>
      </c>
      <c r="AY707" s="42">
        <v>1.0616999000000001E-15</v>
      </c>
      <c r="AZ707" s="28"/>
      <c r="BA707" s="33" t="s">
        <v>1165</v>
      </c>
      <c r="BB707" s="28"/>
      <c r="BC707" s="28"/>
      <c r="BE707" s="39"/>
      <c r="BF707"/>
      <c r="BG707"/>
      <c r="BH707"/>
      <c r="BI707"/>
      <c r="BJ707"/>
      <c r="BK707"/>
      <c r="BL707"/>
      <c r="BM707"/>
      <c r="BN707"/>
      <c r="BO707"/>
      <c r="BP707"/>
      <c r="BQ707"/>
    </row>
    <row r="708" spans="3:69">
      <c r="C708" s="71" t="s">
        <v>662</v>
      </c>
      <c r="E708" s="29" t="s">
        <v>52</v>
      </c>
      <c r="F708" s="43" t="s">
        <v>2193</v>
      </c>
      <c r="G708" s="238">
        <f t="shared" si="664"/>
        <v>3.1422136951095803E-2</v>
      </c>
      <c r="H708" s="134">
        <f t="shared" si="665"/>
        <v>9.8483893299999999E-4</v>
      </c>
      <c r="I708" s="134">
        <f t="shared" si="666"/>
        <v>3.0460037120000004E-3</v>
      </c>
      <c r="J708" s="138">
        <f t="shared" si="667"/>
        <v>1.4015534306095801E-2</v>
      </c>
      <c r="K708" s="190">
        <v>1.337576E-2</v>
      </c>
      <c r="L708" s="190">
        <v>2.0322051000000001E-3</v>
      </c>
      <c r="M708" s="190">
        <v>9.5896919000000005E-4</v>
      </c>
      <c r="N708" s="190">
        <v>8.1850385000000001E-4</v>
      </c>
      <c r="O708" s="190">
        <v>1.1798162E-4</v>
      </c>
      <c r="P708" s="190">
        <v>4.8353463000000003E-5</v>
      </c>
      <c r="Q708" s="190">
        <v>5.4829422000000001E-5</v>
      </c>
      <c r="R708" s="190">
        <v>1.0957259E-4</v>
      </c>
      <c r="S708" s="190">
        <v>1.3801381E-2</v>
      </c>
      <c r="T708" s="190">
        <v>5.9190987000000001E-5</v>
      </c>
      <c r="U708" s="190">
        <v>4.5383010999999999E-5</v>
      </c>
      <c r="V708" s="190">
        <v>6.7180958000000001E-9</v>
      </c>
      <c r="W708" s="25"/>
      <c r="X708" s="252">
        <f t="shared" si="668"/>
        <v>0.11530827586206896</v>
      </c>
      <c r="Y708" s="25">
        <v>1.7052826999999999</v>
      </c>
      <c r="Z708" s="67">
        <f t="shared" si="669"/>
        <v>3.1641728065943701E-3</v>
      </c>
      <c r="AA708" s="5">
        <f t="shared" si="670"/>
        <v>1.6608794969719999E-7</v>
      </c>
      <c r="AB708" s="5">
        <f t="shared" si="671"/>
        <v>4.6989129425470003E-10</v>
      </c>
      <c r="AC708" s="36">
        <f t="shared" si="672"/>
        <v>1.4686895655700001E-2</v>
      </c>
      <c r="AD708" s="42">
        <v>1.0749923E-7</v>
      </c>
      <c r="AE708" s="42">
        <v>3.2433025999999998E-10</v>
      </c>
      <c r="AF708" s="42">
        <v>8.8610233E-15</v>
      </c>
      <c r="AG708" s="42">
        <v>7.4423930000000007E-12</v>
      </c>
      <c r="AH708" s="42">
        <v>1.8029052000000001E-12</v>
      </c>
      <c r="AI708" s="42">
        <v>1.1723072999999999E-10</v>
      </c>
      <c r="AJ708" s="42">
        <v>5.2780754000000002E-8</v>
      </c>
      <c r="AK708" s="42">
        <v>1.6986872000000001E-11</v>
      </c>
      <c r="AL708" s="42">
        <v>6.1294713999999997E-11</v>
      </c>
      <c r="AM708" s="42">
        <v>1.345741E-13</v>
      </c>
      <c r="AN708" s="42">
        <v>1.5606037000000001E-15</v>
      </c>
      <c r="AO708" s="42">
        <v>2.2915041999999999E-13</v>
      </c>
      <c r="AP708" s="42">
        <v>4.3023595000000001E-15</v>
      </c>
      <c r="AQ708" s="42">
        <v>8.9711297000000003E-15</v>
      </c>
      <c r="AR708" s="42">
        <v>6.4152768999999995E-11</v>
      </c>
      <c r="AS708" s="42">
        <v>1.7044092000000001E-9</v>
      </c>
      <c r="AT708" s="42">
        <v>4.3096116999999999E-11</v>
      </c>
      <c r="AU708" s="42">
        <v>7.3246557000000002E-6</v>
      </c>
      <c r="AV708" s="42">
        <v>1.4679571000000001E-2</v>
      </c>
      <c r="AW708" s="42">
        <v>3.9129277000000001E-9</v>
      </c>
      <c r="AX708" s="42">
        <v>2.3794846999999999E-11</v>
      </c>
      <c r="AY708" s="42">
        <v>1.0646185E-15</v>
      </c>
      <c r="AZ708" s="28"/>
      <c r="BA708" s="33" t="s">
        <v>1165</v>
      </c>
      <c r="BB708" s="28"/>
      <c r="BC708" s="28"/>
      <c r="BE708" s="39"/>
      <c r="BF708"/>
      <c r="BG708"/>
      <c r="BH708"/>
      <c r="BI708"/>
      <c r="BJ708"/>
      <c r="BK708"/>
      <c r="BL708"/>
      <c r="BM708"/>
      <c r="BN708"/>
      <c r="BO708"/>
      <c r="BP708"/>
      <c r="BQ708"/>
    </row>
    <row r="709" spans="3:69">
      <c r="C709" s="71" t="s">
        <v>663</v>
      </c>
      <c r="E709" s="29" t="s">
        <v>52</v>
      </c>
      <c r="F709" s="43" t="s">
        <v>2194</v>
      </c>
      <c r="G709" s="238">
        <f t="shared" si="664"/>
        <v>6.1916221539400951</v>
      </c>
      <c r="H709" s="134">
        <f t="shared" si="665"/>
        <v>9.8483893299999999E-4</v>
      </c>
      <c r="I709" s="134">
        <f t="shared" si="666"/>
        <v>3.0460037120000004E-3</v>
      </c>
      <c r="J709" s="138">
        <f t="shared" si="667"/>
        <v>5.7740155512950952</v>
      </c>
      <c r="K709" s="190">
        <v>0.41357576000000001</v>
      </c>
      <c r="L709" s="190">
        <v>2.0322051000000001E-3</v>
      </c>
      <c r="M709" s="190">
        <v>9.5896919000000005E-4</v>
      </c>
      <c r="N709" s="190">
        <v>8.1850385000000001E-4</v>
      </c>
      <c r="O709" s="190">
        <v>1.1798162E-4</v>
      </c>
      <c r="P709" s="190">
        <v>4.8353463000000003E-5</v>
      </c>
      <c r="Q709" s="190">
        <v>5.4829422000000001E-5</v>
      </c>
      <c r="R709" s="190">
        <v>1.0957259E-4</v>
      </c>
      <c r="S709" s="190">
        <v>1.3801381E-2</v>
      </c>
      <c r="T709" s="190">
        <v>5.9190987000000001E-5</v>
      </c>
      <c r="U709" s="190">
        <v>5.7600454000000001</v>
      </c>
      <c r="V709" s="190">
        <v>6.7180958000000001E-9</v>
      </c>
      <c r="W709" s="25"/>
      <c r="X709" s="252">
        <f t="shared" si="668"/>
        <v>3.5653082758620691</v>
      </c>
      <c r="Y709" s="25">
        <v>1.7052826999999999</v>
      </c>
      <c r="Z709" s="67">
        <f t="shared" si="669"/>
        <v>6.2473407699448522E-2</v>
      </c>
      <c r="AA709" s="5">
        <f t="shared" si="670"/>
        <v>3.3676879196971995E-6</v>
      </c>
      <c r="AB709" s="5">
        <f t="shared" si="671"/>
        <v>1.0130155259251399E-8</v>
      </c>
      <c r="AC709" s="36">
        <f t="shared" si="672"/>
        <v>1.4686895655700001E-2</v>
      </c>
      <c r="AD709" s="42">
        <v>3.3090991999999999E-6</v>
      </c>
      <c r="AE709" s="42">
        <v>9.9843302999999997E-9</v>
      </c>
      <c r="AF709" s="42">
        <v>2.7278601999999998E-13</v>
      </c>
      <c r="AG709" s="42">
        <v>7.4423930000000007E-12</v>
      </c>
      <c r="AH709" s="42">
        <v>1.8029052000000001E-12</v>
      </c>
      <c r="AI709" s="42">
        <v>1.1723072999999999E-10</v>
      </c>
      <c r="AJ709" s="42">
        <v>5.2780754000000002E-8</v>
      </c>
      <c r="AK709" s="42">
        <v>1.6986872000000001E-11</v>
      </c>
      <c r="AL709" s="42">
        <v>6.1294713999999997E-11</v>
      </c>
      <c r="AM709" s="42">
        <v>1.345741E-13</v>
      </c>
      <c r="AN709" s="42">
        <v>1.5606037000000001E-15</v>
      </c>
      <c r="AO709" s="42">
        <v>2.2915041999999999E-13</v>
      </c>
      <c r="AP709" s="42">
        <v>4.3023595000000001E-15</v>
      </c>
      <c r="AQ709" s="42">
        <v>8.9711297000000003E-15</v>
      </c>
      <c r="AR709" s="42">
        <v>6.4152768999999995E-11</v>
      </c>
      <c r="AS709" s="42">
        <v>1.7044092000000001E-9</v>
      </c>
      <c r="AT709" s="42">
        <v>4.3096116999999999E-11</v>
      </c>
      <c r="AU709" s="42">
        <v>7.3246557000000002E-6</v>
      </c>
      <c r="AV709" s="42">
        <v>1.4679571000000001E-2</v>
      </c>
      <c r="AW709" s="42">
        <v>3.9129277000000001E-9</v>
      </c>
      <c r="AX709" s="42">
        <v>2.3794846999999999E-11</v>
      </c>
      <c r="AY709" s="42">
        <v>1.0646185E-15</v>
      </c>
      <c r="AZ709" s="28"/>
      <c r="BA709" s="33" t="s">
        <v>1165</v>
      </c>
      <c r="BB709" s="28"/>
      <c r="BC709" s="28"/>
      <c r="BE709" s="39"/>
      <c r="BF709"/>
      <c r="BG709"/>
      <c r="BH709"/>
      <c r="BI709"/>
      <c r="BJ709"/>
      <c r="BK709"/>
      <c r="BL709"/>
      <c r="BM709"/>
      <c r="BN709"/>
      <c r="BO709"/>
      <c r="BP709"/>
      <c r="BQ709"/>
    </row>
    <row r="710" spans="3:69">
      <c r="C710" s="71" t="s">
        <v>664</v>
      </c>
      <c r="E710" s="29" t="s">
        <v>52</v>
      </c>
      <c r="F710" s="43" t="s">
        <v>2195</v>
      </c>
      <c r="G710" s="238">
        <f t="shared" si="664"/>
        <v>2.8562459726031299E-2</v>
      </c>
      <c r="H710" s="134">
        <f t="shared" si="665"/>
        <v>9.5641293399999997E-4</v>
      </c>
      <c r="I710" s="134">
        <f t="shared" si="666"/>
        <v>2.7214618350000002E-3</v>
      </c>
      <c r="J710" s="138">
        <f t="shared" si="667"/>
        <v>1.2723330957031299E-2</v>
      </c>
      <c r="K710" s="190">
        <v>1.2161254E-2</v>
      </c>
      <c r="L710" s="190">
        <v>1.7294376999999999E-3</v>
      </c>
      <c r="M710" s="190">
        <v>9.3821805999999997E-4</v>
      </c>
      <c r="N710" s="190">
        <v>7.9203669000000004E-4</v>
      </c>
      <c r="O710" s="190">
        <v>1.1660841999999999E-4</v>
      </c>
      <c r="P710" s="190">
        <v>4.7767823999999999E-5</v>
      </c>
      <c r="Q710" s="190">
        <v>5.3806074999999998E-5</v>
      </c>
      <c r="R710" s="190">
        <v>1.088879E-4</v>
      </c>
      <c r="S710" s="190">
        <v>1.2510139E-2</v>
      </c>
      <c r="T710" s="190">
        <v>5.9023107E-5</v>
      </c>
      <c r="U710" s="190">
        <v>4.5274244000000001E-5</v>
      </c>
      <c r="V710" s="190">
        <v>6.7060312999999998E-9</v>
      </c>
      <c r="W710" s="25"/>
      <c r="X710" s="252">
        <f t="shared" si="668"/>
        <v>0.10483839655172413</v>
      </c>
      <c r="Y710" s="25">
        <v>1.5669518</v>
      </c>
      <c r="Z710" s="67">
        <f t="shared" si="669"/>
        <v>2.8590304077806554E-3</v>
      </c>
      <c r="AA710" s="5">
        <f t="shared" si="670"/>
        <v>1.4975658150140001E-7</v>
      </c>
      <c r="AB710" s="5">
        <f t="shared" si="671"/>
        <v>4.321956712556E-10</v>
      </c>
      <c r="AC710" s="36">
        <f t="shared" si="672"/>
        <v>1.3416178216800001E-2</v>
      </c>
      <c r="AD710" s="42">
        <v>9.7751396999999997E-8</v>
      </c>
      <c r="AE710" s="42">
        <v>2.9492008999999999E-10</v>
      </c>
      <c r="AF710" s="42">
        <v>8.0575044000000005E-15</v>
      </c>
      <c r="AG710" s="42">
        <v>7.2859633999999993E-12</v>
      </c>
      <c r="AH710" s="42">
        <v>1.7810589999999999E-12</v>
      </c>
      <c r="AI710" s="42">
        <v>1.1418103E-10</v>
      </c>
      <c r="AJ710" s="42">
        <v>4.6245947000000002E-8</v>
      </c>
      <c r="AK710" s="42">
        <v>1.6530113000000001E-11</v>
      </c>
      <c r="AL710" s="42">
        <v>5.3715592999999999E-11</v>
      </c>
      <c r="AM710" s="42">
        <v>1.3311530999999999E-13</v>
      </c>
      <c r="AN710" s="42">
        <v>1.5381033000000001E-15</v>
      </c>
      <c r="AO710" s="42">
        <v>2.2388399999999999E-13</v>
      </c>
      <c r="AP710" s="42">
        <v>4.0141733999999997E-15</v>
      </c>
      <c r="AQ710" s="42">
        <v>8.2197073999999993E-15</v>
      </c>
      <c r="AR710" s="42">
        <v>6.2099749000000001E-11</v>
      </c>
      <c r="AS710" s="42">
        <v>1.6836083E-9</v>
      </c>
      <c r="AT710" s="42">
        <v>4.2992854999999999E-11</v>
      </c>
      <c r="AU710" s="42">
        <v>7.2632168000000001E-6</v>
      </c>
      <c r="AV710" s="42">
        <v>1.3408915E-2</v>
      </c>
      <c r="AW710" s="42">
        <v>3.8902814E-9</v>
      </c>
      <c r="AX710" s="42">
        <v>2.3657133000000002E-11</v>
      </c>
      <c r="AY710" s="42">
        <v>1.0584571E-15</v>
      </c>
      <c r="AZ710" s="28"/>
      <c r="BA710" s="33" t="s">
        <v>1165</v>
      </c>
      <c r="BB710" s="28"/>
      <c r="BC710" s="28"/>
      <c r="BE710" s="39"/>
      <c r="BF710"/>
      <c r="BG710"/>
      <c r="BH710"/>
      <c r="BI710"/>
      <c r="BJ710"/>
      <c r="BK710"/>
      <c r="BL710"/>
      <c r="BM710"/>
      <c r="BN710"/>
      <c r="BO710"/>
      <c r="BP710"/>
      <c r="BQ710"/>
    </row>
    <row r="711" spans="3:69">
      <c r="C711" s="71" t="s">
        <v>665</v>
      </c>
      <c r="E711" s="29" t="s">
        <v>52</v>
      </c>
      <c r="F711" s="43" t="s">
        <v>2196</v>
      </c>
      <c r="G711" s="238">
        <f t="shared" si="664"/>
        <v>4.2029709151569312</v>
      </c>
      <c r="H711" s="134">
        <f t="shared" si="665"/>
        <v>5.8273898590000006E-4</v>
      </c>
      <c r="I711" s="134">
        <f t="shared" si="666"/>
        <v>1.62150557E-3</v>
      </c>
      <c r="J711" s="138">
        <f t="shared" si="667"/>
        <v>3.7915820806010316</v>
      </c>
      <c r="K711" s="190">
        <v>0.40918459000000001</v>
      </c>
      <c r="L711" s="190">
        <v>1.0822506999999999E-3</v>
      </c>
      <c r="M711" s="190">
        <v>6.4866084000000002E-4</v>
      </c>
      <c r="N711" s="190">
        <v>5.3426356999999999E-4</v>
      </c>
      <c r="O711" s="190">
        <v>7.5337608999999998E-6</v>
      </c>
      <c r="P711" s="190">
        <v>4.0941654999999998E-5</v>
      </c>
      <c r="Q711" s="190">
        <v>-1.0940597E-4</v>
      </c>
      <c r="R711" s="190">
        <v>-2.1994368999999999E-5</v>
      </c>
      <c r="S711" s="190">
        <v>1.1522747E-2</v>
      </c>
      <c r="T711" s="190">
        <v>3.8121263999999999E-5</v>
      </c>
      <c r="U711" s="190">
        <v>3.7800432000000002</v>
      </c>
      <c r="V711" s="190">
        <v>6.7060312999999998E-9</v>
      </c>
      <c r="W711" s="25"/>
      <c r="X711" s="252">
        <f t="shared" si="668"/>
        <v>3.5274533620689654</v>
      </c>
      <c r="Y711" s="25">
        <v>1.0380290999999999</v>
      </c>
      <c r="Z711" s="67">
        <f t="shared" si="669"/>
        <v>6.1319233684442254E-2</v>
      </c>
      <c r="AA711" s="5">
        <f t="shared" si="670"/>
        <v>3.3053157821052995E-6</v>
      </c>
      <c r="AB711" s="5">
        <f t="shared" si="671"/>
        <v>9.977768584188E-9</v>
      </c>
      <c r="AC711" s="36">
        <f t="shared" si="672"/>
        <v>1.2063016299499999E-2</v>
      </c>
      <c r="AD711" s="42">
        <v>3.2737461E-6</v>
      </c>
      <c r="AE711" s="42">
        <v>9.8776714000000003E-9</v>
      </c>
      <c r="AF711" s="42">
        <v>2.6987199999999998E-13</v>
      </c>
      <c r="AG711" s="42">
        <v>3.4509278000000001E-12</v>
      </c>
      <c r="AH711" s="42">
        <v>-6.5325475000000002E-12</v>
      </c>
      <c r="AI711" s="42">
        <v>7.3372510999999996E-11</v>
      </c>
      <c r="AJ711" s="42">
        <v>2.7728497999999998E-8</v>
      </c>
      <c r="AK711" s="42">
        <v>1.0710133E-11</v>
      </c>
      <c r="AL711" s="42">
        <v>3.4583026E-11</v>
      </c>
      <c r="AM711" s="42">
        <v>1.3212582999999999E-13</v>
      </c>
      <c r="AN711" s="42">
        <v>1.3578505000000001E-15</v>
      </c>
      <c r="AO711" s="42">
        <v>1.5238472000000001E-13</v>
      </c>
      <c r="AP711" s="42">
        <v>2.8844981000000002E-15</v>
      </c>
      <c r="AQ711" s="42">
        <v>7.5058737000000007E-15</v>
      </c>
      <c r="AR711" s="42">
        <v>3.6938214E-11</v>
      </c>
      <c r="AS711" s="42">
        <v>1.5602825999999999E-9</v>
      </c>
      <c r="AT711" s="42">
        <v>4.1019008E-11</v>
      </c>
      <c r="AU711" s="42">
        <v>4.5382994999999997E-6</v>
      </c>
      <c r="AV711" s="42">
        <v>1.2058477999999999E-2</v>
      </c>
      <c r="AW711" s="42">
        <v>2.1736723999999999E-9</v>
      </c>
      <c r="AX711" s="42">
        <v>1.3218295E-11</v>
      </c>
      <c r="AY711" s="42">
        <v>5.9141570000000004E-16</v>
      </c>
      <c r="AZ711" s="28"/>
      <c r="BA711" s="33" t="s">
        <v>1165</v>
      </c>
      <c r="BB711" s="28"/>
      <c r="BC711" s="28"/>
      <c r="BE711" s="39"/>
      <c r="BF711"/>
      <c r="BG711"/>
      <c r="BH711"/>
      <c r="BI711"/>
      <c r="BJ711"/>
      <c r="BK711"/>
      <c r="BL711"/>
      <c r="BM711"/>
      <c r="BN711"/>
      <c r="BO711"/>
      <c r="BP711"/>
      <c r="BQ711"/>
    </row>
    <row r="712" spans="3:69">
      <c r="C712" s="71" t="s">
        <v>666</v>
      </c>
      <c r="E712" s="29" t="s">
        <v>52</v>
      </c>
      <c r="F712" s="43" t="s">
        <v>2197</v>
      </c>
      <c r="G712" s="238">
        <f t="shared" si="664"/>
        <v>3.1309877703324995E-2</v>
      </c>
      <c r="H712" s="134">
        <f t="shared" si="665"/>
        <v>1.528646617E-3</v>
      </c>
      <c r="I712" s="134">
        <f t="shared" si="666"/>
        <v>2.517278328E-3</v>
      </c>
      <c r="J712" s="138">
        <f t="shared" si="667"/>
        <v>1.4007634758325E-2</v>
      </c>
      <c r="K712" s="190">
        <v>1.3256318E-2</v>
      </c>
      <c r="L712" s="190">
        <v>8.8286102E-4</v>
      </c>
      <c r="M712" s="190">
        <v>1.5636706000000001E-3</v>
      </c>
      <c r="N712" s="190">
        <v>1.2510850999999999E-3</v>
      </c>
      <c r="O712" s="190">
        <v>1.9332870000000001E-4</v>
      </c>
      <c r="P712" s="190">
        <v>8.4232817000000004E-5</v>
      </c>
      <c r="Q712" s="190">
        <v>7.0746707999999993E-5</v>
      </c>
      <c r="R712" s="190">
        <v>1.8101489999999999E-4</v>
      </c>
      <c r="S712" s="190">
        <v>1.3636288E-2</v>
      </c>
      <c r="T712" s="190">
        <v>1.0653229E-4</v>
      </c>
      <c r="U712" s="190">
        <v>8.3787085000000002E-5</v>
      </c>
      <c r="V712" s="190">
        <v>1.2483324999999999E-8</v>
      </c>
      <c r="W712" s="25"/>
      <c r="X712" s="252">
        <f t="shared" si="668"/>
        <v>0.11427860344827585</v>
      </c>
      <c r="Y712" s="25">
        <v>1.8277515</v>
      </c>
      <c r="Z712" s="67">
        <f t="shared" si="669"/>
        <v>2.9552521196342676E-3</v>
      </c>
      <c r="AA712" s="5">
        <f t="shared" si="670"/>
        <v>1.5197121078890002E-7</v>
      </c>
      <c r="AB712" s="5">
        <f t="shared" si="671"/>
        <v>5.1186355137330006E-10</v>
      </c>
      <c r="AC712" s="36">
        <f t="shared" si="672"/>
        <v>1.5438700681000001E-2</v>
      </c>
      <c r="AD712" s="42">
        <v>1.0665076E-7</v>
      </c>
      <c r="AE712" s="42">
        <v>3.2176631000000002E-10</v>
      </c>
      <c r="AF712" s="42">
        <v>8.7909383999999995E-15</v>
      </c>
      <c r="AG712" s="42">
        <v>1.1960103E-11</v>
      </c>
      <c r="AH712" s="42">
        <v>2.0313508999999999E-12</v>
      </c>
      <c r="AI712" s="42">
        <v>1.855998E-10</v>
      </c>
      <c r="AJ712" s="42">
        <v>3.5151343000000002E-8</v>
      </c>
      <c r="AK712" s="42">
        <v>2.6767209E-11</v>
      </c>
      <c r="AL712" s="42">
        <v>4.1239909999999998E-11</v>
      </c>
      <c r="AM712" s="42">
        <v>2.3851406000000001E-13</v>
      </c>
      <c r="AN712" s="42">
        <v>2.6903806E-15</v>
      </c>
      <c r="AO712" s="42">
        <v>3.7044316000000002E-13</v>
      </c>
      <c r="AP712" s="42">
        <v>5.2096905000000004E-15</v>
      </c>
      <c r="AQ712" s="42">
        <v>9.6780314000000005E-15</v>
      </c>
      <c r="AR712" s="42">
        <v>9.7576134999999999E-11</v>
      </c>
      <c r="AS712" s="42">
        <v>2.9837842999999999E-9</v>
      </c>
      <c r="AT712" s="42">
        <v>7.9565454999999996E-11</v>
      </c>
      <c r="AU712" s="42">
        <v>1.2782681E-5</v>
      </c>
      <c r="AV712" s="42">
        <v>1.5425918E-2</v>
      </c>
      <c r="AW712" s="42">
        <v>6.8881561000000003E-9</v>
      </c>
      <c r="AX712" s="42">
        <v>4.1887467000000002E-11</v>
      </c>
      <c r="AY712" s="42">
        <v>1.8741124E-15</v>
      </c>
      <c r="AZ712" s="28"/>
      <c r="BA712" s="33" t="s">
        <v>1165</v>
      </c>
      <c r="BB712" s="28"/>
      <c r="BC712" s="28"/>
      <c r="BE712" s="39"/>
      <c r="BF712"/>
      <c r="BG712"/>
      <c r="BH712"/>
      <c r="BI712"/>
      <c r="BJ712"/>
      <c r="BK712"/>
      <c r="BL712"/>
      <c r="BM712"/>
      <c r="BN712"/>
      <c r="BO712"/>
      <c r="BP712"/>
      <c r="BQ712"/>
    </row>
    <row r="713" spans="3:69">
      <c r="C713" s="71" t="s">
        <v>667</v>
      </c>
      <c r="E713" s="29" t="s">
        <v>52</v>
      </c>
      <c r="F713" s="43" t="s">
        <v>2198</v>
      </c>
      <c r="G713" s="238">
        <f t="shared" si="664"/>
        <v>4.9031730027387699E-2</v>
      </c>
      <c r="H713" s="134">
        <f t="shared" si="665"/>
        <v>1.159883208E-3</v>
      </c>
      <c r="I713" s="134">
        <f t="shared" si="666"/>
        <v>5.0444985840000008E-3</v>
      </c>
      <c r="J713" s="138">
        <f t="shared" si="667"/>
        <v>2.1972788235387699E-2</v>
      </c>
      <c r="K713" s="190">
        <v>2.0854560000000001E-2</v>
      </c>
      <c r="L713" s="190">
        <v>3.896615E-3</v>
      </c>
      <c r="M713" s="190">
        <v>1.0867525E-3</v>
      </c>
      <c r="N713" s="190">
        <v>9.8148578999999992E-4</v>
      </c>
      <c r="O713" s="190">
        <v>1.2643765E-4</v>
      </c>
      <c r="P713" s="190">
        <v>5.1959768000000003E-5</v>
      </c>
      <c r="Q713" s="190">
        <v>6.1131083999999998E-5</v>
      </c>
      <c r="R713" s="190">
        <v>1.1378888E-4</v>
      </c>
      <c r="S713" s="190">
        <v>2.1752714999999999E-2</v>
      </c>
      <c r="T713" s="190">
        <v>6.0224774000000002E-5</v>
      </c>
      <c r="U713" s="190">
        <v>4.6052788999999997E-5</v>
      </c>
      <c r="V713" s="190">
        <v>6.7923877E-9</v>
      </c>
      <c r="W713" s="25"/>
      <c r="X713" s="252">
        <f t="shared" si="668"/>
        <v>0.17978068965517241</v>
      </c>
      <c r="Y713" s="25">
        <v>2.5571098999999999</v>
      </c>
      <c r="Z713" s="67">
        <f t="shared" si="669"/>
        <v>5.0432081726838216E-3</v>
      </c>
      <c r="AA713" s="5">
        <f t="shared" si="670"/>
        <v>2.6665483009149996E-7</v>
      </c>
      <c r="AB713" s="5">
        <f t="shared" si="671"/>
        <v>7.0201699368490005E-10</v>
      </c>
      <c r="AC713" s="36">
        <f t="shared" si="672"/>
        <v>2.25118409901E-2</v>
      </c>
      <c r="AD713" s="42">
        <v>1.6752539E-7</v>
      </c>
      <c r="AE713" s="42">
        <v>5.0543500999999996E-10</v>
      </c>
      <c r="AF713" s="42">
        <v>1.3809008E-14</v>
      </c>
      <c r="AG713" s="42">
        <v>8.4056699999999997E-12</v>
      </c>
      <c r="AH713" s="42">
        <v>1.9374314999999998E-12</v>
      </c>
      <c r="AI713" s="42">
        <v>1.3601044E-10</v>
      </c>
      <c r="AJ713" s="42">
        <v>9.3021411999999995E-8</v>
      </c>
      <c r="AK713" s="42">
        <v>1.9799541999999999E-11</v>
      </c>
      <c r="AL713" s="42">
        <v>1.0796615E-10</v>
      </c>
      <c r="AM713" s="42">
        <v>1.435572E-13</v>
      </c>
      <c r="AN713" s="42">
        <v>1.6991588E-15</v>
      </c>
      <c r="AO713" s="42">
        <v>2.6158047000000001E-13</v>
      </c>
      <c r="AP713" s="42">
        <v>6.0769790999999998E-15</v>
      </c>
      <c r="AQ713" s="42">
        <v>1.3598309E-14</v>
      </c>
      <c r="AR713" s="42">
        <v>7.6795049999999995E-11</v>
      </c>
      <c r="AS713" s="42">
        <v>1.8324988000000001E-9</v>
      </c>
      <c r="AT713" s="42">
        <v>4.3731995000000002E-11</v>
      </c>
      <c r="AU713" s="42">
        <v>7.7029900999999999E-6</v>
      </c>
      <c r="AV713" s="42">
        <v>2.2504138E-2</v>
      </c>
      <c r="AW713" s="42">
        <v>4.0523807000000002E-9</v>
      </c>
      <c r="AX713" s="42">
        <v>2.4642872999999999E-11</v>
      </c>
      <c r="AY713" s="42">
        <v>1.1025599999999999E-15</v>
      </c>
      <c r="AZ713" s="28"/>
      <c r="BA713" s="33" t="s">
        <v>1165</v>
      </c>
      <c r="BB713" s="28"/>
      <c r="BC713" s="28"/>
      <c r="BE713" s="39"/>
      <c r="BF713"/>
      <c r="BG713"/>
      <c r="BH713"/>
      <c r="BI713"/>
      <c r="BJ713"/>
      <c r="BK713"/>
      <c r="BL713"/>
      <c r="BM713"/>
      <c r="BN713"/>
      <c r="BO713"/>
      <c r="BP713"/>
      <c r="BQ713"/>
    </row>
    <row r="714" spans="3:69">
      <c r="C714" s="71" t="s">
        <v>668</v>
      </c>
      <c r="E714" s="29" t="s">
        <v>52</v>
      </c>
      <c r="F714" s="43" t="s">
        <v>2199</v>
      </c>
      <c r="G714" s="238">
        <f t="shared" si="664"/>
        <v>4.4617317772383878</v>
      </c>
      <c r="H714" s="134">
        <f t="shared" si="665"/>
        <v>1.159883208E-3</v>
      </c>
      <c r="I714" s="134">
        <f t="shared" si="666"/>
        <v>5.0444985840000008E-3</v>
      </c>
      <c r="J714" s="138">
        <f t="shared" si="667"/>
        <v>4.0344728354463877</v>
      </c>
      <c r="K714" s="190">
        <v>0.42105456000000002</v>
      </c>
      <c r="L714" s="190">
        <v>3.896615E-3</v>
      </c>
      <c r="M714" s="190">
        <v>1.0867525E-3</v>
      </c>
      <c r="N714" s="190">
        <v>9.8148578999999992E-4</v>
      </c>
      <c r="O714" s="190">
        <v>1.2643765E-4</v>
      </c>
      <c r="P714" s="190">
        <v>5.1959768000000003E-5</v>
      </c>
      <c r="Q714" s="190">
        <v>6.1131083999999998E-5</v>
      </c>
      <c r="R714" s="190">
        <v>1.1378888E-4</v>
      </c>
      <c r="S714" s="190">
        <v>2.1752714999999999E-2</v>
      </c>
      <c r="T714" s="190">
        <v>6.0224774000000002E-5</v>
      </c>
      <c r="U714" s="190">
        <v>4.0125460999999998</v>
      </c>
      <c r="V714" s="190">
        <v>6.7923877E-9</v>
      </c>
      <c r="W714" s="25"/>
      <c r="X714" s="252">
        <f t="shared" si="668"/>
        <v>3.6297806896551723</v>
      </c>
      <c r="Y714" s="25">
        <v>2.5571098999999999</v>
      </c>
      <c r="Z714" s="67">
        <f t="shared" si="669"/>
        <v>6.4352443711220939E-2</v>
      </c>
      <c r="AA714" s="5">
        <f t="shared" si="670"/>
        <v>3.4682548400914994E-6</v>
      </c>
      <c r="AB714" s="5">
        <f t="shared" si="671"/>
        <v>1.0362280908686901E-8</v>
      </c>
      <c r="AC714" s="36">
        <f t="shared" si="672"/>
        <v>2.25118409901E-2</v>
      </c>
      <c r="AD714" s="42">
        <v>3.3691253999999999E-6</v>
      </c>
      <c r="AE714" s="42">
        <v>1.0165435E-8</v>
      </c>
      <c r="AF714" s="42">
        <v>2.7773400999999999E-13</v>
      </c>
      <c r="AG714" s="42">
        <v>8.4056699999999997E-12</v>
      </c>
      <c r="AH714" s="42">
        <v>1.9374314999999998E-12</v>
      </c>
      <c r="AI714" s="42">
        <v>1.3601044E-10</v>
      </c>
      <c r="AJ714" s="42">
        <v>9.3021411999999995E-8</v>
      </c>
      <c r="AK714" s="42">
        <v>1.9799541999999999E-11</v>
      </c>
      <c r="AL714" s="42">
        <v>1.0796615E-10</v>
      </c>
      <c r="AM714" s="42">
        <v>1.435572E-13</v>
      </c>
      <c r="AN714" s="42">
        <v>1.6991588E-15</v>
      </c>
      <c r="AO714" s="42">
        <v>2.6158047000000001E-13</v>
      </c>
      <c r="AP714" s="42">
        <v>6.0769790999999998E-15</v>
      </c>
      <c r="AQ714" s="42">
        <v>1.3598309E-14</v>
      </c>
      <c r="AR714" s="42">
        <v>7.6795049999999995E-11</v>
      </c>
      <c r="AS714" s="42">
        <v>1.8324988000000001E-9</v>
      </c>
      <c r="AT714" s="42">
        <v>4.3731995000000002E-11</v>
      </c>
      <c r="AU714" s="42">
        <v>7.7029900999999999E-6</v>
      </c>
      <c r="AV714" s="42">
        <v>2.2504138E-2</v>
      </c>
      <c r="AW714" s="42">
        <v>4.0523807000000002E-9</v>
      </c>
      <c r="AX714" s="42">
        <v>2.4642872999999999E-11</v>
      </c>
      <c r="AY714" s="42">
        <v>1.1025599999999999E-15</v>
      </c>
      <c r="AZ714" s="28"/>
      <c r="BA714" s="33" t="s">
        <v>1165</v>
      </c>
      <c r="BB714" s="28"/>
      <c r="BC714" s="28"/>
      <c r="BE714" s="39"/>
      <c r="BF714"/>
      <c r="BG714"/>
      <c r="BH714"/>
      <c r="BI714"/>
      <c r="BJ714"/>
      <c r="BK714"/>
      <c r="BL714"/>
      <c r="BM714"/>
      <c r="BN714"/>
      <c r="BO714"/>
      <c r="BP714"/>
      <c r="BQ714"/>
    </row>
    <row r="715" spans="3:69">
      <c r="C715" s="57" t="s">
        <v>90</v>
      </c>
      <c r="D715" s="1" t="s">
        <v>162</v>
      </c>
      <c r="F715" s="67"/>
      <c r="H715" s="67"/>
      <c r="I715" s="67"/>
      <c r="J715" s="67"/>
      <c r="K715" s="67"/>
      <c r="L715" s="67"/>
      <c r="M715" s="67"/>
      <c r="N715" s="67"/>
      <c r="O715" s="67"/>
      <c r="P715" s="67"/>
      <c r="Q715" s="67"/>
      <c r="R715" s="67"/>
      <c r="S715" s="67"/>
      <c r="T715" s="67"/>
      <c r="U715" s="67"/>
      <c r="V715" s="67"/>
      <c r="W715" s="67"/>
      <c r="Y715" s="105"/>
      <c r="Z715" s="105"/>
      <c r="AA715" s="67"/>
      <c r="AB715" s="67"/>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28"/>
      <c r="BA715" s="28"/>
      <c r="BB715" s="28"/>
      <c r="BC715" s="28"/>
      <c r="BE715" s="33"/>
      <c r="BF715"/>
      <c r="BG715"/>
      <c r="BH715"/>
      <c r="BI715"/>
      <c r="BJ715"/>
      <c r="BK715"/>
      <c r="BL715"/>
      <c r="BM715"/>
      <c r="BN715"/>
      <c r="BO715"/>
      <c r="BP715"/>
      <c r="BQ715"/>
    </row>
    <row r="716" spans="3:69">
      <c r="C716" s="71" t="s">
        <v>669</v>
      </c>
      <c r="E716" s="29" t="s">
        <v>52</v>
      </c>
      <c r="F716" s="43" t="s">
        <v>2200</v>
      </c>
      <c r="G716" s="238">
        <f t="shared" ref="G716:G746" si="673">H716+I716+J716+K716</f>
        <v>3.819505739266961E-2</v>
      </c>
      <c r="H716" s="134">
        <f t="shared" ref="H716:H746" si="674">N716+O716+P716</f>
        <v>1.052163653E-3</v>
      </c>
      <c r="I716" s="134">
        <f t="shared" ref="I716:I746" si="675">L716+M716+Q716</f>
        <v>3.8146555380000001E-3</v>
      </c>
      <c r="J716" s="138">
        <f t="shared" ref="J716:J746" si="676">R716+IF(S716="x",0,S716)+IF(T716="x",0,T716)+IF(U716="x",0,U716)+V716</f>
        <v>1.7076016201669604E-2</v>
      </c>
      <c r="K716" s="190">
        <v>1.6252222E-2</v>
      </c>
      <c r="L716" s="190">
        <v>2.7492858E-3</v>
      </c>
      <c r="M716" s="190">
        <v>1.0081166000000001E-3</v>
      </c>
      <c r="N716" s="190">
        <v>8.8118921000000002E-4</v>
      </c>
      <c r="O716" s="190">
        <v>1.2123393999999999E-4</v>
      </c>
      <c r="P716" s="190">
        <v>4.9740502999999997E-5</v>
      </c>
      <c r="Q716" s="190">
        <v>5.7253138E-5</v>
      </c>
      <c r="R716" s="190">
        <v>1.1119424E-4</v>
      </c>
      <c r="S716" s="190">
        <v>1.6859585999999999E-2</v>
      </c>
      <c r="T716" s="190">
        <v>5.9588596999999999E-5</v>
      </c>
      <c r="U716" s="190">
        <v>4.5640618000000001E-5</v>
      </c>
      <c r="V716" s="190">
        <v>6.7466695999999997E-9</v>
      </c>
      <c r="W716" s="25"/>
      <c r="X716" s="252">
        <f t="shared" ref="X716:X746" si="677">K716/0.116</f>
        <v>0.14010536206896551</v>
      </c>
      <c r="Y716" s="25">
        <v>2.0329085</v>
      </c>
      <c r="Z716" s="67">
        <f t="shared" ref="Z716:Z746" si="678">AA716*42.1*400+AB716*1396*400+AC716*0.0000357*200</f>
        <v>3.8868788030224275E-3</v>
      </c>
      <c r="AA716" s="5">
        <f t="shared" ref="AA716:AA746" si="679">AD716+AG716+AH716+AI716+AJ716+AR716+AS716+AW716</f>
        <v>2.0476752430519999E-7</v>
      </c>
      <c r="AB716" s="5">
        <f t="shared" ref="AB716:AB746" si="680">AE716+AF716+AK716+AL716+AM716+AN716+AO716+AP716+AQ716+AT716+AX716+AY716</f>
        <v>5.59170404579E-10</v>
      </c>
      <c r="AC716" s="36">
        <f t="shared" ref="AC716:AC746" si="681">AU716+AV716</f>
        <v>1.76964901689E-2</v>
      </c>
      <c r="AD716" s="42">
        <v>1.3058622000000001E-7</v>
      </c>
      <c r="AE716" s="42">
        <v>3.9398593000000002E-10</v>
      </c>
      <c r="AF716" s="42">
        <v>1.0764093999999999E-14</v>
      </c>
      <c r="AG716" s="42">
        <v>7.8128840999999993E-12</v>
      </c>
      <c r="AH716" s="42">
        <v>1.8546461000000002E-12</v>
      </c>
      <c r="AI716" s="42">
        <v>1.2445368999999999E-10</v>
      </c>
      <c r="AJ716" s="42">
        <v>6.8257929999999999E-8</v>
      </c>
      <c r="AK716" s="42">
        <v>1.8068667999999999E-11</v>
      </c>
      <c r="AL716" s="42">
        <v>7.9245264999999998E-11</v>
      </c>
      <c r="AM716" s="42">
        <v>1.3802914E-13</v>
      </c>
      <c r="AN716" s="42">
        <v>1.6138940999999999E-15</v>
      </c>
      <c r="AO716" s="42">
        <v>2.4162352000000001E-13</v>
      </c>
      <c r="AP716" s="42">
        <v>4.9849055E-15</v>
      </c>
      <c r="AQ716" s="42">
        <v>1.0750814E-14</v>
      </c>
      <c r="AR716" s="42">
        <v>6.9015185000000004E-11</v>
      </c>
      <c r="AS716" s="42">
        <v>1.7536744E-9</v>
      </c>
      <c r="AT716" s="42">
        <v>4.3340684999999997E-11</v>
      </c>
      <c r="AU716" s="42">
        <v>7.4701689000000003E-6</v>
      </c>
      <c r="AV716" s="42">
        <v>1.768902E-2</v>
      </c>
      <c r="AW716" s="42">
        <v>3.9665634999999999E-9</v>
      </c>
      <c r="AX716" s="42">
        <v>2.4121010999999999E-11</v>
      </c>
      <c r="AY716" s="42">
        <v>1.0792114E-15</v>
      </c>
      <c r="AZ716" s="28"/>
      <c r="BA716" s="33" t="s">
        <v>1165</v>
      </c>
      <c r="BB716" s="28"/>
      <c r="BC716" s="28"/>
      <c r="BE716" s="39"/>
      <c r="BF716"/>
      <c r="BG716"/>
      <c r="BH716"/>
      <c r="BI716"/>
      <c r="BJ716"/>
      <c r="BK716"/>
      <c r="BL716"/>
      <c r="BM716"/>
      <c r="BN716"/>
      <c r="BO716"/>
      <c r="BP716"/>
      <c r="BQ716"/>
    </row>
    <row r="717" spans="3:69">
      <c r="C717" s="71" t="s">
        <v>670</v>
      </c>
      <c r="E717" s="29" t="s">
        <v>52</v>
      </c>
      <c r="F717" s="43" t="s">
        <v>2201</v>
      </c>
      <c r="G717" s="238">
        <f t="shared" si="673"/>
        <v>9.0183950147746685</v>
      </c>
      <c r="H717" s="134">
        <f t="shared" si="674"/>
        <v>1.052163653E-3</v>
      </c>
      <c r="I717" s="134">
        <f t="shared" si="675"/>
        <v>3.8146555380000001E-3</v>
      </c>
      <c r="J717" s="138">
        <f t="shared" si="676"/>
        <v>8.5970759755836692</v>
      </c>
      <c r="K717" s="190">
        <v>0.41645221999999998</v>
      </c>
      <c r="L717" s="190">
        <v>2.7492858E-3</v>
      </c>
      <c r="M717" s="190">
        <v>1.0081166000000001E-3</v>
      </c>
      <c r="N717" s="190">
        <v>8.8118921000000002E-4</v>
      </c>
      <c r="O717" s="190">
        <v>1.2123393999999999E-4</v>
      </c>
      <c r="P717" s="190">
        <v>4.9740502999999997E-5</v>
      </c>
      <c r="Q717" s="190">
        <v>5.7253138E-5</v>
      </c>
      <c r="R717" s="190">
        <v>1.1119424E-4</v>
      </c>
      <c r="S717" s="190">
        <v>1.6859585999999999E-2</v>
      </c>
      <c r="T717" s="190">
        <v>5.9588596999999999E-5</v>
      </c>
      <c r="U717" s="190">
        <v>8.5800456000000001</v>
      </c>
      <c r="V717" s="190">
        <v>6.7466695999999997E-9</v>
      </c>
      <c r="W717" s="25"/>
      <c r="X717" s="252">
        <f t="shared" si="677"/>
        <v>3.5901053448275859</v>
      </c>
      <c r="Y717" s="25">
        <v>2.0329085</v>
      </c>
      <c r="Z717" s="67">
        <f t="shared" si="678"/>
        <v>6.3196113881028193E-2</v>
      </c>
      <c r="AA717" s="5">
        <f t="shared" si="679"/>
        <v>3.4063675043051999E-6</v>
      </c>
      <c r="AB717" s="5">
        <f t="shared" si="680"/>
        <v>1.0219434399575001E-8</v>
      </c>
      <c r="AC717" s="36">
        <f t="shared" si="681"/>
        <v>1.76964901689E-2</v>
      </c>
      <c r="AD717" s="42">
        <v>3.3321862E-6</v>
      </c>
      <c r="AE717" s="42">
        <v>1.0053986000000001E-8</v>
      </c>
      <c r="AF717" s="42">
        <v>2.7468909000000001E-13</v>
      </c>
      <c r="AG717" s="42">
        <v>7.8128840999999993E-12</v>
      </c>
      <c r="AH717" s="42">
        <v>1.8546461000000002E-12</v>
      </c>
      <c r="AI717" s="42">
        <v>1.2445368999999999E-10</v>
      </c>
      <c r="AJ717" s="42">
        <v>6.8257929999999999E-8</v>
      </c>
      <c r="AK717" s="42">
        <v>1.8068667999999999E-11</v>
      </c>
      <c r="AL717" s="42">
        <v>7.9245264999999998E-11</v>
      </c>
      <c r="AM717" s="42">
        <v>1.3802914E-13</v>
      </c>
      <c r="AN717" s="42">
        <v>1.6138940999999999E-15</v>
      </c>
      <c r="AO717" s="42">
        <v>2.4162352000000001E-13</v>
      </c>
      <c r="AP717" s="42">
        <v>4.9849055E-15</v>
      </c>
      <c r="AQ717" s="42">
        <v>1.0750814E-14</v>
      </c>
      <c r="AR717" s="42">
        <v>6.9015185000000004E-11</v>
      </c>
      <c r="AS717" s="42">
        <v>1.7536744E-9</v>
      </c>
      <c r="AT717" s="42">
        <v>4.3340684999999997E-11</v>
      </c>
      <c r="AU717" s="42">
        <v>7.4701689000000003E-6</v>
      </c>
      <c r="AV717" s="42">
        <v>1.768902E-2</v>
      </c>
      <c r="AW717" s="42">
        <v>3.9665634999999999E-9</v>
      </c>
      <c r="AX717" s="42">
        <v>2.4121010999999999E-11</v>
      </c>
      <c r="AY717" s="42">
        <v>1.0792114E-15</v>
      </c>
      <c r="AZ717" s="28"/>
      <c r="BA717" s="33" t="s">
        <v>1165</v>
      </c>
      <c r="BB717" s="28"/>
      <c r="BC717" s="28"/>
      <c r="BE717" s="39"/>
      <c r="BF717"/>
      <c r="BG717"/>
      <c r="BH717"/>
      <c r="BI717"/>
      <c r="BJ717"/>
      <c r="BK717"/>
      <c r="BL717"/>
      <c r="BM717"/>
      <c r="BN717"/>
      <c r="BO717"/>
      <c r="BP717"/>
      <c r="BQ717"/>
    </row>
    <row r="718" spans="3:69" ht="13.8" customHeight="1">
      <c r="C718" s="71" t="s">
        <v>671</v>
      </c>
      <c r="E718" s="29" t="s">
        <v>52</v>
      </c>
      <c r="F718" s="43" t="s">
        <v>2202</v>
      </c>
      <c r="G718" s="238">
        <f t="shared" si="673"/>
        <v>2.99170434857461E-2</v>
      </c>
      <c r="H718" s="134">
        <f t="shared" si="674"/>
        <v>9.6987789199999997E-4</v>
      </c>
      <c r="I718" s="134">
        <f t="shared" si="675"/>
        <v>2.8751922579999998E-3</v>
      </c>
      <c r="J718" s="138">
        <f t="shared" si="676"/>
        <v>1.33354273357461E-2</v>
      </c>
      <c r="K718" s="190">
        <v>1.2736546E-2</v>
      </c>
      <c r="L718" s="190">
        <v>1.8728538999999999E-3</v>
      </c>
      <c r="M718" s="190">
        <v>9.4804754000000005E-4</v>
      </c>
      <c r="N718" s="190">
        <v>8.0457377000000001E-4</v>
      </c>
      <c r="O718" s="190">
        <v>1.1725889E-4</v>
      </c>
      <c r="P718" s="190">
        <v>4.8045232E-5</v>
      </c>
      <c r="Q718" s="190">
        <v>5.4290818000000001E-5</v>
      </c>
      <c r="R718" s="190">
        <v>1.0921223E-4</v>
      </c>
      <c r="S718" s="190">
        <v>1.312178E-2</v>
      </c>
      <c r="T718" s="190">
        <v>5.9102628999999998E-5</v>
      </c>
      <c r="U718" s="190">
        <v>4.5325765000000003E-5</v>
      </c>
      <c r="V718" s="190">
        <v>6.7117461000000001E-9</v>
      </c>
      <c r="W718" s="25"/>
      <c r="X718" s="252">
        <f t="shared" si="677"/>
        <v>0.10979781034482758</v>
      </c>
      <c r="Y718" s="25">
        <v>1.6324768999999999</v>
      </c>
      <c r="Z718" s="67">
        <f t="shared" si="678"/>
        <v>3.0035715110642239E-3</v>
      </c>
      <c r="AA718" s="5">
        <f t="shared" si="679"/>
        <v>1.574924912208E-7</v>
      </c>
      <c r="AB718" s="5">
        <f t="shared" si="680"/>
        <v>4.5005148851260004E-10</v>
      </c>
      <c r="AC718" s="36">
        <f t="shared" si="681"/>
        <v>1.40180963194E-2</v>
      </c>
      <c r="AD718" s="42">
        <v>1.0236879E-7</v>
      </c>
      <c r="AE718" s="42">
        <v>3.0885121999999998E-10</v>
      </c>
      <c r="AF718" s="42">
        <v>8.4381185999999994E-15</v>
      </c>
      <c r="AG718" s="42">
        <v>7.3600615999999994E-12</v>
      </c>
      <c r="AH718" s="42">
        <v>1.7914071999999999E-12</v>
      </c>
      <c r="AI718" s="42">
        <v>1.1562562E-10</v>
      </c>
      <c r="AJ718" s="42">
        <v>4.9341382000000001E-8</v>
      </c>
      <c r="AK718" s="42">
        <v>1.6746471999999999E-11</v>
      </c>
      <c r="AL718" s="42">
        <v>5.7305703000000001E-11</v>
      </c>
      <c r="AM718" s="42">
        <v>1.3380631000000001E-13</v>
      </c>
      <c r="AN718" s="42">
        <v>1.5487614000000001E-15</v>
      </c>
      <c r="AO718" s="42">
        <v>2.2637862000000001E-13</v>
      </c>
      <c r="AP718" s="42">
        <v>4.1506826000000002E-15</v>
      </c>
      <c r="AQ718" s="42">
        <v>8.5756442999999999E-15</v>
      </c>
      <c r="AR718" s="42">
        <v>6.3072232000000004E-11</v>
      </c>
      <c r="AS718" s="42">
        <v>1.6934613000000001E-9</v>
      </c>
      <c r="AT718" s="42">
        <v>4.3041768E-11</v>
      </c>
      <c r="AU718" s="42">
        <v>7.2923193999999997E-6</v>
      </c>
      <c r="AV718" s="42">
        <v>1.4010804E-2</v>
      </c>
      <c r="AW718" s="42">
        <v>3.9010085999999999E-9</v>
      </c>
      <c r="AX718" s="42">
        <v>2.3722365999999999E-11</v>
      </c>
      <c r="AY718" s="42">
        <v>1.0613757000000001E-15</v>
      </c>
      <c r="AZ718" s="28"/>
      <c r="BA718" s="33" t="s">
        <v>1165</v>
      </c>
      <c r="BB718" s="28"/>
      <c r="BC718" s="28"/>
      <c r="BE718" s="39"/>
      <c r="BF718"/>
      <c r="BG718"/>
      <c r="BH718"/>
      <c r="BI718"/>
      <c r="BJ718"/>
      <c r="BK718"/>
      <c r="BL718"/>
      <c r="BM718"/>
      <c r="BN718"/>
      <c r="BO718"/>
      <c r="BP718"/>
      <c r="BQ718"/>
    </row>
    <row r="719" spans="3:69" ht="13.8" customHeight="1">
      <c r="C719" s="71" t="s">
        <v>672</v>
      </c>
      <c r="E719" s="29" t="s">
        <v>52</v>
      </c>
      <c r="F719" s="43" t="s">
        <v>2203</v>
      </c>
      <c r="G719" s="238">
        <f t="shared" si="673"/>
        <v>4.7951170217207464</v>
      </c>
      <c r="H719" s="134">
        <f t="shared" si="674"/>
        <v>9.6987789199999997E-4</v>
      </c>
      <c r="I719" s="134">
        <f t="shared" si="675"/>
        <v>2.8751922579999998E-3</v>
      </c>
      <c r="J719" s="138">
        <f t="shared" si="676"/>
        <v>4.3783354015707463</v>
      </c>
      <c r="K719" s="190">
        <v>0.41293655000000001</v>
      </c>
      <c r="L719" s="190">
        <v>1.8728538999999999E-3</v>
      </c>
      <c r="M719" s="190">
        <v>9.4804754000000005E-4</v>
      </c>
      <c r="N719" s="190">
        <v>8.0457377000000001E-4</v>
      </c>
      <c r="O719" s="190">
        <v>1.1725889E-4</v>
      </c>
      <c r="P719" s="190">
        <v>4.8045232E-5</v>
      </c>
      <c r="Q719" s="190">
        <v>5.4290818000000001E-5</v>
      </c>
      <c r="R719" s="190">
        <v>1.0921223E-4</v>
      </c>
      <c r="S719" s="190">
        <v>1.312178E-2</v>
      </c>
      <c r="T719" s="190">
        <v>5.9102628999999998E-5</v>
      </c>
      <c r="U719" s="190">
        <v>4.3650453000000002</v>
      </c>
      <c r="V719" s="190">
        <v>6.7117461000000001E-9</v>
      </c>
      <c r="W719" s="25"/>
      <c r="X719" s="252">
        <f t="shared" si="677"/>
        <v>3.5597978448275862</v>
      </c>
      <c r="Y719" s="25">
        <v>1.6324768999999999</v>
      </c>
      <c r="Z719" s="67">
        <f t="shared" si="678"/>
        <v>6.2312807044017003E-2</v>
      </c>
      <c r="AA719" s="5">
        <f t="shared" si="679"/>
        <v>3.3590925012207998E-6</v>
      </c>
      <c r="AB719" s="5">
        <f t="shared" si="680"/>
        <v>1.0110315393513998E-8</v>
      </c>
      <c r="AC719" s="36">
        <f t="shared" si="681"/>
        <v>1.40180963194E-2</v>
      </c>
      <c r="AD719" s="42">
        <v>3.3039687999999999E-6</v>
      </c>
      <c r="AE719" s="42">
        <v>9.9688512000000003E-9</v>
      </c>
      <c r="AF719" s="42">
        <v>2.7236312000000001E-13</v>
      </c>
      <c r="AG719" s="42">
        <v>7.3600615999999994E-12</v>
      </c>
      <c r="AH719" s="42">
        <v>1.7914071999999999E-12</v>
      </c>
      <c r="AI719" s="42">
        <v>1.1562562E-10</v>
      </c>
      <c r="AJ719" s="42">
        <v>4.9341382000000001E-8</v>
      </c>
      <c r="AK719" s="42">
        <v>1.6746471999999999E-11</v>
      </c>
      <c r="AL719" s="42">
        <v>5.7305703000000001E-11</v>
      </c>
      <c r="AM719" s="42">
        <v>1.3380631000000001E-13</v>
      </c>
      <c r="AN719" s="42">
        <v>1.5487614000000001E-15</v>
      </c>
      <c r="AO719" s="42">
        <v>2.2637862000000001E-13</v>
      </c>
      <c r="AP719" s="42">
        <v>4.1506826000000002E-15</v>
      </c>
      <c r="AQ719" s="42">
        <v>8.5756442999999999E-15</v>
      </c>
      <c r="AR719" s="42">
        <v>6.3072232000000004E-11</v>
      </c>
      <c r="AS719" s="42">
        <v>1.6934613000000001E-9</v>
      </c>
      <c r="AT719" s="42">
        <v>4.3041768E-11</v>
      </c>
      <c r="AU719" s="42">
        <v>7.2923193999999997E-6</v>
      </c>
      <c r="AV719" s="42">
        <v>1.4010804E-2</v>
      </c>
      <c r="AW719" s="42">
        <v>3.9010085999999999E-9</v>
      </c>
      <c r="AX719" s="42">
        <v>2.3722365999999999E-11</v>
      </c>
      <c r="AY719" s="42">
        <v>1.0613757000000001E-15</v>
      </c>
      <c r="AZ719" s="28"/>
      <c r="BA719" s="33" t="s">
        <v>1165</v>
      </c>
      <c r="BB719" s="28"/>
      <c r="BC719" s="28"/>
      <c r="BE719" s="39"/>
      <c r="BF719"/>
      <c r="BG719"/>
      <c r="BH719"/>
      <c r="BI719"/>
      <c r="BJ719"/>
      <c r="BK719"/>
      <c r="BL719"/>
      <c r="BM719"/>
      <c r="BN719"/>
      <c r="BO719"/>
      <c r="BP719"/>
      <c r="BQ719"/>
    </row>
    <row r="720" spans="3:69" ht="13.8" customHeight="1">
      <c r="C720" s="71" t="s">
        <v>673</v>
      </c>
      <c r="D720" s="17">
        <v>1</v>
      </c>
      <c r="E720" s="29" t="s">
        <v>52</v>
      </c>
      <c r="F720" s="43" t="s">
        <v>2204</v>
      </c>
      <c r="G720" s="238">
        <f t="shared" si="673"/>
        <v>2.9315005957206198E-2</v>
      </c>
      <c r="H720" s="134">
        <f t="shared" si="674"/>
        <v>9.6389345899999996E-4</v>
      </c>
      <c r="I720" s="134">
        <f t="shared" si="675"/>
        <v>2.8068675560000002E-3</v>
      </c>
      <c r="J720" s="138">
        <f t="shared" si="676"/>
        <v>1.3063383942206198E-2</v>
      </c>
      <c r="K720" s="190">
        <v>1.2480860999999999E-2</v>
      </c>
      <c r="L720" s="190">
        <v>1.8091133000000001E-3</v>
      </c>
      <c r="M720" s="190">
        <v>9.4367888000000005E-4</v>
      </c>
      <c r="N720" s="190">
        <v>7.9900173000000004E-4</v>
      </c>
      <c r="O720" s="190">
        <v>1.1696979E-4</v>
      </c>
      <c r="P720" s="190">
        <v>4.7921938999999999E-5</v>
      </c>
      <c r="Q720" s="190">
        <v>5.4075376000000002E-5</v>
      </c>
      <c r="R720" s="190">
        <v>1.0906808E-4</v>
      </c>
      <c r="S720" s="190">
        <v>1.2849938999999999E-2</v>
      </c>
      <c r="T720" s="190">
        <v>5.9067285999999998E-5</v>
      </c>
      <c r="U720" s="190">
        <v>4.5302866999999999E-5</v>
      </c>
      <c r="V720" s="190">
        <v>6.7092062000000003E-9</v>
      </c>
      <c r="W720" s="25"/>
      <c r="X720" s="252">
        <f t="shared" si="677"/>
        <v>0.10759362931034482</v>
      </c>
      <c r="Y720" s="25">
        <v>1.6033546000000001</v>
      </c>
      <c r="Z720" s="67">
        <f t="shared" si="678"/>
        <v>2.9393311021359428E-3</v>
      </c>
      <c r="AA720" s="5">
        <f t="shared" si="679"/>
        <v>1.5405431373499998E-7</v>
      </c>
      <c r="AB720" s="5">
        <f t="shared" si="680"/>
        <v>4.4211557362169992E-10</v>
      </c>
      <c r="AC720" s="36">
        <f t="shared" si="681"/>
        <v>1.3750577384899999E-2</v>
      </c>
      <c r="AD720" s="42">
        <v>1.0031662E-7</v>
      </c>
      <c r="AE720" s="42">
        <v>3.0265960999999999E-10</v>
      </c>
      <c r="AF720" s="42">
        <v>8.2689568000000007E-15</v>
      </c>
      <c r="AG720" s="42">
        <v>7.3271290000000007E-12</v>
      </c>
      <c r="AH720" s="42">
        <v>1.786808E-12</v>
      </c>
      <c r="AI720" s="42">
        <v>1.1498358E-10</v>
      </c>
      <c r="AJ720" s="42">
        <v>4.7965633E-8</v>
      </c>
      <c r="AK720" s="42">
        <v>1.6650312999999998E-11</v>
      </c>
      <c r="AL720" s="42">
        <v>5.5710097999999999E-11</v>
      </c>
      <c r="AM720" s="42">
        <v>1.334992E-13</v>
      </c>
      <c r="AN720" s="42">
        <v>1.5440244E-15</v>
      </c>
      <c r="AO720" s="42">
        <v>2.252699E-13</v>
      </c>
      <c r="AP720" s="42">
        <v>4.0900119E-15</v>
      </c>
      <c r="AQ720" s="42">
        <v>8.4174501000000003E-15</v>
      </c>
      <c r="AR720" s="42">
        <v>6.2640018E-11</v>
      </c>
      <c r="AS720" s="42">
        <v>1.6890822E-9</v>
      </c>
      <c r="AT720" s="42">
        <v>4.3020029000000001E-11</v>
      </c>
      <c r="AU720" s="42">
        <v>7.2793849E-6</v>
      </c>
      <c r="AV720" s="42">
        <v>1.3743297999999999E-2</v>
      </c>
      <c r="AW720" s="42">
        <v>3.8962409999999997E-9</v>
      </c>
      <c r="AX720" s="42">
        <v>2.3693374E-11</v>
      </c>
      <c r="AY720" s="42">
        <v>1.0600784999999999E-15</v>
      </c>
      <c r="AZ720" s="28"/>
      <c r="BA720" s="33" t="s">
        <v>1165</v>
      </c>
      <c r="BB720" s="28"/>
      <c r="BC720" s="28"/>
      <c r="BE720" s="39"/>
      <c r="BF720"/>
      <c r="BG720"/>
      <c r="BH720"/>
      <c r="BI720"/>
      <c r="BJ720"/>
      <c r="BK720"/>
      <c r="BL720"/>
      <c r="BM720"/>
      <c r="BN720"/>
      <c r="BO720"/>
      <c r="BP720"/>
      <c r="BQ720"/>
    </row>
    <row r="721" spans="3:69" ht="13.8" customHeight="1">
      <c r="C721" s="71" t="s">
        <v>674</v>
      </c>
      <c r="D721" s="17">
        <v>1</v>
      </c>
      <c r="E721" s="29" t="s">
        <v>52</v>
      </c>
      <c r="F721" s="43" t="s">
        <v>2205</v>
      </c>
      <c r="G721" s="238">
        <f t="shared" si="673"/>
        <v>4.4495150020902061</v>
      </c>
      <c r="H721" s="134">
        <f t="shared" si="674"/>
        <v>9.6389345899999996E-4</v>
      </c>
      <c r="I721" s="134">
        <f t="shared" si="675"/>
        <v>2.8068675560000002E-3</v>
      </c>
      <c r="J721" s="138">
        <f t="shared" si="676"/>
        <v>4.0330633810752063</v>
      </c>
      <c r="K721" s="190">
        <v>0.41268085999999998</v>
      </c>
      <c r="L721" s="190">
        <v>1.8091133000000001E-3</v>
      </c>
      <c r="M721" s="190">
        <v>9.4367888000000005E-4</v>
      </c>
      <c r="N721" s="190">
        <v>7.9900173000000004E-4</v>
      </c>
      <c r="O721" s="190">
        <v>1.1696979E-4</v>
      </c>
      <c r="P721" s="190">
        <v>4.7921938999999999E-5</v>
      </c>
      <c r="Q721" s="190">
        <v>5.4075376000000002E-5</v>
      </c>
      <c r="R721" s="190">
        <v>1.0906808E-4</v>
      </c>
      <c r="S721" s="190">
        <v>1.2849938999999999E-2</v>
      </c>
      <c r="T721" s="190">
        <v>5.9067285999999998E-5</v>
      </c>
      <c r="U721" s="190">
        <v>4.0200452999999996</v>
      </c>
      <c r="V721" s="190">
        <v>6.7092062000000003E-9</v>
      </c>
      <c r="W721" s="25"/>
      <c r="X721" s="252">
        <f t="shared" si="677"/>
        <v>3.557593620689655</v>
      </c>
      <c r="Y721" s="25">
        <v>1.6033546000000001</v>
      </c>
      <c r="Z721" s="67">
        <f t="shared" si="678"/>
        <v>6.2248566135473742E-2</v>
      </c>
      <c r="AA721" s="5">
        <f t="shared" si="679"/>
        <v>3.3556542937350002E-6</v>
      </c>
      <c r="AB721" s="5">
        <f t="shared" si="680"/>
        <v>1.0102379488624904E-8</v>
      </c>
      <c r="AC721" s="36">
        <f t="shared" si="681"/>
        <v>1.3750577384899999E-2</v>
      </c>
      <c r="AD721" s="42">
        <v>3.3019166000000002E-6</v>
      </c>
      <c r="AE721" s="42">
        <v>9.9626596000000003E-9</v>
      </c>
      <c r="AF721" s="42">
        <v>2.7219396000000002E-13</v>
      </c>
      <c r="AG721" s="42">
        <v>7.3271290000000007E-12</v>
      </c>
      <c r="AH721" s="42">
        <v>1.786808E-12</v>
      </c>
      <c r="AI721" s="42">
        <v>1.1498358E-10</v>
      </c>
      <c r="AJ721" s="42">
        <v>4.7965633E-8</v>
      </c>
      <c r="AK721" s="42">
        <v>1.6650312999999998E-11</v>
      </c>
      <c r="AL721" s="42">
        <v>5.5710097999999999E-11</v>
      </c>
      <c r="AM721" s="42">
        <v>1.334992E-13</v>
      </c>
      <c r="AN721" s="42">
        <v>1.5440244E-15</v>
      </c>
      <c r="AO721" s="42">
        <v>2.252699E-13</v>
      </c>
      <c r="AP721" s="42">
        <v>4.0900119E-15</v>
      </c>
      <c r="AQ721" s="42">
        <v>8.4174501000000003E-15</v>
      </c>
      <c r="AR721" s="42">
        <v>6.2640018E-11</v>
      </c>
      <c r="AS721" s="42">
        <v>1.6890822E-9</v>
      </c>
      <c r="AT721" s="42">
        <v>4.3020029000000001E-11</v>
      </c>
      <c r="AU721" s="42">
        <v>7.2793849E-6</v>
      </c>
      <c r="AV721" s="42">
        <v>1.3743297999999999E-2</v>
      </c>
      <c r="AW721" s="42">
        <v>3.8962409999999997E-9</v>
      </c>
      <c r="AX721" s="42">
        <v>2.3693374E-11</v>
      </c>
      <c r="AY721" s="42">
        <v>1.0600784999999999E-15</v>
      </c>
      <c r="AZ721" s="28"/>
      <c r="BA721" s="33" t="s">
        <v>1165</v>
      </c>
      <c r="BB721" s="28"/>
      <c r="BC721" s="28"/>
      <c r="BE721" s="39"/>
      <c r="BF721"/>
      <c r="BG721"/>
      <c r="BH721"/>
      <c r="BI721"/>
      <c r="BJ721"/>
      <c r="BK721"/>
      <c r="BL721"/>
      <c r="BM721"/>
      <c r="BN721"/>
      <c r="BO721"/>
      <c r="BP721"/>
      <c r="BQ721"/>
    </row>
    <row r="722" spans="3:69" ht="13.8" customHeight="1">
      <c r="C722" s="71" t="s">
        <v>675</v>
      </c>
      <c r="E722" s="29" t="s">
        <v>52</v>
      </c>
      <c r="F722" s="43" t="s">
        <v>2206</v>
      </c>
      <c r="G722" s="238">
        <f t="shared" si="673"/>
        <v>3.5485889001240098E-2</v>
      </c>
      <c r="H722" s="134">
        <f t="shared" si="674"/>
        <v>1.0252337670000001E-3</v>
      </c>
      <c r="I722" s="134">
        <f t="shared" si="675"/>
        <v>3.5071947909999998E-3</v>
      </c>
      <c r="J722" s="138">
        <f t="shared" si="676"/>
        <v>1.5851823443240098E-2</v>
      </c>
      <c r="K722" s="190">
        <v>1.5101636999999999E-2</v>
      </c>
      <c r="L722" s="190">
        <v>2.4624535E-3</v>
      </c>
      <c r="M722" s="190">
        <v>9.8845763999999992E-4</v>
      </c>
      <c r="N722" s="190">
        <v>8.5611506000000004E-4</v>
      </c>
      <c r="O722" s="190">
        <v>1.1993302000000001E-4</v>
      </c>
      <c r="P722" s="190">
        <v>4.9185686999999997E-5</v>
      </c>
      <c r="Q722" s="190">
        <v>5.6283650999999997E-5</v>
      </c>
      <c r="R722" s="190">
        <v>1.1054558000000001E-4</v>
      </c>
      <c r="S722" s="190">
        <v>1.5636304E-2</v>
      </c>
      <c r="T722" s="190">
        <v>5.9429553000000002E-5</v>
      </c>
      <c r="U722" s="190">
        <v>4.5537575000000001E-5</v>
      </c>
      <c r="V722" s="190">
        <v>6.7352401E-9</v>
      </c>
      <c r="W722" s="25"/>
      <c r="X722" s="252">
        <f t="shared" si="677"/>
        <v>0.13018652586206894</v>
      </c>
      <c r="Y722" s="25">
        <v>1.9018581999999999</v>
      </c>
      <c r="Z722" s="67">
        <f t="shared" si="678"/>
        <v>3.5977963380019358E-3</v>
      </c>
      <c r="AA722" s="5">
        <f t="shared" si="679"/>
        <v>1.892956907654E-7</v>
      </c>
      <c r="AB722" s="5">
        <f t="shared" si="680"/>
        <v>5.2345875804530007E-10</v>
      </c>
      <c r="AC722" s="36">
        <f t="shared" si="681"/>
        <v>1.6492651963600002E-2</v>
      </c>
      <c r="AD722" s="42">
        <v>1.2135142E-7</v>
      </c>
      <c r="AE722" s="42">
        <v>3.6612365999999999E-10</v>
      </c>
      <c r="AF722" s="42">
        <v>1.0002866E-14</v>
      </c>
      <c r="AG722" s="42">
        <v>7.6646876999999992E-12</v>
      </c>
      <c r="AH722" s="42">
        <v>1.8339497000000001E-12</v>
      </c>
      <c r="AI722" s="42">
        <v>1.2156451E-10</v>
      </c>
      <c r="AJ722" s="42">
        <v>6.2067060000000002E-8</v>
      </c>
      <c r="AK722" s="42">
        <v>1.7635949000000001E-11</v>
      </c>
      <c r="AL722" s="42">
        <v>7.2065045000000005E-11</v>
      </c>
      <c r="AM722" s="42">
        <v>1.3664711999999999E-13</v>
      </c>
      <c r="AN722" s="42">
        <v>1.5925778999999999E-15</v>
      </c>
      <c r="AO722" s="42">
        <v>2.3663428000000001E-13</v>
      </c>
      <c r="AP722" s="42">
        <v>4.7118870999999999E-15</v>
      </c>
      <c r="AQ722" s="42">
        <v>1.0038940000000001E-14</v>
      </c>
      <c r="AR722" s="42">
        <v>6.7070218000000004E-11</v>
      </c>
      <c r="AS722" s="42">
        <v>1.7339683E-9</v>
      </c>
      <c r="AT722" s="42">
        <v>4.3242857999999999E-11</v>
      </c>
      <c r="AU722" s="42">
        <v>7.4119635999999996E-6</v>
      </c>
      <c r="AV722" s="42">
        <v>1.6485240000000002E-2</v>
      </c>
      <c r="AW722" s="42">
        <v>3.9451091E-9</v>
      </c>
      <c r="AX722" s="42">
        <v>2.3990545000000001E-11</v>
      </c>
      <c r="AY722" s="42">
        <v>1.0733742999999999E-15</v>
      </c>
      <c r="AZ722" s="28"/>
      <c r="BA722" s="33" t="s">
        <v>1165</v>
      </c>
      <c r="BB722" s="28"/>
      <c r="BC722" s="28"/>
      <c r="BE722" s="39"/>
      <c r="BF722"/>
      <c r="BG722"/>
      <c r="BH722"/>
      <c r="BI722"/>
      <c r="BJ722"/>
      <c r="BK722"/>
      <c r="BL722"/>
      <c r="BM722"/>
      <c r="BN722"/>
      <c r="BO722"/>
      <c r="BP722"/>
      <c r="BQ722"/>
    </row>
    <row r="723" spans="3:69" ht="13.8" customHeight="1">
      <c r="C723" s="71" t="s">
        <v>676</v>
      </c>
      <c r="E723" s="29" t="s">
        <v>52</v>
      </c>
      <c r="F723" s="43" t="s">
        <v>2207</v>
      </c>
      <c r="G723" s="238">
        <f t="shared" si="673"/>
        <v>7.8756858544262398</v>
      </c>
      <c r="H723" s="134">
        <f t="shared" si="674"/>
        <v>1.0252337670000001E-3</v>
      </c>
      <c r="I723" s="134">
        <f t="shared" si="675"/>
        <v>3.5071947909999998E-3</v>
      </c>
      <c r="J723" s="138">
        <f t="shared" si="676"/>
        <v>7.4558517858682398</v>
      </c>
      <c r="K723" s="190">
        <v>0.41530164000000003</v>
      </c>
      <c r="L723" s="190">
        <v>2.4624535E-3</v>
      </c>
      <c r="M723" s="190">
        <v>9.8845763999999992E-4</v>
      </c>
      <c r="N723" s="190">
        <v>8.5611506000000004E-4</v>
      </c>
      <c r="O723" s="190">
        <v>1.1993302000000001E-4</v>
      </c>
      <c r="P723" s="190">
        <v>4.9185686999999997E-5</v>
      </c>
      <c r="Q723" s="190">
        <v>5.6283650999999997E-5</v>
      </c>
      <c r="R723" s="190">
        <v>1.1054558000000001E-4</v>
      </c>
      <c r="S723" s="190">
        <v>1.5636304E-2</v>
      </c>
      <c r="T723" s="190">
        <v>5.9429553000000002E-5</v>
      </c>
      <c r="U723" s="190">
        <v>7.4400455000000001</v>
      </c>
      <c r="V723" s="190">
        <v>6.7352401E-9</v>
      </c>
      <c r="W723" s="25"/>
      <c r="X723" s="252">
        <f t="shared" si="677"/>
        <v>3.5801865517241378</v>
      </c>
      <c r="Y723" s="25">
        <v>1.9018581999999999</v>
      </c>
      <c r="Z723" s="67">
        <f t="shared" si="678"/>
        <v>6.2907031566780167E-2</v>
      </c>
      <c r="AA723" s="5">
        <f t="shared" si="679"/>
        <v>3.3908956707653999E-6</v>
      </c>
      <c r="AB723" s="5">
        <f t="shared" si="680"/>
        <v>1.0183723023049302E-8</v>
      </c>
      <c r="AC723" s="36">
        <f t="shared" si="681"/>
        <v>1.6492651963600002E-2</v>
      </c>
      <c r="AD723" s="42">
        <v>3.3229514000000001E-6</v>
      </c>
      <c r="AE723" s="42">
        <v>1.0026124E-8</v>
      </c>
      <c r="AF723" s="42">
        <v>2.7392787000000002E-13</v>
      </c>
      <c r="AG723" s="42">
        <v>7.6646876999999992E-12</v>
      </c>
      <c r="AH723" s="42">
        <v>1.8339497000000001E-12</v>
      </c>
      <c r="AI723" s="42">
        <v>1.2156451E-10</v>
      </c>
      <c r="AJ723" s="42">
        <v>6.2067060000000002E-8</v>
      </c>
      <c r="AK723" s="42">
        <v>1.7635949000000001E-11</v>
      </c>
      <c r="AL723" s="42">
        <v>7.2065045000000005E-11</v>
      </c>
      <c r="AM723" s="42">
        <v>1.3664711999999999E-13</v>
      </c>
      <c r="AN723" s="42">
        <v>1.5925778999999999E-15</v>
      </c>
      <c r="AO723" s="42">
        <v>2.3663428000000001E-13</v>
      </c>
      <c r="AP723" s="42">
        <v>4.7118870999999999E-15</v>
      </c>
      <c r="AQ723" s="42">
        <v>1.0038940000000001E-14</v>
      </c>
      <c r="AR723" s="42">
        <v>6.7070218000000004E-11</v>
      </c>
      <c r="AS723" s="42">
        <v>1.7339683E-9</v>
      </c>
      <c r="AT723" s="42">
        <v>4.3242857999999999E-11</v>
      </c>
      <c r="AU723" s="42">
        <v>7.4119635999999996E-6</v>
      </c>
      <c r="AV723" s="42">
        <v>1.6485240000000002E-2</v>
      </c>
      <c r="AW723" s="42">
        <v>3.9451091E-9</v>
      </c>
      <c r="AX723" s="42">
        <v>2.3990545000000001E-11</v>
      </c>
      <c r="AY723" s="42">
        <v>1.0733742999999999E-15</v>
      </c>
      <c r="AZ723" s="28"/>
      <c r="BA723" s="33" t="s">
        <v>1165</v>
      </c>
      <c r="BB723" s="28"/>
      <c r="BC723" s="28"/>
      <c r="BE723" s="39"/>
      <c r="BF723"/>
      <c r="BG723"/>
      <c r="BH723"/>
      <c r="BI723"/>
      <c r="BJ723"/>
      <c r="BK723"/>
      <c r="BL723"/>
      <c r="BM723"/>
      <c r="BN723"/>
      <c r="BO723"/>
      <c r="BP723"/>
      <c r="BQ723"/>
    </row>
    <row r="724" spans="3:69" ht="13.8" customHeight="1">
      <c r="C724" s="71" t="s">
        <v>677</v>
      </c>
      <c r="E724" s="29" t="s">
        <v>52</v>
      </c>
      <c r="F724" s="43" t="s">
        <v>2208</v>
      </c>
      <c r="G724" s="238">
        <f t="shared" si="673"/>
        <v>2.9766534552111101E-2</v>
      </c>
      <c r="H724" s="134">
        <f t="shared" si="674"/>
        <v>9.6838177899999996E-4</v>
      </c>
      <c r="I724" s="134">
        <f t="shared" si="675"/>
        <v>2.8581110380000003E-3</v>
      </c>
      <c r="J724" s="138">
        <f t="shared" si="676"/>
        <v>1.3267416735111101E-2</v>
      </c>
      <c r="K724" s="190">
        <v>1.2672625E-2</v>
      </c>
      <c r="L724" s="190">
        <v>1.8569187E-3</v>
      </c>
      <c r="M724" s="190">
        <v>9.4695537999999998E-4</v>
      </c>
      <c r="N724" s="190">
        <v>8.0318076000000002E-4</v>
      </c>
      <c r="O724" s="190">
        <v>1.1718661E-4</v>
      </c>
      <c r="P724" s="190">
        <v>4.8014408999999997E-5</v>
      </c>
      <c r="Q724" s="190">
        <v>5.4236958000000001E-5</v>
      </c>
      <c r="R724" s="190">
        <v>1.0917619E-4</v>
      </c>
      <c r="S724" s="190">
        <v>1.3053820000000001E-2</v>
      </c>
      <c r="T724" s="190">
        <v>5.9093793000000001E-5</v>
      </c>
      <c r="U724" s="190">
        <v>4.5320040999999999E-5</v>
      </c>
      <c r="V724" s="190">
        <v>6.7111111000000004E-9</v>
      </c>
      <c r="W724" s="25"/>
      <c r="X724" s="252">
        <f t="shared" si="677"/>
        <v>0.1092467672413793</v>
      </c>
      <c r="Y724" s="25">
        <v>1.6251964000000001</v>
      </c>
      <c r="Z724" s="67">
        <f t="shared" si="678"/>
        <v>2.9875114606762567E-3</v>
      </c>
      <c r="AA724" s="5">
        <f t="shared" si="679"/>
        <v>1.566329495748E-7</v>
      </c>
      <c r="AB724" s="5">
        <f t="shared" si="680"/>
        <v>4.4806751404730003E-10</v>
      </c>
      <c r="AC724" s="36">
        <f t="shared" si="681"/>
        <v>1.3951217085799999E-2</v>
      </c>
      <c r="AD724" s="42">
        <v>1.0185575E-7</v>
      </c>
      <c r="AE724" s="42">
        <v>3.0730332000000002E-10</v>
      </c>
      <c r="AF724" s="42">
        <v>8.3958281999999993E-15</v>
      </c>
      <c r="AG724" s="42">
        <v>7.3518283999999997E-12</v>
      </c>
      <c r="AH724" s="42">
        <v>1.7902574E-12</v>
      </c>
      <c r="AI724" s="42">
        <v>1.1546511E-10</v>
      </c>
      <c r="AJ724" s="42">
        <v>4.8997444999999998E-8</v>
      </c>
      <c r="AK724" s="42">
        <v>1.6722433E-11</v>
      </c>
      <c r="AL724" s="42">
        <v>5.6906802000000003E-11</v>
      </c>
      <c r="AM724" s="42">
        <v>1.3372954000000001E-13</v>
      </c>
      <c r="AN724" s="42">
        <v>1.5475770999999999E-15</v>
      </c>
      <c r="AO724" s="42">
        <v>2.2610144000000001E-13</v>
      </c>
      <c r="AP724" s="42">
        <v>4.1355148999999999E-15</v>
      </c>
      <c r="AQ724" s="42">
        <v>8.5360957E-15</v>
      </c>
      <c r="AR724" s="42">
        <v>6.2964178999999997E-11</v>
      </c>
      <c r="AS724" s="42">
        <v>1.6923664999999999E-9</v>
      </c>
      <c r="AT724" s="42">
        <v>4.3036333999999998E-11</v>
      </c>
      <c r="AU724" s="42">
        <v>7.2890858000000004E-6</v>
      </c>
      <c r="AV724" s="42">
        <v>1.3943928E-2</v>
      </c>
      <c r="AW724" s="42">
        <v>3.8998166999999997E-9</v>
      </c>
      <c r="AX724" s="42">
        <v>2.3715117999999999E-11</v>
      </c>
      <c r="AY724" s="42">
        <v>1.0610514000000001E-15</v>
      </c>
      <c r="AZ724" s="28"/>
      <c r="BA724" s="33" t="s">
        <v>1165</v>
      </c>
      <c r="BB724" s="28"/>
      <c r="BC724" s="28"/>
      <c r="BE724" s="39"/>
      <c r="BF724"/>
      <c r="BG724"/>
      <c r="BH724"/>
      <c r="BI724"/>
      <c r="BJ724"/>
      <c r="BK724"/>
      <c r="BL724"/>
      <c r="BM724"/>
      <c r="BN724"/>
      <c r="BO724"/>
      <c r="BP724"/>
      <c r="BQ724"/>
    </row>
    <row r="725" spans="3:69" ht="13.8" customHeight="1">
      <c r="C725" s="71" t="s">
        <v>678</v>
      </c>
      <c r="E725" s="29" t="s">
        <v>52</v>
      </c>
      <c r="F725" s="43" t="s">
        <v>2209</v>
      </c>
      <c r="G725" s="238">
        <f t="shared" si="673"/>
        <v>5.5899665095111102</v>
      </c>
      <c r="H725" s="134">
        <f t="shared" si="674"/>
        <v>9.6838177899999996E-4</v>
      </c>
      <c r="I725" s="134">
        <f t="shared" si="675"/>
        <v>2.8581110380000003E-3</v>
      </c>
      <c r="J725" s="138">
        <f t="shared" si="676"/>
        <v>5.1732673966941105</v>
      </c>
      <c r="K725" s="190">
        <v>0.41287262000000002</v>
      </c>
      <c r="L725" s="190">
        <v>1.8569187E-3</v>
      </c>
      <c r="M725" s="190">
        <v>9.4695537999999998E-4</v>
      </c>
      <c r="N725" s="190">
        <v>8.0318076000000002E-4</v>
      </c>
      <c r="O725" s="190">
        <v>1.1718661E-4</v>
      </c>
      <c r="P725" s="190">
        <v>4.8014408999999997E-5</v>
      </c>
      <c r="Q725" s="190">
        <v>5.4236958000000001E-5</v>
      </c>
      <c r="R725" s="190">
        <v>1.0917619E-4</v>
      </c>
      <c r="S725" s="190">
        <v>1.3053820000000001E-2</v>
      </c>
      <c r="T725" s="190">
        <v>5.9093793000000001E-5</v>
      </c>
      <c r="U725" s="190">
        <v>5.1600453000000002</v>
      </c>
      <c r="V725" s="190">
        <v>6.7111111000000004E-9</v>
      </c>
      <c r="W725" s="25"/>
      <c r="X725" s="252">
        <f t="shared" si="677"/>
        <v>3.5592467241379309</v>
      </c>
      <c r="Y725" s="25">
        <v>1.6251964000000001</v>
      </c>
      <c r="Z725" s="67">
        <f t="shared" si="678"/>
        <v>6.2296745983229276E-2</v>
      </c>
      <c r="AA725" s="5">
        <f t="shared" si="679"/>
        <v>3.3582328995748003E-6</v>
      </c>
      <c r="AB725" s="5">
        <f t="shared" si="680"/>
        <v>1.0108331419049101E-8</v>
      </c>
      <c r="AC725" s="36">
        <f t="shared" si="681"/>
        <v>1.3951217085799999E-2</v>
      </c>
      <c r="AD725" s="42">
        <v>3.3034557E-6</v>
      </c>
      <c r="AE725" s="42">
        <v>9.9673032999999999E-9</v>
      </c>
      <c r="AF725" s="42">
        <v>2.7232083000000001E-13</v>
      </c>
      <c r="AG725" s="42">
        <v>7.3518283999999997E-12</v>
      </c>
      <c r="AH725" s="42">
        <v>1.7902574E-12</v>
      </c>
      <c r="AI725" s="42">
        <v>1.1546511E-10</v>
      </c>
      <c r="AJ725" s="42">
        <v>4.8997444999999998E-8</v>
      </c>
      <c r="AK725" s="42">
        <v>1.6722433E-11</v>
      </c>
      <c r="AL725" s="42">
        <v>5.6906802000000003E-11</v>
      </c>
      <c r="AM725" s="42">
        <v>1.3372954000000001E-13</v>
      </c>
      <c r="AN725" s="42">
        <v>1.5475770999999999E-15</v>
      </c>
      <c r="AO725" s="42">
        <v>2.2610144000000001E-13</v>
      </c>
      <c r="AP725" s="42">
        <v>4.1355148999999999E-15</v>
      </c>
      <c r="AQ725" s="42">
        <v>8.5360957E-15</v>
      </c>
      <c r="AR725" s="42">
        <v>6.2964178999999997E-11</v>
      </c>
      <c r="AS725" s="42">
        <v>1.6923664999999999E-9</v>
      </c>
      <c r="AT725" s="42">
        <v>4.3036333999999998E-11</v>
      </c>
      <c r="AU725" s="42">
        <v>7.2890858000000004E-6</v>
      </c>
      <c r="AV725" s="42">
        <v>1.3943928E-2</v>
      </c>
      <c r="AW725" s="42">
        <v>3.8998166999999997E-9</v>
      </c>
      <c r="AX725" s="42">
        <v>2.3715117999999999E-11</v>
      </c>
      <c r="AY725" s="42">
        <v>1.0610514000000001E-15</v>
      </c>
      <c r="AZ725" s="28"/>
      <c r="BA725" s="33" t="s">
        <v>1165</v>
      </c>
      <c r="BB725" s="28"/>
      <c r="BC725" s="28"/>
      <c r="BE725" s="39"/>
      <c r="BF725"/>
      <c r="BG725"/>
      <c r="BH725"/>
      <c r="BI725"/>
      <c r="BJ725"/>
      <c r="BK725"/>
      <c r="BL725"/>
      <c r="BM725"/>
      <c r="BN725"/>
      <c r="BO725"/>
      <c r="BP725"/>
      <c r="BQ725"/>
    </row>
    <row r="726" spans="3:69" ht="13.8" customHeight="1">
      <c r="C726" s="71" t="s">
        <v>679</v>
      </c>
      <c r="D726" s="17">
        <v>1</v>
      </c>
      <c r="E726" s="29" t="s">
        <v>52</v>
      </c>
      <c r="F726" s="43" t="s">
        <v>2210</v>
      </c>
      <c r="G726" s="238">
        <f t="shared" si="673"/>
        <v>4.0001169757289297E-2</v>
      </c>
      <c r="H726" s="134">
        <f t="shared" si="674"/>
        <v>1.0701169209999999E-3</v>
      </c>
      <c r="I726" s="134">
        <f t="shared" si="675"/>
        <v>4.0196294620000001E-3</v>
      </c>
      <c r="J726" s="138">
        <f t="shared" si="676"/>
        <v>1.7892145374289299E-2</v>
      </c>
      <c r="K726" s="190">
        <v>1.7019277999999999E-2</v>
      </c>
      <c r="L726" s="190">
        <v>2.9405073999999999E-3</v>
      </c>
      <c r="M726" s="190">
        <v>1.0212226E-3</v>
      </c>
      <c r="N726" s="190">
        <v>8.9790531000000001E-4</v>
      </c>
      <c r="O726" s="190">
        <v>1.2210123E-4</v>
      </c>
      <c r="P726" s="190">
        <v>5.0110381000000002E-5</v>
      </c>
      <c r="Q726" s="190">
        <v>5.7899462E-5</v>
      </c>
      <c r="R726" s="190">
        <v>1.1162668E-4</v>
      </c>
      <c r="S726" s="190">
        <v>1.7675107999999998E-2</v>
      </c>
      <c r="T726" s="190">
        <v>5.9694627000000003E-5</v>
      </c>
      <c r="U726" s="190">
        <v>4.5709313000000002E-5</v>
      </c>
      <c r="V726" s="190">
        <v>6.7542893E-9</v>
      </c>
      <c r="W726" s="25"/>
      <c r="X726" s="252">
        <f t="shared" si="677"/>
        <v>0.14671791379310342</v>
      </c>
      <c r="Y726" s="25">
        <v>2.1202754000000001</v>
      </c>
      <c r="Z726" s="67">
        <f t="shared" si="678"/>
        <v>4.0796003956216102E-3</v>
      </c>
      <c r="AA726" s="5">
        <f t="shared" si="679"/>
        <v>2.1508207687450001E-7</v>
      </c>
      <c r="AB726" s="5">
        <f t="shared" si="680"/>
        <v>5.8297817226250018E-10</v>
      </c>
      <c r="AC726" s="36">
        <f t="shared" si="681"/>
        <v>1.8499048972500001E-2</v>
      </c>
      <c r="AD726" s="42">
        <v>1.3674274999999999E-7</v>
      </c>
      <c r="AE726" s="42">
        <v>4.1256077999999998E-10</v>
      </c>
      <c r="AF726" s="42">
        <v>1.127158E-14</v>
      </c>
      <c r="AG726" s="42">
        <v>7.9116817999999999E-12</v>
      </c>
      <c r="AH726" s="42">
        <v>1.8684437000000002E-12</v>
      </c>
      <c r="AI726" s="42">
        <v>1.2637982000000001E-10</v>
      </c>
      <c r="AJ726" s="42">
        <v>7.2385177000000003E-8</v>
      </c>
      <c r="AK726" s="42">
        <v>1.8357146999999999E-11</v>
      </c>
      <c r="AL726" s="42">
        <v>8.4032078999999998E-11</v>
      </c>
      <c r="AM726" s="42">
        <v>1.3895047999999999E-13</v>
      </c>
      <c r="AN726" s="42">
        <v>1.6281049000000001E-15</v>
      </c>
      <c r="AO726" s="42">
        <v>2.4494967999999999E-13</v>
      </c>
      <c r="AP726" s="42">
        <v>5.1669178000000003E-15</v>
      </c>
      <c r="AQ726" s="42">
        <v>1.1225397E-14</v>
      </c>
      <c r="AR726" s="42">
        <v>7.0311829000000003E-11</v>
      </c>
      <c r="AS726" s="42">
        <v>1.7668118E-9</v>
      </c>
      <c r="AT726" s="42">
        <v>4.3405903000000002E-11</v>
      </c>
      <c r="AU726" s="42">
        <v>7.5089725000000002E-6</v>
      </c>
      <c r="AV726" s="42">
        <v>1.8491540000000001E-2</v>
      </c>
      <c r="AW726" s="42">
        <v>3.9808662999999998E-9</v>
      </c>
      <c r="AX726" s="42">
        <v>2.4207988000000001E-11</v>
      </c>
      <c r="AY726" s="42">
        <v>1.0831028000000001E-15</v>
      </c>
      <c r="AZ726" s="28"/>
      <c r="BA726" s="33" t="s">
        <v>1165</v>
      </c>
      <c r="BB726" s="28"/>
      <c r="BC726" s="28"/>
      <c r="BE726" s="39"/>
      <c r="BF726"/>
      <c r="BG726"/>
      <c r="BH726"/>
      <c r="BI726"/>
      <c r="BJ726"/>
      <c r="BK726"/>
      <c r="BL726"/>
      <c r="BM726"/>
      <c r="BN726"/>
      <c r="BO726"/>
      <c r="BP726"/>
      <c r="BQ726"/>
    </row>
    <row r="727" spans="3:69" ht="13.8" customHeight="1">
      <c r="C727" s="71" t="s">
        <v>680</v>
      </c>
      <c r="D727" s="17">
        <v>1</v>
      </c>
      <c r="E727" s="29" t="s">
        <v>52</v>
      </c>
      <c r="F727" s="43" t="s">
        <v>2211</v>
      </c>
      <c r="G727" s="238">
        <f t="shared" si="673"/>
        <v>8.0737011624442889</v>
      </c>
      <c r="H727" s="134">
        <f t="shared" si="674"/>
        <v>1.0701169209999999E-3</v>
      </c>
      <c r="I727" s="134">
        <f t="shared" si="675"/>
        <v>4.0196294620000001E-3</v>
      </c>
      <c r="J727" s="138">
        <f t="shared" si="676"/>
        <v>7.6513921360612898</v>
      </c>
      <c r="K727" s="190">
        <v>0.41721928000000003</v>
      </c>
      <c r="L727" s="190">
        <v>2.9405073999999999E-3</v>
      </c>
      <c r="M727" s="190">
        <v>1.0212226E-3</v>
      </c>
      <c r="N727" s="190">
        <v>8.9790531000000001E-4</v>
      </c>
      <c r="O727" s="190">
        <v>1.2210123E-4</v>
      </c>
      <c r="P727" s="190">
        <v>5.0110381000000002E-5</v>
      </c>
      <c r="Q727" s="190">
        <v>5.7899462E-5</v>
      </c>
      <c r="R727" s="190">
        <v>1.1162668E-4</v>
      </c>
      <c r="S727" s="190">
        <v>1.7675107999999998E-2</v>
      </c>
      <c r="T727" s="190">
        <v>5.9694627000000003E-5</v>
      </c>
      <c r="U727" s="190">
        <v>7.6335457</v>
      </c>
      <c r="V727" s="190">
        <v>6.7542893E-9</v>
      </c>
      <c r="W727" s="25"/>
      <c r="X727" s="252">
        <f t="shared" si="677"/>
        <v>3.5967179310344828</v>
      </c>
      <c r="Y727" s="25">
        <v>2.1202754000000001</v>
      </c>
      <c r="Z727" s="67">
        <f t="shared" si="678"/>
        <v>6.3388835052189618E-2</v>
      </c>
      <c r="AA727" s="5">
        <f t="shared" si="679"/>
        <v>3.4166820268745002E-6</v>
      </c>
      <c r="AB727" s="5">
        <f t="shared" si="680"/>
        <v>1.0243242317262499E-8</v>
      </c>
      <c r="AC727" s="36">
        <f t="shared" si="681"/>
        <v>1.8499048972500001E-2</v>
      </c>
      <c r="AD727" s="42">
        <v>3.3383427000000002E-6</v>
      </c>
      <c r="AE727" s="42">
        <v>1.0072560999999999E-8</v>
      </c>
      <c r="AF727" s="42">
        <v>2.7519658000000001E-13</v>
      </c>
      <c r="AG727" s="42">
        <v>7.9116817999999999E-12</v>
      </c>
      <c r="AH727" s="42">
        <v>1.8684437000000002E-12</v>
      </c>
      <c r="AI727" s="42">
        <v>1.2637982000000001E-10</v>
      </c>
      <c r="AJ727" s="42">
        <v>7.2385177000000003E-8</v>
      </c>
      <c r="AK727" s="42">
        <v>1.8357146999999999E-11</v>
      </c>
      <c r="AL727" s="42">
        <v>8.4032078999999998E-11</v>
      </c>
      <c r="AM727" s="42">
        <v>1.3895047999999999E-13</v>
      </c>
      <c r="AN727" s="42">
        <v>1.6281049000000001E-15</v>
      </c>
      <c r="AO727" s="42">
        <v>2.4494967999999999E-13</v>
      </c>
      <c r="AP727" s="42">
        <v>5.1669178000000003E-15</v>
      </c>
      <c r="AQ727" s="42">
        <v>1.1225397E-14</v>
      </c>
      <c r="AR727" s="42">
        <v>7.0311829000000003E-11</v>
      </c>
      <c r="AS727" s="42">
        <v>1.7668118E-9</v>
      </c>
      <c r="AT727" s="42">
        <v>4.3405903000000002E-11</v>
      </c>
      <c r="AU727" s="42">
        <v>7.5089725000000002E-6</v>
      </c>
      <c r="AV727" s="42">
        <v>1.8491540000000001E-2</v>
      </c>
      <c r="AW727" s="42">
        <v>3.9808662999999998E-9</v>
      </c>
      <c r="AX727" s="42">
        <v>2.4207988000000001E-11</v>
      </c>
      <c r="AY727" s="42">
        <v>1.0831028000000001E-15</v>
      </c>
      <c r="AZ727" s="28"/>
      <c r="BA727" s="33" t="s">
        <v>1165</v>
      </c>
      <c r="BB727" s="28"/>
      <c r="BC727" s="28"/>
      <c r="BE727" s="39"/>
      <c r="BF727"/>
      <c r="BG727"/>
      <c r="BH727"/>
      <c r="BI727"/>
      <c r="BJ727"/>
      <c r="BK727"/>
      <c r="BL727"/>
      <c r="BM727"/>
      <c r="BN727"/>
      <c r="BO727"/>
      <c r="BP727"/>
      <c r="BQ727"/>
    </row>
    <row r="728" spans="3:69" ht="13.8" customHeight="1">
      <c r="C728" s="71" t="s">
        <v>681</v>
      </c>
      <c r="E728" s="29" t="s">
        <v>52</v>
      </c>
      <c r="F728" s="43" t="s">
        <v>2212</v>
      </c>
      <c r="G728" s="238">
        <f t="shared" si="673"/>
        <v>2.1722826723433002E-2</v>
      </c>
      <c r="H728" s="134">
        <f t="shared" si="674"/>
        <v>2.0186021299999999E-3</v>
      </c>
      <c r="I728" s="134">
        <f t="shared" si="675"/>
        <v>3.2986955089999996E-3</v>
      </c>
      <c r="J728" s="138">
        <f t="shared" si="676"/>
        <v>1.8617005184432999E-2</v>
      </c>
      <c r="K728" s="190">
        <v>-2.2114761E-3</v>
      </c>
      <c r="L728" s="190">
        <v>1.1432130999999999E-3</v>
      </c>
      <c r="M728" s="190">
        <v>2.0697113999999998E-3</v>
      </c>
      <c r="N728" s="190">
        <v>1.6545972999999999E-3</v>
      </c>
      <c r="O728" s="190">
        <v>2.5205232999999999E-4</v>
      </c>
      <c r="P728" s="190">
        <v>1.119525E-4</v>
      </c>
      <c r="Q728" s="190">
        <v>8.5771008999999994E-5</v>
      </c>
      <c r="R728" s="190">
        <v>2.3449045E-4</v>
      </c>
      <c r="S728" s="190">
        <v>1.8129943999999999E-2</v>
      </c>
      <c r="T728" s="190">
        <v>1.4094707000000001E-4</v>
      </c>
      <c r="U728" s="190">
        <v>1.1160702000000001E-4</v>
      </c>
      <c r="V728" s="190">
        <v>1.6644432999999999E-8</v>
      </c>
      <c r="W728" s="25"/>
      <c r="X728" s="252">
        <f t="shared" si="677"/>
        <v>-1.9064449137931035E-2</v>
      </c>
      <c r="Y728" s="25">
        <v>2.4092682999999999</v>
      </c>
      <c r="Z728" s="67">
        <f t="shared" si="678"/>
        <v>9.7333364193572349E-4</v>
      </c>
      <c r="AA728" s="5">
        <f t="shared" si="679"/>
        <v>4.2454161374400003E-8</v>
      </c>
      <c r="AB728" s="5">
        <f t="shared" si="680"/>
        <v>2.004579783104E-10</v>
      </c>
      <c r="AC728" s="36">
        <f t="shared" si="681"/>
        <v>2.0513981694999999E-2</v>
      </c>
      <c r="AD728" s="42">
        <v>-1.6901582E-8</v>
      </c>
      <c r="AE728" s="42">
        <v>-5.1028741000000001E-11</v>
      </c>
      <c r="AF728" s="42">
        <v>-1.3944119E-15</v>
      </c>
      <c r="AG728" s="42">
        <v>1.5745715999999999E-11</v>
      </c>
      <c r="AH728" s="42">
        <v>2.2725483999999999E-12</v>
      </c>
      <c r="AI728" s="42">
        <v>2.4532663E-10</v>
      </c>
      <c r="AJ728" s="42">
        <v>4.5897505000000003E-8</v>
      </c>
      <c r="AK728" s="42">
        <v>3.5384443999999998E-11</v>
      </c>
      <c r="AL728" s="42">
        <v>5.3983341E-11</v>
      </c>
      <c r="AM728" s="42">
        <v>3.1796685999999999E-13</v>
      </c>
      <c r="AN728" s="42">
        <v>3.5777227000000004E-15</v>
      </c>
      <c r="AO728" s="42">
        <v>4.9017518000000002E-13</v>
      </c>
      <c r="AP728" s="42">
        <v>6.8870200999999996E-15</v>
      </c>
      <c r="AQ728" s="42">
        <v>1.2866612000000001E-14</v>
      </c>
      <c r="AR728" s="42">
        <v>1.2878218000000001E-10</v>
      </c>
      <c r="AS728" s="42">
        <v>3.9719126000000002E-9</v>
      </c>
      <c r="AT728" s="42">
        <v>1.0598378E-10</v>
      </c>
      <c r="AU728" s="42">
        <v>1.6900694999999999E-5</v>
      </c>
      <c r="AV728" s="42">
        <v>2.0497081E-2</v>
      </c>
      <c r="AW728" s="42">
        <v>9.0941987000000007E-9</v>
      </c>
      <c r="AX728" s="42">
        <v>5.5302601000000001E-11</v>
      </c>
      <c r="AY728" s="42">
        <v>2.4743275000000002E-15</v>
      </c>
      <c r="AZ728" s="28"/>
      <c r="BA728" s="33" t="s">
        <v>1165</v>
      </c>
      <c r="BB728" s="28"/>
      <c r="BC728" s="28"/>
      <c r="BE728" s="39"/>
      <c r="BF728"/>
      <c r="BG728"/>
      <c r="BH728"/>
      <c r="BI728"/>
      <c r="BJ728"/>
      <c r="BK728"/>
      <c r="BL728"/>
      <c r="BM728"/>
      <c r="BN728"/>
      <c r="BO728"/>
      <c r="BP728"/>
      <c r="BQ728"/>
    </row>
    <row r="729" spans="3:69" ht="13.8" customHeight="1">
      <c r="C729" s="71" t="s">
        <v>682</v>
      </c>
      <c r="E729" s="29" t="s">
        <v>52</v>
      </c>
      <c r="F729" s="43" t="s">
        <v>2213</v>
      </c>
      <c r="G729" s="238">
        <f t="shared" si="673"/>
        <v>4.4215430614068602E-2</v>
      </c>
      <c r="H729" s="134">
        <f t="shared" si="674"/>
        <v>1.112007848E-3</v>
      </c>
      <c r="I729" s="134">
        <f t="shared" si="675"/>
        <v>4.4979016529999999E-3</v>
      </c>
      <c r="J729" s="138">
        <f t="shared" si="676"/>
        <v>1.9796445113068599E-2</v>
      </c>
      <c r="K729" s="190">
        <v>1.8809076000000001E-2</v>
      </c>
      <c r="L729" s="190">
        <v>3.3866908999999998E-3</v>
      </c>
      <c r="M729" s="190">
        <v>1.0518032000000001E-3</v>
      </c>
      <c r="N729" s="190">
        <v>9.3690953000000003E-4</v>
      </c>
      <c r="O729" s="190">
        <v>1.2412489E-4</v>
      </c>
      <c r="P729" s="190">
        <v>5.0973427999999999E-5</v>
      </c>
      <c r="Q729" s="190">
        <v>5.9407553000000002E-5</v>
      </c>
      <c r="R729" s="190">
        <v>1.1263571E-4</v>
      </c>
      <c r="S729" s="190">
        <v>1.9577990999999999E-2</v>
      </c>
      <c r="T729" s="190">
        <v>5.9942029000000002E-5</v>
      </c>
      <c r="U729" s="190">
        <v>4.5869601999999997E-5</v>
      </c>
      <c r="V729" s="190">
        <v>6.7720685999999997E-9</v>
      </c>
      <c r="W729" s="25"/>
      <c r="X729" s="252">
        <f t="shared" si="677"/>
        <v>0.16214720689655174</v>
      </c>
      <c r="Y729" s="25">
        <v>2.3241315</v>
      </c>
      <c r="Z729" s="67">
        <f t="shared" si="678"/>
        <v>4.5292839929626273E-3</v>
      </c>
      <c r="AA729" s="5">
        <f t="shared" si="679"/>
        <v>2.3914935968959999E-7</v>
      </c>
      <c r="AB729" s="5">
        <f t="shared" si="680"/>
        <v>6.3852962252829991E-10</v>
      </c>
      <c r="AC729" s="36">
        <f t="shared" si="681"/>
        <v>2.0371685513999999E-2</v>
      </c>
      <c r="AD729" s="42">
        <v>1.5110798000000001E-7</v>
      </c>
      <c r="AE729" s="42">
        <v>4.5590209E-10</v>
      </c>
      <c r="AF729" s="42">
        <v>1.2455713E-14</v>
      </c>
      <c r="AG729" s="42">
        <v>8.1422095999999997E-12</v>
      </c>
      <c r="AH729" s="42">
        <v>1.9006379999999999E-12</v>
      </c>
      <c r="AI729" s="42">
        <v>1.3087410999999999E-10</v>
      </c>
      <c r="AJ729" s="42">
        <v>8.2015419999999998E-8</v>
      </c>
      <c r="AK729" s="42">
        <v>1.9030264999999999E-11</v>
      </c>
      <c r="AL729" s="42">
        <v>9.5201309999999998E-11</v>
      </c>
      <c r="AM729" s="42">
        <v>1.4110028E-13</v>
      </c>
      <c r="AN729" s="42">
        <v>1.6612633000000001E-15</v>
      </c>
      <c r="AO729" s="42">
        <v>2.5271072000000001E-13</v>
      </c>
      <c r="AP729" s="42">
        <v>5.5916131000000004E-15</v>
      </c>
      <c r="AQ729" s="42">
        <v>1.2332756E-14</v>
      </c>
      <c r="AR729" s="42">
        <v>7.3337332E-11</v>
      </c>
      <c r="AS729" s="42">
        <v>1.7974657000000001E-9</v>
      </c>
      <c r="AT729" s="42">
        <v>4.3558078999999999E-11</v>
      </c>
      <c r="AU729" s="42">
        <v>7.5995139999999998E-6</v>
      </c>
      <c r="AV729" s="42">
        <v>2.0364086E-2</v>
      </c>
      <c r="AW729" s="42">
        <v>4.0142396999999999E-9</v>
      </c>
      <c r="AX729" s="42">
        <v>2.4410933999999999E-11</v>
      </c>
      <c r="AY729" s="42">
        <v>1.0921829E-15</v>
      </c>
      <c r="AZ729" s="28"/>
      <c r="BA729" s="33" t="s">
        <v>1165</v>
      </c>
      <c r="BB729" s="28"/>
      <c r="BC729" s="28"/>
      <c r="BE729" s="39"/>
      <c r="BF729"/>
      <c r="BG729"/>
      <c r="BH729"/>
      <c r="BI729"/>
      <c r="BJ729"/>
      <c r="BK729"/>
      <c r="BL729"/>
      <c r="BM729"/>
      <c r="BN729"/>
      <c r="BO729"/>
      <c r="BP729"/>
      <c r="BQ729"/>
    </row>
    <row r="730" spans="3:69" ht="13.8" customHeight="1">
      <c r="C730" s="71" t="s">
        <v>683</v>
      </c>
      <c r="D730" s="1"/>
      <c r="E730" s="29" t="s">
        <v>52</v>
      </c>
      <c r="F730" s="43" t="s">
        <v>2214</v>
      </c>
      <c r="G730" s="238">
        <f t="shared" si="673"/>
        <v>5.3944154650120684</v>
      </c>
      <c r="H730" s="134">
        <f t="shared" si="674"/>
        <v>1.112007848E-3</v>
      </c>
      <c r="I730" s="134">
        <f t="shared" si="675"/>
        <v>4.4979016529999999E-3</v>
      </c>
      <c r="J730" s="138">
        <f t="shared" si="676"/>
        <v>4.9697964755110684</v>
      </c>
      <c r="K730" s="190">
        <v>0.41900907999999998</v>
      </c>
      <c r="L730" s="190">
        <v>3.3866908999999998E-3</v>
      </c>
      <c r="M730" s="190">
        <v>1.0518032000000001E-3</v>
      </c>
      <c r="N730" s="190">
        <v>9.3690953000000003E-4</v>
      </c>
      <c r="O730" s="190">
        <v>1.2412489E-4</v>
      </c>
      <c r="P730" s="190">
        <v>5.0973427999999999E-5</v>
      </c>
      <c r="Q730" s="190">
        <v>5.9407553000000002E-5</v>
      </c>
      <c r="R730" s="190">
        <v>1.1263571E-4</v>
      </c>
      <c r="S730" s="190">
        <v>1.9577990999999999E-2</v>
      </c>
      <c r="T730" s="190">
        <v>5.9942029000000002E-5</v>
      </c>
      <c r="U730" s="190">
        <v>4.9500459000000001</v>
      </c>
      <c r="V730" s="190">
        <v>6.7720685999999997E-9</v>
      </c>
      <c r="W730" s="25"/>
      <c r="X730" s="252">
        <f t="shared" si="677"/>
        <v>3.6121472413793101</v>
      </c>
      <c r="Y730" s="25">
        <v>2.3241315</v>
      </c>
      <c r="Z730" s="67">
        <f t="shared" si="678"/>
        <v>6.3838519655224954E-2</v>
      </c>
      <c r="AA730" s="5">
        <f t="shared" si="679"/>
        <v>3.4407493796896E-6</v>
      </c>
      <c r="AB730" s="5">
        <f t="shared" si="680"/>
        <v>1.0298793457525298E-8</v>
      </c>
      <c r="AC730" s="36">
        <f t="shared" si="681"/>
        <v>2.0371685513999999E-2</v>
      </c>
      <c r="AD730" s="42">
        <v>3.3527079999999999E-6</v>
      </c>
      <c r="AE730" s="42">
        <v>1.0115902E-8</v>
      </c>
      <c r="AF730" s="42">
        <v>2.7638071000000002E-13</v>
      </c>
      <c r="AG730" s="42">
        <v>8.1422095999999997E-12</v>
      </c>
      <c r="AH730" s="42">
        <v>1.9006379999999999E-12</v>
      </c>
      <c r="AI730" s="42">
        <v>1.3087410999999999E-10</v>
      </c>
      <c r="AJ730" s="42">
        <v>8.2015419999999998E-8</v>
      </c>
      <c r="AK730" s="42">
        <v>1.9030264999999999E-11</v>
      </c>
      <c r="AL730" s="42">
        <v>9.5201309999999998E-11</v>
      </c>
      <c r="AM730" s="42">
        <v>1.4110028E-13</v>
      </c>
      <c r="AN730" s="42">
        <v>1.6612633000000001E-15</v>
      </c>
      <c r="AO730" s="42">
        <v>2.5271072000000001E-13</v>
      </c>
      <c r="AP730" s="42">
        <v>5.5916131000000004E-15</v>
      </c>
      <c r="AQ730" s="42">
        <v>1.2332756E-14</v>
      </c>
      <c r="AR730" s="42">
        <v>7.3337332E-11</v>
      </c>
      <c r="AS730" s="42">
        <v>1.7974657000000001E-9</v>
      </c>
      <c r="AT730" s="42">
        <v>4.3558078999999999E-11</v>
      </c>
      <c r="AU730" s="42">
        <v>7.5995139999999998E-6</v>
      </c>
      <c r="AV730" s="42">
        <v>2.0364086E-2</v>
      </c>
      <c r="AW730" s="42">
        <v>4.0142396999999999E-9</v>
      </c>
      <c r="AX730" s="42">
        <v>2.4410933999999999E-11</v>
      </c>
      <c r="AY730" s="42">
        <v>1.0921829E-15</v>
      </c>
      <c r="AZ730" s="28"/>
      <c r="BA730" s="33" t="s">
        <v>1165</v>
      </c>
      <c r="BB730" s="28"/>
      <c r="BC730" s="28"/>
      <c r="BE730" s="39"/>
      <c r="BF730"/>
      <c r="BG730"/>
      <c r="BH730"/>
      <c r="BI730"/>
      <c r="BJ730"/>
      <c r="BK730"/>
      <c r="BL730"/>
      <c r="BM730"/>
      <c r="BN730"/>
      <c r="BO730"/>
      <c r="BP730"/>
      <c r="BQ730"/>
    </row>
    <row r="731" spans="3:69" ht="13.8" customHeight="1">
      <c r="C731" s="71" t="s">
        <v>684</v>
      </c>
      <c r="E731" s="29" t="s">
        <v>52</v>
      </c>
      <c r="F731" s="43" t="s">
        <v>2215</v>
      </c>
      <c r="G731" s="238">
        <f t="shared" si="673"/>
        <v>3.3378759108350503E-2</v>
      </c>
      <c r="H731" s="134">
        <f t="shared" si="674"/>
        <v>1.004288293E-3</v>
      </c>
      <c r="I731" s="134">
        <f t="shared" si="675"/>
        <v>3.268058736E-3</v>
      </c>
      <c r="J731" s="138">
        <f t="shared" si="676"/>
        <v>1.4899674079350498E-2</v>
      </c>
      <c r="K731" s="190">
        <v>1.4206738E-2</v>
      </c>
      <c r="L731" s="190">
        <v>2.2393617999999999E-3</v>
      </c>
      <c r="M731" s="190">
        <v>9.7316733000000002E-4</v>
      </c>
      <c r="N731" s="190">
        <v>8.3661295000000003E-4</v>
      </c>
      <c r="O731" s="190">
        <v>1.1892117999999999E-4</v>
      </c>
      <c r="P731" s="190">
        <v>4.8754163E-5</v>
      </c>
      <c r="Q731" s="190">
        <v>5.5529606000000001E-5</v>
      </c>
      <c r="R731" s="190">
        <v>1.1004107E-4</v>
      </c>
      <c r="S731" s="190">
        <v>1.4684862999999999E-2</v>
      </c>
      <c r="T731" s="190">
        <v>5.9305852E-5</v>
      </c>
      <c r="U731" s="190">
        <v>4.5457431000000001E-5</v>
      </c>
      <c r="V731" s="190">
        <v>6.7263505000000002E-9</v>
      </c>
      <c r="W731" s="25"/>
      <c r="X731" s="252">
        <f t="shared" si="677"/>
        <v>0.12247187931034482</v>
      </c>
      <c r="Y731" s="25">
        <v>1.7999301000000001</v>
      </c>
      <c r="Z731" s="67">
        <f t="shared" si="678"/>
        <v>3.3729546341027899E-3</v>
      </c>
      <c r="AA731" s="5">
        <f t="shared" si="679"/>
        <v>1.772620548032E-7</v>
      </c>
      <c r="AB731" s="5">
        <f t="shared" si="680"/>
        <v>4.9568303841259996E-10</v>
      </c>
      <c r="AC731" s="36">
        <f t="shared" si="681"/>
        <v>1.55563336929E-2</v>
      </c>
      <c r="AD731" s="42">
        <v>1.1416880999999999E-7</v>
      </c>
      <c r="AE731" s="42">
        <v>3.4445301E-10</v>
      </c>
      <c r="AF731" s="42">
        <v>9.4107994000000007E-15</v>
      </c>
      <c r="AG731" s="42">
        <v>7.5494236999999993E-12</v>
      </c>
      <c r="AH731" s="42">
        <v>1.8178525E-12</v>
      </c>
      <c r="AI731" s="42">
        <v>1.1931736000000001E-10</v>
      </c>
      <c r="AJ731" s="42">
        <v>5.7251938999999999E-8</v>
      </c>
      <c r="AK731" s="42">
        <v>1.7299390999999998E-11</v>
      </c>
      <c r="AL731" s="42">
        <v>6.6480428999999995E-11</v>
      </c>
      <c r="AM731" s="42">
        <v>1.3557222E-13</v>
      </c>
      <c r="AN731" s="42">
        <v>1.5759987E-15</v>
      </c>
      <c r="AO731" s="42">
        <v>2.3275376000000002E-13</v>
      </c>
      <c r="AP731" s="42">
        <v>4.4995394999999998E-15</v>
      </c>
      <c r="AQ731" s="42">
        <v>9.4852608000000005E-15</v>
      </c>
      <c r="AR731" s="42">
        <v>6.5557466999999996E-11</v>
      </c>
      <c r="AS731" s="42">
        <v>1.7186413E-9</v>
      </c>
      <c r="AT731" s="42">
        <v>4.3166770000000001E-11</v>
      </c>
      <c r="AU731" s="42">
        <v>7.3666929000000002E-6</v>
      </c>
      <c r="AV731" s="42">
        <v>1.5548967E-2</v>
      </c>
      <c r="AW731" s="42">
        <v>3.9284224000000003E-9</v>
      </c>
      <c r="AX731" s="42">
        <v>2.3889071999999998E-11</v>
      </c>
      <c r="AY731" s="42">
        <v>1.0688342000000001E-15</v>
      </c>
      <c r="AZ731" s="28"/>
      <c r="BA731" s="33" t="s">
        <v>1165</v>
      </c>
      <c r="BB731" s="28"/>
      <c r="BC731" s="28"/>
      <c r="BE731" s="39"/>
      <c r="BF731"/>
      <c r="BG731"/>
      <c r="BH731"/>
      <c r="BI731"/>
      <c r="BJ731"/>
      <c r="BK731"/>
      <c r="BL731"/>
      <c r="BM731"/>
      <c r="BN731"/>
      <c r="BO731"/>
      <c r="BP731"/>
      <c r="BQ731"/>
    </row>
    <row r="732" spans="3:69" ht="13.8" customHeight="1">
      <c r="C732" s="71" t="s">
        <v>685</v>
      </c>
      <c r="E732" s="29" t="s">
        <v>52</v>
      </c>
      <c r="F732" s="43" t="s">
        <v>2216</v>
      </c>
      <c r="G732" s="238">
        <f t="shared" si="673"/>
        <v>4.3335788036773506</v>
      </c>
      <c r="H732" s="134">
        <f t="shared" si="674"/>
        <v>1.004288293E-3</v>
      </c>
      <c r="I732" s="134">
        <f t="shared" si="675"/>
        <v>3.268058736E-3</v>
      </c>
      <c r="J732" s="138">
        <f t="shared" si="676"/>
        <v>3.9148997166483506</v>
      </c>
      <c r="K732" s="190">
        <v>0.41440674</v>
      </c>
      <c r="L732" s="190">
        <v>2.2393617999999999E-3</v>
      </c>
      <c r="M732" s="190">
        <v>9.7316733000000002E-4</v>
      </c>
      <c r="N732" s="190">
        <v>8.3661295000000003E-4</v>
      </c>
      <c r="O732" s="190">
        <v>1.1892117999999999E-4</v>
      </c>
      <c r="P732" s="190">
        <v>4.8754163E-5</v>
      </c>
      <c r="Q732" s="190">
        <v>5.5529606000000001E-5</v>
      </c>
      <c r="R732" s="190">
        <v>1.1004107E-4</v>
      </c>
      <c r="S732" s="190">
        <v>1.4684862999999999E-2</v>
      </c>
      <c r="T732" s="190">
        <v>5.9305852E-5</v>
      </c>
      <c r="U732" s="190">
        <v>3.9000455000000001</v>
      </c>
      <c r="V732" s="190">
        <v>6.7263505000000002E-9</v>
      </c>
      <c r="W732" s="25"/>
      <c r="X732" s="252">
        <f t="shared" si="677"/>
        <v>3.5724718965517237</v>
      </c>
      <c r="Y732" s="25">
        <v>1.7999301000000001</v>
      </c>
      <c r="Z732" s="67">
        <f t="shared" si="678"/>
        <v>6.2682189835839119E-2</v>
      </c>
      <c r="AA732" s="5">
        <f t="shared" si="679"/>
        <v>3.3788620448031998E-6</v>
      </c>
      <c r="AB732" s="5">
        <f t="shared" si="680"/>
        <v>1.0155946953413199E-8</v>
      </c>
      <c r="AC732" s="36">
        <f t="shared" si="681"/>
        <v>1.55563336929E-2</v>
      </c>
      <c r="AD732" s="42">
        <v>3.3157688E-6</v>
      </c>
      <c r="AE732" s="42">
        <v>1.0004453E-8</v>
      </c>
      <c r="AF732" s="42">
        <v>2.7333580000000002E-13</v>
      </c>
      <c r="AG732" s="42">
        <v>7.5494236999999993E-12</v>
      </c>
      <c r="AH732" s="42">
        <v>1.8178525E-12</v>
      </c>
      <c r="AI732" s="42">
        <v>1.1931736000000001E-10</v>
      </c>
      <c r="AJ732" s="42">
        <v>5.7251938999999999E-8</v>
      </c>
      <c r="AK732" s="42">
        <v>1.7299390999999998E-11</v>
      </c>
      <c r="AL732" s="42">
        <v>6.6480428999999995E-11</v>
      </c>
      <c r="AM732" s="42">
        <v>1.3557222E-13</v>
      </c>
      <c r="AN732" s="42">
        <v>1.5759987E-15</v>
      </c>
      <c r="AO732" s="42">
        <v>2.3275376000000002E-13</v>
      </c>
      <c r="AP732" s="42">
        <v>4.4995394999999998E-15</v>
      </c>
      <c r="AQ732" s="42">
        <v>9.4852608000000005E-15</v>
      </c>
      <c r="AR732" s="42">
        <v>6.5557466999999996E-11</v>
      </c>
      <c r="AS732" s="42">
        <v>1.7186413E-9</v>
      </c>
      <c r="AT732" s="42">
        <v>4.3166770000000001E-11</v>
      </c>
      <c r="AU732" s="42">
        <v>7.3666929000000002E-6</v>
      </c>
      <c r="AV732" s="42">
        <v>1.5548967E-2</v>
      </c>
      <c r="AW732" s="42">
        <v>3.9284224000000003E-9</v>
      </c>
      <c r="AX732" s="42">
        <v>2.3889071999999998E-11</v>
      </c>
      <c r="AY732" s="42">
        <v>1.0688342000000001E-15</v>
      </c>
      <c r="AZ732" s="28"/>
      <c r="BA732" s="33" t="s">
        <v>1165</v>
      </c>
      <c r="BB732" s="28"/>
      <c r="BC732" s="28"/>
      <c r="BE732" s="39"/>
      <c r="BF732"/>
      <c r="BG732"/>
      <c r="BH732"/>
      <c r="BI732"/>
      <c r="BJ732"/>
      <c r="BK732"/>
      <c r="BL732"/>
      <c r="BM732"/>
      <c r="BN732"/>
      <c r="BO732"/>
      <c r="BP732"/>
      <c r="BQ732"/>
    </row>
    <row r="733" spans="3:69" ht="13.8" customHeight="1">
      <c r="C733" s="71" t="s">
        <v>686</v>
      </c>
      <c r="D733" s="17">
        <v>1</v>
      </c>
      <c r="E733" s="29" t="s">
        <v>52</v>
      </c>
      <c r="F733" s="43" t="s">
        <v>2217</v>
      </c>
      <c r="G733" s="238">
        <f t="shared" si="673"/>
        <v>2.9616024725476101E-2</v>
      </c>
      <c r="H733" s="134">
        <f t="shared" si="674"/>
        <v>9.6688567500000002E-4</v>
      </c>
      <c r="I733" s="134">
        <f t="shared" si="675"/>
        <v>2.841029907E-3</v>
      </c>
      <c r="J733" s="138">
        <f t="shared" si="676"/>
        <v>1.3199406143476099E-2</v>
      </c>
      <c r="K733" s="190">
        <v>1.2608703000000001E-2</v>
      </c>
      <c r="L733" s="190">
        <v>1.8409836E-3</v>
      </c>
      <c r="M733" s="190">
        <v>9.4586321000000005E-4</v>
      </c>
      <c r="N733" s="190">
        <v>8.0178775000000002E-4</v>
      </c>
      <c r="O733" s="190">
        <v>1.1711434E-4</v>
      </c>
      <c r="P733" s="190">
        <v>4.7983584999999998E-5</v>
      </c>
      <c r="Q733" s="190">
        <v>5.4183096999999998E-5</v>
      </c>
      <c r="R733" s="190">
        <v>1.0914016E-4</v>
      </c>
      <c r="S733" s="190">
        <v>1.298586E-2</v>
      </c>
      <c r="T733" s="190">
        <v>5.9084957000000003E-5</v>
      </c>
      <c r="U733" s="190">
        <v>4.5314315999999998E-5</v>
      </c>
      <c r="V733" s="190">
        <v>6.7104760999999998E-9</v>
      </c>
      <c r="W733" s="25"/>
      <c r="X733" s="252">
        <f t="shared" si="677"/>
        <v>0.10869571551724137</v>
      </c>
      <c r="Y733" s="25">
        <v>1.6179158</v>
      </c>
      <c r="Z733" s="67">
        <f t="shared" si="678"/>
        <v>2.9714513981108611E-3</v>
      </c>
      <c r="AA733" s="5">
        <f t="shared" si="679"/>
        <v>1.5577340802790002E-7</v>
      </c>
      <c r="AB733" s="5">
        <f t="shared" si="680"/>
        <v>4.4608352757219991E-10</v>
      </c>
      <c r="AC733" s="36">
        <f t="shared" si="681"/>
        <v>1.38843368522E-2</v>
      </c>
      <c r="AD733" s="42">
        <v>1.0134271E-7</v>
      </c>
      <c r="AE733" s="42">
        <v>3.0575541000000001E-10</v>
      </c>
      <c r="AF733" s="42">
        <v>8.3535376999999993E-15</v>
      </c>
      <c r="AG733" s="42">
        <v>7.3435953E-12</v>
      </c>
      <c r="AH733" s="42">
        <v>1.7891076000000001E-12</v>
      </c>
      <c r="AI733" s="42">
        <v>1.153046E-10</v>
      </c>
      <c r="AJ733" s="42">
        <v>4.8653508000000002E-8</v>
      </c>
      <c r="AK733" s="42">
        <v>1.6698393000000001E-11</v>
      </c>
      <c r="AL733" s="42">
        <v>5.6507900999999997E-11</v>
      </c>
      <c r="AM733" s="42">
        <v>1.3365276E-13</v>
      </c>
      <c r="AN733" s="42">
        <v>1.5463928999999999E-15</v>
      </c>
      <c r="AO733" s="42">
        <v>2.2582426000000001E-13</v>
      </c>
      <c r="AP733" s="42">
        <v>4.1203472999999997E-15</v>
      </c>
      <c r="AQ733" s="42">
        <v>8.4965472000000001E-15</v>
      </c>
      <c r="AR733" s="42">
        <v>6.2856124999999996E-11</v>
      </c>
      <c r="AS733" s="42">
        <v>1.6912718E-9</v>
      </c>
      <c r="AT733" s="42">
        <v>4.3030899000000001E-11</v>
      </c>
      <c r="AU733" s="42">
        <v>7.2858522000000002E-6</v>
      </c>
      <c r="AV733" s="42">
        <v>1.3877051E-2</v>
      </c>
      <c r="AW733" s="42">
        <v>3.8986248000000002E-9</v>
      </c>
      <c r="AX733" s="42">
        <v>2.370787E-11</v>
      </c>
      <c r="AY733" s="42">
        <v>1.0607270999999999E-15</v>
      </c>
      <c r="AZ733" s="28"/>
      <c r="BA733" s="33" t="s">
        <v>1165</v>
      </c>
      <c r="BB733" s="28"/>
      <c r="BC733" s="28"/>
      <c r="BE733" s="39"/>
      <c r="BF733"/>
      <c r="BG733"/>
      <c r="BH733"/>
      <c r="BI733"/>
      <c r="BJ733"/>
      <c r="BK733"/>
      <c r="BL733"/>
      <c r="BM733"/>
      <c r="BN733"/>
      <c r="BO733"/>
      <c r="BP733"/>
      <c r="BQ733"/>
    </row>
    <row r="734" spans="3:69" ht="13.8" customHeight="1">
      <c r="C734" s="71" t="s">
        <v>687</v>
      </c>
      <c r="D734" s="17">
        <v>1</v>
      </c>
      <c r="E734" s="29" t="s">
        <v>52</v>
      </c>
      <c r="F734" s="43" t="s">
        <v>2218</v>
      </c>
      <c r="G734" s="238">
        <f t="shared" si="673"/>
        <v>3.3188160074094757</v>
      </c>
      <c r="H734" s="134">
        <f t="shared" si="674"/>
        <v>9.6688567500000002E-4</v>
      </c>
      <c r="I734" s="134">
        <f t="shared" si="675"/>
        <v>2.841029907E-3</v>
      </c>
      <c r="J734" s="138">
        <f t="shared" si="676"/>
        <v>2.9021993918274758</v>
      </c>
      <c r="K734" s="190">
        <v>0.41280869999999997</v>
      </c>
      <c r="L734" s="190">
        <v>1.8409836E-3</v>
      </c>
      <c r="M734" s="190">
        <v>9.4586321000000005E-4</v>
      </c>
      <c r="N734" s="190">
        <v>8.0178775000000002E-4</v>
      </c>
      <c r="O734" s="190">
        <v>1.1711434E-4</v>
      </c>
      <c r="P734" s="190">
        <v>4.7983584999999998E-5</v>
      </c>
      <c r="Q734" s="190">
        <v>5.4183096999999998E-5</v>
      </c>
      <c r="R734" s="190">
        <v>1.0914016E-4</v>
      </c>
      <c r="S734" s="190">
        <v>1.298586E-2</v>
      </c>
      <c r="T734" s="190">
        <v>5.9084957000000003E-5</v>
      </c>
      <c r="U734" s="190">
        <v>2.8890452999999998</v>
      </c>
      <c r="V734" s="190">
        <v>6.7104760999999998E-9</v>
      </c>
      <c r="W734" s="25"/>
      <c r="X734" s="252">
        <f t="shared" si="677"/>
        <v>3.5586956896551718</v>
      </c>
      <c r="Y734" s="25">
        <v>1.6179158</v>
      </c>
      <c r="Z734" s="67">
        <f t="shared" si="678"/>
        <v>6.2280686599848138E-2</v>
      </c>
      <c r="AA734" s="5">
        <f t="shared" si="679"/>
        <v>3.3573733980278997E-6</v>
      </c>
      <c r="AB734" s="5">
        <f t="shared" si="680"/>
        <v>1.0106347442574499E-8</v>
      </c>
      <c r="AC734" s="36">
        <f t="shared" si="681"/>
        <v>1.38843368522E-2</v>
      </c>
      <c r="AD734" s="42">
        <v>3.3029427000000001E-6</v>
      </c>
      <c r="AE734" s="42">
        <v>9.9657553999999995E-9</v>
      </c>
      <c r="AF734" s="42">
        <v>2.7227854000000001E-13</v>
      </c>
      <c r="AG734" s="42">
        <v>7.3435953E-12</v>
      </c>
      <c r="AH734" s="42">
        <v>1.7891076000000001E-12</v>
      </c>
      <c r="AI734" s="42">
        <v>1.153046E-10</v>
      </c>
      <c r="AJ734" s="42">
        <v>4.8653508000000002E-8</v>
      </c>
      <c r="AK734" s="42">
        <v>1.6698393000000001E-11</v>
      </c>
      <c r="AL734" s="42">
        <v>5.6507900999999997E-11</v>
      </c>
      <c r="AM734" s="42">
        <v>1.3365276E-13</v>
      </c>
      <c r="AN734" s="42">
        <v>1.5463928999999999E-15</v>
      </c>
      <c r="AO734" s="42">
        <v>2.2582426000000001E-13</v>
      </c>
      <c r="AP734" s="42">
        <v>4.1203472999999997E-15</v>
      </c>
      <c r="AQ734" s="42">
        <v>8.4965472000000001E-15</v>
      </c>
      <c r="AR734" s="42">
        <v>6.2856124999999996E-11</v>
      </c>
      <c r="AS734" s="42">
        <v>1.6912718E-9</v>
      </c>
      <c r="AT734" s="42">
        <v>4.3030899000000001E-11</v>
      </c>
      <c r="AU734" s="42">
        <v>7.2858522000000002E-6</v>
      </c>
      <c r="AV734" s="42">
        <v>1.3877051E-2</v>
      </c>
      <c r="AW734" s="42">
        <v>3.8986248000000002E-9</v>
      </c>
      <c r="AX734" s="42">
        <v>2.370787E-11</v>
      </c>
      <c r="AY734" s="42">
        <v>1.0607270999999999E-15</v>
      </c>
      <c r="AZ734" s="28"/>
      <c r="BA734" s="33" t="s">
        <v>1165</v>
      </c>
      <c r="BB734" s="28"/>
      <c r="BC734" s="28"/>
      <c r="BE734" s="39"/>
      <c r="BF734"/>
      <c r="BG734"/>
      <c r="BH734"/>
      <c r="BI734"/>
      <c r="BJ734"/>
      <c r="BK734"/>
      <c r="BL734"/>
      <c r="BM734"/>
      <c r="BN734"/>
      <c r="BO734"/>
      <c r="BP734"/>
      <c r="BQ734"/>
    </row>
    <row r="735" spans="3:69" ht="13.8" customHeight="1">
      <c r="C735" s="71" t="s">
        <v>688</v>
      </c>
      <c r="D735" s="17">
        <v>1</v>
      </c>
      <c r="E735" s="29" t="s">
        <v>52</v>
      </c>
      <c r="F735" s="43" t="s">
        <v>2219</v>
      </c>
      <c r="G735" s="238">
        <f t="shared" si="673"/>
        <v>5.2342934847357095E-2</v>
      </c>
      <c r="H735" s="134">
        <f t="shared" si="674"/>
        <v>1.192797547E-3</v>
      </c>
      <c r="I735" s="134">
        <f t="shared" si="675"/>
        <v>5.4202839119999995E-3</v>
      </c>
      <c r="J735" s="138">
        <f t="shared" si="676"/>
        <v>2.3469023388357099E-2</v>
      </c>
      <c r="K735" s="190">
        <v>2.2260829999999999E-2</v>
      </c>
      <c r="L735" s="190">
        <v>4.2471877999999998E-3</v>
      </c>
      <c r="M735" s="190">
        <v>1.1107801E-3</v>
      </c>
      <c r="N735" s="190">
        <v>1.012132E-3</v>
      </c>
      <c r="O735" s="190">
        <v>1.2802766999999999E-4</v>
      </c>
      <c r="P735" s="190">
        <v>5.2637876999999997E-5</v>
      </c>
      <c r="Q735" s="190">
        <v>6.2316011999999997E-5</v>
      </c>
      <c r="R735" s="190">
        <v>1.1458169E-4</v>
      </c>
      <c r="S735" s="190">
        <v>2.3247837E-2</v>
      </c>
      <c r="T735" s="190">
        <v>6.0419162000000002E-5</v>
      </c>
      <c r="U735" s="190">
        <v>4.6178730000000001E-5</v>
      </c>
      <c r="V735" s="190">
        <v>6.8063571000000004E-9</v>
      </c>
      <c r="W735" s="25"/>
      <c r="X735" s="252">
        <f t="shared" si="677"/>
        <v>0.1919037068965517</v>
      </c>
      <c r="Y735" s="25">
        <v>2.7172825</v>
      </c>
      <c r="Z735" s="67">
        <f t="shared" si="678"/>
        <v>5.3965310393344831E-3</v>
      </c>
      <c r="AA735" s="5">
        <f t="shared" si="679"/>
        <v>2.855648401271E-7</v>
      </c>
      <c r="AB735" s="5">
        <f t="shared" si="680"/>
        <v>7.4566455910929991E-10</v>
      </c>
      <c r="AC735" s="36">
        <f t="shared" si="681"/>
        <v>2.3983199129900001E-2</v>
      </c>
      <c r="AD735" s="42">
        <v>1.7881236000000001E-7</v>
      </c>
      <c r="AE735" s="42">
        <v>5.3948890000000003E-10</v>
      </c>
      <c r="AF735" s="42">
        <v>1.4739398E-14</v>
      </c>
      <c r="AG735" s="42">
        <v>8.586799E-12</v>
      </c>
      <c r="AH735" s="42">
        <v>1.9627271E-12</v>
      </c>
      <c r="AI735" s="42">
        <v>1.3954167000000001E-10</v>
      </c>
      <c r="AJ735" s="42">
        <v>1.0058803E-7</v>
      </c>
      <c r="AK735" s="42">
        <v>2.0328420000000002E-11</v>
      </c>
      <c r="AL735" s="42">
        <v>1.1674196999999999E-10</v>
      </c>
      <c r="AM735" s="42">
        <v>1.4524633E-13</v>
      </c>
      <c r="AN735" s="42">
        <v>1.7252118E-15</v>
      </c>
      <c r="AO735" s="42">
        <v>2.6767843000000002E-13</v>
      </c>
      <c r="AP735" s="42">
        <v>6.4106682E-15</v>
      </c>
      <c r="AQ735" s="42">
        <v>1.4468376999999999E-14</v>
      </c>
      <c r="AR735" s="42">
        <v>7.9172230999999998E-11</v>
      </c>
      <c r="AS735" s="42">
        <v>1.856584E-9</v>
      </c>
      <c r="AT735" s="42">
        <v>4.3851560999999999E-11</v>
      </c>
      <c r="AU735" s="42">
        <v>7.7741298999999994E-6</v>
      </c>
      <c r="AV735" s="42">
        <v>2.3975425000000002E-2</v>
      </c>
      <c r="AW735" s="42">
        <v>4.0786027000000004E-9</v>
      </c>
      <c r="AX735" s="42">
        <v>2.4802329999999999E-11</v>
      </c>
      <c r="AY735" s="42">
        <v>1.1096942999999999E-15</v>
      </c>
      <c r="AZ735" s="28"/>
      <c r="BA735" s="33" t="s">
        <v>1165</v>
      </c>
      <c r="BB735" s="28"/>
      <c r="BC735" s="28"/>
      <c r="BE735" s="39"/>
      <c r="BF735"/>
      <c r="BG735"/>
      <c r="BH735"/>
      <c r="BI735"/>
      <c r="BJ735"/>
      <c r="BK735"/>
      <c r="BL735"/>
      <c r="BM735"/>
      <c r="BN735"/>
      <c r="BO735"/>
      <c r="BP735"/>
      <c r="BQ735"/>
    </row>
    <row r="736" spans="3:69" ht="13.8" customHeight="1">
      <c r="C736" s="71" t="s">
        <v>689</v>
      </c>
      <c r="D736" s="17">
        <v>1</v>
      </c>
      <c r="E736" s="29" t="s">
        <v>52</v>
      </c>
      <c r="F736" s="43" t="s">
        <v>2220</v>
      </c>
      <c r="G736" s="238">
        <f t="shared" si="673"/>
        <v>7.1125429561173581</v>
      </c>
      <c r="H736" s="134">
        <f t="shared" si="674"/>
        <v>1.192797547E-3</v>
      </c>
      <c r="I736" s="134">
        <f t="shared" si="675"/>
        <v>5.4202839119999995E-3</v>
      </c>
      <c r="J736" s="138">
        <f t="shared" si="676"/>
        <v>6.6834690446583576</v>
      </c>
      <c r="K736" s="190">
        <v>0.42246083000000001</v>
      </c>
      <c r="L736" s="190">
        <v>4.2471877999999998E-3</v>
      </c>
      <c r="M736" s="190">
        <v>1.1107801E-3</v>
      </c>
      <c r="N736" s="190">
        <v>1.012132E-3</v>
      </c>
      <c r="O736" s="190">
        <v>1.2802766999999999E-4</v>
      </c>
      <c r="P736" s="190">
        <v>5.2637876999999997E-5</v>
      </c>
      <c r="Q736" s="190">
        <v>6.2316011999999997E-5</v>
      </c>
      <c r="R736" s="190">
        <v>1.1458169E-4</v>
      </c>
      <c r="S736" s="190">
        <v>2.3247837E-2</v>
      </c>
      <c r="T736" s="190">
        <v>6.0419162000000002E-5</v>
      </c>
      <c r="U736" s="190">
        <v>6.6600462</v>
      </c>
      <c r="V736" s="190">
        <v>6.8063571000000004E-9</v>
      </c>
      <c r="W736" s="25"/>
      <c r="X736" s="252">
        <f t="shared" si="677"/>
        <v>3.6419037068965516</v>
      </c>
      <c r="Y736" s="25">
        <v>2.7172825</v>
      </c>
      <c r="Z736" s="67">
        <f t="shared" si="678"/>
        <v>6.4705767144495593E-2</v>
      </c>
      <c r="AA736" s="5">
        <f t="shared" si="679"/>
        <v>3.4871648801270997E-6</v>
      </c>
      <c r="AB736" s="5">
        <f t="shared" si="680"/>
        <v>1.0405928584111301E-8</v>
      </c>
      <c r="AC736" s="36">
        <f t="shared" si="681"/>
        <v>2.3983199129900001E-2</v>
      </c>
      <c r="AD736" s="42">
        <v>3.3804123999999999E-6</v>
      </c>
      <c r="AE736" s="42">
        <v>1.0199489E-8</v>
      </c>
      <c r="AF736" s="42">
        <v>2.7866440000000001E-13</v>
      </c>
      <c r="AG736" s="42">
        <v>8.586799E-12</v>
      </c>
      <c r="AH736" s="42">
        <v>1.9627271E-12</v>
      </c>
      <c r="AI736" s="42">
        <v>1.3954167000000001E-10</v>
      </c>
      <c r="AJ736" s="42">
        <v>1.0058803E-7</v>
      </c>
      <c r="AK736" s="42">
        <v>2.0328420000000002E-11</v>
      </c>
      <c r="AL736" s="42">
        <v>1.1674196999999999E-10</v>
      </c>
      <c r="AM736" s="42">
        <v>1.4524633E-13</v>
      </c>
      <c r="AN736" s="42">
        <v>1.7252118E-15</v>
      </c>
      <c r="AO736" s="42">
        <v>2.6767843000000002E-13</v>
      </c>
      <c r="AP736" s="42">
        <v>6.4106682E-15</v>
      </c>
      <c r="AQ736" s="42">
        <v>1.4468376999999999E-14</v>
      </c>
      <c r="AR736" s="42">
        <v>7.9172230999999998E-11</v>
      </c>
      <c r="AS736" s="42">
        <v>1.856584E-9</v>
      </c>
      <c r="AT736" s="42">
        <v>4.3851560999999999E-11</v>
      </c>
      <c r="AU736" s="42">
        <v>7.7741298999999994E-6</v>
      </c>
      <c r="AV736" s="42">
        <v>2.3975425000000002E-2</v>
      </c>
      <c r="AW736" s="42">
        <v>4.0786027000000004E-9</v>
      </c>
      <c r="AX736" s="42">
        <v>2.4802329999999999E-11</v>
      </c>
      <c r="AY736" s="42">
        <v>1.1096942999999999E-15</v>
      </c>
      <c r="AZ736" s="28"/>
      <c r="BA736" s="33" t="s">
        <v>1165</v>
      </c>
      <c r="BB736" s="28"/>
      <c r="BC736" s="28"/>
      <c r="BE736" s="39"/>
      <c r="BF736"/>
      <c r="BG736"/>
      <c r="BH736"/>
      <c r="BI736"/>
      <c r="BJ736"/>
      <c r="BK736"/>
      <c r="BL736"/>
      <c r="BM736"/>
      <c r="BN736"/>
      <c r="BO736"/>
      <c r="BP736"/>
      <c r="BQ736"/>
    </row>
    <row r="737" spans="3:69" ht="13.8" customHeight="1">
      <c r="C737" s="71" t="s">
        <v>690</v>
      </c>
      <c r="D737" s="17">
        <v>1</v>
      </c>
      <c r="E737" s="29" t="s">
        <v>52</v>
      </c>
      <c r="F737" s="43" t="s">
        <v>2221</v>
      </c>
      <c r="G737" s="238">
        <f t="shared" si="673"/>
        <v>4.5268996554513399E-2</v>
      </c>
      <c r="H737" s="134">
        <f t="shared" si="674"/>
        <v>1.1224805899999999E-3</v>
      </c>
      <c r="I737" s="134">
        <f t="shared" si="675"/>
        <v>4.6174696750000003E-3</v>
      </c>
      <c r="J737" s="138">
        <f t="shared" si="676"/>
        <v>2.0272520289513398E-2</v>
      </c>
      <c r="K737" s="190">
        <v>1.9256526E-2</v>
      </c>
      <c r="L737" s="190">
        <v>3.4982367999999999E-3</v>
      </c>
      <c r="M737" s="190">
        <v>1.0594483E-3</v>
      </c>
      <c r="N737" s="190">
        <v>9.4666059000000002E-4</v>
      </c>
      <c r="O737" s="190">
        <v>1.2463080999999999E-4</v>
      </c>
      <c r="P737" s="190">
        <v>5.118919E-5</v>
      </c>
      <c r="Q737" s="190">
        <v>5.9784575000000002E-5</v>
      </c>
      <c r="R737" s="190">
        <v>1.1288796E-4</v>
      </c>
      <c r="S737" s="190">
        <v>2.0053712000000001E-2</v>
      </c>
      <c r="T737" s="190">
        <v>6.0003878999999999E-5</v>
      </c>
      <c r="U737" s="190">
        <v>4.5909674000000001E-5</v>
      </c>
      <c r="V737" s="190">
        <v>6.7765133999999996E-9</v>
      </c>
      <c r="W737" s="25"/>
      <c r="X737" s="252">
        <f t="shared" si="677"/>
        <v>0.16600453448275862</v>
      </c>
      <c r="Y737" s="25">
        <v>2.3750955</v>
      </c>
      <c r="Z737" s="67">
        <f t="shared" si="678"/>
        <v>4.6417049377944766E-3</v>
      </c>
      <c r="AA737" s="5">
        <f t="shared" si="679"/>
        <v>2.4516618321620001E-7</v>
      </c>
      <c r="AB737" s="5">
        <f t="shared" si="680"/>
        <v>6.5241748783479984E-10</v>
      </c>
      <c r="AC737" s="36">
        <f t="shared" si="681"/>
        <v>2.0839844149400003E-2</v>
      </c>
      <c r="AD737" s="42">
        <v>1.5469928999999999E-7</v>
      </c>
      <c r="AE737" s="42">
        <v>4.6673741999999997E-10</v>
      </c>
      <c r="AF737" s="42">
        <v>1.2751746000000001E-14</v>
      </c>
      <c r="AG737" s="42">
        <v>8.1998416000000004E-12</v>
      </c>
      <c r="AH737" s="42">
        <v>1.9086866000000001E-12</v>
      </c>
      <c r="AI737" s="42">
        <v>1.3199767999999999E-10</v>
      </c>
      <c r="AJ737" s="42">
        <v>8.4422980999999998E-8</v>
      </c>
      <c r="AK737" s="42">
        <v>1.9198543999999999E-11</v>
      </c>
      <c r="AL737" s="42">
        <v>9.7993617999999997E-11</v>
      </c>
      <c r="AM737" s="42">
        <v>1.4163773000000001E-13</v>
      </c>
      <c r="AN737" s="42">
        <v>1.6695529999999999E-15</v>
      </c>
      <c r="AO737" s="42">
        <v>2.5465096999999999E-13</v>
      </c>
      <c r="AP737" s="42">
        <v>5.6977868999999996E-15</v>
      </c>
      <c r="AQ737" s="42">
        <v>1.2609596E-14</v>
      </c>
      <c r="AR737" s="42">
        <v>7.4093707999999995E-11</v>
      </c>
      <c r="AS737" s="42">
        <v>1.8051291999999999E-9</v>
      </c>
      <c r="AT737" s="42">
        <v>4.3596123000000001E-11</v>
      </c>
      <c r="AU737" s="42">
        <v>7.6221493999999999E-6</v>
      </c>
      <c r="AV737" s="42">
        <v>2.0832222000000001E-2</v>
      </c>
      <c r="AW737" s="42">
        <v>4.0225831000000001E-9</v>
      </c>
      <c r="AX737" s="42">
        <v>2.4461671E-11</v>
      </c>
      <c r="AY737" s="42">
        <v>1.0944528999999999E-15</v>
      </c>
      <c r="AZ737" s="28"/>
      <c r="BA737" s="33" t="s">
        <v>1165</v>
      </c>
      <c r="BB737" s="28"/>
      <c r="BC737" s="28"/>
      <c r="BE737" s="39"/>
      <c r="BF737"/>
      <c r="BG737"/>
      <c r="BH737"/>
      <c r="BI737"/>
      <c r="BJ737"/>
      <c r="BK737"/>
      <c r="BL737"/>
      <c r="BM737"/>
      <c r="BN737"/>
      <c r="BO737"/>
      <c r="BP737"/>
      <c r="BQ737"/>
    </row>
    <row r="738" spans="3:69" ht="13.8" customHeight="1">
      <c r="C738" s="71" t="s">
        <v>691</v>
      </c>
      <c r="D738" s="17">
        <v>1</v>
      </c>
      <c r="E738" s="29" t="s">
        <v>52</v>
      </c>
      <c r="F738" s="43" t="s">
        <v>2222</v>
      </c>
      <c r="G738" s="238">
        <f t="shared" si="673"/>
        <v>5.7854689908805135</v>
      </c>
      <c r="H738" s="134">
        <f t="shared" si="674"/>
        <v>1.1224805899999999E-3</v>
      </c>
      <c r="I738" s="134">
        <f t="shared" si="675"/>
        <v>4.6174696750000003E-3</v>
      </c>
      <c r="J738" s="138">
        <f t="shared" si="676"/>
        <v>5.3602725106155136</v>
      </c>
      <c r="K738" s="190">
        <v>0.41945652999999999</v>
      </c>
      <c r="L738" s="190">
        <v>3.4982367999999999E-3</v>
      </c>
      <c r="M738" s="190">
        <v>1.0594483E-3</v>
      </c>
      <c r="N738" s="190">
        <v>9.4666059000000002E-4</v>
      </c>
      <c r="O738" s="190">
        <v>1.2463080999999999E-4</v>
      </c>
      <c r="P738" s="190">
        <v>5.118919E-5</v>
      </c>
      <c r="Q738" s="190">
        <v>5.9784575000000002E-5</v>
      </c>
      <c r="R738" s="190">
        <v>1.1288796E-4</v>
      </c>
      <c r="S738" s="190">
        <v>2.0053712000000001E-2</v>
      </c>
      <c r="T738" s="190">
        <v>6.0003878999999999E-5</v>
      </c>
      <c r="U738" s="190">
        <v>5.3400458999999998</v>
      </c>
      <c r="V738" s="190">
        <v>6.7765133999999996E-9</v>
      </c>
      <c r="W738" s="25"/>
      <c r="X738" s="252">
        <f t="shared" si="677"/>
        <v>3.6160045689655171</v>
      </c>
      <c r="Y738" s="25">
        <v>2.3750955</v>
      </c>
      <c r="Z738" s="67">
        <f t="shared" si="678"/>
        <v>6.3950940247388705E-2</v>
      </c>
      <c r="AA738" s="5">
        <f t="shared" si="679"/>
        <v>3.4467661932161995E-6</v>
      </c>
      <c r="AB738" s="5">
        <f t="shared" si="680"/>
        <v>1.03126809928388E-8</v>
      </c>
      <c r="AC738" s="36">
        <f t="shared" si="681"/>
        <v>2.0839844149400003E-2</v>
      </c>
      <c r="AD738" s="42">
        <v>3.3562993E-6</v>
      </c>
      <c r="AE738" s="42">
        <v>1.0126737000000001E-8</v>
      </c>
      <c r="AF738" s="42">
        <v>2.7667674999999998E-13</v>
      </c>
      <c r="AG738" s="42">
        <v>8.1998416000000004E-12</v>
      </c>
      <c r="AH738" s="42">
        <v>1.9086866000000001E-12</v>
      </c>
      <c r="AI738" s="42">
        <v>1.3199767999999999E-10</v>
      </c>
      <c r="AJ738" s="42">
        <v>8.4422980999999998E-8</v>
      </c>
      <c r="AK738" s="42">
        <v>1.9198543999999999E-11</v>
      </c>
      <c r="AL738" s="42">
        <v>9.7993617999999997E-11</v>
      </c>
      <c r="AM738" s="42">
        <v>1.4163773000000001E-13</v>
      </c>
      <c r="AN738" s="42">
        <v>1.6695529999999999E-15</v>
      </c>
      <c r="AO738" s="42">
        <v>2.5465096999999999E-13</v>
      </c>
      <c r="AP738" s="42">
        <v>5.6977868999999996E-15</v>
      </c>
      <c r="AQ738" s="42">
        <v>1.2609596E-14</v>
      </c>
      <c r="AR738" s="42">
        <v>7.4093707999999995E-11</v>
      </c>
      <c r="AS738" s="42">
        <v>1.8051291999999999E-9</v>
      </c>
      <c r="AT738" s="42">
        <v>4.3596123000000001E-11</v>
      </c>
      <c r="AU738" s="42">
        <v>7.6221493999999999E-6</v>
      </c>
      <c r="AV738" s="42">
        <v>2.0832222000000001E-2</v>
      </c>
      <c r="AW738" s="42">
        <v>4.0225831000000001E-9</v>
      </c>
      <c r="AX738" s="42">
        <v>2.4461671E-11</v>
      </c>
      <c r="AY738" s="42">
        <v>1.0944528999999999E-15</v>
      </c>
      <c r="AZ738" s="28"/>
      <c r="BA738" s="33" t="s">
        <v>1165</v>
      </c>
      <c r="BB738" s="28"/>
      <c r="BC738" s="28"/>
      <c r="BE738" s="39"/>
      <c r="BF738"/>
      <c r="BG738"/>
      <c r="BH738"/>
      <c r="BI738"/>
      <c r="BJ738"/>
      <c r="BK738"/>
      <c r="BL738"/>
      <c r="BM738"/>
      <c r="BN738"/>
      <c r="BO738"/>
      <c r="BP738"/>
      <c r="BQ738"/>
    </row>
    <row r="739" spans="3:69" ht="13.8" customHeight="1">
      <c r="C739" s="71" t="s">
        <v>692</v>
      </c>
      <c r="D739" s="17">
        <v>1</v>
      </c>
      <c r="E739" s="29" t="s">
        <v>52</v>
      </c>
      <c r="F739" s="43" t="s">
        <v>2223</v>
      </c>
      <c r="G739" s="238">
        <f t="shared" si="673"/>
        <v>2.5230108399660001E-2</v>
      </c>
      <c r="H739" s="134">
        <f t="shared" si="674"/>
        <v>1.2346733289999999E-3</v>
      </c>
      <c r="I739" s="134">
        <f t="shared" si="675"/>
        <v>2.0484279870000002E-3</v>
      </c>
      <c r="J739" s="138">
        <f t="shared" si="676"/>
        <v>1.1242013083660001E-2</v>
      </c>
      <c r="K739" s="190">
        <v>1.0704994000000001E-2</v>
      </c>
      <c r="L739" s="190">
        <v>7.2664976E-4</v>
      </c>
      <c r="M739" s="190">
        <v>1.2600460999999999E-3</v>
      </c>
      <c r="N739" s="190">
        <v>1.0089777999999999E-3</v>
      </c>
      <c r="O739" s="190">
        <v>1.5809451999999999E-4</v>
      </c>
      <c r="P739" s="190">
        <v>6.7601008999999997E-5</v>
      </c>
      <c r="Q739" s="190">
        <v>6.1732127000000005E-5</v>
      </c>
      <c r="R739" s="190">
        <v>1.4892956E-4</v>
      </c>
      <c r="S739" s="190">
        <v>1.0940095E-2</v>
      </c>
      <c r="T739" s="190">
        <v>8.5883414000000003E-5</v>
      </c>
      <c r="U739" s="190">
        <v>6.7095123000000004E-5</v>
      </c>
      <c r="V739" s="190">
        <v>9.9866599999999995E-9</v>
      </c>
      <c r="W739" s="25"/>
      <c r="X739" s="252">
        <f t="shared" si="677"/>
        <v>9.2284431034482764E-2</v>
      </c>
      <c r="Y739" s="25">
        <v>1.4788414999999999</v>
      </c>
      <c r="Z739" s="67">
        <f t="shared" si="678"/>
        <v>2.3909128601058874E-3</v>
      </c>
      <c r="AA739" s="5">
        <f t="shared" si="679"/>
        <v>1.2302544558469999E-7</v>
      </c>
      <c r="AB739" s="5">
        <f t="shared" si="680"/>
        <v>4.1309910260289996E-10</v>
      </c>
      <c r="AC739" s="36">
        <f t="shared" si="681"/>
        <v>1.2393531872000001E-2</v>
      </c>
      <c r="AD739" s="42">
        <v>8.6126169999999994E-8</v>
      </c>
      <c r="AE739" s="42">
        <v>2.5984334999999999E-10</v>
      </c>
      <c r="AF739" s="42">
        <v>7.0991485999999997E-15</v>
      </c>
      <c r="AG739" s="42">
        <v>9.6887352999999995E-12</v>
      </c>
      <c r="AH739" s="42">
        <v>1.8866324000000002E-12</v>
      </c>
      <c r="AI739" s="42">
        <v>1.4976370999999999E-10</v>
      </c>
      <c r="AJ739" s="42">
        <v>2.8703646E-8</v>
      </c>
      <c r="AK739" s="42">
        <v>2.1596868E-11</v>
      </c>
      <c r="AL739" s="42">
        <v>3.3593850999999997E-11</v>
      </c>
      <c r="AM739" s="42">
        <v>1.9084238E-13</v>
      </c>
      <c r="AN739" s="42">
        <v>2.1579753000000001E-15</v>
      </c>
      <c r="AO739" s="42">
        <v>2.9860393999999998E-13</v>
      </c>
      <c r="AP739" s="42">
        <v>4.2032928E-15</v>
      </c>
      <c r="AQ739" s="42">
        <v>7.7648827999999996E-15</v>
      </c>
      <c r="AR739" s="42">
        <v>7.8852506999999997E-11</v>
      </c>
      <c r="AS739" s="42">
        <v>2.3909074E-9</v>
      </c>
      <c r="AT739" s="42">
        <v>6.3714461999999996E-11</v>
      </c>
      <c r="AU739" s="42">
        <v>1.0311872E-5</v>
      </c>
      <c r="AV739" s="42">
        <v>1.238322E-2</v>
      </c>
      <c r="AW739" s="42">
        <v>5.5645305999999998E-9</v>
      </c>
      <c r="AX739" s="42">
        <v>3.3838386000000002E-11</v>
      </c>
      <c r="AY739" s="42">
        <v>1.5139834E-15</v>
      </c>
      <c r="AZ739" s="28"/>
      <c r="BA739" s="33" t="s">
        <v>1165</v>
      </c>
      <c r="BB739" s="28"/>
      <c r="BC739" s="28"/>
      <c r="BE739" s="39"/>
      <c r="BF739"/>
      <c r="BG739"/>
      <c r="BH739"/>
      <c r="BI739"/>
      <c r="BJ739"/>
      <c r="BK739"/>
      <c r="BL739"/>
      <c r="BM739"/>
      <c r="BN739"/>
      <c r="BO739"/>
      <c r="BP739"/>
      <c r="BQ739"/>
    </row>
    <row r="740" spans="3:69" ht="13.8" customHeight="1">
      <c r="C740" s="71" t="s">
        <v>693</v>
      </c>
      <c r="D740" s="1"/>
      <c r="E740" s="29" t="s">
        <v>52</v>
      </c>
      <c r="F740" s="43" t="s">
        <v>2224</v>
      </c>
      <c r="G740" s="238">
        <f t="shared" si="673"/>
        <v>2.8411950909396397E-2</v>
      </c>
      <c r="H740" s="134">
        <f t="shared" si="674"/>
        <v>9.5491683999999999E-4</v>
      </c>
      <c r="I740" s="134">
        <f t="shared" si="675"/>
        <v>2.7043807139999999E-3</v>
      </c>
      <c r="J740" s="138">
        <f t="shared" si="676"/>
        <v>1.2655320355396399E-2</v>
      </c>
      <c r="K740" s="190">
        <v>1.2097333E-2</v>
      </c>
      <c r="L740" s="190">
        <v>1.7135026E-3</v>
      </c>
      <c r="M740" s="190">
        <v>9.3712590000000001E-4</v>
      </c>
      <c r="N740" s="190">
        <v>7.9064369000000001E-4</v>
      </c>
      <c r="O740" s="190">
        <v>1.1653614999999999E-4</v>
      </c>
      <c r="P740" s="190">
        <v>4.7737000000000001E-5</v>
      </c>
      <c r="Q740" s="190">
        <v>5.3752214000000002E-5</v>
      </c>
      <c r="R740" s="190">
        <v>1.0885186E-4</v>
      </c>
      <c r="S740" s="190">
        <v>1.2442178999999999E-2</v>
      </c>
      <c r="T740" s="190">
        <v>5.9014271000000002E-5</v>
      </c>
      <c r="U740" s="190">
        <v>4.5268519000000001E-5</v>
      </c>
      <c r="V740" s="190">
        <v>6.7053964000000001E-9</v>
      </c>
      <c r="W740" s="25"/>
      <c r="X740" s="252">
        <f t="shared" si="677"/>
        <v>0.10428735344827586</v>
      </c>
      <c r="Y740" s="25">
        <v>1.5596711999999999</v>
      </c>
      <c r="Z740" s="67">
        <f t="shared" si="678"/>
        <v>2.8429702587711753E-3</v>
      </c>
      <c r="AA740" s="5">
        <f t="shared" si="679"/>
        <v>1.4889703485440002E-7</v>
      </c>
      <c r="AB740" s="5">
        <f t="shared" si="680"/>
        <v>4.302116837805E-10</v>
      </c>
      <c r="AC740" s="36">
        <f t="shared" si="681"/>
        <v>1.33492979832E-2</v>
      </c>
      <c r="AD740" s="42">
        <v>9.7238352000000007E-8</v>
      </c>
      <c r="AE740" s="42">
        <v>2.9337217999999998E-10</v>
      </c>
      <c r="AF740" s="42">
        <v>8.0152140000000004E-15</v>
      </c>
      <c r="AG740" s="42">
        <v>7.2777301999999996E-12</v>
      </c>
      <c r="AH740" s="42">
        <v>1.7799092E-12</v>
      </c>
      <c r="AI740" s="42">
        <v>1.1402052E-10</v>
      </c>
      <c r="AJ740" s="42">
        <v>4.590201E-8</v>
      </c>
      <c r="AK740" s="42">
        <v>1.6506073000000001E-11</v>
      </c>
      <c r="AL740" s="42">
        <v>5.3316690999999999E-11</v>
      </c>
      <c r="AM740" s="42">
        <v>1.3303853000000001E-13</v>
      </c>
      <c r="AN740" s="42">
        <v>1.5369191000000001E-15</v>
      </c>
      <c r="AO740" s="42">
        <v>2.2360682000000001E-13</v>
      </c>
      <c r="AP740" s="42">
        <v>3.9990058000000002E-15</v>
      </c>
      <c r="AQ740" s="42">
        <v>8.1801587999999994E-15</v>
      </c>
      <c r="AR740" s="42">
        <v>6.1991695E-11</v>
      </c>
      <c r="AS740" s="42">
        <v>1.6825135000000001E-9</v>
      </c>
      <c r="AT740" s="42">
        <v>4.2987420000000002E-11</v>
      </c>
      <c r="AU740" s="42">
        <v>7.2599832E-6</v>
      </c>
      <c r="AV740" s="42">
        <v>1.3342038000000001E-2</v>
      </c>
      <c r="AW740" s="42">
        <v>3.8890894999999997E-9</v>
      </c>
      <c r="AX740" s="42">
        <v>2.3649884999999999E-11</v>
      </c>
      <c r="AY740" s="42">
        <v>1.0581328E-15</v>
      </c>
      <c r="AZ740" s="28"/>
      <c r="BA740" s="33" t="s">
        <v>1165</v>
      </c>
      <c r="BB740" s="28"/>
      <c r="BC740" s="28"/>
      <c r="BE740" s="39"/>
      <c r="BF740"/>
      <c r="BG740"/>
      <c r="BH740"/>
      <c r="BI740"/>
      <c r="BJ740"/>
      <c r="BK740"/>
      <c r="BL740"/>
      <c r="BM740"/>
      <c r="BN740"/>
      <c r="BO740"/>
      <c r="BP740"/>
      <c r="BQ740"/>
    </row>
    <row r="741" spans="3:69" ht="13.8" customHeight="1">
      <c r="C741" s="71" t="s">
        <v>694</v>
      </c>
      <c r="E741" s="29" t="s">
        <v>52</v>
      </c>
      <c r="F741" s="43" t="s">
        <v>2225</v>
      </c>
      <c r="G741" s="238">
        <f t="shared" si="673"/>
        <v>4.2086119793903958</v>
      </c>
      <c r="H741" s="134">
        <f t="shared" si="674"/>
        <v>9.5491683999999999E-4</v>
      </c>
      <c r="I741" s="134">
        <f t="shared" si="675"/>
        <v>2.7043807139999999E-3</v>
      </c>
      <c r="J741" s="138">
        <f t="shared" si="676"/>
        <v>3.7926553518363959</v>
      </c>
      <c r="K741" s="190">
        <v>0.41229733000000002</v>
      </c>
      <c r="L741" s="190">
        <v>1.7135026E-3</v>
      </c>
      <c r="M741" s="190">
        <v>9.3712590000000001E-4</v>
      </c>
      <c r="N741" s="190">
        <v>7.9064369000000001E-4</v>
      </c>
      <c r="O741" s="190">
        <v>1.1653614999999999E-4</v>
      </c>
      <c r="P741" s="190">
        <v>4.7737000000000001E-5</v>
      </c>
      <c r="Q741" s="190">
        <v>5.3752214000000002E-5</v>
      </c>
      <c r="R741" s="190">
        <v>1.0885186E-4</v>
      </c>
      <c r="S741" s="190">
        <v>1.2442178999999999E-2</v>
      </c>
      <c r="T741" s="190">
        <v>5.9014271000000002E-5</v>
      </c>
      <c r="U741" s="190">
        <v>3.7800452999999998</v>
      </c>
      <c r="V741" s="190">
        <v>6.7053964000000001E-9</v>
      </c>
      <c r="W741" s="25"/>
      <c r="X741" s="252">
        <f t="shared" si="677"/>
        <v>3.554287327586207</v>
      </c>
      <c r="Y741" s="25">
        <v>1.5596711999999999</v>
      </c>
      <c r="Z741" s="67">
        <f t="shared" si="678"/>
        <v>6.2152206453976948E-2</v>
      </c>
      <c r="AA741" s="5">
        <f t="shared" si="679"/>
        <v>3.3504970828544002E-6</v>
      </c>
      <c r="AB741" s="5">
        <f t="shared" si="680"/>
        <v>1.0090475628776496E-8</v>
      </c>
      <c r="AC741" s="36">
        <f t="shared" si="681"/>
        <v>1.33492979832E-2</v>
      </c>
      <c r="AD741" s="42">
        <v>3.2988384E-6</v>
      </c>
      <c r="AE741" s="42">
        <v>9.9533721999999994E-9</v>
      </c>
      <c r="AF741" s="42">
        <v>2.7194021E-13</v>
      </c>
      <c r="AG741" s="42">
        <v>7.2777301999999996E-12</v>
      </c>
      <c r="AH741" s="42">
        <v>1.7799092E-12</v>
      </c>
      <c r="AI741" s="42">
        <v>1.1402052E-10</v>
      </c>
      <c r="AJ741" s="42">
        <v>4.590201E-8</v>
      </c>
      <c r="AK741" s="42">
        <v>1.6506073000000001E-11</v>
      </c>
      <c r="AL741" s="42">
        <v>5.3316690999999999E-11</v>
      </c>
      <c r="AM741" s="42">
        <v>1.3303853000000001E-13</v>
      </c>
      <c r="AN741" s="42">
        <v>1.5369191000000001E-15</v>
      </c>
      <c r="AO741" s="42">
        <v>2.2360682000000001E-13</v>
      </c>
      <c r="AP741" s="42">
        <v>3.9990058000000002E-15</v>
      </c>
      <c r="AQ741" s="42">
        <v>8.1801587999999994E-15</v>
      </c>
      <c r="AR741" s="42">
        <v>6.1991695E-11</v>
      </c>
      <c r="AS741" s="42">
        <v>1.6825135000000001E-9</v>
      </c>
      <c r="AT741" s="42">
        <v>4.2987420000000002E-11</v>
      </c>
      <c r="AU741" s="42">
        <v>7.2599832E-6</v>
      </c>
      <c r="AV741" s="42">
        <v>1.3342038000000001E-2</v>
      </c>
      <c r="AW741" s="42">
        <v>3.8890894999999997E-9</v>
      </c>
      <c r="AX741" s="42">
        <v>2.3649884999999999E-11</v>
      </c>
      <c r="AY741" s="42">
        <v>1.0581328E-15</v>
      </c>
      <c r="AZ741" s="28"/>
      <c r="BA741" s="33" t="s">
        <v>1165</v>
      </c>
      <c r="BB741" s="28"/>
      <c r="BC741" s="28"/>
      <c r="BE741" s="39"/>
      <c r="BF741"/>
      <c r="BG741"/>
      <c r="BH741"/>
      <c r="BI741"/>
      <c r="BJ741"/>
      <c r="BK741"/>
      <c r="BL741"/>
      <c r="BM741"/>
      <c r="BN741"/>
      <c r="BO741"/>
      <c r="BP741"/>
      <c r="BQ741"/>
    </row>
    <row r="742" spans="3:69" ht="13.8" customHeight="1">
      <c r="C742" s="71" t="s">
        <v>695</v>
      </c>
      <c r="E742" s="29" t="s">
        <v>52</v>
      </c>
      <c r="F742" s="43" t="s">
        <v>2226</v>
      </c>
      <c r="G742" s="238">
        <f t="shared" si="673"/>
        <v>7.5290323887840099E-2</v>
      </c>
      <c r="H742" s="134">
        <f t="shared" si="674"/>
        <v>1.4987471770000001E-3</v>
      </c>
      <c r="I742" s="134">
        <f t="shared" si="675"/>
        <v>7.9508473630000003E-3</v>
      </c>
      <c r="J742" s="138">
        <f t="shared" si="676"/>
        <v>3.3844387347840101E-2</v>
      </c>
      <c r="K742" s="190">
        <v>3.1996341999999997E-2</v>
      </c>
      <c r="L742" s="190">
        <v>6.5142408000000004E-3</v>
      </c>
      <c r="M742" s="190">
        <v>1.3637991E-3</v>
      </c>
      <c r="N742" s="190">
        <v>1.2864625000000001E-3</v>
      </c>
      <c r="O742" s="190">
        <v>1.4981845000000001E-4</v>
      </c>
      <c r="P742" s="190">
        <v>6.2466226999999995E-5</v>
      </c>
      <c r="Q742" s="190">
        <v>7.2807463000000003E-5</v>
      </c>
      <c r="R742" s="190">
        <v>1.3028589E-4</v>
      </c>
      <c r="S742" s="190">
        <v>3.3593024999999999E-2</v>
      </c>
      <c r="T742" s="190">
        <v>6.8530294E-5</v>
      </c>
      <c r="U742" s="190">
        <v>5.2538437E-5</v>
      </c>
      <c r="V742" s="190">
        <v>7.7268401000000006E-9</v>
      </c>
      <c r="W742" s="25"/>
      <c r="X742" s="252">
        <f t="shared" si="677"/>
        <v>0.27583053448275857</v>
      </c>
      <c r="Y742" s="25">
        <v>3.8455857</v>
      </c>
      <c r="Z742" s="67">
        <f t="shared" si="678"/>
        <v>7.8170023849737924E-3</v>
      </c>
      <c r="AA742" s="5">
        <f t="shared" si="679"/>
        <v>4.1469032068649999E-7</v>
      </c>
      <c r="AB742" s="5">
        <f t="shared" si="680"/>
        <v>1.0543593105584998E-9</v>
      </c>
      <c r="AC742" s="36">
        <f t="shared" si="681"/>
        <v>3.42945582069E-2</v>
      </c>
      <c r="AD742" s="42">
        <v>2.5696701999999999E-7</v>
      </c>
      <c r="AE742" s="42">
        <v>7.7528852999999998E-10</v>
      </c>
      <c r="AF742" s="42">
        <v>2.1181703E-14</v>
      </c>
      <c r="AG742" s="42">
        <v>1.0488328E-11</v>
      </c>
      <c r="AH742" s="42">
        <v>2.1707884999999998E-12</v>
      </c>
      <c r="AI742" s="42">
        <v>1.7379796999999999E-10</v>
      </c>
      <c r="AJ742" s="42">
        <v>1.5054454E-7</v>
      </c>
      <c r="AK742" s="42">
        <v>2.5393416E-11</v>
      </c>
      <c r="AL742" s="42">
        <v>1.7473791E-10</v>
      </c>
      <c r="AM742" s="42">
        <v>1.7180911E-13</v>
      </c>
      <c r="AN742" s="42">
        <v>2.0672884E-15</v>
      </c>
      <c r="AO742" s="42">
        <v>3.3015285999999998E-13</v>
      </c>
      <c r="AP742" s="42">
        <v>8.8544428999999998E-15</v>
      </c>
      <c r="AQ742" s="42">
        <v>2.0603341E-14</v>
      </c>
      <c r="AR742" s="42">
        <v>1.004329E-10</v>
      </c>
      <c r="AS742" s="42">
        <v>2.2063845000000002E-9</v>
      </c>
      <c r="AT742" s="42">
        <v>4.9890670000000001E-11</v>
      </c>
      <c r="AU742" s="42">
        <v>9.0472068999999996E-6</v>
      </c>
      <c r="AV742" s="42">
        <v>3.4285510999999998E-2</v>
      </c>
      <c r="AW742" s="42">
        <v>4.6854861999999997E-9</v>
      </c>
      <c r="AX742" s="42">
        <v>2.8492840999999999E-11</v>
      </c>
      <c r="AY742" s="42">
        <v>1.2748131999999999E-15</v>
      </c>
      <c r="AZ742" s="28"/>
      <c r="BA742" s="33" t="s">
        <v>1165</v>
      </c>
      <c r="BB742" s="28"/>
      <c r="BC742" s="28"/>
      <c r="BE742" s="39"/>
      <c r="BF742"/>
      <c r="BG742"/>
      <c r="BH742"/>
      <c r="BI742"/>
      <c r="BJ742"/>
      <c r="BK742"/>
      <c r="BL742"/>
      <c r="BM742"/>
      <c r="BN742"/>
      <c r="BO742"/>
      <c r="BP742"/>
      <c r="BQ742"/>
    </row>
    <row r="743" spans="3:69" ht="13.8" customHeight="1">
      <c r="C743" s="71" t="s">
        <v>696</v>
      </c>
      <c r="D743" s="1"/>
      <c r="E743" s="29" t="s">
        <v>52</v>
      </c>
      <c r="F743" s="43" t="s">
        <v>2227</v>
      </c>
      <c r="G743" s="238">
        <f t="shared" si="673"/>
        <v>3.3679776768620398E-2</v>
      </c>
      <c r="H743" s="134">
        <f t="shared" si="674"/>
        <v>1.0072805100000001E-3</v>
      </c>
      <c r="I743" s="134">
        <f t="shared" si="675"/>
        <v>3.3022209870000002E-3</v>
      </c>
      <c r="J743" s="138">
        <f t="shared" si="676"/>
        <v>1.50356952716204E-2</v>
      </c>
      <c r="K743" s="190">
        <v>1.433458E-2</v>
      </c>
      <c r="L743" s="190">
        <v>2.2712320000000002E-3</v>
      </c>
      <c r="M743" s="190">
        <v>9.7535166000000003E-4</v>
      </c>
      <c r="N743" s="190">
        <v>8.3939897000000002E-4</v>
      </c>
      <c r="O743" s="190">
        <v>1.1906573E-4</v>
      </c>
      <c r="P743" s="190">
        <v>4.8815810000000002E-5</v>
      </c>
      <c r="Q743" s="190">
        <v>5.5637326999999997E-5</v>
      </c>
      <c r="R743" s="190">
        <v>1.1011314E-4</v>
      </c>
      <c r="S743" s="190">
        <v>1.4820783000000001E-2</v>
      </c>
      <c r="T743" s="190">
        <v>5.9323524000000001E-5</v>
      </c>
      <c r="U743" s="190">
        <v>4.546888E-5</v>
      </c>
      <c r="V743" s="190">
        <v>6.7276203999999997E-9</v>
      </c>
      <c r="W743" s="25"/>
      <c r="X743" s="252">
        <f t="shared" si="677"/>
        <v>0.12357396551724137</v>
      </c>
      <c r="Y743" s="25">
        <v>1.8144913</v>
      </c>
      <c r="Z743" s="67">
        <f t="shared" si="678"/>
        <v>3.4050749265280809E-3</v>
      </c>
      <c r="AA743" s="5">
        <f t="shared" si="679"/>
        <v>1.7898114819609997E-7</v>
      </c>
      <c r="AB743" s="5">
        <f t="shared" si="680"/>
        <v>4.9965100036289999E-10</v>
      </c>
      <c r="AC743" s="36">
        <f t="shared" si="681"/>
        <v>1.5690094160100001E-2</v>
      </c>
      <c r="AD743" s="42">
        <v>1.151949E-7</v>
      </c>
      <c r="AE743" s="42">
        <v>3.4754882000000002E-10</v>
      </c>
      <c r="AF743" s="42">
        <v>9.4953802999999992E-15</v>
      </c>
      <c r="AG743" s="42">
        <v>7.5658900000000002E-12</v>
      </c>
      <c r="AH743" s="42">
        <v>1.8201521000000001E-12</v>
      </c>
      <c r="AI743" s="42">
        <v>1.1963838000000001E-10</v>
      </c>
      <c r="AJ743" s="42">
        <v>5.7939812999999998E-8</v>
      </c>
      <c r="AK743" s="42">
        <v>1.734747E-11</v>
      </c>
      <c r="AL743" s="42">
        <v>6.7278231000000006E-11</v>
      </c>
      <c r="AM743" s="42">
        <v>1.3572578E-13</v>
      </c>
      <c r="AN743" s="42">
        <v>1.5783671E-15</v>
      </c>
      <c r="AO743" s="42">
        <v>2.3330811999999998E-13</v>
      </c>
      <c r="AP743" s="42">
        <v>4.5298749000000003E-15</v>
      </c>
      <c r="AQ743" s="42">
        <v>9.5643578000000003E-15</v>
      </c>
      <c r="AR743" s="42">
        <v>6.5773574000000004E-11</v>
      </c>
      <c r="AS743" s="42">
        <v>1.7208309E-9</v>
      </c>
      <c r="AT743" s="42">
        <v>4.3177640000000001E-11</v>
      </c>
      <c r="AU743" s="42">
        <v>7.3731600999999997E-6</v>
      </c>
      <c r="AV743" s="42">
        <v>1.5682721E-2</v>
      </c>
      <c r="AW743" s="42">
        <v>3.9308063000000001E-9</v>
      </c>
      <c r="AX743" s="42">
        <v>2.3903568000000001E-11</v>
      </c>
      <c r="AY743" s="42">
        <v>1.0694828000000001E-15</v>
      </c>
      <c r="AZ743" s="28"/>
      <c r="BA743" s="33" t="s">
        <v>1165</v>
      </c>
      <c r="BB743" s="28"/>
      <c r="BC743" s="28"/>
      <c r="BE743" s="39"/>
      <c r="BF743"/>
      <c r="BG743"/>
      <c r="BH743"/>
      <c r="BI743"/>
      <c r="BJ743"/>
      <c r="BK743"/>
      <c r="BL743"/>
      <c r="BM743"/>
      <c r="BN743"/>
      <c r="BO743"/>
      <c r="BP743"/>
      <c r="BQ743"/>
    </row>
    <row r="744" spans="3:69" ht="13.8" customHeight="1">
      <c r="C744" s="71" t="s">
        <v>697</v>
      </c>
      <c r="E744" s="29" t="s">
        <v>52</v>
      </c>
      <c r="F744" s="43" t="s">
        <v>2228</v>
      </c>
      <c r="G744" s="238">
        <f t="shared" si="673"/>
        <v>5.0291298078886193</v>
      </c>
      <c r="H744" s="134">
        <f t="shared" si="674"/>
        <v>1.0072805100000001E-3</v>
      </c>
      <c r="I744" s="134">
        <f t="shared" si="675"/>
        <v>3.3022209870000002E-3</v>
      </c>
      <c r="J744" s="138">
        <f t="shared" si="676"/>
        <v>4.6102857263916199</v>
      </c>
      <c r="K744" s="190">
        <v>0.41453457999999999</v>
      </c>
      <c r="L744" s="190">
        <v>2.2712320000000002E-3</v>
      </c>
      <c r="M744" s="190">
        <v>9.7535166000000003E-4</v>
      </c>
      <c r="N744" s="190">
        <v>8.3939897000000002E-4</v>
      </c>
      <c r="O744" s="190">
        <v>1.1906573E-4</v>
      </c>
      <c r="P744" s="190">
        <v>4.8815810000000002E-5</v>
      </c>
      <c r="Q744" s="190">
        <v>5.5637326999999997E-5</v>
      </c>
      <c r="R744" s="190">
        <v>1.1011314E-4</v>
      </c>
      <c r="S744" s="190">
        <v>1.4820783000000001E-2</v>
      </c>
      <c r="T744" s="190">
        <v>5.9323524000000001E-5</v>
      </c>
      <c r="U744" s="190">
        <v>4.5952954999999998</v>
      </c>
      <c r="V744" s="190">
        <v>6.7276203999999997E-9</v>
      </c>
      <c r="W744" s="25"/>
      <c r="X744" s="252">
        <f t="shared" si="677"/>
        <v>3.5735739655172409</v>
      </c>
      <c r="Y744" s="25">
        <v>1.8144913</v>
      </c>
      <c r="Z744" s="67">
        <f t="shared" si="678"/>
        <v>6.2714310402759904E-2</v>
      </c>
      <c r="AA744" s="5">
        <f t="shared" si="679"/>
        <v>3.3805811481960992E-6</v>
      </c>
      <c r="AB744" s="5">
        <f t="shared" si="680"/>
        <v>1.0159915105362599E-8</v>
      </c>
      <c r="AC744" s="36">
        <f t="shared" si="681"/>
        <v>1.5690094160100001E-2</v>
      </c>
      <c r="AD744" s="42">
        <v>3.3167948999999999E-6</v>
      </c>
      <c r="AE744" s="42">
        <v>1.0007549E-8</v>
      </c>
      <c r="AF744" s="42">
        <v>2.7342038000000002E-13</v>
      </c>
      <c r="AG744" s="42">
        <v>7.5658900000000002E-12</v>
      </c>
      <c r="AH744" s="42">
        <v>1.8201521000000001E-12</v>
      </c>
      <c r="AI744" s="42">
        <v>1.1963838000000001E-10</v>
      </c>
      <c r="AJ744" s="42">
        <v>5.7939812999999998E-8</v>
      </c>
      <c r="AK744" s="42">
        <v>1.734747E-11</v>
      </c>
      <c r="AL744" s="42">
        <v>6.7278231000000006E-11</v>
      </c>
      <c r="AM744" s="42">
        <v>1.3572578E-13</v>
      </c>
      <c r="AN744" s="42">
        <v>1.5783671E-15</v>
      </c>
      <c r="AO744" s="42">
        <v>2.3330811999999998E-13</v>
      </c>
      <c r="AP744" s="42">
        <v>4.5298749000000003E-15</v>
      </c>
      <c r="AQ744" s="42">
        <v>9.5643578000000003E-15</v>
      </c>
      <c r="AR744" s="42">
        <v>6.5773574000000004E-11</v>
      </c>
      <c r="AS744" s="42">
        <v>1.7208309E-9</v>
      </c>
      <c r="AT744" s="42">
        <v>4.3177640000000001E-11</v>
      </c>
      <c r="AU744" s="42">
        <v>7.3731600999999997E-6</v>
      </c>
      <c r="AV744" s="42">
        <v>1.5682721E-2</v>
      </c>
      <c r="AW744" s="42">
        <v>3.9308063000000001E-9</v>
      </c>
      <c r="AX744" s="42">
        <v>2.3903568000000001E-11</v>
      </c>
      <c r="AY744" s="42">
        <v>1.0694828000000001E-15</v>
      </c>
      <c r="AZ744" s="28"/>
      <c r="BA744" s="33" t="s">
        <v>1165</v>
      </c>
      <c r="BB744" s="28"/>
      <c r="BC744" s="28"/>
      <c r="BE744" s="39"/>
      <c r="BF744"/>
      <c r="BG744"/>
      <c r="BH744"/>
      <c r="BI744"/>
      <c r="BJ744"/>
      <c r="BK744"/>
      <c r="BL744"/>
      <c r="BM744"/>
      <c r="BN744"/>
      <c r="BO744"/>
      <c r="BP744"/>
      <c r="BQ744"/>
    </row>
    <row r="745" spans="3:69" ht="13.8" customHeight="1">
      <c r="C745" s="71" t="s">
        <v>698</v>
      </c>
      <c r="E745" s="29" t="s">
        <v>52</v>
      </c>
      <c r="F745" s="43" t="s">
        <v>2229</v>
      </c>
      <c r="G745" s="238">
        <f t="shared" si="673"/>
        <v>2.9766534552111101E-2</v>
      </c>
      <c r="H745" s="134">
        <f t="shared" si="674"/>
        <v>9.6838177899999996E-4</v>
      </c>
      <c r="I745" s="134">
        <f t="shared" si="675"/>
        <v>2.8581110380000003E-3</v>
      </c>
      <c r="J745" s="138">
        <f t="shared" si="676"/>
        <v>1.3267416735111101E-2</v>
      </c>
      <c r="K745" s="190">
        <v>1.2672625E-2</v>
      </c>
      <c r="L745" s="190">
        <v>1.8569187E-3</v>
      </c>
      <c r="M745" s="190">
        <v>9.4695537999999998E-4</v>
      </c>
      <c r="N745" s="190">
        <v>8.0318076000000002E-4</v>
      </c>
      <c r="O745" s="190">
        <v>1.1718661E-4</v>
      </c>
      <c r="P745" s="190">
        <v>4.8014408999999997E-5</v>
      </c>
      <c r="Q745" s="190">
        <v>5.4236958000000001E-5</v>
      </c>
      <c r="R745" s="190">
        <v>1.0917619E-4</v>
      </c>
      <c r="S745" s="190">
        <v>1.3053820000000001E-2</v>
      </c>
      <c r="T745" s="190">
        <v>5.9093793000000001E-5</v>
      </c>
      <c r="U745" s="190">
        <v>4.5320040999999999E-5</v>
      </c>
      <c r="V745" s="190">
        <v>6.7111111000000004E-9</v>
      </c>
      <c r="W745" s="25"/>
      <c r="X745" s="252">
        <f t="shared" si="677"/>
        <v>0.1092467672413793</v>
      </c>
      <c r="Y745" s="25">
        <v>1.6251964000000001</v>
      </c>
      <c r="Z745" s="67">
        <f t="shared" si="678"/>
        <v>2.9875114606762567E-3</v>
      </c>
      <c r="AA745" s="5">
        <f t="shared" si="679"/>
        <v>1.566329495748E-7</v>
      </c>
      <c r="AB745" s="5">
        <f t="shared" si="680"/>
        <v>4.4806751404730003E-10</v>
      </c>
      <c r="AC745" s="36">
        <f t="shared" si="681"/>
        <v>1.3951217085799999E-2</v>
      </c>
      <c r="AD745" s="42">
        <v>1.0185575E-7</v>
      </c>
      <c r="AE745" s="42">
        <v>3.0730332000000002E-10</v>
      </c>
      <c r="AF745" s="42">
        <v>8.3958281999999993E-15</v>
      </c>
      <c r="AG745" s="42">
        <v>7.3518283999999997E-12</v>
      </c>
      <c r="AH745" s="42">
        <v>1.7902574E-12</v>
      </c>
      <c r="AI745" s="42">
        <v>1.1546511E-10</v>
      </c>
      <c r="AJ745" s="42">
        <v>4.8997444999999998E-8</v>
      </c>
      <c r="AK745" s="42">
        <v>1.6722433E-11</v>
      </c>
      <c r="AL745" s="42">
        <v>5.6906802000000003E-11</v>
      </c>
      <c r="AM745" s="42">
        <v>1.3372954000000001E-13</v>
      </c>
      <c r="AN745" s="42">
        <v>1.5475770999999999E-15</v>
      </c>
      <c r="AO745" s="42">
        <v>2.2610144000000001E-13</v>
      </c>
      <c r="AP745" s="42">
        <v>4.1355148999999999E-15</v>
      </c>
      <c r="AQ745" s="42">
        <v>8.5360957E-15</v>
      </c>
      <c r="AR745" s="42">
        <v>6.2964178999999997E-11</v>
      </c>
      <c r="AS745" s="42">
        <v>1.6923664999999999E-9</v>
      </c>
      <c r="AT745" s="42">
        <v>4.3036333999999998E-11</v>
      </c>
      <c r="AU745" s="42">
        <v>7.2890858000000004E-6</v>
      </c>
      <c r="AV745" s="42">
        <v>1.3943928E-2</v>
      </c>
      <c r="AW745" s="42">
        <v>3.8998166999999997E-9</v>
      </c>
      <c r="AX745" s="42">
        <v>2.3715117999999999E-11</v>
      </c>
      <c r="AY745" s="42">
        <v>1.0610514000000001E-15</v>
      </c>
      <c r="AZ745" s="28"/>
      <c r="BA745" s="33" t="s">
        <v>1165</v>
      </c>
      <c r="BB745" s="28"/>
      <c r="BC745" s="28"/>
      <c r="BE745" s="39"/>
      <c r="BF745"/>
      <c r="BG745"/>
      <c r="BH745"/>
      <c r="BI745"/>
      <c r="BJ745"/>
      <c r="BK745"/>
      <c r="BL745"/>
      <c r="BM745"/>
      <c r="BN745"/>
      <c r="BO745"/>
      <c r="BP745"/>
      <c r="BQ745"/>
    </row>
    <row r="746" spans="3:69" ht="13.8" customHeight="1">
      <c r="C746" s="71" t="s">
        <v>699</v>
      </c>
      <c r="E746" s="29" t="s">
        <v>52</v>
      </c>
      <c r="F746" s="43" t="s">
        <v>2230</v>
      </c>
      <c r="G746" s="238">
        <f t="shared" si="673"/>
        <v>5.5899665095111102</v>
      </c>
      <c r="H746" s="134">
        <f t="shared" si="674"/>
        <v>9.6838177899999996E-4</v>
      </c>
      <c r="I746" s="134">
        <f t="shared" si="675"/>
        <v>2.8581110380000003E-3</v>
      </c>
      <c r="J746" s="138">
        <f t="shared" si="676"/>
        <v>5.1732673966941105</v>
      </c>
      <c r="K746" s="190">
        <v>0.41287262000000002</v>
      </c>
      <c r="L746" s="190">
        <v>1.8569187E-3</v>
      </c>
      <c r="M746" s="190">
        <v>9.4695537999999998E-4</v>
      </c>
      <c r="N746" s="190">
        <v>8.0318076000000002E-4</v>
      </c>
      <c r="O746" s="190">
        <v>1.1718661E-4</v>
      </c>
      <c r="P746" s="190">
        <v>4.8014408999999997E-5</v>
      </c>
      <c r="Q746" s="190">
        <v>5.4236958000000001E-5</v>
      </c>
      <c r="R746" s="190">
        <v>1.0917619E-4</v>
      </c>
      <c r="S746" s="190">
        <v>1.3053820000000001E-2</v>
      </c>
      <c r="T746" s="190">
        <v>5.9093793000000001E-5</v>
      </c>
      <c r="U746" s="190">
        <v>5.1600453000000002</v>
      </c>
      <c r="V746" s="190">
        <v>6.7111111000000004E-9</v>
      </c>
      <c r="W746" s="25"/>
      <c r="X746" s="252">
        <f t="shared" si="677"/>
        <v>3.5592467241379309</v>
      </c>
      <c r="Y746" s="25">
        <v>1.6251964000000001</v>
      </c>
      <c r="Z746" s="67">
        <f t="shared" si="678"/>
        <v>6.2296745983229276E-2</v>
      </c>
      <c r="AA746" s="5">
        <f t="shared" si="679"/>
        <v>3.3582328995748003E-6</v>
      </c>
      <c r="AB746" s="5">
        <f t="shared" si="680"/>
        <v>1.0108331419049101E-8</v>
      </c>
      <c r="AC746" s="36">
        <f t="shared" si="681"/>
        <v>1.3951217085799999E-2</v>
      </c>
      <c r="AD746" s="42">
        <v>3.3034557E-6</v>
      </c>
      <c r="AE746" s="42">
        <v>9.9673032999999999E-9</v>
      </c>
      <c r="AF746" s="42">
        <v>2.7232083000000001E-13</v>
      </c>
      <c r="AG746" s="42">
        <v>7.3518283999999997E-12</v>
      </c>
      <c r="AH746" s="42">
        <v>1.7902574E-12</v>
      </c>
      <c r="AI746" s="42">
        <v>1.1546511E-10</v>
      </c>
      <c r="AJ746" s="42">
        <v>4.8997444999999998E-8</v>
      </c>
      <c r="AK746" s="42">
        <v>1.6722433E-11</v>
      </c>
      <c r="AL746" s="42">
        <v>5.6906802000000003E-11</v>
      </c>
      <c r="AM746" s="42">
        <v>1.3372954000000001E-13</v>
      </c>
      <c r="AN746" s="42">
        <v>1.5475770999999999E-15</v>
      </c>
      <c r="AO746" s="42">
        <v>2.2610144000000001E-13</v>
      </c>
      <c r="AP746" s="42">
        <v>4.1355148999999999E-15</v>
      </c>
      <c r="AQ746" s="42">
        <v>8.5360957E-15</v>
      </c>
      <c r="AR746" s="42">
        <v>6.2964178999999997E-11</v>
      </c>
      <c r="AS746" s="42">
        <v>1.6923664999999999E-9</v>
      </c>
      <c r="AT746" s="42">
        <v>4.3036333999999998E-11</v>
      </c>
      <c r="AU746" s="42">
        <v>7.2890858000000004E-6</v>
      </c>
      <c r="AV746" s="42">
        <v>1.3943928E-2</v>
      </c>
      <c r="AW746" s="42">
        <v>3.8998166999999997E-9</v>
      </c>
      <c r="AX746" s="42">
        <v>2.3715117999999999E-11</v>
      </c>
      <c r="AY746" s="42">
        <v>1.0610514000000001E-15</v>
      </c>
      <c r="AZ746" s="28"/>
      <c r="BA746" s="33" t="s">
        <v>1165</v>
      </c>
      <c r="BB746" s="28"/>
      <c r="BC746" s="28"/>
      <c r="BE746" s="39"/>
      <c r="BF746"/>
      <c r="BG746"/>
      <c r="BH746"/>
      <c r="BI746"/>
      <c r="BJ746"/>
      <c r="BK746"/>
      <c r="BL746"/>
      <c r="BM746"/>
      <c r="BN746"/>
      <c r="BO746"/>
      <c r="BP746"/>
      <c r="BQ746"/>
    </row>
    <row r="747" spans="3:69" ht="13.8" customHeight="1">
      <c r="C747" s="57" t="s">
        <v>163</v>
      </c>
      <c r="D747" s="1" t="s">
        <v>165</v>
      </c>
      <c r="F747" s="67"/>
      <c r="H747" s="67"/>
      <c r="I747" s="67"/>
      <c r="J747" s="67"/>
      <c r="K747" s="67"/>
      <c r="L747" s="67"/>
      <c r="M747" s="67"/>
      <c r="N747" s="67"/>
      <c r="O747" s="67"/>
      <c r="P747" s="67"/>
      <c r="Q747" s="67"/>
      <c r="R747" s="67"/>
      <c r="S747" s="67"/>
      <c r="T747" s="67"/>
      <c r="U747" s="67"/>
      <c r="V747" s="67"/>
      <c r="W747" s="67"/>
      <c r="Y747" s="67"/>
      <c r="AA747" s="67"/>
      <c r="AB747" s="67"/>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BE747" s="33"/>
      <c r="BF747"/>
      <c r="BG747"/>
      <c r="BH747"/>
      <c r="BI747"/>
      <c r="BJ747"/>
      <c r="BK747"/>
      <c r="BL747"/>
      <c r="BM747"/>
      <c r="BN747"/>
      <c r="BO747"/>
      <c r="BP747"/>
      <c r="BQ747"/>
    </row>
    <row r="748" spans="3:69" ht="13.8" customHeight="1">
      <c r="C748" s="71" t="s">
        <v>700</v>
      </c>
      <c r="E748" s="29" t="s">
        <v>52</v>
      </c>
      <c r="F748" s="43" t="s">
        <v>2231</v>
      </c>
      <c r="G748" s="238">
        <f t="shared" ref="G748:G782" si="682">H748+I748+J748+K748</f>
        <v>3.3228248173715502E-2</v>
      </c>
      <c r="H748" s="134">
        <f t="shared" ref="H748:H782" si="683">N748+O748+P748</f>
        <v>1.0027921900000001E-3</v>
      </c>
      <c r="I748" s="134">
        <f t="shared" ref="I748:I782" si="684">L748+M748+Q748</f>
        <v>3.2509775060000001E-3</v>
      </c>
      <c r="J748" s="138">
        <f t="shared" ref="J748:J782" si="685">R748+IF(S748="x",0,S748)+IF(T748="x",0,T748)+IF(U748="x",0,U748)+V748</f>
        <v>1.48316624777155E-2</v>
      </c>
      <c r="K748" s="190">
        <v>1.4142816000000001E-2</v>
      </c>
      <c r="L748" s="190">
        <v>2.2234265999999999E-3</v>
      </c>
      <c r="M748" s="190">
        <v>9.7207515999999999E-4</v>
      </c>
      <c r="N748" s="190">
        <v>8.3521994000000004E-4</v>
      </c>
      <c r="O748" s="190">
        <v>1.1884890999999999E-4</v>
      </c>
      <c r="P748" s="190">
        <v>4.8723339999999998E-5</v>
      </c>
      <c r="Q748" s="190">
        <v>5.5475746000000001E-5</v>
      </c>
      <c r="R748" s="190">
        <v>1.1000503E-4</v>
      </c>
      <c r="S748" s="190">
        <v>1.4616901999999999E-2</v>
      </c>
      <c r="T748" s="190">
        <v>5.9297016000000002E-5</v>
      </c>
      <c r="U748" s="190">
        <v>4.5451706E-5</v>
      </c>
      <c r="V748" s="190">
        <v>6.7257154999999996E-9</v>
      </c>
      <c r="W748" s="153"/>
      <c r="X748" s="252">
        <f t="shared" ref="X748:X782" si="686">K748/0.116</f>
        <v>0.1219208275862069</v>
      </c>
      <c r="Y748" s="25">
        <v>1.7926496000000001</v>
      </c>
      <c r="Z748" s="67">
        <f t="shared" ref="Z748:Z782" si="687">AA748*42.1*400+AB748*1396*400+AC748*0.0000357*200</f>
        <v>3.3568943990206247E-3</v>
      </c>
      <c r="AA748" s="5">
        <f t="shared" ref="AA748:AA782" si="688">AD748+AG748+AH748+AI748+AJ748+AR748+AS748+AW748</f>
        <v>1.7640250225630001E-7</v>
      </c>
      <c r="AB748" s="5">
        <f t="shared" ref="AB748:AB782" si="689">AE748+AF748+AK748+AL748+AM748+AN748+AO748+AP748+AQ748+AT748+AX748+AY748</f>
        <v>4.9369906193740001E-10</v>
      </c>
      <c r="AC748" s="36">
        <f t="shared" ref="AC748:AC782" si="690">AU748+AV748</f>
        <v>1.5489454459200001E-2</v>
      </c>
      <c r="AD748" s="42">
        <v>1.1365576E-7</v>
      </c>
      <c r="AE748" s="42">
        <v>3.4290510999999999E-10</v>
      </c>
      <c r="AF748" s="42">
        <v>9.3685089000000006E-15</v>
      </c>
      <c r="AG748" s="42">
        <v>7.5411905999999996E-12</v>
      </c>
      <c r="AH748" s="42">
        <v>1.8167027000000001E-12</v>
      </c>
      <c r="AI748" s="42">
        <v>1.1915685000000001E-10</v>
      </c>
      <c r="AJ748" s="42">
        <v>5.6908000999999999E-8</v>
      </c>
      <c r="AK748" s="42">
        <v>1.7275350999999999E-11</v>
      </c>
      <c r="AL748" s="42">
        <v>6.6081527999999996E-11</v>
      </c>
      <c r="AM748" s="42">
        <v>1.3549543999999999E-13</v>
      </c>
      <c r="AN748" s="42">
        <v>1.5748145E-15</v>
      </c>
      <c r="AO748" s="42">
        <v>2.3247658000000002E-13</v>
      </c>
      <c r="AP748" s="42">
        <v>4.4843717999999996E-15</v>
      </c>
      <c r="AQ748" s="42">
        <v>9.4457122000000006E-15</v>
      </c>
      <c r="AR748" s="42">
        <v>6.5449412999999995E-11</v>
      </c>
      <c r="AS748" s="42">
        <v>1.7175466000000001E-9</v>
      </c>
      <c r="AT748" s="42">
        <v>4.3161334999999998E-11</v>
      </c>
      <c r="AU748" s="42">
        <v>7.3634592000000001E-6</v>
      </c>
      <c r="AV748" s="42">
        <v>1.5482091E-2</v>
      </c>
      <c r="AW748" s="42">
        <v>3.9272305E-9</v>
      </c>
      <c r="AX748" s="42">
        <v>2.3881823999999999E-11</v>
      </c>
      <c r="AY748" s="42">
        <v>1.0685100000000001E-15</v>
      </c>
      <c r="AZ748" s="28"/>
      <c r="BA748" s="33" t="s">
        <v>1165</v>
      </c>
      <c r="BB748" s="28"/>
      <c r="BC748" s="28"/>
      <c r="BE748" s="39"/>
      <c r="BF748"/>
      <c r="BG748"/>
      <c r="BH748"/>
      <c r="BI748"/>
      <c r="BJ748"/>
      <c r="BK748"/>
      <c r="BL748"/>
      <c r="BM748"/>
      <c r="BN748"/>
      <c r="BO748"/>
      <c r="BP748"/>
      <c r="BQ748"/>
    </row>
    <row r="749" spans="3:69" ht="13.8" customHeight="1">
      <c r="C749" s="71" t="s">
        <v>701</v>
      </c>
      <c r="E749" s="29" t="s">
        <v>52</v>
      </c>
      <c r="F749" s="43" t="s">
        <v>2232</v>
      </c>
      <c r="G749" s="238">
        <f t="shared" si="682"/>
        <v>5.6984283004677145</v>
      </c>
      <c r="H749" s="134">
        <f t="shared" si="683"/>
        <v>1.0027921900000001E-3</v>
      </c>
      <c r="I749" s="134">
        <f t="shared" si="684"/>
        <v>3.2509775060000001E-3</v>
      </c>
      <c r="J749" s="138">
        <f t="shared" si="685"/>
        <v>5.279831710771715</v>
      </c>
      <c r="K749" s="190">
        <v>0.41434282</v>
      </c>
      <c r="L749" s="190">
        <v>2.2234265999999999E-3</v>
      </c>
      <c r="M749" s="190">
        <v>9.7207515999999999E-4</v>
      </c>
      <c r="N749" s="190">
        <v>8.3521994000000004E-4</v>
      </c>
      <c r="O749" s="190">
        <v>1.1884890999999999E-4</v>
      </c>
      <c r="P749" s="190">
        <v>4.8723339999999998E-5</v>
      </c>
      <c r="Q749" s="190">
        <v>5.5475746000000001E-5</v>
      </c>
      <c r="R749" s="190">
        <v>1.1000503E-4</v>
      </c>
      <c r="S749" s="190">
        <v>1.4616901999999999E-2</v>
      </c>
      <c r="T749" s="190">
        <v>5.9297016000000002E-5</v>
      </c>
      <c r="U749" s="190">
        <v>5.2650455000000003</v>
      </c>
      <c r="V749" s="190">
        <v>6.7257154999999996E-9</v>
      </c>
      <c r="W749" s="153"/>
      <c r="X749" s="252">
        <f t="shared" si="686"/>
        <v>3.5719208620689655</v>
      </c>
      <c r="Y749" s="25">
        <v>1.7926496000000001</v>
      </c>
      <c r="Z749" s="67">
        <f t="shared" si="687"/>
        <v>6.2666130386917249E-2</v>
      </c>
      <c r="AA749" s="5">
        <f t="shared" si="688"/>
        <v>3.3780025422562997E-6</v>
      </c>
      <c r="AB749" s="5">
        <f t="shared" si="689"/>
        <v>1.0153962876938502E-8</v>
      </c>
      <c r="AC749" s="36">
        <f t="shared" si="690"/>
        <v>1.5489454459200001E-2</v>
      </c>
      <c r="AD749" s="42">
        <v>3.3152558E-6</v>
      </c>
      <c r="AE749" s="42">
        <v>1.0002905E-8</v>
      </c>
      <c r="AF749" s="42">
        <v>2.7329350999999998E-13</v>
      </c>
      <c r="AG749" s="42">
        <v>7.5411905999999996E-12</v>
      </c>
      <c r="AH749" s="42">
        <v>1.8167027000000001E-12</v>
      </c>
      <c r="AI749" s="42">
        <v>1.1915685000000001E-10</v>
      </c>
      <c r="AJ749" s="42">
        <v>5.6908000999999999E-8</v>
      </c>
      <c r="AK749" s="42">
        <v>1.7275350999999999E-11</v>
      </c>
      <c r="AL749" s="42">
        <v>6.6081527999999996E-11</v>
      </c>
      <c r="AM749" s="42">
        <v>1.3549543999999999E-13</v>
      </c>
      <c r="AN749" s="42">
        <v>1.5748145E-15</v>
      </c>
      <c r="AO749" s="42">
        <v>2.3247658000000002E-13</v>
      </c>
      <c r="AP749" s="42">
        <v>4.4843717999999996E-15</v>
      </c>
      <c r="AQ749" s="42">
        <v>9.4457122000000006E-15</v>
      </c>
      <c r="AR749" s="42">
        <v>6.5449412999999995E-11</v>
      </c>
      <c r="AS749" s="42">
        <v>1.7175466000000001E-9</v>
      </c>
      <c r="AT749" s="42">
        <v>4.3161334999999998E-11</v>
      </c>
      <c r="AU749" s="42">
        <v>7.3634592000000001E-6</v>
      </c>
      <c r="AV749" s="42">
        <v>1.5482091E-2</v>
      </c>
      <c r="AW749" s="42">
        <v>3.9272305E-9</v>
      </c>
      <c r="AX749" s="42">
        <v>2.3881823999999999E-11</v>
      </c>
      <c r="AY749" s="42">
        <v>1.0685100000000001E-15</v>
      </c>
      <c r="AZ749" s="28"/>
      <c r="BA749" s="33" t="s">
        <v>1165</v>
      </c>
      <c r="BB749" s="28"/>
      <c r="BC749" s="28"/>
      <c r="BE749" s="39"/>
      <c r="BF749"/>
      <c r="BG749"/>
      <c r="BH749"/>
      <c r="BI749"/>
      <c r="BJ749"/>
      <c r="BK749"/>
      <c r="BL749"/>
      <c r="BM749"/>
      <c r="BN749"/>
      <c r="BO749"/>
      <c r="BP749"/>
      <c r="BQ749"/>
    </row>
    <row r="750" spans="3:69" ht="13.8" customHeight="1">
      <c r="C750" s="71" t="s">
        <v>702</v>
      </c>
      <c r="E750" s="29" t="s">
        <v>52</v>
      </c>
      <c r="F750" s="43" t="s">
        <v>2233</v>
      </c>
      <c r="G750" s="238">
        <f t="shared" si="682"/>
        <v>3.638894516005E-2</v>
      </c>
      <c r="H750" s="134">
        <f t="shared" si="683"/>
        <v>1.0342103960000002E-3</v>
      </c>
      <c r="I750" s="134">
        <f t="shared" si="684"/>
        <v>3.6096817340000005E-3</v>
      </c>
      <c r="J750" s="138">
        <f t="shared" si="685"/>
        <v>1.6259888030050001E-2</v>
      </c>
      <c r="K750" s="190">
        <v>1.5485165E-2</v>
      </c>
      <c r="L750" s="190">
        <v>2.5580643000000002E-3</v>
      </c>
      <c r="M750" s="190">
        <v>9.9501062000000007E-4</v>
      </c>
      <c r="N750" s="190">
        <v>8.6447311000000004E-4</v>
      </c>
      <c r="O750" s="190">
        <v>1.2036666E-4</v>
      </c>
      <c r="P750" s="190">
        <v>4.9370626000000002E-5</v>
      </c>
      <c r="Q750" s="190">
        <v>5.6606814E-5</v>
      </c>
      <c r="R750" s="190">
        <v>1.1076179999999999E-4</v>
      </c>
      <c r="S750" s="190">
        <v>1.6044065E-2</v>
      </c>
      <c r="T750" s="190">
        <v>5.9482567999999998E-5</v>
      </c>
      <c r="U750" s="190">
        <v>4.5571922999999999E-5</v>
      </c>
      <c r="V750" s="190">
        <v>6.7390500000000002E-9</v>
      </c>
      <c r="W750" s="153"/>
      <c r="X750" s="252">
        <f t="shared" si="686"/>
        <v>0.13349280172413794</v>
      </c>
      <c r="Y750" s="25">
        <v>1.9455416000000001</v>
      </c>
      <c r="Z750" s="67">
        <f t="shared" si="687"/>
        <v>3.6941572144895763E-3</v>
      </c>
      <c r="AA750" s="5">
        <f t="shared" si="688"/>
        <v>1.94452971646E-7</v>
      </c>
      <c r="AB750" s="5">
        <f t="shared" si="689"/>
        <v>5.3536264688750011E-10</v>
      </c>
      <c r="AC750" s="36">
        <f t="shared" si="690"/>
        <v>1.6893931365399999E-2</v>
      </c>
      <c r="AD750" s="42">
        <v>1.2442969E-7</v>
      </c>
      <c r="AE750" s="42">
        <v>3.7541109E-10</v>
      </c>
      <c r="AF750" s="42">
        <v>1.0256609E-14</v>
      </c>
      <c r="AG750" s="42">
        <v>7.7140865000000003E-12</v>
      </c>
      <c r="AH750" s="42">
        <v>1.8408485000000001E-12</v>
      </c>
      <c r="AI750" s="42">
        <v>1.2252757E-10</v>
      </c>
      <c r="AJ750" s="42">
        <v>6.4130682999999995E-8</v>
      </c>
      <c r="AK750" s="42">
        <v>1.7780189000000001E-11</v>
      </c>
      <c r="AL750" s="42">
        <v>7.4458450999999998E-11</v>
      </c>
      <c r="AM750" s="42">
        <v>1.3710778999999999E-13</v>
      </c>
      <c r="AN750" s="42">
        <v>1.5996833E-15</v>
      </c>
      <c r="AO750" s="42">
        <v>2.3829735999999997E-13</v>
      </c>
      <c r="AP750" s="42">
        <v>4.8028931999999997E-15</v>
      </c>
      <c r="AQ750" s="42">
        <v>1.0276232E-14</v>
      </c>
      <c r="AR750" s="42">
        <v>6.7718541000000004E-11</v>
      </c>
      <c r="AS750" s="42">
        <v>1.7405369999999999E-9</v>
      </c>
      <c r="AT750" s="42">
        <v>4.3275466999999999E-11</v>
      </c>
      <c r="AU750" s="42">
        <v>7.4313654000000004E-6</v>
      </c>
      <c r="AV750" s="42">
        <v>1.6886499999999999E-2</v>
      </c>
      <c r="AW750" s="42">
        <v>3.9522605999999999E-9</v>
      </c>
      <c r="AX750" s="42">
        <v>2.4034033999999999E-11</v>
      </c>
      <c r="AY750" s="42">
        <v>1.0753200000000001E-15</v>
      </c>
      <c r="AZ750" s="28"/>
      <c r="BA750" s="33" t="s">
        <v>1165</v>
      </c>
      <c r="BB750" s="28"/>
      <c r="BC750" s="28"/>
      <c r="BE750" s="39"/>
      <c r="BF750"/>
      <c r="BG750"/>
      <c r="BH750"/>
      <c r="BI750"/>
      <c r="BJ750"/>
      <c r="BK750"/>
      <c r="BL750"/>
      <c r="BM750"/>
      <c r="BN750"/>
      <c r="BO750"/>
      <c r="BP750"/>
      <c r="BQ750"/>
    </row>
    <row r="751" spans="3:69" ht="13.8" customHeight="1">
      <c r="C751" s="71" t="s">
        <v>703</v>
      </c>
      <c r="E751" s="29" t="s">
        <v>52</v>
      </c>
      <c r="F751" s="43" t="s">
        <v>2234</v>
      </c>
      <c r="G751" s="238">
        <f t="shared" si="682"/>
        <v>8.2365889782370498</v>
      </c>
      <c r="H751" s="134">
        <f t="shared" si="683"/>
        <v>1.0342103960000002E-3</v>
      </c>
      <c r="I751" s="134">
        <f t="shared" si="684"/>
        <v>3.6096817340000005E-3</v>
      </c>
      <c r="J751" s="138">
        <f t="shared" si="685"/>
        <v>7.8162599161070503</v>
      </c>
      <c r="K751" s="190">
        <v>0.41568516999999999</v>
      </c>
      <c r="L751" s="190">
        <v>2.5580643000000002E-3</v>
      </c>
      <c r="M751" s="190">
        <v>9.9501062000000007E-4</v>
      </c>
      <c r="N751" s="190">
        <v>8.6447311000000004E-4</v>
      </c>
      <c r="O751" s="190">
        <v>1.2036666E-4</v>
      </c>
      <c r="P751" s="190">
        <v>4.9370626000000002E-5</v>
      </c>
      <c r="Q751" s="190">
        <v>5.6606814E-5</v>
      </c>
      <c r="R751" s="190">
        <v>1.1076179999999999E-4</v>
      </c>
      <c r="S751" s="190">
        <v>1.6044065E-2</v>
      </c>
      <c r="T751" s="190">
        <v>5.9482567999999998E-5</v>
      </c>
      <c r="U751" s="190">
        <v>7.8000455999999998</v>
      </c>
      <c r="V751" s="190">
        <v>6.7390500000000002E-9</v>
      </c>
      <c r="W751" s="153"/>
      <c r="X751" s="252">
        <f t="shared" si="686"/>
        <v>3.5834928448275858</v>
      </c>
      <c r="Y751" s="25">
        <v>1.9455416000000001</v>
      </c>
      <c r="Z751" s="67">
        <f t="shared" si="687"/>
        <v>6.3003392708354145E-2</v>
      </c>
      <c r="AA751" s="5">
        <f t="shared" si="688"/>
        <v>3.3960529816460003E-6</v>
      </c>
      <c r="AB751" s="5">
        <f t="shared" si="689"/>
        <v>1.0195626481888499E-8</v>
      </c>
      <c r="AC751" s="36">
        <f t="shared" si="690"/>
        <v>1.6893931365399999E-2</v>
      </c>
      <c r="AD751" s="42">
        <v>3.3260297000000002E-6</v>
      </c>
      <c r="AE751" s="42">
        <v>1.0035411000000001E-8</v>
      </c>
      <c r="AF751" s="42">
        <v>2.7418161E-13</v>
      </c>
      <c r="AG751" s="42">
        <v>7.7140865000000003E-12</v>
      </c>
      <c r="AH751" s="42">
        <v>1.8408485000000001E-12</v>
      </c>
      <c r="AI751" s="42">
        <v>1.2252757E-10</v>
      </c>
      <c r="AJ751" s="42">
        <v>6.4130682999999995E-8</v>
      </c>
      <c r="AK751" s="42">
        <v>1.7780189000000001E-11</v>
      </c>
      <c r="AL751" s="42">
        <v>7.4458450999999998E-11</v>
      </c>
      <c r="AM751" s="42">
        <v>1.3710778999999999E-13</v>
      </c>
      <c r="AN751" s="42">
        <v>1.5996833E-15</v>
      </c>
      <c r="AO751" s="42">
        <v>2.3829735999999997E-13</v>
      </c>
      <c r="AP751" s="42">
        <v>4.8028931999999997E-15</v>
      </c>
      <c r="AQ751" s="42">
        <v>1.0276232E-14</v>
      </c>
      <c r="AR751" s="42">
        <v>6.7718541000000004E-11</v>
      </c>
      <c r="AS751" s="42">
        <v>1.7405369999999999E-9</v>
      </c>
      <c r="AT751" s="42">
        <v>4.3275466999999999E-11</v>
      </c>
      <c r="AU751" s="42">
        <v>7.4313654000000004E-6</v>
      </c>
      <c r="AV751" s="42">
        <v>1.6886499999999999E-2</v>
      </c>
      <c r="AW751" s="42">
        <v>3.9522605999999999E-9</v>
      </c>
      <c r="AX751" s="42">
        <v>2.4034033999999999E-11</v>
      </c>
      <c r="AY751" s="42">
        <v>1.0753200000000001E-15</v>
      </c>
      <c r="AZ751" s="28"/>
      <c r="BA751" s="33" t="s">
        <v>1165</v>
      </c>
      <c r="BB751" s="28"/>
      <c r="BC751" s="28"/>
      <c r="BE751" s="39"/>
      <c r="BF751"/>
      <c r="BG751"/>
      <c r="BH751"/>
      <c r="BI751"/>
      <c r="BJ751"/>
      <c r="BK751"/>
      <c r="BL751"/>
      <c r="BM751"/>
      <c r="BN751"/>
      <c r="BO751"/>
      <c r="BP751"/>
      <c r="BQ751"/>
    </row>
    <row r="752" spans="3:69" ht="13.8" customHeight="1">
      <c r="C752" s="71" t="s">
        <v>704</v>
      </c>
      <c r="D752" s="1"/>
      <c r="E752" s="29" t="s">
        <v>52</v>
      </c>
      <c r="F752" s="43" t="s">
        <v>2235</v>
      </c>
      <c r="G752" s="238">
        <f t="shared" si="682"/>
        <v>6.3631135855980195E-2</v>
      </c>
      <c r="H752" s="134">
        <f t="shared" si="683"/>
        <v>1.305005411E-3</v>
      </c>
      <c r="I752" s="134">
        <f t="shared" si="684"/>
        <v>6.7013702400000007E-3</v>
      </c>
      <c r="J752" s="138">
        <f t="shared" si="685"/>
        <v>2.8569827204980199E-2</v>
      </c>
      <c r="K752" s="190">
        <v>2.7054933E-2</v>
      </c>
      <c r="L752" s="190">
        <v>5.4423223E-3</v>
      </c>
      <c r="M752" s="190">
        <v>1.1926924000000001E-3</v>
      </c>
      <c r="N752" s="190">
        <v>1.1166075999999999E-3</v>
      </c>
      <c r="O752" s="190">
        <v>1.334482E-4</v>
      </c>
      <c r="P752" s="190">
        <v>5.4949611000000003E-5</v>
      </c>
      <c r="Q752" s="190">
        <v>6.6355539999999995E-5</v>
      </c>
      <c r="R752" s="190">
        <v>1.1728443E-4</v>
      </c>
      <c r="S752" s="190">
        <v>2.8344846E-2</v>
      </c>
      <c r="T752" s="190">
        <v>6.1081846000000001E-5</v>
      </c>
      <c r="U752" s="190">
        <v>4.6608074999999997E-5</v>
      </c>
      <c r="V752" s="190">
        <v>6.8539802E-9</v>
      </c>
      <c r="W752" s="159"/>
      <c r="X752" s="252">
        <f t="shared" si="686"/>
        <v>0.23323218103448273</v>
      </c>
      <c r="Y752" s="25">
        <v>3.2633255999999999</v>
      </c>
      <c r="Z752" s="67">
        <f t="shared" si="687"/>
        <v>6.601040868407692E-3</v>
      </c>
      <c r="AA752" s="5">
        <f t="shared" si="688"/>
        <v>3.5003078774320001E-7</v>
      </c>
      <c r="AB752" s="5">
        <f t="shared" si="689"/>
        <v>8.9446308864189986E-10</v>
      </c>
      <c r="AC752" s="36">
        <f t="shared" si="690"/>
        <v>2.8999189651899997E-2</v>
      </c>
      <c r="AD752" s="42">
        <v>2.1729067E-7</v>
      </c>
      <c r="AE752" s="42">
        <v>6.5558169000000001E-10</v>
      </c>
      <c r="AF752" s="42">
        <v>1.7911184000000001E-14</v>
      </c>
      <c r="AG752" s="42">
        <v>9.2042842999999993E-12</v>
      </c>
      <c r="AH752" s="42">
        <v>2.0489619000000001E-12</v>
      </c>
      <c r="AI752" s="42">
        <v>1.5157994E-10</v>
      </c>
      <c r="AJ752" s="42">
        <v>1.2638332E-7</v>
      </c>
      <c r="AK752" s="42">
        <v>2.2131414000000001E-11</v>
      </c>
      <c r="AL752" s="42">
        <v>1.4665955999999999E-10</v>
      </c>
      <c r="AM752" s="42">
        <v>1.5100472E-13</v>
      </c>
      <c r="AN752" s="42">
        <v>1.8140292000000002E-15</v>
      </c>
      <c r="AO752" s="42">
        <v>2.8846693000000002E-13</v>
      </c>
      <c r="AP752" s="42">
        <v>7.5482449000000005E-15</v>
      </c>
      <c r="AQ752" s="42">
        <v>1.7434517999999999E-14</v>
      </c>
      <c r="AR752" s="42">
        <v>8.7276256999999999E-11</v>
      </c>
      <c r="AS752" s="42">
        <v>1.9386927000000001E-9</v>
      </c>
      <c r="AT752" s="42">
        <v>4.4259175E-11</v>
      </c>
      <c r="AU752" s="42">
        <v>8.0166518999999994E-6</v>
      </c>
      <c r="AV752" s="42">
        <v>2.8991172999999999E-2</v>
      </c>
      <c r="AW752" s="42">
        <v>4.1679955999999999E-9</v>
      </c>
      <c r="AX752" s="42">
        <v>2.5345936000000001E-11</v>
      </c>
      <c r="AY752" s="42">
        <v>1.1340158E-15</v>
      </c>
      <c r="AZ752" s="28"/>
      <c r="BA752" s="33" t="s">
        <v>1165</v>
      </c>
      <c r="BB752" s="28"/>
      <c r="BC752" s="28"/>
      <c r="BE752" s="39"/>
      <c r="BF752"/>
      <c r="BG752"/>
      <c r="BH752"/>
      <c r="BI752"/>
      <c r="BJ752"/>
      <c r="BK752"/>
      <c r="BL752"/>
      <c r="BM752"/>
      <c r="BN752"/>
      <c r="BO752"/>
      <c r="BP752"/>
      <c r="BQ752"/>
    </row>
    <row r="753" spans="3:69" ht="13.8" customHeight="1">
      <c r="C753" s="71" t="s">
        <v>705</v>
      </c>
      <c r="E753" s="29" t="s">
        <v>52</v>
      </c>
      <c r="F753" s="43" t="s">
        <v>2236</v>
      </c>
      <c r="G753" s="238">
        <f t="shared" si="682"/>
        <v>9.2838311247809795</v>
      </c>
      <c r="H753" s="134">
        <f t="shared" si="683"/>
        <v>1.305005411E-3</v>
      </c>
      <c r="I753" s="134">
        <f t="shared" si="684"/>
        <v>6.7013702400000007E-3</v>
      </c>
      <c r="J753" s="138">
        <f t="shared" si="685"/>
        <v>8.8485698191299793</v>
      </c>
      <c r="K753" s="190">
        <v>0.42725492999999998</v>
      </c>
      <c r="L753" s="190">
        <v>5.4423223E-3</v>
      </c>
      <c r="M753" s="190">
        <v>1.1926924000000001E-3</v>
      </c>
      <c r="N753" s="190">
        <v>1.1166075999999999E-3</v>
      </c>
      <c r="O753" s="190">
        <v>1.334482E-4</v>
      </c>
      <c r="P753" s="190">
        <v>5.4949611000000003E-5</v>
      </c>
      <c r="Q753" s="190">
        <v>6.6355539999999995E-5</v>
      </c>
      <c r="R753" s="190">
        <v>1.1728443E-4</v>
      </c>
      <c r="S753" s="190">
        <v>2.8344846E-2</v>
      </c>
      <c r="T753" s="190">
        <v>6.1081846000000001E-5</v>
      </c>
      <c r="U753" s="190">
        <v>8.8200465999999995</v>
      </c>
      <c r="V753" s="190">
        <v>6.8539802E-9</v>
      </c>
      <c r="W753" s="153"/>
      <c r="X753" s="252">
        <f t="shared" si="686"/>
        <v>3.6832321551724134</v>
      </c>
      <c r="Y753" s="25">
        <v>3.2633255999999999</v>
      </c>
      <c r="Z753" s="67">
        <f t="shared" si="687"/>
        <v>6.591027692242947E-2</v>
      </c>
      <c r="AA753" s="5">
        <f t="shared" si="688"/>
        <v>3.5516308177432006E-6</v>
      </c>
      <c r="AB753" s="5">
        <f t="shared" si="689"/>
        <v>1.0554727323637899E-8</v>
      </c>
      <c r="AC753" s="36">
        <f t="shared" si="690"/>
        <v>2.8999189651899997E-2</v>
      </c>
      <c r="AD753" s="42">
        <v>3.4188907000000001E-6</v>
      </c>
      <c r="AE753" s="42">
        <v>1.0315582E-8</v>
      </c>
      <c r="AF753" s="42">
        <v>2.8183617999999999E-13</v>
      </c>
      <c r="AG753" s="42">
        <v>9.2042842999999993E-12</v>
      </c>
      <c r="AH753" s="42">
        <v>2.0489619000000001E-12</v>
      </c>
      <c r="AI753" s="42">
        <v>1.5157994E-10</v>
      </c>
      <c r="AJ753" s="42">
        <v>1.2638332E-7</v>
      </c>
      <c r="AK753" s="42">
        <v>2.2131414000000001E-11</v>
      </c>
      <c r="AL753" s="42">
        <v>1.4665955999999999E-10</v>
      </c>
      <c r="AM753" s="42">
        <v>1.5100472E-13</v>
      </c>
      <c r="AN753" s="42">
        <v>1.8140292000000002E-15</v>
      </c>
      <c r="AO753" s="42">
        <v>2.8846693000000002E-13</v>
      </c>
      <c r="AP753" s="42">
        <v>7.5482449000000005E-15</v>
      </c>
      <c r="AQ753" s="42">
        <v>1.7434517999999999E-14</v>
      </c>
      <c r="AR753" s="42">
        <v>8.7276256999999999E-11</v>
      </c>
      <c r="AS753" s="42">
        <v>1.9386927000000001E-9</v>
      </c>
      <c r="AT753" s="42">
        <v>4.4259175E-11</v>
      </c>
      <c r="AU753" s="42">
        <v>8.0166518999999994E-6</v>
      </c>
      <c r="AV753" s="42">
        <v>2.8991172999999999E-2</v>
      </c>
      <c r="AW753" s="42">
        <v>4.1679955999999999E-9</v>
      </c>
      <c r="AX753" s="42">
        <v>2.5345936000000001E-11</v>
      </c>
      <c r="AY753" s="42">
        <v>1.1340158E-15</v>
      </c>
      <c r="AZ753" s="28"/>
      <c r="BA753" s="33" t="s">
        <v>1165</v>
      </c>
      <c r="BB753" s="28"/>
      <c r="BC753" s="28"/>
      <c r="BE753" s="39"/>
      <c r="BF753"/>
      <c r="BG753"/>
      <c r="BH753"/>
      <c r="BI753"/>
      <c r="BJ753"/>
      <c r="BK753"/>
      <c r="BL753"/>
      <c r="BM753"/>
      <c r="BN753"/>
      <c r="BO753"/>
      <c r="BP753"/>
      <c r="BQ753"/>
    </row>
    <row r="754" spans="3:69" ht="13.8" customHeight="1">
      <c r="C754" s="71" t="s">
        <v>706</v>
      </c>
      <c r="E754" s="29" t="s">
        <v>52</v>
      </c>
      <c r="F754" s="43" t="s">
        <v>2237</v>
      </c>
      <c r="G754" s="238">
        <f t="shared" si="682"/>
        <v>3.0519080893286001E-2</v>
      </c>
      <c r="H754" s="134">
        <f t="shared" si="683"/>
        <v>9.7586230399999995E-4</v>
      </c>
      <c r="I754" s="134">
        <f t="shared" si="684"/>
        <v>2.9435168590000002E-3</v>
      </c>
      <c r="J754" s="138">
        <f t="shared" si="685"/>
        <v>1.3607469730286001E-2</v>
      </c>
      <c r="K754" s="190">
        <v>1.2992231999999999E-2</v>
      </c>
      <c r="L754" s="190">
        <v>1.9365944E-3</v>
      </c>
      <c r="M754" s="190">
        <v>9.5241620000000005E-4</v>
      </c>
      <c r="N754" s="190">
        <v>8.1014580000000002E-4</v>
      </c>
      <c r="O754" s="190">
        <v>1.1754798000000001E-4</v>
      </c>
      <c r="P754" s="190">
        <v>4.8168523999999997E-5</v>
      </c>
      <c r="Q754" s="190">
        <v>5.4506258999999998E-5</v>
      </c>
      <c r="R754" s="190">
        <v>1.0935638E-4</v>
      </c>
      <c r="S754" s="190">
        <v>1.339362E-2</v>
      </c>
      <c r="T754" s="190">
        <v>5.9137971999999999E-5</v>
      </c>
      <c r="U754" s="190">
        <v>4.5348664000000003E-5</v>
      </c>
      <c r="V754" s="190">
        <v>6.7142859999999999E-9</v>
      </c>
      <c r="W754" s="153"/>
      <c r="X754" s="252">
        <f t="shared" si="686"/>
        <v>0.11200199999999999</v>
      </c>
      <c r="Y754" s="25">
        <v>1.6615991999999999</v>
      </c>
      <c r="Z754" s="67">
        <f t="shared" si="687"/>
        <v>3.0678121041063889E-3</v>
      </c>
      <c r="AA754" s="5">
        <f t="shared" si="688"/>
        <v>1.6093067881750003E-7</v>
      </c>
      <c r="AB754" s="5">
        <f t="shared" si="689"/>
        <v>4.5798741541340006E-10</v>
      </c>
      <c r="AC754" s="36">
        <f t="shared" si="690"/>
        <v>1.4285616253900001E-2</v>
      </c>
      <c r="AD754" s="42">
        <v>1.0442097E-7</v>
      </c>
      <c r="AE754" s="42">
        <v>3.1504284000000002E-10</v>
      </c>
      <c r="AF754" s="42">
        <v>8.6072804999999996E-15</v>
      </c>
      <c r="AG754" s="42">
        <v>7.3929940999999995E-12</v>
      </c>
      <c r="AH754" s="42">
        <v>1.7960064000000001E-12</v>
      </c>
      <c r="AI754" s="42">
        <v>1.1626767E-10</v>
      </c>
      <c r="AJ754" s="42">
        <v>5.0717131000000002E-8</v>
      </c>
      <c r="AK754" s="42">
        <v>1.6842632000000001E-11</v>
      </c>
      <c r="AL754" s="42">
        <v>5.8901306999999997E-11</v>
      </c>
      <c r="AM754" s="42">
        <v>1.3411343E-13</v>
      </c>
      <c r="AN754" s="42">
        <v>1.5534983E-15</v>
      </c>
      <c r="AO754" s="42">
        <v>2.2748734000000002E-13</v>
      </c>
      <c r="AP754" s="42">
        <v>4.2113534000000003E-15</v>
      </c>
      <c r="AQ754" s="42">
        <v>8.7338383999999994E-15</v>
      </c>
      <c r="AR754" s="42">
        <v>6.3504447000000002E-11</v>
      </c>
      <c r="AS754" s="42">
        <v>1.6978405E-9</v>
      </c>
      <c r="AT754" s="42">
        <v>4.3063508E-11</v>
      </c>
      <c r="AU754" s="42">
        <v>7.3052539000000002E-6</v>
      </c>
      <c r="AV754" s="42">
        <v>1.4278311E-2</v>
      </c>
      <c r="AW754" s="42">
        <v>3.9057762000000002E-9</v>
      </c>
      <c r="AX754" s="42">
        <v>2.3751359000000001E-11</v>
      </c>
      <c r="AY754" s="42">
        <v>1.0626728000000001E-15</v>
      </c>
      <c r="AZ754" s="28"/>
      <c r="BA754" s="33" t="s">
        <v>1165</v>
      </c>
      <c r="BB754" s="28"/>
      <c r="BC754" s="28"/>
      <c r="BE754" s="39"/>
      <c r="BF754"/>
      <c r="BG754"/>
      <c r="BH754"/>
      <c r="BI754"/>
      <c r="BJ754"/>
      <c r="BK754"/>
      <c r="BL754"/>
      <c r="BM754"/>
      <c r="BN754"/>
      <c r="BO754"/>
      <c r="BP754"/>
      <c r="BQ754"/>
    </row>
    <row r="755" spans="3:69" ht="13.8" customHeight="1">
      <c r="C755" s="71" t="s">
        <v>707</v>
      </c>
      <c r="E755" s="29" t="s">
        <v>52</v>
      </c>
      <c r="F755" s="43" t="s">
        <v>2238</v>
      </c>
      <c r="G755" s="238">
        <f t="shared" si="682"/>
        <v>3.2447190302292861</v>
      </c>
      <c r="H755" s="134">
        <f t="shared" si="683"/>
        <v>9.7586230399999995E-4</v>
      </c>
      <c r="I755" s="134">
        <f t="shared" si="684"/>
        <v>2.9435168590000002E-3</v>
      </c>
      <c r="J755" s="138">
        <f t="shared" si="685"/>
        <v>2.8276074210662863</v>
      </c>
      <c r="K755" s="190">
        <v>0.41319222999999999</v>
      </c>
      <c r="L755" s="190">
        <v>1.9365944E-3</v>
      </c>
      <c r="M755" s="190">
        <v>9.5241620000000005E-4</v>
      </c>
      <c r="N755" s="190">
        <v>8.1014580000000002E-4</v>
      </c>
      <c r="O755" s="190">
        <v>1.1754798000000001E-4</v>
      </c>
      <c r="P755" s="190">
        <v>4.8168523999999997E-5</v>
      </c>
      <c r="Q755" s="190">
        <v>5.4506258999999998E-5</v>
      </c>
      <c r="R755" s="190">
        <v>1.0935638E-4</v>
      </c>
      <c r="S755" s="190">
        <v>1.339362E-2</v>
      </c>
      <c r="T755" s="190">
        <v>5.9137971999999999E-5</v>
      </c>
      <c r="U755" s="190">
        <v>2.8140453000000001</v>
      </c>
      <c r="V755" s="190">
        <v>6.7142859999999999E-9</v>
      </c>
      <c r="W755" s="153"/>
      <c r="X755" s="252">
        <f t="shared" si="686"/>
        <v>3.5620019827586202</v>
      </c>
      <c r="Y755" s="25">
        <v>1.6615991999999999</v>
      </c>
      <c r="Z755" s="67">
        <f t="shared" si="687"/>
        <v>6.2377047962690127E-2</v>
      </c>
      <c r="AA755" s="5">
        <f t="shared" si="688"/>
        <v>3.3625307088175003E-6</v>
      </c>
      <c r="AB755" s="5">
        <f t="shared" si="689"/>
        <v>1.0118251300412901E-8</v>
      </c>
      <c r="AC755" s="36">
        <f t="shared" si="690"/>
        <v>1.4285616253900001E-2</v>
      </c>
      <c r="AD755" s="42">
        <v>3.3060210000000001E-6</v>
      </c>
      <c r="AE755" s="42">
        <v>9.9750428000000004E-9</v>
      </c>
      <c r="AF755" s="42">
        <v>2.7253227999999999E-13</v>
      </c>
      <c r="AG755" s="42">
        <v>7.3929940999999995E-12</v>
      </c>
      <c r="AH755" s="42">
        <v>1.7960064000000001E-12</v>
      </c>
      <c r="AI755" s="42">
        <v>1.1626767E-10</v>
      </c>
      <c r="AJ755" s="42">
        <v>5.0717131000000002E-8</v>
      </c>
      <c r="AK755" s="42">
        <v>1.6842632000000001E-11</v>
      </c>
      <c r="AL755" s="42">
        <v>5.8901306999999997E-11</v>
      </c>
      <c r="AM755" s="42">
        <v>1.3411343E-13</v>
      </c>
      <c r="AN755" s="42">
        <v>1.5534983E-15</v>
      </c>
      <c r="AO755" s="42">
        <v>2.2748734000000002E-13</v>
      </c>
      <c r="AP755" s="42">
        <v>4.2113534000000003E-15</v>
      </c>
      <c r="AQ755" s="42">
        <v>8.7338383999999994E-15</v>
      </c>
      <c r="AR755" s="42">
        <v>6.3504447000000002E-11</v>
      </c>
      <c r="AS755" s="42">
        <v>1.6978405E-9</v>
      </c>
      <c r="AT755" s="42">
        <v>4.3063508E-11</v>
      </c>
      <c r="AU755" s="42">
        <v>7.3052539000000002E-6</v>
      </c>
      <c r="AV755" s="42">
        <v>1.4278311E-2</v>
      </c>
      <c r="AW755" s="42">
        <v>3.9057762000000002E-9</v>
      </c>
      <c r="AX755" s="42">
        <v>2.3751359000000001E-11</v>
      </c>
      <c r="AY755" s="42">
        <v>1.0626728000000001E-15</v>
      </c>
      <c r="AZ755" s="28"/>
      <c r="BA755" s="33" t="s">
        <v>1165</v>
      </c>
      <c r="BB755" s="28"/>
      <c r="BC755" s="28"/>
      <c r="BE755" s="39"/>
      <c r="BF755"/>
      <c r="BG755"/>
      <c r="BH755"/>
      <c r="BI755"/>
      <c r="BJ755"/>
      <c r="BK755"/>
      <c r="BL755"/>
      <c r="BM755"/>
      <c r="BN755"/>
      <c r="BO755"/>
      <c r="BP755"/>
      <c r="BQ755"/>
    </row>
    <row r="756" spans="3:69" ht="13.8" customHeight="1">
      <c r="C756" s="71" t="s">
        <v>708</v>
      </c>
      <c r="E756" s="29" t="s">
        <v>52</v>
      </c>
      <c r="F756" s="43" t="s">
        <v>2239</v>
      </c>
      <c r="G756" s="238">
        <f t="shared" si="682"/>
        <v>3.0519080893286001E-2</v>
      </c>
      <c r="H756" s="134">
        <f t="shared" si="683"/>
        <v>9.7586230399999995E-4</v>
      </c>
      <c r="I756" s="134">
        <f t="shared" si="684"/>
        <v>2.9435168590000002E-3</v>
      </c>
      <c r="J756" s="138">
        <f t="shared" si="685"/>
        <v>1.3607469730286001E-2</v>
      </c>
      <c r="K756" s="190">
        <v>1.2992231999999999E-2</v>
      </c>
      <c r="L756" s="190">
        <v>1.9365944E-3</v>
      </c>
      <c r="M756" s="190">
        <v>9.5241620000000005E-4</v>
      </c>
      <c r="N756" s="190">
        <v>8.1014580000000002E-4</v>
      </c>
      <c r="O756" s="190">
        <v>1.1754798000000001E-4</v>
      </c>
      <c r="P756" s="190">
        <v>4.8168523999999997E-5</v>
      </c>
      <c r="Q756" s="190">
        <v>5.4506258999999998E-5</v>
      </c>
      <c r="R756" s="190">
        <v>1.0935638E-4</v>
      </c>
      <c r="S756" s="190">
        <v>1.339362E-2</v>
      </c>
      <c r="T756" s="190">
        <v>5.9137971999999999E-5</v>
      </c>
      <c r="U756" s="190">
        <v>4.5348664000000003E-5</v>
      </c>
      <c r="V756" s="190">
        <v>6.7142859999999999E-9</v>
      </c>
      <c r="W756" s="153"/>
      <c r="X756" s="252">
        <f t="shared" si="686"/>
        <v>0.11200199999999999</v>
      </c>
      <c r="Y756" s="25">
        <v>1.6615991999999999</v>
      </c>
      <c r="Z756" s="67">
        <f t="shared" si="687"/>
        <v>3.0678121041063889E-3</v>
      </c>
      <c r="AA756" s="5">
        <f t="shared" si="688"/>
        <v>1.6093067881750003E-7</v>
      </c>
      <c r="AB756" s="5">
        <f t="shared" si="689"/>
        <v>4.5798741541340006E-10</v>
      </c>
      <c r="AC756" s="36">
        <f t="shared" si="690"/>
        <v>1.4285616253900001E-2</v>
      </c>
      <c r="AD756" s="42">
        <v>1.0442097E-7</v>
      </c>
      <c r="AE756" s="42">
        <v>3.1504284000000002E-10</v>
      </c>
      <c r="AF756" s="42">
        <v>8.6072804999999996E-15</v>
      </c>
      <c r="AG756" s="42">
        <v>7.3929940999999995E-12</v>
      </c>
      <c r="AH756" s="42">
        <v>1.7960064000000001E-12</v>
      </c>
      <c r="AI756" s="42">
        <v>1.1626767E-10</v>
      </c>
      <c r="AJ756" s="42">
        <v>5.0717131000000002E-8</v>
      </c>
      <c r="AK756" s="42">
        <v>1.6842632000000001E-11</v>
      </c>
      <c r="AL756" s="42">
        <v>5.8901306999999997E-11</v>
      </c>
      <c r="AM756" s="42">
        <v>1.3411343E-13</v>
      </c>
      <c r="AN756" s="42">
        <v>1.5534983E-15</v>
      </c>
      <c r="AO756" s="42">
        <v>2.2748734000000002E-13</v>
      </c>
      <c r="AP756" s="42">
        <v>4.2113534000000003E-15</v>
      </c>
      <c r="AQ756" s="42">
        <v>8.7338383999999994E-15</v>
      </c>
      <c r="AR756" s="42">
        <v>6.3504447000000002E-11</v>
      </c>
      <c r="AS756" s="42">
        <v>1.6978405E-9</v>
      </c>
      <c r="AT756" s="42">
        <v>4.3063508E-11</v>
      </c>
      <c r="AU756" s="42">
        <v>7.3052539000000002E-6</v>
      </c>
      <c r="AV756" s="42">
        <v>1.4278311E-2</v>
      </c>
      <c r="AW756" s="42">
        <v>3.9057762000000002E-9</v>
      </c>
      <c r="AX756" s="42">
        <v>2.3751359000000001E-11</v>
      </c>
      <c r="AY756" s="42">
        <v>1.0626728000000001E-15</v>
      </c>
      <c r="AZ756" s="28"/>
      <c r="BA756" s="33" t="s">
        <v>1165</v>
      </c>
      <c r="BB756" s="28"/>
      <c r="BC756" s="28"/>
      <c r="BE756" s="39"/>
      <c r="BF756"/>
      <c r="BG756"/>
      <c r="BH756"/>
      <c r="BI756"/>
      <c r="BJ756"/>
      <c r="BK756"/>
      <c r="BL756"/>
      <c r="BM756"/>
      <c r="BN756"/>
      <c r="BO756"/>
      <c r="BP756"/>
      <c r="BQ756"/>
    </row>
    <row r="757" spans="3:69" ht="13.8" customHeight="1">
      <c r="C757" s="71" t="s">
        <v>709</v>
      </c>
      <c r="E757" s="29" t="s">
        <v>52</v>
      </c>
      <c r="F757" s="43" t="s">
        <v>2240</v>
      </c>
      <c r="G757" s="238">
        <f t="shared" si="682"/>
        <v>3.3679776768620398E-2</v>
      </c>
      <c r="H757" s="134">
        <f t="shared" si="683"/>
        <v>1.0072805100000001E-3</v>
      </c>
      <c r="I757" s="134">
        <f t="shared" si="684"/>
        <v>3.3022209870000002E-3</v>
      </c>
      <c r="J757" s="138">
        <f t="shared" si="685"/>
        <v>1.50356952716204E-2</v>
      </c>
      <c r="K757" s="190">
        <v>1.433458E-2</v>
      </c>
      <c r="L757" s="190">
        <v>2.2712320000000002E-3</v>
      </c>
      <c r="M757" s="190">
        <v>9.7535166000000003E-4</v>
      </c>
      <c r="N757" s="190">
        <v>8.3939897000000002E-4</v>
      </c>
      <c r="O757" s="190">
        <v>1.1906573E-4</v>
      </c>
      <c r="P757" s="190">
        <v>4.8815810000000002E-5</v>
      </c>
      <c r="Q757" s="190">
        <v>5.5637326999999997E-5</v>
      </c>
      <c r="R757" s="190">
        <v>1.1011314E-4</v>
      </c>
      <c r="S757" s="190">
        <v>1.4820783000000001E-2</v>
      </c>
      <c r="T757" s="190">
        <v>5.9323524000000001E-5</v>
      </c>
      <c r="U757" s="190">
        <v>4.546888E-5</v>
      </c>
      <c r="V757" s="190">
        <v>6.7276203999999997E-9</v>
      </c>
      <c r="W757" s="153"/>
      <c r="X757" s="252">
        <f t="shared" si="686"/>
        <v>0.12357396551724137</v>
      </c>
      <c r="Y757" s="25">
        <v>1.8144913</v>
      </c>
      <c r="Z757" s="67">
        <f t="shared" si="687"/>
        <v>3.4050749265280809E-3</v>
      </c>
      <c r="AA757" s="5">
        <f t="shared" si="688"/>
        <v>1.7898114819609997E-7</v>
      </c>
      <c r="AB757" s="5">
        <f t="shared" si="689"/>
        <v>4.9965100036289999E-10</v>
      </c>
      <c r="AC757" s="36">
        <f t="shared" si="690"/>
        <v>1.5690094160100001E-2</v>
      </c>
      <c r="AD757" s="42">
        <v>1.151949E-7</v>
      </c>
      <c r="AE757" s="42">
        <v>3.4754882000000002E-10</v>
      </c>
      <c r="AF757" s="42">
        <v>9.4953802999999992E-15</v>
      </c>
      <c r="AG757" s="42">
        <v>7.5658900000000002E-12</v>
      </c>
      <c r="AH757" s="42">
        <v>1.8201521000000001E-12</v>
      </c>
      <c r="AI757" s="42">
        <v>1.1963838000000001E-10</v>
      </c>
      <c r="AJ757" s="42">
        <v>5.7939812999999998E-8</v>
      </c>
      <c r="AK757" s="42">
        <v>1.734747E-11</v>
      </c>
      <c r="AL757" s="42">
        <v>6.7278231000000006E-11</v>
      </c>
      <c r="AM757" s="42">
        <v>1.3572578E-13</v>
      </c>
      <c r="AN757" s="42">
        <v>1.5783671E-15</v>
      </c>
      <c r="AO757" s="42">
        <v>2.3330811999999998E-13</v>
      </c>
      <c r="AP757" s="42">
        <v>4.5298749000000003E-15</v>
      </c>
      <c r="AQ757" s="42">
        <v>9.5643578000000003E-15</v>
      </c>
      <c r="AR757" s="42">
        <v>6.5773574000000004E-11</v>
      </c>
      <c r="AS757" s="42">
        <v>1.7208309E-9</v>
      </c>
      <c r="AT757" s="42">
        <v>4.3177640000000001E-11</v>
      </c>
      <c r="AU757" s="42">
        <v>7.3731600999999997E-6</v>
      </c>
      <c r="AV757" s="42">
        <v>1.5682721E-2</v>
      </c>
      <c r="AW757" s="42">
        <v>3.9308063000000001E-9</v>
      </c>
      <c r="AX757" s="42">
        <v>2.3903568000000001E-11</v>
      </c>
      <c r="AY757" s="42">
        <v>1.0694828000000001E-15</v>
      </c>
      <c r="AZ757" s="28"/>
      <c r="BA757" s="33" t="s">
        <v>1165</v>
      </c>
      <c r="BB757" s="28"/>
      <c r="BC757" s="28"/>
      <c r="BE757" s="39"/>
      <c r="BF757"/>
      <c r="BG757"/>
      <c r="BH757"/>
      <c r="BI757"/>
      <c r="BJ757"/>
      <c r="BK757"/>
      <c r="BL757"/>
      <c r="BM757"/>
      <c r="BN757"/>
      <c r="BO757"/>
      <c r="BP757"/>
      <c r="BQ757"/>
    </row>
    <row r="758" spans="3:69" ht="13.8" customHeight="1">
      <c r="C758" s="71" t="s">
        <v>710</v>
      </c>
      <c r="E758" s="29" t="s">
        <v>52</v>
      </c>
      <c r="F758" s="43" t="s">
        <v>2241</v>
      </c>
      <c r="G758" s="238">
        <f t="shared" si="682"/>
        <v>7.0938798078886194</v>
      </c>
      <c r="H758" s="134">
        <f t="shared" si="683"/>
        <v>1.0072805100000001E-3</v>
      </c>
      <c r="I758" s="134">
        <f t="shared" si="684"/>
        <v>3.3022209870000002E-3</v>
      </c>
      <c r="J758" s="138">
        <f t="shared" si="685"/>
        <v>6.67503572639162</v>
      </c>
      <c r="K758" s="190">
        <v>0.41453457999999999</v>
      </c>
      <c r="L758" s="190">
        <v>2.2712320000000002E-3</v>
      </c>
      <c r="M758" s="190">
        <v>9.7535166000000003E-4</v>
      </c>
      <c r="N758" s="190">
        <v>8.3939897000000002E-4</v>
      </c>
      <c r="O758" s="190">
        <v>1.1906573E-4</v>
      </c>
      <c r="P758" s="190">
        <v>4.8815810000000002E-5</v>
      </c>
      <c r="Q758" s="190">
        <v>5.5637326999999997E-5</v>
      </c>
      <c r="R758" s="190">
        <v>1.1011314E-4</v>
      </c>
      <c r="S758" s="190">
        <v>1.4820783000000001E-2</v>
      </c>
      <c r="T758" s="190">
        <v>5.9323524000000001E-5</v>
      </c>
      <c r="U758" s="190">
        <v>6.6600454999999998</v>
      </c>
      <c r="V758" s="190">
        <v>6.7276203999999997E-9</v>
      </c>
      <c r="W758" s="153"/>
      <c r="X758" s="252">
        <f t="shared" si="686"/>
        <v>3.5735739655172409</v>
      </c>
      <c r="Y758" s="25">
        <v>1.8144913</v>
      </c>
      <c r="Z758" s="67">
        <f t="shared" si="687"/>
        <v>6.2714310402759904E-2</v>
      </c>
      <c r="AA758" s="5">
        <f t="shared" si="688"/>
        <v>3.3805811481960992E-6</v>
      </c>
      <c r="AB758" s="5">
        <f t="shared" si="689"/>
        <v>1.0159915105362599E-8</v>
      </c>
      <c r="AC758" s="36">
        <f t="shared" si="690"/>
        <v>1.5690094160100001E-2</v>
      </c>
      <c r="AD758" s="42">
        <v>3.3167948999999999E-6</v>
      </c>
      <c r="AE758" s="42">
        <v>1.0007549E-8</v>
      </c>
      <c r="AF758" s="42">
        <v>2.7342038000000002E-13</v>
      </c>
      <c r="AG758" s="42">
        <v>7.5658900000000002E-12</v>
      </c>
      <c r="AH758" s="42">
        <v>1.8201521000000001E-12</v>
      </c>
      <c r="AI758" s="42">
        <v>1.1963838000000001E-10</v>
      </c>
      <c r="AJ758" s="42">
        <v>5.7939812999999998E-8</v>
      </c>
      <c r="AK758" s="42">
        <v>1.734747E-11</v>
      </c>
      <c r="AL758" s="42">
        <v>6.7278231000000006E-11</v>
      </c>
      <c r="AM758" s="42">
        <v>1.3572578E-13</v>
      </c>
      <c r="AN758" s="42">
        <v>1.5783671E-15</v>
      </c>
      <c r="AO758" s="42">
        <v>2.3330811999999998E-13</v>
      </c>
      <c r="AP758" s="42">
        <v>4.5298749000000003E-15</v>
      </c>
      <c r="AQ758" s="42">
        <v>9.5643578000000003E-15</v>
      </c>
      <c r="AR758" s="42">
        <v>6.5773574000000004E-11</v>
      </c>
      <c r="AS758" s="42">
        <v>1.7208309E-9</v>
      </c>
      <c r="AT758" s="42">
        <v>4.3177640000000001E-11</v>
      </c>
      <c r="AU758" s="42">
        <v>7.3731600999999997E-6</v>
      </c>
      <c r="AV758" s="42">
        <v>1.5682721E-2</v>
      </c>
      <c r="AW758" s="42">
        <v>3.9308063000000001E-9</v>
      </c>
      <c r="AX758" s="42">
        <v>2.3903568000000001E-11</v>
      </c>
      <c r="AY758" s="42">
        <v>1.0694828000000001E-15</v>
      </c>
      <c r="AZ758" s="28"/>
      <c r="BA758" s="33" t="s">
        <v>1165</v>
      </c>
      <c r="BB758" s="28"/>
      <c r="BC758" s="28"/>
      <c r="BE758" s="39"/>
      <c r="BF758"/>
      <c r="BG758"/>
      <c r="BH758"/>
      <c r="BI758"/>
      <c r="BJ758"/>
      <c r="BK758"/>
      <c r="BL758"/>
      <c r="BM758"/>
      <c r="BN758"/>
      <c r="BO758"/>
      <c r="BP758"/>
      <c r="BQ758"/>
    </row>
    <row r="759" spans="3:69" ht="13.8" customHeight="1">
      <c r="C759" s="71" t="s">
        <v>711</v>
      </c>
      <c r="E759" s="29" t="s">
        <v>52</v>
      </c>
      <c r="F759" s="43" t="s">
        <v>2242</v>
      </c>
      <c r="G759" s="238">
        <f t="shared" si="682"/>
        <v>2.9766534552111101E-2</v>
      </c>
      <c r="H759" s="134">
        <f t="shared" si="683"/>
        <v>9.6838177899999996E-4</v>
      </c>
      <c r="I759" s="134">
        <f t="shared" si="684"/>
        <v>2.8581110380000003E-3</v>
      </c>
      <c r="J759" s="138">
        <f t="shared" si="685"/>
        <v>1.3267416735111101E-2</v>
      </c>
      <c r="K759" s="190">
        <v>1.2672625E-2</v>
      </c>
      <c r="L759" s="190">
        <v>1.8569187E-3</v>
      </c>
      <c r="M759" s="190">
        <v>9.4695537999999998E-4</v>
      </c>
      <c r="N759" s="190">
        <v>8.0318076000000002E-4</v>
      </c>
      <c r="O759" s="190">
        <v>1.1718661E-4</v>
      </c>
      <c r="P759" s="190">
        <v>4.8014408999999997E-5</v>
      </c>
      <c r="Q759" s="190">
        <v>5.4236958000000001E-5</v>
      </c>
      <c r="R759" s="190">
        <v>1.0917619E-4</v>
      </c>
      <c r="S759" s="190">
        <v>1.3053820000000001E-2</v>
      </c>
      <c r="T759" s="190">
        <v>5.9093793000000001E-5</v>
      </c>
      <c r="U759" s="190">
        <v>4.5320040999999999E-5</v>
      </c>
      <c r="V759" s="190">
        <v>6.7111111000000004E-9</v>
      </c>
      <c r="W759" s="153"/>
      <c r="X759" s="252">
        <f t="shared" si="686"/>
        <v>0.1092467672413793</v>
      </c>
      <c r="Y759" s="25">
        <v>1.6251964000000001</v>
      </c>
      <c r="Z759" s="67">
        <f t="shared" si="687"/>
        <v>2.9875114606762567E-3</v>
      </c>
      <c r="AA759" s="5">
        <f t="shared" si="688"/>
        <v>1.566329495748E-7</v>
      </c>
      <c r="AB759" s="5">
        <f t="shared" si="689"/>
        <v>4.4806751404730003E-10</v>
      </c>
      <c r="AC759" s="36">
        <f t="shared" si="690"/>
        <v>1.3951217085799999E-2</v>
      </c>
      <c r="AD759" s="42">
        <v>1.0185575E-7</v>
      </c>
      <c r="AE759" s="42">
        <v>3.0730332000000002E-10</v>
      </c>
      <c r="AF759" s="42">
        <v>8.3958281999999993E-15</v>
      </c>
      <c r="AG759" s="42">
        <v>7.3518283999999997E-12</v>
      </c>
      <c r="AH759" s="42">
        <v>1.7902574E-12</v>
      </c>
      <c r="AI759" s="42">
        <v>1.1546511E-10</v>
      </c>
      <c r="AJ759" s="42">
        <v>4.8997444999999998E-8</v>
      </c>
      <c r="AK759" s="42">
        <v>1.6722433E-11</v>
      </c>
      <c r="AL759" s="42">
        <v>5.6906802000000003E-11</v>
      </c>
      <c r="AM759" s="42">
        <v>1.3372954000000001E-13</v>
      </c>
      <c r="AN759" s="42">
        <v>1.5475770999999999E-15</v>
      </c>
      <c r="AO759" s="42">
        <v>2.2610144000000001E-13</v>
      </c>
      <c r="AP759" s="42">
        <v>4.1355148999999999E-15</v>
      </c>
      <c r="AQ759" s="42">
        <v>8.5360957E-15</v>
      </c>
      <c r="AR759" s="42">
        <v>6.2964178999999997E-11</v>
      </c>
      <c r="AS759" s="42">
        <v>1.6923664999999999E-9</v>
      </c>
      <c r="AT759" s="42">
        <v>4.3036333999999998E-11</v>
      </c>
      <c r="AU759" s="42">
        <v>7.2890858000000004E-6</v>
      </c>
      <c r="AV759" s="42">
        <v>1.3943928E-2</v>
      </c>
      <c r="AW759" s="42">
        <v>3.8998166999999997E-9</v>
      </c>
      <c r="AX759" s="42">
        <v>2.3715117999999999E-11</v>
      </c>
      <c r="AY759" s="42">
        <v>1.0610514000000001E-15</v>
      </c>
      <c r="AZ759" s="28"/>
      <c r="BA759" s="33" t="s">
        <v>1165</v>
      </c>
      <c r="BB759" s="28"/>
      <c r="BC759" s="28"/>
      <c r="BE759" s="39"/>
      <c r="BF759"/>
      <c r="BG759"/>
      <c r="BH759"/>
      <c r="BI759"/>
      <c r="BJ759"/>
      <c r="BK759"/>
      <c r="BL759"/>
      <c r="BM759"/>
      <c r="BN759"/>
      <c r="BO759"/>
      <c r="BP759"/>
      <c r="BQ759"/>
    </row>
    <row r="760" spans="3:69" ht="13.8" customHeight="1">
      <c r="C760" s="71" t="s">
        <v>712</v>
      </c>
      <c r="E760" s="29" t="s">
        <v>52</v>
      </c>
      <c r="F760" s="43" t="s">
        <v>2243</v>
      </c>
      <c r="G760" s="238">
        <f t="shared" si="682"/>
        <v>2.6799665095111114</v>
      </c>
      <c r="H760" s="134">
        <f t="shared" si="683"/>
        <v>9.6838177899999996E-4</v>
      </c>
      <c r="I760" s="134">
        <f t="shared" si="684"/>
        <v>2.8581110380000003E-3</v>
      </c>
      <c r="J760" s="138">
        <f t="shared" si="685"/>
        <v>2.2632673966941113</v>
      </c>
      <c r="K760" s="190">
        <v>0.41287262000000002</v>
      </c>
      <c r="L760" s="190">
        <v>1.8569187E-3</v>
      </c>
      <c r="M760" s="190">
        <v>9.4695537999999998E-4</v>
      </c>
      <c r="N760" s="190">
        <v>8.0318076000000002E-4</v>
      </c>
      <c r="O760" s="190">
        <v>1.1718661E-4</v>
      </c>
      <c r="P760" s="190">
        <v>4.8014408999999997E-5</v>
      </c>
      <c r="Q760" s="190">
        <v>5.4236958000000001E-5</v>
      </c>
      <c r="R760" s="190">
        <v>1.0917619E-4</v>
      </c>
      <c r="S760" s="190">
        <v>1.3053820000000001E-2</v>
      </c>
      <c r="T760" s="190">
        <v>5.9093793000000001E-5</v>
      </c>
      <c r="U760" s="190">
        <v>2.2500453</v>
      </c>
      <c r="V760" s="190">
        <v>6.7111111000000004E-9</v>
      </c>
      <c r="W760" s="153"/>
      <c r="X760" s="252">
        <f t="shared" si="686"/>
        <v>3.5592467241379309</v>
      </c>
      <c r="Y760" s="25">
        <v>1.6251964000000001</v>
      </c>
      <c r="Z760" s="67">
        <f t="shared" si="687"/>
        <v>6.2296745983229276E-2</v>
      </c>
      <c r="AA760" s="5">
        <f t="shared" si="688"/>
        <v>3.3582328995748003E-6</v>
      </c>
      <c r="AB760" s="5">
        <f t="shared" si="689"/>
        <v>1.0108331419049101E-8</v>
      </c>
      <c r="AC760" s="36">
        <f t="shared" si="690"/>
        <v>1.3951217085799999E-2</v>
      </c>
      <c r="AD760" s="42">
        <v>3.3034557E-6</v>
      </c>
      <c r="AE760" s="42">
        <v>9.9673032999999999E-9</v>
      </c>
      <c r="AF760" s="42">
        <v>2.7232083000000001E-13</v>
      </c>
      <c r="AG760" s="42">
        <v>7.3518283999999997E-12</v>
      </c>
      <c r="AH760" s="42">
        <v>1.7902574E-12</v>
      </c>
      <c r="AI760" s="42">
        <v>1.1546511E-10</v>
      </c>
      <c r="AJ760" s="42">
        <v>4.8997444999999998E-8</v>
      </c>
      <c r="AK760" s="42">
        <v>1.6722433E-11</v>
      </c>
      <c r="AL760" s="42">
        <v>5.6906802000000003E-11</v>
      </c>
      <c r="AM760" s="42">
        <v>1.3372954000000001E-13</v>
      </c>
      <c r="AN760" s="42">
        <v>1.5475770999999999E-15</v>
      </c>
      <c r="AO760" s="42">
        <v>2.2610144000000001E-13</v>
      </c>
      <c r="AP760" s="42">
        <v>4.1355148999999999E-15</v>
      </c>
      <c r="AQ760" s="42">
        <v>8.5360957E-15</v>
      </c>
      <c r="AR760" s="42">
        <v>6.2964178999999997E-11</v>
      </c>
      <c r="AS760" s="42">
        <v>1.6923664999999999E-9</v>
      </c>
      <c r="AT760" s="42">
        <v>4.3036333999999998E-11</v>
      </c>
      <c r="AU760" s="42">
        <v>7.2890858000000004E-6</v>
      </c>
      <c r="AV760" s="42">
        <v>1.3943928E-2</v>
      </c>
      <c r="AW760" s="42">
        <v>3.8998166999999997E-9</v>
      </c>
      <c r="AX760" s="42">
        <v>2.3715117999999999E-11</v>
      </c>
      <c r="AY760" s="42">
        <v>1.0610514000000001E-15</v>
      </c>
      <c r="AZ760" s="28"/>
      <c r="BA760" s="33" t="s">
        <v>1165</v>
      </c>
      <c r="BB760" s="28"/>
      <c r="BC760" s="28"/>
      <c r="BE760" s="39"/>
      <c r="BF760"/>
      <c r="BG760"/>
      <c r="BH760"/>
      <c r="BI760"/>
      <c r="BJ760"/>
      <c r="BK760"/>
      <c r="BL760"/>
      <c r="BM760"/>
      <c r="BN760"/>
      <c r="BO760"/>
      <c r="BP760"/>
      <c r="BQ760"/>
    </row>
    <row r="761" spans="3:69" ht="13.8" customHeight="1">
      <c r="C761" s="71" t="s">
        <v>713</v>
      </c>
      <c r="D761" s="1"/>
      <c r="E761" s="29" t="s">
        <v>52</v>
      </c>
      <c r="F761" s="43" t="s">
        <v>2244</v>
      </c>
      <c r="G761" s="238">
        <f t="shared" si="682"/>
        <v>3.1572645775730802E-2</v>
      </c>
      <c r="H761" s="134">
        <f t="shared" si="683"/>
        <v>9.8633503599999993E-4</v>
      </c>
      <c r="I761" s="134">
        <f t="shared" si="684"/>
        <v>3.0630848319999999E-3</v>
      </c>
      <c r="J761" s="138">
        <f t="shared" si="685"/>
        <v>1.40835449077308E-2</v>
      </c>
      <c r="K761" s="190">
        <v>1.3439681E-2</v>
      </c>
      <c r="L761" s="190">
        <v>2.0481402E-3</v>
      </c>
      <c r="M761" s="190">
        <v>9.6006135000000002E-4</v>
      </c>
      <c r="N761" s="190">
        <v>8.1989685000000004E-4</v>
      </c>
      <c r="O761" s="190">
        <v>1.180539E-4</v>
      </c>
      <c r="P761" s="190">
        <v>4.8384285999999999E-5</v>
      </c>
      <c r="Q761" s="190">
        <v>5.4883282000000001E-5</v>
      </c>
      <c r="R761" s="190">
        <v>1.0960863E-4</v>
      </c>
      <c r="S761" s="190">
        <v>1.3869341E-2</v>
      </c>
      <c r="T761" s="190">
        <v>5.9199822999999998E-5</v>
      </c>
      <c r="U761" s="190">
        <v>4.5388736E-5</v>
      </c>
      <c r="V761" s="190">
        <v>6.7187307999999999E-9</v>
      </c>
      <c r="W761" s="153"/>
      <c r="X761" s="252">
        <f t="shared" si="686"/>
        <v>0.11585931896551724</v>
      </c>
      <c r="Y761" s="25">
        <v>1.7125633</v>
      </c>
      <c r="Z761" s="67">
        <f t="shared" si="687"/>
        <v>3.1802330488158222E-3</v>
      </c>
      <c r="AA761" s="5">
        <f t="shared" si="688"/>
        <v>1.6694750224410001E-7</v>
      </c>
      <c r="AB761" s="5">
        <f t="shared" si="689"/>
        <v>4.7187527072989988E-10</v>
      </c>
      <c r="AC761" s="36">
        <f t="shared" si="690"/>
        <v>1.47537758893E-2</v>
      </c>
      <c r="AD761" s="42">
        <v>1.0801228E-7</v>
      </c>
      <c r="AE761" s="42">
        <v>3.2587815999999999E-10</v>
      </c>
      <c r="AF761" s="42">
        <v>8.9033138E-15</v>
      </c>
      <c r="AG761" s="42">
        <v>7.4506261000000003E-12</v>
      </c>
      <c r="AH761" s="42">
        <v>1.804055E-12</v>
      </c>
      <c r="AI761" s="42">
        <v>1.1739124000000001E-10</v>
      </c>
      <c r="AJ761" s="42">
        <v>5.3124692000000002E-8</v>
      </c>
      <c r="AK761" s="42">
        <v>1.7010912000000001E-11</v>
      </c>
      <c r="AL761" s="42">
        <v>6.1693614999999995E-11</v>
      </c>
      <c r="AM761" s="42">
        <v>1.3465088E-13</v>
      </c>
      <c r="AN761" s="42">
        <v>1.5617879000000001E-15</v>
      </c>
      <c r="AO761" s="42">
        <v>2.2942759999999999E-13</v>
      </c>
      <c r="AP761" s="42">
        <v>4.3175272000000003E-15</v>
      </c>
      <c r="AQ761" s="42">
        <v>9.0106782000000002E-15</v>
      </c>
      <c r="AR761" s="42">
        <v>6.4260822999999996E-11</v>
      </c>
      <c r="AS761" s="42">
        <v>1.7055039E-9</v>
      </c>
      <c r="AT761" s="42">
        <v>4.3101552000000003E-11</v>
      </c>
      <c r="AU761" s="42">
        <v>7.3278893000000003E-6</v>
      </c>
      <c r="AV761" s="42">
        <v>1.4746448000000001E-2</v>
      </c>
      <c r="AW761" s="42">
        <v>3.9141195999999996E-9</v>
      </c>
      <c r="AX761" s="42">
        <v>2.3802094999999999E-11</v>
      </c>
      <c r="AY761" s="42">
        <v>1.0649428E-15</v>
      </c>
      <c r="AZ761" s="28"/>
      <c r="BA761" s="33" t="s">
        <v>1165</v>
      </c>
      <c r="BB761" s="28"/>
      <c r="BC761" s="28"/>
      <c r="BE761" s="39"/>
      <c r="BF761"/>
      <c r="BG761"/>
      <c r="BH761"/>
      <c r="BI761"/>
      <c r="BJ761"/>
      <c r="BK761"/>
      <c r="BL761"/>
      <c r="BM761"/>
      <c r="BN761"/>
      <c r="BO761"/>
      <c r="BP761"/>
      <c r="BQ761"/>
    </row>
    <row r="762" spans="3:69" ht="13.8" customHeight="1">
      <c r="C762" s="71" t="s">
        <v>714</v>
      </c>
      <c r="E762" s="29" t="s">
        <v>52</v>
      </c>
      <c r="F762" s="43" t="s">
        <v>2245</v>
      </c>
      <c r="G762" s="238">
        <f t="shared" si="682"/>
        <v>3.0417726560397313</v>
      </c>
      <c r="H762" s="134">
        <f t="shared" si="683"/>
        <v>9.8633503599999993E-4</v>
      </c>
      <c r="I762" s="134">
        <f t="shared" si="684"/>
        <v>3.0630848319999999E-3</v>
      </c>
      <c r="J762" s="138">
        <f t="shared" si="685"/>
        <v>2.6240835561717311</v>
      </c>
      <c r="K762" s="190">
        <v>0.41363968000000001</v>
      </c>
      <c r="L762" s="190">
        <v>2.0481402E-3</v>
      </c>
      <c r="M762" s="190">
        <v>9.6006135000000002E-4</v>
      </c>
      <c r="N762" s="190">
        <v>8.1989685000000004E-4</v>
      </c>
      <c r="O762" s="190">
        <v>1.180539E-4</v>
      </c>
      <c r="P762" s="190">
        <v>4.8384285999999999E-5</v>
      </c>
      <c r="Q762" s="190">
        <v>5.4883282000000001E-5</v>
      </c>
      <c r="R762" s="190">
        <v>1.0960863E-4</v>
      </c>
      <c r="S762" s="190">
        <v>1.3869341E-2</v>
      </c>
      <c r="T762" s="190">
        <v>5.9199822999999998E-5</v>
      </c>
      <c r="U762" s="190">
        <v>2.6100454000000002</v>
      </c>
      <c r="V762" s="190">
        <v>6.7187307999999999E-9</v>
      </c>
      <c r="W762" s="153"/>
      <c r="X762" s="252">
        <f t="shared" si="686"/>
        <v>3.5658593103448273</v>
      </c>
      <c r="Y762" s="25">
        <v>1.7125633</v>
      </c>
      <c r="Z762" s="67">
        <f t="shared" si="687"/>
        <v>6.2489468783669712E-2</v>
      </c>
      <c r="AA762" s="5">
        <f t="shared" si="688"/>
        <v>3.3685475222441007E-6</v>
      </c>
      <c r="AB762" s="5">
        <f t="shared" si="689"/>
        <v>1.0132139235726098E-8</v>
      </c>
      <c r="AC762" s="36">
        <f t="shared" si="690"/>
        <v>1.47537758893E-2</v>
      </c>
      <c r="AD762" s="42">
        <v>3.3096123000000002E-6</v>
      </c>
      <c r="AE762" s="42">
        <v>9.9858782000000001E-9</v>
      </c>
      <c r="AF762" s="42">
        <v>2.7282831000000002E-13</v>
      </c>
      <c r="AG762" s="42">
        <v>7.4506261000000003E-12</v>
      </c>
      <c r="AH762" s="42">
        <v>1.804055E-12</v>
      </c>
      <c r="AI762" s="42">
        <v>1.1739124000000001E-10</v>
      </c>
      <c r="AJ762" s="42">
        <v>5.3124692000000002E-8</v>
      </c>
      <c r="AK762" s="42">
        <v>1.7010912000000001E-11</v>
      </c>
      <c r="AL762" s="42">
        <v>6.1693614999999995E-11</v>
      </c>
      <c r="AM762" s="42">
        <v>1.3465088E-13</v>
      </c>
      <c r="AN762" s="42">
        <v>1.5617879000000001E-15</v>
      </c>
      <c r="AO762" s="42">
        <v>2.2942759999999999E-13</v>
      </c>
      <c r="AP762" s="42">
        <v>4.3175272000000003E-15</v>
      </c>
      <c r="AQ762" s="42">
        <v>9.0106782000000002E-15</v>
      </c>
      <c r="AR762" s="42">
        <v>6.4260822999999996E-11</v>
      </c>
      <c r="AS762" s="42">
        <v>1.7055039E-9</v>
      </c>
      <c r="AT762" s="42">
        <v>4.3101552000000003E-11</v>
      </c>
      <c r="AU762" s="42">
        <v>7.3278893000000003E-6</v>
      </c>
      <c r="AV762" s="42">
        <v>1.4746448000000001E-2</v>
      </c>
      <c r="AW762" s="42">
        <v>3.9141195999999996E-9</v>
      </c>
      <c r="AX762" s="42">
        <v>2.3802094999999999E-11</v>
      </c>
      <c r="AY762" s="42">
        <v>1.0649428E-15</v>
      </c>
      <c r="AZ762" s="28"/>
      <c r="BA762" s="33" t="s">
        <v>1165</v>
      </c>
      <c r="BB762" s="28"/>
      <c r="BC762" s="28"/>
      <c r="BE762" s="39"/>
      <c r="BF762"/>
      <c r="BG762"/>
      <c r="BH762"/>
      <c r="BI762"/>
      <c r="BJ762"/>
      <c r="BK762"/>
      <c r="BL762"/>
      <c r="BM762"/>
      <c r="BN762"/>
      <c r="BO762"/>
      <c r="BP762"/>
      <c r="BQ762"/>
    </row>
    <row r="763" spans="3:69" ht="13.8" customHeight="1">
      <c r="C763" s="71" t="s">
        <v>715</v>
      </c>
      <c r="E763" s="29" t="s">
        <v>52</v>
      </c>
      <c r="F763" s="43" t="s">
        <v>2246</v>
      </c>
      <c r="G763" s="238">
        <f t="shared" si="682"/>
        <v>2.9766534552111101E-2</v>
      </c>
      <c r="H763" s="134">
        <f t="shared" si="683"/>
        <v>9.6838177899999996E-4</v>
      </c>
      <c r="I763" s="134">
        <f t="shared" si="684"/>
        <v>2.8581110380000003E-3</v>
      </c>
      <c r="J763" s="138">
        <f t="shared" si="685"/>
        <v>1.3267416735111101E-2</v>
      </c>
      <c r="K763" s="190">
        <v>1.2672625E-2</v>
      </c>
      <c r="L763" s="190">
        <v>1.8569187E-3</v>
      </c>
      <c r="M763" s="190">
        <v>9.4695537999999998E-4</v>
      </c>
      <c r="N763" s="190">
        <v>8.0318076000000002E-4</v>
      </c>
      <c r="O763" s="190">
        <v>1.1718661E-4</v>
      </c>
      <c r="P763" s="190">
        <v>4.8014408999999997E-5</v>
      </c>
      <c r="Q763" s="190">
        <v>5.4236958000000001E-5</v>
      </c>
      <c r="R763" s="190">
        <v>1.0917619E-4</v>
      </c>
      <c r="S763" s="190">
        <v>1.3053820000000001E-2</v>
      </c>
      <c r="T763" s="190">
        <v>5.9093793000000001E-5</v>
      </c>
      <c r="U763" s="190">
        <v>4.5320040999999999E-5</v>
      </c>
      <c r="V763" s="190">
        <v>6.7111111000000004E-9</v>
      </c>
      <c r="W763" s="153"/>
      <c r="X763" s="252">
        <f t="shared" si="686"/>
        <v>0.1092467672413793</v>
      </c>
      <c r="Y763" s="25">
        <v>1.6251964000000001</v>
      </c>
      <c r="Z763" s="67">
        <f t="shared" si="687"/>
        <v>2.9875114606762567E-3</v>
      </c>
      <c r="AA763" s="5">
        <f t="shared" si="688"/>
        <v>1.566329495748E-7</v>
      </c>
      <c r="AB763" s="5">
        <f t="shared" si="689"/>
        <v>4.4806751404730003E-10</v>
      </c>
      <c r="AC763" s="36">
        <f t="shared" si="690"/>
        <v>1.3951217085799999E-2</v>
      </c>
      <c r="AD763" s="42">
        <v>1.0185575E-7</v>
      </c>
      <c r="AE763" s="42">
        <v>3.0730332000000002E-10</v>
      </c>
      <c r="AF763" s="42">
        <v>8.3958281999999993E-15</v>
      </c>
      <c r="AG763" s="42">
        <v>7.3518283999999997E-12</v>
      </c>
      <c r="AH763" s="42">
        <v>1.7902574E-12</v>
      </c>
      <c r="AI763" s="42">
        <v>1.1546511E-10</v>
      </c>
      <c r="AJ763" s="42">
        <v>4.8997444999999998E-8</v>
      </c>
      <c r="AK763" s="42">
        <v>1.6722433E-11</v>
      </c>
      <c r="AL763" s="42">
        <v>5.6906802000000003E-11</v>
      </c>
      <c r="AM763" s="42">
        <v>1.3372954000000001E-13</v>
      </c>
      <c r="AN763" s="42">
        <v>1.5475770999999999E-15</v>
      </c>
      <c r="AO763" s="42">
        <v>2.2610144000000001E-13</v>
      </c>
      <c r="AP763" s="42">
        <v>4.1355148999999999E-15</v>
      </c>
      <c r="AQ763" s="42">
        <v>8.5360957E-15</v>
      </c>
      <c r="AR763" s="42">
        <v>6.2964178999999997E-11</v>
      </c>
      <c r="AS763" s="42">
        <v>1.6923664999999999E-9</v>
      </c>
      <c r="AT763" s="42">
        <v>4.3036333999999998E-11</v>
      </c>
      <c r="AU763" s="42">
        <v>7.2890858000000004E-6</v>
      </c>
      <c r="AV763" s="42">
        <v>1.3943928E-2</v>
      </c>
      <c r="AW763" s="42">
        <v>3.8998166999999997E-9</v>
      </c>
      <c r="AX763" s="42">
        <v>2.3715117999999999E-11</v>
      </c>
      <c r="AY763" s="42">
        <v>1.0610514000000001E-15</v>
      </c>
      <c r="AZ763" s="28"/>
      <c r="BA763" s="33" t="s">
        <v>1165</v>
      </c>
      <c r="BB763" s="28"/>
      <c r="BC763" s="28"/>
      <c r="BE763" s="39"/>
      <c r="BF763"/>
      <c r="BG763"/>
      <c r="BH763"/>
      <c r="BI763"/>
      <c r="BJ763"/>
      <c r="BK763"/>
      <c r="BL763"/>
      <c r="BM763"/>
      <c r="BN763"/>
      <c r="BO763"/>
      <c r="BP763"/>
      <c r="BQ763"/>
    </row>
    <row r="764" spans="3:69" ht="13.8" customHeight="1">
      <c r="C764" s="71" t="s">
        <v>716</v>
      </c>
      <c r="E764" s="29" t="s">
        <v>52</v>
      </c>
      <c r="F764" s="43" t="s">
        <v>2247</v>
      </c>
      <c r="G764" s="238">
        <f t="shared" si="682"/>
        <v>3.4299665095111114</v>
      </c>
      <c r="H764" s="134">
        <f t="shared" si="683"/>
        <v>9.6838177899999996E-4</v>
      </c>
      <c r="I764" s="134">
        <f t="shared" si="684"/>
        <v>2.8581110380000003E-3</v>
      </c>
      <c r="J764" s="138">
        <f t="shared" si="685"/>
        <v>3.0132673966941113</v>
      </c>
      <c r="K764" s="190">
        <v>0.41287262000000002</v>
      </c>
      <c r="L764" s="190">
        <v>1.8569187E-3</v>
      </c>
      <c r="M764" s="190">
        <v>9.4695537999999998E-4</v>
      </c>
      <c r="N764" s="190">
        <v>8.0318076000000002E-4</v>
      </c>
      <c r="O764" s="190">
        <v>1.1718661E-4</v>
      </c>
      <c r="P764" s="190">
        <v>4.8014408999999997E-5</v>
      </c>
      <c r="Q764" s="190">
        <v>5.4236958000000001E-5</v>
      </c>
      <c r="R764" s="190">
        <v>1.0917619E-4</v>
      </c>
      <c r="S764" s="190">
        <v>1.3053820000000001E-2</v>
      </c>
      <c r="T764" s="190">
        <v>5.9093793000000001E-5</v>
      </c>
      <c r="U764" s="190">
        <v>3.0000453</v>
      </c>
      <c r="V764" s="190">
        <v>6.7111111000000004E-9</v>
      </c>
      <c r="W764" s="153"/>
      <c r="X764" s="252">
        <f t="shared" si="686"/>
        <v>3.5592467241379309</v>
      </c>
      <c r="Y764" s="25">
        <v>1.6251964000000001</v>
      </c>
      <c r="Z764" s="67">
        <f t="shared" si="687"/>
        <v>6.2296745983229276E-2</v>
      </c>
      <c r="AA764" s="5">
        <f t="shared" si="688"/>
        <v>3.3582328995748003E-6</v>
      </c>
      <c r="AB764" s="5">
        <f t="shared" si="689"/>
        <v>1.0108331419049101E-8</v>
      </c>
      <c r="AC764" s="36">
        <f t="shared" si="690"/>
        <v>1.3951217085799999E-2</v>
      </c>
      <c r="AD764" s="42">
        <v>3.3034557E-6</v>
      </c>
      <c r="AE764" s="42">
        <v>9.9673032999999999E-9</v>
      </c>
      <c r="AF764" s="42">
        <v>2.7232083000000001E-13</v>
      </c>
      <c r="AG764" s="42">
        <v>7.3518283999999997E-12</v>
      </c>
      <c r="AH764" s="42">
        <v>1.7902574E-12</v>
      </c>
      <c r="AI764" s="42">
        <v>1.1546511E-10</v>
      </c>
      <c r="AJ764" s="42">
        <v>4.8997444999999998E-8</v>
      </c>
      <c r="AK764" s="42">
        <v>1.6722433E-11</v>
      </c>
      <c r="AL764" s="42">
        <v>5.6906802000000003E-11</v>
      </c>
      <c r="AM764" s="42">
        <v>1.3372954000000001E-13</v>
      </c>
      <c r="AN764" s="42">
        <v>1.5475770999999999E-15</v>
      </c>
      <c r="AO764" s="42">
        <v>2.2610144000000001E-13</v>
      </c>
      <c r="AP764" s="42">
        <v>4.1355148999999999E-15</v>
      </c>
      <c r="AQ764" s="42">
        <v>8.5360957E-15</v>
      </c>
      <c r="AR764" s="42">
        <v>6.2964178999999997E-11</v>
      </c>
      <c r="AS764" s="42">
        <v>1.6923664999999999E-9</v>
      </c>
      <c r="AT764" s="42">
        <v>4.3036333999999998E-11</v>
      </c>
      <c r="AU764" s="42">
        <v>7.2890858000000004E-6</v>
      </c>
      <c r="AV764" s="42">
        <v>1.3943928E-2</v>
      </c>
      <c r="AW764" s="42">
        <v>3.8998166999999997E-9</v>
      </c>
      <c r="AX764" s="42">
        <v>2.3715117999999999E-11</v>
      </c>
      <c r="AY764" s="42">
        <v>1.0610514000000001E-15</v>
      </c>
      <c r="AZ764" s="28"/>
      <c r="BA764" s="33" t="s">
        <v>1165</v>
      </c>
      <c r="BB764" s="28"/>
      <c r="BC764" s="28"/>
      <c r="BE764" s="39"/>
      <c r="BF764"/>
      <c r="BG764"/>
      <c r="BH764"/>
      <c r="BI764"/>
      <c r="BJ764"/>
      <c r="BK764"/>
      <c r="BL764"/>
      <c r="BM764"/>
      <c r="BN764"/>
      <c r="BO764"/>
      <c r="BP764"/>
      <c r="BQ764"/>
    </row>
    <row r="765" spans="3:69" ht="13.8" customHeight="1">
      <c r="C765" s="71" t="s">
        <v>717</v>
      </c>
      <c r="E765" s="29" t="s">
        <v>52</v>
      </c>
      <c r="F765" s="43" t="s">
        <v>2248</v>
      </c>
      <c r="G765" s="238">
        <f t="shared" si="682"/>
        <v>3.8947603715844492E-2</v>
      </c>
      <c r="H765" s="134">
        <f t="shared" si="683"/>
        <v>1.0596441789999999E-3</v>
      </c>
      <c r="I765" s="134">
        <f t="shared" si="684"/>
        <v>3.9000613399999997E-3</v>
      </c>
      <c r="J765" s="138">
        <f t="shared" si="685"/>
        <v>1.7416070196844498E-2</v>
      </c>
      <c r="K765" s="190">
        <v>1.6571828E-2</v>
      </c>
      <c r="L765" s="190">
        <v>2.8289614999999998E-3</v>
      </c>
      <c r="M765" s="190">
        <v>1.0135774E-3</v>
      </c>
      <c r="N765" s="190">
        <v>8.8815425000000003E-4</v>
      </c>
      <c r="O765" s="190">
        <v>1.2159531E-4</v>
      </c>
      <c r="P765" s="190">
        <v>4.9894619E-5</v>
      </c>
      <c r="Q765" s="190">
        <v>5.7522439999999999E-5</v>
      </c>
      <c r="R765" s="190">
        <v>1.1137443E-4</v>
      </c>
      <c r="S765" s="190">
        <v>1.7199387E-2</v>
      </c>
      <c r="T765" s="190">
        <v>5.9632775999999997E-5</v>
      </c>
      <c r="U765" s="190">
        <v>4.5669240999999999E-5</v>
      </c>
      <c r="V765" s="190">
        <v>6.7498445000000001E-9</v>
      </c>
      <c r="W765" s="153"/>
      <c r="X765" s="252">
        <f t="shared" si="686"/>
        <v>0.14286058620689654</v>
      </c>
      <c r="Y765" s="25">
        <v>2.0693114000000001</v>
      </c>
      <c r="Z765" s="67">
        <f t="shared" si="687"/>
        <v>3.9671794458865772E-3</v>
      </c>
      <c r="AA765" s="5">
        <f t="shared" si="688"/>
        <v>2.090652534479E-7</v>
      </c>
      <c r="AB765" s="5">
        <f t="shared" si="689"/>
        <v>5.6909030794600009E-10</v>
      </c>
      <c r="AC765" s="36">
        <f t="shared" si="690"/>
        <v>1.8030889337100002E-2</v>
      </c>
      <c r="AD765" s="42">
        <v>1.3315144000000001E-7</v>
      </c>
      <c r="AE765" s="42">
        <v>4.0172545000000002E-10</v>
      </c>
      <c r="AF765" s="42">
        <v>1.0975547E-14</v>
      </c>
      <c r="AG765" s="42">
        <v>7.8540498000000007E-12</v>
      </c>
      <c r="AH765" s="42">
        <v>1.8603951E-12</v>
      </c>
      <c r="AI765" s="42">
        <v>1.2525625000000001E-10</v>
      </c>
      <c r="AJ765" s="42">
        <v>6.9977616000000003E-8</v>
      </c>
      <c r="AK765" s="42">
        <v>1.8188868E-11</v>
      </c>
      <c r="AL765" s="42">
        <v>8.1239770999999999E-11</v>
      </c>
      <c r="AM765" s="42">
        <v>1.3841303000000001E-13</v>
      </c>
      <c r="AN765" s="42">
        <v>1.6198152E-15</v>
      </c>
      <c r="AO765" s="42">
        <v>2.4300942000000002E-13</v>
      </c>
      <c r="AP765" s="42">
        <v>5.0607440000000003E-15</v>
      </c>
      <c r="AQ765" s="42">
        <v>1.0948557E-14</v>
      </c>
      <c r="AR765" s="42">
        <v>6.9555452999999996E-11</v>
      </c>
      <c r="AS765" s="42">
        <v>1.7591482999999999E-9</v>
      </c>
      <c r="AT765" s="42">
        <v>4.336786E-11</v>
      </c>
      <c r="AU765" s="42">
        <v>7.4863371000000001E-6</v>
      </c>
      <c r="AV765" s="42">
        <v>1.8023403E-2</v>
      </c>
      <c r="AW765" s="42">
        <v>3.9725230000000004E-9</v>
      </c>
      <c r="AX765" s="42">
        <v>2.4157251E-11</v>
      </c>
      <c r="AY765" s="42">
        <v>1.0808327999999999E-15</v>
      </c>
      <c r="AZ765" s="28"/>
      <c r="BA765" s="33" t="s">
        <v>1165</v>
      </c>
      <c r="BB765" s="28"/>
      <c r="BC765" s="28"/>
      <c r="BE765" s="39"/>
      <c r="BF765"/>
      <c r="BG765"/>
      <c r="BH765"/>
      <c r="BI765"/>
      <c r="BJ765"/>
      <c r="BK765"/>
      <c r="BL765"/>
      <c r="BM765"/>
      <c r="BN765"/>
      <c r="BO765"/>
      <c r="BP765"/>
      <c r="BQ765"/>
    </row>
    <row r="766" spans="3:69" ht="13.8" customHeight="1">
      <c r="C766" s="71" t="s">
        <v>718</v>
      </c>
      <c r="E766" s="29" t="s">
        <v>52</v>
      </c>
      <c r="F766" s="43" t="s">
        <v>2249</v>
      </c>
      <c r="G766" s="238">
        <f t="shared" si="682"/>
        <v>9.2591476364748448</v>
      </c>
      <c r="H766" s="134">
        <f t="shared" si="683"/>
        <v>1.0596441789999999E-3</v>
      </c>
      <c r="I766" s="134">
        <f t="shared" si="684"/>
        <v>3.9000613399999997E-3</v>
      </c>
      <c r="J766" s="138">
        <f t="shared" si="685"/>
        <v>8.8374161009558456</v>
      </c>
      <c r="K766" s="190">
        <v>0.41677183000000001</v>
      </c>
      <c r="L766" s="190">
        <v>2.8289614999999998E-3</v>
      </c>
      <c r="M766" s="190">
        <v>1.0135774E-3</v>
      </c>
      <c r="N766" s="190">
        <v>8.8815425000000003E-4</v>
      </c>
      <c r="O766" s="190">
        <v>1.2159531E-4</v>
      </c>
      <c r="P766" s="190">
        <v>4.9894619E-5</v>
      </c>
      <c r="Q766" s="190">
        <v>5.7522439999999999E-5</v>
      </c>
      <c r="R766" s="190">
        <v>1.1137443E-4</v>
      </c>
      <c r="S766" s="190">
        <v>1.7199387E-2</v>
      </c>
      <c r="T766" s="190">
        <v>5.9632775999999997E-5</v>
      </c>
      <c r="U766" s="190">
        <v>8.8200456999999997</v>
      </c>
      <c r="V766" s="190">
        <v>6.7498445000000001E-9</v>
      </c>
      <c r="W766" s="153"/>
      <c r="X766" s="252">
        <f t="shared" si="686"/>
        <v>3.5928606034482757</v>
      </c>
      <c r="Y766" s="25">
        <v>2.0693114000000001</v>
      </c>
      <c r="Z766" s="67">
        <f t="shared" si="687"/>
        <v>6.3276413896728251E-2</v>
      </c>
      <c r="AA766" s="5">
        <f t="shared" si="688"/>
        <v>3.4106652134479001E-6</v>
      </c>
      <c r="AB766" s="5">
        <f t="shared" si="689"/>
        <v>1.0229353782948999E-8</v>
      </c>
      <c r="AC766" s="36">
        <f t="shared" si="690"/>
        <v>1.8030889337100002E-2</v>
      </c>
      <c r="AD766" s="42">
        <v>3.3347514000000001E-6</v>
      </c>
      <c r="AE766" s="42">
        <v>1.0061724999999999E-8</v>
      </c>
      <c r="AF766" s="42">
        <v>2.7490054999999998E-13</v>
      </c>
      <c r="AG766" s="42">
        <v>7.8540498000000007E-12</v>
      </c>
      <c r="AH766" s="42">
        <v>1.8603951E-12</v>
      </c>
      <c r="AI766" s="42">
        <v>1.2525625000000001E-10</v>
      </c>
      <c r="AJ766" s="42">
        <v>6.9977616000000003E-8</v>
      </c>
      <c r="AK766" s="42">
        <v>1.8188868E-11</v>
      </c>
      <c r="AL766" s="42">
        <v>8.1239770999999999E-11</v>
      </c>
      <c r="AM766" s="42">
        <v>1.3841303000000001E-13</v>
      </c>
      <c r="AN766" s="42">
        <v>1.6198152E-15</v>
      </c>
      <c r="AO766" s="42">
        <v>2.4300942000000002E-13</v>
      </c>
      <c r="AP766" s="42">
        <v>5.0607440000000003E-15</v>
      </c>
      <c r="AQ766" s="42">
        <v>1.0948557E-14</v>
      </c>
      <c r="AR766" s="42">
        <v>6.9555452999999996E-11</v>
      </c>
      <c r="AS766" s="42">
        <v>1.7591482999999999E-9</v>
      </c>
      <c r="AT766" s="42">
        <v>4.336786E-11</v>
      </c>
      <c r="AU766" s="42">
        <v>7.4863371000000001E-6</v>
      </c>
      <c r="AV766" s="42">
        <v>1.8023403E-2</v>
      </c>
      <c r="AW766" s="42">
        <v>3.9725230000000004E-9</v>
      </c>
      <c r="AX766" s="42">
        <v>2.4157251E-11</v>
      </c>
      <c r="AY766" s="42">
        <v>1.0808327999999999E-15</v>
      </c>
      <c r="AZ766" s="28"/>
      <c r="BA766" s="33" t="s">
        <v>1165</v>
      </c>
      <c r="BB766" s="28"/>
      <c r="BC766" s="28"/>
      <c r="BE766" s="39"/>
      <c r="BF766"/>
      <c r="BG766"/>
      <c r="BH766"/>
      <c r="BI766"/>
      <c r="BJ766"/>
      <c r="BK766"/>
      <c r="BL766"/>
      <c r="BM766"/>
      <c r="BN766"/>
      <c r="BO766"/>
      <c r="BP766"/>
      <c r="BQ766"/>
    </row>
    <row r="767" spans="3:69" ht="13.8" customHeight="1">
      <c r="C767" s="71" t="s">
        <v>719</v>
      </c>
      <c r="E767" s="29" t="s">
        <v>52</v>
      </c>
      <c r="F767" s="43" t="s">
        <v>2250</v>
      </c>
      <c r="G767" s="238">
        <f t="shared" si="682"/>
        <v>3.8492799983121107E-2</v>
      </c>
      <c r="H767" s="134">
        <f t="shared" si="683"/>
        <v>1.251145628E-3</v>
      </c>
      <c r="I767" s="134">
        <f t="shared" si="684"/>
        <v>6.0864487670000003E-3</v>
      </c>
      <c r="J767" s="138">
        <f t="shared" si="685"/>
        <v>2.61214416881211E-2</v>
      </c>
      <c r="K767" s="190">
        <v>5.0337639E-3</v>
      </c>
      <c r="L767" s="190">
        <v>4.8686577E-3</v>
      </c>
      <c r="M767" s="190">
        <v>1.1533744999999999E-3</v>
      </c>
      <c r="N767" s="190">
        <v>1.0664593E-3</v>
      </c>
      <c r="O767" s="190">
        <v>1.3084635000000001E-4</v>
      </c>
      <c r="P767" s="190">
        <v>5.3839977999999999E-5</v>
      </c>
      <c r="Q767" s="190">
        <v>6.4416566999999999E-5</v>
      </c>
      <c r="R767" s="190">
        <v>1.1598710999999999E-4</v>
      </c>
      <c r="S767" s="190">
        <v>2.5898282000000002E-2</v>
      </c>
      <c r="T767" s="190">
        <v>6.0763756999999998E-5</v>
      </c>
      <c r="U767" s="190">
        <v>4.640199E-5</v>
      </c>
      <c r="V767" s="190">
        <v>6.8311210999999998E-9</v>
      </c>
      <c r="W767" s="153"/>
      <c r="X767" s="252">
        <f t="shared" si="686"/>
        <v>4.3394516379310341E-2</v>
      </c>
      <c r="Y767" s="25">
        <v>3.0012249</v>
      </c>
      <c r="Z767" s="67">
        <f t="shared" si="687"/>
        <v>6.0228761188016889E-3</v>
      </c>
      <c r="AA767" s="5">
        <f t="shared" si="688"/>
        <v>3.1908713085450002E-7</v>
      </c>
      <c r="AB767" s="5">
        <f t="shared" si="689"/>
        <v>8.2303979858349996E-10</v>
      </c>
      <c r="AC767" s="36">
        <f t="shared" si="690"/>
        <v>2.6591514241299997E-2</v>
      </c>
      <c r="AD767" s="42">
        <v>1.9882108E-7</v>
      </c>
      <c r="AE767" s="42">
        <v>5.9985714999999995E-10</v>
      </c>
      <c r="AF767" s="42">
        <v>1.6388726999999999E-14</v>
      </c>
      <c r="AG767" s="42">
        <v>8.9078913000000007E-12</v>
      </c>
      <c r="AH767" s="42">
        <v>2.0075692E-12</v>
      </c>
      <c r="AI767" s="42">
        <v>1.4580156999999999E-10</v>
      </c>
      <c r="AJ767" s="42">
        <v>1.1400158E-7</v>
      </c>
      <c r="AK767" s="42">
        <v>2.1265976999999999E-11</v>
      </c>
      <c r="AL767" s="42">
        <v>1.3229912000000001E-10</v>
      </c>
      <c r="AM767" s="42">
        <v>1.4824069E-13</v>
      </c>
      <c r="AN767" s="42">
        <v>1.7713968999999999E-15</v>
      </c>
      <c r="AO767" s="42">
        <v>2.7848845000000002E-13</v>
      </c>
      <c r="AP767" s="42">
        <v>7.0022081000000002E-15</v>
      </c>
      <c r="AQ767" s="42">
        <v>1.601077E-14</v>
      </c>
      <c r="AR767" s="42">
        <v>8.3386324000000006E-11</v>
      </c>
      <c r="AS767" s="42">
        <v>1.8992804999999998E-9</v>
      </c>
      <c r="AT767" s="42">
        <v>4.4063520999999998E-11</v>
      </c>
      <c r="AU767" s="42">
        <v>7.9002412999999997E-6</v>
      </c>
      <c r="AV767" s="42">
        <v>2.6583613999999998E-2</v>
      </c>
      <c r="AW767" s="42">
        <v>4.1250870000000002E-9</v>
      </c>
      <c r="AX767" s="42">
        <v>2.5085006E-11</v>
      </c>
      <c r="AY767" s="42">
        <v>1.1223414999999999E-15</v>
      </c>
      <c r="AZ767" s="28"/>
      <c r="BA767" s="33" t="s">
        <v>1165</v>
      </c>
      <c r="BB767" s="28"/>
      <c r="BC767" s="28"/>
      <c r="BE767" s="39"/>
      <c r="BF767"/>
      <c r="BG767"/>
      <c r="BH767"/>
      <c r="BI767"/>
      <c r="BJ767"/>
      <c r="BK767"/>
      <c r="BL767"/>
      <c r="BM767"/>
      <c r="BN767"/>
      <c r="BO767"/>
      <c r="BP767"/>
      <c r="BQ767"/>
    </row>
    <row r="768" spans="3:69" ht="13.8" customHeight="1">
      <c r="C768" s="71" t="s">
        <v>720</v>
      </c>
      <c r="D768" s="1"/>
      <c r="E768" s="29" t="s">
        <v>52</v>
      </c>
      <c r="F768" s="43" t="s">
        <v>2251</v>
      </c>
      <c r="G768" s="238">
        <f t="shared" si="682"/>
        <v>3.210992797993121</v>
      </c>
      <c r="H768" s="134">
        <f t="shared" si="683"/>
        <v>1.251145628E-3</v>
      </c>
      <c r="I768" s="134">
        <f t="shared" si="684"/>
        <v>6.0864487670000003E-3</v>
      </c>
      <c r="J768" s="138">
        <f t="shared" si="685"/>
        <v>3.1986214396981207</v>
      </c>
      <c r="K768" s="190">
        <v>5.0337639E-3</v>
      </c>
      <c r="L768" s="190">
        <v>4.8686577E-3</v>
      </c>
      <c r="M768" s="190">
        <v>1.1533744999999999E-3</v>
      </c>
      <c r="N768" s="190">
        <v>1.0664593E-3</v>
      </c>
      <c r="O768" s="190">
        <v>1.3084635000000001E-4</v>
      </c>
      <c r="P768" s="190">
        <v>5.3839977999999999E-5</v>
      </c>
      <c r="Q768" s="190">
        <v>6.4416566999999999E-5</v>
      </c>
      <c r="R768" s="190">
        <v>1.1598710999999999E-4</v>
      </c>
      <c r="S768" s="190">
        <v>2.5898282000000002E-2</v>
      </c>
      <c r="T768" s="190">
        <v>6.0763756999999998E-5</v>
      </c>
      <c r="U768" s="190">
        <v>3.1725463999999999</v>
      </c>
      <c r="V768" s="190">
        <v>6.8311210999999998E-9</v>
      </c>
      <c r="W768" s="153"/>
      <c r="X768" s="252">
        <f t="shared" si="686"/>
        <v>4.3394516379310341E-2</v>
      </c>
      <c r="Y768" s="25">
        <v>3.0012249</v>
      </c>
      <c r="Z768" s="67">
        <f t="shared" si="687"/>
        <v>3.1003920736495209E-3</v>
      </c>
      <c r="AA768" s="5">
        <f t="shared" si="688"/>
        <v>1.6132713185449999E-7</v>
      </c>
      <c r="AB768" s="5">
        <f t="shared" si="689"/>
        <v>3.4702679358319996E-10</v>
      </c>
      <c r="AC768" s="36">
        <f t="shared" si="690"/>
        <v>2.6591514241299997E-2</v>
      </c>
      <c r="AD768" s="42">
        <v>4.1061081000000002E-8</v>
      </c>
      <c r="AE768" s="42">
        <v>1.2385715E-10</v>
      </c>
      <c r="AF768" s="42">
        <v>3.3837267000000001E-15</v>
      </c>
      <c r="AG768" s="42">
        <v>8.9078913000000007E-12</v>
      </c>
      <c r="AH768" s="42">
        <v>2.0075692E-12</v>
      </c>
      <c r="AI768" s="42">
        <v>1.4580156999999999E-10</v>
      </c>
      <c r="AJ768" s="42">
        <v>1.1400158E-7</v>
      </c>
      <c r="AK768" s="42">
        <v>2.1265976999999999E-11</v>
      </c>
      <c r="AL768" s="42">
        <v>1.3229912000000001E-10</v>
      </c>
      <c r="AM768" s="42">
        <v>1.4824069E-13</v>
      </c>
      <c r="AN768" s="42">
        <v>1.7713968999999999E-15</v>
      </c>
      <c r="AO768" s="42">
        <v>2.7848845000000002E-13</v>
      </c>
      <c r="AP768" s="42">
        <v>7.0022081000000002E-15</v>
      </c>
      <c r="AQ768" s="42">
        <v>1.601077E-14</v>
      </c>
      <c r="AR768" s="42">
        <v>8.3386324000000006E-11</v>
      </c>
      <c r="AS768" s="42">
        <v>1.8992804999999998E-9</v>
      </c>
      <c r="AT768" s="42">
        <v>4.4063520999999998E-11</v>
      </c>
      <c r="AU768" s="42">
        <v>7.9002412999999997E-6</v>
      </c>
      <c r="AV768" s="42">
        <v>2.6583613999999998E-2</v>
      </c>
      <c r="AW768" s="42">
        <v>4.1250870000000002E-9</v>
      </c>
      <c r="AX768" s="42">
        <v>2.5085006E-11</v>
      </c>
      <c r="AY768" s="42">
        <v>1.1223414999999999E-15</v>
      </c>
      <c r="AZ768" s="28"/>
      <c r="BA768" s="33" t="s">
        <v>1165</v>
      </c>
      <c r="BB768" s="28"/>
      <c r="BC768" s="28"/>
      <c r="BE768" s="39"/>
      <c r="BF768"/>
      <c r="BG768"/>
      <c r="BH768"/>
      <c r="BI768"/>
      <c r="BJ768"/>
      <c r="BK768"/>
      <c r="BL768"/>
      <c r="BM768"/>
      <c r="BN768"/>
      <c r="BO768"/>
      <c r="BP768"/>
      <c r="BQ768"/>
    </row>
    <row r="769" spans="3:69" ht="13.8" customHeight="1">
      <c r="C769" s="71" t="s">
        <v>721</v>
      </c>
      <c r="D769" s="1"/>
      <c r="E769" s="29" t="s">
        <v>52</v>
      </c>
      <c r="F769" s="43" t="s">
        <v>2252</v>
      </c>
      <c r="G769" s="238">
        <f t="shared" si="682"/>
        <v>3.2174684292270703E-2</v>
      </c>
      <c r="H769" s="134">
        <f t="shared" si="683"/>
        <v>9.9231945799999987E-4</v>
      </c>
      <c r="I769" s="134">
        <f t="shared" si="684"/>
        <v>3.131409533E-3</v>
      </c>
      <c r="J769" s="138">
        <f t="shared" si="685"/>
        <v>1.43555883012707E-2</v>
      </c>
      <c r="K769" s="190">
        <v>1.3695367E-2</v>
      </c>
      <c r="L769" s="190">
        <v>2.1118807999999998E-3</v>
      </c>
      <c r="M769" s="190">
        <v>9.6443001000000002E-4</v>
      </c>
      <c r="N769" s="190">
        <v>8.2546889000000001E-4</v>
      </c>
      <c r="O769" s="190">
        <v>1.1834299E-4</v>
      </c>
      <c r="P769" s="190">
        <v>4.8507578000000003E-5</v>
      </c>
      <c r="Q769" s="190">
        <v>5.5098722999999998E-5</v>
      </c>
      <c r="R769" s="190">
        <v>1.0975278E-4</v>
      </c>
      <c r="S769" s="190">
        <v>1.4141182E-2</v>
      </c>
      <c r="T769" s="190">
        <v>5.9235165999999999E-5</v>
      </c>
      <c r="U769" s="190">
        <v>4.5411633999999997E-5</v>
      </c>
      <c r="V769" s="190">
        <v>6.7212706999999997E-9</v>
      </c>
      <c r="W769" s="153"/>
      <c r="X769" s="252">
        <f t="shared" si="686"/>
        <v>0.11806350862068965</v>
      </c>
      <c r="Y769" s="25">
        <v>1.7416856000000001</v>
      </c>
      <c r="Z769" s="67">
        <f t="shared" si="687"/>
        <v>3.2444734650104749E-3</v>
      </c>
      <c r="AA769" s="5">
        <f t="shared" si="688"/>
        <v>1.7038567982980004E-7</v>
      </c>
      <c r="AB769" s="5">
        <f t="shared" si="689"/>
        <v>4.7981119562090004E-10</v>
      </c>
      <c r="AC769" s="36">
        <f t="shared" si="690"/>
        <v>1.50212948238E-2</v>
      </c>
      <c r="AD769" s="42">
        <v>1.1006445E-7</v>
      </c>
      <c r="AE769" s="42">
        <v>3.3206978000000002E-10</v>
      </c>
      <c r="AF769" s="42">
        <v>9.0724757000000002E-15</v>
      </c>
      <c r="AG769" s="42">
        <v>7.4835586000000005E-12</v>
      </c>
      <c r="AH769" s="42">
        <v>1.8086542E-12</v>
      </c>
      <c r="AI769" s="42">
        <v>1.1803328000000001E-10</v>
      </c>
      <c r="AJ769" s="42">
        <v>5.4500441000000003E-8</v>
      </c>
      <c r="AK769" s="42">
        <v>1.7107070999999999E-11</v>
      </c>
      <c r="AL769" s="42">
        <v>6.3289219999999998E-11</v>
      </c>
      <c r="AM769" s="42">
        <v>1.3495799000000001E-13</v>
      </c>
      <c r="AN769" s="42">
        <v>1.5665248E-15</v>
      </c>
      <c r="AO769" s="42">
        <v>2.3053632E-13</v>
      </c>
      <c r="AP769" s="42">
        <v>4.3781980000000004E-15</v>
      </c>
      <c r="AQ769" s="42">
        <v>9.1688723999999998E-15</v>
      </c>
      <c r="AR769" s="42">
        <v>6.4693037E-11</v>
      </c>
      <c r="AS769" s="42">
        <v>1.7098831000000001E-9</v>
      </c>
      <c r="AT769" s="42">
        <v>4.3123291000000002E-11</v>
      </c>
      <c r="AU769" s="42">
        <v>7.3408238E-6</v>
      </c>
      <c r="AV769" s="42">
        <v>1.5013953999999999E-2</v>
      </c>
      <c r="AW769" s="42">
        <v>3.9188871999999998E-9</v>
      </c>
      <c r="AX769" s="42">
        <v>2.3831087000000001E-11</v>
      </c>
      <c r="AY769" s="42">
        <v>1.0662399999999999E-15</v>
      </c>
      <c r="AZ769" s="28"/>
      <c r="BA769" s="33" t="s">
        <v>1165</v>
      </c>
      <c r="BB769" s="28"/>
      <c r="BC769" s="28"/>
      <c r="BE769" s="39"/>
      <c r="BF769"/>
      <c r="BG769"/>
      <c r="BH769"/>
      <c r="BI769"/>
      <c r="BJ769"/>
      <c r="BK769"/>
      <c r="BL769"/>
      <c r="BM769"/>
      <c r="BN769"/>
      <c r="BO769"/>
      <c r="BP769"/>
      <c r="BQ769"/>
    </row>
    <row r="770" spans="3:69" ht="13.8" customHeight="1">
      <c r="C770" s="71" t="s">
        <v>722</v>
      </c>
      <c r="D770" s="1"/>
      <c r="E770" s="29" t="s">
        <v>52</v>
      </c>
      <c r="F770" s="43" t="s">
        <v>2253</v>
      </c>
      <c r="G770" s="238">
        <f t="shared" si="682"/>
        <v>4.7073746756582704</v>
      </c>
      <c r="H770" s="134">
        <f t="shared" si="683"/>
        <v>9.9231945799999987E-4</v>
      </c>
      <c r="I770" s="134">
        <f t="shared" si="684"/>
        <v>3.131409533E-3</v>
      </c>
      <c r="J770" s="138">
        <f t="shared" si="685"/>
        <v>4.2893555766672709</v>
      </c>
      <c r="K770" s="190">
        <v>0.41389536999999998</v>
      </c>
      <c r="L770" s="190">
        <v>2.1118807999999998E-3</v>
      </c>
      <c r="M770" s="190">
        <v>9.6443001000000002E-4</v>
      </c>
      <c r="N770" s="190">
        <v>8.2546889000000001E-4</v>
      </c>
      <c r="O770" s="190">
        <v>1.1834299E-4</v>
      </c>
      <c r="P770" s="190">
        <v>4.8507578000000003E-5</v>
      </c>
      <c r="Q770" s="190">
        <v>5.5098722999999998E-5</v>
      </c>
      <c r="R770" s="190">
        <v>1.0975278E-4</v>
      </c>
      <c r="S770" s="190">
        <v>1.4141182E-2</v>
      </c>
      <c r="T770" s="190">
        <v>5.9235165999999999E-5</v>
      </c>
      <c r="U770" s="190">
        <v>4.2750453999999998</v>
      </c>
      <c r="V770" s="190">
        <v>6.7212706999999997E-9</v>
      </c>
      <c r="W770" s="153"/>
      <c r="X770" s="252">
        <f t="shared" si="686"/>
        <v>3.5680635344827585</v>
      </c>
      <c r="Y770" s="25">
        <v>1.7416856000000001</v>
      </c>
      <c r="Z770" s="67">
        <f t="shared" si="687"/>
        <v>6.255370969390088E-2</v>
      </c>
      <c r="AA770" s="5">
        <f t="shared" si="688"/>
        <v>3.3719857298298004E-6</v>
      </c>
      <c r="AB770" s="5">
        <f t="shared" si="689"/>
        <v>1.01400751406252E-8</v>
      </c>
      <c r="AC770" s="36">
        <f t="shared" si="690"/>
        <v>1.50212948238E-2</v>
      </c>
      <c r="AD770" s="42">
        <v>3.3116645E-6</v>
      </c>
      <c r="AE770" s="42">
        <v>9.9920698000000002E-9</v>
      </c>
      <c r="AF770" s="42">
        <v>2.7299748E-13</v>
      </c>
      <c r="AG770" s="42">
        <v>7.4835586000000005E-12</v>
      </c>
      <c r="AH770" s="42">
        <v>1.8086542E-12</v>
      </c>
      <c r="AI770" s="42">
        <v>1.1803328000000001E-10</v>
      </c>
      <c r="AJ770" s="42">
        <v>5.4500441000000003E-8</v>
      </c>
      <c r="AK770" s="42">
        <v>1.7107070999999999E-11</v>
      </c>
      <c r="AL770" s="42">
        <v>6.3289219999999998E-11</v>
      </c>
      <c r="AM770" s="42">
        <v>1.3495799000000001E-13</v>
      </c>
      <c r="AN770" s="42">
        <v>1.5665248E-15</v>
      </c>
      <c r="AO770" s="42">
        <v>2.3053632E-13</v>
      </c>
      <c r="AP770" s="42">
        <v>4.3781980000000004E-15</v>
      </c>
      <c r="AQ770" s="42">
        <v>9.1688723999999998E-15</v>
      </c>
      <c r="AR770" s="42">
        <v>6.4693037E-11</v>
      </c>
      <c r="AS770" s="42">
        <v>1.7098831000000001E-9</v>
      </c>
      <c r="AT770" s="42">
        <v>4.3123291000000002E-11</v>
      </c>
      <c r="AU770" s="42">
        <v>7.3408238E-6</v>
      </c>
      <c r="AV770" s="42">
        <v>1.5013953999999999E-2</v>
      </c>
      <c r="AW770" s="42">
        <v>3.9188871999999998E-9</v>
      </c>
      <c r="AX770" s="42">
        <v>2.3831087000000001E-11</v>
      </c>
      <c r="AY770" s="42">
        <v>1.0662399999999999E-15</v>
      </c>
      <c r="AZ770" s="28"/>
      <c r="BA770" s="33" t="s">
        <v>1165</v>
      </c>
      <c r="BB770" s="28"/>
      <c r="BC770" s="28"/>
      <c r="BE770" s="39"/>
      <c r="BF770"/>
      <c r="BG770"/>
      <c r="BH770"/>
      <c r="BI770"/>
      <c r="BJ770"/>
      <c r="BK770"/>
      <c r="BL770"/>
      <c r="BM770"/>
      <c r="BN770"/>
      <c r="BO770"/>
      <c r="BP770"/>
      <c r="BQ770"/>
    </row>
    <row r="771" spans="3:69" ht="13.8" customHeight="1">
      <c r="C771" s="71" t="s">
        <v>723</v>
      </c>
      <c r="D771" s="1"/>
      <c r="E771" s="29" t="s">
        <v>52</v>
      </c>
      <c r="F771" s="43" t="s">
        <v>2254</v>
      </c>
      <c r="G771" s="238">
        <f t="shared" si="682"/>
        <v>3.2174684292270703E-2</v>
      </c>
      <c r="H771" s="134">
        <f t="shared" si="683"/>
        <v>9.9231945799999987E-4</v>
      </c>
      <c r="I771" s="134">
        <f t="shared" si="684"/>
        <v>3.131409533E-3</v>
      </c>
      <c r="J771" s="138">
        <f t="shared" si="685"/>
        <v>1.43555883012707E-2</v>
      </c>
      <c r="K771" s="190">
        <v>1.3695367E-2</v>
      </c>
      <c r="L771" s="190">
        <v>2.1118807999999998E-3</v>
      </c>
      <c r="M771" s="190">
        <v>9.6443001000000002E-4</v>
      </c>
      <c r="N771" s="190">
        <v>8.2546889000000001E-4</v>
      </c>
      <c r="O771" s="190">
        <v>1.1834299E-4</v>
      </c>
      <c r="P771" s="190">
        <v>4.8507578000000003E-5</v>
      </c>
      <c r="Q771" s="190">
        <v>5.5098722999999998E-5</v>
      </c>
      <c r="R771" s="190">
        <v>1.0975278E-4</v>
      </c>
      <c r="S771" s="190">
        <v>1.4141182E-2</v>
      </c>
      <c r="T771" s="190">
        <v>5.9235165999999999E-5</v>
      </c>
      <c r="U771" s="190">
        <v>4.5411633999999997E-5</v>
      </c>
      <c r="V771" s="190">
        <v>6.7212706999999997E-9</v>
      </c>
      <c r="W771" s="153"/>
      <c r="X771" s="252">
        <f t="shared" si="686"/>
        <v>0.11806350862068965</v>
      </c>
      <c r="Y771" s="25">
        <v>1.7416856000000001</v>
      </c>
      <c r="Z771" s="67">
        <f t="shared" si="687"/>
        <v>3.2444734650104749E-3</v>
      </c>
      <c r="AA771" s="5">
        <f t="shared" si="688"/>
        <v>1.7038567982980004E-7</v>
      </c>
      <c r="AB771" s="5">
        <f t="shared" si="689"/>
        <v>4.7981119562090004E-10</v>
      </c>
      <c r="AC771" s="36">
        <f t="shared" si="690"/>
        <v>1.50212948238E-2</v>
      </c>
      <c r="AD771" s="42">
        <v>1.1006445E-7</v>
      </c>
      <c r="AE771" s="42">
        <v>3.3206978000000002E-10</v>
      </c>
      <c r="AF771" s="42">
        <v>9.0724757000000002E-15</v>
      </c>
      <c r="AG771" s="42">
        <v>7.4835586000000005E-12</v>
      </c>
      <c r="AH771" s="42">
        <v>1.8086542E-12</v>
      </c>
      <c r="AI771" s="42">
        <v>1.1803328000000001E-10</v>
      </c>
      <c r="AJ771" s="42">
        <v>5.4500441000000003E-8</v>
      </c>
      <c r="AK771" s="42">
        <v>1.7107070999999999E-11</v>
      </c>
      <c r="AL771" s="42">
        <v>6.3289219999999998E-11</v>
      </c>
      <c r="AM771" s="42">
        <v>1.3495799000000001E-13</v>
      </c>
      <c r="AN771" s="42">
        <v>1.5665248E-15</v>
      </c>
      <c r="AO771" s="42">
        <v>2.3053632E-13</v>
      </c>
      <c r="AP771" s="42">
        <v>4.3781980000000004E-15</v>
      </c>
      <c r="AQ771" s="42">
        <v>9.1688723999999998E-15</v>
      </c>
      <c r="AR771" s="42">
        <v>6.4693037E-11</v>
      </c>
      <c r="AS771" s="42">
        <v>1.7098831000000001E-9</v>
      </c>
      <c r="AT771" s="42">
        <v>4.3123291000000002E-11</v>
      </c>
      <c r="AU771" s="42">
        <v>7.3408238E-6</v>
      </c>
      <c r="AV771" s="42">
        <v>1.5013953999999999E-2</v>
      </c>
      <c r="AW771" s="42">
        <v>3.9188871999999998E-9</v>
      </c>
      <c r="AX771" s="42">
        <v>2.3831087000000001E-11</v>
      </c>
      <c r="AY771" s="42">
        <v>1.0662399999999999E-15</v>
      </c>
      <c r="AZ771" s="28"/>
      <c r="BA771" s="33" t="s">
        <v>1165</v>
      </c>
      <c r="BB771" s="28"/>
      <c r="BC771" s="28"/>
      <c r="BE771" s="39"/>
      <c r="BF771"/>
      <c r="BG771"/>
      <c r="BH771"/>
      <c r="BI771"/>
      <c r="BJ771"/>
      <c r="BK771"/>
      <c r="BL771"/>
      <c r="BM771"/>
      <c r="BN771"/>
      <c r="BO771"/>
      <c r="BP771"/>
      <c r="BQ771"/>
    </row>
    <row r="772" spans="3:69" ht="13.8" customHeight="1">
      <c r="C772" s="71" t="s">
        <v>724</v>
      </c>
      <c r="E772" s="29" t="s">
        <v>52</v>
      </c>
      <c r="F772" s="43" t="s">
        <v>2255</v>
      </c>
      <c r="G772" s="238">
        <f t="shared" si="682"/>
        <v>6.1323746756582702</v>
      </c>
      <c r="H772" s="134">
        <f t="shared" si="683"/>
        <v>9.9231945799999987E-4</v>
      </c>
      <c r="I772" s="134">
        <f t="shared" si="684"/>
        <v>3.131409533E-3</v>
      </c>
      <c r="J772" s="138">
        <f t="shared" si="685"/>
        <v>5.7143555766672707</v>
      </c>
      <c r="K772" s="190">
        <v>0.41389536999999998</v>
      </c>
      <c r="L772" s="190">
        <v>2.1118807999999998E-3</v>
      </c>
      <c r="M772" s="190">
        <v>9.6443001000000002E-4</v>
      </c>
      <c r="N772" s="190">
        <v>8.2546889000000001E-4</v>
      </c>
      <c r="O772" s="190">
        <v>1.1834299E-4</v>
      </c>
      <c r="P772" s="190">
        <v>4.8507578000000003E-5</v>
      </c>
      <c r="Q772" s="190">
        <v>5.5098722999999998E-5</v>
      </c>
      <c r="R772" s="190">
        <v>1.0975278E-4</v>
      </c>
      <c r="S772" s="190">
        <v>1.4141182E-2</v>
      </c>
      <c r="T772" s="190">
        <v>5.9235165999999999E-5</v>
      </c>
      <c r="U772" s="190">
        <v>5.7000453999999996</v>
      </c>
      <c r="V772" s="190">
        <v>6.7212706999999997E-9</v>
      </c>
      <c r="W772" s="153"/>
      <c r="X772" s="252">
        <f t="shared" si="686"/>
        <v>3.5680635344827585</v>
      </c>
      <c r="Y772" s="25">
        <v>1.7416856000000001</v>
      </c>
      <c r="Z772" s="67">
        <f t="shared" si="687"/>
        <v>6.255370969390088E-2</v>
      </c>
      <c r="AA772" s="5">
        <f t="shared" si="688"/>
        <v>3.3719857298298004E-6</v>
      </c>
      <c r="AB772" s="5">
        <f t="shared" si="689"/>
        <v>1.01400751406252E-8</v>
      </c>
      <c r="AC772" s="36">
        <f t="shared" si="690"/>
        <v>1.50212948238E-2</v>
      </c>
      <c r="AD772" s="42">
        <v>3.3116645E-6</v>
      </c>
      <c r="AE772" s="42">
        <v>9.9920698000000002E-9</v>
      </c>
      <c r="AF772" s="42">
        <v>2.7299748E-13</v>
      </c>
      <c r="AG772" s="42">
        <v>7.4835586000000005E-12</v>
      </c>
      <c r="AH772" s="42">
        <v>1.8086542E-12</v>
      </c>
      <c r="AI772" s="42">
        <v>1.1803328000000001E-10</v>
      </c>
      <c r="AJ772" s="42">
        <v>5.4500441000000003E-8</v>
      </c>
      <c r="AK772" s="42">
        <v>1.7107070999999999E-11</v>
      </c>
      <c r="AL772" s="42">
        <v>6.3289219999999998E-11</v>
      </c>
      <c r="AM772" s="42">
        <v>1.3495799000000001E-13</v>
      </c>
      <c r="AN772" s="42">
        <v>1.5665248E-15</v>
      </c>
      <c r="AO772" s="42">
        <v>2.3053632E-13</v>
      </c>
      <c r="AP772" s="42">
        <v>4.3781980000000004E-15</v>
      </c>
      <c r="AQ772" s="42">
        <v>9.1688723999999998E-15</v>
      </c>
      <c r="AR772" s="42">
        <v>6.4693037E-11</v>
      </c>
      <c r="AS772" s="42">
        <v>1.7098831000000001E-9</v>
      </c>
      <c r="AT772" s="42">
        <v>4.3123291000000002E-11</v>
      </c>
      <c r="AU772" s="42">
        <v>7.3408238E-6</v>
      </c>
      <c r="AV772" s="42">
        <v>1.5013953999999999E-2</v>
      </c>
      <c r="AW772" s="42">
        <v>3.9188871999999998E-9</v>
      </c>
      <c r="AX772" s="42">
        <v>2.3831087000000001E-11</v>
      </c>
      <c r="AY772" s="42">
        <v>1.0662399999999999E-15</v>
      </c>
      <c r="AZ772" s="28"/>
      <c r="BA772" s="33" t="s">
        <v>1165</v>
      </c>
      <c r="BB772" s="28"/>
      <c r="BC772" s="28"/>
      <c r="BE772" s="39"/>
      <c r="BF772"/>
      <c r="BG772"/>
      <c r="BH772"/>
      <c r="BI772"/>
      <c r="BJ772"/>
      <c r="BK772"/>
      <c r="BL772"/>
      <c r="BM772"/>
      <c r="BN772"/>
      <c r="BO772"/>
      <c r="BP772"/>
      <c r="BQ772"/>
    </row>
    <row r="773" spans="3:69" ht="13.8" customHeight="1">
      <c r="C773" s="71" t="s">
        <v>725</v>
      </c>
      <c r="E773" s="29" t="s">
        <v>52</v>
      </c>
      <c r="F773" s="43" t="s">
        <v>2256</v>
      </c>
      <c r="G773" s="238">
        <f t="shared" si="682"/>
        <v>3.3378759108350503E-2</v>
      </c>
      <c r="H773" s="134">
        <f t="shared" si="683"/>
        <v>1.004288293E-3</v>
      </c>
      <c r="I773" s="134">
        <f t="shared" si="684"/>
        <v>3.268058736E-3</v>
      </c>
      <c r="J773" s="138">
        <f t="shared" si="685"/>
        <v>1.4899674079350498E-2</v>
      </c>
      <c r="K773" s="190">
        <v>1.4206738E-2</v>
      </c>
      <c r="L773" s="190">
        <v>2.2393617999999999E-3</v>
      </c>
      <c r="M773" s="190">
        <v>9.7316733000000002E-4</v>
      </c>
      <c r="N773" s="190">
        <v>8.3661295000000003E-4</v>
      </c>
      <c r="O773" s="190">
        <v>1.1892117999999999E-4</v>
      </c>
      <c r="P773" s="190">
        <v>4.8754163E-5</v>
      </c>
      <c r="Q773" s="190">
        <v>5.5529606000000001E-5</v>
      </c>
      <c r="R773" s="190">
        <v>1.1004107E-4</v>
      </c>
      <c r="S773" s="190">
        <v>1.4684862999999999E-2</v>
      </c>
      <c r="T773" s="190">
        <v>5.9305852E-5</v>
      </c>
      <c r="U773" s="190">
        <v>4.5457431000000001E-5</v>
      </c>
      <c r="V773" s="190">
        <v>6.7263505000000002E-9</v>
      </c>
      <c r="W773" s="153"/>
      <c r="X773" s="252">
        <f t="shared" si="686"/>
        <v>0.12247187931034482</v>
      </c>
      <c r="Y773" s="25">
        <v>1.7999301000000001</v>
      </c>
      <c r="Z773" s="67">
        <f t="shared" si="687"/>
        <v>3.3729546341027899E-3</v>
      </c>
      <c r="AA773" s="5">
        <f t="shared" si="688"/>
        <v>1.772620548032E-7</v>
      </c>
      <c r="AB773" s="5">
        <f t="shared" si="689"/>
        <v>4.9568303841259996E-10</v>
      </c>
      <c r="AC773" s="36">
        <f t="shared" si="690"/>
        <v>1.55563336929E-2</v>
      </c>
      <c r="AD773" s="42">
        <v>1.1416880999999999E-7</v>
      </c>
      <c r="AE773" s="42">
        <v>3.4445301E-10</v>
      </c>
      <c r="AF773" s="42">
        <v>9.4107994000000007E-15</v>
      </c>
      <c r="AG773" s="42">
        <v>7.5494236999999993E-12</v>
      </c>
      <c r="AH773" s="42">
        <v>1.8178525E-12</v>
      </c>
      <c r="AI773" s="42">
        <v>1.1931736000000001E-10</v>
      </c>
      <c r="AJ773" s="42">
        <v>5.7251938999999999E-8</v>
      </c>
      <c r="AK773" s="42">
        <v>1.7299390999999998E-11</v>
      </c>
      <c r="AL773" s="42">
        <v>6.6480428999999995E-11</v>
      </c>
      <c r="AM773" s="42">
        <v>1.3557222E-13</v>
      </c>
      <c r="AN773" s="42">
        <v>1.5759987E-15</v>
      </c>
      <c r="AO773" s="42">
        <v>2.3275376000000002E-13</v>
      </c>
      <c r="AP773" s="42">
        <v>4.4995394999999998E-15</v>
      </c>
      <c r="AQ773" s="42">
        <v>9.4852608000000005E-15</v>
      </c>
      <c r="AR773" s="42">
        <v>6.5557466999999996E-11</v>
      </c>
      <c r="AS773" s="42">
        <v>1.7186413E-9</v>
      </c>
      <c r="AT773" s="42">
        <v>4.3166770000000001E-11</v>
      </c>
      <c r="AU773" s="42">
        <v>7.3666929000000002E-6</v>
      </c>
      <c r="AV773" s="42">
        <v>1.5548967E-2</v>
      </c>
      <c r="AW773" s="42">
        <v>3.9284224000000003E-9</v>
      </c>
      <c r="AX773" s="42">
        <v>2.3889071999999998E-11</v>
      </c>
      <c r="AY773" s="42">
        <v>1.0688342000000001E-15</v>
      </c>
      <c r="AZ773" s="28"/>
      <c r="BA773" s="33" t="s">
        <v>1165</v>
      </c>
      <c r="BB773" s="28"/>
      <c r="BC773" s="28"/>
      <c r="BE773" s="39"/>
      <c r="BF773"/>
      <c r="BG773"/>
      <c r="BH773"/>
      <c r="BI773"/>
      <c r="BJ773"/>
      <c r="BK773"/>
      <c r="BL773"/>
      <c r="BM773"/>
      <c r="BN773"/>
      <c r="BO773"/>
      <c r="BP773"/>
      <c r="BQ773"/>
    </row>
    <row r="774" spans="3:69" ht="13.8" customHeight="1">
      <c r="C774" s="71" t="s">
        <v>726</v>
      </c>
      <c r="E774" s="29" t="s">
        <v>52</v>
      </c>
      <c r="F774" s="43" t="s">
        <v>2257</v>
      </c>
      <c r="G774" s="238">
        <f t="shared" si="682"/>
        <v>7.0335788036773508</v>
      </c>
      <c r="H774" s="134">
        <f t="shared" si="683"/>
        <v>1.004288293E-3</v>
      </c>
      <c r="I774" s="134">
        <f t="shared" si="684"/>
        <v>3.268058736E-3</v>
      </c>
      <c r="J774" s="138">
        <f t="shared" si="685"/>
        <v>6.6148997166483507</v>
      </c>
      <c r="K774" s="190">
        <v>0.41440674</v>
      </c>
      <c r="L774" s="190">
        <v>2.2393617999999999E-3</v>
      </c>
      <c r="M774" s="190">
        <v>9.7316733000000002E-4</v>
      </c>
      <c r="N774" s="190">
        <v>8.3661295000000003E-4</v>
      </c>
      <c r="O774" s="190">
        <v>1.1892117999999999E-4</v>
      </c>
      <c r="P774" s="190">
        <v>4.8754163E-5</v>
      </c>
      <c r="Q774" s="190">
        <v>5.5529606000000001E-5</v>
      </c>
      <c r="R774" s="190">
        <v>1.1004107E-4</v>
      </c>
      <c r="S774" s="190">
        <v>1.4684862999999999E-2</v>
      </c>
      <c r="T774" s="190">
        <v>5.9305852E-5</v>
      </c>
      <c r="U774" s="190">
        <v>6.6000455000000002</v>
      </c>
      <c r="V774" s="190">
        <v>6.7263505000000002E-9</v>
      </c>
      <c r="W774" s="153"/>
      <c r="X774" s="252">
        <f t="shared" si="686"/>
        <v>3.5724718965517237</v>
      </c>
      <c r="Y774" s="25">
        <v>1.7999301000000001</v>
      </c>
      <c r="Z774" s="67">
        <f t="shared" si="687"/>
        <v>6.2682189835839119E-2</v>
      </c>
      <c r="AA774" s="5">
        <f t="shared" si="688"/>
        <v>3.3788620448031998E-6</v>
      </c>
      <c r="AB774" s="5">
        <f t="shared" si="689"/>
        <v>1.0155946953413199E-8</v>
      </c>
      <c r="AC774" s="36">
        <f t="shared" si="690"/>
        <v>1.55563336929E-2</v>
      </c>
      <c r="AD774" s="42">
        <v>3.3157688E-6</v>
      </c>
      <c r="AE774" s="42">
        <v>1.0004453E-8</v>
      </c>
      <c r="AF774" s="42">
        <v>2.7333580000000002E-13</v>
      </c>
      <c r="AG774" s="42">
        <v>7.5494236999999993E-12</v>
      </c>
      <c r="AH774" s="42">
        <v>1.8178525E-12</v>
      </c>
      <c r="AI774" s="42">
        <v>1.1931736000000001E-10</v>
      </c>
      <c r="AJ774" s="42">
        <v>5.7251938999999999E-8</v>
      </c>
      <c r="AK774" s="42">
        <v>1.7299390999999998E-11</v>
      </c>
      <c r="AL774" s="42">
        <v>6.6480428999999995E-11</v>
      </c>
      <c r="AM774" s="42">
        <v>1.3557222E-13</v>
      </c>
      <c r="AN774" s="42">
        <v>1.5759987E-15</v>
      </c>
      <c r="AO774" s="42">
        <v>2.3275376000000002E-13</v>
      </c>
      <c r="AP774" s="42">
        <v>4.4995394999999998E-15</v>
      </c>
      <c r="AQ774" s="42">
        <v>9.4852608000000005E-15</v>
      </c>
      <c r="AR774" s="42">
        <v>6.5557466999999996E-11</v>
      </c>
      <c r="AS774" s="42">
        <v>1.7186413E-9</v>
      </c>
      <c r="AT774" s="42">
        <v>4.3166770000000001E-11</v>
      </c>
      <c r="AU774" s="42">
        <v>7.3666929000000002E-6</v>
      </c>
      <c r="AV774" s="42">
        <v>1.5548967E-2</v>
      </c>
      <c r="AW774" s="42">
        <v>3.9284224000000003E-9</v>
      </c>
      <c r="AX774" s="42">
        <v>2.3889071999999998E-11</v>
      </c>
      <c r="AY774" s="42">
        <v>1.0688342000000001E-15</v>
      </c>
      <c r="AZ774" s="28"/>
      <c r="BA774" s="33" t="s">
        <v>1165</v>
      </c>
      <c r="BB774" s="28"/>
      <c r="BC774" s="28"/>
      <c r="BE774" s="39"/>
      <c r="BF774"/>
      <c r="BG774"/>
      <c r="BH774"/>
      <c r="BI774"/>
      <c r="BJ774"/>
      <c r="BK774"/>
      <c r="BL774"/>
      <c r="BM774"/>
      <c r="BN774"/>
      <c r="BO774"/>
      <c r="BP774"/>
      <c r="BQ774"/>
    </row>
    <row r="775" spans="3:69" ht="13.8" customHeight="1">
      <c r="C775" s="71" t="s">
        <v>727</v>
      </c>
      <c r="D775" s="17">
        <v>1</v>
      </c>
      <c r="E775" s="29" t="s">
        <v>52</v>
      </c>
      <c r="F775" s="43" t="s">
        <v>2258</v>
      </c>
      <c r="G775" s="238">
        <f t="shared" si="682"/>
        <v>1.9684996335696099E-2</v>
      </c>
      <c r="H775" s="134">
        <f t="shared" si="683"/>
        <v>4.2455504100000002E-4</v>
      </c>
      <c r="I775" s="134">
        <f t="shared" si="684"/>
        <v>2.135383811E-3</v>
      </c>
      <c r="J775" s="138">
        <f t="shared" si="685"/>
        <v>8.6819984836961003E-3</v>
      </c>
      <c r="K775" s="190">
        <v>8.4430589999999993E-3</v>
      </c>
      <c r="L775" s="190">
        <v>1.7169281E-3</v>
      </c>
      <c r="M775" s="190">
        <v>3.8081644E-4</v>
      </c>
      <c r="N775" s="190">
        <v>3.5688486E-4</v>
      </c>
      <c r="O775" s="190">
        <v>5.0952889999999997E-5</v>
      </c>
      <c r="P775" s="190">
        <v>1.6717290999999999E-5</v>
      </c>
      <c r="Q775" s="190">
        <v>3.7639270999999998E-5</v>
      </c>
      <c r="R775" s="190">
        <v>4.8568676999999998E-5</v>
      </c>
      <c r="S775" s="190">
        <v>8.5998182999999992E-3</v>
      </c>
      <c r="T775" s="190">
        <v>1.9947887E-5</v>
      </c>
      <c r="U775" s="190">
        <v>1.3661646000000001E-5</v>
      </c>
      <c r="V775" s="190">
        <v>1.9736960999999999E-9</v>
      </c>
      <c r="W775" s="153"/>
      <c r="X775" s="252">
        <f t="shared" si="686"/>
        <v>7.278499137931034E-2</v>
      </c>
      <c r="Y775" s="25">
        <v>1.0339122999999999</v>
      </c>
      <c r="Z775" s="67">
        <f t="shared" si="687"/>
        <v>2.0716664568764002E-3</v>
      </c>
      <c r="AA775" s="5">
        <f t="shared" si="688"/>
        <v>1.100058203032E-7</v>
      </c>
      <c r="AB775" s="5">
        <f t="shared" si="689"/>
        <v>2.7967124127941992E-10</v>
      </c>
      <c r="AC775" s="36">
        <f t="shared" si="690"/>
        <v>8.8235324706000002E-3</v>
      </c>
      <c r="AD775" s="42">
        <v>6.7819077999999998E-8</v>
      </c>
      <c r="AE775" s="42">
        <v>2.0461463999999999E-10</v>
      </c>
      <c r="AF775" s="42">
        <v>5.5902868000000001E-15</v>
      </c>
      <c r="AG775" s="42">
        <v>3.1172483000000001E-12</v>
      </c>
      <c r="AH775" s="42">
        <v>1.5266068999999999E-12</v>
      </c>
      <c r="AI775" s="42">
        <v>4.8956043000000002E-11</v>
      </c>
      <c r="AJ775" s="42">
        <v>4.0131359000000002E-8</v>
      </c>
      <c r="AK775" s="42">
        <v>7.1353506000000002E-12</v>
      </c>
      <c r="AL775" s="42">
        <v>4.6304706E-11</v>
      </c>
      <c r="AM775" s="42">
        <v>4.3908885999999998E-14</v>
      </c>
      <c r="AN775" s="42">
        <v>5.4766067999999998E-16</v>
      </c>
      <c r="AO775" s="42">
        <v>9.2334537000000006E-14</v>
      </c>
      <c r="AP775" s="42">
        <v>2.3726178999999999E-15</v>
      </c>
      <c r="AQ775" s="42">
        <v>5.2902937000000003E-15</v>
      </c>
      <c r="AR775" s="42">
        <v>2.8452595000000001E-11</v>
      </c>
      <c r="AS775" s="42">
        <v>5.7667360999999999E-10</v>
      </c>
      <c r="AT775" s="42">
        <v>1.297293E-11</v>
      </c>
      <c r="AU775" s="42">
        <v>2.6263706E-6</v>
      </c>
      <c r="AV775" s="42">
        <v>8.8209060999999995E-3</v>
      </c>
      <c r="AW775" s="42">
        <v>1.3966571999999999E-9</v>
      </c>
      <c r="AX775" s="42">
        <v>8.4931903999999995E-12</v>
      </c>
      <c r="AY775" s="42">
        <v>3.7999734E-16</v>
      </c>
      <c r="AZ775" s="28"/>
      <c r="BA775" s="33" t="s">
        <v>1165</v>
      </c>
      <c r="BB775" s="28"/>
      <c r="BC775" s="28"/>
      <c r="BE775" s="39"/>
      <c r="BF775"/>
      <c r="BG775"/>
      <c r="BH775"/>
      <c r="BI775"/>
      <c r="BJ775"/>
      <c r="BK775"/>
      <c r="BL775"/>
      <c r="BM775"/>
      <c r="BN775"/>
      <c r="BO775"/>
      <c r="BP775"/>
      <c r="BQ775"/>
    </row>
    <row r="776" spans="3:69" ht="13.8" customHeight="1">
      <c r="C776" s="71" t="s">
        <v>728</v>
      </c>
      <c r="E776" s="29" t="s">
        <v>52</v>
      </c>
      <c r="F776" s="43" t="s">
        <v>2259</v>
      </c>
      <c r="G776" s="238">
        <f t="shared" si="682"/>
        <v>3.38302866922554E-2</v>
      </c>
      <c r="H776" s="134">
        <f t="shared" si="683"/>
        <v>1.008776613E-3</v>
      </c>
      <c r="I776" s="134">
        <f t="shared" si="684"/>
        <v>3.3193022070000006E-3</v>
      </c>
      <c r="J776" s="138">
        <f t="shared" si="685"/>
        <v>1.51037058722554E-2</v>
      </c>
      <c r="K776" s="190">
        <v>1.4398502000000001E-2</v>
      </c>
      <c r="L776" s="190">
        <v>2.2871672000000002E-3</v>
      </c>
      <c r="M776" s="190">
        <v>9.7644381999999999E-4</v>
      </c>
      <c r="N776" s="190">
        <v>8.4079198000000001E-4</v>
      </c>
      <c r="O776" s="190">
        <v>1.19138E-4</v>
      </c>
      <c r="P776" s="190">
        <v>4.8846632999999998E-5</v>
      </c>
      <c r="Q776" s="190">
        <v>5.5691186999999997E-5</v>
      </c>
      <c r="R776" s="190">
        <v>1.1014918E-4</v>
      </c>
      <c r="S776" s="190">
        <v>1.4888742999999999E-2</v>
      </c>
      <c r="T776" s="190">
        <v>5.9332359000000003E-5</v>
      </c>
      <c r="U776" s="190">
        <v>4.5474605E-5</v>
      </c>
      <c r="V776" s="190">
        <v>6.7282554000000003E-9</v>
      </c>
      <c r="W776" s="153"/>
      <c r="X776" s="252">
        <f t="shared" si="686"/>
        <v>0.12412501724137931</v>
      </c>
      <c r="Y776" s="25">
        <v>1.8217719000000001</v>
      </c>
      <c r="Z776" s="67">
        <f t="shared" si="687"/>
        <v>3.4211349780535897E-3</v>
      </c>
      <c r="AA776" s="5">
        <f t="shared" si="688"/>
        <v>1.7984068984300002E-7</v>
      </c>
      <c r="AB776" s="5">
        <f t="shared" si="689"/>
        <v>5.0163497683820014E-10</v>
      </c>
      <c r="AC776" s="36">
        <f t="shared" si="690"/>
        <v>1.57569733937E-2</v>
      </c>
      <c r="AD776" s="42">
        <v>1.1570794E-7</v>
      </c>
      <c r="AE776" s="42">
        <v>3.4909671999999998E-10</v>
      </c>
      <c r="AF776" s="42">
        <v>9.5376707999999993E-15</v>
      </c>
      <c r="AG776" s="42">
        <v>7.5741230999999998E-12</v>
      </c>
      <c r="AH776" s="42">
        <v>1.8213018999999998E-12</v>
      </c>
      <c r="AI776" s="42">
        <v>1.1979889000000001E-10</v>
      </c>
      <c r="AJ776" s="42">
        <v>5.8283750000000001E-8</v>
      </c>
      <c r="AK776" s="42">
        <v>1.737151E-11</v>
      </c>
      <c r="AL776" s="42">
        <v>6.7677132000000004E-11</v>
      </c>
      <c r="AM776" s="42">
        <v>1.3580256000000001E-13</v>
      </c>
      <c r="AN776" s="42">
        <v>1.5795513999999999E-15</v>
      </c>
      <c r="AO776" s="42">
        <v>2.3358529999999998E-13</v>
      </c>
      <c r="AP776" s="42">
        <v>4.5450424999999997E-15</v>
      </c>
      <c r="AQ776" s="42">
        <v>9.6039064000000002E-15</v>
      </c>
      <c r="AR776" s="42">
        <v>6.5881628000000006E-11</v>
      </c>
      <c r="AS776" s="42">
        <v>1.7219256999999999E-9</v>
      </c>
      <c r="AT776" s="42">
        <v>4.3183074999999998E-11</v>
      </c>
      <c r="AU776" s="42">
        <v>7.3763936999999998E-6</v>
      </c>
      <c r="AV776" s="42">
        <v>1.5749597000000001E-2</v>
      </c>
      <c r="AW776" s="42">
        <v>3.9319982000000003E-9</v>
      </c>
      <c r="AX776" s="42">
        <v>2.3910816000000001E-11</v>
      </c>
      <c r="AY776" s="42">
        <v>1.0698071000000001E-15</v>
      </c>
      <c r="AZ776" s="28"/>
      <c r="BA776" s="33" t="s">
        <v>1165</v>
      </c>
      <c r="BB776" s="28"/>
      <c r="BC776" s="28"/>
      <c r="BE776" s="39"/>
      <c r="BF776"/>
      <c r="BG776"/>
      <c r="BH776"/>
      <c r="BI776"/>
      <c r="BJ776"/>
      <c r="BK776"/>
      <c r="BL776"/>
      <c r="BM776"/>
      <c r="BN776"/>
      <c r="BO776"/>
      <c r="BP776"/>
      <c r="BQ776"/>
    </row>
    <row r="777" spans="3:69" ht="13.8" customHeight="1">
      <c r="C777" s="71" t="s">
        <v>729</v>
      </c>
      <c r="E777" s="29" t="s">
        <v>52</v>
      </c>
      <c r="F777" s="43" t="s">
        <v>2260</v>
      </c>
      <c r="G777" s="238">
        <f t="shared" si="682"/>
        <v>5.0952803100872552</v>
      </c>
      <c r="H777" s="134">
        <f t="shared" si="683"/>
        <v>1.008776613E-3</v>
      </c>
      <c r="I777" s="134">
        <f t="shared" si="684"/>
        <v>3.3193022070000006E-3</v>
      </c>
      <c r="J777" s="138">
        <f t="shared" si="685"/>
        <v>4.6763537312672545</v>
      </c>
      <c r="K777" s="190">
        <v>0.41459849999999998</v>
      </c>
      <c r="L777" s="190">
        <v>2.2871672000000002E-3</v>
      </c>
      <c r="M777" s="190">
        <v>9.7644381999999999E-4</v>
      </c>
      <c r="N777" s="190">
        <v>8.4079198000000001E-4</v>
      </c>
      <c r="O777" s="190">
        <v>1.19138E-4</v>
      </c>
      <c r="P777" s="190">
        <v>4.8846632999999998E-5</v>
      </c>
      <c r="Q777" s="190">
        <v>5.5691186999999997E-5</v>
      </c>
      <c r="R777" s="190">
        <v>1.1014918E-4</v>
      </c>
      <c r="S777" s="190">
        <v>1.4888742999999999E-2</v>
      </c>
      <c r="T777" s="190">
        <v>5.9332359000000003E-5</v>
      </c>
      <c r="U777" s="190">
        <v>4.6612954999999996</v>
      </c>
      <c r="V777" s="190">
        <v>6.7282554000000003E-9</v>
      </c>
      <c r="W777" s="153"/>
      <c r="X777" s="252">
        <f t="shared" si="686"/>
        <v>3.5741249999999996</v>
      </c>
      <c r="Y777" s="25">
        <v>1.8217719000000001</v>
      </c>
      <c r="Z777" s="67">
        <f t="shared" si="687"/>
        <v>6.2730369836525135E-2</v>
      </c>
      <c r="AA777" s="5">
        <f t="shared" si="688"/>
        <v>3.3814406498429997E-6</v>
      </c>
      <c r="AB777" s="5">
        <f t="shared" si="689"/>
        <v>1.01618991818374E-8</v>
      </c>
      <c r="AC777" s="36">
        <f t="shared" si="690"/>
        <v>1.57569733937E-2</v>
      </c>
      <c r="AD777" s="42">
        <v>3.3173078999999998E-6</v>
      </c>
      <c r="AE777" s="42">
        <v>1.0009097E-8</v>
      </c>
      <c r="AF777" s="42">
        <v>2.7346267000000001E-13</v>
      </c>
      <c r="AG777" s="42">
        <v>7.5741230999999998E-12</v>
      </c>
      <c r="AH777" s="42">
        <v>1.8213018999999998E-12</v>
      </c>
      <c r="AI777" s="42">
        <v>1.1979889000000001E-10</v>
      </c>
      <c r="AJ777" s="42">
        <v>5.8283750000000001E-8</v>
      </c>
      <c r="AK777" s="42">
        <v>1.737151E-11</v>
      </c>
      <c r="AL777" s="42">
        <v>6.7677132000000004E-11</v>
      </c>
      <c r="AM777" s="42">
        <v>1.3580256000000001E-13</v>
      </c>
      <c r="AN777" s="42">
        <v>1.5795513999999999E-15</v>
      </c>
      <c r="AO777" s="42">
        <v>2.3358529999999998E-13</v>
      </c>
      <c r="AP777" s="42">
        <v>4.5450424999999997E-15</v>
      </c>
      <c r="AQ777" s="42">
        <v>9.6039064000000002E-15</v>
      </c>
      <c r="AR777" s="42">
        <v>6.5881628000000006E-11</v>
      </c>
      <c r="AS777" s="42">
        <v>1.7219256999999999E-9</v>
      </c>
      <c r="AT777" s="42">
        <v>4.3183074999999998E-11</v>
      </c>
      <c r="AU777" s="42">
        <v>7.3763936999999998E-6</v>
      </c>
      <c r="AV777" s="42">
        <v>1.5749597000000001E-2</v>
      </c>
      <c r="AW777" s="42">
        <v>3.9319982000000003E-9</v>
      </c>
      <c r="AX777" s="42">
        <v>2.3910816000000001E-11</v>
      </c>
      <c r="AY777" s="42">
        <v>1.0698071000000001E-15</v>
      </c>
      <c r="AZ777" s="28"/>
      <c r="BA777" s="33" t="s">
        <v>1165</v>
      </c>
      <c r="BB777" s="28"/>
      <c r="BC777" s="28"/>
      <c r="BD777" s="54"/>
      <c r="BE777" s="39"/>
      <c r="BF777"/>
      <c r="BG777"/>
      <c r="BH777"/>
      <c r="BI777"/>
      <c r="BJ777"/>
      <c r="BK777"/>
      <c r="BL777"/>
      <c r="BM777"/>
      <c r="BN777"/>
      <c r="BO777"/>
      <c r="BP777"/>
      <c r="BQ777"/>
    </row>
    <row r="778" spans="3:69" ht="13.8" customHeight="1">
      <c r="C778" s="71" t="s">
        <v>730</v>
      </c>
      <c r="E778" s="29" t="s">
        <v>52</v>
      </c>
      <c r="F778" s="43" t="s">
        <v>2261</v>
      </c>
      <c r="G778" s="238">
        <f t="shared" si="682"/>
        <v>3.5335380177605097E-2</v>
      </c>
      <c r="H778" s="134">
        <f t="shared" si="683"/>
        <v>1.023737664E-3</v>
      </c>
      <c r="I778" s="134">
        <f t="shared" si="684"/>
        <v>3.4901136610000004E-3</v>
      </c>
      <c r="J778" s="138">
        <f t="shared" si="685"/>
        <v>1.5783812852605099E-2</v>
      </c>
      <c r="K778" s="190">
        <v>1.5037716E-2</v>
      </c>
      <c r="L778" s="190">
        <v>2.4465184000000001E-3</v>
      </c>
      <c r="M778" s="190">
        <v>9.873654700000001E-4</v>
      </c>
      <c r="N778" s="190">
        <v>8.5472206000000001E-4</v>
      </c>
      <c r="O778" s="190">
        <v>1.1986074000000001E-4</v>
      </c>
      <c r="P778" s="190">
        <v>4.9154864000000001E-5</v>
      </c>
      <c r="Q778" s="190">
        <v>5.6229790999999997E-5</v>
      </c>
      <c r="R778" s="190">
        <v>1.1050955000000001E-4</v>
      </c>
      <c r="S778" s="190">
        <v>1.5568344E-2</v>
      </c>
      <c r="T778" s="190">
        <v>5.9420716999999998E-5</v>
      </c>
      <c r="U778" s="190">
        <v>4.5531851000000003E-5</v>
      </c>
      <c r="V778" s="190">
        <v>6.7346051000000003E-9</v>
      </c>
      <c r="W778" s="153"/>
      <c r="X778" s="252">
        <f t="shared" si="686"/>
        <v>0.12963548275862069</v>
      </c>
      <c r="Y778" s="25">
        <v>1.8945776000000001</v>
      </c>
      <c r="Z778" s="67">
        <f t="shared" si="687"/>
        <v>3.5817362870502072E-3</v>
      </c>
      <c r="AA778" s="5">
        <f t="shared" si="688"/>
        <v>1.8843614911939998E-7</v>
      </c>
      <c r="AB778" s="5">
        <f t="shared" si="689"/>
        <v>5.2147478257040001E-10</v>
      </c>
      <c r="AC778" s="36">
        <f t="shared" si="690"/>
        <v>1.642577273E-2</v>
      </c>
      <c r="AD778" s="42">
        <v>1.2083837999999999E-7</v>
      </c>
      <c r="AE778" s="42">
        <v>3.6457575999999998E-10</v>
      </c>
      <c r="AF778" s="42">
        <v>9.9605754999999999E-15</v>
      </c>
      <c r="AG778" s="42">
        <v>7.6564544999999995E-12</v>
      </c>
      <c r="AH778" s="42">
        <v>1.8327999E-12</v>
      </c>
      <c r="AI778" s="42">
        <v>1.21404E-10</v>
      </c>
      <c r="AJ778" s="42">
        <v>6.1723122999999999E-8</v>
      </c>
      <c r="AK778" s="42">
        <v>1.7611909999999999E-11</v>
      </c>
      <c r="AL778" s="42">
        <v>7.1666143999999994E-11</v>
      </c>
      <c r="AM778" s="42">
        <v>1.3657034000000001E-13</v>
      </c>
      <c r="AN778" s="42">
        <v>1.5913936999999999E-15</v>
      </c>
      <c r="AO778" s="42">
        <v>2.3635710000000001E-13</v>
      </c>
      <c r="AP778" s="42">
        <v>4.6967193999999996E-15</v>
      </c>
      <c r="AQ778" s="42">
        <v>9.9993918000000006E-15</v>
      </c>
      <c r="AR778" s="42">
        <v>6.6962164999999997E-11</v>
      </c>
      <c r="AS778" s="42">
        <v>1.7328734999999999E-9</v>
      </c>
      <c r="AT778" s="42">
        <v>4.3237423000000003E-11</v>
      </c>
      <c r="AU778" s="42">
        <v>7.4087300000000003E-6</v>
      </c>
      <c r="AV778" s="42">
        <v>1.6418364000000001E-2</v>
      </c>
      <c r="AW778" s="42">
        <v>3.9439171999999997E-9</v>
      </c>
      <c r="AX778" s="42">
        <v>2.3983297000000001E-11</v>
      </c>
      <c r="AY778" s="42">
        <v>1.07305E-15</v>
      </c>
      <c r="AZ778" s="28"/>
      <c r="BA778" s="33" t="s">
        <v>1165</v>
      </c>
      <c r="BB778" s="28"/>
      <c r="BC778" s="28"/>
      <c r="BD778" s="54"/>
      <c r="BE778" s="39"/>
      <c r="BF778"/>
      <c r="BG778"/>
      <c r="BH778"/>
      <c r="BI778"/>
      <c r="BJ778"/>
      <c r="BK778"/>
      <c r="BL778"/>
      <c r="BM778"/>
      <c r="BN778"/>
      <c r="BO778"/>
      <c r="BP778"/>
      <c r="BQ778"/>
    </row>
    <row r="779" spans="3:69" ht="13.8" customHeight="1">
      <c r="C779" s="71" t="s">
        <v>731</v>
      </c>
      <c r="E779" s="29" t="s">
        <v>52</v>
      </c>
      <c r="F779" s="43" t="s">
        <v>2262</v>
      </c>
      <c r="G779" s="238">
        <f t="shared" si="682"/>
        <v>8.0555353523266042</v>
      </c>
      <c r="H779" s="134">
        <f t="shared" si="683"/>
        <v>1.023737664E-3</v>
      </c>
      <c r="I779" s="134">
        <f t="shared" si="684"/>
        <v>3.4901136610000004E-3</v>
      </c>
      <c r="J779" s="138">
        <f t="shared" si="685"/>
        <v>7.6357837810016047</v>
      </c>
      <c r="K779" s="190">
        <v>0.41523771999999998</v>
      </c>
      <c r="L779" s="190">
        <v>2.4465184000000001E-3</v>
      </c>
      <c r="M779" s="190">
        <v>9.873654700000001E-4</v>
      </c>
      <c r="N779" s="190">
        <v>8.5472206000000001E-4</v>
      </c>
      <c r="O779" s="190">
        <v>1.1986074000000001E-4</v>
      </c>
      <c r="P779" s="190">
        <v>4.9154864000000001E-5</v>
      </c>
      <c r="Q779" s="190">
        <v>5.6229790999999997E-5</v>
      </c>
      <c r="R779" s="190">
        <v>1.1050955000000001E-4</v>
      </c>
      <c r="S779" s="190">
        <v>1.5568344E-2</v>
      </c>
      <c r="T779" s="190">
        <v>5.9420716999999998E-5</v>
      </c>
      <c r="U779" s="190">
        <v>7.6200454999999998</v>
      </c>
      <c r="V779" s="190">
        <v>6.7346051000000003E-9</v>
      </c>
      <c r="W779" s="153"/>
      <c r="X779" s="252">
        <f t="shared" si="686"/>
        <v>3.5796355172413787</v>
      </c>
      <c r="Y779" s="25">
        <v>1.8945776000000001</v>
      </c>
      <c r="Z779" s="67">
        <f t="shared" si="687"/>
        <v>6.2890972133588741E-2</v>
      </c>
      <c r="AA779" s="5">
        <f t="shared" si="688"/>
        <v>3.3900361691194003E-6</v>
      </c>
      <c r="AB779" s="5">
        <f t="shared" si="689"/>
        <v>1.0181738947574902E-8</v>
      </c>
      <c r="AC779" s="36">
        <f t="shared" si="690"/>
        <v>1.642577273E-2</v>
      </c>
      <c r="AD779" s="42">
        <v>3.3224384000000001E-6</v>
      </c>
      <c r="AE779" s="42">
        <v>1.0024575999999999E-8</v>
      </c>
      <c r="AF779" s="42">
        <v>2.7388558000000002E-13</v>
      </c>
      <c r="AG779" s="42">
        <v>7.6564544999999995E-12</v>
      </c>
      <c r="AH779" s="42">
        <v>1.8327999E-12</v>
      </c>
      <c r="AI779" s="42">
        <v>1.21404E-10</v>
      </c>
      <c r="AJ779" s="42">
        <v>6.1723122999999999E-8</v>
      </c>
      <c r="AK779" s="42">
        <v>1.7611909999999999E-11</v>
      </c>
      <c r="AL779" s="42">
        <v>7.1666143999999994E-11</v>
      </c>
      <c r="AM779" s="42">
        <v>1.3657034000000001E-13</v>
      </c>
      <c r="AN779" s="42">
        <v>1.5913936999999999E-15</v>
      </c>
      <c r="AO779" s="42">
        <v>2.3635710000000001E-13</v>
      </c>
      <c r="AP779" s="42">
        <v>4.6967193999999996E-15</v>
      </c>
      <c r="AQ779" s="42">
        <v>9.9993918000000006E-15</v>
      </c>
      <c r="AR779" s="42">
        <v>6.6962164999999997E-11</v>
      </c>
      <c r="AS779" s="42">
        <v>1.7328734999999999E-9</v>
      </c>
      <c r="AT779" s="42">
        <v>4.3237423000000003E-11</v>
      </c>
      <c r="AU779" s="42">
        <v>7.4087300000000003E-6</v>
      </c>
      <c r="AV779" s="42">
        <v>1.6418364000000001E-2</v>
      </c>
      <c r="AW779" s="42">
        <v>3.9439171999999997E-9</v>
      </c>
      <c r="AX779" s="42">
        <v>2.3983297000000001E-11</v>
      </c>
      <c r="AY779" s="42">
        <v>1.07305E-15</v>
      </c>
      <c r="AZ779" s="28"/>
      <c r="BA779" s="33" t="s">
        <v>1165</v>
      </c>
      <c r="BB779" s="28"/>
      <c r="BC779" s="28"/>
      <c r="BD779" s="54"/>
      <c r="BE779" s="39"/>
      <c r="BF779"/>
      <c r="BG779"/>
      <c r="BH779"/>
      <c r="BI779"/>
      <c r="BJ779"/>
      <c r="BK779"/>
      <c r="BL779"/>
      <c r="BM779"/>
      <c r="BN779"/>
      <c r="BO779"/>
      <c r="BP779"/>
      <c r="BQ779"/>
    </row>
    <row r="780" spans="3:69" ht="13.8" customHeight="1">
      <c r="C780" s="71" t="s">
        <v>732</v>
      </c>
      <c r="E780" s="29" t="s">
        <v>52</v>
      </c>
      <c r="F780" s="43" t="s">
        <v>2263</v>
      </c>
      <c r="G780" s="238">
        <f t="shared" si="682"/>
        <v>4.1442826823433004E-2</v>
      </c>
      <c r="H780" s="134">
        <f t="shared" si="683"/>
        <v>2.0186021299999999E-3</v>
      </c>
      <c r="I780" s="134">
        <f t="shared" si="684"/>
        <v>3.2986955089999996E-3</v>
      </c>
      <c r="J780" s="138">
        <f t="shared" si="685"/>
        <v>1.8617005184432999E-2</v>
      </c>
      <c r="K780" s="190">
        <v>1.7508524000000001E-2</v>
      </c>
      <c r="L780" s="190">
        <v>1.1432130999999999E-3</v>
      </c>
      <c r="M780" s="190">
        <v>2.0697113999999998E-3</v>
      </c>
      <c r="N780" s="190">
        <v>1.6545972999999999E-3</v>
      </c>
      <c r="O780" s="190">
        <v>2.5205232999999999E-4</v>
      </c>
      <c r="P780" s="190">
        <v>1.119525E-4</v>
      </c>
      <c r="Q780" s="190">
        <v>8.5771008999999994E-5</v>
      </c>
      <c r="R780" s="190">
        <v>2.3449045E-4</v>
      </c>
      <c r="S780" s="190">
        <v>1.8129943999999999E-2</v>
      </c>
      <c r="T780" s="190">
        <v>1.4094707000000001E-4</v>
      </c>
      <c r="U780" s="190">
        <v>1.1160702000000001E-4</v>
      </c>
      <c r="V780" s="190">
        <v>1.6644432999999999E-8</v>
      </c>
      <c r="W780" s="153"/>
      <c r="X780" s="252">
        <f t="shared" si="686"/>
        <v>0.15093555172413795</v>
      </c>
      <c r="Y780" s="25">
        <v>2.4092682999999999</v>
      </c>
      <c r="Z780" s="67">
        <f t="shared" si="687"/>
        <v>3.8958177381660675E-3</v>
      </c>
      <c r="AA780" s="5">
        <f t="shared" si="688"/>
        <v>2.002141633744E-7</v>
      </c>
      <c r="AB780" s="5">
        <f t="shared" si="689"/>
        <v>6.764709843103E-10</v>
      </c>
      <c r="AC780" s="36">
        <f t="shared" si="690"/>
        <v>2.0513981694999999E-2</v>
      </c>
      <c r="AD780" s="42">
        <v>1.4085841999999999E-7</v>
      </c>
      <c r="AE780" s="42">
        <v>4.2497126000000001E-10</v>
      </c>
      <c r="AF780" s="42">
        <v>1.1610588E-14</v>
      </c>
      <c r="AG780" s="42">
        <v>1.5745715999999999E-11</v>
      </c>
      <c r="AH780" s="42">
        <v>2.2725483999999999E-12</v>
      </c>
      <c r="AI780" s="42">
        <v>2.4532663E-10</v>
      </c>
      <c r="AJ780" s="42">
        <v>4.5897505000000003E-8</v>
      </c>
      <c r="AK780" s="42">
        <v>3.5384443999999998E-11</v>
      </c>
      <c r="AL780" s="42">
        <v>5.3983341E-11</v>
      </c>
      <c r="AM780" s="42">
        <v>3.1796685999999999E-13</v>
      </c>
      <c r="AN780" s="42">
        <v>3.5777227000000004E-15</v>
      </c>
      <c r="AO780" s="42">
        <v>4.9017518000000002E-13</v>
      </c>
      <c r="AP780" s="42">
        <v>6.8870200999999996E-15</v>
      </c>
      <c r="AQ780" s="42">
        <v>1.2866612000000001E-14</v>
      </c>
      <c r="AR780" s="42">
        <v>1.2878218000000001E-10</v>
      </c>
      <c r="AS780" s="42">
        <v>3.9719126000000002E-9</v>
      </c>
      <c r="AT780" s="42">
        <v>1.0598378E-10</v>
      </c>
      <c r="AU780" s="42">
        <v>1.6900694999999999E-5</v>
      </c>
      <c r="AV780" s="42">
        <v>2.0497081E-2</v>
      </c>
      <c r="AW780" s="42">
        <v>9.0941987000000007E-9</v>
      </c>
      <c r="AX780" s="42">
        <v>5.5302601000000001E-11</v>
      </c>
      <c r="AY780" s="42">
        <v>2.4743275000000002E-15</v>
      </c>
      <c r="AZ780" s="28"/>
      <c r="BA780" s="33" t="s">
        <v>1165</v>
      </c>
      <c r="BB780" s="28"/>
      <c r="BC780" s="28"/>
      <c r="BE780" s="39"/>
      <c r="BF780"/>
      <c r="BG780"/>
      <c r="BH780"/>
      <c r="BI780"/>
      <c r="BJ780"/>
      <c r="BK780"/>
      <c r="BL780"/>
      <c r="BM780"/>
      <c r="BN780"/>
      <c r="BO780"/>
      <c r="BP780"/>
      <c r="BQ780"/>
    </row>
    <row r="781" spans="3:69" ht="13.8" customHeight="1">
      <c r="C781" s="71" t="s">
        <v>733</v>
      </c>
      <c r="E781" s="29" t="s">
        <v>52</v>
      </c>
      <c r="F781" s="43" t="s">
        <v>2264</v>
      </c>
      <c r="G781" s="238">
        <f t="shared" si="682"/>
        <v>4.5419505420148401E-2</v>
      </c>
      <c r="H781" s="134">
        <f t="shared" si="683"/>
        <v>1.1239766930000001E-3</v>
      </c>
      <c r="I781" s="134">
        <f t="shared" si="684"/>
        <v>4.6345508360000004E-3</v>
      </c>
      <c r="J781" s="138">
        <f t="shared" si="685"/>
        <v>2.0340530891148401E-2</v>
      </c>
      <c r="K781" s="190">
        <v>1.9320447000000001E-2</v>
      </c>
      <c r="L781" s="190">
        <v>3.5141718999999998E-3</v>
      </c>
      <c r="M781" s="190">
        <v>1.0605405E-3</v>
      </c>
      <c r="N781" s="190">
        <v>9.4805360000000001E-4</v>
      </c>
      <c r="O781" s="190">
        <v>1.2470307999999999E-4</v>
      </c>
      <c r="P781" s="190">
        <v>5.1220013000000003E-5</v>
      </c>
      <c r="Q781" s="190">
        <v>5.9838435999999998E-5</v>
      </c>
      <c r="R781" s="190">
        <v>1.1292400000000001E-4</v>
      </c>
      <c r="S781" s="190">
        <v>2.0121672E-2</v>
      </c>
      <c r="T781" s="190">
        <v>6.0012715000000003E-5</v>
      </c>
      <c r="U781" s="190">
        <v>4.5915399000000001E-5</v>
      </c>
      <c r="V781" s="190">
        <v>6.7771484000000002E-9</v>
      </c>
      <c r="W781" s="153"/>
      <c r="X781" s="252">
        <f t="shared" si="686"/>
        <v>0.1665555775862069</v>
      </c>
      <c r="Y781" s="25">
        <v>2.3823761000000001</v>
      </c>
      <c r="Z781" s="67">
        <f t="shared" si="687"/>
        <v>4.6577649964430878E-3</v>
      </c>
      <c r="AA781" s="5">
        <f t="shared" si="688"/>
        <v>2.4602572486210001E-7</v>
      </c>
      <c r="AB781" s="5">
        <f t="shared" si="689"/>
        <v>6.544014643099999E-10</v>
      </c>
      <c r="AC781" s="36">
        <f t="shared" si="690"/>
        <v>2.0906724383000001E-2</v>
      </c>
      <c r="AD781" s="42">
        <v>1.5521233000000001E-7</v>
      </c>
      <c r="AE781" s="42">
        <v>4.6828531999999998E-10</v>
      </c>
      <c r="AF781" s="42">
        <v>1.2794037E-14</v>
      </c>
      <c r="AG781" s="42">
        <v>8.2080747000000001E-12</v>
      </c>
      <c r="AH781" s="42">
        <v>1.9098363999999998E-12</v>
      </c>
      <c r="AI781" s="42">
        <v>1.3215818999999999E-10</v>
      </c>
      <c r="AJ781" s="42">
        <v>8.4766918000000001E-8</v>
      </c>
      <c r="AK781" s="42">
        <v>1.9222584000000001E-11</v>
      </c>
      <c r="AL781" s="42">
        <v>9.8392518999999996E-11</v>
      </c>
      <c r="AM781" s="42">
        <v>1.4171450999999999E-13</v>
      </c>
      <c r="AN781" s="42">
        <v>1.6707371999999999E-15</v>
      </c>
      <c r="AO781" s="42">
        <v>2.5492815E-13</v>
      </c>
      <c r="AP781" s="42">
        <v>5.7129545999999998E-15</v>
      </c>
      <c r="AQ781" s="42">
        <v>1.2649144E-14</v>
      </c>
      <c r="AR781" s="42">
        <v>7.4201761000000002E-11</v>
      </c>
      <c r="AS781" s="42">
        <v>1.806224E-9</v>
      </c>
      <c r="AT781" s="42">
        <v>4.3601557999999998E-11</v>
      </c>
      <c r="AU781" s="42">
        <v>7.625383E-6</v>
      </c>
      <c r="AV781" s="42">
        <v>2.0899099000000001E-2</v>
      </c>
      <c r="AW781" s="42">
        <v>4.0237750000000004E-9</v>
      </c>
      <c r="AX781" s="42">
        <v>2.4468919E-11</v>
      </c>
      <c r="AY781" s="42">
        <v>1.0947771999999999E-15</v>
      </c>
      <c r="AZ781" s="28"/>
      <c r="BA781" s="33" t="s">
        <v>1165</v>
      </c>
      <c r="BB781" s="28"/>
      <c r="BC781" s="28"/>
      <c r="BE781" s="39"/>
      <c r="BF781"/>
      <c r="BG781"/>
      <c r="BH781"/>
      <c r="BI781"/>
      <c r="BJ781"/>
      <c r="BK781"/>
      <c r="BL781"/>
      <c r="BM781"/>
      <c r="BN781"/>
      <c r="BO781"/>
      <c r="BP781"/>
      <c r="BQ781"/>
    </row>
    <row r="782" spans="3:69" ht="13.8" customHeight="1">
      <c r="C782" s="71" t="s">
        <v>734</v>
      </c>
      <c r="E782" s="29" t="s">
        <v>52</v>
      </c>
      <c r="F782" s="43" t="s">
        <v>2265</v>
      </c>
      <c r="G782" s="238">
        <f t="shared" si="682"/>
        <v>4.008119493021149</v>
      </c>
      <c r="H782" s="134">
        <f t="shared" si="683"/>
        <v>1.1239766930000001E-3</v>
      </c>
      <c r="I782" s="134">
        <f t="shared" si="684"/>
        <v>4.6345508360000004E-3</v>
      </c>
      <c r="J782" s="138">
        <f t="shared" si="685"/>
        <v>3.5828405154921485</v>
      </c>
      <c r="K782" s="190">
        <v>0.41952044999999999</v>
      </c>
      <c r="L782" s="190">
        <v>3.5141718999999998E-3</v>
      </c>
      <c r="M782" s="190">
        <v>1.0605405E-3</v>
      </c>
      <c r="N782" s="190">
        <v>9.4805360000000001E-4</v>
      </c>
      <c r="O782" s="190">
        <v>1.2470307999999999E-4</v>
      </c>
      <c r="P782" s="190">
        <v>5.1220013000000003E-5</v>
      </c>
      <c r="Q782" s="190">
        <v>5.9838435999999998E-5</v>
      </c>
      <c r="R782" s="190">
        <v>1.1292400000000001E-4</v>
      </c>
      <c r="S782" s="190">
        <v>2.0121672E-2</v>
      </c>
      <c r="T782" s="190">
        <v>6.0012715000000003E-5</v>
      </c>
      <c r="U782" s="190">
        <v>3.5625458999999999</v>
      </c>
      <c r="V782" s="190">
        <v>6.7771484000000002E-9</v>
      </c>
      <c r="W782" s="153"/>
      <c r="X782" s="252">
        <f t="shared" si="686"/>
        <v>3.6165556034482758</v>
      </c>
      <c r="Y782" s="25">
        <v>2.3823761000000001</v>
      </c>
      <c r="Z782" s="67">
        <f t="shared" si="687"/>
        <v>6.3966999688276752E-2</v>
      </c>
      <c r="AA782" s="5">
        <f t="shared" si="688"/>
        <v>3.4476256948620996E-6</v>
      </c>
      <c r="AB782" s="5">
        <f t="shared" si="689"/>
        <v>1.0314665069312998E-8</v>
      </c>
      <c r="AC782" s="36">
        <f t="shared" si="690"/>
        <v>2.0906724383000001E-2</v>
      </c>
      <c r="AD782" s="42">
        <v>3.3568122999999999E-6</v>
      </c>
      <c r="AE782" s="42">
        <v>1.0128285E-8</v>
      </c>
      <c r="AF782" s="42">
        <v>2.7671903999999998E-13</v>
      </c>
      <c r="AG782" s="42">
        <v>8.2080747000000001E-12</v>
      </c>
      <c r="AH782" s="42">
        <v>1.9098363999999998E-12</v>
      </c>
      <c r="AI782" s="42">
        <v>1.3215818999999999E-10</v>
      </c>
      <c r="AJ782" s="42">
        <v>8.4766918000000001E-8</v>
      </c>
      <c r="AK782" s="42">
        <v>1.9222584000000001E-11</v>
      </c>
      <c r="AL782" s="42">
        <v>9.8392518999999996E-11</v>
      </c>
      <c r="AM782" s="42">
        <v>1.4171450999999999E-13</v>
      </c>
      <c r="AN782" s="42">
        <v>1.6707371999999999E-15</v>
      </c>
      <c r="AO782" s="42">
        <v>2.5492815E-13</v>
      </c>
      <c r="AP782" s="42">
        <v>5.7129545999999998E-15</v>
      </c>
      <c r="AQ782" s="42">
        <v>1.2649144E-14</v>
      </c>
      <c r="AR782" s="42">
        <v>7.4201761000000002E-11</v>
      </c>
      <c r="AS782" s="42">
        <v>1.806224E-9</v>
      </c>
      <c r="AT782" s="42">
        <v>4.3601557999999998E-11</v>
      </c>
      <c r="AU782" s="42">
        <v>7.625383E-6</v>
      </c>
      <c r="AV782" s="42">
        <v>2.0899099000000001E-2</v>
      </c>
      <c r="AW782" s="42">
        <v>4.0237750000000004E-9</v>
      </c>
      <c r="AX782" s="42">
        <v>2.4468919E-11</v>
      </c>
      <c r="AY782" s="42">
        <v>1.0947771999999999E-15</v>
      </c>
      <c r="AZ782" s="28"/>
      <c r="BA782" s="33" t="s">
        <v>1165</v>
      </c>
      <c r="BB782" s="28"/>
      <c r="BC782" s="28"/>
      <c r="BE782" s="39"/>
      <c r="BF782"/>
      <c r="BG782"/>
      <c r="BH782"/>
      <c r="BI782"/>
      <c r="BJ782"/>
      <c r="BK782"/>
      <c r="BL782"/>
      <c r="BM782"/>
      <c r="BN782"/>
      <c r="BO782"/>
      <c r="BP782"/>
      <c r="BQ782"/>
    </row>
    <row r="783" spans="3:69" ht="13.8" customHeight="1">
      <c r="C783" s="57" t="s">
        <v>164</v>
      </c>
      <c r="D783" s="1" t="s">
        <v>166</v>
      </c>
      <c r="F783" s="67"/>
      <c r="H783" s="67"/>
      <c r="I783" s="67"/>
      <c r="J783" s="67"/>
      <c r="K783" s="67"/>
      <c r="L783" s="67"/>
      <c r="M783" s="67"/>
      <c r="N783" s="67"/>
      <c r="O783" s="67"/>
      <c r="P783" s="67"/>
      <c r="Q783" s="67"/>
      <c r="R783" s="67"/>
      <c r="S783" s="67"/>
      <c r="T783" s="67"/>
      <c r="U783" s="67"/>
      <c r="V783" s="67"/>
      <c r="W783" s="67"/>
      <c r="Y783" s="67"/>
      <c r="AA783" s="67"/>
      <c r="AB783" s="67"/>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BE783" s="29"/>
      <c r="BF783"/>
      <c r="BG783"/>
      <c r="BH783"/>
      <c r="BI783"/>
      <c r="BJ783"/>
      <c r="BK783"/>
      <c r="BL783"/>
      <c r="BM783"/>
      <c r="BN783"/>
      <c r="BO783"/>
      <c r="BP783"/>
      <c r="BQ783"/>
    </row>
    <row r="784" spans="3:69" ht="13.8" customHeight="1">
      <c r="C784" s="71" t="s">
        <v>735</v>
      </c>
      <c r="E784" s="29" t="s">
        <v>52</v>
      </c>
      <c r="F784" s="43" t="s">
        <v>2266</v>
      </c>
      <c r="G784" s="238">
        <f t="shared" ref="G784:G810" si="691">H784+I784+J784+K784</f>
        <v>3.2475702941540605E-2</v>
      </c>
      <c r="H784" s="134">
        <f t="shared" ref="H784:H810" si="692">N784+O784+P784</f>
        <v>9.9531166499999997E-4</v>
      </c>
      <c r="I784" s="134">
        <f t="shared" ref="I784:I810" si="693">L784+M784+Q784</f>
        <v>3.1655717840000002E-3</v>
      </c>
      <c r="J784" s="138">
        <f t="shared" ref="J784:J810" si="694">R784+IF(S784="x",0,S784)+IF(T784="x",0,T784)+IF(U784="x",0,U784)+V784</f>
        <v>1.4491609492540601E-2</v>
      </c>
      <c r="K784" s="190">
        <v>1.3823210000000001E-2</v>
      </c>
      <c r="L784" s="190">
        <v>2.1437510000000002E-3</v>
      </c>
      <c r="M784" s="190">
        <v>9.6661434000000002E-4</v>
      </c>
      <c r="N784" s="190">
        <v>8.2825490000000004E-4</v>
      </c>
      <c r="O784" s="190">
        <v>1.1848754E-4</v>
      </c>
      <c r="P784" s="190">
        <v>4.8569224999999997E-5</v>
      </c>
      <c r="Q784" s="190">
        <v>5.5206444000000001E-5</v>
      </c>
      <c r="R784" s="190">
        <v>1.0982485E-4</v>
      </c>
      <c r="S784" s="190">
        <v>1.4277102E-2</v>
      </c>
      <c r="T784" s="190">
        <v>5.9252836999999997E-5</v>
      </c>
      <c r="U784" s="190">
        <v>4.5423083000000002E-5</v>
      </c>
      <c r="V784" s="190">
        <v>6.7225406E-9</v>
      </c>
      <c r="W784" s="25"/>
      <c r="X784" s="252">
        <f t="shared" ref="X784:X810" si="695">K784/0.116</f>
        <v>0.11916560344827586</v>
      </c>
      <c r="Y784" s="25">
        <v>1.7562466999999999</v>
      </c>
      <c r="Z784" s="67">
        <f t="shared" ref="Z784:Z810" si="696">AA784*42.1*400+AB784*1396*400+AC784*0.0000357*200</f>
        <v>3.2765937480621204E-3</v>
      </c>
      <c r="AA784" s="5">
        <f t="shared" ref="AA784:AA810" si="697">AD784+AG784+AH784+AI784+AJ784+AR784+AS784+AW784</f>
        <v>1.721047730237E-7</v>
      </c>
      <c r="AB784" s="5">
        <f t="shared" ref="AB784:AB810" si="698">AE784+AF784+AK784+AL784+AM784+AN784+AO784+AP784+AQ784+AT784+AX784+AY784</f>
        <v>4.8377915957119995E-10</v>
      </c>
      <c r="AC784" s="36">
        <f t="shared" ref="AC784:AC810" si="699">AU784+AV784</f>
        <v>1.5155054291099999E-2</v>
      </c>
      <c r="AD784" s="42">
        <v>1.1109054E-7</v>
      </c>
      <c r="AE784" s="42">
        <v>3.3516558999999999E-10</v>
      </c>
      <c r="AF784" s="42">
        <v>9.1570566000000004E-15</v>
      </c>
      <c r="AG784" s="42">
        <v>7.5000248999999998E-12</v>
      </c>
      <c r="AH784" s="42">
        <v>1.8109538E-12</v>
      </c>
      <c r="AI784" s="42">
        <v>1.1835430000000001E-10</v>
      </c>
      <c r="AJ784" s="42">
        <v>5.5188315000000002E-8</v>
      </c>
      <c r="AK784" s="42">
        <v>1.7155151000000001E-11</v>
      </c>
      <c r="AL784" s="42">
        <v>6.4087021999999995E-11</v>
      </c>
      <c r="AM784" s="42">
        <v>1.3511155E-13</v>
      </c>
      <c r="AN784" s="42">
        <v>1.5688932999999999E-15</v>
      </c>
      <c r="AO784" s="42">
        <v>2.3109068000000001E-13</v>
      </c>
      <c r="AP784" s="42">
        <v>4.4085333000000001E-15</v>
      </c>
      <c r="AQ784" s="42">
        <v>9.2479694999999996E-15</v>
      </c>
      <c r="AR784" s="42">
        <v>6.4909145000000003E-11</v>
      </c>
      <c r="AS784" s="42">
        <v>1.7120726000000001E-9</v>
      </c>
      <c r="AT784" s="42">
        <v>4.3134161000000002E-11</v>
      </c>
      <c r="AU784" s="42">
        <v>7.3472911000000003E-6</v>
      </c>
      <c r="AV784" s="42">
        <v>1.5147707E-2</v>
      </c>
      <c r="AW784" s="42">
        <v>3.9212710000000004E-9</v>
      </c>
      <c r="AX784" s="42">
        <v>2.3845584000000001E-11</v>
      </c>
      <c r="AY784" s="42">
        <v>1.0668884999999999E-15</v>
      </c>
      <c r="AZ784" s="28"/>
      <c r="BA784" s="33" t="s">
        <v>1165</v>
      </c>
      <c r="BB784" s="28"/>
      <c r="BC784" s="28"/>
      <c r="BE784" s="39"/>
      <c r="BF784"/>
      <c r="BG784"/>
      <c r="BH784"/>
      <c r="BI784"/>
      <c r="BJ784"/>
      <c r="BK784"/>
      <c r="BL784"/>
      <c r="BM784"/>
      <c r="BN784"/>
      <c r="BO784"/>
      <c r="BP784"/>
      <c r="BQ784"/>
    </row>
    <row r="785" spans="3:69" ht="13.8" customHeight="1">
      <c r="C785" s="71" t="s">
        <v>736</v>
      </c>
      <c r="E785" s="29" t="s">
        <v>52</v>
      </c>
      <c r="F785" s="43" t="s">
        <v>2267</v>
      </c>
      <c r="G785" s="238">
        <f t="shared" si="691"/>
        <v>4.1226756798585402</v>
      </c>
      <c r="H785" s="134">
        <f t="shared" si="692"/>
        <v>9.9531166499999997E-4</v>
      </c>
      <c r="I785" s="134">
        <f t="shared" si="693"/>
        <v>3.1655717840000002E-3</v>
      </c>
      <c r="J785" s="138">
        <f t="shared" si="694"/>
        <v>3.7044915864095405</v>
      </c>
      <c r="K785" s="190">
        <v>0.41402320999999997</v>
      </c>
      <c r="L785" s="190">
        <v>2.1437510000000002E-3</v>
      </c>
      <c r="M785" s="190">
        <v>9.6661434000000002E-4</v>
      </c>
      <c r="N785" s="190">
        <v>8.2825490000000004E-4</v>
      </c>
      <c r="O785" s="190">
        <v>1.1848754E-4</v>
      </c>
      <c r="P785" s="190">
        <v>4.8569224999999997E-5</v>
      </c>
      <c r="Q785" s="190">
        <v>5.5206444000000001E-5</v>
      </c>
      <c r="R785" s="190">
        <v>1.0982485E-4</v>
      </c>
      <c r="S785" s="190">
        <v>1.4277102E-2</v>
      </c>
      <c r="T785" s="190">
        <v>5.9252836999999997E-5</v>
      </c>
      <c r="U785" s="190">
        <v>3.6900453999999998</v>
      </c>
      <c r="V785" s="190">
        <v>6.7225406E-9</v>
      </c>
      <c r="W785" s="25"/>
      <c r="X785" s="252">
        <f t="shared" si="695"/>
        <v>3.5691656034482753</v>
      </c>
      <c r="Y785" s="25">
        <v>1.7562466999999999</v>
      </c>
      <c r="Z785" s="67">
        <f t="shared" si="696"/>
        <v>6.2585828455768017E-2</v>
      </c>
      <c r="AA785" s="5">
        <f t="shared" si="697"/>
        <v>3.3737047330237001E-6</v>
      </c>
      <c r="AB785" s="5">
        <f t="shared" si="698"/>
        <v>1.01440430945746E-8</v>
      </c>
      <c r="AC785" s="36">
        <f t="shared" si="699"/>
        <v>1.5155054291099999E-2</v>
      </c>
      <c r="AD785" s="42">
        <v>3.3126904999999999E-6</v>
      </c>
      <c r="AE785" s="42">
        <v>9.9951655999999994E-9</v>
      </c>
      <c r="AF785" s="42">
        <v>2.7308205999999999E-13</v>
      </c>
      <c r="AG785" s="42">
        <v>7.5000248999999998E-12</v>
      </c>
      <c r="AH785" s="42">
        <v>1.8109538E-12</v>
      </c>
      <c r="AI785" s="42">
        <v>1.1835430000000001E-10</v>
      </c>
      <c r="AJ785" s="42">
        <v>5.5188315000000002E-8</v>
      </c>
      <c r="AK785" s="42">
        <v>1.7155151000000001E-11</v>
      </c>
      <c r="AL785" s="42">
        <v>6.4087021999999995E-11</v>
      </c>
      <c r="AM785" s="42">
        <v>1.3511155E-13</v>
      </c>
      <c r="AN785" s="42">
        <v>1.5688932999999999E-15</v>
      </c>
      <c r="AO785" s="42">
        <v>2.3109068000000001E-13</v>
      </c>
      <c r="AP785" s="42">
        <v>4.4085333000000001E-15</v>
      </c>
      <c r="AQ785" s="42">
        <v>9.2479694999999996E-15</v>
      </c>
      <c r="AR785" s="42">
        <v>6.4909145000000003E-11</v>
      </c>
      <c r="AS785" s="42">
        <v>1.7120726000000001E-9</v>
      </c>
      <c r="AT785" s="42">
        <v>4.3134161000000002E-11</v>
      </c>
      <c r="AU785" s="42">
        <v>7.3472911000000003E-6</v>
      </c>
      <c r="AV785" s="42">
        <v>1.5147707E-2</v>
      </c>
      <c r="AW785" s="42">
        <v>3.9212710000000004E-9</v>
      </c>
      <c r="AX785" s="42">
        <v>2.3845584000000001E-11</v>
      </c>
      <c r="AY785" s="42">
        <v>1.0668884999999999E-15</v>
      </c>
      <c r="AZ785" s="28"/>
      <c r="BA785" s="33" t="s">
        <v>1165</v>
      </c>
      <c r="BB785" s="28"/>
      <c r="BC785" s="28"/>
      <c r="BE785" s="39"/>
      <c r="BF785"/>
      <c r="BG785"/>
      <c r="BH785"/>
      <c r="BI785"/>
      <c r="BJ785"/>
      <c r="BK785"/>
      <c r="BL785"/>
      <c r="BM785"/>
      <c r="BN785"/>
      <c r="BO785"/>
      <c r="BP785"/>
      <c r="BQ785"/>
    </row>
    <row r="786" spans="3:69" ht="13.8" customHeight="1">
      <c r="C786" s="71" t="s">
        <v>737</v>
      </c>
      <c r="E786" s="29" t="s">
        <v>52</v>
      </c>
      <c r="F786" s="43" t="s">
        <v>2268</v>
      </c>
      <c r="G786" s="238">
        <f t="shared" si="691"/>
        <v>3.3378759108350503E-2</v>
      </c>
      <c r="H786" s="134">
        <f t="shared" si="692"/>
        <v>1.004288293E-3</v>
      </c>
      <c r="I786" s="134">
        <f t="shared" si="693"/>
        <v>3.268058736E-3</v>
      </c>
      <c r="J786" s="138">
        <f t="shared" si="694"/>
        <v>1.4899674079350498E-2</v>
      </c>
      <c r="K786" s="190">
        <v>1.4206738E-2</v>
      </c>
      <c r="L786" s="190">
        <v>2.2393617999999999E-3</v>
      </c>
      <c r="M786" s="190">
        <v>9.7316733000000002E-4</v>
      </c>
      <c r="N786" s="190">
        <v>8.3661295000000003E-4</v>
      </c>
      <c r="O786" s="190">
        <v>1.1892117999999999E-4</v>
      </c>
      <c r="P786" s="190">
        <v>4.8754163E-5</v>
      </c>
      <c r="Q786" s="190">
        <v>5.5529606000000001E-5</v>
      </c>
      <c r="R786" s="190">
        <v>1.1004107E-4</v>
      </c>
      <c r="S786" s="190">
        <v>1.4684862999999999E-2</v>
      </c>
      <c r="T786" s="190">
        <v>5.9305852E-5</v>
      </c>
      <c r="U786" s="190">
        <v>4.5457431000000001E-5</v>
      </c>
      <c r="V786" s="190">
        <v>6.7263505000000002E-9</v>
      </c>
      <c r="W786" s="25"/>
      <c r="X786" s="252">
        <f t="shared" si="695"/>
        <v>0.12247187931034482</v>
      </c>
      <c r="Y786" s="25">
        <v>1.7999301000000001</v>
      </c>
      <c r="Z786" s="67">
        <f t="shared" si="696"/>
        <v>3.3729546341027899E-3</v>
      </c>
      <c r="AA786" s="5">
        <f t="shared" si="697"/>
        <v>1.772620548032E-7</v>
      </c>
      <c r="AB786" s="5">
        <f t="shared" si="698"/>
        <v>4.9568303841259996E-10</v>
      </c>
      <c r="AC786" s="36">
        <f t="shared" si="699"/>
        <v>1.55563336929E-2</v>
      </c>
      <c r="AD786" s="42">
        <v>1.1416880999999999E-7</v>
      </c>
      <c r="AE786" s="42">
        <v>3.4445301E-10</v>
      </c>
      <c r="AF786" s="42">
        <v>9.4107994000000007E-15</v>
      </c>
      <c r="AG786" s="42">
        <v>7.5494236999999993E-12</v>
      </c>
      <c r="AH786" s="42">
        <v>1.8178525E-12</v>
      </c>
      <c r="AI786" s="42">
        <v>1.1931736000000001E-10</v>
      </c>
      <c r="AJ786" s="42">
        <v>5.7251938999999999E-8</v>
      </c>
      <c r="AK786" s="42">
        <v>1.7299390999999998E-11</v>
      </c>
      <c r="AL786" s="42">
        <v>6.6480428999999995E-11</v>
      </c>
      <c r="AM786" s="42">
        <v>1.3557222E-13</v>
      </c>
      <c r="AN786" s="42">
        <v>1.5759987E-15</v>
      </c>
      <c r="AO786" s="42">
        <v>2.3275376000000002E-13</v>
      </c>
      <c r="AP786" s="42">
        <v>4.4995394999999998E-15</v>
      </c>
      <c r="AQ786" s="42">
        <v>9.4852608000000005E-15</v>
      </c>
      <c r="AR786" s="42">
        <v>6.5557466999999996E-11</v>
      </c>
      <c r="AS786" s="42">
        <v>1.7186413E-9</v>
      </c>
      <c r="AT786" s="42">
        <v>4.3166770000000001E-11</v>
      </c>
      <c r="AU786" s="42">
        <v>7.3666929000000002E-6</v>
      </c>
      <c r="AV786" s="42">
        <v>1.5548967E-2</v>
      </c>
      <c r="AW786" s="42">
        <v>3.9284224000000003E-9</v>
      </c>
      <c r="AX786" s="42">
        <v>2.3889071999999998E-11</v>
      </c>
      <c r="AY786" s="42">
        <v>1.0688342000000001E-15</v>
      </c>
      <c r="AZ786" s="28"/>
      <c r="BA786" s="33" t="s">
        <v>1165</v>
      </c>
      <c r="BB786" s="28"/>
      <c r="BC786" s="28"/>
      <c r="BE786" s="39"/>
      <c r="BF786"/>
      <c r="BG786"/>
      <c r="BH786"/>
      <c r="BI786"/>
      <c r="BJ786"/>
      <c r="BK786"/>
      <c r="BL786"/>
      <c r="BM786"/>
      <c r="BN786"/>
      <c r="BO786"/>
      <c r="BP786"/>
      <c r="BQ786"/>
    </row>
    <row r="787" spans="3:69" ht="13.8" customHeight="1">
      <c r="C787" s="71" t="s">
        <v>738</v>
      </c>
      <c r="E787" s="29" t="s">
        <v>52</v>
      </c>
      <c r="F787" s="43" t="s">
        <v>2269</v>
      </c>
      <c r="G787" s="238">
        <f t="shared" si="691"/>
        <v>4.3335788036773506</v>
      </c>
      <c r="H787" s="134">
        <f t="shared" si="692"/>
        <v>1.004288293E-3</v>
      </c>
      <c r="I787" s="134">
        <f t="shared" si="693"/>
        <v>3.268058736E-3</v>
      </c>
      <c r="J787" s="138">
        <f t="shared" si="694"/>
        <v>3.9148997166483506</v>
      </c>
      <c r="K787" s="190">
        <v>0.41440674</v>
      </c>
      <c r="L787" s="190">
        <v>2.2393617999999999E-3</v>
      </c>
      <c r="M787" s="190">
        <v>9.7316733000000002E-4</v>
      </c>
      <c r="N787" s="190">
        <v>8.3661295000000003E-4</v>
      </c>
      <c r="O787" s="190">
        <v>1.1892117999999999E-4</v>
      </c>
      <c r="P787" s="190">
        <v>4.8754163E-5</v>
      </c>
      <c r="Q787" s="190">
        <v>5.5529606000000001E-5</v>
      </c>
      <c r="R787" s="190">
        <v>1.1004107E-4</v>
      </c>
      <c r="S787" s="190">
        <v>1.4684862999999999E-2</v>
      </c>
      <c r="T787" s="190">
        <v>5.9305852E-5</v>
      </c>
      <c r="U787" s="190">
        <v>3.9000455000000001</v>
      </c>
      <c r="V787" s="190">
        <v>6.7263505000000002E-9</v>
      </c>
      <c r="W787" s="25"/>
      <c r="X787" s="252">
        <f t="shared" si="695"/>
        <v>3.5724718965517237</v>
      </c>
      <c r="Y787" s="25">
        <v>1.7999301000000001</v>
      </c>
      <c r="Z787" s="67">
        <f t="shared" si="696"/>
        <v>6.2682189835839119E-2</v>
      </c>
      <c r="AA787" s="5">
        <f t="shared" si="697"/>
        <v>3.3788620448031998E-6</v>
      </c>
      <c r="AB787" s="5">
        <f t="shared" si="698"/>
        <v>1.0155946953413199E-8</v>
      </c>
      <c r="AC787" s="36">
        <f t="shared" si="699"/>
        <v>1.55563336929E-2</v>
      </c>
      <c r="AD787" s="42">
        <v>3.3157688E-6</v>
      </c>
      <c r="AE787" s="42">
        <v>1.0004453E-8</v>
      </c>
      <c r="AF787" s="42">
        <v>2.7333580000000002E-13</v>
      </c>
      <c r="AG787" s="42">
        <v>7.5494236999999993E-12</v>
      </c>
      <c r="AH787" s="42">
        <v>1.8178525E-12</v>
      </c>
      <c r="AI787" s="42">
        <v>1.1931736000000001E-10</v>
      </c>
      <c r="AJ787" s="42">
        <v>5.7251938999999999E-8</v>
      </c>
      <c r="AK787" s="42">
        <v>1.7299390999999998E-11</v>
      </c>
      <c r="AL787" s="42">
        <v>6.6480428999999995E-11</v>
      </c>
      <c r="AM787" s="42">
        <v>1.3557222E-13</v>
      </c>
      <c r="AN787" s="42">
        <v>1.5759987E-15</v>
      </c>
      <c r="AO787" s="42">
        <v>2.3275376000000002E-13</v>
      </c>
      <c r="AP787" s="42">
        <v>4.4995394999999998E-15</v>
      </c>
      <c r="AQ787" s="42">
        <v>9.4852608000000005E-15</v>
      </c>
      <c r="AR787" s="42">
        <v>6.5557466999999996E-11</v>
      </c>
      <c r="AS787" s="42">
        <v>1.7186413E-9</v>
      </c>
      <c r="AT787" s="42">
        <v>4.3166770000000001E-11</v>
      </c>
      <c r="AU787" s="42">
        <v>7.3666929000000002E-6</v>
      </c>
      <c r="AV787" s="42">
        <v>1.5548967E-2</v>
      </c>
      <c r="AW787" s="42">
        <v>3.9284224000000003E-9</v>
      </c>
      <c r="AX787" s="42">
        <v>2.3889071999999998E-11</v>
      </c>
      <c r="AY787" s="42">
        <v>1.0688342000000001E-15</v>
      </c>
      <c r="AZ787" s="28"/>
      <c r="BA787" s="33" t="s">
        <v>1165</v>
      </c>
      <c r="BB787" s="28"/>
      <c r="BC787" s="28"/>
      <c r="BE787" s="39"/>
      <c r="BF787"/>
      <c r="BG787"/>
      <c r="BH787"/>
      <c r="BI787"/>
      <c r="BJ787"/>
      <c r="BK787"/>
      <c r="BL787"/>
      <c r="BM787"/>
      <c r="BN787"/>
      <c r="BO787"/>
      <c r="BP787"/>
      <c r="BQ787"/>
    </row>
    <row r="788" spans="3:69" ht="13.8" customHeight="1">
      <c r="C788" s="71" t="s">
        <v>739</v>
      </c>
      <c r="E788" s="29" t="s">
        <v>52</v>
      </c>
      <c r="F788" s="43" t="s">
        <v>2270</v>
      </c>
      <c r="G788" s="238">
        <f t="shared" si="691"/>
        <v>0.110869211317042</v>
      </c>
      <c r="H788" s="134">
        <f t="shared" si="692"/>
        <v>2.8721968400000002E-3</v>
      </c>
      <c r="I788" s="134">
        <f t="shared" si="693"/>
        <v>1.1023029439999998E-2</v>
      </c>
      <c r="J788" s="138">
        <f t="shared" si="694"/>
        <v>5.0001581037042005E-2</v>
      </c>
      <c r="K788" s="190">
        <v>4.6972404000000002E-2</v>
      </c>
      <c r="L788" s="190">
        <v>8.1524709000000001E-3</v>
      </c>
      <c r="M788" s="190">
        <v>2.7551557999999999E-3</v>
      </c>
      <c r="N788" s="190">
        <v>2.4272449000000001E-3</v>
      </c>
      <c r="O788" s="190">
        <v>3.0801077000000001E-4</v>
      </c>
      <c r="P788" s="190">
        <v>1.3694116999999999E-4</v>
      </c>
      <c r="Q788" s="190">
        <v>1.1540274E-4</v>
      </c>
      <c r="R788" s="190">
        <v>2.7255404E-4</v>
      </c>
      <c r="S788" s="190">
        <v>4.9444011000000003E-2</v>
      </c>
      <c r="T788" s="190">
        <v>1.5922718E-4</v>
      </c>
      <c r="U788" s="190">
        <v>1.2577015000000001E-4</v>
      </c>
      <c r="V788" s="190">
        <v>1.8667042000000001E-8</v>
      </c>
      <c r="W788" s="25"/>
      <c r="X788" s="252">
        <f t="shared" si="695"/>
        <v>0.4049345172413793</v>
      </c>
      <c r="Y788" s="25">
        <v>5.8059940000000001</v>
      </c>
      <c r="Z788" s="67">
        <f t="shared" si="696"/>
        <v>1.1244891921124081E-2</v>
      </c>
      <c r="AA788" s="5">
        <f t="shared" si="697"/>
        <v>5.9265960067530003E-7</v>
      </c>
      <c r="AB788" s="5">
        <f t="shared" si="698"/>
        <v>1.6046695638002999E-9</v>
      </c>
      <c r="AC788" s="36">
        <f t="shared" si="699"/>
        <v>5.1604588421000006E-2</v>
      </c>
      <c r="AD788" s="42">
        <v>3.7737371999999999E-7</v>
      </c>
      <c r="AE788" s="42">
        <v>1.1385597E-9</v>
      </c>
      <c r="AF788" s="42">
        <v>3.1106613999999997E-14</v>
      </c>
      <c r="AG788" s="42">
        <v>2.0900622000000001E-11</v>
      </c>
      <c r="AH788" s="42">
        <v>2.8717133E-12</v>
      </c>
      <c r="AI788" s="42">
        <v>3.3991287999999997E-10</v>
      </c>
      <c r="AJ788" s="42">
        <v>1.9933572E-7</v>
      </c>
      <c r="AK788" s="42">
        <v>4.9412968000000001E-11</v>
      </c>
      <c r="AL788" s="42">
        <v>2.3205977000000001E-10</v>
      </c>
      <c r="AM788" s="42">
        <v>3.8458217000000001E-13</v>
      </c>
      <c r="AN788" s="42">
        <v>4.4631785000000003E-15</v>
      </c>
      <c r="AO788" s="42">
        <v>6.6048156E-13</v>
      </c>
      <c r="AP788" s="42">
        <v>1.4159107999999999E-14</v>
      </c>
      <c r="AQ788" s="42">
        <v>3.1330336E-14</v>
      </c>
      <c r="AR788" s="42">
        <v>1.8867596000000001E-10</v>
      </c>
      <c r="AS788" s="42">
        <v>4.8609675E-9</v>
      </c>
      <c r="AT788" s="42">
        <v>1.1943276000000001E-10</v>
      </c>
      <c r="AU788" s="42">
        <v>2.0030421000000001E-5</v>
      </c>
      <c r="AV788" s="42">
        <v>5.1584558000000003E-2</v>
      </c>
      <c r="AW788" s="42">
        <v>1.0536832E-8</v>
      </c>
      <c r="AX788" s="42">
        <v>6.4075376000000006E-11</v>
      </c>
      <c r="AY788" s="42">
        <v>2.8668338000000002E-15</v>
      </c>
      <c r="AZ788" s="28"/>
      <c r="BA788" s="33" t="s">
        <v>1165</v>
      </c>
      <c r="BB788" s="28"/>
      <c r="BC788" s="28"/>
      <c r="BE788" s="39"/>
      <c r="BF788"/>
      <c r="BG788"/>
      <c r="BH788"/>
      <c r="BI788"/>
      <c r="BJ788"/>
      <c r="BK788"/>
      <c r="BL788"/>
      <c r="BM788"/>
      <c r="BN788"/>
      <c r="BO788"/>
      <c r="BP788"/>
      <c r="BQ788"/>
    </row>
    <row r="789" spans="3:69" ht="13.8" customHeight="1">
      <c r="C789" s="71" t="s">
        <v>740</v>
      </c>
      <c r="E789" s="29" t="s">
        <v>52</v>
      </c>
      <c r="F789" s="43" t="s">
        <v>2271</v>
      </c>
      <c r="G789" s="238">
        <f t="shared" si="691"/>
        <v>36.136069437167045</v>
      </c>
      <c r="H789" s="134">
        <f t="shared" si="692"/>
        <v>2.8721968400000002E-3</v>
      </c>
      <c r="I789" s="134">
        <f t="shared" si="693"/>
        <v>1.1023029439999998E-2</v>
      </c>
      <c r="J789" s="138">
        <f t="shared" si="694"/>
        <v>35.675001810887046</v>
      </c>
      <c r="K789" s="190">
        <v>0.44717240000000003</v>
      </c>
      <c r="L789" s="190">
        <v>8.1524709000000001E-3</v>
      </c>
      <c r="M789" s="190">
        <v>2.7551557999999999E-3</v>
      </c>
      <c r="N789" s="190">
        <v>2.4272449000000001E-3</v>
      </c>
      <c r="O789" s="190">
        <v>3.0801077000000001E-4</v>
      </c>
      <c r="P789" s="190">
        <v>1.3694116999999999E-4</v>
      </c>
      <c r="Q789" s="190">
        <v>1.1540274E-4</v>
      </c>
      <c r="R789" s="190">
        <v>2.7255404E-4</v>
      </c>
      <c r="S789" s="190">
        <v>4.9444011000000003E-2</v>
      </c>
      <c r="T789" s="190">
        <v>1.5922718E-4</v>
      </c>
      <c r="U789" s="190">
        <v>35.625126000000002</v>
      </c>
      <c r="V789" s="190">
        <v>1.8667042000000001E-8</v>
      </c>
      <c r="W789" s="25"/>
      <c r="X789" s="252">
        <f t="shared" si="695"/>
        <v>3.8549344827586207</v>
      </c>
      <c r="Y789" s="25">
        <v>5.8059940000000001</v>
      </c>
      <c r="Z789" s="67">
        <f t="shared" si="696"/>
        <v>7.0554127127561844E-2</v>
      </c>
      <c r="AA789" s="5">
        <f t="shared" si="697"/>
        <v>3.7942595806752997E-6</v>
      </c>
      <c r="AB789" s="5">
        <f t="shared" si="698"/>
        <v>1.1264933788796303E-8</v>
      </c>
      <c r="AC789" s="36">
        <f t="shared" si="699"/>
        <v>5.1604588421000006E-2</v>
      </c>
      <c r="AD789" s="42">
        <v>3.5789736999999998E-6</v>
      </c>
      <c r="AE789" s="42">
        <v>1.079856E-8</v>
      </c>
      <c r="AF789" s="42">
        <v>2.9503161000000001E-13</v>
      </c>
      <c r="AG789" s="42">
        <v>2.0900622000000001E-11</v>
      </c>
      <c r="AH789" s="42">
        <v>2.8717133E-12</v>
      </c>
      <c r="AI789" s="42">
        <v>3.3991287999999997E-10</v>
      </c>
      <c r="AJ789" s="42">
        <v>1.9933572E-7</v>
      </c>
      <c r="AK789" s="42">
        <v>4.9412968000000001E-11</v>
      </c>
      <c r="AL789" s="42">
        <v>2.3205977000000001E-10</v>
      </c>
      <c r="AM789" s="42">
        <v>3.8458217000000001E-13</v>
      </c>
      <c r="AN789" s="42">
        <v>4.4631785000000003E-15</v>
      </c>
      <c r="AO789" s="42">
        <v>6.6048156E-13</v>
      </c>
      <c r="AP789" s="42">
        <v>1.4159107999999999E-14</v>
      </c>
      <c r="AQ789" s="42">
        <v>3.1330336E-14</v>
      </c>
      <c r="AR789" s="42">
        <v>1.8867596000000001E-10</v>
      </c>
      <c r="AS789" s="42">
        <v>4.8609675E-9</v>
      </c>
      <c r="AT789" s="42">
        <v>1.1943276000000001E-10</v>
      </c>
      <c r="AU789" s="42">
        <v>2.0030421000000001E-5</v>
      </c>
      <c r="AV789" s="42">
        <v>5.1584558000000003E-2</v>
      </c>
      <c r="AW789" s="42">
        <v>1.0536832E-8</v>
      </c>
      <c r="AX789" s="42">
        <v>6.4075376000000006E-11</v>
      </c>
      <c r="AY789" s="42">
        <v>2.8668338000000002E-15</v>
      </c>
      <c r="AZ789" s="28"/>
      <c r="BA789" s="33" t="s">
        <v>1165</v>
      </c>
      <c r="BB789" s="28"/>
      <c r="BC789" s="28"/>
      <c r="BE789" s="39"/>
      <c r="BF789"/>
      <c r="BG789"/>
      <c r="BH789"/>
      <c r="BI789"/>
      <c r="BJ789"/>
      <c r="BK789"/>
      <c r="BL789"/>
      <c r="BM789"/>
      <c r="BN789"/>
      <c r="BO789"/>
      <c r="BP789"/>
      <c r="BQ789"/>
    </row>
    <row r="790" spans="3:69" ht="13.8" customHeight="1">
      <c r="C790" s="71" t="s">
        <v>741</v>
      </c>
      <c r="E790" s="29" t="s">
        <v>52</v>
      </c>
      <c r="F790" s="43" t="s">
        <v>2272</v>
      </c>
      <c r="G790" s="238">
        <f t="shared" si="691"/>
        <v>4.1442826823433004E-2</v>
      </c>
      <c r="H790" s="134">
        <f t="shared" si="692"/>
        <v>2.0186021299999999E-3</v>
      </c>
      <c r="I790" s="134">
        <f t="shared" si="693"/>
        <v>3.2986955089999996E-3</v>
      </c>
      <c r="J790" s="138">
        <f t="shared" si="694"/>
        <v>1.8617005184432999E-2</v>
      </c>
      <c r="K790" s="190">
        <v>1.7508524000000001E-2</v>
      </c>
      <c r="L790" s="190">
        <v>1.1432130999999999E-3</v>
      </c>
      <c r="M790" s="190">
        <v>2.0697113999999998E-3</v>
      </c>
      <c r="N790" s="190">
        <v>1.6545972999999999E-3</v>
      </c>
      <c r="O790" s="190">
        <v>2.5205232999999999E-4</v>
      </c>
      <c r="P790" s="190">
        <v>1.119525E-4</v>
      </c>
      <c r="Q790" s="190">
        <v>8.5771008999999994E-5</v>
      </c>
      <c r="R790" s="190">
        <v>2.3449045E-4</v>
      </c>
      <c r="S790" s="190">
        <v>1.8129943999999999E-2</v>
      </c>
      <c r="T790" s="190">
        <v>1.4094707000000001E-4</v>
      </c>
      <c r="U790" s="190">
        <v>1.1160702000000001E-4</v>
      </c>
      <c r="V790" s="190">
        <v>1.6644432999999999E-8</v>
      </c>
      <c r="W790" s="25"/>
      <c r="X790" s="252">
        <f t="shared" si="695"/>
        <v>0.15093555172413795</v>
      </c>
      <c r="Y790" s="25">
        <v>2.4092682999999999</v>
      </c>
      <c r="Z790" s="67">
        <f t="shared" si="696"/>
        <v>3.8958177381660675E-3</v>
      </c>
      <c r="AA790" s="5">
        <f t="shared" si="697"/>
        <v>2.002141633744E-7</v>
      </c>
      <c r="AB790" s="5">
        <f t="shared" si="698"/>
        <v>6.764709843103E-10</v>
      </c>
      <c r="AC790" s="36">
        <f t="shared" si="699"/>
        <v>2.0513981694999999E-2</v>
      </c>
      <c r="AD790" s="42">
        <v>1.4085841999999999E-7</v>
      </c>
      <c r="AE790" s="42">
        <v>4.2497126000000001E-10</v>
      </c>
      <c r="AF790" s="42">
        <v>1.1610588E-14</v>
      </c>
      <c r="AG790" s="42">
        <v>1.5745715999999999E-11</v>
      </c>
      <c r="AH790" s="42">
        <v>2.2725483999999999E-12</v>
      </c>
      <c r="AI790" s="42">
        <v>2.4532663E-10</v>
      </c>
      <c r="AJ790" s="42">
        <v>4.5897505000000003E-8</v>
      </c>
      <c r="AK790" s="42">
        <v>3.5384443999999998E-11</v>
      </c>
      <c r="AL790" s="42">
        <v>5.3983341E-11</v>
      </c>
      <c r="AM790" s="42">
        <v>3.1796685999999999E-13</v>
      </c>
      <c r="AN790" s="42">
        <v>3.5777227000000004E-15</v>
      </c>
      <c r="AO790" s="42">
        <v>4.9017518000000002E-13</v>
      </c>
      <c r="AP790" s="42">
        <v>6.8870200999999996E-15</v>
      </c>
      <c r="AQ790" s="42">
        <v>1.2866612000000001E-14</v>
      </c>
      <c r="AR790" s="42">
        <v>1.2878218000000001E-10</v>
      </c>
      <c r="AS790" s="42">
        <v>3.9719126000000002E-9</v>
      </c>
      <c r="AT790" s="42">
        <v>1.0598378E-10</v>
      </c>
      <c r="AU790" s="42">
        <v>1.6900694999999999E-5</v>
      </c>
      <c r="AV790" s="42">
        <v>2.0497081E-2</v>
      </c>
      <c r="AW790" s="42">
        <v>9.0941987000000007E-9</v>
      </c>
      <c r="AX790" s="42">
        <v>5.5302601000000001E-11</v>
      </c>
      <c r="AY790" s="42">
        <v>2.4743275000000002E-15</v>
      </c>
      <c r="AZ790" s="28"/>
      <c r="BA790" s="33" t="s">
        <v>1165</v>
      </c>
      <c r="BB790" s="28"/>
      <c r="BC790" s="28"/>
      <c r="BE790" s="39"/>
      <c r="BF790"/>
      <c r="BG790"/>
      <c r="BH790"/>
      <c r="BI790"/>
      <c r="BJ790"/>
      <c r="BK790"/>
      <c r="BL790"/>
      <c r="BM790"/>
      <c r="BN790"/>
      <c r="BO790"/>
      <c r="BP790"/>
      <c r="BQ790"/>
    </row>
    <row r="791" spans="3:69" ht="13.8" customHeight="1">
      <c r="C791" s="71" t="s">
        <v>742</v>
      </c>
      <c r="E791" s="29" t="s">
        <v>52</v>
      </c>
      <c r="F791" s="43" t="s">
        <v>2273</v>
      </c>
      <c r="G791" s="238">
        <f t="shared" si="691"/>
        <v>4.1442826823433004E-2</v>
      </c>
      <c r="H791" s="134">
        <f t="shared" si="692"/>
        <v>2.0186021299999999E-3</v>
      </c>
      <c r="I791" s="134">
        <f t="shared" si="693"/>
        <v>3.2986955089999996E-3</v>
      </c>
      <c r="J791" s="138">
        <f t="shared" si="694"/>
        <v>1.8617005184432999E-2</v>
      </c>
      <c r="K791" s="190">
        <v>1.7508524000000001E-2</v>
      </c>
      <c r="L791" s="190">
        <v>1.1432130999999999E-3</v>
      </c>
      <c r="M791" s="190">
        <v>2.0697113999999998E-3</v>
      </c>
      <c r="N791" s="190">
        <v>1.6545972999999999E-3</v>
      </c>
      <c r="O791" s="190">
        <v>2.5205232999999999E-4</v>
      </c>
      <c r="P791" s="190">
        <v>1.119525E-4</v>
      </c>
      <c r="Q791" s="190">
        <v>8.5771008999999994E-5</v>
      </c>
      <c r="R791" s="190">
        <v>2.3449045E-4</v>
      </c>
      <c r="S791" s="190">
        <v>1.8129943999999999E-2</v>
      </c>
      <c r="T791" s="190">
        <v>1.4094707000000001E-4</v>
      </c>
      <c r="U791" s="190">
        <v>1.1160702000000001E-4</v>
      </c>
      <c r="V791" s="190">
        <v>1.6644432999999999E-8</v>
      </c>
      <c r="W791" s="25"/>
      <c r="X791" s="252">
        <f t="shared" si="695"/>
        <v>0.15093555172413795</v>
      </c>
      <c r="Y791" s="25">
        <v>2.4092682999999999</v>
      </c>
      <c r="Z791" s="67">
        <f t="shared" si="696"/>
        <v>3.8958177381660675E-3</v>
      </c>
      <c r="AA791" s="5">
        <f t="shared" si="697"/>
        <v>2.002141633744E-7</v>
      </c>
      <c r="AB791" s="5">
        <f t="shared" si="698"/>
        <v>6.764709843103E-10</v>
      </c>
      <c r="AC791" s="36">
        <f t="shared" si="699"/>
        <v>2.0513981694999999E-2</v>
      </c>
      <c r="AD791" s="42">
        <v>1.4085841999999999E-7</v>
      </c>
      <c r="AE791" s="42">
        <v>4.2497126000000001E-10</v>
      </c>
      <c r="AF791" s="42">
        <v>1.1610588E-14</v>
      </c>
      <c r="AG791" s="42">
        <v>1.5745715999999999E-11</v>
      </c>
      <c r="AH791" s="42">
        <v>2.2725483999999999E-12</v>
      </c>
      <c r="AI791" s="42">
        <v>2.4532663E-10</v>
      </c>
      <c r="AJ791" s="42">
        <v>4.5897505000000003E-8</v>
      </c>
      <c r="AK791" s="42">
        <v>3.5384443999999998E-11</v>
      </c>
      <c r="AL791" s="42">
        <v>5.3983341E-11</v>
      </c>
      <c r="AM791" s="42">
        <v>3.1796685999999999E-13</v>
      </c>
      <c r="AN791" s="42">
        <v>3.5777227000000004E-15</v>
      </c>
      <c r="AO791" s="42">
        <v>4.9017518000000002E-13</v>
      </c>
      <c r="AP791" s="42">
        <v>6.8870200999999996E-15</v>
      </c>
      <c r="AQ791" s="42">
        <v>1.2866612000000001E-14</v>
      </c>
      <c r="AR791" s="42">
        <v>1.2878218000000001E-10</v>
      </c>
      <c r="AS791" s="42">
        <v>3.9719126000000002E-9</v>
      </c>
      <c r="AT791" s="42">
        <v>1.0598378E-10</v>
      </c>
      <c r="AU791" s="42">
        <v>1.6900694999999999E-5</v>
      </c>
      <c r="AV791" s="42">
        <v>2.0497081E-2</v>
      </c>
      <c r="AW791" s="42">
        <v>9.0941987000000007E-9</v>
      </c>
      <c r="AX791" s="42">
        <v>5.5302601000000001E-11</v>
      </c>
      <c r="AY791" s="42">
        <v>2.4743275000000002E-15</v>
      </c>
      <c r="AZ791" s="28"/>
      <c r="BA791" s="33" t="s">
        <v>1165</v>
      </c>
      <c r="BB791" s="28"/>
      <c r="BC791" s="28"/>
      <c r="BE791" s="39"/>
      <c r="BF791"/>
      <c r="BG791"/>
      <c r="BH791"/>
      <c r="BI791"/>
      <c r="BJ791"/>
      <c r="BK791"/>
      <c r="BL791"/>
      <c r="BM791"/>
      <c r="BN791"/>
      <c r="BO791"/>
      <c r="BP791"/>
      <c r="BQ791"/>
    </row>
    <row r="792" spans="3:69" ht="13.8" customHeight="1">
      <c r="C792" s="71" t="s">
        <v>743</v>
      </c>
      <c r="E792" s="29" t="s">
        <v>52</v>
      </c>
      <c r="F792" s="43" t="s">
        <v>2274</v>
      </c>
      <c r="G792" s="238">
        <f t="shared" si="691"/>
        <v>3.5485889001240098E-2</v>
      </c>
      <c r="H792" s="134">
        <f t="shared" si="692"/>
        <v>1.0252337670000001E-3</v>
      </c>
      <c r="I792" s="134">
        <f t="shared" si="693"/>
        <v>3.5071947909999998E-3</v>
      </c>
      <c r="J792" s="138">
        <f t="shared" si="694"/>
        <v>1.5851823443240098E-2</v>
      </c>
      <c r="K792" s="190">
        <v>1.5101636999999999E-2</v>
      </c>
      <c r="L792" s="190">
        <v>2.4624535E-3</v>
      </c>
      <c r="M792" s="190">
        <v>9.8845763999999992E-4</v>
      </c>
      <c r="N792" s="190">
        <v>8.5611506000000004E-4</v>
      </c>
      <c r="O792" s="190">
        <v>1.1993302000000001E-4</v>
      </c>
      <c r="P792" s="190">
        <v>4.9185686999999997E-5</v>
      </c>
      <c r="Q792" s="190">
        <v>5.6283650999999997E-5</v>
      </c>
      <c r="R792" s="190">
        <v>1.1054558000000001E-4</v>
      </c>
      <c r="S792" s="190">
        <v>1.5636304E-2</v>
      </c>
      <c r="T792" s="190">
        <v>5.9429553000000002E-5</v>
      </c>
      <c r="U792" s="190">
        <v>4.5537575000000001E-5</v>
      </c>
      <c r="V792" s="190">
        <v>6.7352401E-9</v>
      </c>
      <c r="W792" s="25"/>
      <c r="X792" s="252">
        <f t="shared" si="695"/>
        <v>0.13018652586206894</v>
      </c>
      <c r="Y792" s="25">
        <v>1.9018581999999999</v>
      </c>
      <c r="Z792" s="67">
        <f t="shared" si="696"/>
        <v>3.5977963380019358E-3</v>
      </c>
      <c r="AA792" s="5">
        <f t="shared" si="697"/>
        <v>1.892956907654E-7</v>
      </c>
      <c r="AB792" s="5">
        <f t="shared" si="698"/>
        <v>5.2345875804530007E-10</v>
      </c>
      <c r="AC792" s="36">
        <f t="shared" si="699"/>
        <v>1.6492651963600002E-2</v>
      </c>
      <c r="AD792" s="42">
        <v>1.2135142E-7</v>
      </c>
      <c r="AE792" s="42">
        <v>3.6612365999999999E-10</v>
      </c>
      <c r="AF792" s="42">
        <v>1.0002866E-14</v>
      </c>
      <c r="AG792" s="42">
        <v>7.6646876999999992E-12</v>
      </c>
      <c r="AH792" s="42">
        <v>1.8339497000000001E-12</v>
      </c>
      <c r="AI792" s="42">
        <v>1.2156451E-10</v>
      </c>
      <c r="AJ792" s="42">
        <v>6.2067060000000002E-8</v>
      </c>
      <c r="AK792" s="42">
        <v>1.7635949000000001E-11</v>
      </c>
      <c r="AL792" s="42">
        <v>7.2065045000000005E-11</v>
      </c>
      <c r="AM792" s="42">
        <v>1.3664711999999999E-13</v>
      </c>
      <c r="AN792" s="42">
        <v>1.5925778999999999E-15</v>
      </c>
      <c r="AO792" s="42">
        <v>2.3663428000000001E-13</v>
      </c>
      <c r="AP792" s="42">
        <v>4.7118870999999999E-15</v>
      </c>
      <c r="AQ792" s="42">
        <v>1.0038940000000001E-14</v>
      </c>
      <c r="AR792" s="42">
        <v>6.7070218000000004E-11</v>
      </c>
      <c r="AS792" s="42">
        <v>1.7339683E-9</v>
      </c>
      <c r="AT792" s="42">
        <v>4.3242857999999999E-11</v>
      </c>
      <c r="AU792" s="42">
        <v>7.4119635999999996E-6</v>
      </c>
      <c r="AV792" s="42">
        <v>1.6485240000000002E-2</v>
      </c>
      <c r="AW792" s="42">
        <v>3.9451091E-9</v>
      </c>
      <c r="AX792" s="42">
        <v>2.3990545000000001E-11</v>
      </c>
      <c r="AY792" s="42">
        <v>1.0733742999999999E-15</v>
      </c>
      <c r="AZ792" s="28"/>
      <c r="BA792" s="33" t="s">
        <v>1165</v>
      </c>
      <c r="BB792" s="28"/>
      <c r="BC792" s="28"/>
      <c r="BE792" s="39"/>
      <c r="BF792"/>
      <c r="BG792"/>
      <c r="BH792"/>
      <c r="BI792"/>
      <c r="BJ792"/>
      <c r="BK792"/>
      <c r="BL792"/>
      <c r="BM792"/>
      <c r="BN792"/>
      <c r="BO792"/>
      <c r="BP792"/>
      <c r="BQ792"/>
    </row>
    <row r="793" spans="3:69" ht="13.8" customHeight="1">
      <c r="C793" s="71" t="s">
        <v>744</v>
      </c>
      <c r="E793" s="29" t="s">
        <v>52</v>
      </c>
      <c r="F793" s="43" t="s">
        <v>2275</v>
      </c>
      <c r="G793" s="238">
        <f t="shared" si="691"/>
        <v>6.6456858544262394</v>
      </c>
      <c r="H793" s="134">
        <f t="shared" si="692"/>
        <v>1.0252337670000001E-3</v>
      </c>
      <c r="I793" s="134">
        <f t="shared" si="693"/>
        <v>3.5071947909999998E-3</v>
      </c>
      <c r="J793" s="138">
        <f t="shared" si="694"/>
        <v>6.2258517858682394</v>
      </c>
      <c r="K793" s="190">
        <v>0.41530164000000003</v>
      </c>
      <c r="L793" s="190">
        <v>2.4624535E-3</v>
      </c>
      <c r="M793" s="190">
        <v>9.8845763999999992E-4</v>
      </c>
      <c r="N793" s="190">
        <v>8.5611506000000004E-4</v>
      </c>
      <c r="O793" s="190">
        <v>1.1993302000000001E-4</v>
      </c>
      <c r="P793" s="190">
        <v>4.9185686999999997E-5</v>
      </c>
      <c r="Q793" s="190">
        <v>5.6283650999999997E-5</v>
      </c>
      <c r="R793" s="190">
        <v>1.1054558000000001E-4</v>
      </c>
      <c r="S793" s="190">
        <v>1.5636304E-2</v>
      </c>
      <c r="T793" s="190">
        <v>5.9429553000000002E-5</v>
      </c>
      <c r="U793" s="190">
        <v>6.2100454999999997</v>
      </c>
      <c r="V793" s="190">
        <v>6.7352401E-9</v>
      </c>
      <c r="W793" s="25"/>
      <c r="X793" s="252">
        <f t="shared" si="695"/>
        <v>3.5801865517241378</v>
      </c>
      <c r="Y793" s="25">
        <v>1.9018581999999999</v>
      </c>
      <c r="Z793" s="67">
        <f t="shared" si="696"/>
        <v>6.2907031566780167E-2</v>
      </c>
      <c r="AA793" s="5">
        <f t="shared" si="697"/>
        <v>3.3908956707653999E-6</v>
      </c>
      <c r="AB793" s="5">
        <f t="shared" si="698"/>
        <v>1.0183723023049302E-8</v>
      </c>
      <c r="AC793" s="36">
        <f t="shared" si="699"/>
        <v>1.6492651963600002E-2</v>
      </c>
      <c r="AD793" s="42">
        <v>3.3229514000000001E-6</v>
      </c>
      <c r="AE793" s="42">
        <v>1.0026124E-8</v>
      </c>
      <c r="AF793" s="42">
        <v>2.7392787000000002E-13</v>
      </c>
      <c r="AG793" s="42">
        <v>7.6646876999999992E-12</v>
      </c>
      <c r="AH793" s="42">
        <v>1.8339497000000001E-12</v>
      </c>
      <c r="AI793" s="42">
        <v>1.2156451E-10</v>
      </c>
      <c r="AJ793" s="42">
        <v>6.2067060000000002E-8</v>
      </c>
      <c r="AK793" s="42">
        <v>1.7635949000000001E-11</v>
      </c>
      <c r="AL793" s="42">
        <v>7.2065045000000005E-11</v>
      </c>
      <c r="AM793" s="42">
        <v>1.3664711999999999E-13</v>
      </c>
      <c r="AN793" s="42">
        <v>1.5925778999999999E-15</v>
      </c>
      <c r="AO793" s="42">
        <v>2.3663428000000001E-13</v>
      </c>
      <c r="AP793" s="42">
        <v>4.7118870999999999E-15</v>
      </c>
      <c r="AQ793" s="42">
        <v>1.0038940000000001E-14</v>
      </c>
      <c r="AR793" s="42">
        <v>6.7070218000000004E-11</v>
      </c>
      <c r="AS793" s="42">
        <v>1.7339683E-9</v>
      </c>
      <c r="AT793" s="42">
        <v>4.3242857999999999E-11</v>
      </c>
      <c r="AU793" s="42">
        <v>7.4119635999999996E-6</v>
      </c>
      <c r="AV793" s="42">
        <v>1.6485240000000002E-2</v>
      </c>
      <c r="AW793" s="42">
        <v>3.9451091E-9</v>
      </c>
      <c r="AX793" s="42">
        <v>2.3990545000000001E-11</v>
      </c>
      <c r="AY793" s="42">
        <v>1.0733742999999999E-15</v>
      </c>
      <c r="AZ793" s="28"/>
      <c r="BA793" s="33" t="s">
        <v>1165</v>
      </c>
      <c r="BB793" s="28"/>
      <c r="BC793" s="28"/>
      <c r="BE793" s="39"/>
      <c r="BF793"/>
      <c r="BG793"/>
      <c r="BH793"/>
      <c r="BI793"/>
      <c r="BJ793"/>
      <c r="BK793"/>
      <c r="BL793"/>
      <c r="BM793"/>
      <c r="BN793"/>
      <c r="BO793"/>
      <c r="BP793"/>
      <c r="BQ793"/>
    </row>
    <row r="794" spans="3:69" ht="13.8" customHeight="1">
      <c r="C794" s="71" t="s">
        <v>745</v>
      </c>
      <c r="E794" s="29" t="s">
        <v>52</v>
      </c>
      <c r="F794" s="43" t="s">
        <v>2276</v>
      </c>
      <c r="G794" s="238">
        <f t="shared" si="691"/>
        <v>5.9567383774835905E-2</v>
      </c>
      <c r="H794" s="134">
        <f t="shared" si="692"/>
        <v>1.264610597E-3</v>
      </c>
      <c r="I794" s="134">
        <f t="shared" si="693"/>
        <v>6.2401791099999998E-3</v>
      </c>
      <c r="J794" s="138">
        <f t="shared" si="694"/>
        <v>2.6733538067835901E-2</v>
      </c>
      <c r="K794" s="190">
        <v>2.5329055999999999E-2</v>
      </c>
      <c r="L794" s="190">
        <v>5.0120738E-3</v>
      </c>
      <c r="M794" s="190">
        <v>1.1632039999999999E-3</v>
      </c>
      <c r="N794" s="190">
        <v>1.0789964E-3</v>
      </c>
      <c r="O794" s="190">
        <v>1.3149681000000001E-4</v>
      </c>
      <c r="P794" s="190">
        <v>5.4117387000000002E-5</v>
      </c>
      <c r="Q794" s="190">
        <v>6.4901310000000002E-5</v>
      </c>
      <c r="R794" s="190">
        <v>1.1631144E-4</v>
      </c>
      <c r="S794" s="190">
        <v>2.6509923000000001E-2</v>
      </c>
      <c r="T794" s="190">
        <v>6.0843279999999999E-5</v>
      </c>
      <c r="U794" s="190">
        <v>4.6453511000000002E-5</v>
      </c>
      <c r="V794" s="190">
        <v>6.8368359000000001E-9</v>
      </c>
      <c r="W794" s="25"/>
      <c r="X794" s="252">
        <f t="shared" si="695"/>
        <v>0.21835393103448275</v>
      </c>
      <c r="Y794" s="25">
        <v>3.0667501000000001</v>
      </c>
      <c r="Z794" s="67">
        <f t="shared" si="696"/>
        <v>6.1674174324387286E-3</v>
      </c>
      <c r="AA794" s="5">
        <f t="shared" si="697"/>
        <v>3.2682305267400002E-7</v>
      </c>
      <c r="AB794" s="5">
        <f t="shared" si="698"/>
        <v>8.4089561485030013E-10</v>
      </c>
      <c r="AC794" s="36">
        <f t="shared" si="699"/>
        <v>2.7193433343999998E-2</v>
      </c>
      <c r="AD794" s="42">
        <v>2.0343847999999999E-7</v>
      </c>
      <c r="AE794" s="42">
        <v>6.1378828E-10</v>
      </c>
      <c r="AF794" s="42">
        <v>1.6769340999999999E-14</v>
      </c>
      <c r="AG794" s="42">
        <v>8.9819896000000008E-12</v>
      </c>
      <c r="AH794" s="42">
        <v>2.0179174000000001E-12</v>
      </c>
      <c r="AI794" s="42">
        <v>1.4724615999999999E-10</v>
      </c>
      <c r="AJ794" s="42">
        <v>1.1709702E-7</v>
      </c>
      <c r="AK794" s="42">
        <v>2.1482336000000001E-11</v>
      </c>
      <c r="AL794" s="42">
        <v>1.3588922999999999E-10</v>
      </c>
      <c r="AM794" s="42">
        <v>1.489317E-13</v>
      </c>
      <c r="AN794" s="42">
        <v>1.7820549000000001E-15</v>
      </c>
      <c r="AO794" s="42">
        <v>2.8098307E-13</v>
      </c>
      <c r="AP794" s="42">
        <v>7.1387173000000006E-15</v>
      </c>
      <c r="AQ794" s="42">
        <v>1.6366707E-14</v>
      </c>
      <c r="AR794" s="42">
        <v>8.4358806999999996E-11</v>
      </c>
      <c r="AS794" s="42">
        <v>1.9091335999999999E-9</v>
      </c>
      <c r="AT794" s="42">
        <v>4.4112434E-11</v>
      </c>
      <c r="AU794" s="42">
        <v>7.9293440000000008E-6</v>
      </c>
      <c r="AV794" s="42">
        <v>2.7185503999999999E-2</v>
      </c>
      <c r="AW794" s="42">
        <v>4.1358142000000001E-9</v>
      </c>
      <c r="AX794" s="42">
        <v>2.5150238E-11</v>
      </c>
      <c r="AY794" s="42">
        <v>1.1252601E-15</v>
      </c>
      <c r="AZ794" s="28"/>
      <c r="BA794" s="33" t="s">
        <v>1165</v>
      </c>
      <c r="BB794" s="28"/>
      <c r="BC794" s="28"/>
      <c r="BE794" s="39"/>
      <c r="BF794"/>
      <c r="BG794"/>
      <c r="BH794"/>
      <c r="BI794"/>
      <c r="BJ794"/>
      <c r="BK794"/>
      <c r="BL794"/>
      <c r="BM794"/>
      <c r="BN794"/>
      <c r="BO794"/>
      <c r="BP794"/>
      <c r="BQ794"/>
    </row>
    <row r="795" spans="3:69" ht="13.8" customHeight="1">
      <c r="C795" s="71" t="s">
        <v>746</v>
      </c>
      <c r="E795" s="29" t="s">
        <v>52</v>
      </c>
      <c r="F795" s="43" t="s">
        <v>2277</v>
      </c>
      <c r="G795" s="238">
        <f t="shared" si="691"/>
        <v>2.7224431081386401E-2</v>
      </c>
      <c r="H795" s="134">
        <f t="shared" si="692"/>
        <v>9.4311256600000009E-4</v>
      </c>
      <c r="I795" s="134">
        <f t="shared" si="693"/>
        <v>2.5696103760000002E-3</v>
      </c>
      <c r="J795" s="138">
        <f t="shared" si="694"/>
        <v>1.21187151393864E-2</v>
      </c>
      <c r="K795" s="190">
        <v>1.1592992999999999E-2</v>
      </c>
      <c r="L795" s="190">
        <v>1.5877744E-3</v>
      </c>
      <c r="M795" s="190">
        <v>9.2850872000000003E-4</v>
      </c>
      <c r="N795" s="190">
        <v>7.7965285E-4</v>
      </c>
      <c r="O795" s="190">
        <v>1.1596591E-4</v>
      </c>
      <c r="P795" s="190">
        <v>4.7493805999999999E-5</v>
      </c>
      <c r="Q795" s="190">
        <v>5.3327256E-5</v>
      </c>
      <c r="R795" s="190">
        <v>1.0856753E-4</v>
      </c>
      <c r="S795" s="190">
        <v>1.1905973E-2</v>
      </c>
      <c r="T795" s="190">
        <v>5.8944557E-5</v>
      </c>
      <c r="U795" s="190">
        <v>4.5223352E-5</v>
      </c>
      <c r="V795" s="190">
        <v>6.7003864000000004E-9</v>
      </c>
      <c r="W795" s="25"/>
      <c r="X795" s="252">
        <f t="shared" si="695"/>
        <v>9.9939594827586201E-2</v>
      </c>
      <c r="Y795" s="25">
        <v>1.5022275</v>
      </c>
      <c r="Z795" s="67">
        <f t="shared" si="696"/>
        <v>2.7162558375918551E-3</v>
      </c>
      <c r="AA795" s="5">
        <f t="shared" si="697"/>
        <v>1.4211521795010001E-7</v>
      </c>
      <c r="AB795" s="5">
        <f t="shared" si="698"/>
        <v>4.1455808176539993E-10</v>
      </c>
      <c r="AC795" s="36">
        <f t="shared" si="699"/>
        <v>1.2821615469799999E-2</v>
      </c>
      <c r="AD795" s="42">
        <v>9.3190435000000006E-8</v>
      </c>
      <c r="AE795" s="42">
        <v>2.8115921999999998E-10</v>
      </c>
      <c r="AF795" s="42">
        <v>7.6815422000000002E-15</v>
      </c>
      <c r="AG795" s="42">
        <v>7.2127708000000002E-12</v>
      </c>
      <c r="AH795" s="42">
        <v>1.7708373E-12</v>
      </c>
      <c r="AI795" s="42">
        <v>1.1275408999999999E-10</v>
      </c>
      <c r="AJ795" s="42">
        <v>4.3188344999999997E-8</v>
      </c>
      <c r="AK795" s="42">
        <v>1.6316398E-11</v>
      </c>
      <c r="AL795" s="42">
        <v>5.0169362E-11</v>
      </c>
      <c r="AM795" s="42">
        <v>1.3243274999999999E-13</v>
      </c>
      <c r="AN795" s="42">
        <v>1.5275755000000001E-15</v>
      </c>
      <c r="AO795" s="42">
        <v>2.2141986999999999E-13</v>
      </c>
      <c r="AP795" s="42">
        <v>3.8793327000000002E-15</v>
      </c>
      <c r="AQ795" s="42">
        <v>7.8681207999999996E-15</v>
      </c>
      <c r="AR795" s="42">
        <v>6.1139151999999997E-11</v>
      </c>
      <c r="AS795" s="42">
        <v>1.6738757000000001E-9</v>
      </c>
      <c r="AT795" s="42">
        <v>4.2944538999999999E-11</v>
      </c>
      <c r="AU795" s="42">
        <v>7.2344697999999997E-6</v>
      </c>
      <c r="AV795" s="42">
        <v>1.2814381E-2</v>
      </c>
      <c r="AW795" s="42">
        <v>3.8796853999999996E-9</v>
      </c>
      <c r="AX795" s="42">
        <v>2.3592697999999999E-11</v>
      </c>
      <c r="AY795" s="42">
        <v>1.0555741999999999E-15</v>
      </c>
      <c r="AZ795" s="28"/>
      <c r="BA795" s="33" t="s">
        <v>1165</v>
      </c>
      <c r="BB795" s="28"/>
      <c r="BC795" s="28"/>
      <c r="BE795" s="39"/>
      <c r="BF795"/>
      <c r="BG795"/>
      <c r="BH795"/>
      <c r="BI795"/>
      <c r="BJ795"/>
      <c r="BK795"/>
      <c r="BL795"/>
      <c r="BM795"/>
      <c r="BN795"/>
      <c r="BO795"/>
      <c r="BP795"/>
      <c r="BQ795"/>
    </row>
    <row r="796" spans="3:69" ht="13.8" customHeight="1">
      <c r="C796" s="71" t="s">
        <v>747</v>
      </c>
      <c r="E796" s="29" t="s">
        <v>52</v>
      </c>
      <c r="F796" s="43" t="s">
        <v>2278</v>
      </c>
      <c r="G796" s="238">
        <f t="shared" si="691"/>
        <v>3.3077739370080503E-2</v>
      </c>
      <c r="H796" s="134">
        <f t="shared" si="692"/>
        <v>1.0012960970000001E-3</v>
      </c>
      <c r="I796" s="134">
        <f t="shared" si="693"/>
        <v>3.2338963859999998E-3</v>
      </c>
      <c r="J796" s="138">
        <f t="shared" si="694"/>
        <v>1.47636518870805E-2</v>
      </c>
      <c r="K796" s="190">
        <v>1.4078894999999999E-2</v>
      </c>
      <c r="L796" s="190">
        <v>2.2074915E-3</v>
      </c>
      <c r="M796" s="190">
        <v>9.7098300000000002E-4</v>
      </c>
      <c r="N796" s="190">
        <v>8.3382694000000001E-4</v>
      </c>
      <c r="O796" s="190">
        <v>1.1877664000000001E-4</v>
      </c>
      <c r="P796" s="190">
        <v>4.8692517000000002E-5</v>
      </c>
      <c r="Q796" s="190">
        <v>5.5421886E-5</v>
      </c>
      <c r="R796" s="190">
        <v>1.09969E-4</v>
      </c>
      <c r="S796" s="190">
        <v>1.4548942E-2</v>
      </c>
      <c r="T796" s="190">
        <v>5.9288179999999998E-5</v>
      </c>
      <c r="U796" s="190">
        <v>4.5445982000000002E-5</v>
      </c>
      <c r="V796" s="190">
        <v>6.7250804999999999E-9</v>
      </c>
      <c r="W796" s="25"/>
      <c r="X796" s="252">
        <f t="shared" si="695"/>
        <v>0.12136978448275861</v>
      </c>
      <c r="Y796" s="25">
        <v>1.785369</v>
      </c>
      <c r="Z796" s="67">
        <f t="shared" si="696"/>
        <v>3.3408343347935965E-3</v>
      </c>
      <c r="AA796" s="5">
        <f t="shared" si="697"/>
        <v>1.7554296061040001E-7</v>
      </c>
      <c r="AB796" s="5">
        <f t="shared" si="698"/>
        <v>4.917150754722E-10</v>
      </c>
      <c r="AC796" s="36">
        <f t="shared" si="699"/>
        <v>1.54225742256E-2</v>
      </c>
      <c r="AD796" s="42">
        <v>1.1314272E-7</v>
      </c>
      <c r="AE796" s="42">
        <v>3.4135719999999998E-10</v>
      </c>
      <c r="AF796" s="42">
        <v>9.3262185000000006E-15</v>
      </c>
      <c r="AG796" s="42">
        <v>7.5329575E-12</v>
      </c>
      <c r="AH796" s="42">
        <v>1.8155528999999999E-12</v>
      </c>
      <c r="AI796" s="42">
        <v>1.1899634000000001E-10</v>
      </c>
      <c r="AJ796" s="42">
        <v>5.6564063999999997E-8</v>
      </c>
      <c r="AK796" s="42">
        <v>1.7251310999999999E-11</v>
      </c>
      <c r="AL796" s="42">
        <v>6.5682626999999997E-11</v>
      </c>
      <c r="AM796" s="42">
        <v>1.3541866999999999E-13</v>
      </c>
      <c r="AN796" s="42">
        <v>1.5736302000000001E-15</v>
      </c>
      <c r="AO796" s="42">
        <v>2.3219940000000002E-13</v>
      </c>
      <c r="AP796" s="42">
        <v>4.4692041000000002E-15</v>
      </c>
      <c r="AQ796" s="42">
        <v>9.4061637000000007E-15</v>
      </c>
      <c r="AR796" s="42">
        <v>6.5341360000000001E-11</v>
      </c>
      <c r="AS796" s="42">
        <v>1.7164518E-9</v>
      </c>
      <c r="AT796" s="42">
        <v>4.3155900000000001E-11</v>
      </c>
      <c r="AU796" s="42">
        <v>7.3602256E-6</v>
      </c>
      <c r="AV796" s="42">
        <v>1.5415214E-2</v>
      </c>
      <c r="AW796" s="42">
        <v>3.9260385999999998E-9</v>
      </c>
      <c r="AX796" s="42">
        <v>2.3874575999999999E-11</v>
      </c>
      <c r="AY796" s="42">
        <v>1.0681857000000001E-15</v>
      </c>
      <c r="AZ796" s="28"/>
      <c r="BA796" s="33" t="s">
        <v>1165</v>
      </c>
      <c r="BB796" s="28"/>
      <c r="BC796" s="28"/>
      <c r="BE796" s="39"/>
      <c r="BF796"/>
      <c r="BG796"/>
      <c r="BH796"/>
      <c r="BI796"/>
      <c r="BJ796"/>
      <c r="BK796"/>
      <c r="BL796"/>
      <c r="BM796"/>
      <c r="BN796"/>
      <c r="BO796"/>
      <c r="BP796"/>
      <c r="BQ796"/>
    </row>
    <row r="797" spans="3:69" ht="13.8" customHeight="1">
      <c r="C797" s="71" t="s">
        <v>748</v>
      </c>
      <c r="E797" s="29" t="s">
        <v>52</v>
      </c>
      <c r="F797" s="43" t="s">
        <v>2279</v>
      </c>
      <c r="G797" s="238">
        <f t="shared" si="691"/>
        <v>4.2432776883880807</v>
      </c>
      <c r="H797" s="134">
        <f t="shared" si="692"/>
        <v>1.0012960970000001E-3</v>
      </c>
      <c r="I797" s="134">
        <f t="shared" si="693"/>
        <v>3.2338963859999998E-3</v>
      </c>
      <c r="J797" s="138">
        <f t="shared" si="694"/>
        <v>3.8247636059050802</v>
      </c>
      <c r="K797" s="190">
        <v>0.41427889000000001</v>
      </c>
      <c r="L797" s="190">
        <v>2.2074915E-3</v>
      </c>
      <c r="M797" s="190">
        <v>9.7098300000000002E-4</v>
      </c>
      <c r="N797" s="190">
        <v>8.3382694000000001E-4</v>
      </c>
      <c r="O797" s="190">
        <v>1.1877664000000001E-4</v>
      </c>
      <c r="P797" s="190">
        <v>4.8692517000000002E-5</v>
      </c>
      <c r="Q797" s="190">
        <v>5.5421886E-5</v>
      </c>
      <c r="R797" s="190">
        <v>1.09969E-4</v>
      </c>
      <c r="S797" s="190">
        <v>1.4548942E-2</v>
      </c>
      <c r="T797" s="190">
        <v>5.9288179999999998E-5</v>
      </c>
      <c r="U797" s="190">
        <v>3.8100453999999999</v>
      </c>
      <c r="V797" s="190">
        <v>6.7250804999999999E-9</v>
      </c>
      <c r="W797" s="25"/>
      <c r="X797" s="252">
        <f t="shared" si="695"/>
        <v>3.5713697413793102</v>
      </c>
      <c r="Y797" s="25">
        <v>1.785369</v>
      </c>
      <c r="Z797" s="67">
        <f t="shared" si="696"/>
        <v>6.2650069262034438E-2</v>
      </c>
      <c r="AA797" s="5">
        <f t="shared" si="697"/>
        <v>3.3771429406104E-6</v>
      </c>
      <c r="AB797" s="5">
        <f t="shared" si="698"/>
        <v>1.0151978800473699E-8</v>
      </c>
      <c r="AC797" s="36">
        <f t="shared" si="699"/>
        <v>1.54225742256E-2</v>
      </c>
      <c r="AD797" s="42">
        <v>3.3147427000000001E-6</v>
      </c>
      <c r="AE797" s="42">
        <v>1.0001356999999999E-8</v>
      </c>
      <c r="AF797" s="42">
        <v>2.7325121999999998E-13</v>
      </c>
      <c r="AG797" s="42">
        <v>7.5329575E-12</v>
      </c>
      <c r="AH797" s="42">
        <v>1.8155528999999999E-12</v>
      </c>
      <c r="AI797" s="42">
        <v>1.1899634000000001E-10</v>
      </c>
      <c r="AJ797" s="42">
        <v>5.6564063999999997E-8</v>
      </c>
      <c r="AK797" s="42">
        <v>1.7251310999999999E-11</v>
      </c>
      <c r="AL797" s="42">
        <v>6.5682626999999997E-11</v>
      </c>
      <c r="AM797" s="42">
        <v>1.3541866999999999E-13</v>
      </c>
      <c r="AN797" s="42">
        <v>1.5736302000000001E-15</v>
      </c>
      <c r="AO797" s="42">
        <v>2.3219940000000002E-13</v>
      </c>
      <c r="AP797" s="42">
        <v>4.4692041000000002E-15</v>
      </c>
      <c r="AQ797" s="42">
        <v>9.4061637000000007E-15</v>
      </c>
      <c r="AR797" s="42">
        <v>6.5341360000000001E-11</v>
      </c>
      <c r="AS797" s="42">
        <v>1.7164518E-9</v>
      </c>
      <c r="AT797" s="42">
        <v>4.3155900000000001E-11</v>
      </c>
      <c r="AU797" s="42">
        <v>7.3602256E-6</v>
      </c>
      <c r="AV797" s="42">
        <v>1.5415214E-2</v>
      </c>
      <c r="AW797" s="42">
        <v>3.9260385999999998E-9</v>
      </c>
      <c r="AX797" s="42">
        <v>2.3874575999999999E-11</v>
      </c>
      <c r="AY797" s="42">
        <v>1.0681857000000001E-15</v>
      </c>
      <c r="AZ797" s="28"/>
      <c r="BA797" s="33" t="s">
        <v>1165</v>
      </c>
      <c r="BB797" s="28"/>
      <c r="BC797" s="28"/>
      <c r="BE797" s="39"/>
      <c r="BF797"/>
      <c r="BG797"/>
      <c r="BH797"/>
      <c r="BI797"/>
      <c r="BJ797"/>
      <c r="BK797"/>
      <c r="BL797"/>
      <c r="BM797"/>
      <c r="BN797"/>
      <c r="BO797"/>
      <c r="BP797"/>
      <c r="BQ797"/>
    </row>
    <row r="798" spans="3:69" ht="13.8" customHeight="1">
      <c r="C798" s="71" t="s">
        <v>749</v>
      </c>
      <c r="E798" s="29" t="s">
        <v>52</v>
      </c>
      <c r="F798" s="43" t="s">
        <v>2280</v>
      </c>
      <c r="G798" s="238">
        <f t="shared" si="691"/>
        <v>4.7075107810133104E-2</v>
      </c>
      <c r="H798" s="134">
        <f t="shared" si="692"/>
        <v>1.140433848E-3</v>
      </c>
      <c r="I798" s="134">
        <f t="shared" si="693"/>
        <v>4.8224435000000006E-3</v>
      </c>
      <c r="J798" s="138">
        <f t="shared" si="694"/>
        <v>2.1088648462133097E-2</v>
      </c>
      <c r="K798" s="190">
        <v>2.0023582000000002E-2</v>
      </c>
      <c r="L798" s="190">
        <v>3.6894583000000002E-3</v>
      </c>
      <c r="M798" s="190">
        <v>1.0725543E-3</v>
      </c>
      <c r="N798" s="190">
        <v>9.6337669000000001E-4</v>
      </c>
      <c r="O798" s="190">
        <v>1.2549809E-4</v>
      </c>
      <c r="P798" s="190">
        <v>5.1559067999999998E-5</v>
      </c>
      <c r="Q798" s="190">
        <v>6.0430899999999998E-5</v>
      </c>
      <c r="R798" s="190">
        <v>1.1332039999999999E-4</v>
      </c>
      <c r="S798" s="190">
        <v>2.0869233000000001E-2</v>
      </c>
      <c r="T798" s="190">
        <v>6.0109909000000003E-5</v>
      </c>
      <c r="U798" s="190">
        <v>4.5978369000000002E-5</v>
      </c>
      <c r="V798" s="190">
        <v>6.7841331E-9</v>
      </c>
      <c r="W798" s="25"/>
      <c r="X798" s="252">
        <f t="shared" si="695"/>
        <v>0.17261708620689656</v>
      </c>
      <c r="Y798" s="25">
        <v>2.4624624000000002</v>
      </c>
      <c r="Z798" s="67">
        <f t="shared" si="696"/>
        <v>4.8344265236953746E-3</v>
      </c>
      <c r="AA798" s="5">
        <f t="shared" si="697"/>
        <v>2.5548073578539995E-7</v>
      </c>
      <c r="AB798" s="5">
        <f t="shared" si="698"/>
        <v>6.7622524352709993E-10</v>
      </c>
      <c r="AC798" s="36">
        <f t="shared" si="699"/>
        <v>2.16424029529E-2</v>
      </c>
      <c r="AD798" s="42">
        <v>1.6085582E-7</v>
      </c>
      <c r="AE798" s="42">
        <v>4.8531225999999999E-10</v>
      </c>
      <c r="AF798" s="42">
        <v>1.3259232E-14</v>
      </c>
      <c r="AG798" s="42">
        <v>8.2986391999999994E-12</v>
      </c>
      <c r="AH798" s="42">
        <v>1.9224842000000001E-12</v>
      </c>
      <c r="AI798" s="42">
        <v>1.3392381E-10</v>
      </c>
      <c r="AJ798" s="42">
        <v>8.8550228000000002E-8</v>
      </c>
      <c r="AK798" s="42">
        <v>1.9487022999999999E-11</v>
      </c>
      <c r="AL798" s="42">
        <v>1.0278043E-10</v>
      </c>
      <c r="AM798" s="42">
        <v>1.4255907999999999E-13</v>
      </c>
      <c r="AN798" s="42">
        <v>1.6837637000000001E-15</v>
      </c>
      <c r="AO798" s="42">
        <v>2.5797712999999998E-13</v>
      </c>
      <c r="AP798" s="42">
        <v>5.8797991E-15</v>
      </c>
      <c r="AQ798" s="42">
        <v>1.3084178E-14</v>
      </c>
      <c r="AR798" s="42">
        <v>7.5390351999999994E-11</v>
      </c>
      <c r="AS798" s="42">
        <v>1.8182665999999999E-9</v>
      </c>
      <c r="AT798" s="42">
        <v>4.3661342E-11</v>
      </c>
      <c r="AU798" s="42">
        <v>7.6609528999999998E-6</v>
      </c>
      <c r="AV798" s="42">
        <v>2.1634741999999998E-2</v>
      </c>
      <c r="AW798" s="42">
        <v>4.0368859E-9</v>
      </c>
      <c r="AX798" s="42">
        <v>2.4548646999999999E-11</v>
      </c>
      <c r="AY798" s="42">
        <v>1.0983443E-15</v>
      </c>
      <c r="AZ798" s="28"/>
      <c r="BA798" s="33" t="s">
        <v>1165</v>
      </c>
      <c r="BB798" s="28"/>
      <c r="BC798" s="28"/>
      <c r="BE798" s="39"/>
      <c r="BF798"/>
      <c r="BG798"/>
      <c r="BH798"/>
      <c r="BI798"/>
      <c r="BJ798"/>
      <c r="BK798"/>
      <c r="BL798"/>
      <c r="BM798"/>
      <c r="BN798"/>
      <c r="BO798"/>
      <c r="BP798"/>
      <c r="BQ798"/>
    </row>
    <row r="799" spans="3:69" ht="13.8" customHeight="1">
      <c r="C799" s="71" t="s">
        <v>750</v>
      </c>
      <c r="E799" s="29" t="s">
        <v>52</v>
      </c>
      <c r="F799" s="43" t="s">
        <v>2281</v>
      </c>
      <c r="G799" s="238">
        <f t="shared" si="691"/>
        <v>4.1972751274411335</v>
      </c>
      <c r="H799" s="134">
        <f t="shared" si="692"/>
        <v>1.140433848E-3</v>
      </c>
      <c r="I799" s="134">
        <f t="shared" si="693"/>
        <v>4.8224435000000006E-3</v>
      </c>
      <c r="J799" s="138">
        <f t="shared" si="694"/>
        <v>3.7710886700931336</v>
      </c>
      <c r="K799" s="190">
        <v>0.42022357999999999</v>
      </c>
      <c r="L799" s="190">
        <v>3.6894583000000002E-3</v>
      </c>
      <c r="M799" s="190">
        <v>1.0725543E-3</v>
      </c>
      <c r="N799" s="190">
        <v>9.6337669000000001E-4</v>
      </c>
      <c r="O799" s="190">
        <v>1.2549809E-4</v>
      </c>
      <c r="P799" s="190">
        <v>5.1559067999999998E-5</v>
      </c>
      <c r="Q799" s="190">
        <v>6.0430899999999998E-5</v>
      </c>
      <c r="R799" s="190">
        <v>1.1332039999999999E-4</v>
      </c>
      <c r="S799" s="190">
        <v>2.0869233000000001E-2</v>
      </c>
      <c r="T799" s="190">
        <v>6.0109909000000003E-5</v>
      </c>
      <c r="U799" s="190">
        <v>3.7500460000000002</v>
      </c>
      <c r="V799" s="190">
        <v>6.7841331E-9</v>
      </c>
      <c r="W799" s="25"/>
      <c r="X799" s="252">
        <f t="shared" si="695"/>
        <v>3.6226170689655168</v>
      </c>
      <c r="Y799" s="25">
        <v>2.4624624000000002</v>
      </c>
      <c r="Z799" s="67">
        <f t="shared" si="696"/>
        <v>6.4143661417430275E-2</v>
      </c>
      <c r="AA799" s="5">
        <f t="shared" si="697"/>
        <v>3.4570807157854006E-6</v>
      </c>
      <c r="AB799" s="5">
        <f t="shared" si="698"/>
        <v>1.03364889085251E-8</v>
      </c>
      <c r="AC799" s="36">
        <f t="shared" si="699"/>
        <v>2.16424029529E-2</v>
      </c>
      <c r="AD799" s="42">
        <v>3.3624558000000002E-6</v>
      </c>
      <c r="AE799" s="42">
        <v>1.0145311999999999E-8</v>
      </c>
      <c r="AF799" s="42">
        <v>2.7718422999999999E-13</v>
      </c>
      <c r="AG799" s="42">
        <v>8.2986391999999994E-12</v>
      </c>
      <c r="AH799" s="42">
        <v>1.9224842000000001E-12</v>
      </c>
      <c r="AI799" s="42">
        <v>1.3392381E-10</v>
      </c>
      <c r="AJ799" s="42">
        <v>8.8550228000000002E-8</v>
      </c>
      <c r="AK799" s="42">
        <v>1.9487022999999999E-11</v>
      </c>
      <c r="AL799" s="42">
        <v>1.0278043E-10</v>
      </c>
      <c r="AM799" s="42">
        <v>1.4255907999999999E-13</v>
      </c>
      <c r="AN799" s="42">
        <v>1.6837637000000001E-15</v>
      </c>
      <c r="AO799" s="42">
        <v>2.5797712999999998E-13</v>
      </c>
      <c r="AP799" s="42">
        <v>5.8797991E-15</v>
      </c>
      <c r="AQ799" s="42">
        <v>1.3084178E-14</v>
      </c>
      <c r="AR799" s="42">
        <v>7.5390351999999994E-11</v>
      </c>
      <c r="AS799" s="42">
        <v>1.8182665999999999E-9</v>
      </c>
      <c r="AT799" s="42">
        <v>4.3661342E-11</v>
      </c>
      <c r="AU799" s="42">
        <v>7.6609528999999998E-6</v>
      </c>
      <c r="AV799" s="42">
        <v>2.1634741999999998E-2</v>
      </c>
      <c r="AW799" s="42">
        <v>4.0368859E-9</v>
      </c>
      <c r="AX799" s="42">
        <v>2.4548646999999999E-11</v>
      </c>
      <c r="AY799" s="42">
        <v>1.0983443E-15</v>
      </c>
      <c r="AZ799" s="28"/>
      <c r="BA799" s="33" t="s">
        <v>1165</v>
      </c>
      <c r="BB799" s="28"/>
      <c r="BC799" s="28"/>
      <c r="BE799" s="39"/>
      <c r="BF799"/>
      <c r="BG799"/>
      <c r="BH799"/>
      <c r="BI799"/>
      <c r="BJ799"/>
      <c r="BK799"/>
      <c r="BL799"/>
      <c r="BM799"/>
      <c r="BN799"/>
      <c r="BO799"/>
      <c r="BP799"/>
      <c r="BQ799"/>
    </row>
    <row r="800" spans="3:69" ht="13.8" customHeight="1">
      <c r="C800" s="71" t="s">
        <v>751</v>
      </c>
      <c r="E800" s="29" t="s">
        <v>52</v>
      </c>
      <c r="F800" s="43" t="s">
        <v>2282</v>
      </c>
      <c r="G800" s="238">
        <f t="shared" si="691"/>
        <v>5.0235804834467504E-2</v>
      </c>
      <c r="H800" s="134">
        <f t="shared" si="692"/>
        <v>1.1718520529999999E-3</v>
      </c>
      <c r="I800" s="134">
        <f t="shared" si="693"/>
        <v>5.1811477669999996E-3</v>
      </c>
      <c r="J800" s="138">
        <f t="shared" si="694"/>
        <v>2.2516874014467499E-2</v>
      </c>
      <c r="K800" s="190">
        <v>2.1365931000000001E-2</v>
      </c>
      <c r="L800" s="190">
        <v>4.0240959999999996E-3</v>
      </c>
      <c r="M800" s="190">
        <v>1.0954897999999999E-3</v>
      </c>
      <c r="N800" s="190">
        <v>9.926298599999999E-4</v>
      </c>
      <c r="O800" s="190">
        <v>1.2701583999999999E-4</v>
      </c>
      <c r="P800" s="190">
        <v>5.2206353E-5</v>
      </c>
      <c r="Q800" s="190">
        <v>6.1561967000000001E-5</v>
      </c>
      <c r="R800" s="190">
        <v>1.1407717E-4</v>
      </c>
      <c r="S800" s="190">
        <v>2.2296396E-2</v>
      </c>
      <c r="T800" s="190">
        <v>6.0295460999999999E-5</v>
      </c>
      <c r="U800" s="190">
        <v>4.6098586000000001E-5</v>
      </c>
      <c r="V800" s="190">
        <v>6.7974674999999997E-9</v>
      </c>
      <c r="W800" s="25"/>
      <c r="X800" s="252">
        <f t="shared" si="695"/>
        <v>0.1841890603448276</v>
      </c>
      <c r="Y800" s="25">
        <v>2.6153545</v>
      </c>
      <c r="Z800" s="67">
        <f t="shared" si="696"/>
        <v>5.1716891810679698E-3</v>
      </c>
      <c r="AA800" s="5">
        <f t="shared" si="697"/>
        <v>2.7353119516399996E-7</v>
      </c>
      <c r="AB800" s="5">
        <f t="shared" si="698"/>
        <v>7.1788883447750006E-10</v>
      </c>
      <c r="AC800" s="36">
        <f t="shared" si="699"/>
        <v>2.3046880859100002E-2</v>
      </c>
      <c r="AD800" s="42">
        <v>1.7162973999999999E-7</v>
      </c>
      <c r="AE800" s="42">
        <v>5.1781823999999999E-10</v>
      </c>
      <c r="AF800" s="42">
        <v>1.4147332000000001E-14</v>
      </c>
      <c r="AG800" s="42">
        <v>8.4715351000000001E-12</v>
      </c>
      <c r="AH800" s="42">
        <v>1.9466299000000001E-12</v>
      </c>
      <c r="AI800" s="42">
        <v>1.3729452E-10</v>
      </c>
      <c r="AJ800" s="42">
        <v>9.5772909999999998E-8</v>
      </c>
      <c r="AK800" s="42">
        <v>1.9991860999999999E-11</v>
      </c>
      <c r="AL800" s="42">
        <v>1.1115736E-10</v>
      </c>
      <c r="AM800" s="42">
        <v>1.4417142999999999E-13</v>
      </c>
      <c r="AN800" s="42">
        <v>1.7086326E-15</v>
      </c>
      <c r="AO800" s="42">
        <v>2.6379790999999998E-13</v>
      </c>
      <c r="AP800" s="42">
        <v>6.1983206E-15</v>
      </c>
      <c r="AQ800" s="42">
        <v>1.3914698000000001E-14</v>
      </c>
      <c r="AR800" s="42">
        <v>7.7659478999999996E-11</v>
      </c>
      <c r="AS800" s="42">
        <v>1.841257E-9</v>
      </c>
      <c r="AT800" s="42">
        <v>4.3775473E-11</v>
      </c>
      <c r="AU800" s="42">
        <v>7.7288590999999993E-6</v>
      </c>
      <c r="AV800" s="42">
        <v>2.3039152E-2</v>
      </c>
      <c r="AW800" s="42">
        <v>4.0619159999999999E-9</v>
      </c>
      <c r="AX800" s="42">
        <v>2.4700857E-11</v>
      </c>
      <c r="AY800" s="42">
        <v>1.1051543E-15</v>
      </c>
      <c r="AZ800" s="28"/>
      <c r="BA800" s="33" t="s">
        <v>1165</v>
      </c>
      <c r="BB800" s="28"/>
      <c r="BC800" s="28"/>
      <c r="BE800" s="39"/>
      <c r="BF800"/>
      <c r="BG800"/>
      <c r="BH800"/>
      <c r="BI800"/>
      <c r="BJ800"/>
      <c r="BK800"/>
      <c r="BL800"/>
      <c r="BM800"/>
      <c r="BN800"/>
      <c r="BO800"/>
      <c r="BP800"/>
      <c r="BQ800"/>
    </row>
    <row r="801" spans="3:69" ht="13.8" customHeight="1">
      <c r="C801" s="71" t="s">
        <v>752</v>
      </c>
      <c r="E801" s="29" t="s">
        <v>52</v>
      </c>
      <c r="F801" s="43" t="s">
        <v>2283</v>
      </c>
      <c r="G801" s="238">
        <f t="shared" si="691"/>
        <v>4.6129358052484672</v>
      </c>
      <c r="H801" s="134">
        <f t="shared" si="692"/>
        <v>1.1718520529999999E-3</v>
      </c>
      <c r="I801" s="134">
        <f t="shared" si="693"/>
        <v>5.1811477669999996E-3</v>
      </c>
      <c r="J801" s="138">
        <f t="shared" si="694"/>
        <v>4.1850168754284676</v>
      </c>
      <c r="K801" s="190">
        <v>0.42156592999999998</v>
      </c>
      <c r="L801" s="190">
        <v>4.0240959999999996E-3</v>
      </c>
      <c r="M801" s="190">
        <v>1.0954897999999999E-3</v>
      </c>
      <c r="N801" s="190">
        <v>9.926298599999999E-4</v>
      </c>
      <c r="O801" s="190">
        <v>1.2701583999999999E-4</v>
      </c>
      <c r="P801" s="190">
        <v>5.2206353E-5</v>
      </c>
      <c r="Q801" s="190">
        <v>6.1561967000000001E-5</v>
      </c>
      <c r="R801" s="190">
        <v>1.1407717E-4</v>
      </c>
      <c r="S801" s="190">
        <v>2.2296396E-2</v>
      </c>
      <c r="T801" s="190">
        <v>6.0295460999999999E-5</v>
      </c>
      <c r="U801" s="190">
        <v>4.1625461000000001</v>
      </c>
      <c r="V801" s="190">
        <v>6.7974674999999997E-9</v>
      </c>
      <c r="W801" s="25"/>
      <c r="X801" s="252">
        <f t="shared" si="695"/>
        <v>3.6341890517241375</v>
      </c>
      <c r="Y801" s="25">
        <v>2.6153545</v>
      </c>
      <c r="Z801" s="67">
        <f t="shared" si="696"/>
        <v>6.448092374917086E-2</v>
      </c>
      <c r="AA801" s="5">
        <f t="shared" si="697"/>
        <v>3.475131155164E-6</v>
      </c>
      <c r="AB801" s="5">
        <f t="shared" si="698"/>
        <v>1.03781525194755E-8</v>
      </c>
      <c r="AC801" s="36">
        <f t="shared" si="699"/>
        <v>2.3046880859100002E-2</v>
      </c>
      <c r="AD801" s="42">
        <v>3.3732296999999999E-6</v>
      </c>
      <c r="AE801" s="42">
        <v>1.0177818E-8</v>
      </c>
      <c r="AF801" s="42">
        <v>2.7807233000000002E-13</v>
      </c>
      <c r="AG801" s="42">
        <v>8.4715351000000001E-12</v>
      </c>
      <c r="AH801" s="42">
        <v>1.9466299000000001E-12</v>
      </c>
      <c r="AI801" s="42">
        <v>1.3729452E-10</v>
      </c>
      <c r="AJ801" s="42">
        <v>9.5772909999999998E-8</v>
      </c>
      <c r="AK801" s="42">
        <v>1.9991860999999999E-11</v>
      </c>
      <c r="AL801" s="42">
        <v>1.1115736E-10</v>
      </c>
      <c r="AM801" s="42">
        <v>1.4417142999999999E-13</v>
      </c>
      <c r="AN801" s="42">
        <v>1.7086326E-15</v>
      </c>
      <c r="AO801" s="42">
        <v>2.6379790999999998E-13</v>
      </c>
      <c r="AP801" s="42">
        <v>6.1983206E-15</v>
      </c>
      <c r="AQ801" s="42">
        <v>1.3914698000000001E-14</v>
      </c>
      <c r="AR801" s="42">
        <v>7.7659478999999996E-11</v>
      </c>
      <c r="AS801" s="42">
        <v>1.841257E-9</v>
      </c>
      <c r="AT801" s="42">
        <v>4.3775473E-11</v>
      </c>
      <c r="AU801" s="42">
        <v>7.7288590999999993E-6</v>
      </c>
      <c r="AV801" s="42">
        <v>2.3039152E-2</v>
      </c>
      <c r="AW801" s="42">
        <v>4.0619159999999999E-9</v>
      </c>
      <c r="AX801" s="42">
        <v>2.4700857E-11</v>
      </c>
      <c r="AY801" s="42">
        <v>1.1051543E-15</v>
      </c>
      <c r="AZ801" s="28"/>
      <c r="BA801" s="33" t="s">
        <v>1165</v>
      </c>
      <c r="BB801" s="28"/>
      <c r="BC801" s="28"/>
      <c r="BE801" s="39"/>
      <c r="BF801"/>
      <c r="BG801"/>
      <c r="BH801"/>
      <c r="BI801"/>
      <c r="BJ801"/>
      <c r="BK801"/>
      <c r="BL801"/>
      <c r="BM801"/>
      <c r="BN801"/>
      <c r="BO801"/>
      <c r="BP801"/>
      <c r="BQ801"/>
    </row>
    <row r="802" spans="3:69" ht="13.8" customHeight="1">
      <c r="C802" s="71" t="s">
        <v>753</v>
      </c>
      <c r="D802" s="17">
        <v>1</v>
      </c>
      <c r="E802" s="29" t="s">
        <v>52</v>
      </c>
      <c r="F802" s="43" t="s">
        <v>2284</v>
      </c>
      <c r="G802" s="238">
        <f t="shared" si="691"/>
        <v>4.1054735589734104E-2</v>
      </c>
      <c r="H802" s="134">
        <f t="shared" si="692"/>
        <v>1.0805896429999999E-3</v>
      </c>
      <c r="I802" s="134">
        <f t="shared" si="693"/>
        <v>4.1391973849999996E-3</v>
      </c>
      <c r="J802" s="138">
        <f t="shared" si="694"/>
        <v>1.8368220561734101E-2</v>
      </c>
      <c r="K802" s="190">
        <v>1.7466728000000001E-2</v>
      </c>
      <c r="L802" s="190">
        <v>3.0520532E-3</v>
      </c>
      <c r="M802" s="190">
        <v>1.0288677E-3</v>
      </c>
      <c r="N802" s="190">
        <v>9.0765636000000004E-4</v>
      </c>
      <c r="O802" s="190">
        <v>1.2260714000000001E-4</v>
      </c>
      <c r="P802" s="190">
        <v>5.0326142999999997E-5</v>
      </c>
      <c r="Q802" s="190">
        <v>5.8276485000000002E-5</v>
      </c>
      <c r="R802" s="190">
        <v>1.1187894E-4</v>
      </c>
      <c r="S802" s="190">
        <v>1.8150829E-2</v>
      </c>
      <c r="T802" s="190">
        <v>5.9756477E-5</v>
      </c>
      <c r="U802" s="190">
        <v>4.5749386000000001E-5</v>
      </c>
      <c r="V802" s="190">
        <v>6.7587340999999999E-9</v>
      </c>
      <c r="W802" s="25"/>
      <c r="X802" s="252">
        <f t="shared" si="695"/>
        <v>0.15057524137931033</v>
      </c>
      <c r="Y802" s="25">
        <v>2.1712394000000002</v>
      </c>
      <c r="Z802" s="67">
        <f t="shared" si="696"/>
        <v>4.1920213393376038E-3</v>
      </c>
      <c r="AA802" s="5">
        <f t="shared" si="697"/>
        <v>2.210989004009E-7</v>
      </c>
      <c r="AB802" s="5">
        <f t="shared" si="698"/>
        <v>5.9686603557800005E-10</v>
      </c>
      <c r="AC802" s="36">
        <f t="shared" si="699"/>
        <v>1.8967207607800001E-2</v>
      </c>
      <c r="AD802" s="42">
        <v>1.4033406E-7</v>
      </c>
      <c r="AE802" s="42">
        <v>4.2339611E-10</v>
      </c>
      <c r="AF802" s="42">
        <v>1.1567613E-14</v>
      </c>
      <c r="AG802" s="42">
        <v>7.9693137000000006E-12</v>
      </c>
      <c r="AH802" s="42">
        <v>1.8764921999999999E-12</v>
      </c>
      <c r="AI802" s="42">
        <v>1.2750339E-10</v>
      </c>
      <c r="AJ802" s="42">
        <v>7.4792738000000003E-8</v>
      </c>
      <c r="AK802" s="42">
        <v>1.8525425999999999E-11</v>
      </c>
      <c r="AL802" s="42">
        <v>8.6824386000000002E-11</v>
      </c>
      <c r="AM802" s="42">
        <v>1.3948793E-13</v>
      </c>
      <c r="AN802" s="42">
        <v>1.6363944999999999E-15</v>
      </c>
      <c r="AO802" s="42">
        <v>2.4688994000000001E-13</v>
      </c>
      <c r="AP802" s="42">
        <v>5.2730916000000004E-15</v>
      </c>
      <c r="AQ802" s="42">
        <v>1.1502236E-14</v>
      </c>
      <c r="AR802" s="42">
        <v>7.1068204999999998E-11</v>
      </c>
      <c r="AS802" s="42">
        <v>1.7744753E-9</v>
      </c>
      <c r="AT802" s="42">
        <v>4.3443946999999998E-11</v>
      </c>
      <c r="AU802" s="42">
        <v>7.5316078000000004E-6</v>
      </c>
      <c r="AV802" s="42">
        <v>1.8959676000000002E-2</v>
      </c>
      <c r="AW802" s="42">
        <v>3.9892097E-9</v>
      </c>
      <c r="AX802" s="42">
        <v>2.4258723999999999E-11</v>
      </c>
      <c r="AY802" s="42">
        <v>1.0853729E-15</v>
      </c>
      <c r="AZ802" s="28"/>
      <c r="BA802" s="33" t="s">
        <v>1165</v>
      </c>
      <c r="BB802" s="28"/>
      <c r="BC802" s="28"/>
      <c r="BE802" s="39"/>
      <c r="BF802"/>
      <c r="BG802"/>
      <c r="BH802"/>
      <c r="BI802"/>
      <c r="BJ802"/>
      <c r="BK802"/>
      <c r="BL802"/>
      <c r="BM802"/>
      <c r="BN802"/>
      <c r="BO802"/>
      <c r="BP802"/>
      <c r="BQ802"/>
    </row>
    <row r="803" spans="3:69" ht="13.8" customHeight="1">
      <c r="C803" s="71" t="s">
        <v>754</v>
      </c>
      <c r="D803" s="17">
        <v>1</v>
      </c>
      <c r="E803" s="29" t="s">
        <v>52</v>
      </c>
      <c r="F803" s="43" t="s">
        <v>2285</v>
      </c>
      <c r="G803" s="238">
        <f t="shared" si="691"/>
        <v>10.161254688203735</v>
      </c>
      <c r="H803" s="134">
        <f t="shared" si="692"/>
        <v>1.0805896429999999E-3</v>
      </c>
      <c r="I803" s="134">
        <f t="shared" si="693"/>
        <v>4.1391973849999996E-3</v>
      </c>
      <c r="J803" s="138">
        <f t="shared" si="694"/>
        <v>9.7383681711757344</v>
      </c>
      <c r="K803" s="190">
        <v>0.41766672999999999</v>
      </c>
      <c r="L803" s="190">
        <v>3.0520532E-3</v>
      </c>
      <c r="M803" s="190">
        <v>1.0288677E-3</v>
      </c>
      <c r="N803" s="190">
        <v>9.0765636000000004E-4</v>
      </c>
      <c r="O803" s="190">
        <v>1.2260714000000001E-4</v>
      </c>
      <c r="P803" s="190">
        <v>5.0326142999999997E-5</v>
      </c>
      <c r="Q803" s="190">
        <v>5.8276485000000002E-5</v>
      </c>
      <c r="R803" s="190">
        <v>1.1187894E-4</v>
      </c>
      <c r="S803" s="190">
        <v>1.8150829E-2</v>
      </c>
      <c r="T803" s="190">
        <v>5.9756477E-5</v>
      </c>
      <c r="U803" s="190">
        <v>9.7200457</v>
      </c>
      <c r="V803" s="190">
        <v>6.7587340999999999E-9</v>
      </c>
      <c r="W803" s="25"/>
      <c r="X803" s="252">
        <f t="shared" si="695"/>
        <v>3.6005752586206894</v>
      </c>
      <c r="Y803" s="25">
        <v>2.1712394000000002</v>
      </c>
      <c r="Z803" s="67">
        <f t="shared" si="696"/>
        <v>6.3501257327231928E-2</v>
      </c>
      <c r="AA803" s="5">
        <f t="shared" si="697"/>
        <v>3.4226989404008997E-6</v>
      </c>
      <c r="AB803" s="5">
        <f t="shared" si="698"/>
        <v>1.0257129850575001E-8</v>
      </c>
      <c r="AC803" s="36">
        <f t="shared" si="699"/>
        <v>1.8967207607800001E-2</v>
      </c>
      <c r="AD803" s="42">
        <v>3.3419341000000002E-6</v>
      </c>
      <c r="AE803" s="42">
        <v>1.0083396000000001E-8</v>
      </c>
      <c r="AF803" s="42">
        <v>2.7549260999999999E-13</v>
      </c>
      <c r="AG803" s="42">
        <v>7.9693137000000006E-12</v>
      </c>
      <c r="AH803" s="42">
        <v>1.8764921999999999E-12</v>
      </c>
      <c r="AI803" s="42">
        <v>1.2750339E-10</v>
      </c>
      <c r="AJ803" s="42">
        <v>7.4792738000000003E-8</v>
      </c>
      <c r="AK803" s="42">
        <v>1.8525425999999999E-11</v>
      </c>
      <c r="AL803" s="42">
        <v>8.6824386000000002E-11</v>
      </c>
      <c r="AM803" s="42">
        <v>1.3948793E-13</v>
      </c>
      <c r="AN803" s="42">
        <v>1.6363944999999999E-15</v>
      </c>
      <c r="AO803" s="42">
        <v>2.4688994000000001E-13</v>
      </c>
      <c r="AP803" s="42">
        <v>5.2730916000000004E-15</v>
      </c>
      <c r="AQ803" s="42">
        <v>1.1502236E-14</v>
      </c>
      <c r="AR803" s="42">
        <v>7.1068204999999998E-11</v>
      </c>
      <c r="AS803" s="42">
        <v>1.7744753E-9</v>
      </c>
      <c r="AT803" s="42">
        <v>4.3443946999999998E-11</v>
      </c>
      <c r="AU803" s="42">
        <v>7.5316078000000004E-6</v>
      </c>
      <c r="AV803" s="42">
        <v>1.8959676000000002E-2</v>
      </c>
      <c r="AW803" s="42">
        <v>3.9892097E-9</v>
      </c>
      <c r="AX803" s="42">
        <v>2.4258723999999999E-11</v>
      </c>
      <c r="AY803" s="42">
        <v>1.0853729E-15</v>
      </c>
      <c r="AZ803" s="28"/>
      <c r="BA803" s="33" t="s">
        <v>1165</v>
      </c>
      <c r="BB803" s="28"/>
      <c r="BC803" s="28"/>
      <c r="BE803" s="39"/>
      <c r="BF803"/>
      <c r="BG803"/>
      <c r="BH803"/>
      <c r="BI803"/>
      <c r="BJ803"/>
      <c r="BK803"/>
      <c r="BL803"/>
      <c r="BM803"/>
      <c r="BN803"/>
      <c r="BO803"/>
      <c r="BP803"/>
      <c r="BQ803"/>
    </row>
    <row r="804" spans="3:69" ht="13.8" customHeight="1">
      <c r="C804" s="71" t="s">
        <v>755</v>
      </c>
      <c r="D804" s="1"/>
      <c r="E804" s="29" t="s">
        <v>52</v>
      </c>
      <c r="F804" s="43" t="s">
        <v>2286</v>
      </c>
      <c r="G804" s="238">
        <f t="shared" si="691"/>
        <v>3.51848703539702E-2</v>
      </c>
      <c r="H804" s="134">
        <f t="shared" si="692"/>
        <v>1.022241561E-3</v>
      </c>
      <c r="I804" s="134">
        <f t="shared" si="693"/>
        <v>3.4730325410000005E-3</v>
      </c>
      <c r="J804" s="138">
        <f t="shared" si="694"/>
        <v>1.5715802251970203E-2</v>
      </c>
      <c r="K804" s="190">
        <v>1.4973794E-2</v>
      </c>
      <c r="L804" s="190">
        <v>2.4305833000000002E-3</v>
      </c>
      <c r="M804" s="190">
        <v>9.8627331000000003E-4</v>
      </c>
      <c r="N804" s="190">
        <v>8.5332905000000002E-4</v>
      </c>
      <c r="O804" s="190">
        <v>1.1978847E-4</v>
      </c>
      <c r="P804" s="190">
        <v>4.9124040999999998E-5</v>
      </c>
      <c r="Q804" s="190">
        <v>5.6175930999999997E-5</v>
      </c>
      <c r="R804" s="190">
        <v>1.1047351000000001E-4</v>
      </c>
      <c r="S804" s="190">
        <v>1.5500384000000001E-2</v>
      </c>
      <c r="T804" s="190">
        <v>5.9411881999999997E-5</v>
      </c>
      <c r="U804" s="190">
        <v>4.5526126000000002E-5</v>
      </c>
      <c r="V804" s="190">
        <v>6.7339701999999997E-9</v>
      </c>
      <c r="W804" s="25"/>
      <c r="X804" s="252">
        <f t="shared" si="695"/>
        <v>0.12908443103448275</v>
      </c>
      <c r="Y804" s="25">
        <v>1.887297</v>
      </c>
      <c r="Z804" s="67">
        <f t="shared" si="696"/>
        <v>3.5656762109919408E-3</v>
      </c>
      <c r="AA804" s="5">
        <f t="shared" si="697"/>
        <v>1.8757660647250003E-7</v>
      </c>
      <c r="AB804" s="5">
        <f t="shared" si="698"/>
        <v>5.1949080510520011E-10</v>
      </c>
      <c r="AC804" s="36">
        <f t="shared" si="699"/>
        <v>1.6358892496400001E-2</v>
      </c>
      <c r="AD804" s="42">
        <v>1.2032534E-7</v>
      </c>
      <c r="AE804" s="42">
        <v>3.6302786000000002E-10</v>
      </c>
      <c r="AF804" s="42">
        <v>9.9182849999999998E-15</v>
      </c>
      <c r="AG804" s="42">
        <v>7.6482213999999999E-12</v>
      </c>
      <c r="AH804" s="42">
        <v>1.8316500999999998E-12</v>
      </c>
      <c r="AI804" s="42">
        <v>1.2124349E-10</v>
      </c>
      <c r="AJ804" s="42">
        <v>6.1379185000000006E-8</v>
      </c>
      <c r="AK804" s="42">
        <v>1.7587869999999999E-11</v>
      </c>
      <c r="AL804" s="42">
        <v>7.1267242000000001E-11</v>
      </c>
      <c r="AM804" s="42">
        <v>1.3649357000000001E-13</v>
      </c>
      <c r="AN804" s="42">
        <v>1.5902095E-15</v>
      </c>
      <c r="AO804" s="42">
        <v>2.3607992E-13</v>
      </c>
      <c r="AP804" s="42">
        <v>4.6815517000000002E-15</v>
      </c>
      <c r="AQ804" s="42">
        <v>9.9598433000000007E-15</v>
      </c>
      <c r="AR804" s="42">
        <v>6.6854110999999995E-11</v>
      </c>
      <c r="AS804" s="42">
        <v>1.7317787E-9</v>
      </c>
      <c r="AT804" s="42">
        <v>4.3231987999999999E-11</v>
      </c>
      <c r="AU804" s="42">
        <v>7.4054964000000001E-6</v>
      </c>
      <c r="AV804" s="42">
        <v>1.6351487000000001E-2</v>
      </c>
      <c r="AW804" s="42">
        <v>3.9427253000000003E-9</v>
      </c>
      <c r="AX804" s="42">
        <v>2.3976049000000001E-11</v>
      </c>
      <c r="AY804" s="42">
        <v>1.0727257E-15</v>
      </c>
      <c r="AZ804" s="28"/>
      <c r="BA804" s="33" t="s">
        <v>1165</v>
      </c>
      <c r="BB804" s="28"/>
      <c r="BC804" s="28"/>
      <c r="BE804" s="39"/>
      <c r="BF804"/>
      <c r="BG804"/>
      <c r="BH804"/>
      <c r="BI804"/>
      <c r="BJ804"/>
      <c r="BK804"/>
      <c r="BL804"/>
      <c r="BM804"/>
      <c r="BN804"/>
      <c r="BO804"/>
      <c r="BP804"/>
      <c r="BQ804"/>
    </row>
    <row r="805" spans="3:69" ht="13.8" customHeight="1">
      <c r="C805" s="71" t="s">
        <v>756</v>
      </c>
      <c r="E805" s="29" t="s">
        <v>52</v>
      </c>
      <c r="F805" s="43" t="s">
        <v>2287</v>
      </c>
      <c r="G805" s="238">
        <f t="shared" si="691"/>
        <v>6.3753848402279703</v>
      </c>
      <c r="H805" s="134">
        <f t="shared" si="692"/>
        <v>1.022241561E-3</v>
      </c>
      <c r="I805" s="134">
        <f t="shared" si="693"/>
        <v>3.4730325410000005E-3</v>
      </c>
      <c r="J805" s="138">
        <f t="shared" si="694"/>
        <v>5.9557157761259703</v>
      </c>
      <c r="K805" s="190">
        <v>0.41517378999999999</v>
      </c>
      <c r="L805" s="190">
        <v>2.4305833000000002E-3</v>
      </c>
      <c r="M805" s="190">
        <v>9.8627331000000003E-4</v>
      </c>
      <c r="N805" s="190">
        <v>8.5332905000000002E-4</v>
      </c>
      <c r="O805" s="190">
        <v>1.1978847E-4</v>
      </c>
      <c r="P805" s="190">
        <v>4.9124040999999998E-5</v>
      </c>
      <c r="Q805" s="190">
        <v>5.6175930999999997E-5</v>
      </c>
      <c r="R805" s="190">
        <v>1.1047351000000001E-4</v>
      </c>
      <c r="S805" s="190">
        <v>1.5500384000000001E-2</v>
      </c>
      <c r="T805" s="190">
        <v>5.9411881999999997E-5</v>
      </c>
      <c r="U805" s="190">
        <v>5.9400455000000001</v>
      </c>
      <c r="V805" s="190">
        <v>6.7339701999999997E-9</v>
      </c>
      <c r="W805" s="25"/>
      <c r="X805" s="252">
        <f t="shared" si="695"/>
        <v>3.5790843965517238</v>
      </c>
      <c r="Y805" s="25">
        <v>1.887297</v>
      </c>
      <c r="Z805" s="67">
        <f t="shared" si="696"/>
        <v>6.2874910991290736E-2</v>
      </c>
      <c r="AA805" s="5">
        <f t="shared" si="697"/>
        <v>3.3891765664725E-6</v>
      </c>
      <c r="AB805" s="5">
        <f t="shared" si="698"/>
        <v>1.0179754870110201E-8</v>
      </c>
      <c r="AC805" s="36">
        <f t="shared" si="699"/>
        <v>1.6358892496400001E-2</v>
      </c>
      <c r="AD805" s="42">
        <v>3.3219253000000002E-6</v>
      </c>
      <c r="AE805" s="42">
        <v>1.0023028E-8</v>
      </c>
      <c r="AF805" s="42">
        <v>2.7384329000000002E-13</v>
      </c>
      <c r="AG805" s="42">
        <v>7.6482213999999999E-12</v>
      </c>
      <c r="AH805" s="42">
        <v>1.8316500999999998E-12</v>
      </c>
      <c r="AI805" s="42">
        <v>1.2124349E-10</v>
      </c>
      <c r="AJ805" s="42">
        <v>6.1379185000000006E-8</v>
      </c>
      <c r="AK805" s="42">
        <v>1.7587869999999999E-11</v>
      </c>
      <c r="AL805" s="42">
        <v>7.1267242000000001E-11</v>
      </c>
      <c r="AM805" s="42">
        <v>1.3649357000000001E-13</v>
      </c>
      <c r="AN805" s="42">
        <v>1.5902095E-15</v>
      </c>
      <c r="AO805" s="42">
        <v>2.3607992E-13</v>
      </c>
      <c r="AP805" s="42">
        <v>4.6815517000000002E-15</v>
      </c>
      <c r="AQ805" s="42">
        <v>9.9598433000000007E-15</v>
      </c>
      <c r="AR805" s="42">
        <v>6.6854110999999995E-11</v>
      </c>
      <c r="AS805" s="42">
        <v>1.7317787E-9</v>
      </c>
      <c r="AT805" s="42">
        <v>4.3231987999999999E-11</v>
      </c>
      <c r="AU805" s="42">
        <v>7.4054964000000001E-6</v>
      </c>
      <c r="AV805" s="42">
        <v>1.6351487000000001E-2</v>
      </c>
      <c r="AW805" s="42">
        <v>3.9427253000000003E-9</v>
      </c>
      <c r="AX805" s="42">
        <v>2.3976049000000001E-11</v>
      </c>
      <c r="AY805" s="42">
        <v>1.0727257E-15</v>
      </c>
      <c r="AZ805" s="28"/>
      <c r="BA805" s="33" t="s">
        <v>1165</v>
      </c>
      <c r="BB805" s="28"/>
      <c r="BC805" s="28"/>
      <c r="BE805" s="39"/>
      <c r="BF805"/>
      <c r="BG805"/>
      <c r="BH805"/>
      <c r="BI805"/>
      <c r="BJ805"/>
      <c r="BK805"/>
      <c r="BL805"/>
      <c r="BM805"/>
      <c r="BN805"/>
      <c r="BO805"/>
      <c r="BP805"/>
      <c r="BQ805"/>
    </row>
    <row r="806" spans="3:69" ht="13.8" customHeight="1">
      <c r="C806" s="71" t="s">
        <v>757</v>
      </c>
      <c r="E806" s="29" t="s">
        <v>52</v>
      </c>
      <c r="F806" s="43" t="s">
        <v>2288</v>
      </c>
      <c r="G806" s="238">
        <f t="shared" si="691"/>
        <v>7.5521374302143104E-2</v>
      </c>
      <c r="H806" s="134">
        <f t="shared" si="692"/>
        <v>1.4231976669999999E-3</v>
      </c>
      <c r="I806" s="134">
        <f t="shared" si="693"/>
        <v>8.0507812090000012E-3</v>
      </c>
      <c r="J806" s="138">
        <f t="shared" si="694"/>
        <v>3.3942674426143099E-2</v>
      </c>
      <c r="K806" s="190">
        <v>3.2104721000000003E-2</v>
      </c>
      <c r="L806" s="190">
        <v>6.7011973000000004E-3</v>
      </c>
      <c r="M806" s="190">
        <v>1.2789734E-3</v>
      </c>
      <c r="N806" s="190">
        <v>1.2266552E-3</v>
      </c>
      <c r="O806" s="190">
        <v>1.3915783000000001E-4</v>
      </c>
      <c r="P806" s="190">
        <v>5.7384637000000001E-5</v>
      </c>
      <c r="Q806" s="190">
        <v>7.0610509000000002E-5</v>
      </c>
      <c r="R806" s="190">
        <v>1.2013133E-4</v>
      </c>
      <c r="S806" s="190">
        <v>3.3713696000000001E-2</v>
      </c>
      <c r="T806" s="190">
        <v>6.1779873000000001E-5</v>
      </c>
      <c r="U806" s="190">
        <v>4.7060318999999999E-5</v>
      </c>
      <c r="V806" s="190">
        <v>6.9041431000000003E-9</v>
      </c>
      <c r="W806" s="25"/>
      <c r="X806" s="252">
        <f t="shared" si="695"/>
        <v>0.27676483620689657</v>
      </c>
      <c r="Y806" s="25">
        <v>3.8384909999999999</v>
      </c>
      <c r="Z806" s="67">
        <f t="shared" si="696"/>
        <v>7.8697913006560063E-3</v>
      </c>
      <c r="AA806" s="5">
        <f t="shared" si="697"/>
        <v>4.1793492405509998E-7</v>
      </c>
      <c r="AB806" s="5">
        <f t="shared" si="698"/>
        <v>1.0511975300742E-9</v>
      </c>
      <c r="AC806" s="36">
        <f t="shared" si="699"/>
        <v>3.42827001085E-2</v>
      </c>
      <c r="AD806" s="42">
        <v>2.5782115E-7</v>
      </c>
      <c r="AE806" s="42">
        <v>7.7786608999999998E-10</v>
      </c>
      <c r="AF806" s="42">
        <v>2.1252130999999999E-14</v>
      </c>
      <c r="AG806" s="42">
        <v>9.8547021000000004E-12</v>
      </c>
      <c r="AH806" s="42">
        <v>2.1397959999999999E-12</v>
      </c>
      <c r="AI806" s="42">
        <v>1.6426026E-10</v>
      </c>
      <c r="AJ806" s="42">
        <v>1.5355436999999999E-7</v>
      </c>
      <c r="AK806" s="42">
        <v>2.4030568000000002E-11</v>
      </c>
      <c r="AL806" s="42">
        <v>1.7817274999999999E-10</v>
      </c>
      <c r="AM806" s="42">
        <v>1.5707023E-13</v>
      </c>
      <c r="AN806" s="42">
        <v>1.9075834999999999E-15</v>
      </c>
      <c r="AO806" s="42">
        <v>3.1036415000000003E-13</v>
      </c>
      <c r="AP806" s="42">
        <v>8.7464922999999994E-15</v>
      </c>
      <c r="AQ806" s="42">
        <v>2.0558853000000001E-14</v>
      </c>
      <c r="AR806" s="42">
        <v>9.5812497000000003E-11</v>
      </c>
      <c r="AS806" s="42">
        <v>2.0251805E-9</v>
      </c>
      <c r="AT806" s="42">
        <v>4.4688528E-11</v>
      </c>
      <c r="AU806" s="42">
        <v>8.2721084999999999E-6</v>
      </c>
      <c r="AV806" s="42">
        <v>3.4274428000000003E-2</v>
      </c>
      <c r="AW806" s="42">
        <v>4.2621562999999997E-9</v>
      </c>
      <c r="AX806" s="42">
        <v>2.5918535E-11</v>
      </c>
      <c r="AY806" s="42">
        <v>1.1596344000000001E-15</v>
      </c>
      <c r="AZ806" s="28"/>
      <c r="BA806" s="33" t="s">
        <v>1165</v>
      </c>
      <c r="BB806" s="28"/>
      <c r="BC806" s="28"/>
      <c r="BE806" s="39"/>
      <c r="BF806"/>
      <c r="BG806"/>
      <c r="BH806"/>
      <c r="BI806"/>
      <c r="BJ806"/>
      <c r="BK806"/>
      <c r="BL806"/>
      <c r="BM806"/>
      <c r="BN806"/>
      <c r="BO806"/>
      <c r="BP806"/>
      <c r="BQ806"/>
    </row>
    <row r="807" spans="3:69" ht="13.8" customHeight="1">
      <c r="C807" s="71" t="s">
        <v>758</v>
      </c>
      <c r="E807" s="29" t="s">
        <v>52</v>
      </c>
      <c r="F807" s="43" t="s">
        <v>2289</v>
      </c>
      <c r="G807" s="238">
        <f t="shared" si="691"/>
        <v>4.1442826823433004E-2</v>
      </c>
      <c r="H807" s="134">
        <f t="shared" si="692"/>
        <v>2.0186021299999999E-3</v>
      </c>
      <c r="I807" s="134">
        <f t="shared" si="693"/>
        <v>3.2986955089999996E-3</v>
      </c>
      <c r="J807" s="138">
        <f t="shared" si="694"/>
        <v>1.8617005184432999E-2</v>
      </c>
      <c r="K807" s="190">
        <v>1.7508524000000001E-2</v>
      </c>
      <c r="L807" s="190">
        <v>1.1432130999999999E-3</v>
      </c>
      <c r="M807" s="190">
        <v>2.0697113999999998E-3</v>
      </c>
      <c r="N807" s="190">
        <v>1.6545972999999999E-3</v>
      </c>
      <c r="O807" s="190">
        <v>2.5205232999999999E-4</v>
      </c>
      <c r="P807" s="190">
        <v>1.119525E-4</v>
      </c>
      <c r="Q807" s="190">
        <v>8.5771008999999994E-5</v>
      </c>
      <c r="R807" s="190">
        <v>2.3449045E-4</v>
      </c>
      <c r="S807" s="190">
        <v>1.8129943999999999E-2</v>
      </c>
      <c r="T807" s="190">
        <v>1.4094707000000001E-4</v>
      </c>
      <c r="U807" s="190">
        <v>1.1160702000000001E-4</v>
      </c>
      <c r="V807" s="190">
        <v>1.6644432999999999E-8</v>
      </c>
      <c r="W807" s="25"/>
      <c r="X807" s="252">
        <f t="shared" si="695"/>
        <v>0.15093555172413795</v>
      </c>
      <c r="Y807" s="25">
        <v>2.4092682999999999</v>
      </c>
      <c r="Z807" s="67">
        <f t="shared" si="696"/>
        <v>3.8958177381660675E-3</v>
      </c>
      <c r="AA807" s="5">
        <f t="shared" si="697"/>
        <v>2.002141633744E-7</v>
      </c>
      <c r="AB807" s="5">
        <f t="shared" si="698"/>
        <v>6.764709843103E-10</v>
      </c>
      <c r="AC807" s="36">
        <f t="shared" si="699"/>
        <v>2.0513981694999999E-2</v>
      </c>
      <c r="AD807" s="42">
        <v>1.4085841999999999E-7</v>
      </c>
      <c r="AE807" s="42">
        <v>4.2497126000000001E-10</v>
      </c>
      <c r="AF807" s="42">
        <v>1.1610588E-14</v>
      </c>
      <c r="AG807" s="42">
        <v>1.5745715999999999E-11</v>
      </c>
      <c r="AH807" s="42">
        <v>2.2725483999999999E-12</v>
      </c>
      <c r="AI807" s="42">
        <v>2.4532663E-10</v>
      </c>
      <c r="AJ807" s="42">
        <v>4.5897505000000003E-8</v>
      </c>
      <c r="AK807" s="42">
        <v>3.5384443999999998E-11</v>
      </c>
      <c r="AL807" s="42">
        <v>5.3983341E-11</v>
      </c>
      <c r="AM807" s="42">
        <v>3.1796685999999999E-13</v>
      </c>
      <c r="AN807" s="42">
        <v>3.5777227000000004E-15</v>
      </c>
      <c r="AO807" s="42">
        <v>4.9017518000000002E-13</v>
      </c>
      <c r="AP807" s="42">
        <v>6.8870200999999996E-15</v>
      </c>
      <c r="AQ807" s="42">
        <v>1.2866612000000001E-14</v>
      </c>
      <c r="AR807" s="42">
        <v>1.2878218000000001E-10</v>
      </c>
      <c r="AS807" s="42">
        <v>3.9719126000000002E-9</v>
      </c>
      <c r="AT807" s="42">
        <v>1.0598378E-10</v>
      </c>
      <c r="AU807" s="42">
        <v>1.6900694999999999E-5</v>
      </c>
      <c r="AV807" s="42">
        <v>2.0497081E-2</v>
      </c>
      <c r="AW807" s="42">
        <v>9.0941987000000007E-9</v>
      </c>
      <c r="AX807" s="42">
        <v>5.5302601000000001E-11</v>
      </c>
      <c r="AY807" s="42">
        <v>2.4743275000000002E-15</v>
      </c>
      <c r="AZ807" s="28"/>
      <c r="BA807" s="33" t="s">
        <v>1165</v>
      </c>
      <c r="BB807" s="28"/>
      <c r="BC807" s="28"/>
      <c r="BE807" s="39"/>
      <c r="BF807"/>
      <c r="BG807"/>
      <c r="BH807"/>
      <c r="BI807"/>
      <c r="BJ807"/>
      <c r="BK807"/>
      <c r="BL807"/>
      <c r="BM807"/>
      <c r="BN807"/>
      <c r="BO807"/>
      <c r="BP807"/>
      <c r="BQ807"/>
    </row>
    <row r="808" spans="3:69" ht="13.8" customHeight="1">
      <c r="C808" s="71" t="s">
        <v>759</v>
      </c>
      <c r="E808" s="29" t="s">
        <v>52</v>
      </c>
      <c r="F808" s="43" t="s">
        <v>2290</v>
      </c>
      <c r="G808" s="238">
        <f t="shared" si="691"/>
        <v>3.1309877703324995E-2</v>
      </c>
      <c r="H808" s="134">
        <f t="shared" si="692"/>
        <v>1.528646617E-3</v>
      </c>
      <c r="I808" s="134">
        <f t="shared" si="693"/>
        <v>2.517278328E-3</v>
      </c>
      <c r="J808" s="138">
        <f t="shared" si="694"/>
        <v>1.4007634758325E-2</v>
      </c>
      <c r="K808" s="190">
        <v>1.3256318E-2</v>
      </c>
      <c r="L808" s="190">
        <v>8.8286102E-4</v>
      </c>
      <c r="M808" s="190">
        <v>1.5636706000000001E-3</v>
      </c>
      <c r="N808" s="190">
        <v>1.2510850999999999E-3</v>
      </c>
      <c r="O808" s="190">
        <v>1.9332870000000001E-4</v>
      </c>
      <c r="P808" s="190">
        <v>8.4232817000000004E-5</v>
      </c>
      <c r="Q808" s="190">
        <v>7.0746707999999993E-5</v>
      </c>
      <c r="R808" s="190">
        <v>1.8101489999999999E-4</v>
      </c>
      <c r="S808" s="190">
        <v>1.3636288E-2</v>
      </c>
      <c r="T808" s="190">
        <v>1.0653229E-4</v>
      </c>
      <c r="U808" s="190">
        <v>8.3787085000000002E-5</v>
      </c>
      <c r="V808" s="190">
        <v>1.2483324999999999E-8</v>
      </c>
      <c r="W808" s="25"/>
      <c r="X808" s="252">
        <f t="shared" si="695"/>
        <v>0.11427860344827585</v>
      </c>
      <c r="Y808" s="25">
        <v>1.8277515</v>
      </c>
      <c r="Z808" s="67">
        <f t="shared" si="696"/>
        <v>2.9552521196342676E-3</v>
      </c>
      <c r="AA808" s="5">
        <f t="shared" si="697"/>
        <v>1.5197121078890002E-7</v>
      </c>
      <c r="AB808" s="5">
        <f t="shared" si="698"/>
        <v>5.1186355137330006E-10</v>
      </c>
      <c r="AC808" s="36">
        <f t="shared" si="699"/>
        <v>1.5438700681000001E-2</v>
      </c>
      <c r="AD808" s="42">
        <v>1.0665076E-7</v>
      </c>
      <c r="AE808" s="42">
        <v>3.2176631000000002E-10</v>
      </c>
      <c r="AF808" s="42">
        <v>8.7909383999999995E-15</v>
      </c>
      <c r="AG808" s="42">
        <v>1.1960103E-11</v>
      </c>
      <c r="AH808" s="42">
        <v>2.0313508999999999E-12</v>
      </c>
      <c r="AI808" s="42">
        <v>1.855998E-10</v>
      </c>
      <c r="AJ808" s="42">
        <v>3.5151343000000002E-8</v>
      </c>
      <c r="AK808" s="42">
        <v>2.6767209E-11</v>
      </c>
      <c r="AL808" s="42">
        <v>4.1239909999999998E-11</v>
      </c>
      <c r="AM808" s="42">
        <v>2.3851406000000001E-13</v>
      </c>
      <c r="AN808" s="42">
        <v>2.6903806E-15</v>
      </c>
      <c r="AO808" s="42">
        <v>3.7044316000000002E-13</v>
      </c>
      <c r="AP808" s="42">
        <v>5.2096905000000004E-15</v>
      </c>
      <c r="AQ808" s="42">
        <v>9.6780314000000005E-15</v>
      </c>
      <c r="AR808" s="42">
        <v>9.7576134999999999E-11</v>
      </c>
      <c r="AS808" s="42">
        <v>2.9837842999999999E-9</v>
      </c>
      <c r="AT808" s="42">
        <v>7.9565454999999996E-11</v>
      </c>
      <c r="AU808" s="42">
        <v>1.2782681E-5</v>
      </c>
      <c r="AV808" s="42">
        <v>1.5425918E-2</v>
      </c>
      <c r="AW808" s="42">
        <v>6.8881561000000003E-9</v>
      </c>
      <c r="AX808" s="42">
        <v>4.1887467000000002E-11</v>
      </c>
      <c r="AY808" s="42">
        <v>1.8741124E-15</v>
      </c>
      <c r="AZ808" s="28"/>
      <c r="BA808" s="33" t="s">
        <v>1165</v>
      </c>
      <c r="BB808" s="28"/>
      <c r="BC808" s="28"/>
      <c r="BE808" s="39"/>
      <c r="BF808"/>
      <c r="BG808"/>
      <c r="BH808"/>
      <c r="BI808"/>
      <c r="BJ808"/>
      <c r="BK808"/>
      <c r="BL808"/>
      <c r="BM808"/>
      <c r="BN808"/>
      <c r="BO808"/>
      <c r="BP808"/>
      <c r="BQ808"/>
    </row>
    <row r="809" spans="3:69" ht="13.8" customHeight="1">
      <c r="C809" s="71" t="s">
        <v>760</v>
      </c>
      <c r="D809" s="17">
        <v>1</v>
      </c>
      <c r="E809" s="29" t="s">
        <v>52</v>
      </c>
      <c r="F809" s="43" t="s">
        <v>2291</v>
      </c>
      <c r="G809" s="238">
        <f t="shared" si="691"/>
        <v>1.2495617099318599E-2</v>
      </c>
      <c r="H809" s="134">
        <f t="shared" si="692"/>
        <v>3.5298052799999998E-4</v>
      </c>
      <c r="I809" s="134">
        <f t="shared" si="693"/>
        <v>1.3182117089999999E-3</v>
      </c>
      <c r="J809" s="138">
        <f t="shared" si="694"/>
        <v>5.4283268623186E-3</v>
      </c>
      <c r="K809" s="190">
        <v>5.3960980000000002E-3</v>
      </c>
      <c r="L809" s="190">
        <v>9.545825E-4</v>
      </c>
      <c r="M809" s="190">
        <v>3.2856664999999998E-4</v>
      </c>
      <c r="N809" s="190">
        <v>2.9024256E-4</v>
      </c>
      <c r="O809" s="190">
        <v>4.7495272999999999E-5</v>
      </c>
      <c r="P809" s="190">
        <v>1.5242695E-5</v>
      </c>
      <c r="Q809" s="190">
        <v>3.5062559E-5</v>
      </c>
      <c r="R809" s="190">
        <v>4.6844663000000001E-5</v>
      </c>
      <c r="S809" s="190">
        <v>5.3485672999999999E-3</v>
      </c>
      <c r="T809" s="190">
        <v>1.9525178000000001E-5</v>
      </c>
      <c r="U809" s="190">
        <v>1.3387778000000001E-5</v>
      </c>
      <c r="V809" s="190">
        <v>1.9433185999999998E-9</v>
      </c>
      <c r="W809" s="25"/>
      <c r="X809" s="252">
        <f t="shared" si="695"/>
        <v>4.6518086206896549E-2</v>
      </c>
      <c r="Y809" s="25">
        <v>0.68560544000000001</v>
      </c>
      <c r="Z809" s="67">
        <f t="shared" si="696"/>
        <v>1.3049817529493543E-3</v>
      </c>
      <c r="AA809" s="5">
        <f t="shared" si="697"/>
        <v>6.8973241610099997E-8</v>
      </c>
      <c r="AB809" s="5">
        <f t="shared" si="698"/>
        <v>1.8502378997705996E-10</v>
      </c>
      <c r="AC809" s="36">
        <f t="shared" si="699"/>
        <v>5.6239607720000003E-3</v>
      </c>
      <c r="AD809" s="42">
        <v>4.3363346999999997E-8</v>
      </c>
      <c r="AE809" s="42">
        <v>1.3082932999999999E-10</v>
      </c>
      <c r="AF809" s="42">
        <v>3.5743897000000001E-15</v>
      </c>
      <c r="AG809" s="42">
        <v>2.7233703000000001E-12</v>
      </c>
      <c r="AH809" s="42">
        <v>1.4715998E-12</v>
      </c>
      <c r="AI809" s="42">
        <v>4.1277134999999999E-11</v>
      </c>
      <c r="AJ809" s="42">
        <v>2.3677205E-8</v>
      </c>
      <c r="AK809" s="42">
        <v>5.9852670999999999E-12</v>
      </c>
      <c r="AL809" s="42">
        <v>2.7221047000000001E-11</v>
      </c>
      <c r="AM809" s="42">
        <v>4.0235754000000002E-14</v>
      </c>
      <c r="AN809" s="42">
        <v>4.9100637000000003E-16</v>
      </c>
      <c r="AO809" s="42">
        <v>7.9074087999999994E-14</v>
      </c>
      <c r="AP809" s="42">
        <v>1.6469869999999999E-15</v>
      </c>
      <c r="AQ809" s="42">
        <v>3.3982687000000001E-15</v>
      </c>
      <c r="AR809" s="42">
        <v>2.3283244999999998E-11</v>
      </c>
      <c r="AS809" s="42">
        <v>5.2429856000000004E-10</v>
      </c>
      <c r="AT809" s="42">
        <v>1.2712923E-11</v>
      </c>
      <c r="AU809" s="42">
        <v>2.4716720000000001E-6</v>
      </c>
      <c r="AV809" s="42">
        <v>5.6214890999999999E-3</v>
      </c>
      <c r="AW809" s="42">
        <v>1.3396357E-9</v>
      </c>
      <c r="AX809" s="42">
        <v>8.1464378999999994E-12</v>
      </c>
      <c r="AY809" s="42">
        <v>3.6448329000000001E-16</v>
      </c>
      <c r="AZ809" s="28"/>
      <c r="BA809" s="33" t="s">
        <v>1165</v>
      </c>
      <c r="BB809" s="28"/>
      <c r="BC809" s="28"/>
      <c r="BE809" s="39"/>
      <c r="BF809"/>
      <c r="BG809"/>
      <c r="BH809"/>
      <c r="BI809"/>
      <c r="BJ809"/>
      <c r="BK809"/>
      <c r="BL809"/>
      <c r="BM809"/>
      <c r="BN809"/>
      <c r="BO809"/>
      <c r="BP809"/>
      <c r="BQ809"/>
    </row>
    <row r="810" spans="3:69" ht="13.8" customHeight="1">
      <c r="C810" s="71" t="s">
        <v>761</v>
      </c>
      <c r="E810" s="29" t="s">
        <v>52</v>
      </c>
      <c r="F810" s="43" t="s">
        <v>2292</v>
      </c>
      <c r="G810" s="238">
        <f t="shared" si="691"/>
        <v>2.29936134865373E-2</v>
      </c>
      <c r="H810" s="134">
        <f t="shared" si="692"/>
        <v>9.0105704800000005E-4</v>
      </c>
      <c r="I810" s="134">
        <f t="shared" si="693"/>
        <v>2.0894592009999997E-3</v>
      </c>
      <c r="J810" s="138">
        <f t="shared" si="694"/>
        <v>1.0206934137537302E-2</v>
      </c>
      <c r="K810" s="190">
        <v>9.7961630999999997E-3</v>
      </c>
      <c r="L810" s="190">
        <v>1.139838E-3</v>
      </c>
      <c r="M810" s="190">
        <v>8.9780795999999999E-4</v>
      </c>
      <c r="N810" s="190">
        <v>7.4049539000000004E-4</v>
      </c>
      <c r="O810" s="190">
        <v>1.1393429E-4</v>
      </c>
      <c r="P810" s="190">
        <v>4.6627367999999999E-5</v>
      </c>
      <c r="Q810" s="190">
        <v>5.1813240999999999E-5</v>
      </c>
      <c r="R810" s="190">
        <v>1.0755454E-4</v>
      </c>
      <c r="S810" s="190">
        <v>9.9956143000000004E-3</v>
      </c>
      <c r="T810" s="190">
        <v>5.8696182E-5</v>
      </c>
      <c r="U810" s="190">
        <v>4.5062433000000001E-5</v>
      </c>
      <c r="V810" s="190">
        <v>6.6825372999999999E-9</v>
      </c>
      <c r="W810" s="25"/>
      <c r="X810" s="252">
        <f t="shared" si="695"/>
        <v>8.444968189655172E-2</v>
      </c>
      <c r="Y810" s="25">
        <v>1.2975705</v>
      </c>
      <c r="Z810" s="67">
        <f t="shared" si="696"/>
        <v>2.264805541744666E-3</v>
      </c>
      <c r="AA810" s="5">
        <f t="shared" si="697"/>
        <v>1.1795337996669998E-7</v>
      </c>
      <c r="AB810" s="5">
        <f t="shared" si="698"/>
        <v>3.5878839172240006E-10</v>
      </c>
      <c r="AC810" s="36">
        <f t="shared" si="699"/>
        <v>1.09416225725E-2</v>
      </c>
      <c r="AD810" s="42">
        <v>7.8768765000000003E-8</v>
      </c>
      <c r="AE810" s="42">
        <v>2.3764763999999998E-10</v>
      </c>
      <c r="AF810" s="42">
        <v>6.4927570999999999E-15</v>
      </c>
      <c r="AG810" s="42">
        <v>6.9813372000000002E-12</v>
      </c>
      <c r="AH810" s="42">
        <v>1.7385164999999999E-12</v>
      </c>
      <c r="AI810" s="42">
        <v>1.0824215000000001E-10</v>
      </c>
      <c r="AJ810" s="42">
        <v>3.3520269000000001E-8</v>
      </c>
      <c r="AK810" s="42">
        <v>1.5640635999999999E-11</v>
      </c>
      <c r="AL810" s="42">
        <v>3.8956251000000001E-11</v>
      </c>
      <c r="AM810" s="42">
        <v>1.3027450000000001E-13</v>
      </c>
      <c r="AN810" s="42">
        <v>1.4942867000000001E-15</v>
      </c>
      <c r="AO810" s="42">
        <v>2.1362833999999999E-13</v>
      </c>
      <c r="AP810" s="42">
        <v>3.4529689E-15</v>
      </c>
      <c r="AQ810" s="42">
        <v>6.7564112000000002E-15</v>
      </c>
      <c r="AR810" s="42">
        <v>5.8101763000000002E-11</v>
      </c>
      <c r="AS810" s="42">
        <v>1.6431013E-9</v>
      </c>
      <c r="AT810" s="42">
        <v>4.2791764999999999E-11</v>
      </c>
      <c r="AU810" s="42">
        <v>7.1435725000000003E-6</v>
      </c>
      <c r="AV810" s="42">
        <v>1.0934479E-2</v>
      </c>
      <c r="AW810" s="42">
        <v>3.8461808999999999E-9</v>
      </c>
      <c r="AX810" s="42">
        <v>2.3388954E-11</v>
      </c>
      <c r="AY810" s="42">
        <v>1.0464584999999999E-15</v>
      </c>
      <c r="AZ810" s="28"/>
      <c r="BA810" s="33" t="s">
        <v>1165</v>
      </c>
      <c r="BB810" s="28"/>
      <c r="BC810" s="28"/>
      <c r="BE810" s="39"/>
      <c r="BF810"/>
      <c r="BG810"/>
      <c r="BH810"/>
      <c r="BI810"/>
      <c r="BJ810"/>
      <c r="BK810"/>
      <c r="BL810"/>
      <c r="BM810"/>
      <c r="BN810"/>
      <c r="BO810"/>
      <c r="BP810"/>
      <c r="BQ810"/>
    </row>
    <row r="811" spans="3:69" ht="13.8" customHeight="1">
      <c r="C811" s="57" t="s">
        <v>167</v>
      </c>
      <c r="D811" s="1" t="s">
        <v>168</v>
      </c>
      <c r="F811" s="67"/>
      <c r="H811" s="67"/>
      <c r="I811" s="67"/>
      <c r="J811" s="67"/>
      <c r="K811" s="67"/>
      <c r="L811" s="67"/>
      <c r="M811" s="67"/>
      <c r="N811" s="67"/>
      <c r="O811" s="67"/>
      <c r="P811" s="67"/>
      <c r="Q811" s="67"/>
      <c r="R811" s="67"/>
      <c r="S811" s="67"/>
      <c r="T811" s="67"/>
      <c r="U811" s="67"/>
      <c r="V811" s="67"/>
      <c r="W811" s="67"/>
      <c r="Y811" s="67"/>
      <c r="AA811" s="67"/>
      <c r="AB811" s="67"/>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BE811" s="29"/>
      <c r="BF811"/>
      <c r="BG811"/>
      <c r="BH811"/>
      <c r="BI811"/>
      <c r="BJ811"/>
      <c r="BK811"/>
      <c r="BL811"/>
      <c r="BM811"/>
      <c r="BN811"/>
      <c r="BO811"/>
      <c r="BP811"/>
      <c r="BQ811"/>
    </row>
    <row r="812" spans="3:69" ht="13.8" customHeight="1">
      <c r="C812" s="71" t="s">
        <v>762</v>
      </c>
      <c r="E812" s="29" t="s">
        <v>52</v>
      </c>
      <c r="F812" s="43" t="s">
        <v>2293</v>
      </c>
      <c r="G812" s="238">
        <f t="shared" ref="G812:G842" si="700">H812+I812+J812+K812</f>
        <v>3.8345566367304601E-2</v>
      </c>
      <c r="H812" s="134">
        <f t="shared" ref="H812:H842" si="701">N812+O812+P812</f>
        <v>1.0536597660000002E-3</v>
      </c>
      <c r="I812" s="134">
        <f t="shared" ref="I812:I842" si="702">L812+M812+Q812</f>
        <v>3.8317367979999999E-3</v>
      </c>
      <c r="J812" s="138">
        <f t="shared" ref="J812:J842" si="703">R812+IF(S812="x",0,S812)+IF(T812="x",0,T812)+IF(U812="x",0,U812)+V812</f>
        <v>1.71440268033046E-2</v>
      </c>
      <c r="K812" s="190">
        <v>1.6316143000000002E-2</v>
      </c>
      <c r="L812" s="190">
        <v>2.765221E-3</v>
      </c>
      <c r="M812" s="190">
        <v>1.0092088E-3</v>
      </c>
      <c r="N812" s="190">
        <v>8.8258222000000002E-4</v>
      </c>
      <c r="O812" s="190">
        <v>1.2130622E-4</v>
      </c>
      <c r="P812" s="190">
        <v>4.9771326E-5</v>
      </c>
      <c r="Q812" s="190">
        <v>5.7306998E-5</v>
      </c>
      <c r="R812" s="190">
        <v>1.1123028E-4</v>
      </c>
      <c r="S812" s="190">
        <v>1.6927546000000002E-2</v>
      </c>
      <c r="T812" s="190">
        <v>5.9597433000000003E-5</v>
      </c>
      <c r="U812" s="190">
        <v>4.5646343000000001E-5</v>
      </c>
      <c r="V812" s="190">
        <v>6.7473046000000003E-9</v>
      </c>
      <c r="W812" s="25"/>
      <c r="X812" s="252">
        <f t="shared" ref="X812:X842" si="704">K812/0.116</f>
        <v>0.14065640517241379</v>
      </c>
      <c r="Y812" s="25">
        <v>2.0401891000000001</v>
      </c>
      <c r="Z812" s="67">
        <f t="shared" ref="Z812:Z842" si="705">AA812*42.1*400+AB812*1396*400+AC812*0.0000357*200</f>
        <v>3.9029388840979961E-3</v>
      </c>
      <c r="AA812" s="5">
        <f t="shared" ref="AA812:AA842" si="706">AD812+AG812+AH812+AI812+AJ812+AR812+AS812+AW812</f>
        <v>2.0562706695119999E-7</v>
      </c>
      <c r="AB812" s="5">
        <f t="shared" ref="AB812:AB842" si="707">AE812+AF812+AK812+AL812+AM812+AN812+AO812+AP812+AQ812+AT812+AX812+AY812</f>
        <v>5.6115439105520017E-10</v>
      </c>
      <c r="AC812" s="36">
        <f t="shared" ref="AC812:AC842" si="708">AU812+AV812</f>
        <v>1.7763370402599999E-2</v>
      </c>
      <c r="AD812" s="42">
        <v>1.3109925999999999E-7</v>
      </c>
      <c r="AE812" s="42">
        <v>3.9553384000000002E-10</v>
      </c>
      <c r="AF812" s="42">
        <v>1.0806384999999999E-14</v>
      </c>
      <c r="AG812" s="42">
        <v>7.8211173000000006E-12</v>
      </c>
      <c r="AH812" s="42">
        <v>1.8557958999999999E-12</v>
      </c>
      <c r="AI812" s="42">
        <v>1.2461419999999999E-10</v>
      </c>
      <c r="AJ812" s="42">
        <v>6.8601868000000005E-8</v>
      </c>
      <c r="AK812" s="42">
        <v>1.8092707999999998E-11</v>
      </c>
      <c r="AL812" s="42">
        <v>7.9644165999999997E-11</v>
      </c>
      <c r="AM812" s="42">
        <v>1.3810592000000001E-13</v>
      </c>
      <c r="AN812" s="42">
        <v>1.6150782999999999E-15</v>
      </c>
      <c r="AO812" s="42">
        <v>2.4190070000000001E-13</v>
      </c>
      <c r="AP812" s="42">
        <v>5.0000732000000002E-15</v>
      </c>
      <c r="AQ812" s="42">
        <v>1.0790363E-14</v>
      </c>
      <c r="AR812" s="42">
        <v>6.9123237999999998E-11</v>
      </c>
      <c r="AS812" s="42">
        <v>1.7547692000000001E-9</v>
      </c>
      <c r="AT812" s="42">
        <v>4.334612E-11</v>
      </c>
      <c r="AU812" s="42">
        <v>7.4734026000000004E-6</v>
      </c>
      <c r="AV812" s="42">
        <v>1.7755897E-2</v>
      </c>
      <c r="AW812" s="42">
        <v>3.9677554000000001E-9</v>
      </c>
      <c r="AX812" s="42">
        <v>2.4128259000000001E-11</v>
      </c>
      <c r="AY812" s="42">
        <v>1.0795357E-15</v>
      </c>
      <c r="AZ812" s="28"/>
      <c r="BA812" s="33" t="s">
        <v>1165</v>
      </c>
      <c r="BB812" s="28"/>
      <c r="BC812" s="28"/>
      <c r="BE812" s="39"/>
      <c r="BF812"/>
      <c r="BG812"/>
      <c r="BH812"/>
      <c r="BI812"/>
      <c r="BJ812"/>
      <c r="BK812"/>
      <c r="BL812"/>
      <c r="BM812"/>
      <c r="BN812"/>
      <c r="BO812"/>
      <c r="BP812"/>
      <c r="BQ812"/>
    </row>
    <row r="813" spans="3:69" ht="13.8" customHeight="1">
      <c r="C813" s="71" t="s">
        <v>763</v>
      </c>
      <c r="E813" s="29" t="s">
        <v>52</v>
      </c>
      <c r="F813" s="43" t="s">
        <v>2294</v>
      </c>
      <c r="G813" s="238">
        <f t="shared" si="700"/>
        <v>5.2010455170243048</v>
      </c>
      <c r="H813" s="134">
        <f t="shared" si="701"/>
        <v>1.0536597660000002E-3</v>
      </c>
      <c r="I813" s="134">
        <f t="shared" si="702"/>
        <v>3.8317367979999999E-3</v>
      </c>
      <c r="J813" s="138">
        <f t="shared" si="703"/>
        <v>4.779643980460305</v>
      </c>
      <c r="K813" s="190">
        <v>0.41651613999999998</v>
      </c>
      <c r="L813" s="190">
        <v>2.765221E-3</v>
      </c>
      <c r="M813" s="190">
        <v>1.0092088E-3</v>
      </c>
      <c r="N813" s="190">
        <v>8.8258222000000002E-4</v>
      </c>
      <c r="O813" s="190">
        <v>1.2130622E-4</v>
      </c>
      <c r="P813" s="190">
        <v>4.9771326E-5</v>
      </c>
      <c r="Q813" s="190">
        <v>5.7306998E-5</v>
      </c>
      <c r="R813" s="190">
        <v>1.1123028E-4</v>
      </c>
      <c r="S813" s="190">
        <v>1.6927546000000002E-2</v>
      </c>
      <c r="T813" s="190">
        <v>5.9597433000000003E-5</v>
      </c>
      <c r="U813" s="190">
        <v>4.7625456000000002</v>
      </c>
      <c r="V813" s="190">
        <v>6.7473046000000003E-9</v>
      </c>
      <c r="W813" s="25"/>
      <c r="X813" s="252">
        <f t="shared" si="704"/>
        <v>3.5906563793103445</v>
      </c>
      <c r="Y813" s="25">
        <v>2.0401891000000001</v>
      </c>
      <c r="Z813" s="67">
        <f t="shared" si="705"/>
        <v>6.3212175022759207E-2</v>
      </c>
      <c r="AA813" s="5">
        <f t="shared" si="706"/>
        <v>3.4072271069512002E-6</v>
      </c>
      <c r="AB813" s="5">
        <f t="shared" si="707"/>
        <v>1.02214184760502E-8</v>
      </c>
      <c r="AC813" s="36">
        <f t="shared" si="708"/>
        <v>1.7763370402599999E-2</v>
      </c>
      <c r="AD813" s="42">
        <v>3.3326992999999999E-6</v>
      </c>
      <c r="AE813" s="42">
        <v>1.0055534E-8</v>
      </c>
      <c r="AF813" s="42">
        <v>2.7473138000000001E-13</v>
      </c>
      <c r="AG813" s="42">
        <v>7.8211173000000006E-12</v>
      </c>
      <c r="AH813" s="42">
        <v>1.8557958999999999E-12</v>
      </c>
      <c r="AI813" s="42">
        <v>1.2461419999999999E-10</v>
      </c>
      <c r="AJ813" s="42">
        <v>6.8601868000000005E-8</v>
      </c>
      <c r="AK813" s="42">
        <v>1.8092707999999998E-11</v>
      </c>
      <c r="AL813" s="42">
        <v>7.9644165999999997E-11</v>
      </c>
      <c r="AM813" s="42">
        <v>1.3810592000000001E-13</v>
      </c>
      <c r="AN813" s="42">
        <v>1.6150782999999999E-15</v>
      </c>
      <c r="AO813" s="42">
        <v>2.4190070000000001E-13</v>
      </c>
      <c r="AP813" s="42">
        <v>5.0000732000000002E-15</v>
      </c>
      <c r="AQ813" s="42">
        <v>1.0790363E-14</v>
      </c>
      <c r="AR813" s="42">
        <v>6.9123237999999998E-11</v>
      </c>
      <c r="AS813" s="42">
        <v>1.7547692000000001E-9</v>
      </c>
      <c r="AT813" s="42">
        <v>4.334612E-11</v>
      </c>
      <c r="AU813" s="42">
        <v>7.4734026000000004E-6</v>
      </c>
      <c r="AV813" s="42">
        <v>1.7755897E-2</v>
      </c>
      <c r="AW813" s="42">
        <v>3.9677554000000001E-9</v>
      </c>
      <c r="AX813" s="42">
        <v>2.4128259000000001E-11</v>
      </c>
      <c r="AY813" s="42">
        <v>1.0795357E-15</v>
      </c>
      <c r="AZ813" s="28"/>
      <c r="BA813" s="33" t="s">
        <v>1165</v>
      </c>
      <c r="BB813" s="28"/>
      <c r="BC813" s="28"/>
      <c r="BE813" s="39"/>
      <c r="BF813"/>
      <c r="BG813"/>
      <c r="BH813"/>
      <c r="BI813"/>
      <c r="BJ813"/>
      <c r="BK813"/>
      <c r="BL813"/>
      <c r="BM813"/>
      <c r="BN813"/>
      <c r="BO813"/>
      <c r="BP813"/>
      <c r="BQ813"/>
    </row>
    <row r="814" spans="3:69" ht="13.8" customHeight="1">
      <c r="C814" s="71" t="s">
        <v>764</v>
      </c>
      <c r="E814" s="29" t="s">
        <v>52</v>
      </c>
      <c r="F814" s="43" t="s">
        <v>2295</v>
      </c>
      <c r="G814" s="238">
        <f t="shared" si="700"/>
        <v>4.1442826823433004E-2</v>
      </c>
      <c r="H814" s="134">
        <f t="shared" si="701"/>
        <v>2.0186021299999999E-3</v>
      </c>
      <c r="I814" s="134">
        <f t="shared" si="702"/>
        <v>3.2986955089999996E-3</v>
      </c>
      <c r="J814" s="138">
        <f t="shared" si="703"/>
        <v>1.8617005184432999E-2</v>
      </c>
      <c r="K814" s="190">
        <v>1.7508524000000001E-2</v>
      </c>
      <c r="L814" s="190">
        <v>1.1432130999999999E-3</v>
      </c>
      <c r="M814" s="190">
        <v>2.0697113999999998E-3</v>
      </c>
      <c r="N814" s="190">
        <v>1.6545972999999999E-3</v>
      </c>
      <c r="O814" s="190">
        <v>2.5205232999999999E-4</v>
      </c>
      <c r="P814" s="190">
        <v>1.119525E-4</v>
      </c>
      <c r="Q814" s="190">
        <v>8.5771008999999994E-5</v>
      </c>
      <c r="R814" s="190">
        <v>2.3449045E-4</v>
      </c>
      <c r="S814" s="190">
        <v>1.8129943999999999E-2</v>
      </c>
      <c r="T814" s="190">
        <v>1.4094707000000001E-4</v>
      </c>
      <c r="U814" s="190">
        <v>1.1160702000000001E-4</v>
      </c>
      <c r="V814" s="190">
        <v>1.6644432999999999E-8</v>
      </c>
      <c r="W814" s="25"/>
      <c r="X814" s="252">
        <f t="shared" si="704"/>
        <v>0.15093555172413795</v>
      </c>
      <c r="Y814" s="25">
        <v>2.4092682999999999</v>
      </c>
      <c r="Z814" s="67">
        <f t="shared" si="705"/>
        <v>3.8958177381660675E-3</v>
      </c>
      <c r="AA814" s="5">
        <f t="shared" si="706"/>
        <v>2.002141633744E-7</v>
      </c>
      <c r="AB814" s="5">
        <f t="shared" si="707"/>
        <v>6.764709843103E-10</v>
      </c>
      <c r="AC814" s="36">
        <f t="shared" si="708"/>
        <v>2.0513981694999999E-2</v>
      </c>
      <c r="AD814" s="42">
        <v>1.4085841999999999E-7</v>
      </c>
      <c r="AE814" s="42">
        <v>4.2497126000000001E-10</v>
      </c>
      <c r="AF814" s="42">
        <v>1.1610588E-14</v>
      </c>
      <c r="AG814" s="42">
        <v>1.5745715999999999E-11</v>
      </c>
      <c r="AH814" s="42">
        <v>2.2725483999999999E-12</v>
      </c>
      <c r="AI814" s="42">
        <v>2.4532663E-10</v>
      </c>
      <c r="AJ814" s="42">
        <v>4.5897505000000003E-8</v>
      </c>
      <c r="AK814" s="42">
        <v>3.5384443999999998E-11</v>
      </c>
      <c r="AL814" s="42">
        <v>5.3983341E-11</v>
      </c>
      <c r="AM814" s="42">
        <v>3.1796685999999999E-13</v>
      </c>
      <c r="AN814" s="42">
        <v>3.5777227000000004E-15</v>
      </c>
      <c r="AO814" s="42">
        <v>4.9017518000000002E-13</v>
      </c>
      <c r="AP814" s="42">
        <v>6.8870200999999996E-15</v>
      </c>
      <c r="AQ814" s="42">
        <v>1.2866612000000001E-14</v>
      </c>
      <c r="AR814" s="42">
        <v>1.2878218000000001E-10</v>
      </c>
      <c r="AS814" s="42">
        <v>3.9719126000000002E-9</v>
      </c>
      <c r="AT814" s="42">
        <v>1.0598378E-10</v>
      </c>
      <c r="AU814" s="42">
        <v>1.6900694999999999E-5</v>
      </c>
      <c r="AV814" s="42">
        <v>2.0497081E-2</v>
      </c>
      <c r="AW814" s="42">
        <v>9.0941987000000007E-9</v>
      </c>
      <c r="AX814" s="42">
        <v>5.5302601000000001E-11</v>
      </c>
      <c r="AY814" s="42">
        <v>2.4743275000000002E-15</v>
      </c>
      <c r="AZ814" s="28"/>
      <c r="BA814" s="33" t="s">
        <v>1165</v>
      </c>
      <c r="BB814" s="28"/>
      <c r="BC814" s="28"/>
      <c r="BE814" s="39"/>
      <c r="BF814"/>
      <c r="BG814"/>
      <c r="BH814"/>
      <c r="BI814"/>
      <c r="BJ814"/>
      <c r="BK814"/>
      <c r="BL814"/>
      <c r="BM814"/>
      <c r="BN814"/>
      <c r="BO814"/>
      <c r="BP814"/>
      <c r="BQ814"/>
    </row>
    <row r="815" spans="3:69" ht="13.8" customHeight="1">
      <c r="C815" s="71" t="s">
        <v>765</v>
      </c>
      <c r="E815" s="29" t="s">
        <v>52</v>
      </c>
      <c r="F815" s="43" t="s">
        <v>2296</v>
      </c>
      <c r="G815" s="238">
        <f t="shared" si="700"/>
        <v>4.1442826823433004E-2</v>
      </c>
      <c r="H815" s="134">
        <f t="shared" si="701"/>
        <v>2.0186021299999999E-3</v>
      </c>
      <c r="I815" s="134">
        <f t="shared" si="702"/>
        <v>3.2986955089999996E-3</v>
      </c>
      <c r="J815" s="138">
        <f t="shared" si="703"/>
        <v>1.8617005184432999E-2</v>
      </c>
      <c r="K815" s="190">
        <v>1.7508524000000001E-2</v>
      </c>
      <c r="L815" s="190">
        <v>1.1432130999999999E-3</v>
      </c>
      <c r="M815" s="190">
        <v>2.0697113999999998E-3</v>
      </c>
      <c r="N815" s="190">
        <v>1.6545972999999999E-3</v>
      </c>
      <c r="O815" s="190">
        <v>2.5205232999999999E-4</v>
      </c>
      <c r="P815" s="190">
        <v>1.119525E-4</v>
      </c>
      <c r="Q815" s="190">
        <v>8.5771008999999994E-5</v>
      </c>
      <c r="R815" s="190">
        <v>2.3449045E-4</v>
      </c>
      <c r="S815" s="190">
        <v>1.8129943999999999E-2</v>
      </c>
      <c r="T815" s="190">
        <v>1.4094707000000001E-4</v>
      </c>
      <c r="U815" s="190">
        <v>1.1160702000000001E-4</v>
      </c>
      <c r="V815" s="190">
        <v>1.6644432999999999E-8</v>
      </c>
      <c r="W815" s="25"/>
      <c r="X815" s="252">
        <f t="shared" si="704"/>
        <v>0.15093555172413795</v>
      </c>
      <c r="Y815" s="25">
        <v>2.4092682999999999</v>
      </c>
      <c r="Z815" s="67">
        <f t="shared" si="705"/>
        <v>3.8958177381660675E-3</v>
      </c>
      <c r="AA815" s="5">
        <f t="shared" si="706"/>
        <v>2.002141633744E-7</v>
      </c>
      <c r="AB815" s="5">
        <f t="shared" si="707"/>
        <v>6.764709843103E-10</v>
      </c>
      <c r="AC815" s="36">
        <f t="shared" si="708"/>
        <v>2.0513981694999999E-2</v>
      </c>
      <c r="AD815" s="42">
        <v>1.4085841999999999E-7</v>
      </c>
      <c r="AE815" s="42">
        <v>4.2497126000000001E-10</v>
      </c>
      <c r="AF815" s="42">
        <v>1.1610588E-14</v>
      </c>
      <c r="AG815" s="42">
        <v>1.5745715999999999E-11</v>
      </c>
      <c r="AH815" s="42">
        <v>2.2725483999999999E-12</v>
      </c>
      <c r="AI815" s="42">
        <v>2.4532663E-10</v>
      </c>
      <c r="AJ815" s="42">
        <v>4.5897505000000003E-8</v>
      </c>
      <c r="AK815" s="42">
        <v>3.5384443999999998E-11</v>
      </c>
      <c r="AL815" s="42">
        <v>5.3983341E-11</v>
      </c>
      <c r="AM815" s="42">
        <v>3.1796685999999999E-13</v>
      </c>
      <c r="AN815" s="42">
        <v>3.5777227000000004E-15</v>
      </c>
      <c r="AO815" s="42">
        <v>4.9017518000000002E-13</v>
      </c>
      <c r="AP815" s="42">
        <v>6.8870200999999996E-15</v>
      </c>
      <c r="AQ815" s="42">
        <v>1.2866612000000001E-14</v>
      </c>
      <c r="AR815" s="42">
        <v>1.2878218000000001E-10</v>
      </c>
      <c r="AS815" s="42">
        <v>3.9719126000000002E-9</v>
      </c>
      <c r="AT815" s="42">
        <v>1.0598378E-10</v>
      </c>
      <c r="AU815" s="42">
        <v>1.6900694999999999E-5</v>
      </c>
      <c r="AV815" s="42">
        <v>2.0497081E-2</v>
      </c>
      <c r="AW815" s="42">
        <v>9.0941987000000007E-9</v>
      </c>
      <c r="AX815" s="42">
        <v>5.5302601000000001E-11</v>
      </c>
      <c r="AY815" s="42">
        <v>2.4743275000000002E-15</v>
      </c>
      <c r="AZ815" s="28"/>
      <c r="BA815" s="33" t="s">
        <v>1165</v>
      </c>
      <c r="BB815" s="28"/>
      <c r="BC815" s="28"/>
      <c r="BE815" s="39"/>
      <c r="BF815"/>
      <c r="BG815"/>
      <c r="BH815"/>
      <c r="BI815"/>
      <c r="BJ815"/>
      <c r="BK815"/>
      <c r="BL815"/>
      <c r="BM815"/>
      <c r="BN815"/>
      <c r="BO815"/>
      <c r="BP815"/>
      <c r="BQ815"/>
    </row>
    <row r="816" spans="3:69" ht="13.8" customHeight="1">
      <c r="C816" s="71" t="s">
        <v>766</v>
      </c>
      <c r="E816" s="29" t="s">
        <v>52</v>
      </c>
      <c r="F816" s="43" t="s">
        <v>2297</v>
      </c>
      <c r="G816" s="238">
        <f t="shared" si="700"/>
        <v>3.7141491362224804E-2</v>
      </c>
      <c r="H816" s="134">
        <f t="shared" si="701"/>
        <v>1.0416909220000001E-3</v>
      </c>
      <c r="I816" s="134">
        <f t="shared" si="702"/>
        <v>3.6950874150000002E-3</v>
      </c>
      <c r="J816" s="138">
        <f t="shared" si="703"/>
        <v>1.6599941025224798E-2</v>
      </c>
      <c r="K816" s="190">
        <v>1.5804772000000002E-2</v>
      </c>
      <c r="L816" s="190">
        <v>2.6377398999999999E-3</v>
      </c>
      <c r="M816" s="190">
        <v>1.0004714000000001E-3</v>
      </c>
      <c r="N816" s="190">
        <v>8.7143815000000004E-4</v>
      </c>
      <c r="O816" s="190">
        <v>1.2072803E-4</v>
      </c>
      <c r="P816" s="190">
        <v>4.9524741999999999E-5</v>
      </c>
      <c r="Q816" s="190">
        <v>5.6876114999999997E-5</v>
      </c>
      <c r="R816" s="190">
        <v>1.1094199E-4</v>
      </c>
      <c r="S816" s="190">
        <v>1.6383865000000001E-2</v>
      </c>
      <c r="T816" s="190">
        <v>5.9526747000000002E-5</v>
      </c>
      <c r="U816" s="190">
        <v>4.5600545999999997E-5</v>
      </c>
      <c r="V816" s="190">
        <v>6.7422247999999998E-9</v>
      </c>
      <c r="W816" s="25"/>
      <c r="X816" s="252">
        <f t="shared" si="704"/>
        <v>0.13624803448275863</v>
      </c>
      <c r="Y816" s="25">
        <v>1.9819445</v>
      </c>
      <c r="Z816" s="67">
        <f t="shared" si="705"/>
        <v>3.7744578734707343E-3</v>
      </c>
      <c r="AA816" s="5">
        <f t="shared" si="706"/>
        <v>1.987507017787E-7</v>
      </c>
      <c r="AB816" s="5">
        <f t="shared" si="707"/>
        <v>5.4528254926260001E-10</v>
      </c>
      <c r="AC816" s="36">
        <f t="shared" si="708"/>
        <v>1.7228330533499998E-2</v>
      </c>
      <c r="AD816" s="42">
        <v>1.2699491E-7</v>
      </c>
      <c r="AE816" s="42">
        <v>3.8315060999999999E-10</v>
      </c>
      <c r="AF816" s="42">
        <v>1.0468061000000001E-14</v>
      </c>
      <c r="AG816" s="42">
        <v>7.7552522000000002E-12</v>
      </c>
      <c r="AH816" s="42">
        <v>1.8465975E-12</v>
      </c>
      <c r="AI816" s="42">
        <v>1.2333011999999999E-10</v>
      </c>
      <c r="AJ816" s="42">
        <v>6.5850370000000003E-8</v>
      </c>
      <c r="AK816" s="42">
        <v>1.7900388999999999E-11</v>
      </c>
      <c r="AL816" s="42">
        <v>7.6452956999999999E-11</v>
      </c>
      <c r="AM816" s="42">
        <v>1.3749168999999999E-13</v>
      </c>
      <c r="AN816" s="42">
        <v>1.6056045000000001E-15</v>
      </c>
      <c r="AO816" s="42">
        <v>2.3968325999999999E-13</v>
      </c>
      <c r="AP816" s="42">
        <v>4.8787317E-15</v>
      </c>
      <c r="AQ816" s="42">
        <v>1.0473973999999999E-14</v>
      </c>
      <c r="AR816" s="42">
        <v>6.8258808999999996E-11</v>
      </c>
      <c r="AS816" s="42">
        <v>1.7460108999999999E-9</v>
      </c>
      <c r="AT816" s="42">
        <v>4.3302641000000001E-11</v>
      </c>
      <c r="AU816" s="42">
        <v>7.4475335000000002E-6</v>
      </c>
      <c r="AV816" s="42">
        <v>1.7220882999999999E-2</v>
      </c>
      <c r="AW816" s="42">
        <v>3.9582200999999996E-9</v>
      </c>
      <c r="AX816" s="42">
        <v>2.4070274E-11</v>
      </c>
      <c r="AY816" s="42">
        <v>1.0769414E-15</v>
      </c>
      <c r="AZ816" s="28"/>
      <c r="BA816" s="33" t="s">
        <v>1165</v>
      </c>
      <c r="BB816" s="28"/>
      <c r="BC816" s="28"/>
      <c r="BE816" s="39"/>
      <c r="BF816"/>
      <c r="BG816"/>
      <c r="BH816"/>
      <c r="BI816"/>
      <c r="BJ816"/>
      <c r="BK816"/>
      <c r="BL816"/>
      <c r="BM816"/>
      <c r="BN816"/>
      <c r="BO816"/>
      <c r="BP816"/>
      <c r="BQ816"/>
    </row>
    <row r="817" spans="3:69" ht="13.8" customHeight="1">
      <c r="C817" s="71" t="s">
        <v>767</v>
      </c>
      <c r="E817" s="29" t="s">
        <v>52</v>
      </c>
      <c r="F817" s="43" t="s">
        <v>2298</v>
      </c>
      <c r="G817" s="238">
        <f t="shared" si="700"/>
        <v>5.2373414888162237</v>
      </c>
      <c r="H817" s="134">
        <f t="shared" si="701"/>
        <v>1.0416909220000001E-3</v>
      </c>
      <c r="I817" s="134">
        <f t="shared" si="702"/>
        <v>3.6950874150000002E-3</v>
      </c>
      <c r="J817" s="138">
        <f t="shared" si="703"/>
        <v>4.8165999404792244</v>
      </c>
      <c r="K817" s="190">
        <v>0.41600477000000002</v>
      </c>
      <c r="L817" s="190">
        <v>2.6377398999999999E-3</v>
      </c>
      <c r="M817" s="190">
        <v>1.0004714000000001E-3</v>
      </c>
      <c r="N817" s="190">
        <v>8.7143815000000004E-4</v>
      </c>
      <c r="O817" s="190">
        <v>1.2072803E-4</v>
      </c>
      <c r="P817" s="190">
        <v>4.9524741999999999E-5</v>
      </c>
      <c r="Q817" s="190">
        <v>5.6876114999999997E-5</v>
      </c>
      <c r="R817" s="190">
        <v>1.1094199E-4</v>
      </c>
      <c r="S817" s="190">
        <v>1.6383865000000001E-2</v>
      </c>
      <c r="T817" s="190">
        <v>5.9526747000000002E-5</v>
      </c>
      <c r="U817" s="190">
        <v>4.8000455999999998</v>
      </c>
      <c r="V817" s="190">
        <v>6.7422247999999998E-9</v>
      </c>
      <c r="W817" s="25"/>
      <c r="X817" s="252">
        <f t="shared" si="704"/>
        <v>3.5862480172413793</v>
      </c>
      <c r="Y817" s="25">
        <v>1.9819445</v>
      </c>
      <c r="Z817" s="67">
        <f t="shared" si="705"/>
        <v>6.3083693298566182E-2</v>
      </c>
      <c r="AA817" s="5">
        <f t="shared" si="706"/>
        <v>3.4003506917786999E-6</v>
      </c>
      <c r="AB817" s="5">
        <f t="shared" si="707"/>
        <v>1.02055468642616E-8</v>
      </c>
      <c r="AC817" s="36">
        <f t="shared" si="708"/>
        <v>1.7228330533499998E-2</v>
      </c>
      <c r="AD817" s="42">
        <v>3.3285948999999999E-6</v>
      </c>
      <c r="AE817" s="42">
        <v>1.0043150999999999E-8</v>
      </c>
      <c r="AF817" s="42">
        <v>2.7439305999999998E-13</v>
      </c>
      <c r="AG817" s="42">
        <v>7.7552522000000002E-12</v>
      </c>
      <c r="AH817" s="42">
        <v>1.8465975E-12</v>
      </c>
      <c r="AI817" s="42">
        <v>1.2333011999999999E-10</v>
      </c>
      <c r="AJ817" s="42">
        <v>6.5850370000000003E-8</v>
      </c>
      <c r="AK817" s="42">
        <v>1.7900388999999999E-11</v>
      </c>
      <c r="AL817" s="42">
        <v>7.6452956999999999E-11</v>
      </c>
      <c r="AM817" s="42">
        <v>1.3749168999999999E-13</v>
      </c>
      <c r="AN817" s="42">
        <v>1.6056045000000001E-15</v>
      </c>
      <c r="AO817" s="42">
        <v>2.3968325999999999E-13</v>
      </c>
      <c r="AP817" s="42">
        <v>4.8787317E-15</v>
      </c>
      <c r="AQ817" s="42">
        <v>1.0473973999999999E-14</v>
      </c>
      <c r="AR817" s="42">
        <v>6.8258808999999996E-11</v>
      </c>
      <c r="AS817" s="42">
        <v>1.7460108999999999E-9</v>
      </c>
      <c r="AT817" s="42">
        <v>4.3302641000000001E-11</v>
      </c>
      <c r="AU817" s="42">
        <v>7.4475335000000002E-6</v>
      </c>
      <c r="AV817" s="42">
        <v>1.7220882999999999E-2</v>
      </c>
      <c r="AW817" s="42">
        <v>3.9582200999999996E-9</v>
      </c>
      <c r="AX817" s="42">
        <v>2.4070274E-11</v>
      </c>
      <c r="AY817" s="42">
        <v>1.0769414E-15</v>
      </c>
      <c r="AZ817" s="28"/>
      <c r="BA817" s="33" t="s">
        <v>1165</v>
      </c>
      <c r="BB817" s="28"/>
      <c r="BC817" s="28"/>
      <c r="BE817" s="39"/>
      <c r="BF817"/>
      <c r="BG817"/>
      <c r="BH817"/>
      <c r="BI817"/>
      <c r="BJ817"/>
      <c r="BK817"/>
      <c r="BL817"/>
      <c r="BM817"/>
      <c r="BN817"/>
      <c r="BO817"/>
      <c r="BP817"/>
      <c r="BQ817"/>
    </row>
    <row r="818" spans="3:69" ht="13.8" customHeight="1">
      <c r="C818" s="71" t="s">
        <v>768</v>
      </c>
      <c r="E818" s="29" t="s">
        <v>52</v>
      </c>
      <c r="F818" s="43" t="s">
        <v>2299</v>
      </c>
      <c r="G818" s="238">
        <f t="shared" si="700"/>
        <v>4.1442826823433004E-2</v>
      </c>
      <c r="H818" s="134">
        <f t="shared" si="701"/>
        <v>2.0186021299999999E-3</v>
      </c>
      <c r="I818" s="134">
        <f t="shared" si="702"/>
        <v>3.2986955089999996E-3</v>
      </c>
      <c r="J818" s="138">
        <f t="shared" si="703"/>
        <v>1.8617005184432999E-2</v>
      </c>
      <c r="K818" s="190">
        <v>1.7508524000000001E-2</v>
      </c>
      <c r="L818" s="190">
        <v>1.1432130999999999E-3</v>
      </c>
      <c r="M818" s="190">
        <v>2.0697113999999998E-3</v>
      </c>
      <c r="N818" s="190">
        <v>1.6545972999999999E-3</v>
      </c>
      <c r="O818" s="190">
        <v>2.5205232999999999E-4</v>
      </c>
      <c r="P818" s="190">
        <v>1.119525E-4</v>
      </c>
      <c r="Q818" s="190">
        <v>8.5771008999999994E-5</v>
      </c>
      <c r="R818" s="190">
        <v>2.3449045E-4</v>
      </c>
      <c r="S818" s="190">
        <v>1.8129943999999999E-2</v>
      </c>
      <c r="T818" s="190">
        <v>1.4094707000000001E-4</v>
      </c>
      <c r="U818" s="190">
        <v>1.1160702000000001E-4</v>
      </c>
      <c r="V818" s="190">
        <v>1.6644432999999999E-8</v>
      </c>
      <c r="W818" s="25"/>
      <c r="X818" s="252">
        <f t="shared" si="704"/>
        <v>0.15093555172413795</v>
      </c>
      <c r="Y818" s="25">
        <v>2.4092682999999999</v>
      </c>
      <c r="Z818" s="67">
        <f t="shared" si="705"/>
        <v>3.8958177381660675E-3</v>
      </c>
      <c r="AA818" s="5">
        <f t="shared" si="706"/>
        <v>2.002141633744E-7</v>
      </c>
      <c r="AB818" s="5">
        <f t="shared" si="707"/>
        <v>6.764709843103E-10</v>
      </c>
      <c r="AC818" s="36">
        <f t="shared" si="708"/>
        <v>2.0513981694999999E-2</v>
      </c>
      <c r="AD818" s="42">
        <v>1.4085841999999999E-7</v>
      </c>
      <c r="AE818" s="42">
        <v>4.2497126000000001E-10</v>
      </c>
      <c r="AF818" s="42">
        <v>1.1610588E-14</v>
      </c>
      <c r="AG818" s="42">
        <v>1.5745715999999999E-11</v>
      </c>
      <c r="AH818" s="42">
        <v>2.2725483999999999E-12</v>
      </c>
      <c r="AI818" s="42">
        <v>2.4532663E-10</v>
      </c>
      <c r="AJ818" s="42">
        <v>4.5897505000000003E-8</v>
      </c>
      <c r="AK818" s="42">
        <v>3.5384443999999998E-11</v>
      </c>
      <c r="AL818" s="42">
        <v>5.3983341E-11</v>
      </c>
      <c r="AM818" s="42">
        <v>3.1796685999999999E-13</v>
      </c>
      <c r="AN818" s="42">
        <v>3.5777227000000004E-15</v>
      </c>
      <c r="AO818" s="42">
        <v>4.9017518000000002E-13</v>
      </c>
      <c r="AP818" s="42">
        <v>6.8870200999999996E-15</v>
      </c>
      <c r="AQ818" s="42">
        <v>1.2866612000000001E-14</v>
      </c>
      <c r="AR818" s="42">
        <v>1.2878218000000001E-10</v>
      </c>
      <c r="AS818" s="42">
        <v>3.9719126000000002E-9</v>
      </c>
      <c r="AT818" s="42">
        <v>1.0598378E-10</v>
      </c>
      <c r="AU818" s="42">
        <v>1.6900694999999999E-5</v>
      </c>
      <c r="AV818" s="42">
        <v>2.0497081E-2</v>
      </c>
      <c r="AW818" s="42">
        <v>9.0941987000000007E-9</v>
      </c>
      <c r="AX818" s="42">
        <v>5.5302601000000001E-11</v>
      </c>
      <c r="AY818" s="42">
        <v>2.4743275000000002E-15</v>
      </c>
      <c r="AZ818" s="28"/>
      <c r="BA818" s="33" t="s">
        <v>1165</v>
      </c>
      <c r="BB818" s="28"/>
      <c r="BC818" s="28"/>
      <c r="BE818" s="39"/>
      <c r="BF818"/>
      <c r="BG818"/>
      <c r="BH818"/>
      <c r="BI818"/>
      <c r="BJ818"/>
      <c r="BK818"/>
      <c r="BL818"/>
      <c r="BM818"/>
      <c r="BN818"/>
      <c r="BO818"/>
      <c r="BP818"/>
      <c r="BQ818"/>
    </row>
    <row r="819" spans="3:69" ht="13.8" customHeight="1">
      <c r="C819" s="71" t="s">
        <v>769</v>
      </c>
      <c r="E819" s="29" t="s">
        <v>52</v>
      </c>
      <c r="F819" s="43" t="s">
        <v>2300</v>
      </c>
      <c r="G819" s="238">
        <f t="shared" si="700"/>
        <v>5.1575775885542005E-2</v>
      </c>
      <c r="H819" s="134">
        <f t="shared" si="701"/>
        <v>2.5085576400000003E-3</v>
      </c>
      <c r="I819" s="134">
        <f t="shared" si="702"/>
        <v>4.0801126100000005E-3</v>
      </c>
      <c r="J819" s="138">
        <f t="shared" si="703"/>
        <v>2.3226375635542005E-2</v>
      </c>
      <c r="K819" s="190">
        <v>2.1760729999999999E-2</v>
      </c>
      <c r="L819" s="190">
        <v>1.4035651999999999E-3</v>
      </c>
      <c r="M819" s="190">
        <v>2.5757521000000002E-3</v>
      </c>
      <c r="N819" s="190">
        <v>2.0581095E-3</v>
      </c>
      <c r="O819" s="190">
        <v>3.1077596000000002E-4</v>
      </c>
      <c r="P819" s="190">
        <v>1.3967218000000001E-4</v>
      </c>
      <c r="Q819" s="190">
        <v>1.0079530999999999E-4</v>
      </c>
      <c r="R819" s="190">
        <v>2.8796600999999997E-4</v>
      </c>
      <c r="S819" s="190">
        <v>2.2623600000000001E-2</v>
      </c>
      <c r="T819" s="190">
        <v>1.7536186E-4</v>
      </c>
      <c r="U819" s="190">
        <v>1.3942695999999999E-4</v>
      </c>
      <c r="V819" s="190">
        <v>2.0805542000000001E-8</v>
      </c>
      <c r="W819" s="25"/>
      <c r="X819" s="252">
        <f t="shared" si="704"/>
        <v>0.1875925</v>
      </c>
      <c r="Y819" s="25">
        <v>2.9907849999999998</v>
      </c>
      <c r="Z819" s="67">
        <f t="shared" si="705"/>
        <v>4.8363831826584427E-3</v>
      </c>
      <c r="AA819" s="5">
        <f t="shared" si="706"/>
        <v>2.4845710566489998E-7</v>
      </c>
      <c r="AB819" s="5">
        <f t="shared" si="707"/>
        <v>8.4107840325800001E-10</v>
      </c>
      <c r="AC819" s="36">
        <f t="shared" si="708"/>
        <v>2.5589263708999999E-2</v>
      </c>
      <c r="AD819" s="42">
        <v>1.7506607E-7</v>
      </c>
      <c r="AE819" s="42">
        <v>5.2817619999999996E-10</v>
      </c>
      <c r="AF819" s="42">
        <v>1.4430238E-14</v>
      </c>
      <c r="AG819" s="42">
        <v>1.9531329000000001E-11</v>
      </c>
      <c r="AH819" s="42">
        <v>2.5137458999999999E-12</v>
      </c>
      <c r="AI819" s="42">
        <v>3.0505346E-10</v>
      </c>
      <c r="AJ819" s="42">
        <v>5.6643666999999997E-8</v>
      </c>
      <c r="AK819" s="42">
        <v>4.4001679999999997E-11</v>
      </c>
      <c r="AL819" s="42">
        <v>6.6726771999999996E-11</v>
      </c>
      <c r="AM819" s="42">
        <v>3.9741966000000002E-13</v>
      </c>
      <c r="AN819" s="42">
        <v>4.4650647E-15</v>
      </c>
      <c r="AO819" s="42">
        <v>6.0990720999999996E-13</v>
      </c>
      <c r="AP819" s="42">
        <v>8.5643496999999997E-15</v>
      </c>
      <c r="AQ819" s="42">
        <v>1.6055193000000001E-14</v>
      </c>
      <c r="AR819" s="42">
        <v>1.5998823000000001E-10</v>
      </c>
      <c r="AS819" s="42">
        <v>4.9600409E-9</v>
      </c>
      <c r="AT819" s="42">
        <v>1.324021E-10</v>
      </c>
      <c r="AU819" s="42">
        <v>2.1018709E-5</v>
      </c>
      <c r="AV819" s="42">
        <v>2.5568245E-2</v>
      </c>
      <c r="AW819" s="42">
        <v>1.1300240999999999E-8</v>
      </c>
      <c r="AX819" s="42">
        <v>6.8717735000000001E-11</v>
      </c>
      <c r="AY819" s="42">
        <v>3.0745426E-15</v>
      </c>
      <c r="AZ819" s="28"/>
      <c r="BA819" s="33" t="s">
        <v>1165</v>
      </c>
      <c r="BB819" s="28"/>
      <c r="BC819" s="28"/>
      <c r="BE819" s="39"/>
      <c r="BF819"/>
      <c r="BG819"/>
      <c r="BH819"/>
      <c r="BI819"/>
      <c r="BJ819"/>
      <c r="BK819"/>
      <c r="BL819"/>
      <c r="BM819"/>
      <c r="BN819"/>
      <c r="BO819"/>
      <c r="BP819"/>
      <c r="BQ819"/>
    </row>
    <row r="820" spans="3:69" ht="13.8" customHeight="1">
      <c r="C820" s="71" t="s">
        <v>770</v>
      </c>
      <c r="E820" s="29" t="s">
        <v>52</v>
      </c>
      <c r="F820" s="43" t="s">
        <v>2301</v>
      </c>
      <c r="G820" s="238">
        <f t="shared" si="700"/>
        <v>7.5924284558257699E-2</v>
      </c>
      <c r="H820" s="134">
        <f t="shared" si="701"/>
        <v>1.531435237E-3</v>
      </c>
      <c r="I820" s="134">
        <f t="shared" si="702"/>
        <v>8.0032198590000003E-3</v>
      </c>
      <c r="J820" s="138">
        <f t="shared" si="703"/>
        <v>3.4152785462257702E-2</v>
      </c>
      <c r="K820" s="190">
        <v>3.2236844000000001E-2</v>
      </c>
      <c r="L820" s="190">
        <v>6.5318570000000003E-3</v>
      </c>
      <c r="M820" s="190">
        <v>1.3975528999999999E-3</v>
      </c>
      <c r="N820" s="190">
        <v>1.3133859999999999E-3</v>
      </c>
      <c r="O820" s="190">
        <v>1.5373453000000001E-4</v>
      </c>
      <c r="P820" s="190">
        <v>6.4314707000000002E-5</v>
      </c>
      <c r="Q820" s="190">
        <v>7.3809959000000001E-5</v>
      </c>
      <c r="R820" s="190">
        <v>1.3385151000000001E-4</v>
      </c>
      <c r="S820" s="190">
        <v>3.3893708000000002E-2</v>
      </c>
      <c r="T820" s="190">
        <v>7.0824756E-5</v>
      </c>
      <c r="U820" s="190">
        <v>5.4393191999999998E-5</v>
      </c>
      <c r="V820" s="190">
        <v>8.0042576999999995E-9</v>
      </c>
      <c r="W820" s="25"/>
      <c r="X820" s="252">
        <f t="shared" si="704"/>
        <v>0.27790382758620691</v>
      </c>
      <c r="Y820" s="25">
        <v>3.8844720000000001</v>
      </c>
      <c r="Z820" s="67">
        <f t="shared" si="705"/>
        <v>7.8734446199036842E-3</v>
      </c>
      <c r="AA820" s="5">
        <f t="shared" si="706"/>
        <v>4.1756835775300003E-7</v>
      </c>
      <c r="AB820" s="5">
        <f t="shared" si="707"/>
        <v>1.0643028724142998E-9</v>
      </c>
      <c r="AC820" s="36">
        <f t="shared" si="708"/>
        <v>3.4633998793700001E-2</v>
      </c>
      <c r="AD820" s="42">
        <v>2.5890373E-7</v>
      </c>
      <c r="AE820" s="42">
        <v>7.8113152000000002E-10</v>
      </c>
      <c r="AF820" s="42">
        <v>2.1341338999999999E-14</v>
      </c>
      <c r="AG820" s="42">
        <v>1.0740835999999999E-11</v>
      </c>
      <c r="AH820" s="42">
        <v>2.1868870000000001E-12</v>
      </c>
      <c r="AI820" s="42">
        <v>1.7778236999999999E-10</v>
      </c>
      <c r="AJ820" s="42">
        <v>1.5126655000000001E-7</v>
      </c>
      <c r="AK820" s="42">
        <v>2.596829E-11</v>
      </c>
      <c r="AL820" s="42">
        <v>1.7559396999999999E-10</v>
      </c>
      <c r="AM820" s="42">
        <v>1.7710721E-13</v>
      </c>
      <c r="AN820" s="42">
        <v>2.1264638E-15</v>
      </c>
      <c r="AO820" s="42">
        <v>3.3813949999999997E-13</v>
      </c>
      <c r="AP820" s="42">
        <v>8.9665117000000003E-15</v>
      </c>
      <c r="AQ820" s="42">
        <v>2.0816557000000001E-14</v>
      </c>
      <c r="AR820" s="42">
        <v>1.0251506E-10</v>
      </c>
      <c r="AS820" s="42">
        <v>2.2722775E-9</v>
      </c>
      <c r="AT820" s="42">
        <v>5.1651979000000002E-11</v>
      </c>
      <c r="AU820" s="42">
        <v>9.3217936999999999E-6</v>
      </c>
      <c r="AV820" s="42">
        <v>3.4624677E-2</v>
      </c>
      <c r="AW820" s="42">
        <v>4.8325751000000004E-9</v>
      </c>
      <c r="AX820" s="42">
        <v>2.9387301000000001E-11</v>
      </c>
      <c r="AY820" s="42">
        <v>1.3148328E-15</v>
      </c>
      <c r="AZ820" s="28"/>
      <c r="BA820" s="33" t="s">
        <v>1165</v>
      </c>
      <c r="BB820" s="28"/>
      <c r="BC820" s="28"/>
      <c r="BE820" s="39"/>
      <c r="BF820"/>
      <c r="BG820"/>
      <c r="BH820"/>
      <c r="BI820"/>
      <c r="BJ820"/>
      <c r="BK820"/>
      <c r="BL820"/>
      <c r="BM820"/>
      <c r="BN820"/>
      <c r="BO820"/>
      <c r="BP820"/>
      <c r="BQ820"/>
    </row>
    <row r="821" spans="3:69" ht="13.8" customHeight="1">
      <c r="C821" s="71" t="s">
        <v>771</v>
      </c>
      <c r="E821" s="29" t="s">
        <v>52</v>
      </c>
      <c r="F821" s="43" t="s">
        <v>2302</v>
      </c>
      <c r="G821" s="238">
        <f t="shared" si="700"/>
        <v>8.3061242873662575</v>
      </c>
      <c r="H821" s="134">
        <f t="shared" si="701"/>
        <v>1.531435237E-3</v>
      </c>
      <c r="I821" s="134">
        <f t="shared" si="702"/>
        <v>8.0032198590000003E-3</v>
      </c>
      <c r="J821" s="138">
        <f t="shared" si="703"/>
        <v>7.8641527922702572</v>
      </c>
      <c r="K821" s="190">
        <v>0.43243683999999999</v>
      </c>
      <c r="L821" s="190">
        <v>6.5318570000000003E-3</v>
      </c>
      <c r="M821" s="190">
        <v>1.3975528999999999E-3</v>
      </c>
      <c r="N821" s="190">
        <v>1.3133859999999999E-3</v>
      </c>
      <c r="O821" s="190">
        <v>1.5373453000000001E-4</v>
      </c>
      <c r="P821" s="190">
        <v>6.4314707000000002E-5</v>
      </c>
      <c r="Q821" s="190">
        <v>7.3809959000000001E-5</v>
      </c>
      <c r="R821" s="190">
        <v>1.3385151000000001E-4</v>
      </c>
      <c r="S821" s="190">
        <v>3.3893708000000002E-2</v>
      </c>
      <c r="T821" s="190">
        <v>7.0824756E-5</v>
      </c>
      <c r="U821" s="190">
        <v>7.8300543999999999</v>
      </c>
      <c r="V821" s="190">
        <v>8.0042576999999995E-9</v>
      </c>
      <c r="W821" s="25"/>
      <c r="X821" s="252">
        <f t="shared" si="704"/>
        <v>3.7279037931034478</v>
      </c>
      <c r="Y821" s="25">
        <v>3.8844720000000001</v>
      </c>
      <c r="Z821" s="67">
        <f t="shared" si="705"/>
        <v>6.7182679758456237E-2</v>
      </c>
      <c r="AA821" s="5">
        <f t="shared" si="706"/>
        <v>3.619168327753E-6</v>
      </c>
      <c r="AB821" s="5">
        <f t="shared" si="707"/>
        <v>1.0724567277415295E-8</v>
      </c>
      <c r="AC821" s="36">
        <f t="shared" si="708"/>
        <v>3.4633998793700001E-2</v>
      </c>
      <c r="AD821" s="42">
        <v>3.4605037E-6</v>
      </c>
      <c r="AE821" s="42">
        <v>1.0441132E-8</v>
      </c>
      <c r="AF821" s="42">
        <v>2.8526633999999998E-13</v>
      </c>
      <c r="AG821" s="42">
        <v>1.0740835999999999E-11</v>
      </c>
      <c r="AH821" s="42">
        <v>2.1868870000000001E-12</v>
      </c>
      <c r="AI821" s="42">
        <v>1.7778236999999999E-10</v>
      </c>
      <c r="AJ821" s="42">
        <v>1.5126655000000001E-7</v>
      </c>
      <c r="AK821" s="42">
        <v>2.596829E-11</v>
      </c>
      <c r="AL821" s="42">
        <v>1.7559396999999999E-10</v>
      </c>
      <c r="AM821" s="42">
        <v>1.7710721E-13</v>
      </c>
      <c r="AN821" s="42">
        <v>2.1264638E-15</v>
      </c>
      <c r="AO821" s="42">
        <v>3.3813949999999997E-13</v>
      </c>
      <c r="AP821" s="42">
        <v>8.9665117000000003E-15</v>
      </c>
      <c r="AQ821" s="42">
        <v>2.0816557000000001E-14</v>
      </c>
      <c r="AR821" s="42">
        <v>1.0251506E-10</v>
      </c>
      <c r="AS821" s="42">
        <v>2.2722775E-9</v>
      </c>
      <c r="AT821" s="42">
        <v>5.1651979000000002E-11</v>
      </c>
      <c r="AU821" s="42">
        <v>9.3217936999999999E-6</v>
      </c>
      <c r="AV821" s="42">
        <v>3.4624677E-2</v>
      </c>
      <c r="AW821" s="42">
        <v>4.8325751000000004E-9</v>
      </c>
      <c r="AX821" s="42">
        <v>2.9387301000000001E-11</v>
      </c>
      <c r="AY821" s="42">
        <v>1.3148328E-15</v>
      </c>
      <c r="AZ821" s="28"/>
      <c r="BA821" s="33" t="s">
        <v>1165</v>
      </c>
      <c r="BB821" s="28"/>
      <c r="BC821" s="28"/>
      <c r="BE821" s="39"/>
      <c r="BF821"/>
      <c r="BG821"/>
      <c r="BH821"/>
      <c r="BI821"/>
      <c r="BJ821"/>
      <c r="BK821"/>
      <c r="BL821"/>
      <c r="BM821"/>
      <c r="BN821"/>
      <c r="BO821"/>
      <c r="BP821"/>
      <c r="BQ821"/>
    </row>
    <row r="822" spans="3:69" ht="13.8" customHeight="1">
      <c r="C822" s="71" t="s">
        <v>772</v>
      </c>
      <c r="E822" s="29" t="s">
        <v>52</v>
      </c>
      <c r="F822" s="43" t="s">
        <v>2303</v>
      </c>
      <c r="G822" s="238">
        <f t="shared" si="700"/>
        <v>1.3678546566996498E-2</v>
      </c>
      <c r="H822" s="134">
        <f t="shared" si="701"/>
        <v>6.7612408999999992E-4</v>
      </c>
      <c r="I822" s="134">
        <f t="shared" si="702"/>
        <v>1.1576124540000001E-3</v>
      </c>
      <c r="J822" s="138">
        <f t="shared" si="703"/>
        <v>5.9873303229964992E-3</v>
      </c>
      <c r="K822" s="190">
        <v>5.8574797000000003E-3</v>
      </c>
      <c r="L822" s="190">
        <v>4.2984834999999999E-4</v>
      </c>
      <c r="M822" s="190">
        <v>6.8315968000000002E-4</v>
      </c>
      <c r="N822" s="190">
        <v>5.4897392999999999E-4</v>
      </c>
      <c r="O822" s="190">
        <v>9.1149584999999998E-5</v>
      </c>
      <c r="P822" s="190">
        <v>3.6000575E-5</v>
      </c>
      <c r="Q822" s="190">
        <v>4.4604424000000002E-5</v>
      </c>
      <c r="R822" s="190">
        <v>8.7967425000000003E-5</v>
      </c>
      <c r="S822" s="190">
        <v>5.8173267000000001E-3</v>
      </c>
      <c r="T822" s="190">
        <v>4.6650558999999998E-5</v>
      </c>
      <c r="U822" s="190">
        <v>3.5380396E-5</v>
      </c>
      <c r="V822" s="190">
        <v>5.2429964999999999E-9</v>
      </c>
      <c r="W822" s="25"/>
      <c r="X822" s="252">
        <f t="shared" si="704"/>
        <v>5.0495514655172415E-2</v>
      </c>
      <c r="Y822" s="25">
        <v>0.81591241000000003</v>
      </c>
      <c r="Z822" s="67">
        <f t="shared" si="705"/>
        <v>1.3186681443426622E-3</v>
      </c>
      <c r="AA822" s="5">
        <f t="shared" si="706"/>
        <v>6.8028484738700002E-8</v>
      </c>
      <c r="AB822" s="5">
        <f t="shared" si="707"/>
        <v>2.2544663753898998E-10</v>
      </c>
      <c r="AC822" s="36">
        <f t="shared" si="708"/>
        <v>6.6077113363000005E-3</v>
      </c>
      <c r="AD822" s="42">
        <v>4.7129442999999997E-8</v>
      </c>
      <c r="AE822" s="42">
        <v>1.4218971E-10</v>
      </c>
      <c r="AF822" s="42">
        <v>3.8847479000000002E-15</v>
      </c>
      <c r="AG822" s="42">
        <v>5.3731365000000003E-12</v>
      </c>
      <c r="AH822" s="42">
        <v>1.6116671999999999E-12</v>
      </c>
      <c r="AI822" s="42">
        <v>8.1675121999999998E-11</v>
      </c>
      <c r="AJ822" s="42">
        <v>1.6453020999999999E-8</v>
      </c>
      <c r="AK822" s="42">
        <v>1.1773219E-11</v>
      </c>
      <c r="AL822" s="42">
        <v>1.9066339999999999E-11</v>
      </c>
      <c r="AM822" s="42">
        <v>1.0026618E-13</v>
      </c>
      <c r="AN822" s="42">
        <v>1.1464054000000001E-15</v>
      </c>
      <c r="AO822" s="42">
        <v>1.6210942999999999E-13</v>
      </c>
      <c r="AP822" s="42">
        <v>2.2911370000000001E-15</v>
      </c>
      <c r="AQ822" s="42">
        <v>4.1299005000000002E-15</v>
      </c>
      <c r="AR822" s="42">
        <v>4.3277613000000003E-11</v>
      </c>
      <c r="AS822" s="42">
        <v>1.2644412E-9</v>
      </c>
      <c r="AT822" s="42">
        <v>3.3597577000000003E-11</v>
      </c>
      <c r="AU822" s="42">
        <v>5.6173363000000004E-6</v>
      </c>
      <c r="AV822" s="42">
        <v>6.6020940000000002E-3</v>
      </c>
      <c r="AW822" s="42">
        <v>3.049642E-9</v>
      </c>
      <c r="AX822" s="42">
        <v>1.8545133999999999E-11</v>
      </c>
      <c r="AY822" s="42">
        <v>8.2973818999999998E-16</v>
      </c>
      <c r="AZ822" s="28"/>
      <c r="BA822" s="33" t="s">
        <v>1165</v>
      </c>
      <c r="BB822" s="28"/>
      <c r="BC822" s="28"/>
      <c r="BE822" s="39"/>
      <c r="BF822"/>
      <c r="BG822"/>
      <c r="BH822"/>
      <c r="BI822"/>
      <c r="BJ822"/>
      <c r="BK822"/>
      <c r="BL822"/>
      <c r="BM822"/>
      <c r="BN822"/>
      <c r="BO822"/>
      <c r="BP822"/>
      <c r="BQ822"/>
    </row>
    <row r="823" spans="3:69" ht="13.8" customHeight="1">
      <c r="C823" s="71" t="s">
        <v>773</v>
      </c>
      <c r="E823" s="29" t="s">
        <v>52</v>
      </c>
      <c r="F823" s="43" t="s">
        <v>2304</v>
      </c>
      <c r="G823" s="238">
        <f t="shared" si="700"/>
        <v>4.1442826823433004E-2</v>
      </c>
      <c r="H823" s="134">
        <f t="shared" si="701"/>
        <v>2.0186021299999999E-3</v>
      </c>
      <c r="I823" s="134">
        <f t="shared" si="702"/>
        <v>3.2986955089999996E-3</v>
      </c>
      <c r="J823" s="138">
        <f t="shared" si="703"/>
        <v>1.8617005184432999E-2</v>
      </c>
      <c r="K823" s="190">
        <v>1.7508524000000001E-2</v>
      </c>
      <c r="L823" s="190">
        <v>1.1432130999999999E-3</v>
      </c>
      <c r="M823" s="190">
        <v>2.0697113999999998E-3</v>
      </c>
      <c r="N823" s="190">
        <v>1.6545972999999999E-3</v>
      </c>
      <c r="O823" s="190">
        <v>2.5205232999999999E-4</v>
      </c>
      <c r="P823" s="190">
        <v>1.119525E-4</v>
      </c>
      <c r="Q823" s="190">
        <v>8.5771008999999994E-5</v>
      </c>
      <c r="R823" s="190">
        <v>2.3449045E-4</v>
      </c>
      <c r="S823" s="190">
        <v>1.8129943999999999E-2</v>
      </c>
      <c r="T823" s="190">
        <v>1.4094707000000001E-4</v>
      </c>
      <c r="U823" s="190">
        <v>1.1160702000000001E-4</v>
      </c>
      <c r="V823" s="190">
        <v>1.6644432999999999E-8</v>
      </c>
      <c r="W823" s="25"/>
      <c r="X823" s="252">
        <f t="shared" si="704"/>
        <v>0.15093555172413795</v>
      </c>
      <c r="Y823" s="25">
        <v>2.4092682999999999</v>
      </c>
      <c r="Z823" s="67">
        <f t="shared" si="705"/>
        <v>3.8958177381660675E-3</v>
      </c>
      <c r="AA823" s="5">
        <f t="shared" si="706"/>
        <v>2.002141633744E-7</v>
      </c>
      <c r="AB823" s="5">
        <f t="shared" si="707"/>
        <v>6.764709843103E-10</v>
      </c>
      <c r="AC823" s="36">
        <f t="shared" si="708"/>
        <v>2.0513981694999999E-2</v>
      </c>
      <c r="AD823" s="42">
        <v>1.4085841999999999E-7</v>
      </c>
      <c r="AE823" s="42">
        <v>4.2497126000000001E-10</v>
      </c>
      <c r="AF823" s="42">
        <v>1.1610588E-14</v>
      </c>
      <c r="AG823" s="42">
        <v>1.5745715999999999E-11</v>
      </c>
      <c r="AH823" s="42">
        <v>2.2725483999999999E-12</v>
      </c>
      <c r="AI823" s="42">
        <v>2.4532663E-10</v>
      </c>
      <c r="AJ823" s="42">
        <v>4.5897505000000003E-8</v>
      </c>
      <c r="AK823" s="42">
        <v>3.5384443999999998E-11</v>
      </c>
      <c r="AL823" s="42">
        <v>5.3983341E-11</v>
      </c>
      <c r="AM823" s="42">
        <v>3.1796685999999999E-13</v>
      </c>
      <c r="AN823" s="42">
        <v>3.5777227000000004E-15</v>
      </c>
      <c r="AO823" s="42">
        <v>4.9017518000000002E-13</v>
      </c>
      <c r="AP823" s="42">
        <v>6.8870200999999996E-15</v>
      </c>
      <c r="AQ823" s="42">
        <v>1.2866612000000001E-14</v>
      </c>
      <c r="AR823" s="42">
        <v>1.2878218000000001E-10</v>
      </c>
      <c r="AS823" s="42">
        <v>3.9719126000000002E-9</v>
      </c>
      <c r="AT823" s="42">
        <v>1.0598378E-10</v>
      </c>
      <c r="AU823" s="42">
        <v>1.6900694999999999E-5</v>
      </c>
      <c r="AV823" s="42">
        <v>2.0497081E-2</v>
      </c>
      <c r="AW823" s="42">
        <v>9.0941987000000007E-9</v>
      </c>
      <c r="AX823" s="42">
        <v>5.5302601000000001E-11</v>
      </c>
      <c r="AY823" s="42">
        <v>2.4743275000000002E-15</v>
      </c>
      <c r="AZ823" s="28"/>
      <c r="BA823" s="33" t="s">
        <v>1165</v>
      </c>
      <c r="BB823" s="28"/>
      <c r="BC823" s="28"/>
      <c r="BE823" s="39"/>
      <c r="BF823"/>
      <c r="BG823"/>
      <c r="BH823"/>
      <c r="BI823"/>
      <c r="BJ823"/>
      <c r="BK823"/>
      <c r="BL823"/>
      <c r="BM823"/>
      <c r="BN823"/>
      <c r="BO823"/>
      <c r="BP823"/>
      <c r="BQ823"/>
    </row>
    <row r="824" spans="3:69" ht="13.8" customHeight="1">
      <c r="C824" s="71" t="s">
        <v>774</v>
      </c>
      <c r="D824" s="1"/>
      <c r="E824" s="29" t="s">
        <v>52</v>
      </c>
      <c r="F824" s="43" t="s">
        <v>2305</v>
      </c>
      <c r="G824" s="238">
        <f t="shared" si="700"/>
        <v>4.7978164986942899E-2</v>
      </c>
      <c r="H824" s="134">
        <f t="shared" si="701"/>
        <v>1.1494104760000001E-3</v>
      </c>
      <c r="I824" s="134">
        <f t="shared" si="702"/>
        <v>4.924930462E-3</v>
      </c>
      <c r="J824" s="138">
        <f t="shared" si="703"/>
        <v>2.1496713048942899E-2</v>
      </c>
      <c r="K824" s="190">
        <v>2.0407110999999999E-2</v>
      </c>
      <c r="L824" s="190">
        <v>3.7850690999999999E-3</v>
      </c>
      <c r="M824" s="190">
        <v>1.0791073E-3</v>
      </c>
      <c r="N824" s="190">
        <v>9.7173473000000004E-4</v>
      </c>
      <c r="O824" s="190">
        <v>1.2593174E-4</v>
      </c>
      <c r="P824" s="190">
        <v>5.1744006000000001E-5</v>
      </c>
      <c r="Q824" s="190">
        <v>6.0754061999999998E-5</v>
      </c>
      <c r="R824" s="190">
        <v>1.1353661999999999E-4</v>
      </c>
      <c r="S824" s="190">
        <v>2.1276994E-2</v>
      </c>
      <c r="T824" s="190">
        <v>6.0162923999999999E-5</v>
      </c>
      <c r="U824" s="190">
        <v>4.6012717000000001E-5</v>
      </c>
      <c r="V824" s="190">
        <v>6.7879429000000001E-9</v>
      </c>
      <c r="W824" s="25"/>
      <c r="X824" s="252">
        <f t="shared" si="704"/>
        <v>0.17592337068965516</v>
      </c>
      <c r="Y824" s="25">
        <v>2.5061458999999999</v>
      </c>
      <c r="Z824" s="67">
        <f t="shared" si="705"/>
        <v>4.9307872339975885E-3</v>
      </c>
      <c r="AA824" s="5">
        <f t="shared" si="706"/>
        <v>2.6063800666489996E-7</v>
      </c>
      <c r="AB824" s="5">
        <f t="shared" si="707"/>
        <v>6.8812913636839998E-10</v>
      </c>
      <c r="AC824" s="36">
        <f t="shared" si="708"/>
        <v>2.20436823547E-2</v>
      </c>
      <c r="AD824" s="42">
        <v>1.6393407999999999E-7</v>
      </c>
      <c r="AE824" s="42">
        <v>4.9459968999999999E-10</v>
      </c>
      <c r="AF824" s="42">
        <v>1.3512975E-14</v>
      </c>
      <c r="AG824" s="42">
        <v>8.3480380000000005E-12</v>
      </c>
      <c r="AH824" s="42">
        <v>1.9293829000000001E-12</v>
      </c>
      <c r="AI824" s="42">
        <v>1.3488687E-10</v>
      </c>
      <c r="AJ824" s="42">
        <v>9.0613850999999995E-8</v>
      </c>
      <c r="AK824" s="42">
        <v>1.9631263E-11</v>
      </c>
      <c r="AL824" s="42">
        <v>1.0517384E-10</v>
      </c>
      <c r="AM824" s="42">
        <v>1.4301974999999999E-13</v>
      </c>
      <c r="AN824" s="42">
        <v>1.6908691E-15</v>
      </c>
      <c r="AO824" s="42">
        <v>2.5964020999999999E-13</v>
      </c>
      <c r="AP824" s="42">
        <v>5.9708052999999997E-15</v>
      </c>
      <c r="AQ824" s="42">
        <v>1.3321468999999999E-14</v>
      </c>
      <c r="AR824" s="42">
        <v>7.6038674E-11</v>
      </c>
      <c r="AS824" s="42">
        <v>1.8248353E-9</v>
      </c>
      <c r="AT824" s="42">
        <v>4.3693950999999999E-11</v>
      </c>
      <c r="AU824" s="42">
        <v>7.6803547000000006E-6</v>
      </c>
      <c r="AV824" s="42">
        <v>2.2036001999999999E-2</v>
      </c>
      <c r="AW824" s="42">
        <v>4.0440374E-9</v>
      </c>
      <c r="AX824" s="42">
        <v>2.4592136000000001E-11</v>
      </c>
      <c r="AY824" s="42">
        <v>1.10029E-15</v>
      </c>
      <c r="AZ824" s="28"/>
      <c r="BA824" s="33" t="s">
        <v>1165</v>
      </c>
      <c r="BB824" s="28"/>
      <c r="BC824" s="28"/>
      <c r="BE824" s="39"/>
      <c r="BF824"/>
      <c r="BG824"/>
      <c r="BH824"/>
      <c r="BI824"/>
      <c r="BJ824"/>
      <c r="BK824"/>
      <c r="BL824"/>
      <c r="BM824"/>
      <c r="BN824"/>
      <c r="BO824"/>
      <c r="BP824"/>
      <c r="BQ824"/>
    </row>
    <row r="825" spans="3:69" ht="13.8" customHeight="1">
      <c r="C825" s="71" t="s">
        <v>775</v>
      </c>
      <c r="D825" s="1"/>
      <c r="E825" s="29" t="s">
        <v>52</v>
      </c>
      <c r="F825" s="43" t="s">
        <v>2306</v>
      </c>
      <c r="G825" s="238">
        <f t="shared" si="700"/>
        <v>1.6331781512699428</v>
      </c>
      <c r="H825" s="134">
        <f t="shared" si="701"/>
        <v>1.1494104760000001E-3</v>
      </c>
      <c r="I825" s="134">
        <f t="shared" si="702"/>
        <v>4.924930462E-3</v>
      </c>
      <c r="J825" s="138">
        <f t="shared" si="703"/>
        <v>1.2064967003319429</v>
      </c>
      <c r="K825" s="190">
        <v>0.42060711000000001</v>
      </c>
      <c r="L825" s="190">
        <v>3.7850690999999999E-3</v>
      </c>
      <c r="M825" s="190">
        <v>1.0791073E-3</v>
      </c>
      <c r="N825" s="190">
        <v>9.7173473000000004E-4</v>
      </c>
      <c r="O825" s="190">
        <v>1.2593174E-4</v>
      </c>
      <c r="P825" s="190">
        <v>5.1744006000000001E-5</v>
      </c>
      <c r="Q825" s="190">
        <v>6.0754061999999998E-5</v>
      </c>
      <c r="R825" s="190">
        <v>1.1353661999999999E-4</v>
      </c>
      <c r="S825" s="190">
        <v>2.1276994E-2</v>
      </c>
      <c r="T825" s="190">
        <v>6.0162923999999999E-5</v>
      </c>
      <c r="U825" s="190">
        <v>1.185046</v>
      </c>
      <c r="V825" s="190">
        <v>6.7879429000000001E-9</v>
      </c>
      <c r="W825" s="25"/>
      <c r="X825" s="252">
        <f t="shared" si="704"/>
        <v>3.6259233620689653</v>
      </c>
      <c r="Y825" s="25">
        <v>2.5061458999999999</v>
      </c>
      <c r="Z825" s="67">
        <f t="shared" si="705"/>
        <v>6.4240023119618794E-2</v>
      </c>
      <c r="AA825" s="5">
        <f t="shared" si="706"/>
        <v>3.4622380266649003E-6</v>
      </c>
      <c r="AB825" s="5">
        <f t="shared" si="707"/>
        <v>1.0348393371363402E-8</v>
      </c>
      <c r="AC825" s="36">
        <f t="shared" si="708"/>
        <v>2.20436823547E-2</v>
      </c>
      <c r="AD825" s="42">
        <v>3.3655340999999998E-6</v>
      </c>
      <c r="AE825" s="42">
        <v>1.01546E-8</v>
      </c>
      <c r="AF825" s="42">
        <v>2.7743796999999998E-13</v>
      </c>
      <c r="AG825" s="42">
        <v>8.3480380000000005E-12</v>
      </c>
      <c r="AH825" s="42">
        <v>1.9293829000000001E-12</v>
      </c>
      <c r="AI825" s="42">
        <v>1.3488687E-10</v>
      </c>
      <c r="AJ825" s="42">
        <v>9.0613850999999995E-8</v>
      </c>
      <c r="AK825" s="42">
        <v>1.9631263E-11</v>
      </c>
      <c r="AL825" s="42">
        <v>1.0517384E-10</v>
      </c>
      <c r="AM825" s="42">
        <v>1.4301974999999999E-13</v>
      </c>
      <c r="AN825" s="42">
        <v>1.6908691E-15</v>
      </c>
      <c r="AO825" s="42">
        <v>2.5964020999999999E-13</v>
      </c>
      <c r="AP825" s="42">
        <v>5.9708052999999997E-15</v>
      </c>
      <c r="AQ825" s="42">
        <v>1.3321468999999999E-14</v>
      </c>
      <c r="AR825" s="42">
        <v>7.6038674E-11</v>
      </c>
      <c r="AS825" s="42">
        <v>1.8248353E-9</v>
      </c>
      <c r="AT825" s="42">
        <v>4.3693950999999999E-11</v>
      </c>
      <c r="AU825" s="42">
        <v>7.6803547000000006E-6</v>
      </c>
      <c r="AV825" s="42">
        <v>2.2036001999999999E-2</v>
      </c>
      <c r="AW825" s="42">
        <v>4.0440374E-9</v>
      </c>
      <c r="AX825" s="42">
        <v>2.4592136000000001E-11</v>
      </c>
      <c r="AY825" s="42">
        <v>1.10029E-15</v>
      </c>
      <c r="AZ825" s="28"/>
      <c r="BA825" s="33" t="s">
        <v>1165</v>
      </c>
      <c r="BB825" s="28"/>
      <c r="BC825" s="28"/>
      <c r="BE825" s="39"/>
      <c r="BF825"/>
      <c r="BG825"/>
      <c r="BH825"/>
      <c r="BI825"/>
      <c r="BJ825"/>
      <c r="BK825"/>
      <c r="BL825"/>
      <c r="BM825"/>
      <c r="BN825"/>
      <c r="BO825"/>
      <c r="BP825"/>
      <c r="BQ825"/>
    </row>
    <row r="826" spans="3:69" ht="13.8" customHeight="1">
      <c r="C826" s="71" t="s">
        <v>776</v>
      </c>
      <c r="D826" s="1"/>
      <c r="E826" s="29" t="s">
        <v>52</v>
      </c>
      <c r="F826" s="43" t="s">
        <v>2307</v>
      </c>
      <c r="G826" s="238">
        <f t="shared" si="700"/>
        <v>2.9766534552111101E-2</v>
      </c>
      <c r="H826" s="134">
        <f t="shared" si="701"/>
        <v>9.6838177899999996E-4</v>
      </c>
      <c r="I826" s="134">
        <f t="shared" si="702"/>
        <v>2.8581110380000003E-3</v>
      </c>
      <c r="J826" s="138">
        <f t="shared" si="703"/>
        <v>1.3267416735111101E-2</v>
      </c>
      <c r="K826" s="190">
        <v>1.2672625E-2</v>
      </c>
      <c r="L826" s="190">
        <v>1.8569187E-3</v>
      </c>
      <c r="M826" s="190">
        <v>9.4695537999999998E-4</v>
      </c>
      <c r="N826" s="190">
        <v>8.0318076000000002E-4</v>
      </c>
      <c r="O826" s="190">
        <v>1.1718661E-4</v>
      </c>
      <c r="P826" s="190">
        <v>4.8014408999999997E-5</v>
      </c>
      <c r="Q826" s="190">
        <v>5.4236958000000001E-5</v>
      </c>
      <c r="R826" s="190">
        <v>1.0917619E-4</v>
      </c>
      <c r="S826" s="190">
        <v>1.3053820000000001E-2</v>
      </c>
      <c r="T826" s="190">
        <v>5.9093793000000001E-5</v>
      </c>
      <c r="U826" s="190">
        <v>4.5320040999999999E-5</v>
      </c>
      <c r="V826" s="190">
        <v>6.7111111000000004E-9</v>
      </c>
      <c r="W826" s="25"/>
      <c r="X826" s="252">
        <f t="shared" si="704"/>
        <v>0.1092467672413793</v>
      </c>
      <c r="Y826" s="25">
        <v>1.6251964000000001</v>
      </c>
      <c r="Z826" s="67">
        <f t="shared" si="705"/>
        <v>2.9875114606762567E-3</v>
      </c>
      <c r="AA826" s="5">
        <f t="shared" si="706"/>
        <v>1.566329495748E-7</v>
      </c>
      <c r="AB826" s="5">
        <f t="shared" si="707"/>
        <v>4.4806751404730003E-10</v>
      </c>
      <c r="AC826" s="36">
        <f t="shared" si="708"/>
        <v>1.3951217085799999E-2</v>
      </c>
      <c r="AD826" s="42">
        <v>1.0185575E-7</v>
      </c>
      <c r="AE826" s="42">
        <v>3.0730332000000002E-10</v>
      </c>
      <c r="AF826" s="42">
        <v>8.3958281999999993E-15</v>
      </c>
      <c r="AG826" s="42">
        <v>7.3518283999999997E-12</v>
      </c>
      <c r="AH826" s="42">
        <v>1.7902574E-12</v>
      </c>
      <c r="AI826" s="42">
        <v>1.1546511E-10</v>
      </c>
      <c r="AJ826" s="42">
        <v>4.8997444999999998E-8</v>
      </c>
      <c r="AK826" s="42">
        <v>1.6722433E-11</v>
      </c>
      <c r="AL826" s="42">
        <v>5.6906802000000003E-11</v>
      </c>
      <c r="AM826" s="42">
        <v>1.3372954000000001E-13</v>
      </c>
      <c r="AN826" s="42">
        <v>1.5475770999999999E-15</v>
      </c>
      <c r="AO826" s="42">
        <v>2.2610144000000001E-13</v>
      </c>
      <c r="AP826" s="42">
        <v>4.1355148999999999E-15</v>
      </c>
      <c r="AQ826" s="42">
        <v>8.5360957E-15</v>
      </c>
      <c r="AR826" s="42">
        <v>6.2964178999999997E-11</v>
      </c>
      <c r="AS826" s="42">
        <v>1.6923664999999999E-9</v>
      </c>
      <c r="AT826" s="42">
        <v>4.3036333999999998E-11</v>
      </c>
      <c r="AU826" s="42">
        <v>7.2890858000000004E-6</v>
      </c>
      <c r="AV826" s="42">
        <v>1.3943928E-2</v>
      </c>
      <c r="AW826" s="42">
        <v>3.8998166999999997E-9</v>
      </c>
      <c r="AX826" s="42">
        <v>2.3715117999999999E-11</v>
      </c>
      <c r="AY826" s="42">
        <v>1.0610514000000001E-15</v>
      </c>
      <c r="AZ826" s="28"/>
      <c r="BA826" s="33" t="s">
        <v>1165</v>
      </c>
      <c r="BB826" s="28"/>
      <c r="BC826" s="28"/>
      <c r="BE826" s="39"/>
      <c r="BF826"/>
      <c r="BG826"/>
      <c r="BH826"/>
      <c r="BI826"/>
      <c r="BJ826"/>
      <c r="BK826"/>
      <c r="BL826"/>
      <c r="BM826"/>
      <c r="BN826"/>
      <c r="BO826"/>
      <c r="BP826"/>
      <c r="BQ826"/>
    </row>
    <row r="827" spans="3:69" ht="13.8" customHeight="1">
      <c r="C827" s="71" t="s">
        <v>777</v>
      </c>
      <c r="D827" s="1"/>
      <c r="E827" s="29" t="s">
        <v>52</v>
      </c>
      <c r="F827" s="43" t="s">
        <v>2308</v>
      </c>
      <c r="G827" s="238">
        <f t="shared" si="700"/>
        <v>5.5899665095111102</v>
      </c>
      <c r="H827" s="134">
        <f t="shared" si="701"/>
        <v>9.6838177899999996E-4</v>
      </c>
      <c r="I827" s="134">
        <f t="shared" si="702"/>
        <v>2.8581110380000003E-3</v>
      </c>
      <c r="J827" s="138">
        <f t="shared" si="703"/>
        <v>5.1732673966941105</v>
      </c>
      <c r="K827" s="190">
        <v>0.41287262000000002</v>
      </c>
      <c r="L827" s="190">
        <v>1.8569187E-3</v>
      </c>
      <c r="M827" s="190">
        <v>9.4695537999999998E-4</v>
      </c>
      <c r="N827" s="190">
        <v>8.0318076000000002E-4</v>
      </c>
      <c r="O827" s="190">
        <v>1.1718661E-4</v>
      </c>
      <c r="P827" s="190">
        <v>4.8014408999999997E-5</v>
      </c>
      <c r="Q827" s="190">
        <v>5.4236958000000001E-5</v>
      </c>
      <c r="R827" s="190">
        <v>1.0917619E-4</v>
      </c>
      <c r="S827" s="190">
        <v>1.3053820000000001E-2</v>
      </c>
      <c r="T827" s="190">
        <v>5.9093793000000001E-5</v>
      </c>
      <c r="U827" s="190">
        <v>5.1600453000000002</v>
      </c>
      <c r="V827" s="190">
        <v>6.7111111000000004E-9</v>
      </c>
      <c r="W827" s="25"/>
      <c r="X827" s="252">
        <f t="shared" si="704"/>
        <v>3.5592467241379309</v>
      </c>
      <c r="Y827" s="25">
        <v>1.6251964000000001</v>
      </c>
      <c r="Z827" s="67">
        <f t="shared" si="705"/>
        <v>6.2296745983229276E-2</v>
      </c>
      <c r="AA827" s="5">
        <f t="shared" si="706"/>
        <v>3.3582328995748003E-6</v>
      </c>
      <c r="AB827" s="5">
        <f t="shared" si="707"/>
        <v>1.0108331419049101E-8</v>
      </c>
      <c r="AC827" s="36">
        <f t="shared" si="708"/>
        <v>1.3951217085799999E-2</v>
      </c>
      <c r="AD827" s="42">
        <v>3.3034557E-6</v>
      </c>
      <c r="AE827" s="42">
        <v>9.9673032999999999E-9</v>
      </c>
      <c r="AF827" s="42">
        <v>2.7232083000000001E-13</v>
      </c>
      <c r="AG827" s="42">
        <v>7.3518283999999997E-12</v>
      </c>
      <c r="AH827" s="42">
        <v>1.7902574E-12</v>
      </c>
      <c r="AI827" s="42">
        <v>1.1546511E-10</v>
      </c>
      <c r="AJ827" s="42">
        <v>4.8997444999999998E-8</v>
      </c>
      <c r="AK827" s="42">
        <v>1.6722433E-11</v>
      </c>
      <c r="AL827" s="42">
        <v>5.6906802000000003E-11</v>
      </c>
      <c r="AM827" s="42">
        <v>1.3372954000000001E-13</v>
      </c>
      <c r="AN827" s="42">
        <v>1.5475770999999999E-15</v>
      </c>
      <c r="AO827" s="42">
        <v>2.2610144000000001E-13</v>
      </c>
      <c r="AP827" s="42">
        <v>4.1355148999999999E-15</v>
      </c>
      <c r="AQ827" s="42">
        <v>8.5360957E-15</v>
      </c>
      <c r="AR827" s="42">
        <v>6.2964178999999997E-11</v>
      </c>
      <c r="AS827" s="42">
        <v>1.6923664999999999E-9</v>
      </c>
      <c r="AT827" s="42">
        <v>4.3036333999999998E-11</v>
      </c>
      <c r="AU827" s="42">
        <v>7.2890858000000004E-6</v>
      </c>
      <c r="AV827" s="42">
        <v>1.3943928E-2</v>
      </c>
      <c r="AW827" s="42">
        <v>3.8998166999999997E-9</v>
      </c>
      <c r="AX827" s="42">
        <v>2.3715117999999999E-11</v>
      </c>
      <c r="AY827" s="42">
        <v>1.0610514000000001E-15</v>
      </c>
      <c r="AZ827" s="28"/>
      <c r="BA827" s="33" t="s">
        <v>1165</v>
      </c>
      <c r="BB827" s="28"/>
      <c r="BC827" s="28"/>
      <c r="BE827" s="39"/>
      <c r="BF827"/>
      <c r="BG827"/>
      <c r="BH827"/>
      <c r="BI827"/>
      <c r="BJ827"/>
      <c r="BK827"/>
      <c r="BL827"/>
      <c r="BM827"/>
      <c r="BN827"/>
      <c r="BO827"/>
      <c r="BP827"/>
      <c r="BQ827"/>
    </row>
    <row r="828" spans="3:69" ht="13.8" customHeight="1">
      <c r="C828" s="71" t="s">
        <v>778</v>
      </c>
      <c r="D828" s="1"/>
      <c r="E828" s="29" t="s">
        <v>52</v>
      </c>
      <c r="F828" s="43" t="s">
        <v>2309</v>
      </c>
      <c r="G828" s="238">
        <f t="shared" si="700"/>
        <v>3.4281814187160302E-2</v>
      </c>
      <c r="H828" s="134">
        <f t="shared" si="701"/>
        <v>1.013264932E-3</v>
      </c>
      <c r="I828" s="134">
        <f t="shared" si="702"/>
        <v>3.3705455889999998E-3</v>
      </c>
      <c r="J828" s="138">
        <f t="shared" si="703"/>
        <v>1.5307737666160301E-2</v>
      </c>
      <c r="K828" s="190">
        <v>1.4590265999999999E-2</v>
      </c>
      <c r="L828" s="190">
        <v>2.3349725E-3</v>
      </c>
      <c r="M828" s="190">
        <v>9.7972031999999992E-4</v>
      </c>
      <c r="N828" s="190">
        <v>8.4497100000000003E-4</v>
      </c>
      <c r="O828" s="190">
        <v>1.1935483E-4</v>
      </c>
      <c r="P828" s="190">
        <v>4.8939101999999999E-5</v>
      </c>
      <c r="Q828" s="190">
        <v>5.5852768999999997E-5</v>
      </c>
      <c r="R828" s="190">
        <v>1.1025729E-4</v>
      </c>
      <c r="S828" s="190">
        <v>1.5092622999999999E-2</v>
      </c>
      <c r="T828" s="190">
        <v>5.9358867000000002E-5</v>
      </c>
      <c r="U828" s="190">
        <v>4.5491779E-5</v>
      </c>
      <c r="V828" s="190">
        <v>6.7301603000000004E-9</v>
      </c>
      <c r="W828" s="25"/>
      <c r="X828" s="252">
        <f t="shared" si="704"/>
        <v>0.12577815517241378</v>
      </c>
      <c r="Y828" s="25">
        <v>1.8436136000000001</v>
      </c>
      <c r="Z828" s="67">
        <f t="shared" si="705"/>
        <v>3.4693153367584572E-3</v>
      </c>
      <c r="AA828" s="5">
        <f t="shared" si="706"/>
        <v>1.8241932569289998E-7</v>
      </c>
      <c r="AB828" s="5">
        <f t="shared" si="707"/>
        <v>5.0758691725389999E-10</v>
      </c>
      <c r="AC828" s="36">
        <f t="shared" si="708"/>
        <v>1.59576130946E-2</v>
      </c>
      <c r="AD828" s="42">
        <v>1.1724706999999999E-7</v>
      </c>
      <c r="AE828" s="42">
        <v>3.5374043000000001E-10</v>
      </c>
      <c r="AF828" s="42">
        <v>9.6645421999999995E-15</v>
      </c>
      <c r="AG828" s="42">
        <v>7.5988226000000004E-12</v>
      </c>
      <c r="AH828" s="42">
        <v>1.8247512999999998E-12</v>
      </c>
      <c r="AI828" s="42">
        <v>1.2028043E-10</v>
      </c>
      <c r="AJ828" s="42">
        <v>5.9315561999999999E-8</v>
      </c>
      <c r="AK828" s="42">
        <v>1.7443629999999998E-11</v>
      </c>
      <c r="AL828" s="42">
        <v>6.8873835999999995E-11</v>
      </c>
      <c r="AM828" s="42">
        <v>1.3603289E-13</v>
      </c>
      <c r="AN828" s="42">
        <v>1.5831041000000001E-15</v>
      </c>
      <c r="AO828" s="42">
        <v>2.3441683999999999E-13</v>
      </c>
      <c r="AP828" s="42">
        <v>4.5905455999999996E-15</v>
      </c>
      <c r="AQ828" s="42">
        <v>9.7225519999999998E-15</v>
      </c>
      <c r="AR828" s="42">
        <v>6.6205789000000002E-11</v>
      </c>
      <c r="AS828" s="42">
        <v>1.7252100000000001E-9</v>
      </c>
      <c r="AT828" s="42">
        <v>4.3199379E-11</v>
      </c>
      <c r="AU828" s="42">
        <v>7.3860946000000002E-6</v>
      </c>
      <c r="AV828" s="42">
        <v>1.5950227000000001E-2</v>
      </c>
      <c r="AW828" s="42">
        <v>3.9355739000000003E-9</v>
      </c>
      <c r="AX828" s="42">
        <v>2.3932561E-11</v>
      </c>
      <c r="AY828" s="42">
        <v>1.07078E-15</v>
      </c>
      <c r="AZ828" s="28"/>
      <c r="BA828" s="33" t="s">
        <v>1165</v>
      </c>
      <c r="BB828" s="28"/>
      <c r="BC828" s="28"/>
      <c r="BE828" s="39"/>
      <c r="BF828"/>
      <c r="BG828"/>
      <c r="BH828"/>
      <c r="BI828"/>
      <c r="BJ828"/>
      <c r="BK828"/>
      <c r="BL828"/>
      <c r="BM828"/>
      <c r="BN828"/>
      <c r="BO828"/>
      <c r="BP828"/>
      <c r="BQ828"/>
    </row>
    <row r="829" spans="3:69" ht="13.8" customHeight="1">
      <c r="C829" s="71" t="s">
        <v>779</v>
      </c>
      <c r="D829" s="1"/>
      <c r="E829" s="29" t="s">
        <v>52</v>
      </c>
      <c r="F829" s="43" t="s">
        <v>2310</v>
      </c>
      <c r="G829" s="238">
        <f t="shared" si="700"/>
        <v>0.9204818164081604</v>
      </c>
      <c r="H829" s="134">
        <f t="shared" si="701"/>
        <v>1.013264932E-3</v>
      </c>
      <c r="I829" s="134">
        <f t="shared" si="702"/>
        <v>3.3705455889999998E-3</v>
      </c>
      <c r="J829" s="138">
        <f t="shared" si="703"/>
        <v>0.50130773588716038</v>
      </c>
      <c r="K829" s="190">
        <v>0.41479027000000002</v>
      </c>
      <c r="L829" s="190">
        <v>2.3349725E-3</v>
      </c>
      <c r="M829" s="190">
        <v>9.7972031999999992E-4</v>
      </c>
      <c r="N829" s="190">
        <v>8.4497100000000003E-4</v>
      </c>
      <c r="O829" s="190">
        <v>1.1935483E-4</v>
      </c>
      <c r="P829" s="190">
        <v>4.8939101999999999E-5</v>
      </c>
      <c r="Q829" s="190">
        <v>5.5852768999999997E-5</v>
      </c>
      <c r="R829" s="190">
        <v>1.1025729E-4</v>
      </c>
      <c r="S829" s="190">
        <v>1.5092622999999999E-2</v>
      </c>
      <c r="T829" s="190">
        <v>5.9358867000000002E-5</v>
      </c>
      <c r="U829" s="190">
        <v>0.48604549000000002</v>
      </c>
      <c r="V829" s="190">
        <v>6.7301603000000004E-9</v>
      </c>
      <c r="W829" s="25"/>
      <c r="X829" s="252">
        <f t="shared" si="704"/>
        <v>3.5757781896551726</v>
      </c>
      <c r="Y829" s="25">
        <v>1.8436136000000001</v>
      </c>
      <c r="Z829" s="67">
        <f t="shared" si="705"/>
        <v>6.2778550977565239E-2</v>
      </c>
      <c r="AA829" s="5">
        <f t="shared" si="706"/>
        <v>3.3840193556929002E-6</v>
      </c>
      <c r="AB829" s="5">
        <f t="shared" si="707"/>
        <v>1.01678504122517E-8</v>
      </c>
      <c r="AC829" s="36">
        <f t="shared" si="708"/>
        <v>1.59576130946E-2</v>
      </c>
      <c r="AD829" s="42">
        <v>3.3188471000000001E-6</v>
      </c>
      <c r="AE829" s="42">
        <v>1.0013739999999999E-8</v>
      </c>
      <c r="AF829" s="42">
        <v>2.7358954000000001E-13</v>
      </c>
      <c r="AG829" s="42">
        <v>7.5988226000000004E-12</v>
      </c>
      <c r="AH829" s="42">
        <v>1.8247512999999998E-12</v>
      </c>
      <c r="AI829" s="42">
        <v>1.2028043E-10</v>
      </c>
      <c r="AJ829" s="42">
        <v>5.9315561999999999E-8</v>
      </c>
      <c r="AK829" s="42">
        <v>1.7443629999999998E-11</v>
      </c>
      <c r="AL829" s="42">
        <v>6.8873835999999995E-11</v>
      </c>
      <c r="AM829" s="42">
        <v>1.3603289E-13</v>
      </c>
      <c r="AN829" s="42">
        <v>1.5831041000000001E-15</v>
      </c>
      <c r="AO829" s="42">
        <v>2.3441683999999999E-13</v>
      </c>
      <c r="AP829" s="42">
        <v>4.5905455999999996E-15</v>
      </c>
      <c r="AQ829" s="42">
        <v>9.7225519999999998E-15</v>
      </c>
      <c r="AR829" s="42">
        <v>6.6205789000000002E-11</v>
      </c>
      <c r="AS829" s="42">
        <v>1.7252100000000001E-9</v>
      </c>
      <c r="AT829" s="42">
        <v>4.3199379E-11</v>
      </c>
      <c r="AU829" s="42">
        <v>7.3860946000000002E-6</v>
      </c>
      <c r="AV829" s="42">
        <v>1.5950227000000001E-2</v>
      </c>
      <c r="AW829" s="42">
        <v>3.9355739000000003E-9</v>
      </c>
      <c r="AX829" s="42">
        <v>2.3932561E-11</v>
      </c>
      <c r="AY829" s="42">
        <v>1.07078E-15</v>
      </c>
      <c r="AZ829" s="28"/>
      <c r="BA829" s="33" t="s">
        <v>1165</v>
      </c>
      <c r="BB829" s="28"/>
      <c r="BC829" s="28"/>
      <c r="BE829" s="39"/>
      <c r="BF829"/>
      <c r="BG829"/>
      <c r="BH829"/>
      <c r="BI829"/>
      <c r="BJ829"/>
      <c r="BK829"/>
      <c r="BL829"/>
      <c r="BM829"/>
      <c r="BN829"/>
      <c r="BO829"/>
      <c r="BP829"/>
      <c r="BQ829"/>
    </row>
    <row r="830" spans="3:69" ht="13.8" customHeight="1">
      <c r="C830" s="71" t="s">
        <v>780</v>
      </c>
      <c r="D830" s="1"/>
      <c r="E830" s="29" t="s">
        <v>52</v>
      </c>
      <c r="F830" s="43" t="s">
        <v>2311</v>
      </c>
      <c r="G830" s="238">
        <f t="shared" si="700"/>
        <v>2.1176928686216602E-2</v>
      </c>
      <c r="H830" s="134">
        <f t="shared" si="701"/>
        <v>1.0386911579999998E-3</v>
      </c>
      <c r="I830" s="134">
        <f t="shared" si="702"/>
        <v>1.735861117E-3</v>
      </c>
      <c r="J830" s="138">
        <f t="shared" si="703"/>
        <v>9.3982644112166006E-3</v>
      </c>
      <c r="K830" s="190">
        <v>9.0041119999999999E-3</v>
      </c>
      <c r="L830" s="190">
        <v>6.2250890999999997E-4</v>
      </c>
      <c r="M830" s="190">
        <v>1.0576298000000001E-3</v>
      </c>
      <c r="N830" s="190">
        <v>8.4757294999999999E-4</v>
      </c>
      <c r="O830" s="190">
        <v>1.3460507000000001E-4</v>
      </c>
      <c r="P830" s="190">
        <v>5.6513137999999997E-5</v>
      </c>
      <c r="Q830" s="190">
        <v>5.5722406999999999E-5</v>
      </c>
      <c r="R830" s="190">
        <v>1.2753934E-4</v>
      </c>
      <c r="S830" s="190">
        <v>9.1426321000000008E-3</v>
      </c>
      <c r="T830" s="190">
        <v>7.2117499999999995E-5</v>
      </c>
      <c r="U830" s="190">
        <v>5.5967149000000002E-5</v>
      </c>
      <c r="V830" s="190">
        <v>8.3222165999999996E-9</v>
      </c>
      <c r="W830" s="25"/>
      <c r="X830" s="252">
        <f t="shared" si="704"/>
        <v>7.7621655172413789E-2</v>
      </c>
      <c r="Y830" s="25">
        <v>1.2462348000000001</v>
      </c>
      <c r="Z830" s="67">
        <f t="shared" si="705"/>
        <v>2.0146866465724812E-3</v>
      </c>
      <c r="AA830" s="5">
        <f t="shared" si="706"/>
        <v>1.0372826641150003E-7</v>
      </c>
      <c r="AB830" s="5">
        <f t="shared" si="707"/>
        <v>3.4725613141579998E-10</v>
      </c>
      <c r="AC830" s="36">
        <f t="shared" si="708"/>
        <v>1.0363419666699999E-2</v>
      </c>
      <c r="AD830" s="42">
        <v>7.2443108000000004E-8</v>
      </c>
      <c r="AE830" s="42">
        <v>2.1856137E-10</v>
      </c>
      <c r="AF830" s="42">
        <v>5.9712887000000003E-15</v>
      </c>
      <c r="AG830" s="42">
        <v>8.1744900999999999E-12</v>
      </c>
      <c r="AH830" s="42">
        <v>1.7901533999999999E-12</v>
      </c>
      <c r="AI830" s="42">
        <v>1.2587297999999999E-10</v>
      </c>
      <c r="AJ830" s="42">
        <v>2.4405181000000001E-8</v>
      </c>
      <c r="AK830" s="42">
        <v>1.8149973000000001E-11</v>
      </c>
      <c r="AL830" s="42">
        <v>2.8496479000000002E-11</v>
      </c>
      <c r="AM830" s="42">
        <v>1.5906125E-13</v>
      </c>
      <c r="AN830" s="42">
        <v>1.8030385000000001E-15</v>
      </c>
      <c r="AO830" s="42">
        <v>2.5071112999999998E-13</v>
      </c>
      <c r="AP830" s="42">
        <v>3.5323608999999999E-15</v>
      </c>
      <c r="AQ830" s="42">
        <v>6.4894503999999997E-15</v>
      </c>
      <c r="AR830" s="42">
        <v>6.6370087999999998E-11</v>
      </c>
      <c r="AS830" s="42">
        <v>1.9956561000000001E-9</v>
      </c>
      <c r="AT830" s="42">
        <v>5.3147133999999999E-11</v>
      </c>
      <c r="AU830" s="42">
        <v>8.6646667000000001E-6</v>
      </c>
      <c r="AV830" s="42">
        <v>1.0354755E-2</v>
      </c>
      <c r="AW830" s="42">
        <v>4.6821136E-9</v>
      </c>
      <c r="AX830" s="42">
        <v>2.8472332999999999E-11</v>
      </c>
      <c r="AY830" s="42">
        <v>1.2738972999999999E-15</v>
      </c>
      <c r="AZ830" s="28"/>
      <c r="BA830" s="33" t="s">
        <v>1165</v>
      </c>
      <c r="BB830" s="28"/>
      <c r="BC830" s="28"/>
      <c r="BE830" s="39"/>
      <c r="BF830"/>
      <c r="BG830"/>
      <c r="BH830"/>
      <c r="BI830"/>
      <c r="BJ830"/>
      <c r="BK830"/>
      <c r="BL830"/>
      <c r="BM830"/>
      <c r="BN830"/>
      <c r="BO830"/>
      <c r="BP830"/>
      <c r="BQ830"/>
    </row>
    <row r="831" spans="3:69" ht="13.8" customHeight="1">
      <c r="C831" s="71" t="s">
        <v>781</v>
      </c>
      <c r="D831" s="1"/>
      <c r="E831" s="29" t="s">
        <v>52</v>
      </c>
      <c r="F831" s="43" t="s">
        <v>2312</v>
      </c>
      <c r="G831" s="238">
        <f t="shared" si="700"/>
        <v>2.1176928686216602E-2</v>
      </c>
      <c r="H831" s="134">
        <f t="shared" si="701"/>
        <v>1.0386911579999998E-3</v>
      </c>
      <c r="I831" s="134">
        <f t="shared" si="702"/>
        <v>1.735861117E-3</v>
      </c>
      <c r="J831" s="138">
        <f t="shared" si="703"/>
        <v>9.3982644112166006E-3</v>
      </c>
      <c r="K831" s="190">
        <v>9.0041119999999999E-3</v>
      </c>
      <c r="L831" s="190">
        <v>6.2250890999999997E-4</v>
      </c>
      <c r="M831" s="190">
        <v>1.0576298000000001E-3</v>
      </c>
      <c r="N831" s="190">
        <v>8.4757294999999999E-4</v>
      </c>
      <c r="O831" s="190">
        <v>1.3460507000000001E-4</v>
      </c>
      <c r="P831" s="190">
        <v>5.6513137999999997E-5</v>
      </c>
      <c r="Q831" s="190">
        <v>5.5722406999999999E-5</v>
      </c>
      <c r="R831" s="190">
        <v>1.2753934E-4</v>
      </c>
      <c r="S831" s="190">
        <v>9.1426321000000008E-3</v>
      </c>
      <c r="T831" s="190">
        <v>7.2117499999999995E-5</v>
      </c>
      <c r="U831" s="190">
        <v>5.5967149000000002E-5</v>
      </c>
      <c r="V831" s="190">
        <v>8.3222165999999996E-9</v>
      </c>
      <c r="W831" s="25"/>
      <c r="X831" s="252">
        <f t="shared" si="704"/>
        <v>7.7621655172413789E-2</v>
      </c>
      <c r="Y831" s="25">
        <v>1.2462348000000001</v>
      </c>
      <c r="Z831" s="67">
        <f t="shared" si="705"/>
        <v>2.0146866465724812E-3</v>
      </c>
      <c r="AA831" s="5">
        <f t="shared" si="706"/>
        <v>1.0372826641150003E-7</v>
      </c>
      <c r="AB831" s="5">
        <f t="shared" si="707"/>
        <v>3.4725613141579998E-10</v>
      </c>
      <c r="AC831" s="36">
        <f t="shared" si="708"/>
        <v>1.0363419666699999E-2</v>
      </c>
      <c r="AD831" s="42">
        <v>7.2443108000000004E-8</v>
      </c>
      <c r="AE831" s="42">
        <v>2.1856137E-10</v>
      </c>
      <c r="AF831" s="42">
        <v>5.9712887000000003E-15</v>
      </c>
      <c r="AG831" s="42">
        <v>8.1744900999999999E-12</v>
      </c>
      <c r="AH831" s="42">
        <v>1.7901533999999999E-12</v>
      </c>
      <c r="AI831" s="42">
        <v>1.2587297999999999E-10</v>
      </c>
      <c r="AJ831" s="42">
        <v>2.4405181000000001E-8</v>
      </c>
      <c r="AK831" s="42">
        <v>1.8149973000000001E-11</v>
      </c>
      <c r="AL831" s="42">
        <v>2.8496479000000002E-11</v>
      </c>
      <c r="AM831" s="42">
        <v>1.5906125E-13</v>
      </c>
      <c r="AN831" s="42">
        <v>1.8030385000000001E-15</v>
      </c>
      <c r="AO831" s="42">
        <v>2.5071112999999998E-13</v>
      </c>
      <c r="AP831" s="42">
        <v>3.5323608999999999E-15</v>
      </c>
      <c r="AQ831" s="42">
        <v>6.4894503999999997E-15</v>
      </c>
      <c r="AR831" s="42">
        <v>6.6370087999999998E-11</v>
      </c>
      <c r="AS831" s="42">
        <v>1.9956561000000001E-9</v>
      </c>
      <c r="AT831" s="42">
        <v>5.3147133999999999E-11</v>
      </c>
      <c r="AU831" s="42">
        <v>8.6646667000000001E-6</v>
      </c>
      <c r="AV831" s="42">
        <v>1.0354755E-2</v>
      </c>
      <c r="AW831" s="42">
        <v>4.6821136E-9</v>
      </c>
      <c r="AX831" s="42">
        <v>2.8472332999999999E-11</v>
      </c>
      <c r="AY831" s="42">
        <v>1.2738972999999999E-15</v>
      </c>
      <c r="AZ831" s="28"/>
      <c r="BA831" s="33" t="s">
        <v>1165</v>
      </c>
      <c r="BB831" s="28"/>
      <c r="BC831" s="28"/>
      <c r="BE831" s="39"/>
      <c r="BF831"/>
      <c r="BG831"/>
      <c r="BH831"/>
      <c r="BI831"/>
      <c r="BJ831"/>
      <c r="BK831"/>
      <c r="BL831"/>
      <c r="BM831"/>
      <c r="BN831"/>
      <c r="BO831"/>
      <c r="BP831"/>
      <c r="BQ831"/>
    </row>
    <row r="832" spans="3:69" ht="13.8" customHeight="1">
      <c r="C832" s="71" t="s">
        <v>782</v>
      </c>
      <c r="D832" s="1"/>
      <c r="E832" s="29" t="s">
        <v>52</v>
      </c>
      <c r="F832" s="43" t="s">
        <v>2313</v>
      </c>
      <c r="G832" s="238">
        <f t="shared" si="700"/>
        <v>3.9098113570479501E-2</v>
      </c>
      <c r="H832" s="134">
        <f t="shared" si="701"/>
        <v>1.0611402820000001E-3</v>
      </c>
      <c r="I832" s="134">
        <f t="shared" si="702"/>
        <v>3.9171424999999999E-3</v>
      </c>
      <c r="J832" s="138">
        <f t="shared" si="703"/>
        <v>1.7484080788479496E-2</v>
      </c>
      <c r="K832" s="190">
        <v>1.6635750000000001E-2</v>
      </c>
      <c r="L832" s="190">
        <v>2.8448966000000002E-3</v>
      </c>
      <c r="M832" s="190">
        <v>1.0146695999999999E-3</v>
      </c>
      <c r="N832" s="190">
        <v>8.8954726000000002E-4</v>
      </c>
      <c r="O832" s="190">
        <v>1.2166758E-4</v>
      </c>
      <c r="P832" s="190">
        <v>4.9925442000000003E-5</v>
      </c>
      <c r="Q832" s="190">
        <v>5.75763E-5</v>
      </c>
      <c r="R832" s="190">
        <v>1.1141046E-4</v>
      </c>
      <c r="S832" s="190">
        <v>1.7267346999999999E-2</v>
      </c>
      <c r="T832" s="190">
        <v>5.9641612000000001E-5</v>
      </c>
      <c r="U832" s="190">
        <v>4.5674965999999999E-5</v>
      </c>
      <c r="V832" s="190">
        <v>6.7504794999999999E-9</v>
      </c>
      <c r="W832" s="25"/>
      <c r="X832" s="252">
        <f t="shared" si="704"/>
        <v>0.14341163793103448</v>
      </c>
      <c r="Y832" s="25">
        <v>2.0765920000000002</v>
      </c>
      <c r="Z832" s="67">
        <f t="shared" si="705"/>
        <v>3.9832395264170701E-3</v>
      </c>
      <c r="AA832" s="5">
        <f t="shared" si="706"/>
        <v>2.0992479609479998E-7</v>
      </c>
      <c r="AB832" s="5">
        <f t="shared" si="707"/>
        <v>5.7107429342019999E-10</v>
      </c>
      <c r="AC832" s="36">
        <f t="shared" si="708"/>
        <v>1.8097769570700001E-2</v>
      </c>
      <c r="AD832" s="42">
        <v>1.3366447999999999E-7</v>
      </c>
      <c r="AE832" s="42">
        <v>4.0327336000000002E-10</v>
      </c>
      <c r="AF832" s="42">
        <v>1.1017837E-14</v>
      </c>
      <c r="AG832" s="42">
        <v>7.8622829000000004E-12</v>
      </c>
      <c r="AH832" s="42">
        <v>1.8615449000000002E-12</v>
      </c>
      <c r="AI832" s="42">
        <v>1.2541676000000001E-10</v>
      </c>
      <c r="AJ832" s="42">
        <v>7.0321553999999996E-8</v>
      </c>
      <c r="AK832" s="42">
        <v>1.8212907999999999E-11</v>
      </c>
      <c r="AL832" s="42">
        <v>8.1638671999999998E-11</v>
      </c>
      <c r="AM832" s="42">
        <v>1.3848980999999999E-13</v>
      </c>
      <c r="AN832" s="42">
        <v>1.6209995E-15</v>
      </c>
      <c r="AO832" s="42">
        <v>2.4328660000000002E-13</v>
      </c>
      <c r="AP832" s="42">
        <v>5.0759115999999998E-15</v>
      </c>
      <c r="AQ832" s="42">
        <v>1.0988105E-14</v>
      </c>
      <c r="AR832" s="42">
        <v>6.9663506999999997E-11</v>
      </c>
      <c r="AS832" s="42">
        <v>1.7602431000000001E-9</v>
      </c>
      <c r="AT832" s="42">
        <v>4.3373294000000003E-11</v>
      </c>
      <c r="AU832" s="42">
        <v>7.4895707000000003E-6</v>
      </c>
      <c r="AV832" s="42">
        <v>1.809028E-2</v>
      </c>
      <c r="AW832" s="42">
        <v>3.9737148999999998E-9</v>
      </c>
      <c r="AX832" s="42">
        <v>2.4164499E-11</v>
      </c>
      <c r="AY832" s="42">
        <v>1.0811570999999999E-15</v>
      </c>
      <c r="AZ832" s="28"/>
      <c r="BA832" s="33" t="s">
        <v>1165</v>
      </c>
      <c r="BB832" s="28"/>
      <c r="BC832" s="28"/>
      <c r="BE832" s="39"/>
      <c r="BF832"/>
      <c r="BG832"/>
      <c r="BH832"/>
      <c r="BI832"/>
      <c r="BJ832"/>
      <c r="BK832"/>
      <c r="BL832"/>
      <c r="BM832"/>
      <c r="BN832"/>
      <c r="BO832"/>
      <c r="BP832"/>
      <c r="BQ832"/>
    </row>
    <row r="833" spans="3:69" ht="13.8" customHeight="1">
      <c r="C833" s="71" t="s">
        <v>783</v>
      </c>
      <c r="D833" s="1"/>
      <c r="E833" s="29" t="s">
        <v>52</v>
      </c>
      <c r="F833" s="43" t="s">
        <v>2314</v>
      </c>
      <c r="G833" s="238">
        <f t="shared" si="700"/>
        <v>6.0267981386044784</v>
      </c>
      <c r="H833" s="134">
        <f t="shared" si="701"/>
        <v>1.0611402820000001E-3</v>
      </c>
      <c r="I833" s="134">
        <f t="shared" si="702"/>
        <v>3.9171424999999999E-3</v>
      </c>
      <c r="J833" s="138">
        <f t="shared" si="703"/>
        <v>5.6049841058224787</v>
      </c>
      <c r="K833" s="190">
        <v>0.41683575</v>
      </c>
      <c r="L833" s="190">
        <v>2.8448966000000002E-3</v>
      </c>
      <c r="M833" s="190">
        <v>1.0146695999999999E-3</v>
      </c>
      <c r="N833" s="190">
        <v>8.8954726000000002E-4</v>
      </c>
      <c r="O833" s="190">
        <v>1.2166758E-4</v>
      </c>
      <c r="P833" s="190">
        <v>4.9925442000000003E-5</v>
      </c>
      <c r="Q833" s="190">
        <v>5.75763E-5</v>
      </c>
      <c r="R833" s="190">
        <v>1.1141046E-4</v>
      </c>
      <c r="S833" s="190">
        <v>1.7267346999999999E-2</v>
      </c>
      <c r="T833" s="190">
        <v>5.9641612000000001E-5</v>
      </c>
      <c r="U833" s="190">
        <v>5.5875456999999997</v>
      </c>
      <c r="V833" s="190">
        <v>6.7504794999999999E-9</v>
      </c>
      <c r="W833" s="25"/>
      <c r="X833" s="252">
        <f t="shared" si="704"/>
        <v>3.5934116379310344</v>
      </c>
      <c r="Y833" s="25">
        <v>2.0765920000000002</v>
      </c>
      <c r="Z833" s="67">
        <f t="shared" si="705"/>
        <v>6.3292475037914755E-2</v>
      </c>
      <c r="AA833" s="5">
        <f t="shared" si="706"/>
        <v>3.4115248160948E-6</v>
      </c>
      <c r="AB833" s="5">
        <f t="shared" si="707"/>
        <v>1.0231337858423202E-8</v>
      </c>
      <c r="AC833" s="36">
        <f t="shared" si="708"/>
        <v>1.8097769570700001E-2</v>
      </c>
      <c r="AD833" s="42">
        <v>3.3352645E-6</v>
      </c>
      <c r="AE833" s="42">
        <v>1.0063273E-8</v>
      </c>
      <c r="AF833" s="42">
        <v>2.7494283999999998E-13</v>
      </c>
      <c r="AG833" s="42">
        <v>7.8622829000000004E-12</v>
      </c>
      <c r="AH833" s="42">
        <v>1.8615449000000002E-12</v>
      </c>
      <c r="AI833" s="42">
        <v>1.2541676000000001E-10</v>
      </c>
      <c r="AJ833" s="42">
        <v>7.0321553999999996E-8</v>
      </c>
      <c r="AK833" s="42">
        <v>1.8212907999999999E-11</v>
      </c>
      <c r="AL833" s="42">
        <v>8.1638671999999998E-11</v>
      </c>
      <c r="AM833" s="42">
        <v>1.3848980999999999E-13</v>
      </c>
      <c r="AN833" s="42">
        <v>1.6209995E-15</v>
      </c>
      <c r="AO833" s="42">
        <v>2.4328660000000002E-13</v>
      </c>
      <c r="AP833" s="42">
        <v>5.0759115999999998E-15</v>
      </c>
      <c r="AQ833" s="42">
        <v>1.0988105E-14</v>
      </c>
      <c r="AR833" s="42">
        <v>6.9663506999999997E-11</v>
      </c>
      <c r="AS833" s="42">
        <v>1.7602431000000001E-9</v>
      </c>
      <c r="AT833" s="42">
        <v>4.3373294000000003E-11</v>
      </c>
      <c r="AU833" s="42">
        <v>7.4895707000000003E-6</v>
      </c>
      <c r="AV833" s="42">
        <v>1.809028E-2</v>
      </c>
      <c r="AW833" s="42">
        <v>3.9737148999999998E-9</v>
      </c>
      <c r="AX833" s="42">
        <v>2.4164499E-11</v>
      </c>
      <c r="AY833" s="42">
        <v>1.0811570999999999E-15</v>
      </c>
      <c r="AZ833" s="28"/>
      <c r="BA833" s="33" t="s">
        <v>1165</v>
      </c>
      <c r="BB833" s="28"/>
      <c r="BC833" s="28"/>
      <c r="BE833" s="39"/>
      <c r="BF833"/>
      <c r="BG833"/>
      <c r="BH833"/>
      <c r="BI833"/>
      <c r="BJ833"/>
      <c r="BK833"/>
      <c r="BL833"/>
      <c r="BM833"/>
      <c r="BN833"/>
      <c r="BO833"/>
      <c r="BP833"/>
      <c r="BQ833"/>
    </row>
    <row r="834" spans="3:69" ht="13.8" customHeight="1">
      <c r="C834" s="71" t="s">
        <v>784</v>
      </c>
      <c r="D834" s="1"/>
      <c r="E834" s="29" t="s">
        <v>52</v>
      </c>
      <c r="F834" s="43" t="s">
        <v>2315</v>
      </c>
      <c r="G834" s="238">
        <f t="shared" si="700"/>
        <v>3.3077739370080503E-2</v>
      </c>
      <c r="H834" s="134">
        <f t="shared" si="701"/>
        <v>1.0012960970000001E-3</v>
      </c>
      <c r="I834" s="134">
        <f t="shared" si="702"/>
        <v>3.2338963859999998E-3</v>
      </c>
      <c r="J834" s="138">
        <f t="shared" si="703"/>
        <v>1.47636518870805E-2</v>
      </c>
      <c r="K834" s="190">
        <v>1.4078894999999999E-2</v>
      </c>
      <c r="L834" s="190">
        <v>2.2074915E-3</v>
      </c>
      <c r="M834" s="190">
        <v>9.7098300000000002E-4</v>
      </c>
      <c r="N834" s="190">
        <v>8.3382694000000001E-4</v>
      </c>
      <c r="O834" s="190">
        <v>1.1877664000000001E-4</v>
      </c>
      <c r="P834" s="190">
        <v>4.8692517000000002E-5</v>
      </c>
      <c r="Q834" s="190">
        <v>5.5421886E-5</v>
      </c>
      <c r="R834" s="190">
        <v>1.09969E-4</v>
      </c>
      <c r="S834" s="190">
        <v>1.4548942E-2</v>
      </c>
      <c r="T834" s="190">
        <v>5.9288179999999998E-5</v>
      </c>
      <c r="U834" s="190">
        <v>4.5445982000000002E-5</v>
      </c>
      <c r="V834" s="190">
        <v>6.7250804999999999E-9</v>
      </c>
      <c r="W834" s="25"/>
      <c r="X834" s="252">
        <f t="shared" si="704"/>
        <v>0.12136978448275861</v>
      </c>
      <c r="Y834" s="25">
        <v>1.785369</v>
      </c>
      <c r="Z834" s="67">
        <f t="shared" si="705"/>
        <v>3.3408343347935965E-3</v>
      </c>
      <c r="AA834" s="5">
        <f t="shared" si="706"/>
        <v>1.7554296061040001E-7</v>
      </c>
      <c r="AB834" s="5">
        <f t="shared" si="707"/>
        <v>4.917150754722E-10</v>
      </c>
      <c r="AC834" s="36">
        <f t="shared" si="708"/>
        <v>1.54225742256E-2</v>
      </c>
      <c r="AD834" s="42">
        <v>1.1314272E-7</v>
      </c>
      <c r="AE834" s="42">
        <v>3.4135719999999998E-10</v>
      </c>
      <c r="AF834" s="42">
        <v>9.3262185000000006E-15</v>
      </c>
      <c r="AG834" s="42">
        <v>7.5329575E-12</v>
      </c>
      <c r="AH834" s="42">
        <v>1.8155528999999999E-12</v>
      </c>
      <c r="AI834" s="42">
        <v>1.1899634000000001E-10</v>
      </c>
      <c r="AJ834" s="42">
        <v>5.6564063999999997E-8</v>
      </c>
      <c r="AK834" s="42">
        <v>1.7251310999999999E-11</v>
      </c>
      <c r="AL834" s="42">
        <v>6.5682626999999997E-11</v>
      </c>
      <c r="AM834" s="42">
        <v>1.3541866999999999E-13</v>
      </c>
      <c r="AN834" s="42">
        <v>1.5736302000000001E-15</v>
      </c>
      <c r="AO834" s="42">
        <v>2.3219940000000002E-13</v>
      </c>
      <c r="AP834" s="42">
        <v>4.4692041000000002E-15</v>
      </c>
      <c r="AQ834" s="42">
        <v>9.4061637000000007E-15</v>
      </c>
      <c r="AR834" s="42">
        <v>6.5341360000000001E-11</v>
      </c>
      <c r="AS834" s="42">
        <v>1.7164518E-9</v>
      </c>
      <c r="AT834" s="42">
        <v>4.3155900000000001E-11</v>
      </c>
      <c r="AU834" s="42">
        <v>7.3602256E-6</v>
      </c>
      <c r="AV834" s="42">
        <v>1.5415214E-2</v>
      </c>
      <c r="AW834" s="42">
        <v>3.9260385999999998E-9</v>
      </c>
      <c r="AX834" s="42">
        <v>2.3874575999999999E-11</v>
      </c>
      <c r="AY834" s="42">
        <v>1.0681857000000001E-15</v>
      </c>
      <c r="AZ834" s="28"/>
      <c r="BA834" s="33" t="s">
        <v>1165</v>
      </c>
      <c r="BB834" s="28"/>
      <c r="BC834" s="28"/>
      <c r="BE834" s="39"/>
      <c r="BF834"/>
      <c r="BG834"/>
      <c r="BH834"/>
      <c r="BI834"/>
      <c r="BJ834"/>
      <c r="BK834"/>
      <c r="BL834"/>
      <c r="BM834"/>
      <c r="BN834"/>
      <c r="BO834"/>
      <c r="BP834"/>
      <c r="BQ834"/>
    </row>
    <row r="835" spans="3:69" ht="13.8" customHeight="1">
      <c r="C835" s="71" t="s">
        <v>785</v>
      </c>
      <c r="D835" s="1"/>
      <c r="E835" s="29" t="s">
        <v>52</v>
      </c>
      <c r="F835" s="43" t="s">
        <v>2316</v>
      </c>
      <c r="G835" s="238">
        <f t="shared" si="700"/>
        <v>4.2432776883880807</v>
      </c>
      <c r="H835" s="134">
        <f t="shared" si="701"/>
        <v>1.0012960970000001E-3</v>
      </c>
      <c r="I835" s="134">
        <f t="shared" si="702"/>
        <v>3.2338963859999998E-3</v>
      </c>
      <c r="J835" s="138">
        <f t="shared" si="703"/>
        <v>3.8247636059050802</v>
      </c>
      <c r="K835" s="190">
        <v>0.41427889000000001</v>
      </c>
      <c r="L835" s="190">
        <v>2.2074915E-3</v>
      </c>
      <c r="M835" s="190">
        <v>9.7098300000000002E-4</v>
      </c>
      <c r="N835" s="190">
        <v>8.3382694000000001E-4</v>
      </c>
      <c r="O835" s="190">
        <v>1.1877664000000001E-4</v>
      </c>
      <c r="P835" s="190">
        <v>4.8692517000000002E-5</v>
      </c>
      <c r="Q835" s="190">
        <v>5.5421886E-5</v>
      </c>
      <c r="R835" s="190">
        <v>1.09969E-4</v>
      </c>
      <c r="S835" s="190">
        <v>1.4548942E-2</v>
      </c>
      <c r="T835" s="190">
        <v>5.9288179999999998E-5</v>
      </c>
      <c r="U835" s="190">
        <v>3.8100453999999999</v>
      </c>
      <c r="V835" s="190">
        <v>6.7250804999999999E-9</v>
      </c>
      <c r="W835" s="25"/>
      <c r="X835" s="252">
        <f t="shared" si="704"/>
        <v>3.5713697413793102</v>
      </c>
      <c r="Y835" s="25">
        <v>1.785369</v>
      </c>
      <c r="Z835" s="67">
        <f t="shared" si="705"/>
        <v>6.2650069262034438E-2</v>
      </c>
      <c r="AA835" s="5">
        <f t="shared" si="706"/>
        <v>3.3771429406104E-6</v>
      </c>
      <c r="AB835" s="5">
        <f t="shared" si="707"/>
        <v>1.0151978800473699E-8</v>
      </c>
      <c r="AC835" s="36">
        <f t="shared" si="708"/>
        <v>1.54225742256E-2</v>
      </c>
      <c r="AD835" s="42">
        <v>3.3147427000000001E-6</v>
      </c>
      <c r="AE835" s="42">
        <v>1.0001356999999999E-8</v>
      </c>
      <c r="AF835" s="42">
        <v>2.7325121999999998E-13</v>
      </c>
      <c r="AG835" s="42">
        <v>7.5329575E-12</v>
      </c>
      <c r="AH835" s="42">
        <v>1.8155528999999999E-12</v>
      </c>
      <c r="AI835" s="42">
        <v>1.1899634000000001E-10</v>
      </c>
      <c r="AJ835" s="42">
        <v>5.6564063999999997E-8</v>
      </c>
      <c r="AK835" s="42">
        <v>1.7251310999999999E-11</v>
      </c>
      <c r="AL835" s="42">
        <v>6.5682626999999997E-11</v>
      </c>
      <c r="AM835" s="42">
        <v>1.3541866999999999E-13</v>
      </c>
      <c r="AN835" s="42">
        <v>1.5736302000000001E-15</v>
      </c>
      <c r="AO835" s="42">
        <v>2.3219940000000002E-13</v>
      </c>
      <c r="AP835" s="42">
        <v>4.4692041000000002E-15</v>
      </c>
      <c r="AQ835" s="42">
        <v>9.4061637000000007E-15</v>
      </c>
      <c r="AR835" s="42">
        <v>6.5341360000000001E-11</v>
      </c>
      <c r="AS835" s="42">
        <v>1.7164518E-9</v>
      </c>
      <c r="AT835" s="42">
        <v>4.3155900000000001E-11</v>
      </c>
      <c r="AU835" s="42">
        <v>7.3602256E-6</v>
      </c>
      <c r="AV835" s="42">
        <v>1.5415214E-2</v>
      </c>
      <c r="AW835" s="42">
        <v>3.9260385999999998E-9</v>
      </c>
      <c r="AX835" s="42">
        <v>2.3874575999999999E-11</v>
      </c>
      <c r="AY835" s="42">
        <v>1.0681857000000001E-15</v>
      </c>
      <c r="AZ835" s="28"/>
      <c r="BA835" s="33" t="s">
        <v>1165</v>
      </c>
      <c r="BB835" s="28"/>
      <c r="BC835" s="28"/>
      <c r="BE835" s="39"/>
      <c r="BF835"/>
      <c r="BG835"/>
      <c r="BH835"/>
      <c r="BI835"/>
      <c r="BJ835"/>
      <c r="BK835"/>
      <c r="BL835"/>
      <c r="BM835"/>
      <c r="BN835"/>
      <c r="BO835"/>
      <c r="BP835"/>
      <c r="BQ835"/>
    </row>
    <row r="836" spans="3:69" ht="13.8" customHeight="1">
      <c r="C836" s="71" t="s">
        <v>786</v>
      </c>
      <c r="D836" s="1"/>
      <c r="E836" s="29" t="s">
        <v>52</v>
      </c>
      <c r="F836" s="43" t="s">
        <v>2317</v>
      </c>
      <c r="G836" s="238">
        <f t="shared" si="700"/>
        <v>2.1176928686216602E-2</v>
      </c>
      <c r="H836" s="134">
        <f t="shared" si="701"/>
        <v>1.0386911579999998E-3</v>
      </c>
      <c r="I836" s="134">
        <f t="shared" si="702"/>
        <v>1.735861117E-3</v>
      </c>
      <c r="J836" s="138">
        <f t="shared" si="703"/>
        <v>9.3982644112166006E-3</v>
      </c>
      <c r="K836" s="190">
        <v>9.0041119999999999E-3</v>
      </c>
      <c r="L836" s="190">
        <v>6.2250890999999997E-4</v>
      </c>
      <c r="M836" s="190">
        <v>1.0576298000000001E-3</v>
      </c>
      <c r="N836" s="190">
        <v>8.4757294999999999E-4</v>
      </c>
      <c r="O836" s="190">
        <v>1.3460507000000001E-4</v>
      </c>
      <c r="P836" s="190">
        <v>5.6513137999999997E-5</v>
      </c>
      <c r="Q836" s="190">
        <v>5.5722406999999999E-5</v>
      </c>
      <c r="R836" s="190">
        <v>1.2753934E-4</v>
      </c>
      <c r="S836" s="190">
        <v>9.1426321000000008E-3</v>
      </c>
      <c r="T836" s="190">
        <v>7.2117499999999995E-5</v>
      </c>
      <c r="U836" s="190">
        <v>5.5967149000000002E-5</v>
      </c>
      <c r="V836" s="190">
        <v>8.3222165999999996E-9</v>
      </c>
      <c r="W836" s="25"/>
      <c r="X836" s="252">
        <f t="shared" si="704"/>
        <v>7.7621655172413789E-2</v>
      </c>
      <c r="Y836" s="25">
        <v>1.2462348000000001</v>
      </c>
      <c r="Z836" s="67">
        <f t="shared" si="705"/>
        <v>2.0146866465724812E-3</v>
      </c>
      <c r="AA836" s="5">
        <f t="shared" si="706"/>
        <v>1.0372826641150003E-7</v>
      </c>
      <c r="AB836" s="5">
        <f t="shared" si="707"/>
        <v>3.4725613141579998E-10</v>
      </c>
      <c r="AC836" s="36">
        <f t="shared" si="708"/>
        <v>1.0363419666699999E-2</v>
      </c>
      <c r="AD836" s="42">
        <v>7.2443108000000004E-8</v>
      </c>
      <c r="AE836" s="42">
        <v>2.1856137E-10</v>
      </c>
      <c r="AF836" s="42">
        <v>5.9712887000000003E-15</v>
      </c>
      <c r="AG836" s="42">
        <v>8.1744900999999999E-12</v>
      </c>
      <c r="AH836" s="42">
        <v>1.7901533999999999E-12</v>
      </c>
      <c r="AI836" s="42">
        <v>1.2587297999999999E-10</v>
      </c>
      <c r="AJ836" s="42">
        <v>2.4405181000000001E-8</v>
      </c>
      <c r="AK836" s="42">
        <v>1.8149973000000001E-11</v>
      </c>
      <c r="AL836" s="42">
        <v>2.8496479000000002E-11</v>
      </c>
      <c r="AM836" s="42">
        <v>1.5906125E-13</v>
      </c>
      <c r="AN836" s="42">
        <v>1.8030385000000001E-15</v>
      </c>
      <c r="AO836" s="42">
        <v>2.5071112999999998E-13</v>
      </c>
      <c r="AP836" s="42">
        <v>3.5323608999999999E-15</v>
      </c>
      <c r="AQ836" s="42">
        <v>6.4894503999999997E-15</v>
      </c>
      <c r="AR836" s="42">
        <v>6.6370087999999998E-11</v>
      </c>
      <c r="AS836" s="42">
        <v>1.9956561000000001E-9</v>
      </c>
      <c r="AT836" s="42">
        <v>5.3147133999999999E-11</v>
      </c>
      <c r="AU836" s="42">
        <v>8.6646667000000001E-6</v>
      </c>
      <c r="AV836" s="42">
        <v>1.0354755E-2</v>
      </c>
      <c r="AW836" s="42">
        <v>4.6821136E-9</v>
      </c>
      <c r="AX836" s="42">
        <v>2.8472332999999999E-11</v>
      </c>
      <c r="AY836" s="42">
        <v>1.2738972999999999E-15</v>
      </c>
      <c r="AZ836" s="28"/>
      <c r="BA836" s="33" t="s">
        <v>1165</v>
      </c>
      <c r="BB836" s="28"/>
      <c r="BC836" s="28"/>
      <c r="BE836" s="39"/>
      <c r="BF836"/>
      <c r="BG836"/>
      <c r="BH836"/>
      <c r="BI836"/>
      <c r="BJ836"/>
      <c r="BK836"/>
      <c r="BL836"/>
      <c r="BM836"/>
      <c r="BN836"/>
      <c r="BO836"/>
      <c r="BP836"/>
      <c r="BQ836"/>
    </row>
    <row r="837" spans="3:69" ht="13.8" customHeight="1">
      <c r="C837" s="71" t="s">
        <v>787</v>
      </c>
      <c r="D837" s="1"/>
      <c r="E837" s="29" t="s">
        <v>52</v>
      </c>
      <c r="F837" s="43" t="s">
        <v>2318</v>
      </c>
      <c r="G837" s="238">
        <f t="shared" si="700"/>
        <v>2.1176928686216602E-2</v>
      </c>
      <c r="H837" s="134">
        <f t="shared" si="701"/>
        <v>1.0386911579999998E-3</v>
      </c>
      <c r="I837" s="134">
        <f t="shared" si="702"/>
        <v>1.735861117E-3</v>
      </c>
      <c r="J837" s="138">
        <f t="shared" si="703"/>
        <v>9.3982644112166006E-3</v>
      </c>
      <c r="K837" s="190">
        <v>9.0041119999999999E-3</v>
      </c>
      <c r="L837" s="190">
        <v>6.2250890999999997E-4</v>
      </c>
      <c r="M837" s="190">
        <v>1.0576298000000001E-3</v>
      </c>
      <c r="N837" s="190">
        <v>8.4757294999999999E-4</v>
      </c>
      <c r="O837" s="190">
        <v>1.3460507000000001E-4</v>
      </c>
      <c r="P837" s="190">
        <v>5.6513137999999997E-5</v>
      </c>
      <c r="Q837" s="190">
        <v>5.5722406999999999E-5</v>
      </c>
      <c r="R837" s="190">
        <v>1.2753934E-4</v>
      </c>
      <c r="S837" s="190">
        <v>9.1426321000000008E-3</v>
      </c>
      <c r="T837" s="190">
        <v>7.2117499999999995E-5</v>
      </c>
      <c r="U837" s="190">
        <v>5.5967149000000002E-5</v>
      </c>
      <c r="V837" s="190">
        <v>8.3222165999999996E-9</v>
      </c>
      <c r="W837" s="25"/>
      <c r="X837" s="252">
        <f t="shared" si="704"/>
        <v>7.7621655172413789E-2</v>
      </c>
      <c r="Y837" s="25">
        <v>1.2462348000000001</v>
      </c>
      <c r="Z837" s="67">
        <f t="shared" si="705"/>
        <v>2.0146866465724812E-3</v>
      </c>
      <c r="AA837" s="5">
        <f t="shared" si="706"/>
        <v>1.0372826641150003E-7</v>
      </c>
      <c r="AB837" s="5">
        <f t="shared" si="707"/>
        <v>3.4725613141579998E-10</v>
      </c>
      <c r="AC837" s="36">
        <f t="shared" si="708"/>
        <v>1.0363419666699999E-2</v>
      </c>
      <c r="AD837" s="42">
        <v>7.2443108000000004E-8</v>
      </c>
      <c r="AE837" s="42">
        <v>2.1856137E-10</v>
      </c>
      <c r="AF837" s="42">
        <v>5.9712887000000003E-15</v>
      </c>
      <c r="AG837" s="42">
        <v>8.1744900999999999E-12</v>
      </c>
      <c r="AH837" s="42">
        <v>1.7901533999999999E-12</v>
      </c>
      <c r="AI837" s="42">
        <v>1.2587297999999999E-10</v>
      </c>
      <c r="AJ837" s="42">
        <v>2.4405181000000001E-8</v>
      </c>
      <c r="AK837" s="42">
        <v>1.8149973000000001E-11</v>
      </c>
      <c r="AL837" s="42">
        <v>2.8496479000000002E-11</v>
      </c>
      <c r="AM837" s="42">
        <v>1.5906125E-13</v>
      </c>
      <c r="AN837" s="42">
        <v>1.8030385000000001E-15</v>
      </c>
      <c r="AO837" s="42">
        <v>2.5071112999999998E-13</v>
      </c>
      <c r="AP837" s="42">
        <v>3.5323608999999999E-15</v>
      </c>
      <c r="AQ837" s="42">
        <v>6.4894503999999997E-15</v>
      </c>
      <c r="AR837" s="42">
        <v>6.6370087999999998E-11</v>
      </c>
      <c r="AS837" s="42">
        <v>1.9956561000000001E-9</v>
      </c>
      <c r="AT837" s="42">
        <v>5.3147133999999999E-11</v>
      </c>
      <c r="AU837" s="42">
        <v>8.6646667000000001E-6</v>
      </c>
      <c r="AV837" s="42">
        <v>1.0354755E-2</v>
      </c>
      <c r="AW837" s="42">
        <v>4.6821136E-9</v>
      </c>
      <c r="AX837" s="42">
        <v>2.8472332999999999E-11</v>
      </c>
      <c r="AY837" s="42">
        <v>1.2738972999999999E-15</v>
      </c>
      <c r="AZ837" s="28"/>
      <c r="BA837" s="33" t="s">
        <v>1165</v>
      </c>
      <c r="BB837" s="28"/>
      <c r="BC837" s="28"/>
      <c r="BE837" s="39"/>
      <c r="BF837"/>
      <c r="BG837"/>
      <c r="BH837"/>
      <c r="BI837"/>
      <c r="BJ837"/>
      <c r="BK837"/>
      <c r="BL837"/>
      <c r="BM837"/>
      <c r="BN837"/>
      <c r="BO837"/>
      <c r="BP837"/>
      <c r="BQ837"/>
    </row>
    <row r="838" spans="3:69" ht="13.8" customHeight="1">
      <c r="C838" s="71" t="s">
        <v>788</v>
      </c>
      <c r="D838" s="1"/>
      <c r="E838" s="29" t="s">
        <v>52</v>
      </c>
      <c r="F838" s="43" t="s">
        <v>2319</v>
      </c>
      <c r="G838" s="238">
        <f t="shared" si="700"/>
        <v>2.1176928686216602E-2</v>
      </c>
      <c r="H838" s="134">
        <f t="shared" si="701"/>
        <v>1.0386911579999998E-3</v>
      </c>
      <c r="I838" s="134">
        <f t="shared" si="702"/>
        <v>1.735861117E-3</v>
      </c>
      <c r="J838" s="138">
        <f t="shared" si="703"/>
        <v>9.3982644112166006E-3</v>
      </c>
      <c r="K838" s="190">
        <v>9.0041119999999999E-3</v>
      </c>
      <c r="L838" s="190">
        <v>6.2250890999999997E-4</v>
      </c>
      <c r="M838" s="190">
        <v>1.0576298000000001E-3</v>
      </c>
      <c r="N838" s="190">
        <v>8.4757294999999999E-4</v>
      </c>
      <c r="O838" s="190">
        <v>1.3460507000000001E-4</v>
      </c>
      <c r="P838" s="190">
        <v>5.6513137999999997E-5</v>
      </c>
      <c r="Q838" s="190">
        <v>5.5722406999999999E-5</v>
      </c>
      <c r="R838" s="190">
        <v>1.2753934E-4</v>
      </c>
      <c r="S838" s="190">
        <v>9.1426321000000008E-3</v>
      </c>
      <c r="T838" s="190">
        <v>7.2117499999999995E-5</v>
      </c>
      <c r="U838" s="190">
        <v>5.5967149000000002E-5</v>
      </c>
      <c r="V838" s="190">
        <v>8.3222165999999996E-9</v>
      </c>
      <c r="W838" s="25"/>
      <c r="X838" s="252">
        <f t="shared" si="704"/>
        <v>7.7621655172413789E-2</v>
      </c>
      <c r="Y838" s="25">
        <v>1.2462348000000001</v>
      </c>
      <c r="Z838" s="67">
        <f t="shared" si="705"/>
        <v>2.0146866465724812E-3</v>
      </c>
      <c r="AA838" s="5">
        <f t="shared" si="706"/>
        <v>1.0372826641150003E-7</v>
      </c>
      <c r="AB838" s="5">
        <f t="shared" si="707"/>
        <v>3.4725613141579998E-10</v>
      </c>
      <c r="AC838" s="36">
        <f t="shared" si="708"/>
        <v>1.0363419666699999E-2</v>
      </c>
      <c r="AD838" s="42">
        <v>7.2443108000000004E-8</v>
      </c>
      <c r="AE838" s="42">
        <v>2.1856137E-10</v>
      </c>
      <c r="AF838" s="42">
        <v>5.9712887000000003E-15</v>
      </c>
      <c r="AG838" s="42">
        <v>8.1744900999999999E-12</v>
      </c>
      <c r="AH838" s="42">
        <v>1.7901533999999999E-12</v>
      </c>
      <c r="AI838" s="42">
        <v>1.2587297999999999E-10</v>
      </c>
      <c r="AJ838" s="42">
        <v>2.4405181000000001E-8</v>
      </c>
      <c r="AK838" s="42">
        <v>1.8149973000000001E-11</v>
      </c>
      <c r="AL838" s="42">
        <v>2.8496479000000002E-11</v>
      </c>
      <c r="AM838" s="42">
        <v>1.5906125E-13</v>
      </c>
      <c r="AN838" s="42">
        <v>1.8030385000000001E-15</v>
      </c>
      <c r="AO838" s="42">
        <v>2.5071112999999998E-13</v>
      </c>
      <c r="AP838" s="42">
        <v>3.5323608999999999E-15</v>
      </c>
      <c r="AQ838" s="42">
        <v>6.4894503999999997E-15</v>
      </c>
      <c r="AR838" s="42">
        <v>6.6370087999999998E-11</v>
      </c>
      <c r="AS838" s="42">
        <v>1.9956561000000001E-9</v>
      </c>
      <c r="AT838" s="42">
        <v>5.3147133999999999E-11</v>
      </c>
      <c r="AU838" s="42">
        <v>8.6646667000000001E-6</v>
      </c>
      <c r="AV838" s="42">
        <v>1.0354755E-2</v>
      </c>
      <c r="AW838" s="42">
        <v>4.6821136E-9</v>
      </c>
      <c r="AX838" s="42">
        <v>2.8472332999999999E-11</v>
      </c>
      <c r="AY838" s="42">
        <v>1.2738972999999999E-15</v>
      </c>
      <c r="AZ838" s="28"/>
      <c r="BA838" s="33" t="s">
        <v>1165</v>
      </c>
      <c r="BB838" s="28"/>
      <c r="BC838" s="28"/>
      <c r="BE838" s="39"/>
      <c r="BF838"/>
      <c r="BG838"/>
      <c r="BH838"/>
      <c r="BI838"/>
      <c r="BJ838"/>
      <c r="BK838"/>
      <c r="BL838"/>
      <c r="BM838"/>
      <c r="BN838"/>
      <c r="BO838"/>
      <c r="BP838"/>
      <c r="BQ838"/>
    </row>
    <row r="839" spans="3:69" ht="13.8" customHeight="1">
      <c r="C839" s="71" t="s">
        <v>789</v>
      </c>
      <c r="D839" s="1"/>
      <c r="E839" s="29" t="s">
        <v>52</v>
      </c>
      <c r="F839" s="43" t="s">
        <v>2320</v>
      </c>
      <c r="G839" s="238">
        <f t="shared" si="700"/>
        <v>5.0837842193007396E-2</v>
      </c>
      <c r="H839" s="134">
        <f t="shared" si="701"/>
        <v>1.1778364759999999E-3</v>
      </c>
      <c r="I839" s="134">
        <f t="shared" si="702"/>
        <v>5.2494723089999999E-3</v>
      </c>
      <c r="J839" s="138">
        <f t="shared" si="703"/>
        <v>2.2788916408007398E-2</v>
      </c>
      <c r="K839" s="190">
        <v>2.1621616999999999E-2</v>
      </c>
      <c r="L839" s="190">
        <v>4.0878364999999998E-3</v>
      </c>
      <c r="M839" s="190">
        <v>1.0998583999999999E-3</v>
      </c>
      <c r="N839" s="190">
        <v>9.9820188999999991E-4</v>
      </c>
      <c r="O839" s="190">
        <v>1.2730494E-4</v>
      </c>
      <c r="P839" s="190">
        <v>5.2329646E-5</v>
      </c>
      <c r="Q839" s="190">
        <v>6.1777408999999994E-5</v>
      </c>
      <c r="R839" s="190">
        <v>1.1422132E-4</v>
      </c>
      <c r="S839" s="190">
        <v>2.2568235999999998E-2</v>
      </c>
      <c r="T839" s="190">
        <v>6.0330803999999999E-5</v>
      </c>
      <c r="U839" s="190">
        <v>4.6121483999999998E-5</v>
      </c>
      <c r="V839" s="190">
        <v>6.8000074000000004E-9</v>
      </c>
      <c r="W839" s="25"/>
      <c r="X839" s="252">
        <f t="shared" si="704"/>
        <v>0.18639324999999998</v>
      </c>
      <c r="Y839" s="25">
        <v>2.6444768000000001</v>
      </c>
      <c r="Z839" s="67">
        <f t="shared" si="705"/>
        <v>5.2359297645625507E-3</v>
      </c>
      <c r="AA839" s="5">
        <f t="shared" si="706"/>
        <v>2.769693827507E-7</v>
      </c>
      <c r="AB839" s="5">
        <f t="shared" si="707"/>
        <v>7.2582475736830026E-10</v>
      </c>
      <c r="AC839" s="36">
        <f t="shared" si="708"/>
        <v>2.3314399793600001E-2</v>
      </c>
      <c r="AD839" s="42">
        <v>1.7368192000000001E-7</v>
      </c>
      <c r="AE839" s="42">
        <v>5.2400986000000003E-10</v>
      </c>
      <c r="AF839" s="42">
        <v>1.4316493999999999E-14</v>
      </c>
      <c r="AG839" s="42">
        <v>8.5044676000000002E-12</v>
      </c>
      <c r="AH839" s="42">
        <v>1.9512290999999998E-12</v>
      </c>
      <c r="AI839" s="42">
        <v>1.3793656E-10</v>
      </c>
      <c r="AJ839" s="42">
        <v>9.7148658999999999E-8</v>
      </c>
      <c r="AK839" s="42">
        <v>2.0088021E-11</v>
      </c>
      <c r="AL839" s="42">
        <v>1.1275296E-10</v>
      </c>
      <c r="AM839" s="42">
        <v>1.4447853999999999E-13</v>
      </c>
      <c r="AN839" s="42">
        <v>1.7133695E-15</v>
      </c>
      <c r="AO839" s="42">
        <v>2.6490662999999999E-13</v>
      </c>
      <c r="AP839" s="42">
        <v>6.2589913000000001E-15</v>
      </c>
      <c r="AQ839" s="42">
        <v>1.4072892E-14</v>
      </c>
      <c r="AR839" s="42">
        <v>7.8091693999999994E-11</v>
      </c>
      <c r="AS839" s="42">
        <v>1.8456362000000001E-9</v>
      </c>
      <c r="AT839" s="42">
        <v>4.3797213E-11</v>
      </c>
      <c r="AU839" s="42">
        <v>7.7417935999999998E-6</v>
      </c>
      <c r="AV839" s="42">
        <v>2.3306658000000001E-2</v>
      </c>
      <c r="AW839" s="42">
        <v>4.0666836000000002E-9</v>
      </c>
      <c r="AX839" s="42">
        <v>2.4729849999999999E-11</v>
      </c>
      <c r="AY839" s="42">
        <v>1.1064515E-15</v>
      </c>
      <c r="AZ839" s="28"/>
      <c r="BA839" s="33" t="s">
        <v>1165</v>
      </c>
      <c r="BB839" s="28"/>
      <c r="BC839" s="28"/>
      <c r="BE839" s="39"/>
      <c r="BF839"/>
      <c r="BG839"/>
      <c r="BH839"/>
      <c r="BI839"/>
      <c r="BJ839"/>
      <c r="BK839"/>
      <c r="BL839"/>
      <c r="BM839"/>
      <c r="BN839"/>
      <c r="BO839"/>
      <c r="BP839"/>
      <c r="BQ839"/>
    </row>
    <row r="840" spans="3:69" ht="13.8" customHeight="1">
      <c r="C840" s="71" t="s">
        <v>790</v>
      </c>
      <c r="D840" s="1"/>
      <c r="E840" s="29" t="s">
        <v>52</v>
      </c>
      <c r="F840" s="43" t="s">
        <v>2321</v>
      </c>
      <c r="G840" s="238">
        <f t="shared" si="700"/>
        <v>4.5228726330179395E-2</v>
      </c>
      <c r="H840" s="134">
        <f t="shared" si="701"/>
        <v>1.161003396E-3</v>
      </c>
      <c r="I840" s="134">
        <f t="shared" si="702"/>
        <v>4.5760433829999999E-3</v>
      </c>
      <c r="J840" s="138">
        <f t="shared" si="703"/>
        <v>2.0257382551179398E-2</v>
      </c>
      <c r="K840" s="190">
        <v>1.9234297000000001E-2</v>
      </c>
      <c r="L840" s="190">
        <v>3.4127261000000001E-3</v>
      </c>
      <c r="M840" s="190">
        <v>1.1024073E-3</v>
      </c>
      <c r="N840" s="190">
        <v>9.7726075000000002E-4</v>
      </c>
      <c r="O840" s="190">
        <v>1.2999725E-4</v>
      </c>
      <c r="P840" s="190">
        <v>5.3745395999999998E-5</v>
      </c>
      <c r="Q840" s="190">
        <v>6.0909982999999998E-5</v>
      </c>
      <c r="R840" s="190">
        <v>1.1798326E-4</v>
      </c>
      <c r="S840" s="190">
        <v>2.0027356999999999E-2</v>
      </c>
      <c r="T840" s="190">
        <v>6.3383507000000006E-5</v>
      </c>
      <c r="U840" s="190">
        <v>4.8651596000000003E-5</v>
      </c>
      <c r="V840" s="190">
        <v>7.1881793999999997E-9</v>
      </c>
      <c r="W840" s="25"/>
      <c r="X840" s="252">
        <f t="shared" si="704"/>
        <v>0.16581290517241379</v>
      </c>
      <c r="Y840" s="25">
        <v>2.3822831999999998</v>
      </c>
      <c r="Z840" s="67">
        <f t="shared" si="705"/>
        <v>4.6233406131605485E-3</v>
      </c>
      <c r="AA840" s="5">
        <f t="shared" si="706"/>
        <v>2.4397365875559999E-7</v>
      </c>
      <c r="AB840" s="5">
        <f t="shared" si="707"/>
        <v>6.5499035931999982E-10</v>
      </c>
      <c r="AC840" s="36">
        <f t="shared" si="708"/>
        <v>2.0879213315399998E-2</v>
      </c>
      <c r="AD840" s="42">
        <v>1.5452875000000001E-7</v>
      </c>
      <c r="AE840" s="42">
        <v>4.6622257999999998E-10</v>
      </c>
      <c r="AF840" s="42">
        <v>1.2737678E-14</v>
      </c>
      <c r="AG840" s="42">
        <v>8.5207709000000008E-12</v>
      </c>
      <c r="AH840" s="42">
        <v>1.9247576999999999E-12</v>
      </c>
      <c r="AI840" s="42">
        <v>1.3684678999999999E-10</v>
      </c>
      <c r="AJ840" s="42">
        <v>8.3090035999999996E-8</v>
      </c>
      <c r="AK840" s="42">
        <v>1.9891987999999999E-11</v>
      </c>
      <c r="AL840" s="42">
        <v>9.6475653000000004E-11</v>
      </c>
      <c r="AM840" s="42">
        <v>1.4904556E-13</v>
      </c>
      <c r="AN840" s="42">
        <v>1.7499976000000001E-15</v>
      </c>
      <c r="AO840" s="42">
        <v>2.6468391999999999E-13</v>
      </c>
      <c r="AP840" s="42">
        <v>5.7593459999999999E-15</v>
      </c>
      <c r="AQ840" s="42">
        <v>1.2651614E-14</v>
      </c>
      <c r="AR840" s="42">
        <v>7.6457937000000005E-11</v>
      </c>
      <c r="AS840" s="42">
        <v>1.8962784999999999E-9</v>
      </c>
      <c r="AT840" s="42">
        <v>4.6199911E-11</v>
      </c>
      <c r="AU840" s="42">
        <v>8.0113153999999998E-6</v>
      </c>
      <c r="AV840" s="42">
        <v>2.0871201999999998E-2</v>
      </c>
      <c r="AW840" s="42">
        <v>4.2348440000000003E-9</v>
      </c>
      <c r="AX840" s="42">
        <v>2.5752446999999999E-11</v>
      </c>
      <c r="AY840" s="42">
        <v>1.1522044000000001E-15</v>
      </c>
      <c r="AZ840" s="28"/>
      <c r="BA840" s="33" t="s">
        <v>1165</v>
      </c>
      <c r="BB840" s="28"/>
      <c r="BC840" s="28"/>
      <c r="BE840" s="39"/>
      <c r="BF840"/>
      <c r="BG840"/>
      <c r="BH840"/>
      <c r="BI840"/>
      <c r="BJ840"/>
      <c r="BK840"/>
      <c r="BL840"/>
      <c r="BM840"/>
      <c r="BN840"/>
      <c r="BO840"/>
      <c r="BP840"/>
      <c r="BQ840"/>
    </row>
    <row r="841" spans="3:69" ht="13.8" customHeight="1">
      <c r="C841" s="71" t="s">
        <v>791</v>
      </c>
      <c r="D841" s="1"/>
      <c r="E841" s="29" t="s">
        <v>52</v>
      </c>
      <c r="F841" s="43" t="s">
        <v>2322</v>
      </c>
      <c r="G841" s="238">
        <f t="shared" si="700"/>
        <v>7.3079287777341797</v>
      </c>
      <c r="H841" s="134">
        <f t="shared" si="701"/>
        <v>1.161003396E-3</v>
      </c>
      <c r="I841" s="134">
        <f t="shared" si="702"/>
        <v>4.5760433829999999E-3</v>
      </c>
      <c r="J841" s="138">
        <f t="shared" si="703"/>
        <v>6.8827574309551798</v>
      </c>
      <c r="K841" s="190">
        <v>0.41943429999999998</v>
      </c>
      <c r="L841" s="190">
        <v>3.4127261000000001E-3</v>
      </c>
      <c r="M841" s="190">
        <v>1.1024073E-3</v>
      </c>
      <c r="N841" s="190">
        <v>9.7726075000000002E-4</v>
      </c>
      <c r="O841" s="190">
        <v>1.2999725E-4</v>
      </c>
      <c r="P841" s="190">
        <v>5.3745395999999998E-5</v>
      </c>
      <c r="Q841" s="190">
        <v>6.0909982999999998E-5</v>
      </c>
      <c r="R841" s="190">
        <v>1.1798326E-4</v>
      </c>
      <c r="S841" s="190">
        <v>2.0027356999999999E-2</v>
      </c>
      <c r="T841" s="190">
        <v>6.3383507000000006E-5</v>
      </c>
      <c r="U841" s="190">
        <v>6.8625486999999996</v>
      </c>
      <c r="V841" s="190">
        <v>7.1881793999999997E-9</v>
      </c>
      <c r="W841" s="25"/>
      <c r="X841" s="252">
        <f t="shared" si="704"/>
        <v>3.6158129310344824</v>
      </c>
      <c r="Y841" s="25">
        <v>2.3822831999999998</v>
      </c>
      <c r="Z841" s="67">
        <f t="shared" si="705"/>
        <v>6.3932575381409645E-2</v>
      </c>
      <c r="AA841" s="5">
        <f t="shared" si="706"/>
        <v>3.4455736087555996E-6</v>
      </c>
      <c r="AB841" s="5">
        <f t="shared" si="707"/>
        <v>1.0315254704321999E-8</v>
      </c>
      <c r="AC841" s="36">
        <f t="shared" si="708"/>
        <v>2.0879213315399998E-2</v>
      </c>
      <c r="AD841" s="42">
        <v>3.3561286999999999E-6</v>
      </c>
      <c r="AE841" s="42">
        <v>1.0126223000000001E-8</v>
      </c>
      <c r="AF841" s="42">
        <v>2.7666267999999998E-13</v>
      </c>
      <c r="AG841" s="42">
        <v>8.5207709000000008E-12</v>
      </c>
      <c r="AH841" s="42">
        <v>1.9247576999999999E-12</v>
      </c>
      <c r="AI841" s="42">
        <v>1.3684678999999999E-10</v>
      </c>
      <c r="AJ841" s="42">
        <v>8.3090035999999996E-8</v>
      </c>
      <c r="AK841" s="42">
        <v>1.9891987999999999E-11</v>
      </c>
      <c r="AL841" s="42">
        <v>9.6475653000000004E-11</v>
      </c>
      <c r="AM841" s="42">
        <v>1.4904556E-13</v>
      </c>
      <c r="AN841" s="42">
        <v>1.7499976000000001E-15</v>
      </c>
      <c r="AO841" s="42">
        <v>2.6468391999999999E-13</v>
      </c>
      <c r="AP841" s="42">
        <v>5.7593459999999999E-15</v>
      </c>
      <c r="AQ841" s="42">
        <v>1.2651614E-14</v>
      </c>
      <c r="AR841" s="42">
        <v>7.6457937000000005E-11</v>
      </c>
      <c r="AS841" s="42">
        <v>1.8962784999999999E-9</v>
      </c>
      <c r="AT841" s="42">
        <v>4.6199911E-11</v>
      </c>
      <c r="AU841" s="42">
        <v>8.0113153999999998E-6</v>
      </c>
      <c r="AV841" s="42">
        <v>2.0871201999999998E-2</v>
      </c>
      <c r="AW841" s="42">
        <v>4.2348440000000003E-9</v>
      </c>
      <c r="AX841" s="42">
        <v>2.5752446999999999E-11</v>
      </c>
      <c r="AY841" s="42">
        <v>1.1522044000000001E-15</v>
      </c>
      <c r="AZ841" s="28"/>
      <c r="BA841" s="33" t="s">
        <v>1165</v>
      </c>
      <c r="BB841" s="28"/>
      <c r="BC841" s="28"/>
      <c r="BE841" s="39"/>
      <c r="BF841"/>
      <c r="BG841"/>
      <c r="BH841"/>
      <c r="BI841"/>
      <c r="BJ841"/>
      <c r="BK841"/>
      <c r="BL841"/>
      <c r="BM841"/>
      <c r="BN841"/>
      <c r="BO841"/>
      <c r="BP841"/>
      <c r="BQ841"/>
    </row>
    <row r="842" spans="3:69" ht="13.8" customHeight="1">
      <c r="C842" s="71" t="s">
        <v>792</v>
      </c>
      <c r="D842" s="1"/>
      <c r="E842" s="29" t="s">
        <v>52</v>
      </c>
      <c r="F842" s="43" t="s">
        <v>2323</v>
      </c>
      <c r="G842" s="238">
        <f t="shared" si="700"/>
        <v>1.10439797351083E-2</v>
      </c>
      <c r="H842" s="134">
        <f t="shared" si="701"/>
        <v>5.4873567099999999E-4</v>
      </c>
      <c r="I842" s="134">
        <f t="shared" si="702"/>
        <v>9.5444399600000005E-4</v>
      </c>
      <c r="J842" s="138">
        <f t="shared" si="703"/>
        <v>4.7888939681082999E-3</v>
      </c>
      <c r="K842" s="190">
        <v>4.7519060999999998E-3</v>
      </c>
      <c r="L842" s="190">
        <v>3.6215681E-4</v>
      </c>
      <c r="M842" s="190">
        <v>5.5158908000000001E-4</v>
      </c>
      <c r="N842" s="190">
        <v>4.4406076999999999E-4</v>
      </c>
      <c r="O842" s="190">
        <v>7.5881441999999996E-5</v>
      </c>
      <c r="P842" s="190">
        <v>2.8793458999999999E-5</v>
      </c>
      <c r="Q842" s="190">
        <v>4.0698105999999999E-5</v>
      </c>
      <c r="R842" s="190">
        <v>7.4063779999999999E-5</v>
      </c>
      <c r="S842" s="190">
        <v>4.6489760999999996E-3</v>
      </c>
      <c r="T842" s="190">
        <v>3.7702715000000002E-5</v>
      </c>
      <c r="U842" s="190">
        <v>2.8147212E-5</v>
      </c>
      <c r="V842" s="190">
        <v>4.1611082999999998E-9</v>
      </c>
      <c r="W842" s="25"/>
      <c r="X842" s="252">
        <f t="shared" si="704"/>
        <v>4.0964707758620683E-2</v>
      </c>
      <c r="Y842" s="25">
        <v>0.66471806</v>
      </c>
      <c r="Z842" s="67">
        <f t="shared" si="705"/>
        <v>1.0741211115288369E-3</v>
      </c>
      <c r="AA842" s="5">
        <f t="shared" si="706"/>
        <v>5.5485318821000004E-8</v>
      </c>
      <c r="AB842" s="5">
        <f t="shared" si="707"/>
        <v>1.8264870246940998E-10</v>
      </c>
      <c r="AC842" s="36">
        <f t="shared" si="708"/>
        <v>5.2881382527000002E-3</v>
      </c>
      <c r="AD842" s="42">
        <v>3.8235453E-8</v>
      </c>
      <c r="AE842" s="42">
        <v>1.1535642E-10</v>
      </c>
      <c r="AF842" s="42">
        <v>3.1516389999999999E-15</v>
      </c>
      <c r="AG842" s="42">
        <v>4.3888771000000001E-12</v>
      </c>
      <c r="AH842" s="42">
        <v>1.5489559E-12</v>
      </c>
      <c r="AI842" s="42">
        <v>6.6146147000000004E-11</v>
      </c>
      <c r="AJ842" s="42">
        <v>1.3659019E-8</v>
      </c>
      <c r="AK842" s="42">
        <v>9.5327380000000005E-12</v>
      </c>
      <c r="AL842" s="42">
        <v>1.5753047999999999E-11</v>
      </c>
      <c r="AM842" s="42">
        <v>7.9608450999999996E-14</v>
      </c>
      <c r="AN842" s="42">
        <v>9.1569643999999992E-16</v>
      </c>
      <c r="AO842" s="42">
        <v>1.309791E-13</v>
      </c>
      <c r="AP842" s="42">
        <v>1.8550312999999999E-15</v>
      </c>
      <c r="AQ842" s="42">
        <v>3.3008694E-15</v>
      </c>
      <c r="AR842" s="42">
        <v>3.5164040999999998E-11</v>
      </c>
      <c r="AS842" s="42">
        <v>1.0075278000000001E-9</v>
      </c>
      <c r="AT842" s="42">
        <v>2.6728813000000001E-11</v>
      </c>
      <c r="AU842" s="42">
        <v>4.5466527E-6</v>
      </c>
      <c r="AV842" s="42">
        <v>5.2835916E-3</v>
      </c>
      <c r="AW842" s="42">
        <v>2.476071E-9</v>
      </c>
      <c r="AX842" s="42">
        <v>1.5057199E-11</v>
      </c>
      <c r="AY842" s="42">
        <v>6.7368227000000002E-16</v>
      </c>
      <c r="AZ842" s="28"/>
      <c r="BA842" s="33" t="s">
        <v>1165</v>
      </c>
      <c r="BB842" s="28"/>
      <c r="BC842" s="28"/>
      <c r="BE842" s="39"/>
      <c r="BF842"/>
      <c r="BG842"/>
      <c r="BH842"/>
      <c r="BI842"/>
      <c r="BJ842"/>
      <c r="BK842"/>
      <c r="BL842"/>
      <c r="BM842"/>
      <c r="BN842"/>
      <c r="BO842"/>
      <c r="BP842"/>
      <c r="BQ842"/>
    </row>
    <row r="843" spans="3:69" ht="13.8" customHeight="1">
      <c r="C843" s="57" t="s">
        <v>169</v>
      </c>
      <c r="D843" s="1" t="s">
        <v>170</v>
      </c>
      <c r="F843" s="67"/>
      <c r="H843" s="67"/>
      <c r="I843" s="67"/>
      <c r="J843" s="67"/>
      <c r="K843" s="67"/>
      <c r="L843" s="67"/>
      <c r="M843" s="67"/>
      <c r="N843" s="67"/>
      <c r="O843" s="67"/>
      <c r="P843" s="67"/>
      <c r="Q843" s="67"/>
      <c r="R843" s="67"/>
      <c r="S843" s="67"/>
      <c r="T843" s="67"/>
      <c r="U843" s="67"/>
      <c r="V843" s="67"/>
      <c r="W843" s="67"/>
      <c r="Y843" s="67"/>
      <c r="AA843" s="67"/>
      <c r="AB843" s="67"/>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BE843" s="29"/>
      <c r="BF843"/>
      <c r="BG843"/>
      <c r="BH843"/>
      <c r="BI843"/>
      <c r="BJ843"/>
      <c r="BK843"/>
      <c r="BL843"/>
      <c r="BM843"/>
      <c r="BN843"/>
      <c r="BO843"/>
      <c r="BP843"/>
      <c r="BQ843"/>
    </row>
    <row r="844" spans="3:69" ht="13.8" customHeight="1">
      <c r="C844" s="71" t="s">
        <v>793</v>
      </c>
      <c r="D844" s="1"/>
      <c r="E844" s="29" t="s">
        <v>52</v>
      </c>
      <c r="F844" s="43" t="s">
        <v>2324</v>
      </c>
      <c r="G844" s="238">
        <f t="shared" ref="G844:G873" si="709">H844+I844+J844+K844</f>
        <v>2.7809912492856501E-2</v>
      </c>
      <c r="H844" s="134">
        <f t="shared" ref="H844:H873" si="710">N844+O844+P844</f>
        <v>9.4893240800000009E-4</v>
      </c>
      <c r="I844" s="134">
        <f t="shared" ref="I844:I873" si="711">L844+M844+Q844</f>
        <v>2.6360561129999999E-3</v>
      </c>
      <c r="J844" s="138">
        <f t="shared" ref="J844:J873" si="712">R844+IF(S844="x",0,S844)+IF(T844="x",0,T844)+IF(U844="x",0,U844)+V844</f>
        <v>1.23832769718565E-2</v>
      </c>
      <c r="K844" s="190">
        <v>1.1841647E-2</v>
      </c>
      <c r="L844" s="190">
        <v>1.6497621E-3</v>
      </c>
      <c r="M844" s="190">
        <v>9.3275724E-4</v>
      </c>
      <c r="N844" s="190">
        <v>7.8507165000000004E-4</v>
      </c>
      <c r="O844" s="190">
        <v>1.1624705E-4</v>
      </c>
      <c r="P844" s="190">
        <v>4.7613708000000003E-5</v>
      </c>
      <c r="Q844" s="190">
        <v>5.3536772999999998E-5</v>
      </c>
      <c r="R844" s="190">
        <v>1.0870772E-4</v>
      </c>
      <c r="S844" s="190">
        <v>1.2170337999999999E-2</v>
      </c>
      <c r="T844" s="190">
        <v>5.8978928000000002E-5</v>
      </c>
      <c r="U844" s="190">
        <v>4.5245620999999997E-5</v>
      </c>
      <c r="V844" s="190">
        <v>6.7028565000000003E-9</v>
      </c>
      <c r="W844" s="25"/>
      <c r="X844" s="252">
        <f t="shared" ref="X844:X873" si="713">K844/0.116</f>
        <v>0.10208316379310345</v>
      </c>
      <c r="Y844" s="25">
        <v>1.5305489000000001</v>
      </c>
      <c r="Z844" s="67">
        <f t="shared" ref="Z844:Z873" si="714">AA844*42.1*400+AB844*1396*400+AC844*0.0000357*200</f>
        <v>2.778729742217339E-3</v>
      </c>
      <c r="AA844" s="5">
        <f t="shared" ref="AA844:AA873" si="715">AD844+AG844+AH844+AI844+AJ844+AR844+AS844+AW844</f>
        <v>1.4545885136869999E-7</v>
      </c>
      <c r="AB844" s="5">
        <f t="shared" ref="AB844:AB873" si="716">AE844+AF844+AK844+AL844+AM844+AN844+AO844+AP844+AQ844+AT844+AX844+AY844</f>
        <v>4.2227576987950004E-10</v>
      </c>
      <c r="AC844" s="36">
        <f t="shared" ref="AC844:AC873" si="717">AU844+AV844</f>
        <v>1.3081778048700001E-2</v>
      </c>
      <c r="AD844" s="42">
        <v>9.5186176000000006E-8</v>
      </c>
      <c r="AE844" s="42">
        <v>2.8718056999999999E-10</v>
      </c>
      <c r="AF844" s="42">
        <v>7.8460521000000002E-15</v>
      </c>
      <c r="AG844" s="42">
        <v>7.2447977000000003E-12</v>
      </c>
      <c r="AH844" s="42">
        <v>1.77531E-12</v>
      </c>
      <c r="AI844" s="42">
        <v>1.1337848E-10</v>
      </c>
      <c r="AJ844" s="42">
        <v>4.4526260999999998E-8</v>
      </c>
      <c r="AK844" s="42">
        <v>1.6409914E-11</v>
      </c>
      <c r="AL844" s="42">
        <v>5.1721086999999998E-11</v>
      </c>
      <c r="AM844" s="42">
        <v>1.3273140999999999E-13</v>
      </c>
      <c r="AN844" s="42">
        <v>1.5321821E-15</v>
      </c>
      <c r="AO844" s="42">
        <v>2.224981E-13</v>
      </c>
      <c r="AP844" s="42">
        <v>3.9383350000000001E-15</v>
      </c>
      <c r="AQ844" s="42">
        <v>8.0219645999999999E-15</v>
      </c>
      <c r="AR844" s="42">
        <v>6.1559480999999996E-11</v>
      </c>
      <c r="AS844" s="42">
        <v>1.6781344E-9</v>
      </c>
      <c r="AT844" s="42">
        <v>4.2965681000000003E-11</v>
      </c>
      <c r="AU844" s="42">
        <v>7.2470487000000003E-6</v>
      </c>
      <c r="AV844" s="29">
        <v>1.3074531E-2</v>
      </c>
      <c r="AW844" s="42">
        <v>3.8843219000000003E-9</v>
      </c>
      <c r="AX844" s="42">
        <v>2.3620893E-11</v>
      </c>
      <c r="AY844" s="42">
        <v>1.0568357E-15</v>
      </c>
      <c r="AZ844" s="28"/>
      <c r="BA844" s="33" t="s">
        <v>1165</v>
      </c>
      <c r="BB844" s="28"/>
      <c r="BC844" s="28"/>
      <c r="BE844" s="39"/>
      <c r="BF844"/>
      <c r="BG844"/>
      <c r="BH844"/>
      <c r="BI844"/>
      <c r="BJ844"/>
      <c r="BK844"/>
      <c r="BL844"/>
      <c r="BM844"/>
      <c r="BN844"/>
      <c r="BO844"/>
      <c r="BP844"/>
      <c r="BQ844"/>
    </row>
    <row r="845" spans="3:69" ht="13.8" customHeight="1">
      <c r="C845" s="71" t="s">
        <v>794</v>
      </c>
      <c r="D845" s="1"/>
      <c r="E845" s="29" t="s">
        <v>52</v>
      </c>
      <c r="F845" s="43" t="s">
        <v>2325</v>
      </c>
      <c r="G845" s="238">
        <f t="shared" si="709"/>
        <v>2.7080098698718564</v>
      </c>
      <c r="H845" s="134">
        <f t="shared" si="710"/>
        <v>9.4893240800000009E-4</v>
      </c>
      <c r="I845" s="134">
        <f t="shared" si="711"/>
        <v>2.6360561129999999E-3</v>
      </c>
      <c r="J845" s="138">
        <f t="shared" si="712"/>
        <v>2.2923832313508563</v>
      </c>
      <c r="K845" s="190">
        <v>0.41204164999999998</v>
      </c>
      <c r="L845" s="190">
        <v>1.6497621E-3</v>
      </c>
      <c r="M845" s="190">
        <v>9.3275724E-4</v>
      </c>
      <c r="N845" s="190">
        <v>7.8507165000000004E-4</v>
      </c>
      <c r="O845" s="190">
        <v>1.1624705E-4</v>
      </c>
      <c r="P845" s="190">
        <v>4.7613708000000003E-5</v>
      </c>
      <c r="Q845" s="190">
        <v>5.3536772999999998E-5</v>
      </c>
      <c r="R845" s="190">
        <v>1.0870772E-4</v>
      </c>
      <c r="S845" s="190">
        <v>1.2170337999999999E-2</v>
      </c>
      <c r="T845" s="190">
        <v>5.8978928000000002E-5</v>
      </c>
      <c r="U845" s="190">
        <v>2.2800452</v>
      </c>
      <c r="V845" s="190">
        <v>6.7028565000000003E-9</v>
      </c>
      <c r="W845" s="25"/>
      <c r="X845" s="252">
        <f t="shared" si="713"/>
        <v>3.5520831896551721</v>
      </c>
      <c r="Y845" s="25">
        <v>1.5305489000000001</v>
      </c>
      <c r="Z845" s="67">
        <f t="shared" si="714"/>
        <v>6.2087965538848156E-2</v>
      </c>
      <c r="AA845" s="5">
        <f t="shared" si="715"/>
        <v>3.3470588753686996E-6</v>
      </c>
      <c r="AB845" s="5">
        <f t="shared" si="716"/>
        <v>1.0082539724877398E-8</v>
      </c>
      <c r="AC845" s="36">
        <f t="shared" si="717"/>
        <v>1.3081778048700001E-2</v>
      </c>
      <c r="AD845" s="42">
        <v>3.2967861999999998E-6</v>
      </c>
      <c r="AE845" s="42">
        <v>9.9471805999999993E-9</v>
      </c>
      <c r="AF845" s="42">
        <v>2.7177105000000001E-13</v>
      </c>
      <c r="AG845" s="42">
        <v>7.2447977000000003E-12</v>
      </c>
      <c r="AH845" s="42">
        <v>1.77531E-12</v>
      </c>
      <c r="AI845" s="42">
        <v>1.1337848E-10</v>
      </c>
      <c r="AJ845" s="42">
        <v>4.4526260999999998E-8</v>
      </c>
      <c r="AK845" s="42">
        <v>1.6409914E-11</v>
      </c>
      <c r="AL845" s="42">
        <v>5.1721086999999998E-11</v>
      </c>
      <c r="AM845" s="42">
        <v>1.3273140999999999E-13</v>
      </c>
      <c r="AN845" s="42">
        <v>1.5321821E-15</v>
      </c>
      <c r="AO845" s="42">
        <v>2.224981E-13</v>
      </c>
      <c r="AP845" s="42">
        <v>3.9383350000000001E-15</v>
      </c>
      <c r="AQ845" s="42">
        <v>8.0219645999999999E-15</v>
      </c>
      <c r="AR845" s="42">
        <v>6.1559480999999996E-11</v>
      </c>
      <c r="AS845" s="42">
        <v>1.6781344E-9</v>
      </c>
      <c r="AT845" s="42">
        <v>4.2965681000000003E-11</v>
      </c>
      <c r="AU845" s="42">
        <v>7.2470487000000003E-6</v>
      </c>
      <c r="AV845" s="42">
        <v>1.3074531E-2</v>
      </c>
      <c r="AW845" s="42">
        <v>3.8843219000000003E-9</v>
      </c>
      <c r="AX845" s="42">
        <v>2.3620893E-11</v>
      </c>
      <c r="AY845" s="42">
        <v>1.0568357E-15</v>
      </c>
      <c r="AZ845" s="28"/>
      <c r="BA845" s="33" t="s">
        <v>1165</v>
      </c>
      <c r="BB845" s="28"/>
      <c r="BC845" s="28"/>
      <c r="BE845" s="39"/>
      <c r="BF845"/>
      <c r="BG845"/>
      <c r="BH845"/>
      <c r="BI845"/>
      <c r="BJ845"/>
      <c r="BK845"/>
      <c r="BL845"/>
      <c r="BM845"/>
      <c r="BN845"/>
      <c r="BO845"/>
      <c r="BP845"/>
      <c r="BQ845"/>
    </row>
    <row r="846" spans="3:69" ht="13.8" customHeight="1">
      <c r="C846" s="71" t="s">
        <v>795</v>
      </c>
      <c r="D846" s="1"/>
      <c r="E846" s="29" t="s">
        <v>52</v>
      </c>
      <c r="F846" s="43" t="s">
        <v>2326</v>
      </c>
      <c r="G846" s="238">
        <f t="shared" si="709"/>
        <v>4.2258810495813905E-2</v>
      </c>
      <c r="H846" s="134">
        <f t="shared" si="710"/>
        <v>1.092558488E-3</v>
      </c>
      <c r="I846" s="134">
        <f t="shared" si="711"/>
        <v>4.2758466680000006E-3</v>
      </c>
      <c r="J846" s="138">
        <f t="shared" si="712"/>
        <v>1.8912306339813903E-2</v>
      </c>
      <c r="K846" s="190">
        <v>1.7978099000000001E-2</v>
      </c>
      <c r="L846" s="190">
        <v>3.1795343E-3</v>
      </c>
      <c r="M846" s="190">
        <v>1.037605E-3</v>
      </c>
      <c r="N846" s="190">
        <v>9.1880043000000002E-4</v>
      </c>
      <c r="O846" s="190">
        <v>1.2318533E-4</v>
      </c>
      <c r="P846" s="190">
        <v>5.0572728000000001E-5</v>
      </c>
      <c r="Q846" s="190">
        <v>5.8707367999999999E-5</v>
      </c>
      <c r="R846" s="190">
        <v>1.1216723E-4</v>
      </c>
      <c r="S846" s="190">
        <v>1.8694510000000001E-2</v>
      </c>
      <c r="T846" s="190">
        <v>5.9827163999999997E-5</v>
      </c>
      <c r="U846" s="190">
        <v>4.5795182000000002E-5</v>
      </c>
      <c r="V846" s="190">
        <v>6.7638138999999996E-9</v>
      </c>
      <c r="W846" s="25"/>
      <c r="X846" s="252">
        <f t="shared" si="713"/>
        <v>0.15498361206896552</v>
      </c>
      <c r="Y846" s="25">
        <v>2.2294839999999998</v>
      </c>
      <c r="Z846" s="67">
        <f t="shared" si="714"/>
        <v>4.3205023405736087E-3</v>
      </c>
      <c r="AA846" s="5">
        <f t="shared" si="715"/>
        <v>2.2797526537340001E-7</v>
      </c>
      <c r="AB846" s="5">
        <f t="shared" si="716"/>
        <v>6.127378793704998E-10</v>
      </c>
      <c r="AC846" s="36">
        <f t="shared" si="717"/>
        <v>1.95022464769E-2</v>
      </c>
      <c r="AD846" s="42">
        <v>1.4443840999999999E-7</v>
      </c>
      <c r="AE846" s="42">
        <v>4.3577933999999997E-10</v>
      </c>
      <c r="AF846" s="42">
        <v>1.1905936999999999E-14</v>
      </c>
      <c r="AG846" s="42">
        <v>8.0351787999999994E-12</v>
      </c>
      <c r="AH846" s="42">
        <v>1.8856906000000002E-12</v>
      </c>
      <c r="AI846" s="42">
        <v>1.2878747E-10</v>
      </c>
      <c r="AJ846" s="42">
        <v>7.7544236000000005E-8</v>
      </c>
      <c r="AK846" s="42">
        <v>1.8717745999999999E-11</v>
      </c>
      <c r="AL846" s="42">
        <v>9.0015595999999994E-11</v>
      </c>
      <c r="AM846" s="42">
        <v>1.4010215999999999E-13</v>
      </c>
      <c r="AN846" s="42">
        <v>1.6458683E-15</v>
      </c>
      <c r="AO846" s="42">
        <v>2.4910737999999998E-13</v>
      </c>
      <c r="AP846" s="42">
        <v>5.3944330999999998E-15</v>
      </c>
      <c r="AQ846" s="42">
        <v>1.1818625E-14</v>
      </c>
      <c r="AR846" s="42">
        <v>7.1932633999999999E-11</v>
      </c>
      <c r="AS846" s="42">
        <v>1.7832334999999999E-9</v>
      </c>
      <c r="AT846" s="42">
        <v>4.3487425999999997E-11</v>
      </c>
      <c r="AU846" s="42">
        <v>7.5574768999999997E-6</v>
      </c>
      <c r="AV846" s="29">
        <v>1.9494688999999999E-2</v>
      </c>
      <c r="AW846" s="42">
        <v>3.9987448999999997E-9</v>
      </c>
      <c r="AX846" s="42">
        <v>2.4316709E-11</v>
      </c>
      <c r="AY846" s="42">
        <v>1.0879670999999999E-15</v>
      </c>
      <c r="AZ846" s="28"/>
      <c r="BA846" s="33" t="s">
        <v>1165</v>
      </c>
      <c r="BB846" s="28"/>
      <c r="BC846" s="28"/>
      <c r="BE846" s="39"/>
      <c r="BF846"/>
      <c r="BG846"/>
      <c r="BH846"/>
      <c r="BI846"/>
      <c r="BJ846"/>
      <c r="BK846"/>
      <c r="BL846"/>
      <c r="BM846"/>
      <c r="BN846"/>
      <c r="BO846"/>
      <c r="BP846"/>
      <c r="BQ846"/>
    </row>
    <row r="847" spans="3:69" ht="13.8" customHeight="1">
      <c r="C847" s="71" t="s">
        <v>796</v>
      </c>
      <c r="E847" s="29" t="s">
        <v>52</v>
      </c>
      <c r="F847" s="43" t="s">
        <v>2327</v>
      </c>
      <c r="G847" s="238">
        <f t="shared" si="709"/>
        <v>5.3174588163138132</v>
      </c>
      <c r="H847" s="134">
        <f t="shared" si="710"/>
        <v>1.092558488E-3</v>
      </c>
      <c r="I847" s="134">
        <f t="shared" si="711"/>
        <v>4.2758466680000006E-3</v>
      </c>
      <c r="J847" s="138">
        <f t="shared" si="712"/>
        <v>4.8939123111578136</v>
      </c>
      <c r="K847" s="190">
        <v>0.4181781</v>
      </c>
      <c r="L847" s="190">
        <v>3.1795343E-3</v>
      </c>
      <c r="M847" s="190">
        <v>1.037605E-3</v>
      </c>
      <c r="N847" s="190">
        <v>9.1880043000000002E-4</v>
      </c>
      <c r="O847" s="190">
        <v>1.2318533E-4</v>
      </c>
      <c r="P847" s="190">
        <v>5.0572728000000001E-5</v>
      </c>
      <c r="Q847" s="190">
        <v>5.8707367999999999E-5</v>
      </c>
      <c r="R847" s="190">
        <v>1.1216723E-4</v>
      </c>
      <c r="S847" s="190">
        <v>1.8694510000000001E-2</v>
      </c>
      <c r="T847" s="190">
        <v>5.9827163999999997E-5</v>
      </c>
      <c r="U847" s="190">
        <v>4.8750457999999997</v>
      </c>
      <c r="V847" s="190">
        <v>6.7638138999999996E-9</v>
      </c>
      <c r="W847" s="25"/>
      <c r="X847" s="252">
        <f t="shared" si="713"/>
        <v>3.6049836206896551</v>
      </c>
      <c r="Y847" s="25">
        <v>2.2294839999999998</v>
      </c>
      <c r="Z847" s="67">
        <f t="shared" si="714"/>
        <v>6.3629737358039284E-2</v>
      </c>
      <c r="AA847" s="5">
        <f t="shared" si="715"/>
        <v>3.4295752553733999E-6</v>
      </c>
      <c r="AB847" s="5">
        <f t="shared" si="716"/>
        <v>1.0273001464373499E-8</v>
      </c>
      <c r="AC847" s="36">
        <f t="shared" si="717"/>
        <v>1.95022464769E-2</v>
      </c>
      <c r="AD847" s="42">
        <v>3.3460384000000002E-6</v>
      </c>
      <c r="AE847" s="42">
        <v>1.0095779000000001E-8</v>
      </c>
      <c r="AF847" s="42">
        <v>2.7583094E-13</v>
      </c>
      <c r="AG847" s="42">
        <v>8.0351787999999994E-12</v>
      </c>
      <c r="AH847" s="42">
        <v>1.8856906000000002E-12</v>
      </c>
      <c r="AI847" s="42">
        <v>1.2878747E-10</v>
      </c>
      <c r="AJ847" s="42">
        <v>7.7544236000000005E-8</v>
      </c>
      <c r="AK847" s="42">
        <v>1.8717745999999999E-11</v>
      </c>
      <c r="AL847" s="42">
        <v>9.0015595999999994E-11</v>
      </c>
      <c r="AM847" s="42">
        <v>1.4010215999999999E-13</v>
      </c>
      <c r="AN847" s="42">
        <v>1.6458683E-15</v>
      </c>
      <c r="AO847" s="42">
        <v>2.4910737999999998E-13</v>
      </c>
      <c r="AP847" s="42">
        <v>5.3944330999999998E-15</v>
      </c>
      <c r="AQ847" s="42">
        <v>1.1818625E-14</v>
      </c>
      <c r="AR847" s="42">
        <v>7.1932633999999999E-11</v>
      </c>
      <c r="AS847" s="42">
        <v>1.7832334999999999E-9</v>
      </c>
      <c r="AT847" s="42">
        <v>4.3487425999999997E-11</v>
      </c>
      <c r="AU847" s="42">
        <v>7.5574768999999997E-6</v>
      </c>
      <c r="AV847" s="42">
        <v>1.9494688999999999E-2</v>
      </c>
      <c r="AW847" s="42">
        <v>3.9987448999999997E-9</v>
      </c>
      <c r="AX847" s="42">
        <v>2.4316709E-11</v>
      </c>
      <c r="AY847" s="42">
        <v>1.0879670999999999E-15</v>
      </c>
      <c r="AZ847" s="28"/>
      <c r="BA847" s="33" t="s">
        <v>1165</v>
      </c>
      <c r="BB847" s="28"/>
      <c r="BC847" s="28"/>
      <c r="BE847" s="39"/>
      <c r="BF847"/>
      <c r="BG847"/>
      <c r="BH847"/>
      <c r="BI847"/>
      <c r="BJ847"/>
      <c r="BK847"/>
      <c r="BL847"/>
      <c r="BM847"/>
      <c r="BN847"/>
      <c r="BO847"/>
      <c r="BP847"/>
      <c r="BQ847"/>
    </row>
    <row r="848" spans="3:69" ht="13.8" customHeight="1">
      <c r="C848" s="71" t="s">
        <v>797</v>
      </c>
      <c r="E848" s="29" t="s">
        <v>52</v>
      </c>
      <c r="F848" s="43" t="s">
        <v>2328</v>
      </c>
      <c r="G848" s="238">
        <f t="shared" si="709"/>
        <v>3.2475702941540605E-2</v>
      </c>
      <c r="H848" s="134">
        <f t="shared" si="710"/>
        <v>9.9531166499999997E-4</v>
      </c>
      <c r="I848" s="134">
        <f t="shared" si="711"/>
        <v>3.1655717840000002E-3</v>
      </c>
      <c r="J848" s="138">
        <f t="shared" si="712"/>
        <v>1.4491609492540601E-2</v>
      </c>
      <c r="K848" s="190">
        <v>1.3823210000000001E-2</v>
      </c>
      <c r="L848" s="190">
        <v>2.1437510000000002E-3</v>
      </c>
      <c r="M848" s="190">
        <v>9.6661434000000002E-4</v>
      </c>
      <c r="N848" s="190">
        <v>8.2825490000000004E-4</v>
      </c>
      <c r="O848" s="190">
        <v>1.1848754E-4</v>
      </c>
      <c r="P848" s="190">
        <v>4.8569224999999997E-5</v>
      </c>
      <c r="Q848" s="190">
        <v>5.5206444000000001E-5</v>
      </c>
      <c r="R848" s="190">
        <v>1.0982485E-4</v>
      </c>
      <c r="S848" s="190">
        <v>1.4277102E-2</v>
      </c>
      <c r="T848" s="190">
        <v>5.9252836999999997E-5</v>
      </c>
      <c r="U848" s="190">
        <v>4.5423083000000002E-5</v>
      </c>
      <c r="V848" s="190">
        <v>6.7225406E-9</v>
      </c>
      <c r="W848" s="25"/>
      <c r="X848" s="252">
        <f t="shared" si="713"/>
        <v>0.11916560344827586</v>
      </c>
      <c r="Y848" s="25">
        <v>1.7562466999999999</v>
      </c>
      <c r="Z848" s="67">
        <f t="shared" si="714"/>
        <v>3.2765937480621204E-3</v>
      </c>
      <c r="AA848" s="5">
        <f t="shared" si="715"/>
        <v>1.721047730237E-7</v>
      </c>
      <c r="AB848" s="5">
        <f t="shared" si="716"/>
        <v>4.8377915957119995E-10</v>
      </c>
      <c r="AC848" s="36">
        <f t="shared" si="717"/>
        <v>1.5155054291099999E-2</v>
      </c>
      <c r="AD848" s="42">
        <v>1.1109054E-7</v>
      </c>
      <c r="AE848" s="42">
        <v>3.3516558999999999E-10</v>
      </c>
      <c r="AF848" s="42">
        <v>9.1570566000000004E-15</v>
      </c>
      <c r="AG848" s="42">
        <v>7.5000248999999998E-12</v>
      </c>
      <c r="AH848" s="42">
        <v>1.8109538E-12</v>
      </c>
      <c r="AI848" s="42">
        <v>1.1835430000000001E-10</v>
      </c>
      <c r="AJ848" s="42">
        <v>5.5188315000000002E-8</v>
      </c>
      <c r="AK848" s="42">
        <v>1.7155151000000001E-11</v>
      </c>
      <c r="AL848" s="42">
        <v>6.4087021999999995E-11</v>
      </c>
      <c r="AM848" s="42">
        <v>1.3511155E-13</v>
      </c>
      <c r="AN848" s="42">
        <v>1.5688932999999999E-15</v>
      </c>
      <c r="AO848" s="42">
        <v>2.3109068000000001E-13</v>
      </c>
      <c r="AP848" s="42">
        <v>4.4085333000000001E-15</v>
      </c>
      <c r="AQ848" s="42">
        <v>9.2479694999999996E-15</v>
      </c>
      <c r="AR848" s="42">
        <v>6.4909145000000003E-11</v>
      </c>
      <c r="AS848" s="42">
        <v>1.7120726000000001E-9</v>
      </c>
      <c r="AT848" s="42">
        <v>4.3134161000000002E-11</v>
      </c>
      <c r="AU848" s="42">
        <v>7.3472911000000003E-6</v>
      </c>
      <c r="AV848" s="29">
        <v>1.5147707E-2</v>
      </c>
      <c r="AW848" s="42">
        <v>3.9212710000000004E-9</v>
      </c>
      <c r="AX848" s="42">
        <v>2.3845584000000001E-11</v>
      </c>
      <c r="AY848" s="42">
        <v>1.0668884999999999E-15</v>
      </c>
      <c r="AZ848" s="28"/>
      <c r="BA848" s="33" t="s">
        <v>1165</v>
      </c>
      <c r="BB848" s="28"/>
      <c r="BC848" s="28"/>
      <c r="BE848" s="39"/>
      <c r="BF848"/>
      <c r="BG848"/>
      <c r="BH848"/>
      <c r="BI848"/>
      <c r="BJ848"/>
      <c r="BK848"/>
      <c r="BL848"/>
      <c r="BM848"/>
      <c r="BN848"/>
      <c r="BO848"/>
      <c r="BP848"/>
      <c r="BQ848"/>
    </row>
    <row r="849" spans="3:69" ht="13.8" customHeight="1">
      <c r="C849" s="71" t="s">
        <v>798</v>
      </c>
      <c r="E849" s="29" t="s">
        <v>52</v>
      </c>
      <c r="F849" s="43" t="s">
        <v>2329</v>
      </c>
      <c r="G849" s="238">
        <f t="shared" si="709"/>
        <v>6.6126756798585404</v>
      </c>
      <c r="H849" s="134">
        <f t="shared" si="710"/>
        <v>9.9531166499999997E-4</v>
      </c>
      <c r="I849" s="134">
        <f t="shared" si="711"/>
        <v>3.1655717840000002E-3</v>
      </c>
      <c r="J849" s="138">
        <f t="shared" si="712"/>
        <v>6.1944915864095407</v>
      </c>
      <c r="K849" s="190">
        <v>0.41402320999999997</v>
      </c>
      <c r="L849" s="190">
        <v>2.1437510000000002E-3</v>
      </c>
      <c r="M849" s="190">
        <v>9.6661434000000002E-4</v>
      </c>
      <c r="N849" s="190">
        <v>8.2825490000000004E-4</v>
      </c>
      <c r="O849" s="190">
        <v>1.1848754E-4</v>
      </c>
      <c r="P849" s="190">
        <v>4.8569224999999997E-5</v>
      </c>
      <c r="Q849" s="190">
        <v>5.5206444000000001E-5</v>
      </c>
      <c r="R849" s="190">
        <v>1.0982485E-4</v>
      </c>
      <c r="S849" s="190">
        <v>1.4277102E-2</v>
      </c>
      <c r="T849" s="190">
        <v>5.9252836999999997E-5</v>
      </c>
      <c r="U849" s="190">
        <v>6.1800454</v>
      </c>
      <c r="V849" s="190">
        <v>6.7225406E-9</v>
      </c>
      <c r="W849" s="25"/>
      <c r="X849" s="252">
        <f t="shared" si="713"/>
        <v>3.5691656034482753</v>
      </c>
      <c r="Y849" s="25">
        <v>1.7562466999999999</v>
      </c>
      <c r="Z849" s="67">
        <f t="shared" si="714"/>
        <v>6.2585828455768017E-2</v>
      </c>
      <c r="AA849" s="5">
        <f t="shared" si="715"/>
        <v>3.3737047330237001E-6</v>
      </c>
      <c r="AB849" s="5">
        <f t="shared" si="716"/>
        <v>1.01440430945746E-8</v>
      </c>
      <c r="AC849" s="36">
        <f t="shared" si="717"/>
        <v>1.5155054291099999E-2</v>
      </c>
      <c r="AD849" s="42">
        <v>3.3126904999999999E-6</v>
      </c>
      <c r="AE849" s="42">
        <v>9.9951655999999994E-9</v>
      </c>
      <c r="AF849" s="42">
        <v>2.7308205999999999E-13</v>
      </c>
      <c r="AG849" s="42">
        <v>7.5000248999999998E-12</v>
      </c>
      <c r="AH849" s="42">
        <v>1.8109538E-12</v>
      </c>
      <c r="AI849" s="42">
        <v>1.1835430000000001E-10</v>
      </c>
      <c r="AJ849" s="42">
        <v>5.5188315000000002E-8</v>
      </c>
      <c r="AK849" s="42">
        <v>1.7155151000000001E-11</v>
      </c>
      <c r="AL849" s="42">
        <v>6.4087021999999995E-11</v>
      </c>
      <c r="AM849" s="42">
        <v>1.3511155E-13</v>
      </c>
      <c r="AN849" s="42">
        <v>1.5688932999999999E-15</v>
      </c>
      <c r="AO849" s="42">
        <v>2.3109068000000001E-13</v>
      </c>
      <c r="AP849" s="42">
        <v>4.4085333000000001E-15</v>
      </c>
      <c r="AQ849" s="42">
        <v>9.2479694999999996E-15</v>
      </c>
      <c r="AR849" s="42">
        <v>6.4909145000000003E-11</v>
      </c>
      <c r="AS849" s="42">
        <v>1.7120726000000001E-9</v>
      </c>
      <c r="AT849" s="42">
        <v>4.3134161000000002E-11</v>
      </c>
      <c r="AU849" s="42">
        <v>7.3472911000000003E-6</v>
      </c>
      <c r="AV849" s="42">
        <v>1.5147707E-2</v>
      </c>
      <c r="AW849" s="42">
        <v>3.9212710000000004E-9</v>
      </c>
      <c r="AX849" s="42">
        <v>2.3845584000000001E-11</v>
      </c>
      <c r="AY849" s="42">
        <v>1.0668884999999999E-15</v>
      </c>
      <c r="AZ849" s="28"/>
      <c r="BA849" s="33" t="s">
        <v>1165</v>
      </c>
      <c r="BB849" s="28"/>
      <c r="BC849" s="28"/>
      <c r="BE849" s="39"/>
      <c r="BF849"/>
      <c r="BG849"/>
      <c r="BH849"/>
      <c r="BI849"/>
      <c r="BJ849"/>
      <c r="BK849"/>
      <c r="BL849"/>
      <c r="BM849"/>
      <c r="BN849"/>
      <c r="BO849"/>
      <c r="BP849"/>
      <c r="BQ849"/>
    </row>
    <row r="850" spans="3:69" ht="13.8" customHeight="1">
      <c r="C850" s="71" t="s">
        <v>799</v>
      </c>
      <c r="E850" s="29" t="s">
        <v>52</v>
      </c>
      <c r="F850" s="43" t="s">
        <v>2330</v>
      </c>
      <c r="G850" s="238">
        <f t="shared" si="709"/>
        <v>4.4389698653210005E-2</v>
      </c>
      <c r="H850" s="134">
        <f t="shared" si="710"/>
        <v>1.207155564E-3</v>
      </c>
      <c r="I850" s="134">
        <f t="shared" si="711"/>
        <v>4.4292244790000001E-3</v>
      </c>
      <c r="J850" s="138">
        <f t="shared" si="712"/>
        <v>1.9882533610210001E-2</v>
      </c>
      <c r="K850" s="190">
        <v>1.8870785000000001E-2</v>
      </c>
      <c r="L850" s="190">
        <v>3.2101485000000001E-3</v>
      </c>
      <c r="M850" s="190">
        <v>1.1568704999999999E-3</v>
      </c>
      <c r="N850" s="190">
        <v>1.0128572999999999E-3</v>
      </c>
      <c r="O850" s="190">
        <v>1.3713446E-4</v>
      </c>
      <c r="P850" s="190">
        <v>5.7163804000000001E-5</v>
      </c>
      <c r="Q850" s="190">
        <v>6.2205479000000002E-5</v>
      </c>
      <c r="R850" s="190">
        <v>1.2492929E-4</v>
      </c>
      <c r="S850" s="190">
        <v>1.9637067000000001E-2</v>
      </c>
      <c r="T850" s="190">
        <v>6.8069041E-5</v>
      </c>
      <c r="U850" s="190">
        <v>5.2460517999999999E-5</v>
      </c>
      <c r="V850" s="190">
        <v>7.7612099999999999E-9</v>
      </c>
      <c r="W850" s="25"/>
      <c r="X850" s="252">
        <f t="shared" si="713"/>
        <v>0.16267918103448276</v>
      </c>
      <c r="Y850" s="25">
        <v>2.3544868999999999</v>
      </c>
      <c r="Z850" s="67">
        <f t="shared" si="714"/>
        <v>4.5141178164378997E-3</v>
      </c>
      <c r="AA850" s="5">
        <f t="shared" si="715"/>
        <v>2.3783448140610003E-7</v>
      </c>
      <c r="AB850" s="5">
        <f t="shared" si="716"/>
        <v>6.4827570132799984E-10</v>
      </c>
      <c r="AC850" s="36">
        <f t="shared" si="717"/>
        <v>2.0586554333000003E-2</v>
      </c>
      <c r="AD850" s="42">
        <v>1.5162216E-7</v>
      </c>
      <c r="AE850" s="42">
        <v>4.5745271999999997E-10</v>
      </c>
      <c r="AF850" s="42">
        <v>1.2498072E-14</v>
      </c>
      <c r="AG850" s="42">
        <v>8.9272596999999999E-12</v>
      </c>
      <c r="AH850" s="42">
        <v>1.9412783999999999E-12</v>
      </c>
      <c r="AI850" s="42">
        <v>1.4280089E-10</v>
      </c>
      <c r="AJ850" s="42">
        <v>7.9435440000000004E-8</v>
      </c>
      <c r="AK850" s="42">
        <v>2.0737801999999999E-11</v>
      </c>
      <c r="AL850" s="42">
        <v>9.2276216999999997E-11</v>
      </c>
      <c r="AM850" s="42">
        <v>1.5901728E-13</v>
      </c>
      <c r="AN850" s="42">
        <v>1.8564619999999998E-15</v>
      </c>
      <c r="AO850" s="42">
        <v>2.7728869999999998E-13</v>
      </c>
      <c r="AP850" s="42">
        <v>5.7666568000000003E-15</v>
      </c>
      <c r="AQ850" s="42">
        <v>1.2504787E-14</v>
      </c>
      <c r="AR850" s="42">
        <v>7.9205977999999995E-11</v>
      </c>
      <c r="AS850" s="42">
        <v>2.0181946999999999E-9</v>
      </c>
      <c r="AT850" s="42">
        <v>4.9816954000000002E-11</v>
      </c>
      <c r="AU850" s="42">
        <v>8.539333E-6</v>
      </c>
      <c r="AV850" s="42">
        <v>2.0578015000000002E-2</v>
      </c>
      <c r="AW850" s="42">
        <v>4.5258112999999997E-9</v>
      </c>
      <c r="AX850" s="42">
        <v>2.7521845000000001E-11</v>
      </c>
      <c r="AY850" s="42">
        <v>1.2313702000000001E-15</v>
      </c>
      <c r="AZ850" s="28"/>
      <c r="BA850" s="33" t="s">
        <v>1165</v>
      </c>
      <c r="BB850" s="28"/>
      <c r="BC850" s="28"/>
      <c r="BE850" s="39"/>
      <c r="BF850"/>
      <c r="BG850"/>
      <c r="BH850"/>
      <c r="BI850"/>
      <c r="BJ850"/>
      <c r="BK850"/>
      <c r="BL850"/>
      <c r="BM850"/>
      <c r="BN850"/>
      <c r="BO850"/>
      <c r="BP850"/>
      <c r="BQ850"/>
    </row>
    <row r="851" spans="3:69" ht="13.8" customHeight="1">
      <c r="C851" s="71" t="s">
        <v>800</v>
      </c>
      <c r="E851" s="29" t="s">
        <v>52</v>
      </c>
      <c r="F851" s="43" t="s">
        <v>2331</v>
      </c>
      <c r="G851" s="238">
        <f t="shared" si="709"/>
        <v>6.3845897431352103</v>
      </c>
      <c r="H851" s="134">
        <f t="shared" si="710"/>
        <v>1.207155564E-3</v>
      </c>
      <c r="I851" s="134">
        <f t="shared" si="711"/>
        <v>4.4292244790000001E-3</v>
      </c>
      <c r="J851" s="138">
        <f t="shared" si="712"/>
        <v>5.9598825730922105</v>
      </c>
      <c r="K851" s="190">
        <v>0.41907079000000003</v>
      </c>
      <c r="L851" s="190">
        <v>3.2101485000000001E-3</v>
      </c>
      <c r="M851" s="190">
        <v>1.1568704999999999E-3</v>
      </c>
      <c r="N851" s="190">
        <v>1.0128572999999999E-3</v>
      </c>
      <c r="O851" s="190">
        <v>1.3713446E-4</v>
      </c>
      <c r="P851" s="190">
        <v>5.7163804000000001E-5</v>
      </c>
      <c r="Q851" s="190">
        <v>6.2205479000000002E-5</v>
      </c>
      <c r="R851" s="190">
        <v>1.2492929E-4</v>
      </c>
      <c r="S851" s="190">
        <v>1.9637067000000001E-2</v>
      </c>
      <c r="T851" s="190">
        <v>6.8069041E-5</v>
      </c>
      <c r="U851" s="190">
        <v>5.9400525000000002</v>
      </c>
      <c r="V851" s="190">
        <v>7.7612099999999999E-9</v>
      </c>
      <c r="W851" s="25"/>
      <c r="X851" s="252">
        <f t="shared" si="713"/>
        <v>3.6126792241379313</v>
      </c>
      <c r="Y851" s="25">
        <v>2.3544868999999999</v>
      </c>
      <c r="Z851" s="67">
        <f t="shared" si="714"/>
        <v>6.3823354022108786E-2</v>
      </c>
      <c r="AA851" s="5">
        <f t="shared" si="715"/>
        <v>3.4394345214061E-6</v>
      </c>
      <c r="AB851" s="5">
        <f t="shared" si="716"/>
        <v>1.0308539906325998E-8</v>
      </c>
      <c r="AC851" s="36">
        <f t="shared" si="717"/>
        <v>2.0586554333000003E-2</v>
      </c>
      <c r="AD851" s="42">
        <v>3.3532222E-6</v>
      </c>
      <c r="AE851" s="42">
        <v>1.0117452999999999E-8</v>
      </c>
      <c r="AF851" s="42">
        <v>2.7642307000000001E-13</v>
      </c>
      <c r="AG851" s="42">
        <v>8.9272596999999999E-12</v>
      </c>
      <c r="AH851" s="42">
        <v>1.9412783999999999E-12</v>
      </c>
      <c r="AI851" s="42">
        <v>1.4280089E-10</v>
      </c>
      <c r="AJ851" s="42">
        <v>7.9435440000000004E-8</v>
      </c>
      <c r="AK851" s="42">
        <v>2.0737801999999999E-11</v>
      </c>
      <c r="AL851" s="42">
        <v>9.2276216999999997E-11</v>
      </c>
      <c r="AM851" s="42">
        <v>1.5901728E-13</v>
      </c>
      <c r="AN851" s="42">
        <v>1.8564619999999998E-15</v>
      </c>
      <c r="AO851" s="42">
        <v>2.7728869999999998E-13</v>
      </c>
      <c r="AP851" s="42">
        <v>5.7666568000000003E-15</v>
      </c>
      <c r="AQ851" s="42">
        <v>1.2504787E-14</v>
      </c>
      <c r="AR851" s="42">
        <v>7.9205977999999995E-11</v>
      </c>
      <c r="AS851" s="42">
        <v>2.0181946999999999E-9</v>
      </c>
      <c r="AT851" s="42">
        <v>4.9816954000000002E-11</v>
      </c>
      <c r="AU851" s="42">
        <v>8.539333E-6</v>
      </c>
      <c r="AV851" s="29">
        <v>2.0578015000000002E-2</v>
      </c>
      <c r="AW851" s="42">
        <v>4.5258112999999997E-9</v>
      </c>
      <c r="AX851" s="42">
        <v>2.7521845000000001E-11</v>
      </c>
      <c r="AY851" s="42">
        <v>1.2313702000000001E-15</v>
      </c>
      <c r="AZ851" s="28"/>
      <c r="BA851" s="33" t="s">
        <v>1165</v>
      </c>
      <c r="BB851" s="28"/>
      <c r="BC851" s="28"/>
      <c r="BE851" s="39"/>
      <c r="BF851"/>
      <c r="BG851"/>
      <c r="BH851"/>
      <c r="BI851"/>
      <c r="BJ851"/>
      <c r="BK851"/>
      <c r="BL851"/>
      <c r="BM851"/>
      <c r="BN851"/>
      <c r="BO851"/>
      <c r="BP851"/>
      <c r="BQ851"/>
    </row>
    <row r="852" spans="3:69" ht="13.8" customHeight="1">
      <c r="C852" s="71" t="s">
        <v>801</v>
      </c>
      <c r="E852" s="29" t="s">
        <v>52</v>
      </c>
      <c r="F852" s="43" t="s">
        <v>2332</v>
      </c>
      <c r="G852" s="238">
        <f t="shared" si="709"/>
        <v>6.7405748836107698E-2</v>
      </c>
      <c r="H852" s="134">
        <f t="shared" si="710"/>
        <v>1.389233855E-3</v>
      </c>
      <c r="I852" s="134">
        <f t="shared" si="711"/>
        <v>7.0855198820000001E-3</v>
      </c>
      <c r="J852" s="138">
        <f t="shared" si="712"/>
        <v>3.02791340991077E-2</v>
      </c>
      <c r="K852" s="190">
        <v>2.8651861000000001E-2</v>
      </c>
      <c r="L852" s="190">
        <v>5.7444617E-3</v>
      </c>
      <c r="M852" s="190">
        <v>1.2719840999999999E-3</v>
      </c>
      <c r="N852" s="190">
        <v>1.1887102E-3</v>
      </c>
      <c r="O852" s="190">
        <v>1.4172368999999999E-4</v>
      </c>
      <c r="P852" s="190">
        <v>5.8799964999999997E-5</v>
      </c>
      <c r="Q852" s="190">
        <v>6.9074081999999994E-5</v>
      </c>
      <c r="R852" s="190">
        <v>1.2431412E-4</v>
      </c>
      <c r="S852" s="190">
        <v>3.0039407000000001E-2</v>
      </c>
      <c r="T852" s="190">
        <v>6.5361828999999994E-5</v>
      </c>
      <c r="U852" s="190">
        <v>5.0043785999999999E-5</v>
      </c>
      <c r="V852" s="190">
        <v>7.3641077000000002E-9</v>
      </c>
      <c r="W852" s="25"/>
      <c r="X852" s="252">
        <f t="shared" si="713"/>
        <v>0.24699880172413793</v>
      </c>
      <c r="Y852" s="25">
        <v>3.4568774000000002</v>
      </c>
      <c r="Z852" s="67">
        <f t="shared" si="714"/>
        <v>6.9869311217479963E-3</v>
      </c>
      <c r="AA852" s="5">
        <f t="shared" si="715"/>
        <v>3.704322323084E-7</v>
      </c>
      <c r="AB852" s="5">
        <f t="shared" si="716"/>
        <v>9.4794364564380019E-10</v>
      </c>
      <c r="AC852" s="36">
        <f t="shared" si="717"/>
        <v>3.0745181785300002E-2</v>
      </c>
      <c r="AD852" s="42">
        <v>2.3011734000000001E-7</v>
      </c>
      <c r="AE852" s="42">
        <v>6.9428065000000001E-10</v>
      </c>
      <c r="AF852" s="42">
        <v>1.8968479E-14</v>
      </c>
      <c r="AG852" s="42">
        <v>9.7985212000000004E-12</v>
      </c>
      <c r="AH852" s="42">
        <v>2.0974522000000002E-12</v>
      </c>
      <c r="AI852" s="42">
        <v>1.6147584E-10</v>
      </c>
      <c r="AJ852" s="42">
        <v>1.3351980000000001E-7</v>
      </c>
      <c r="AK852" s="42">
        <v>2.3574161E-11</v>
      </c>
      <c r="AL852" s="42">
        <v>1.5497009E-10</v>
      </c>
      <c r="AM852" s="42">
        <v>1.6184428999999999E-13</v>
      </c>
      <c r="AN852" s="42">
        <v>1.9406421999999999E-15</v>
      </c>
      <c r="AO852" s="42">
        <v>3.0754683000000002E-13</v>
      </c>
      <c r="AP852" s="42">
        <v>8.0073750999999997E-15</v>
      </c>
      <c r="AQ852" s="42">
        <v>1.8489472999999999E-14</v>
      </c>
      <c r="AR852" s="42">
        <v>9.2857894999999996E-11</v>
      </c>
      <c r="AS852" s="42">
        <v>2.0758793999999999E-9</v>
      </c>
      <c r="AT852" s="42">
        <v>4.7521765999999999E-11</v>
      </c>
      <c r="AU852" s="42">
        <v>8.5657853000000007E-6</v>
      </c>
      <c r="AV852" s="29">
        <v>3.0736616000000001E-2</v>
      </c>
      <c r="AW852" s="42">
        <v>4.4529831999999998E-9</v>
      </c>
      <c r="AX852" s="42">
        <v>2.7078969999999998E-11</v>
      </c>
      <c r="AY852" s="42">
        <v>1.2115544999999999E-15</v>
      </c>
      <c r="AZ852" s="28"/>
      <c r="BA852" s="33" t="s">
        <v>1165</v>
      </c>
      <c r="BB852" s="28"/>
      <c r="BC852" s="28"/>
      <c r="BE852" s="39"/>
      <c r="BF852"/>
      <c r="BG852"/>
      <c r="BH852"/>
      <c r="BI852"/>
      <c r="BJ852"/>
      <c r="BK852"/>
      <c r="BL852"/>
      <c r="BM852"/>
      <c r="BN852"/>
      <c r="BO852"/>
      <c r="BP852"/>
      <c r="BQ852"/>
    </row>
    <row r="853" spans="3:69" ht="13.8" customHeight="1">
      <c r="C853" s="71" t="s">
        <v>802</v>
      </c>
      <c r="E853" s="29" t="s">
        <v>52</v>
      </c>
      <c r="F853" s="43" t="s">
        <v>2333</v>
      </c>
      <c r="G853" s="238">
        <f t="shared" si="709"/>
        <v>2.2018359927156499E-2</v>
      </c>
      <c r="H853" s="134">
        <f t="shared" si="710"/>
        <v>5.7525846230000008E-4</v>
      </c>
      <c r="I853" s="134">
        <f t="shared" si="711"/>
        <v>1.5360998499999998E-3</v>
      </c>
      <c r="J853" s="138">
        <f t="shared" si="712"/>
        <v>1.1242020314856499E-2</v>
      </c>
      <c r="K853" s="190">
        <v>8.6649812999999992E-3</v>
      </c>
      <c r="L853" s="190">
        <v>1.0025750999999999E-3</v>
      </c>
      <c r="M853" s="190">
        <v>6.4320002000000005E-4</v>
      </c>
      <c r="N853" s="190">
        <v>5.2729852999999999E-4</v>
      </c>
      <c r="O853" s="190">
        <v>7.1723922999999997E-6</v>
      </c>
      <c r="P853" s="190">
        <v>4.0787539999999998E-5</v>
      </c>
      <c r="Q853" s="190">
        <v>-1.0967527E-4</v>
      </c>
      <c r="R853" s="190">
        <v>-2.2174553000000001E-5</v>
      </c>
      <c r="S853" s="190">
        <v>1.1182945999999999E-2</v>
      </c>
      <c r="T853" s="190">
        <v>3.8077085000000001E-5</v>
      </c>
      <c r="U853" s="190">
        <v>4.3165080000000003E-5</v>
      </c>
      <c r="V853" s="190">
        <v>6.7028565000000003E-9</v>
      </c>
      <c r="W853" s="25"/>
      <c r="X853" s="252">
        <f t="shared" si="713"/>
        <v>7.4698114655172398E-2</v>
      </c>
      <c r="Y853" s="25">
        <v>1.0016262</v>
      </c>
      <c r="Z853" s="67">
        <f t="shared" si="714"/>
        <v>1.9296978429628599E-3</v>
      </c>
      <c r="AA853" s="5">
        <f t="shared" si="715"/>
        <v>9.9418063870599985E-8</v>
      </c>
      <c r="AB853" s="5">
        <f t="shared" si="716"/>
        <v>3.075847568131699E-10</v>
      </c>
      <c r="AC853" s="36">
        <f t="shared" si="717"/>
        <v>1.1728616131299999E-2</v>
      </c>
      <c r="AD853" s="42">
        <v>6.9580890999999995E-8</v>
      </c>
      <c r="AE853" s="42">
        <v>2.0993187999999999E-10</v>
      </c>
      <c r="AF853" s="42">
        <v>5.7355489000000001E-15</v>
      </c>
      <c r="AG853" s="42">
        <v>3.4097620999999998E-12</v>
      </c>
      <c r="AH853" s="42">
        <v>-6.5382964999999997E-12</v>
      </c>
      <c r="AI853" s="42">
        <v>7.2569958999999997E-11</v>
      </c>
      <c r="AJ853" s="42">
        <v>2.6008812000000001E-8</v>
      </c>
      <c r="AK853" s="42">
        <v>1.0589932999999999E-11</v>
      </c>
      <c r="AL853" s="42">
        <v>3.2588521E-11</v>
      </c>
      <c r="AM853" s="42">
        <v>1.3174193E-13</v>
      </c>
      <c r="AN853" s="42">
        <v>1.3519293E-15</v>
      </c>
      <c r="AO853" s="42">
        <v>1.5099882E-13</v>
      </c>
      <c r="AP853" s="42">
        <v>2.8086596999999998E-15</v>
      </c>
      <c r="AQ853" s="42">
        <v>7.3081309999999997E-15</v>
      </c>
      <c r="AR853" s="42">
        <v>3.6397946000000002E-11</v>
      </c>
      <c r="AS853" s="42">
        <v>1.5548086999999999E-9</v>
      </c>
      <c r="AT853" s="42">
        <v>4.0991833999999998E-11</v>
      </c>
      <c r="AU853" s="42">
        <v>4.5221312999999999E-6</v>
      </c>
      <c r="AV853" s="29">
        <v>1.1724093999999999E-2</v>
      </c>
      <c r="AW853" s="42">
        <v>2.1677127999999998E-9</v>
      </c>
      <c r="AX853" s="42">
        <v>1.3182054E-11</v>
      </c>
      <c r="AY853" s="42">
        <v>5.8979426999999999E-16</v>
      </c>
      <c r="AZ853" s="28"/>
      <c r="BA853" s="33" t="s">
        <v>1165</v>
      </c>
      <c r="BB853" s="28"/>
      <c r="BC853" s="28"/>
      <c r="BE853" s="39"/>
      <c r="BF853"/>
      <c r="BG853"/>
      <c r="BH853"/>
      <c r="BI853"/>
      <c r="BJ853"/>
      <c r="BK853"/>
      <c r="BL853"/>
      <c r="BM853"/>
      <c r="BN853"/>
      <c r="BO853"/>
      <c r="BP853"/>
      <c r="BQ853"/>
    </row>
    <row r="854" spans="3:69" ht="13.8" customHeight="1">
      <c r="C854" s="71" t="s">
        <v>803</v>
      </c>
      <c r="D854" s="1"/>
      <c r="E854" s="29" t="s">
        <v>52</v>
      </c>
      <c r="F854" s="43" t="s">
        <v>2334</v>
      </c>
      <c r="G854" s="238">
        <f t="shared" si="709"/>
        <v>2.7922183935471567</v>
      </c>
      <c r="H854" s="134">
        <f t="shared" si="710"/>
        <v>5.7525846230000008E-4</v>
      </c>
      <c r="I854" s="134">
        <f t="shared" si="711"/>
        <v>1.5360998499999998E-3</v>
      </c>
      <c r="J854" s="138">
        <f t="shared" si="712"/>
        <v>2.3812420552348565</v>
      </c>
      <c r="K854" s="190">
        <v>0.40886497999999999</v>
      </c>
      <c r="L854" s="190">
        <v>1.0025750999999999E-3</v>
      </c>
      <c r="M854" s="190">
        <v>6.4320002000000005E-4</v>
      </c>
      <c r="N854" s="190">
        <v>5.2729852999999999E-4</v>
      </c>
      <c r="O854" s="190">
        <v>7.1723922999999997E-6</v>
      </c>
      <c r="P854" s="190">
        <v>4.0787539999999998E-5</v>
      </c>
      <c r="Q854" s="190">
        <v>-1.0967527E-4</v>
      </c>
      <c r="R854" s="190">
        <v>-2.2174553000000001E-5</v>
      </c>
      <c r="S854" s="190">
        <v>1.1182945999999999E-2</v>
      </c>
      <c r="T854" s="190">
        <v>3.8077085000000001E-5</v>
      </c>
      <c r="U854" s="190">
        <v>2.3700432</v>
      </c>
      <c r="V854" s="190">
        <v>6.7028565000000003E-9</v>
      </c>
      <c r="W854" s="25"/>
      <c r="X854" s="252">
        <f t="shared" si="713"/>
        <v>3.5246981034482756</v>
      </c>
      <c r="Y854" s="25">
        <v>1.0016262</v>
      </c>
      <c r="Z854" s="67">
        <f t="shared" si="714"/>
        <v>6.1238933381411474E-2</v>
      </c>
      <c r="AA854" s="5">
        <f t="shared" si="715"/>
        <v>3.3010180728706001E-6</v>
      </c>
      <c r="AB854" s="5">
        <f t="shared" si="716"/>
        <v>9.9678487018142718E-9</v>
      </c>
      <c r="AC854" s="36">
        <f t="shared" si="717"/>
        <v>1.1728616131299999E-2</v>
      </c>
      <c r="AD854" s="42">
        <v>3.2711808999999999E-6</v>
      </c>
      <c r="AE854" s="42">
        <v>9.8699318999999998E-9</v>
      </c>
      <c r="AF854" s="42">
        <v>2.6966055E-13</v>
      </c>
      <c r="AG854" s="42">
        <v>3.4097620999999998E-12</v>
      </c>
      <c r="AH854" s="42">
        <v>-6.5382964999999997E-12</v>
      </c>
      <c r="AI854" s="42">
        <v>7.2569958999999997E-11</v>
      </c>
      <c r="AJ854" s="42">
        <v>2.6008812000000001E-8</v>
      </c>
      <c r="AK854" s="42">
        <v>1.0589932999999999E-11</v>
      </c>
      <c r="AL854" s="42">
        <v>3.2588521E-11</v>
      </c>
      <c r="AM854" s="42">
        <v>1.3174193E-13</v>
      </c>
      <c r="AN854" s="42">
        <v>1.3519293E-15</v>
      </c>
      <c r="AO854" s="42">
        <v>1.5099882E-13</v>
      </c>
      <c r="AP854" s="42">
        <v>2.8086596999999998E-15</v>
      </c>
      <c r="AQ854" s="42">
        <v>7.3081309999999997E-15</v>
      </c>
      <c r="AR854" s="42">
        <v>3.6397946000000002E-11</v>
      </c>
      <c r="AS854" s="42">
        <v>1.5548086999999999E-9</v>
      </c>
      <c r="AT854" s="42">
        <v>4.0991833999999998E-11</v>
      </c>
      <c r="AU854" s="42">
        <v>4.5221312999999999E-6</v>
      </c>
      <c r="AV854" s="42">
        <v>1.1724093999999999E-2</v>
      </c>
      <c r="AW854" s="42">
        <v>2.1677127999999998E-9</v>
      </c>
      <c r="AX854" s="42">
        <v>1.3182054E-11</v>
      </c>
      <c r="AY854" s="42">
        <v>5.8979426999999999E-16</v>
      </c>
      <c r="AZ854" s="28"/>
      <c r="BA854" s="33" t="s">
        <v>1165</v>
      </c>
      <c r="BB854" s="28"/>
      <c r="BC854" s="28"/>
      <c r="BE854" s="39"/>
      <c r="BF854"/>
      <c r="BG854"/>
      <c r="BH854"/>
      <c r="BI854"/>
      <c r="BJ854"/>
      <c r="BK854"/>
      <c r="BL854"/>
      <c r="BM854"/>
      <c r="BN854"/>
      <c r="BO854"/>
      <c r="BP854"/>
      <c r="BQ854"/>
    </row>
    <row r="855" spans="3:69" ht="13.8" customHeight="1">
      <c r="C855" s="71" t="s">
        <v>804</v>
      </c>
      <c r="E855" s="29" t="s">
        <v>52</v>
      </c>
      <c r="F855" s="43" t="s">
        <v>2335</v>
      </c>
      <c r="G855" s="238">
        <f t="shared" si="709"/>
        <v>2.1176928686216602E-2</v>
      </c>
      <c r="H855" s="134">
        <f t="shared" si="710"/>
        <v>1.0386911579999998E-3</v>
      </c>
      <c r="I855" s="134">
        <f t="shared" si="711"/>
        <v>1.735861117E-3</v>
      </c>
      <c r="J855" s="138">
        <f t="shared" si="712"/>
        <v>9.3982644112166006E-3</v>
      </c>
      <c r="K855" s="190">
        <v>9.0041119999999999E-3</v>
      </c>
      <c r="L855" s="190">
        <v>6.2250890999999997E-4</v>
      </c>
      <c r="M855" s="190">
        <v>1.0576298000000001E-3</v>
      </c>
      <c r="N855" s="190">
        <v>8.4757294999999999E-4</v>
      </c>
      <c r="O855" s="190">
        <v>1.3460507000000001E-4</v>
      </c>
      <c r="P855" s="190">
        <v>5.6513137999999997E-5</v>
      </c>
      <c r="Q855" s="190">
        <v>5.5722406999999999E-5</v>
      </c>
      <c r="R855" s="190">
        <v>1.2753934E-4</v>
      </c>
      <c r="S855" s="190">
        <v>9.1426321000000008E-3</v>
      </c>
      <c r="T855" s="190">
        <v>7.2117499999999995E-5</v>
      </c>
      <c r="U855" s="190">
        <v>5.5967149000000002E-5</v>
      </c>
      <c r="V855" s="190">
        <v>8.3222165999999996E-9</v>
      </c>
      <c r="W855" s="25"/>
      <c r="X855" s="252">
        <f t="shared" si="713"/>
        <v>7.7621655172413789E-2</v>
      </c>
      <c r="Y855" s="25">
        <v>1.2462348000000001</v>
      </c>
      <c r="Z855" s="67">
        <f t="shared" si="714"/>
        <v>2.0146866465724812E-3</v>
      </c>
      <c r="AA855" s="5">
        <f t="shared" si="715"/>
        <v>1.0372826641150003E-7</v>
      </c>
      <c r="AB855" s="5">
        <f t="shared" si="716"/>
        <v>3.4725613141579998E-10</v>
      </c>
      <c r="AC855" s="36">
        <f t="shared" si="717"/>
        <v>1.0363419666699999E-2</v>
      </c>
      <c r="AD855" s="42">
        <v>7.2443108000000004E-8</v>
      </c>
      <c r="AE855" s="42">
        <v>2.1856137E-10</v>
      </c>
      <c r="AF855" s="42">
        <v>5.9712887000000003E-15</v>
      </c>
      <c r="AG855" s="42">
        <v>8.1744900999999999E-12</v>
      </c>
      <c r="AH855" s="42">
        <v>1.7901533999999999E-12</v>
      </c>
      <c r="AI855" s="42">
        <v>1.2587297999999999E-10</v>
      </c>
      <c r="AJ855" s="42">
        <v>2.4405181000000001E-8</v>
      </c>
      <c r="AK855" s="42">
        <v>1.8149973000000001E-11</v>
      </c>
      <c r="AL855" s="42">
        <v>2.8496479000000002E-11</v>
      </c>
      <c r="AM855" s="42">
        <v>1.5906125E-13</v>
      </c>
      <c r="AN855" s="42">
        <v>1.8030385000000001E-15</v>
      </c>
      <c r="AO855" s="42">
        <v>2.5071112999999998E-13</v>
      </c>
      <c r="AP855" s="42">
        <v>3.5323608999999999E-15</v>
      </c>
      <c r="AQ855" s="42">
        <v>6.4894503999999997E-15</v>
      </c>
      <c r="AR855" s="42">
        <v>6.6370087999999998E-11</v>
      </c>
      <c r="AS855" s="42">
        <v>1.9956561000000001E-9</v>
      </c>
      <c r="AT855" s="42">
        <v>5.3147133999999999E-11</v>
      </c>
      <c r="AU855" s="42">
        <v>8.6646667000000001E-6</v>
      </c>
      <c r="AV855" s="29">
        <v>1.0354755E-2</v>
      </c>
      <c r="AW855" s="42">
        <v>4.6821136E-9</v>
      </c>
      <c r="AX855" s="42">
        <v>2.8472332999999999E-11</v>
      </c>
      <c r="AY855" s="42">
        <v>1.2738972999999999E-15</v>
      </c>
      <c r="AZ855" s="28"/>
      <c r="BA855" s="33" t="s">
        <v>1165</v>
      </c>
      <c r="BB855" s="28"/>
      <c r="BC855" s="28"/>
      <c r="BE855" s="39"/>
      <c r="BF855"/>
      <c r="BG855"/>
      <c r="BH855"/>
      <c r="BI855"/>
      <c r="BJ855"/>
      <c r="BK855"/>
      <c r="BL855"/>
      <c r="BM855"/>
      <c r="BN855"/>
      <c r="BO855"/>
      <c r="BP855"/>
      <c r="BQ855"/>
    </row>
    <row r="856" spans="3:69" ht="13.8" customHeight="1">
      <c r="C856" s="71" t="s">
        <v>805</v>
      </c>
      <c r="E856" s="29" t="s">
        <v>52</v>
      </c>
      <c r="F856" s="43" t="s">
        <v>2336</v>
      </c>
      <c r="G856" s="238">
        <f t="shared" si="709"/>
        <v>2.4348196837251999E-2</v>
      </c>
      <c r="H856" s="134">
        <f t="shared" si="710"/>
        <v>9.1452199599999999E-4</v>
      </c>
      <c r="I856" s="134">
        <f t="shared" si="711"/>
        <v>2.2431896240000001E-3</v>
      </c>
      <c r="J856" s="138">
        <f t="shared" si="712"/>
        <v>1.0819030217252E-2</v>
      </c>
      <c r="K856" s="190">
        <v>1.0371455E-2</v>
      </c>
      <c r="L856" s="190">
        <v>1.2832542E-3</v>
      </c>
      <c r="M856" s="190">
        <v>9.0763743999999996E-4</v>
      </c>
      <c r="N856" s="190">
        <v>7.5303245999999995E-4</v>
      </c>
      <c r="O856" s="190">
        <v>1.1458476E-4</v>
      </c>
      <c r="P856" s="190">
        <v>4.6904776E-5</v>
      </c>
      <c r="Q856" s="190">
        <v>5.2297984000000003E-5</v>
      </c>
      <c r="R856" s="190">
        <v>1.0787887000000001E-4</v>
      </c>
      <c r="S856" s="190">
        <v>1.0607254999999999E-2</v>
      </c>
      <c r="T856" s="190">
        <v>5.8775703999999998E-5</v>
      </c>
      <c r="U856" s="190">
        <v>4.5113954999999999E-5</v>
      </c>
      <c r="V856" s="190">
        <v>6.6882520000000002E-9</v>
      </c>
      <c r="W856" s="25"/>
      <c r="X856" s="252">
        <f t="shared" si="713"/>
        <v>8.9409094827586202E-2</v>
      </c>
      <c r="Y856" s="25">
        <v>1.3630956999999999</v>
      </c>
      <c r="Z856" s="67">
        <f t="shared" si="714"/>
        <v>2.409346716854617E-3</v>
      </c>
      <c r="AA856" s="5">
        <f t="shared" si="715"/>
        <v>1.2568929358619999E-7</v>
      </c>
      <c r="AB856" s="5">
        <f t="shared" si="716"/>
        <v>3.7664421998940008E-10</v>
      </c>
      <c r="AC856" s="36">
        <f t="shared" si="717"/>
        <v>1.15435406752E-2</v>
      </c>
      <c r="AD856" s="42">
        <v>8.3386161999999995E-8</v>
      </c>
      <c r="AE856" s="42">
        <v>2.5157878000000002E-10</v>
      </c>
      <c r="AF856" s="42">
        <v>6.8733712999999997E-15</v>
      </c>
      <c r="AG856" s="42">
        <v>7.0554355000000003E-12</v>
      </c>
      <c r="AH856" s="42">
        <v>1.7488647E-12</v>
      </c>
      <c r="AI856" s="42">
        <v>1.0968674E-10</v>
      </c>
      <c r="AJ856" s="42">
        <v>3.6615704E-8</v>
      </c>
      <c r="AK856" s="42">
        <v>1.5856995000000001E-11</v>
      </c>
      <c r="AL856" s="42">
        <v>4.2546360999999997E-11</v>
      </c>
      <c r="AM856" s="42">
        <v>1.3096551000000001E-13</v>
      </c>
      <c r="AN856" s="42">
        <v>1.5049448000000001E-15</v>
      </c>
      <c r="AO856" s="42">
        <v>2.1612295999999999E-13</v>
      </c>
      <c r="AP856" s="42">
        <v>3.5894780999999997E-15</v>
      </c>
      <c r="AQ856" s="42">
        <v>7.1123480999999993E-15</v>
      </c>
      <c r="AR856" s="42">
        <v>5.9074246000000004E-11</v>
      </c>
      <c r="AS856" s="42">
        <v>1.6529543000000001E-9</v>
      </c>
      <c r="AT856" s="42">
        <v>4.2840679000000002E-11</v>
      </c>
      <c r="AU856" s="42">
        <v>7.1726751999999998E-6</v>
      </c>
      <c r="AV856" s="29">
        <v>1.1536368E-2</v>
      </c>
      <c r="AW856" s="42">
        <v>3.8569079999999999E-9</v>
      </c>
      <c r="AX856" s="42">
        <v>2.3454187000000001E-11</v>
      </c>
      <c r="AY856" s="42">
        <v>1.0493771E-15</v>
      </c>
      <c r="AZ856" s="28"/>
      <c r="BA856" s="33" t="s">
        <v>1165</v>
      </c>
      <c r="BB856" s="28"/>
      <c r="BC856" s="28"/>
      <c r="BE856" s="39"/>
      <c r="BF856"/>
      <c r="BG856"/>
      <c r="BH856"/>
      <c r="BI856"/>
      <c r="BJ856"/>
      <c r="BK856"/>
      <c r="BL856"/>
      <c r="BM856"/>
      <c r="BN856"/>
      <c r="BO856"/>
      <c r="BP856"/>
      <c r="BQ856"/>
    </row>
    <row r="857" spans="3:69" ht="13.8" customHeight="1">
      <c r="C857" s="71" t="s">
        <v>806</v>
      </c>
      <c r="E857" s="29" t="s">
        <v>52</v>
      </c>
      <c r="F857" s="43" t="s">
        <v>2337</v>
      </c>
      <c r="G857" s="238">
        <f t="shared" si="709"/>
        <v>3.0045481878822522</v>
      </c>
      <c r="H857" s="134">
        <f t="shared" si="710"/>
        <v>9.1452199599999999E-4</v>
      </c>
      <c r="I857" s="134">
        <f t="shared" si="711"/>
        <v>2.2431896240000001E-3</v>
      </c>
      <c r="J857" s="138">
        <f t="shared" si="712"/>
        <v>2.5908190162622522</v>
      </c>
      <c r="K857" s="190">
        <v>0.41057146</v>
      </c>
      <c r="L857" s="190">
        <v>1.2832542E-3</v>
      </c>
      <c r="M857" s="190">
        <v>9.0763743999999996E-4</v>
      </c>
      <c r="N857" s="190">
        <v>7.5303245999999995E-4</v>
      </c>
      <c r="O857" s="190">
        <v>1.1458476E-4</v>
      </c>
      <c r="P857" s="190">
        <v>4.6904776E-5</v>
      </c>
      <c r="Q857" s="190">
        <v>5.2297984000000003E-5</v>
      </c>
      <c r="R857" s="190">
        <v>1.0787887000000001E-4</v>
      </c>
      <c r="S857" s="190">
        <v>1.0607254999999999E-2</v>
      </c>
      <c r="T857" s="190">
        <v>5.8775703999999998E-5</v>
      </c>
      <c r="U857" s="190">
        <v>2.5800451</v>
      </c>
      <c r="V857" s="190">
        <v>6.6882520000000002E-9</v>
      </c>
      <c r="W857" s="25"/>
      <c r="X857" s="252">
        <f t="shared" si="713"/>
        <v>3.5394091379310342</v>
      </c>
      <c r="Y857" s="25">
        <v>1.3630956999999999</v>
      </c>
      <c r="Z857" s="67">
        <f t="shared" si="714"/>
        <v>6.1718582743661904E-2</v>
      </c>
      <c r="AA857" s="5">
        <f t="shared" si="715"/>
        <v>3.3272893315862004E-6</v>
      </c>
      <c r="AB857" s="5">
        <f t="shared" si="716"/>
        <v>1.0036908164988098E-8</v>
      </c>
      <c r="AC857" s="36">
        <f t="shared" si="717"/>
        <v>1.15435406752E-2</v>
      </c>
      <c r="AD857" s="42">
        <v>3.2849861999999998E-6</v>
      </c>
      <c r="AE857" s="42">
        <v>9.9115787999999994E-9</v>
      </c>
      <c r="AF857" s="42">
        <v>2.7079837E-13</v>
      </c>
      <c r="AG857" s="42">
        <v>7.0554355000000003E-12</v>
      </c>
      <c r="AH857" s="42">
        <v>1.7488647E-12</v>
      </c>
      <c r="AI857" s="42">
        <v>1.0968674E-10</v>
      </c>
      <c r="AJ857" s="42">
        <v>3.6615704E-8</v>
      </c>
      <c r="AK857" s="42">
        <v>1.5856995000000001E-11</v>
      </c>
      <c r="AL857" s="42">
        <v>4.2546360999999997E-11</v>
      </c>
      <c r="AM857" s="42">
        <v>1.3096551000000001E-13</v>
      </c>
      <c r="AN857" s="42">
        <v>1.5049448000000001E-15</v>
      </c>
      <c r="AO857" s="42">
        <v>2.1612295999999999E-13</v>
      </c>
      <c r="AP857" s="42">
        <v>3.5894780999999997E-15</v>
      </c>
      <c r="AQ857" s="42">
        <v>7.1123480999999993E-15</v>
      </c>
      <c r="AR857" s="42">
        <v>5.9074246000000004E-11</v>
      </c>
      <c r="AS857" s="42">
        <v>1.6529543000000001E-9</v>
      </c>
      <c r="AT857" s="42">
        <v>4.2840679000000002E-11</v>
      </c>
      <c r="AU857" s="42">
        <v>7.1726751999999998E-6</v>
      </c>
      <c r="AV857" s="29">
        <v>1.1536368E-2</v>
      </c>
      <c r="AW857" s="42">
        <v>3.8569079999999999E-9</v>
      </c>
      <c r="AX857" s="42">
        <v>2.3454187000000001E-11</v>
      </c>
      <c r="AY857" s="42">
        <v>1.0493771E-15</v>
      </c>
      <c r="AZ857" s="28"/>
      <c r="BA857" s="33" t="s">
        <v>1165</v>
      </c>
      <c r="BB857" s="28"/>
      <c r="BC857" s="28"/>
      <c r="BE857" s="39"/>
      <c r="BF857"/>
      <c r="BG857"/>
      <c r="BH857"/>
      <c r="BI857"/>
      <c r="BJ857"/>
      <c r="BK857"/>
      <c r="BL857"/>
      <c r="BM857"/>
      <c r="BN857"/>
      <c r="BO857"/>
      <c r="BP857"/>
      <c r="BQ857"/>
    </row>
    <row r="858" spans="3:69" ht="13.8" customHeight="1">
      <c r="C858" s="71" t="s">
        <v>807</v>
      </c>
      <c r="E858" s="29" t="s">
        <v>52</v>
      </c>
      <c r="F858" s="43" t="s">
        <v>2338</v>
      </c>
      <c r="G858" s="238">
        <f t="shared" si="709"/>
        <v>2.9616024725476101E-2</v>
      </c>
      <c r="H858" s="134">
        <f t="shared" si="710"/>
        <v>9.6688567500000002E-4</v>
      </c>
      <c r="I858" s="134">
        <f t="shared" si="711"/>
        <v>2.841029907E-3</v>
      </c>
      <c r="J858" s="138">
        <f t="shared" si="712"/>
        <v>1.3199406143476099E-2</v>
      </c>
      <c r="K858" s="190">
        <v>1.2608703000000001E-2</v>
      </c>
      <c r="L858" s="190">
        <v>1.8409836E-3</v>
      </c>
      <c r="M858" s="190">
        <v>9.4586321000000005E-4</v>
      </c>
      <c r="N858" s="190">
        <v>8.0178775000000002E-4</v>
      </c>
      <c r="O858" s="190">
        <v>1.1711434E-4</v>
      </c>
      <c r="P858" s="190">
        <v>4.7983584999999998E-5</v>
      </c>
      <c r="Q858" s="190">
        <v>5.4183096999999998E-5</v>
      </c>
      <c r="R858" s="190">
        <v>1.0914016E-4</v>
      </c>
      <c r="S858" s="190">
        <v>1.298586E-2</v>
      </c>
      <c r="T858" s="190">
        <v>5.9084957000000003E-5</v>
      </c>
      <c r="U858" s="190">
        <v>4.5314315999999998E-5</v>
      </c>
      <c r="V858" s="190">
        <v>6.7104760999999998E-9</v>
      </c>
      <c r="W858" s="25"/>
      <c r="X858" s="252">
        <f t="shared" si="713"/>
        <v>0.10869571551724137</v>
      </c>
      <c r="Y858" s="25">
        <v>1.6179158</v>
      </c>
      <c r="Z858" s="67">
        <f t="shared" si="714"/>
        <v>2.9714513981108611E-3</v>
      </c>
      <c r="AA858" s="5">
        <f t="shared" si="715"/>
        <v>1.5577340802790002E-7</v>
      </c>
      <c r="AB858" s="5">
        <f t="shared" si="716"/>
        <v>4.4608352757219991E-10</v>
      </c>
      <c r="AC858" s="36">
        <f t="shared" si="717"/>
        <v>1.38843368522E-2</v>
      </c>
      <c r="AD858" s="42">
        <v>1.0134271E-7</v>
      </c>
      <c r="AE858" s="42">
        <v>3.0575541000000001E-10</v>
      </c>
      <c r="AF858" s="42">
        <v>8.3535376999999993E-15</v>
      </c>
      <c r="AG858" s="42">
        <v>7.3435953E-12</v>
      </c>
      <c r="AH858" s="42">
        <v>1.7891076000000001E-12</v>
      </c>
      <c r="AI858" s="42">
        <v>1.153046E-10</v>
      </c>
      <c r="AJ858" s="42">
        <v>4.8653508000000002E-8</v>
      </c>
      <c r="AK858" s="42">
        <v>1.6698393000000001E-11</v>
      </c>
      <c r="AL858" s="42">
        <v>5.6507900999999997E-11</v>
      </c>
      <c r="AM858" s="42">
        <v>1.3365276E-13</v>
      </c>
      <c r="AN858" s="42">
        <v>1.5463928999999999E-15</v>
      </c>
      <c r="AO858" s="42">
        <v>2.2582426000000001E-13</v>
      </c>
      <c r="AP858" s="42">
        <v>4.1203472999999997E-15</v>
      </c>
      <c r="AQ858" s="42">
        <v>8.4965472000000001E-15</v>
      </c>
      <c r="AR858" s="42">
        <v>6.2856124999999996E-11</v>
      </c>
      <c r="AS858" s="42">
        <v>1.6912718E-9</v>
      </c>
      <c r="AT858" s="42">
        <v>4.3030899000000001E-11</v>
      </c>
      <c r="AU858" s="42">
        <v>7.2858522000000002E-6</v>
      </c>
      <c r="AV858" s="29">
        <v>1.3877051E-2</v>
      </c>
      <c r="AW858" s="42">
        <v>3.8986248000000002E-9</v>
      </c>
      <c r="AX858" s="42">
        <v>2.370787E-11</v>
      </c>
      <c r="AY858" s="42">
        <v>1.0607270999999999E-15</v>
      </c>
      <c r="AZ858" s="28"/>
      <c r="BA858" s="33" t="s">
        <v>1165</v>
      </c>
      <c r="BB858" s="28"/>
      <c r="BC858" s="28"/>
      <c r="BE858" s="39"/>
      <c r="BF858"/>
      <c r="BG858"/>
      <c r="BH858"/>
      <c r="BI858"/>
      <c r="BJ858"/>
      <c r="BK858"/>
      <c r="BL858"/>
      <c r="BM858"/>
      <c r="BN858"/>
      <c r="BO858"/>
      <c r="BP858"/>
      <c r="BQ858"/>
    </row>
    <row r="859" spans="3:69" ht="13.8" customHeight="1">
      <c r="C859" s="71" t="s">
        <v>808</v>
      </c>
      <c r="E859" s="29" t="s">
        <v>52</v>
      </c>
      <c r="F859" s="43" t="s">
        <v>2339</v>
      </c>
      <c r="G859" s="238">
        <f t="shared" si="709"/>
        <v>5.4698160074094755</v>
      </c>
      <c r="H859" s="134">
        <f t="shared" si="710"/>
        <v>9.6688567500000002E-4</v>
      </c>
      <c r="I859" s="134">
        <f t="shared" si="711"/>
        <v>2.841029907E-3</v>
      </c>
      <c r="J859" s="138">
        <f t="shared" si="712"/>
        <v>5.0531993918274756</v>
      </c>
      <c r="K859" s="190">
        <v>0.41280869999999997</v>
      </c>
      <c r="L859" s="190">
        <v>1.8409836E-3</v>
      </c>
      <c r="M859" s="190">
        <v>9.4586321000000005E-4</v>
      </c>
      <c r="N859" s="190">
        <v>8.0178775000000002E-4</v>
      </c>
      <c r="O859" s="190">
        <v>1.1711434E-4</v>
      </c>
      <c r="P859" s="190">
        <v>4.7983584999999998E-5</v>
      </c>
      <c r="Q859" s="190">
        <v>5.4183096999999998E-5</v>
      </c>
      <c r="R859" s="190">
        <v>1.0914016E-4</v>
      </c>
      <c r="S859" s="190">
        <v>1.298586E-2</v>
      </c>
      <c r="T859" s="190">
        <v>5.9084957000000003E-5</v>
      </c>
      <c r="U859" s="190">
        <v>5.0400453000000001</v>
      </c>
      <c r="V859" s="190">
        <v>6.7104760999999998E-9</v>
      </c>
      <c r="W859" s="25"/>
      <c r="X859" s="252">
        <f t="shared" si="713"/>
        <v>3.5586956896551718</v>
      </c>
      <c r="Y859" s="25">
        <v>1.6179158</v>
      </c>
      <c r="Z859" s="67">
        <f t="shared" si="714"/>
        <v>6.2280686599848138E-2</v>
      </c>
      <c r="AA859" s="5">
        <f t="shared" si="715"/>
        <v>3.3573733980278997E-6</v>
      </c>
      <c r="AB859" s="5">
        <f t="shared" si="716"/>
        <v>1.0106347442574499E-8</v>
      </c>
      <c r="AC859" s="36">
        <f t="shared" si="717"/>
        <v>1.38843368522E-2</v>
      </c>
      <c r="AD859" s="42">
        <v>3.3029427000000001E-6</v>
      </c>
      <c r="AE859" s="42">
        <v>9.9657553999999995E-9</v>
      </c>
      <c r="AF859" s="42">
        <v>2.7227854000000001E-13</v>
      </c>
      <c r="AG859" s="42">
        <v>7.3435953E-12</v>
      </c>
      <c r="AH859" s="42">
        <v>1.7891076000000001E-12</v>
      </c>
      <c r="AI859" s="42">
        <v>1.153046E-10</v>
      </c>
      <c r="AJ859" s="42">
        <v>4.8653508000000002E-8</v>
      </c>
      <c r="AK859" s="42">
        <v>1.6698393000000001E-11</v>
      </c>
      <c r="AL859" s="42">
        <v>5.6507900999999997E-11</v>
      </c>
      <c r="AM859" s="42">
        <v>1.3365276E-13</v>
      </c>
      <c r="AN859" s="42">
        <v>1.5463928999999999E-15</v>
      </c>
      <c r="AO859" s="42">
        <v>2.2582426000000001E-13</v>
      </c>
      <c r="AP859" s="42">
        <v>4.1203472999999997E-15</v>
      </c>
      <c r="AQ859" s="42">
        <v>8.4965472000000001E-15</v>
      </c>
      <c r="AR859" s="42">
        <v>6.2856124999999996E-11</v>
      </c>
      <c r="AS859" s="42">
        <v>1.6912718E-9</v>
      </c>
      <c r="AT859" s="42">
        <v>4.3030899000000001E-11</v>
      </c>
      <c r="AU859" s="42">
        <v>7.2858522000000002E-6</v>
      </c>
      <c r="AV859" s="29">
        <v>1.3877051E-2</v>
      </c>
      <c r="AW859" s="42">
        <v>3.8986248000000002E-9</v>
      </c>
      <c r="AX859" s="42">
        <v>2.370787E-11</v>
      </c>
      <c r="AY859" s="42">
        <v>1.0607270999999999E-15</v>
      </c>
      <c r="AZ859" s="28"/>
      <c r="BA859" s="33" t="s">
        <v>1165</v>
      </c>
      <c r="BB859" s="28"/>
      <c r="BC859" s="28"/>
      <c r="BE859" s="39"/>
      <c r="BF859"/>
      <c r="BG859"/>
      <c r="BH859"/>
      <c r="BI859"/>
      <c r="BJ859"/>
      <c r="BK859"/>
      <c r="BL859"/>
      <c r="BM859"/>
      <c r="BN859"/>
      <c r="BO859"/>
      <c r="BP859"/>
      <c r="BQ859"/>
    </row>
    <row r="860" spans="3:69" ht="13.8" customHeight="1">
      <c r="C860" s="71" t="s">
        <v>809</v>
      </c>
      <c r="E860" s="29" t="s">
        <v>52</v>
      </c>
      <c r="F860" s="43" t="s">
        <v>2340</v>
      </c>
      <c r="G860" s="238">
        <f t="shared" si="709"/>
        <v>3.638894516005E-2</v>
      </c>
      <c r="H860" s="134">
        <f t="shared" si="710"/>
        <v>1.0342103960000002E-3</v>
      </c>
      <c r="I860" s="134">
        <f t="shared" si="711"/>
        <v>3.6096817340000005E-3</v>
      </c>
      <c r="J860" s="138">
        <f t="shared" si="712"/>
        <v>1.6259888030050001E-2</v>
      </c>
      <c r="K860" s="190">
        <v>1.5485165E-2</v>
      </c>
      <c r="L860" s="190">
        <v>2.5580643000000002E-3</v>
      </c>
      <c r="M860" s="190">
        <v>9.9501062000000007E-4</v>
      </c>
      <c r="N860" s="190">
        <v>8.6447311000000004E-4</v>
      </c>
      <c r="O860" s="190">
        <v>1.2036666E-4</v>
      </c>
      <c r="P860" s="190">
        <v>4.9370626000000002E-5</v>
      </c>
      <c r="Q860" s="190">
        <v>5.6606814E-5</v>
      </c>
      <c r="R860" s="190">
        <v>1.1076179999999999E-4</v>
      </c>
      <c r="S860" s="190">
        <v>1.6044065E-2</v>
      </c>
      <c r="T860" s="190">
        <v>5.9482567999999998E-5</v>
      </c>
      <c r="U860" s="190">
        <v>4.5571922999999999E-5</v>
      </c>
      <c r="V860" s="190">
        <v>6.7390500000000002E-9</v>
      </c>
      <c r="W860" s="25"/>
      <c r="X860" s="252">
        <f t="shared" si="713"/>
        <v>0.13349280172413794</v>
      </c>
      <c r="Y860" s="25">
        <v>1.9455416000000001</v>
      </c>
      <c r="Z860" s="67">
        <f t="shared" si="714"/>
        <v>3.6941572144895763E-3</v>
      </c>
      <c r="AA860" s="5">
        <f t="shared" si="715"/>
        <v>1.94452971646E-7</v>
      </c>
      <c r="AB860" s="5">
        <f t="shared" si="716"/>
        <v>5.3536264688750011E-10</v>
      </c>
      <c r="AC860" s="36">
        <f t="shared" si="717"/>
        <v>1.6893931365399999E-2</v>
      </c>
      <c r="AD860" s="42">
        <v>1.2442969E-7</v>
      </c>
      <c r="AE860" s="42">
        <v>3.7541109E-10</v>
      </c>
      <c r="AF860" s="42">
        <v>1.0256609E-14</v>
      </c>
      <c r="AG860" s="42">
        <v>7.7140865000000003E-12</v>
      </c>
      <c r="AH860" s="42">
        <v>1.8408485000000001E-12</v>
      </c>
      <c r="AI860" s="42">
        <v>1.2252757E-10</v>
      </c>
      <c r="AJ860" s="42">
        <v>6.4130682999999995E-8</v>
      </c>
      <c r="AK860" s="42">
        <v>1.7780189000000001E-11</v>
      </c>
      <c r="AL860" s="42">
        <v>7.4458450999999998E-11</v>
      </c>
      <c r="AM860" s="42">
        <v>1.3710778999999999E-13</v>
      </c>
      <c r="AN860" s="42">
        <v>1.5996833E-15</v>
      </c>
      <c r="AO860" s="42">
        <v>2.3829735999999997E-13</v>
      </c>
      <c r="AP860" s="42">
        <v>4.8028931999999997E-15</v>
      </c>
      <c r="AQ860" s="42">
        <v>1.0276232E-14</v>
      </c>
      <c r="AR860" s="42">
        <v>6.7718541000000004E-11</v>
      </c>
      <c r="AS860" s="42">
        <v>1.7405369999999999E-9</v>
      </c>
      <c r="AT860" s="42">
        <v>4.3275466999999999E-11</v>
      </c>
      <c r="AU860" s="42">
        <v>7.4313654000000004E-6</v>
      </c>
      <c r="AV860" s="29">
        <v>1.6886499999999999E-2</v>
      </c>
      <c r="AW860" s="42">
        <v>3.9522605999999999E-9</v>
      </c>
      <c r="AX860" s="42">
        <v>2.4034033999999999E-11</v>
      </c>
      <c r="AY860" s="42">
        <v>1.0753200000000001E-15</v>
      </c>
      <c r="AZ860" s="28"/>
      <c r="BA860" s="33" t="s">
        <v>1165</v>
      </c>
      <c r="BB860" s="28"/>
      <c r="BC860" s="28"/>
      <c r="BE860" s="39"/>
      <c r="BF860"/>
      <c r="BG860"/>
      <c r="BH860"/>
      <c r="BI860"/>
      <c r="BJ860"/>
      <c r="BK860"/>
      <c r="BL860"/>
      <c r="BM860"/>
      <c r="BN860"/>
      <c r="BO860"/>
      <c r="BP860"/>
      <c r="BQ860"/>
    </row>
    <row r="861" spans="3:69" ht="13.8" customHeight="1">
      <c r="C861" s="71" t="s">
        <v>810</v>
      </c>
      <c r="E861" s="29" t="s">
        <v>52</v>
      </c>
      <c r="F861" s="43" t="s">
        <v>2341</v>
      </c>
      <c r="G861" s="238">
        <f t="shared" si="709"/>
        <v>8.2365889782370498</v>
      </c>
      <c r="H861" s="134">
        <f t="shared" si="710"/>
        <v>1.0342103960000002E-3</v>
      </c>
      <c r="I861" s="134">
        <f t="shared" si="711"/>
        <v>3.6096817340000005E-3</v>
      </c>
      <c r="J861" s="138">
        <f t="shared" si="712"/>
        <v>7.8162599161070503</v>
      </c>
      <c r="K861" s="190">
        <v>0.41568516999999999</v>
      </c>
      <c r="L861" s="190">
        <v>2.5580643000000002E-3</v>
      </c>
      <c r="M861" s="190">
        <v>9.9501062000000007E-4</v>
      </c>
      <c r="N861" s="190">
        <v>8.6447311000000004E-4</v>
      </c>
      <c r="O861" s="190">
        <v>1.2036666E-4</v>
      </c>
      <c r="P861" s="190">
        <v>4.9370626000000002E-5</v>
      </c>
      <c r="Q861" s="190">
        <v>5.6606814E-5</v>
      </c>
      <c r="R861" s="190">
        <v>1.1076179999999999E-4</v>
      </c>
      <c r="S861" s="190">
        <v>1.6044065E-2</v>
      </c>
      <c r="T861" s="190">
        <v>5.9482567999999998E-5</v>
      </c>
      <c r="U861" s="190">
        <v>7.8000455999999998</v>
      </c>
      <c r="V861" s="190">
        <v>6.7390500000000002E-9</v>
      </c>
      <c r="W861" s="25"/>
      <c r="X861" s="252">
        <f t="shared" si="713"/>
        <v>3.5834928448275858</v>
      </c>
      <c r="Y861" s="25">
        <v>1.9455416000000001</v>
      </c>
      <c r="Z861" s="67">
        <f t="shared" si="714"/>
        <v>6.3003392708354145E-2</v>
      </c>
      <c r="AA861" s="5">
        <f t="shared" si="715"/>
        <v>3.3960529816460003E-6</v>
      </c>
      <c r="AB861" s="5">
        <f t="shared" si="716"/>
        <v>1.0195626481888499E-8</v>
      </c>
      <c r="AC861" s="36">
        <f t="shared" si="717"/>
        <v>1.6893931365399999E-2</v>
      </c>
      <c r="AD861" s="42">
        <v>3.3260297000000002E-6</v>
      </c>
      <c r="AE861" s="42">
        <v>1.0035411000000001E-8</v>
      </c>
      <c r="AF861" s="42">
        <v>2.7418161E-13</v>
      </c>
      <c r="AG861" s="42">
        <v>7.7140865000000003E-12</v>
      </c>
      <c r="AH861" s="42">
        <v>1.8408485000000001E-12</v>
      </c>
      <c r="AI861" s="42">
        <v>1.2252757E-10</v>
      </c>
      <c r="AJ861" s="42">
        <v>6.4130682999999995E-8</v>
      </c>
      <c r="AK861" s="42">
        <v>1.7780189000000001E-11</v>
      </c>
      <c r="AL861" s="42">
        <v>7.4458450999999998E-11</v>
      </c>
      <c r="AM861" s="42">
        <v>1.3710778999999999E-13</v>
      </c>
      <c r="AN861" s="42">
        <v>1.5996833E-15</v>
      </c>
      <c r="AO861" s="42">
        <v>2.3829735999999997E-13</v>
      </c>
      <c r="AP861" s="42">
        <v>4.8028931999999997E-15</v>
      </c>
      <c r="AQ861" s="42">
        <v>1.0276232E-14</v>
      </c>
      <c r="AR861" s="42">
        <v>6.7718541000000004E-11</v>
      </c>
      <c r="AS861" s="42">
        <v>1.7405369999999999E-9</v>
      </c>
      <c r="AT861" s="42">
        <v>4.3275466999999999E-11</v>
      </c>
      <c r="AU861" s="42">
        <v>7.4313654000000004E-6</v>
      </c>
      <c r="AV861" s="29">
        <v>1.6886499999999999E-2</v>
      </c>
      <c r="AW861" s="42">
        <v>3.9522605999999999E-9</v>
      </c>
      <c r="AX861" s="42">
        <v>2.4034033999999999E-11</v>
      </c>
      <c r="AY861" s="42">
        <v>1.0753200000000001E-15</v>
      </c>
      <c r="AZ861" s="28"/>
      <c r="BA861" s="33" t="s">
        <v>1165</v>
      </c>
      <c r="BB861" s="28"/>
      <c r="BC861" s="28"/>
      <c r="BE861" s="39"/>
      <c r="BF861"/>
      <c r="BG861"/>
      <c r="BH861"/>
      <c r="BI861"/>
      <c r="BJ861"/>
      <c r="BK861"/>
      <c r="BL861"/>
      <c r="BM861"/>
      <c r="BN861"/>
      <c r="BO861"/>
      <c r="BP861"/>
      <c r="BQ861"/>
    </row>
    <row r="862" spans="3:69" ht="13.8" customHeight="1">
      <c r="C862" s="71" t="s">
        <v>811</v>
      </c>
      <c r="E862" s="29" t="s">
        <v>52</v>
      </c>
      <c r="F862" s="43" t="s">
        <v>2342</v>
      </c>
      <c r="G862" s="238">
        <f t="shared" si="709"/>
        <v>3.08200995425559E-2</v>
      </c>
      <c r="H862" s="134">
        <f t="shared" si="710"/>
        <v>9.7885451000000005E-4</v>
      </c>
      <c r="I862" s="134">
        <f t="shared" si="711"/>
        <v>2.97767911E-3</v>
      </c>
      <c r="J862" s="138">
        <f t="shared" si="712"/>
        <v>1.37434919225559E-2</v>
      </c>
      <c r="K862" s="190">
        <v>1.3120074000000001E-2</v>
      </c>
      <c r="L862" s="190">
        <v>1.9684645999999998E-3</v>
      </c>
      <c r="M862" s="190">
        <v>9.5460053000000005E-4</v>
      </c>
      <c r="N862" s="190">
        <v>8.1293181000000004E-4</v>
      </c>
      <c r="O862" s="190">
        <v>1.1769252999999999E-4</v>
      </c>
      <c r="P862" s="190">
        <v>4.8230170000000002E-5</v>
      </c>
      <c r="Q862" s="190">
        <v>5.4613980000000001E-5</v>
      </c>
      <c r="R862" s="190">
        <v>1.0942845E-4</v>
      </c>
      <c r="S862" s="190">
        <v>1.3529541000000001E-2</v>
      </c>
      <c r="T862" s="190">
        <v>5.9155644E-5</v>
      </c>
      <c r="U862" s="190">
        <v>4.5360113000000002E-5</v>
      </c>
      <c r="V862" s="190">
        <v>6.7155559000000003E-9</v>
      </c>
      <c r="W862" s="25"/>
      <c r="X862" s="252">
        <f t="shared" si="713"/>
        <v>0.11310408620689655</v>
      </c>
      <c r="Y862" s="25">
        <v>1.6761604000000001</v>
      </c>
      <c r="Z862" s="67">
        <f t="shared" si="714"/>
        <v>3.0999323815573063E-3</v>
      </c>
      <c r="AA862" s="5">
        <f t="shared" si="715"/>
        <v>1.6264977201040001E-7</v>
      </c>
      <c r="AB862" s="5">
        <f t="shared" si="716"/>
        <v>4.619553693639E-10</v>
      </c>
      <c r="AC862" s="36">
        <f t="shared" si="717"/>
        <v>1.4419375721200001E-2</v>
      </c>
      <c r="AD862" s="42">
        <v>1.0544706E-7</v>
      </c>
      <c r="AE862" s="42">
        <v>3.1813863999999999E-10</v>
      </c>
      <c r="AF862" s="42">
        <v>8.6918613999999997E-15</v>
      </c>
      <c r="AG862" s="42">
        <v>7.4094604000000004E-12</v>
      </c>
      <c r="AH862" s="42">
        <v>1.798306E-12</v>
      </c>
      <c r="AI862" s="42">
        <v>1.1658868999999999E-10</v>
      </c>
      <c r="AJ862" s="42">
        <v>5.1405005000000001E-8</v>
      </c>
      <c r="AK862" s="42">
        <v>1.6890712E-11</v>
      </c>
      <c r="AL862" s="42">
        <v>5.9699110000000001E-11</v>
      </c>
      <c r="AM862" s="42">
        <v>1.3426698999999999E-13</v>
      </c>
      <c r="AN862" s="42">
        <v>1.5558668E-15</v>
      </c>
      <c r="AO862" s="42">
        <v>2.2804169999999998E-13</v>
      </c>
      <c r="AP862" s="42">
        <v>4.2416887999999999E-15</v>
      </c>
      <c r="AQ862" s="42">
        <v>8.8129354999999992E-15</v>
      </c>
      <c r="AR862" s="42">
        <v>6.3720553999999997E-11</v>
      </c>
      <c r="AS862" s="42">
        <v>1.70003E-9</v>
      </c>
      <c r="AT862" s="42">
        <v>4.3074378E-11</v>
      </c>
      <c r="AU862" s="42">
        <v>7.3117211999999996E-6</v>
      </c>
      <c r="AV862" s="29">
        <v>1.4412064E-2</v>
      </c>
      <c r="AW862" s="42">
        <v>3.9081599999999999E-9</v>
      </c>
      <c r="AX862" s="42">
        <v>2.3765855000000001E-11</v>
      </c>
      <c r="AY862" s="42">
        <v>1.0633214E-15</v>
      </c>
      <c r="AZ862" s="28"/>
      <c r="BA862" s="33" t="s">
        <v>1165</v>
      </c>
      <c r="BB862" s="28"/>
      <c r="BC862" s="28"/>
      <c r="BE862" s="39"/>
      <c r="BF862"/>
      <c r="BG862"/>
      <c r="BH862"/>
      <c r="BI862"/>
      <c r="BJ862"/>
      <c r="BK862"/>
      <c r="BL862"/>
      <c r="BM862"/>
      <c r="BN862"/>
      <c r="BO862"/>
      <c r="BP862"/>
      <c r="BQ862"/>
    </row>
    <row r="863" spans="3:69" ht="13.8" customHeight="1">
      <c r="C863" s="71" t="s">
        <v>812</v>
      </c>
      <c r="E863" s="29" t="s">
        <v>52</v>
      </c>
      <c r="F863" s="43" t="s">
        <v>2343</v>
      </c>
      <c r="G863" s="238">
        <f t="shared" si="709"/>
        <v>2.9060201354295558</v>
      </c>
      <c r="H863" s="134">
        <f t="shared" si="710"/>
        <v>9.7885451000000005E-4</v>
      </c>
      <c r="I863" s="134">
        <f t="shared" si="711"/>
        <v>2.97767911E-3</v>
      </c>
      <c r="J863" s="138">
        <f t="shared" si="712"/>
        <v>2.4887435318095559</v>
      </c>
      <c r="K863" s="190">
        <v>0.41332006999999998</v>
      </c>
      <c r="L863" s="190">
        <v>1.9684645999999998E-3</v>
      </c>
      <c r="M863" s="190">
        <v>9.5460053000000005E-4</v>
      </c>
      <c r="N863" s="190">
        <v>8.1293181000000004E-4</v>
      </c>
      <c r="O863" s="190">
        <v>1.1769252999999999E-4</v>
      </c>
      <c r="P863" s="190">
        <v>4.8230170000000002E-5</v>
      </c>
      <c r="Q863" s="190">
        <v>5.4613980000000001E-5</v>
      </c>
      <c r="R863" s="190">
        <v>1.0942845E-4</v>
      </c>
      <c r="S863" s="190">
        <v>1.3529541000000001E-2</v>
      </c>
      <c r="T863" s="190">
        <v>5.9155644E-5</v>
      </c>
      <c r="U863" s="190">
        <v>2.4750454</v>
      </c>
      <c r="V863" s="190">
        <v>6.7155559000000003E-9</v>
      </c>
      <c r="W863" s="25"/>
      <c r="X863" s="252">
        <f t="shared" si="713"/>
        <v>3.5631040517241375</v>
      </c>
      <c r="Y863" s="25">
        <v>1.6761604000000001</v>
      </c>
      <c r="Z863" s="67">
        <f t="shared" si="714"/>
        <v>6.2409168408540522E-2</v>
      </c>
      <c r="AA863" s="5">
        <f t="shared" si="715"/>
        <v>3.3642498120104001E-6</v>
      </c>
      <c r="AB863" s="5">
        <f t="shared" si="716"/>
        <v>1.0122219254362498E-8</v>
      </c>
      <c r="AC863" s="36">
        <f t="shared" si="717"/>
        <v>1.4419375721200001E-2</v>
      </c>
      <c r="AD863" s="42">
        <v>3.3070471E-6</v>
      </c>
      <c r="AE863" s="42">
        <v>9.9781385999999996E-9</v>
      </c>
      <c r="AF863" s="42">
        <v>2.7261685999999999E-13</v>
      </c>
      <c r="AG863" s="42">
        <v>7.4094604000000004E-12</v>
      </c>
      <c r="AH863" s="42">
        <v>1.798306E-12</v>
      </c>
      <c r="AI863" s="42">
        <v>1.1658868999999999E-10</v>
      </c>
      <c r="AJ863" s="42">
        <v>5.1405005000000001E-8</v>
      </c>
      <c r="AK863" s="42">
        <v>1.6890712E-11</v>
      </c>
      <c r="AL863" s="42">
        <v>5.9699110000000001E-11</v>
      </c>
      <c r="AM863" s="42">
        <v>1.3426698999999999E-13</v>
      </c>
      <c r="AN863" s="42">
        <v>1.5558668E-15</v>
      </c>
      <c r="AO863" s="42">
        <v>2.2804169999999998E-13</v>
      </c>
      <c r="AP863" s="42">
        <v>4.2416887999999999E-15</v>
      </c>
      <c r="AQ863" s="42">
        <v>8.8129354999999992E-15</v>
      </c>
      <c r="AR863" s="42">
        <v>6.3720553999999997E-11</v>
      </c>
      <c r="AS863" s="42">
        <v>1.70003E-9</v>
      </c>
      <c r="AT863" s="42">
        <v>4.3074378E-11</v>
      </c>
      <c r="AU863" s="42">
        <v>7.3117211999999996E-6</v>
      </c>
      <c r="AV863" s="29">
        <v>1.4412064E-2</v>
      </c>
      <c r="AW863" s="42">
        <v>3.9081599999999999E-9</v>
      </c>
      <c r="AX863" s="42">
        <v>2.3765855000000001E-11</v>
      </c>
      <c r="AY863" s="42">
        <v>1.0633214E-15</v>
      </c>
      <c r="AZ863" s="28"/>
      <c r="BA863" s="33" t="s">
        <v>1165</v>
      </c>
      <c r="BB863" s="28"/>
      <c r="BC863" s="28"/>
      <c r="BE863" s="39"/>
      <c r="BF863"/>
      <c r="BG863"/>
      <c r="BH863"/>
      <c r="BI863"/>
      <c r="BJ863"/>
      <c r="BK863"/>
      <c r="BL863"/>
      <c r="BM863"/>
      <c r="BN863"/>
      <c r="BO863"/>
      <c r="BP863"/>
      <c r="BQ863"/>
    </row>
    <row r="864" spans="3:69" ht="13.8" customHeight="1">
      <c r="C864" s="71" t="s">
        <v>813</v>
      </c>
      <c r="E864" s="29" t="s">
        <v>52</v>
      </c>
      <c r="F864" s="43" t="s">
        <v>2344</v>
      </c>
      <c r="G864" s="238">
        <f t="shared" si="709"/>
        <v>8.3335268022990988E-2</v>
      </c>
      <c r="H864" s="134">
        <f t="shared" si="710"/>
        <v>2.2404091900000002E-3</v>
      </c>
      <c r="I864" s="134">
        <f t="shared" si="711"/>
        <v>8.2373063930000004E-3</v>
      </c>
      <c r="J864" s="138">
        <f t="shared" si="712"/>
        <v>3.7531663439990995E-2</v>
      </c>
      <c r="K864" s="190">
        <v>3.5325888999999999E-2</v>
      </c>
      <c r="L864" s="190">
        <v>5.9847967000000004E-3</v>
      </c>
      <c r="M864" s="190">
        <v>2.1574464000000001E-3</v>
      </c>
      <c r="N864" s="190">
        <v>1.8874598E-3</v>
      </c>
      <c r="O864" s="190">
        <v>2.4523992000000002E-4</v>
      </c>
      <c r="P864" s="190">
        <v>1.0770947E-4</v>
      </c>
      <c r="Q864" s="190">
        <v>9.5063293000000003E-5</v>
      </c>
      <c r="R864" s="190">
        <v>2.1899610000000001E-4</v>
      </c>
      <c r="S864" s="190">
        <v>3.7086673000000001E-2</v>
      </c>
      <c r="T864" s="190">
        <v>1.2649644999999999E-4</v>
      </c>
      <c r="U864" s="190">
        <v>9.9483128E-5</v>
      </c>
      <c r="V864" s="190">
        <v>1.4761991000000001E-8</v>
      </c>
      <c r="W864" s="25"/>
      <c r="X864" s="252">
        <f t="shared" si="713"/>
        <v>0.30453352586206894</v>
      </c>
      <c r="Y864" s="25">
        <v>4.3900490999999997</v>
      </c>
      <c r="Z864" s="67">
        <f t="shared" si="714"/>
        <v>8.4362958339021642E-3</v>
      </c>
      <c r="AA864" s="5">
        <f t="shared" si="715"/>
        <v>4.4427102979560002E-7</v>
      </c>
      <c r="AB864" s="5">
        <f t="shared" si="716"/>
        <v>1.2131691371600999E-9</v>
      </c>
      <c r="AC864" s="36">
        <f t="shared" si="717"/>
        <v>3.8842863578999999E-2</v>
      </c>
      <c r="AD864" s="42">
        <v>2.8382435000000001E-7</v>
      </c>
      <c r="AE864" s="42">
        <v>8.5631479999999999E-10</v>
      </c>
      <c r="AF864" s="42">
        <v>2.3395389E-14</v>
      </c>
      <c r="AG864" s="42">
        <v>1.6421648999999999E-11</v>
      </c>
      <c r="AH864" s="42">
        <v>2.5106866000000001E-12</v>
      </c>
      <c r="AI864" s="42">
        <v>2.6554245E-10</v>
      </c>
      <c r="AJ864" s="42">
        <v>1.4783284E-7</v>
      </c>
      <c r="AK864" s="42">
        <v>3.8576281000000003E-11</v>
      </c>
      <c r="AL864" s="42">
        <v>1.7206878E-10</v>
      </c>
      <c r="AM864" s="42">
        <v>3.0219538000000001E-13</v>
      </c>
      <c r="AN864" s="42">
        <v>3.5035318E-15</v>
      </c>
      <c r="AO864" s="42">
        <v>5.1678932000000003E-13</v>
      </c>
      <c r="AP864" s="42">
        <v>1.0780673999999999E-14</v>
      </c>
      <c r="AQ864" s="42">
        <v>2.3611468000000001E-14</v>
      </c>
      <c r="AR864" s="42">
        <v>1.4689191E-10</v>
      </c>
      <c r="AS864" s="42">
        <v>3.8194208000000003E-9</v>
      </c>
      <c r="AT864" s="42">
        <v>9.4470289000000003E-11</v>
      </c>
      <c r="AU864" s="42">
        <v>1.5850579E-5</v>
      </c>
      <c r="AV864" s="29">
        <v>3.8827013E-2</v>
      </c>
      <c r="AW864" s="42">
        <v>8.3630523000000003E-9</v>
      </c>
      <c r="AX864" s="42">
        <v>5.0856435999999997E-11</v>
      </c>
      <c r="AY864" s="42">
        <v>2.2753972999999999E-15</v>
      </c>
      <c r="AZ864" s="28"/>
      <c r="BA864" s="33" t="s">
        <v>1165</v>
      </c>
      <c r="BB864" s="28"/>
      <c r="BC864" s="28"/>
      <c r="BE864" s="39"/>
      <c r="BF864"/>
      <c r="BG864"/>
      <c r="BH864"/>
      <c r="BI864"/>
      <c r="BJ864"/>
      <c r="BK864"/>
      <c r="BL864"/>
      <c r="BM864"/>
      <c r="BN864"/>
      <c r="BO864"/>
      <c r="BP864"/>
      <c r="BQ864"/>
    </row>
    <row r="865" spans="3:69" ht="13.8" customHeight="1">
      <c r="C865" s="71" t="s">
        <v>814</v>
      </c>
      <c r="E865" s="29" t="s">
        <v>52</v>
      </c>
      <c r="F865" s="43" t="s">
        <v>2345</v>
      </c>
      <c r="G865" s="238">
        <f t="shared" si="709"/>
        <v>11.733534785894991</v>
      </c>
      <c r="H865" s="134">
        <f t="shared" si="710"/>
        <v>2.2404091900000002E-3</v>
      </c>
      <c r="I865" s="134">
        <f t="shared" si="711"/>
        <v>8.2373063930000004E-3</v>
      </c>
      <c r="J865" s="138">
        <f t="shared" si="712"/>
        <v>11.287531180311991</v>
      </c>
      <c r="K865" s="190">
        <v>0.43552589000000003</v>
      </c>
      <c r="L865" s="190">
        <v>5.9847967000000004E-3</v>
      </c>
      <c r="M865" s="190">
        <v>2.1574464000000001E-3</v>
      </c>
      <c r="N865" s="190">
        <v>1.8874598E-3</v>
      </c>
      <c r="O865" s="190">
        <v>2.4523992000000002E-4</v>
      </c>
      <c r="P865" s="190">
        <v>1.0770947E-4</v>
      </c>
      <c r="Q865" s="190">
        <v>9.5063293000000003E-5</v>
      </c>
      <c r="R865" s="190">
        <v>2.1899610000000001E-4</v>
      </c>
      <c r="S865" s="190">
        <v>3.7086673000000001E-2</v>
      </c>
      <c r="T865" s="190">
        <v>1.2649644999999999E-4</v>
      </c>
      <c r="U865" s="190">
        <v>11.250099000000001</v>
      </c>
      <c r="V865" s="190">
        <v>1.4761991000000001E-8</v>
      </c>
      <c r="W865" s="25"/>
      <c r="X865" s="252">
        <f t="shared" si="713"/>
        <v>3.7545335344827588</v>
      </c>
      <c r="Y865" s="25">
        <v>4.3900490999999997</v>
      </c>
      <c r="Z865" s="67">
        <f t="shared" si="714"/>
        <v>6.7745530479302735E-2</v>
      </c>
      <c r="AA865" s="5">
        <f t="shared" si="715"/>
        <v>3.6458709797956007E-6</v>
      </c>
      <c r="AB865" s="5">
        <f t="shared" si="716"/>
        <v>1.0873433262161101E-8</v>
      </c>
      <c r="AC865" s="36">
        <f t="shared" si="717"/>
        <v>3.8842863578999999E-2</v>
      </c>
      <c r="AD865" s="42">
        <v>3.4854243000000002E-6</v>
      </c>
      <c r="AE865" s="42">
        <v>1.0516315000000001E-8</v>
      </c>
      <c r="AF865" s="42">
        <v>2.8732039000000002E-13</v>
      </c>
      <c r="AG865" s="42">
        <v>1.6421648999999999E-11</v>
      </c>
      <c r="AH865" s="42">
        <v>2.5106866000000001E-12</v>
      </c>
      <c r="AI865" s="42">
        <v>2.6554245E-10</v>
      </c>
      <c r="AJ865" s="42">
        <v>1.4783284E-7</v>
      </c>
      <c r="AK865" s="42">
        <v>3.8576281000000003E-11</v>
      </c>
      <c r="AL865" s="42">
        <v>1.7206878E-10</v>
      </c>
      <c r="AM865" s="42">
        <v>3.0219538000000001E-13</v>
      </c>
      <c r="AN865" s="42">
        <v>3.5035318E-15</v>
      </c>
      <c r="AO865" s="42">
        <v>5.1678932000000003E-13</v>
      </c>
      <c r="AP865" s="42">
        <v>1.0780673999999999E-14</v>
      </c>
      <c r="AQ865" s="42">
        <v>2.3611468000000001E-14</v>
      </c>
      <c r="AR865" s="42">
        <v>1.4689191E-10</v>
      </c>
      <c r="AS865" s="42">
        <v>3.8194208000000003E-9</v>
      </c>
      <c r="AT865" s="42">
        <v>9.4470289000000003E-11</v>
      </c>
      <c r="AU865" s="42">
        <v>1.5850579E-5</v>
      </c>
      <c r="AV865" s="29">
        <v>3.8827013E-2</v>
      </c>
      <c r="AW865" s="42">
        <v>8.3630523000000003E-9</v>
      </c>
      <c r="AX865" s="42">
        <v>5.0856435999999997E-11</v>
      </c>
      <c r="AY865" s="42">
        <v>2.2753972999999999E-15</v>
      </c>
      <c r="AZ865" s="28"/>
      <c r="BA865" s="33" t="s">
        <v>1165</v>
      </c>
      <c r="BB865" s="28"/>
      <c r="BC865" s="28"/>
      <c r="BE865" s="39"/>
      <c r="BF865"/>
      <c r="BG865"/>
      <c r="BH865"/>
      <c r="BI865"/>
      <c r="BJ865"/>
      <c r="BK865"/>
      <c r="BL865"/>
      <c r="BM865"/>
      <c r="BN865"/>
      <c r="BO865"/>
      <c r="BP865"/>
      <c r="BQ865"/>
    </row>
    <row r="866" spans="3:69" ht="13.8" customHeight="1">
      <c r="C866" s="71" t="s">
        <v>815</v>
      </c>
      <c r="E866" s="29" t="s">
        <v>52</v>
      </c>
      <c r="F866" s="43" t="s">
        <v>2346</v>
      </c>
      <c r="G866" s="238">
        <f t="shared" si="709"/>
        <v>2.4554579036252799E-2</v>
      </c>
      <c r="H866" s="134">
        <f t="shared" si="710"/>
        <v>1.2020096710000001E-3</v>
      </c>
      <c r="I866" s="134">
        <f t="shared" si="711"/>
        <v>1.9963335689999998E-3</v>
      </c>
      <c r="J866" s="138">
        <f t="shared" si="712"/>
        <v>1.0934721796252799E-2</v>
      </c>
      <c r="K866" s="190">
        <v>1.0421514E-2</v>
      </c>
      <c r="L866" s="190">
        <v>7.0929296E-4</v>
      </c>
      <c r="M866" s="190">
        <v>1.2263101E-3</v>
      </c>
      <c r="N866" s="190">
        <v>9.8207701999999996E-4</v>
      </c>
      <c r="O866" s="190">
        <v>1.5417961999999999E-4</v>
      </c>
      <c r="P866" s="190">
        <v>6.5753031000000004E-5</v>
      </c>
      <c r="Q866" s="190">
        <v>6.0730509000000002E-5</v>
      </c>
      <c r="R866" s="190">
        <v>1.4536453000000001E-4</v>
      </c>
      <c r="S866" s="190">
        <v>1.0640518E-2</v>
      </c>
      <c r="T866" s="190">
        <v>8.3589095999999998E-5</v>
      </c>
      <c r="U866" s="190">
        <v>6.5240461000000007E-5</v>
      </c>
      <c r="V866" s="190">
        <v>9.7092528000000006E-9</v>
      </c>
      <c r="W866" s="25"/>
      <c r="X866" s="252">
        <f t="shared" si="713"/>
        <v>8.9840637931034473E-2</v>
      </c>
      <c r="Y866" s="25">
        <v>1.4400736999999999</v>
      </c>
      <c r="Z866" s="67">
        <f t="shared" si="714"/>
        <v>2.3282085152180206E-3</v>
      </c>
      <c r="AA866" s="5">
        <f t="shared" si="715"/>
        <v>1.1980925023779999E-7</v>
      </c>
      <c r="AB866" s="5">
        <f t="shared" si="716"/>
        <v>4.0212527507190002E-10</v>
      </c>
      <c r="AC866" s="36">
        <f t="shared" si="717"/>
        <v>1.2055180338E-2</v>
      </c>
      <c r="AD866" s="42">
        <v>8.3845660000000006E-8</v>
      </c>
      <c r="AE866" s="42">
        <v>2.5296301999999998E-10</v>
      </c>
      <c r="AF866" s="42">
        <v>6.9111720000000003E-15</v>
      </c>
      <c r="AG866" s="42">
        <v>9.4363611999999999E-12</v>
      </c>
      <c r="AH866" s="42">
        <v>1.8705525999999998E-12</v>
      </c>
      <c r="AI866" s="42">
        <v>1.4578192000000001E-10</v>
      </c>
      <c r="AJ866" s="42">
        <v>2.7987236E-8</v>
      </c>
      <c r="AK866" s="42">
        <v>2.1022384999999999E-11</v>
      </c>
      <c r="AL866" s="42">
        <v>3.2744290000000003E-11</v>
      </c>
      <c r="AM866" s="42">
        <v>1.8554552E-13</v>
      </c>
      <c r="AN866" s="42">
        <v>2.0988191999999998E-15</v>
      </c>
      <c r="AO866" s="42">
        <v>2.9062180999999999E-13</v>
      </c>
      <c r="AP866" s="42">
        <v>4.0914708000000001E-15</v>
      </c>
      <c r="AQ866" s="42">
        <v>7.5523108000000005E-15</v>
      </c>
      <c r="AR866" s="42">
        <v>7.6772103999999997E-11</v>
      </c>
      <c r="AS866" s="42">
        <v>2.3250322000000001E-9</v>
      </c>
      <c r="AT866" s="42">
        <v>6.1953240999999994E-11</v>
      </c>
      <c r="AU866" s="42">
        <v>1.0037338E-5</v>
      </c>
      <c r="AV866" s="29">
        <v>1.2045142999999999E-2</v>
      </c>
      <c r="AW866" s="42">
        <v>5.4174611000000004E-9</v>
      </c>
      <c r="AX866" s="42">
        <v>3.2944044E-11</v>
      </c>
      <c r="AY866" s="42">
        <v>1.4739690999999999E-15</v>
      </c>
      <c r="AZ866" s="28"/>
      <c r="BA866" s="33" t="s">
        <v>1165</v>
      </c>
      <c r="BB866" s="28"/>
      <c r="BC866" s="28"/>
      <c r="BE866" s="39"/>
      <c r="BF866"/>
      <c r="BG866"/>
      <c r="BH866"/>
      <c r="BI866"/>
      <c r="BJ866"/>
      <c r="BK866"/>
      <c r="BL866"/>
      <c r="BM866"/>
      <c r="BN866"/>
      <c r="BO866"/>
      <c r="BP866"/>
      <c r="BQ866"/>
    </row>
    <row r="867" spans="3:69" ht="13.8" customHeight="1">
      <c r="C867" s="71" t="s">
        <v>816</v>
      </c>
      <c r="E867" s="29" t="s">
        <v>52</v>
      </c>
      <c r="F867" s="43" t="s">
        <v>2347</v>
      </c>
      <c r="G867" s="238">
        <f t="shared" si="709"/>
        <v>2.8712968559666298E-2</v>
      </c>
      <c r="H867" s="134">
        <f t="shared" si="710"/>
        <v>9.5790904699999998E-4</v>
      </c>
      <c r="I867" s="134">
        <f t="shared" si="711"/>
        <v>2.7385429550000001E-3</v>
      </c>
      <c r="J867" s="138">
        <f t="shared" si="712"/>
        <v>1.2791341557666302E-2</v>
      </c>
      <c r="K867" s="190">
        <v>1.2225175E-2</v>
      </c>
      <c r="L867" s="190">
        <v>1.7453728000000001E-3</v>
      </c>
      <c r="M867" s="190">
        <v>9.3931022000000005E-4</v>
      </c>
      <c r="N867" s="190">
        <v>7.9342970000000003E-4</v>
      </c>
      <c r="O867" s="190">
        <v>1.166807E-4</v>
      </c>
      <c r="P867" s="190">
        <v>4.7798647000000002E-5</v>
      </c>
      <c r="Q867" s="190">
        <v>5.3859934999999998E-5</v>
      </c>
      <c r="R867" s="190">
        <v>1.0892394E-4</v>
      </c>
      <c r="S867" s="190">
        <v>1.2578099000000001E-2</v>
      </c>
      <c r="T867" s="190">
        <v>5.9031942999999997E-5</v>
      </c>
      <c r="U867" s="190">
        <v>4.5279967999999999E-5</v>
      </c>
      <c r="V867" s="190">
        <v>6.7066662999999996E-9</v>
      </c>
      <c r="W867" s="25"/>
      <c r="X867" s="252">
        <f t="shared" si="713"/>
        <v>0.1053894396551724</v>
      </c>
      <c r="Y867" s="25">
        <v>1.5742323</v>
      </c>
      <c r="Z867" s="67">
        <f t="shared" si="714"/>
        <v>2.875090527224507E-3</v>
      </c>
      <c r="AA867" s="5">
        <f t="shared" si="715"/>
        <v>1.506161271483E-7</v>
      </c>
      <c r="AB867" s="5">
        <f t="shared" si="716"/>
        <v>4.3417964873080006E-10</v>
      </c>
      <c r="AC867" s="36">
        <f t="shared" si="717"/>
        <v>1.3483057450400002E-2</v>
      </c>
      <c r="AD867" s="42">
        <v>9.8264440999999997E-8</v>
      </c>
      <c r="AE867" s="42">
        <v>2.9646799E-10</v>
      </c>
      <c r="AF867" s="42">
        <v>8.0997949000000005E-15</v>
      </c>
      <c r="AG867" s="42">
        <v>7.2941965000000006E-12</v>
      </c>
      <c r="AH867" s="42">
        <v>1.7822088000000001E-12</v>
      </c>
      <c r="AI867" s="42">
        <v>1.1434154E-10</v>
      </c>
      <c r="AJ867" s="42">
        <v>4.6589883999999998E-8</v>
      </c>
      <c r="AK867" s="42">
        <v>1.6554153E-11</v>
      </c>
      <c r="AL867" s="42">
        <v>5.4114493999999997E-11</v>
      </c>
      <c r="AM867" s="42">
        <v>1.3319209E-13</v>
      </c>
      <c r="AN867" s="42">
        <v>1.5392875000000001E-15</v>
      </c>
      <c r="AO867" s="42">
        <v>2.2416117999999999E-13</v>
      </c>
      <c r="AP867" s="42">
        <v>4.0293410999999999E-15</v>
      </c>
      <c r="AQ867" s="42">
        <v>8.2592559000000008E-15</v>
      </c>
      <c r="AR867" s="42">
        <v>6.2207803000000002E-11</v>
      </c>
      <c r="AS867" s="42">
        <v>1.6847030999999999E-9</v>
      </c>
      <c r="AT867" s="42">
        <v>4.2998290000000002E-11</v>
      </c>
      <c r="AU867" s="42">
        <v>7.2664504000000003E-6</v>
      </c>
      <c r="AV867" s="29">
        <v>1.3475791000000001E-2</v>
      </c>
      <c r="AW867" s="42">
        <v>3.8914733000000002E-9</v>
      </c>
      <c r="AX867" s="42">
        <v>2.3664381999999999E-11</v>
      </c>
      <c r="AY867" s="42">
        <v>1.0587814E-15</v>
      </c>
      <c r="AZ867" s="28"/>
      <c r="BA867" s="33" t="s">
        <v>1165</v>
      </c>
      <c r="BB867" s="28"/>
      <c r="BC867" s="28"/>
      <c r="BE867" s="39"/>
      <c r="BF867"/>
      <c r="BG867"/>
      <c r="BH867"/>
      <c r="BI867"/>
      <c r="BJ867"/>
      <c r="BK867"/>
      <c r="BL867"/>
      <c r="BM867"/>
      <c r="BN867"/>
      <c r="BO867"/>
      <c r="BP867"/>
      <c r="BQ867"/>
    </row>
    <row r="868" spans="3:69" ht="13.8" customHeight="1">
      <c r="C868" s="71" t="s">
        <v>817</v>
      </c>
      <c r="E868" s="29" t="s">
        <v>52</v>
      </c>
      <c r="F868" s="43" t="s">
        <v>2348</v>
      </c>
      <c r="G868" s="238">
        <f t="shared" si="709"/>
        <v>2.9939129935916662</v>
      </c>
      <c r="H868" s="134">
        <f t="shared" si="710"/>
        <v>9.5790904699999998E-4</v>
      </c>
      <c r="I868" s="134">
        <f t="shared" si="711"/>
        <v>2.7385429550000001E-3</v>
      </c>
      <c r="J868" s="138">
        <f t="shared" si="712"/>
        <v>2.5777913615896662</v>
      </c>
      <c r="K868" s="190">
        <v>0.41242518</v>
      </c>
      <c r="L868" s="190">
        <v>1.7453728000000001E-3</v>
      </c>
      <c r="M868" s="190">
        <v>9.3931022000000005E-4</v>
      </c>
      <c r="N868" s="190">
        <v>7.9342970000000003E-4</v>
      </c>
      <c r="O868" s="190">
        <v>1.166807E-4</v>
      </c>
      <c r="P868" s="190">
        <v>4.7798647000000002E-5</v>
      </c>
      <c r="Q868" s="190">
        <v>5.3859934999999998E-5</v>
      </c>
      <c r="R868" s="190">
        <v>1.0892394E-4</v>
      </c>
      <c r="S868" s="190">
        <v>1.2578099000000001E-2</v>
      </c>
      <c r="T868" s="190">
        <v>5.9031942999999997E-5</v>
      </c>
      <c r="U868" s="190">
        <v>2.5650453</v>
      </c>
      <c r="V868" s="190">
        <v>6.7066662999999996E-9</v>
      </c>
      <c r="W868" s="25"/>
      <c r="X868" s="252">
        <f t="shared" si="713"/>
        <v>3.5553894827586205</v>
      </c>
      <c r="Y868" s="25">
        <v>1.5742323</v>
      </c>
      <c r="Z868" s="67">
        <f t="shared" si="714"/>
        <v>6.2184325218085763E-2</v>
      </c>
      <c r="AA868" s="5">
        <f t="shared" si="715"/>
        <v>3.3522160861482998E-6</v>
      </c>
      <c r="AB868" s="5">
        <f t="shared" si="716"/>
        <v>1.00944435837259E-8</v>
      </c>
      <c r="AC868" s="36">
        <f t="shared" si="717"/>
        <v>1.3483057450400002E-2</v>
      </c>
      <c r="AD868" s="42">
        <v>3.2998644E-6</v>
      </c>
      <c r="AE868" s="42">
        <v>9.9564680000000002E-9</v>
      </c>
      <c r="AF868" s="42">
        <v>2.7202478999999999E-13</v>
      </c>
      <c r="AG868" s="42">
        <v>7.2941965000000006E-12</v>
      </c>
      <c r="AH868" s="42">
        <v>1.7822088000000001E-12</v>
      </c>
      <c r="AI868" s="42">
        <v>1.1434154E-10</v>
      </c>
      <c r="AJ868" s="42">
        <v>4.6589883999999998E-8</v>
      </c>
      <c r="AK868" s="42">
        <v>1.6554153E-11</v>
      </c>
      <c r="AL868" s="42">
        <v>5.4114493999999997E-11</v>
      </c>
      <c r="AM868" s="42">
        <v>1.3319209E-13</v>
      </c>
      <c r="AN868" s="42">
        <v>1.5392875000000001E-15</v>
      </c>
      <c r="AO868" s="42">
        <v>2.2416117999999999E-13</v>
      </c>
      <c r="AP868" s="42">
        <v>4.0293410999999999E-15</v>
      </c>
      <c r="AQ868" s="42">
        <v>8.2592559000000008E-15</v>
      </c>
      <c r="AR868" s="42">
        <v>6.2207803000000002E-11</v>
      </c>
      <c r="AS868" s="42">
        <v>1.6847030999999999E-9</v>
      </c>
      <c r="AT868" s="42">
        <v>4.2998290000000002E-11</v>
      </c>
      <c r="AU868" s="42">
        <v>7.2664504000000003E-6</v>
      </c>
      <c r="AV868" s="29">
        <v>1.3475791000000001E-2</v>
      </c>
      <c r="AW868" s="42">
        <v>3.8914733000000002E-9</v>
      </c>
      <c r="AX868" s="42">
        <v>2.3664381999999999E-11</v>
      </c>
      <c r="AY868" s="42">
        <v>1.0587814E-15</v>
      </c>
      <c r="AZ868" s="28"/>
      <c r="BA868" s="33" t="s">
        <v>1165</v>
      </c>
      <c r="BB868" s="28"/>
      <c r="BC868" s="28"/>
      <c r="BE868" s="39"/>
      <c r="BF868"/>
      <c r="BG868"/>
      <c r="BH868"/>
      <c r="BI868"/>
      <c r="BJ868"/>
      <c r="BK868"/>
      <c r="BL868"/>
      <c r="BM868"/>
      <c r="BN868"/>
      <c r="BO868"/>
      <c r="BP868"/>
      <c r="BQ868"/>
    </row>
    <row r="869" spans="3:69" ht="13.8" customHeight="1">
      <c r="C869" s="71" t="s">
        <v>818</v>
      </c>
      <c r="E869" s="29" t="s">
        <v>52</v>
      </c>
      <c r="F869" s="43" t="s">
        <v>2349</v>
      </c>
      <c r="G869" s="238">
        <f t="shared" si="709"/>
        <v>2.6756346500411698E-2</v>
      </c>
      <c r="H869" s="134">
        <f t="shared" si="710"/>
        <v>9.3845968600000007E-4</v>
      </c>
      <c r="I869" s="134">
        <f t="shared" si="711"/>
        <v>2.5164880300000002E-3</v>
      </c>
      <c r="J869" s="138">
        <f t="shared" si="712"/>
        <v>1.19072017844117E-2</v>
      </c>
      <c r="K869" s="190">
        <v>1.1394197E-2</v>
      </c>
      <c r="L869" s="190">
        <v>1.5382162000000001E-3</v>
      </c>
      <c r="M869" s="190">
        <v>9.2511207999999997E-4</v>
      </c>
      <c r="N869" s="190">
        <v>7.7532060000000001E-4</v>
      </c>
      <c r="O869" s="190">
        <v>1.1574114E-4</v>
      </c>
      <c r="P869" s="190">
        <v>4.7397946000000002E-5</v>
      </c>
      <c r="Q869" s="190">
        <v>5.3159750000000002E-5</v>
      </c>
      <c r="R869" s="190">
        <v>1.0845546E-4</v>
      </c>
      <c r="S869" s="190">
        <v>1.1694616999999999E-2</v>
      </c>
      <c r="T869" s="190">
        <v>5.8917077000000003E-5</v>
      </c>
      <c r="U869" s="190">
        <v>4.5205549E-5</v>
      </c>
      <c r="V869" s="190">
        <v>6.6984117000000004E-9</v>
      </c>
      <c r="W869" s="25"/>
      <c r="X869" s="252">
        <f t="shared" si="713"/>
        <v>9.8225836206896552E-2</v>
      </c>
      <c r="Y869" s="25">
        <v>1.4795849000000001</v>
      </c>
      <c r="Z869" s="67">
        <f t="shared" si="714"/>
        <v>2.6663088321854491E-3</v>
      </c>
      <c r="AA869" s="5">
        <f t="shared" si="715"/>
        <v>1.3944202994209999E-7</v>
      </c>
      <c r="AB869" s="5">
        <f t="shared" si="716"/>
        <v>4.0838790356290009E-10</v>
      </c>
      <c r="AC869" s="36">
        <f t="shared" si="717"/>
        <v>1.26136194133E-2</v>
      </c>
      <c r="AD869" s="42">
        <v>9.1594868000000005E-8</v>
      </c>
      <c r="AE869" s="42">
        <v>2.7634524000000003E-10</v>
      </c>
      <c r="AF869" s="42">
        <v>7.5500187999999998E-15</v>
      </c>
      <c r="AG869" s="42">
        <v>7.1871657000000003E-12</v>
      </c>
      <c r="AH869" s="42">
        <v>1.7672614000000001E-12</v>
      </c>
      <c r="AI869" s="42">
        <v>1.1225491E-10</v>
      </c>
      <c r="AJ869" s="42">
        <v>4.2118699999999998E-8</v>
      </c>
      <c r="AK869" s="42">
        <v>1.6241634E-11</v>
      </c>
      <c r="AL869" s="42">
        <v>4.8928778999999999E-11</v>
      </c>
      <c r="AM869" s="42">
        <v>1.3219396000000001E-13</v>
      </c>
      <c r="AN869" s="42">
        <v>1.5238924999999999E-15</v>
      </c>
      <c r="AO869" s="42">
        <v>2.2055784000000001E-13</v>
      </c>
      <c r="AP869" s="42">
        <v>3.8321612000000001E-15</v>
      </c>
      <c r="AQ869" s="42">
        <v>7.7451248000000006E-15</v>
      </c>
      <c r="AR869" s="42">
        <v>6.0803105000000002E-11</v>
      </c>
      <c r="AS869" s="42">
        <v>1.6704709E-9</v>
      </c>
      <c r="AT869" s="42">
        <v>4.2927637E-11</v>
      </c>
      <c r="AU869" s="42">
        <v>7.2244133000000002E-6</v>
      </c>
      <c r="AV869" s="29">
        <v>1.2606394999999999E-2</v>
      </c>
      <c r="AW869" s="42">
        <v>3.8759786000000001E-9</v>
      </c>
      <c r="AX869" s="42">
        <v>2.3570155999999999E-11</v>
      </c>
      <c r="AY869" s="42">
        <v>1.0545656000000001E-15</v>
      </c>
      <c r="AZ869" s="28"/>
      <c r="BA869" s="33" t="s">
        <v>1165</v>
      </c>
      <c r="BB869" s="28"/>
      <c r="BC869" s="28"/>
      <c r="BE869" s="39"/>
      <c r="BF869"/>
      <c r="BG869"/>
      <c r="BH869"/>
      <c r="BI869"/>
      <c r="BJ869"/>
      <c r="BK869"/>
      <c r="BL869"/>
      <c r="BM869"/>
      <c r="BN869"/>
      <c r="BO869"/>
      <c r="BP869"/>
      <c r="BQ869"/>
    </row>
    <row r="870" spans="3:69" ht="13.8" customHeight="1">
      <c r="C870" s="71" t="s">
        <v>819</v>
      </c>
      <c r="E870" s="29" t="s">
        <v>52</v>
      </c>
      <c r="F870" s="43" t="s">
        <v>2350</v>
      </c>
      <c r="G870" s="238">
        <f t="shared" si="709"/>
        <v>2.99170434857461E-2</v>
      </c>
      <c r="H870" s="134">
        <f t="shared" si="710"/>
        <v>9.6987789199999997E-4</v>
      </c>
      <c r="I870" s="134">
        <f t="shared" si="711"/>
        <v>2.8751922579999998E-3</v>
      </c>
      <c r="J870" s="138">
        <f t="shared" si="712"/>
        <v>1.33354273357461E-2</v>
      </c>
      <c r="K870" s="190">
        <v>1.2736546E-2</v>
      </c>
      <c r="L870" s="190">
        <v>1.8728538999999999E-3</v>
      </c>
      <c r="M870" s="190">
        <v>9.4804754000000005E-4</v>
      </c>
      <c r="N870" s="190">
        <v>8.0457377000000001E-4</v>
      </c>
      <c r="O870" s="190">
        <v>1.1725889E-4</v>
      </c>
      <c r="P870" s="190">
        <v>4.8045232E-5</v>
      </c>
      <c r="Q870" s="190">
        <v>5.4290818000000001E-5</v>
      </c>
      <c r="R870" s="190">
        <v>1.0921223E-4</v>
      </c>
      <c r="S870" s="190">
        <v>1.312178E-2</v>
      </c>
      <c r="T870" s="190">
        <v>5.9102628999999998E-5</v>
      </c>
      <c r="U870" s="190">
        <v>4.5325765000000003E-5</v>
      </c>
      <c r="V870" s="190">
        <v>6.7117461000000001E-9</v>
      </c>
      <c r="W870" s="25"/>
      <c r="X870" s="252">
        <f t="shared" si="713"/>
        <v>0.10979781034482758</v>
      </c>
      <c r="Y870" s="25">
        <v>1.6324768999999999</v>
      </c>
      <c r="Z870" s="67">
        <f t="shared" si="714"/>
        <v>3.0035715110642239E-3</v>
      </c>
      <c r="AA870" s="5">
        <f t="shared" si="715"/>
        <v>1.574924912208E-7</v>
      </c>
      <c r="AB870" s="5">
        <f t="shared" si="716"/>
        <v>4.5005148851260004E-10</v>
      </c>
      <c r="AC870" s="36">
        <f t="shared" si="717"/>
        <v>1.40180963194E-2</v>
      </c>
      <c r="AD870" s="42">
        <v>1.0236879E-7</v>
      </c>
      <c r="AE870" s="42">
        <v>3.0885121999999998E-10</v>
      </c>
      <c r="AF870" s="42">
        <v>8.4381185999999994E-15</v>
      </c>
      <c r="AG870" s="42">
        <v>7.3600615999999994E-12</v>
      </c>
      <c r="AH870" s="42">
        <v>1.7914071999999999E-12</v>
      </c>
      <c r="AI870" s="42">
        <v>1.1562562E-10</v>
      </c>
      <c r="AJ870" s="42">
        <v>4.9341382000000001E-8</v>
      </c>
      <c r="AK870" s="42">
        <v>1.6746471999999999E-11</v>
      </c>
      <c r="AL870" s="42">
        <v>5.7305703000000001E-11</v>
      </c>
      <c r="AM870" s="42">
        <v>1.3380631000000001E-13</v>
      </c>
      <c r="AN870" s="42">
        <v>1.5487614000000001E-15</v>
      </c>
      <c r="AO870" s="42">
        <v>2.2637862000000001E-13</v>
      </c>
      <c r="AP870" s="42">
        <v>4.1506826000000002E-15</v>
      </c>
      <c r="AQ870" s="42">
        <v>8.5756442999999999E-15</v>
      </c>
      <c r="AR870" s="42">
        <v>6.3072232000000004E-11</v>
      </c>
      <c r="AS870" s="42">
        <v>1.6934613000000001E-9</v>
      </c>
      <c r="AT870" s="42">
        <v>4.3041768E-11</v>
      </c>
      <c r="AU870" s="42">
        <v>7.2923193999999997E-6</v>
      </c>
      <c r="AV870" s="29">
        <v>1.4010804E-2</v>
      </c>
      <c r="AW870" s="42">
        <v>3.9010085999999999E-9</v>
      </c>
      <c r="AX870" s="42">
        <v>2.3722365999999999E-11</v>
      </c>
      <c r="AY870" s="42">
        <v>1.0613757000000001E-15</v>
      </c>
      <c r="AZ870" s="28"/>
      <c r="BA870" s="33" t="s">
        <v>1165</v>
      </c>
      <c r="BB870" s="28"/>
      <c r="BC870" s="28"/>
      <c r="BE870" s="39"/>
      <c r="BF870"/>
      <c r="BG870"/>
      <c r="BH870"/>
      <c r="BI870"/>
      <c r="BJ870"/>
      <c r="BK870"/>
      <c r="BL870"/>
      <c r="BM870"/>
      <c r="BN870"/>
      <c r="BO870"/>
      <c r="BP870"/>
      <c r="BQ870"/>
    </row>
    <row r="871" spans="3:69" ht="13.8" customHeight="1">
      <c r="C871" s="71" t="s">
        <v>820</v>
      </c>
      <c r="E871" s="29" t="s">
        <v>52</v>
      </c>
      <c r="F871" s="43" t="s">
        <v>2351</v>
      </c>
      <c r="G871" s="238">
        <f t="shared" si="709"/>
        <v>3.4901170217207462</v>
      </c>
      <c r="H871" s="134">
        <f t="shared" si="710"/>
        <v>9.6987789199999997E-4</v>
      </c>
      <c r="I871" s="134">
        <f t="shared" si="711"/>
        <v>2.8751922579999998E-3</v>
      </c>
      <c r="J871" s="138">
        <f t="shared" si="712"/>
        <v>3.0733354015707461</v>
      </c>
      <c r="K871" s="190">
        <v>0.41293655000000001</v>
      </c>
      <c r="L871" s="190">
        <v>1.8728538999999999E-3</v>
      </c>
      <c r="M871" s="190">
        <v>9.4804754000000005E-4</v>
      </c>
      <c r="N871" s="190">
        <v>8.0457377000000001E-4</v>
      </c>
      <c r="O871" s="190">
        <v>1.1725889E-4</v>
      </c>
      <c r="P871" s="190">
        <v>4.8045232E-5</v>
      </c>
      <c r="Q871" s="190">
        <v>5.4290818000000001E-5</v>
      </c>
      <c r="R871" s="190">
        <v>1.0921223E-4</v>
      </c>
      <c r="S871" s="190">
        <v>1.312178E-2</v>
      </c>
      <c r="T871" s="190">
        <v>5.9102628999999998E-5</v>
      </c>
      <c r="U871" s="190">
        <v>3.0600453000000001</v>
      </c>
      <c r="V871" s="190">
        <v>6.7117461000000001E-9</v>
      </c>
      <c r="W871" s="25"/>
      <c r="X871" s="252">
        <f t="shared" si="713"/>
        <v>3.5597978448275862</v>
      </c>
      <c r="Y871" s="25">
        <v>1.6324768999999999</v>
      </c>
      <c r="Z871" s="67">
        <f t="shared" si="714"/>
        <v>6.2312807044017003E-2</v>
      </c>
      <c r="AA871" s="5">
        <f t="shared" si="715"/>
        <v>3.3590925012207998E-6</v>
      </c>
      <c r="AB871" s="5">
        <f t="shared" si="716"/>
        <v>1.0110315393513998E-8</v>
      </c>
      <c r="AC871" s="36">
        <f t="shared" si="717"/>
        <v>1.40180963194E-2</v>
      </c>
      <c r="AD871" s="42">
        <v>3.3039687999999999E-6</v>
      </c>
      <c r="AE871" s="42">
        <v>9.9688512000000003E-9</v>
      </c>
      <c r="AF871" s="42">
        <v>2.7236312000000001E-13</v>
      </c>
      <c r="AG871" s="42">
        <v>7.3600615999999994E-12</v>
      </c>
      <c r="AH871" s="42">
        <v>1.7914071999999999E-12</v>
      </c>
      <c r="AI871" s="42">
        <v>1.1562562E-10</v>
      </c>
      <c r="AJ871" s="42">
        <v>4.9341382000000001E-8</v>
      </c>
      <c r="AK871" s="42">
        <v>1.6746471999999999E-11</v>
      </c>
      <c r="AL871" s="42">
        <v>5.7305703000000001E-11</v>
      </c>
      <c r="AM871" s="42">
        <v>1.3380631000000001E-13</v>
      </c>
      <c r="AN871" s="42">
        <v>1.5487614000000001E-15</v>
      </c>
      <c r="AO871" s="42">
        <v>2.2637862000000001E-13</v>
      </c>
      <c r="AP871" s="42">
        <v>4.1506826000000002E-15</v>
      </c>
      <c r="AQ871" s="42">
        <v>8.5756442999999999E-15</v>
      </c>
      <c r="AR871" s="42">
        <v>6.3072232000000004E-11</v>
      </c>
      <c r="AS871" s="42">
        <v>1.6934613000000001E-9</v>
      </c>
      <c r="AT871" s="42">
        <v>4.3041768E-11</v>
      </c>
      <c r="AU871" s="42">
        <v>7.2923193999999997E-6</v>
      </c>
      <c r="AV871" s="29">
        <v>1.4010804E-2</v>
      </c>
      <c r="AW871" s="42">
        <v>3.9010085999999999E-9</v>
      </c>
      <c r="AX871" s="42">
        <v>2.3722365999999999E-11</v>
      </c>
      <c r="AY871" s="42">
        <v>1.0613757000000001E-15</v>
      </c>
      <c r="AZ871" s="28"/>
      <c r="BA871" s="33" t="s">
        <v>1165</v>
      </c>
      <c r="BB871" s="28"/>
      <c r="BC871" s="28"/>
      <c r="BE871" s="39"/>
      <c r="BF871"/>
      <c r="BG871"/>
      <c r="BH871"/>
      <c r="BI871"/>
      <c r="BJ871"/>
      <c r="BK871"/>
      <c r="BL871"/>
      <c r="BM871"/>
      <c r="BN871"/>
      <c r="BO871"/>
      <c r="BP871"/>
      <c r="BQ871"/>
    </row>
    <row r="872" spans="3:69" ht="13.8" customHeight="1">
      <c r="C872" s="71" t="s">
        <v>821</v>
      </c>
      <c r="E872" s="29" t="s">
        <v>52</v>
      </c>
      <c r="F872" s="43" t="s">
        <v>2352</v>
      </c>
      <c r="G872" s="238">
        <f t="shared" si="709"/>
        <v>2.7809912492856501E-2</v>
      </c>
      <c r="H872" s="134">
        <f t="shared" si="710"/>
        <v>9.4893240800000009E-4</v>
      </c>
      <c r="I872" s="134">
        <f t="shared" si="711"/>
        <v>2.6360561129999999E-3</v>
      </c>
      <c r="J872" s="138">
        <f t="shared" si="712"/>
        <v>1.23832769718565E-2</v>
      </c>
      <c r="K872" s="190">
        <v>1.1841647E-2</v>
      </c>
      <c r="L872" s="190">
        <v>1.6497621E-3</v>
      </c>
      <c r="M872" s="190">
        <v>9.3275724E-4</v>
      </c>
      <c r="N872" s="190">
        <v>7.8507165000000004E-4</v>
      </c>
      <c r="O872" s="190">
        <v>1.1624705E-4</v>
      </c>
      <c r="P872" s="190">
        <v>4.7613708000000003E-5</v>
      </c>
      <c r="Q872" s="190">
        <v>5.3536772999999998E-5</v>
      </c>
      <c r="R872" s="190">
        <v>1.0870772E-4</v>
      </c>
      <c r="S872" s="190">
        <v>1.2170337999999999E-2</v>
      </c>
      <c r="T872" s="190">
        <v>5.8978928000000002E-5</v>
      </c>
      <c r="U872" s="190">
        <v>4.5245620999999997E-5</v>
      </c>
      <c r="V872" s="190">
        <v>6.7028565000000003E-9</v>
      </c>
      <c r="W872" s="25"/>
      <c r="X872" s="252">
        <f t="shared" si="713"/>
        <v>0.10208316379310345</v>
      </c>
      <c r="Y872" s="25">
        <v>1.5305489000000001</v>
      </c>
      <c r="Z872" s="67">
        <f t="shared" si="714"/>
        <v>2.778729742217339E-3</v>
      </c>
      <c r="AA872" s="5">
        <f t="shared" si="715"/>
        <v>1.4545885136869999E-7</v>
      </c>
      <c r="AB872" s="5">
        <f t="shared" si="716"/>
        <v>4.2227576987950004E-10</v>
      </c>
      <c r="AC872" s="36">
        <f t="shared" si="717"/>
        <v>1.3081778048700001E-2</v>
      </c>
      <c r="AD872" s="42">
        <v>9.5186176000000006E-8</v>
      </c>
      <c r="AE872" s="42">
        <v>2.8718056999999999E-10</v>
      </c>
      <c r="AF872" s="42">
        <v>7.8460521000000002E-15</v>
      </c>
      <c r="AG872" s="42">
        <v>7.2447977000000003E-12</v>
      </c>
      <c r="AH872" s="42">
        <v>1.77531E-12</v>
      </c>
      <c r="AI872" s="42">
        <v>1.1337848E-10</v>
      </c>
      <c r="AJ872" s="42">
        <v>4.4526260999999998E-8</v>
      </c>
      <c r="AK872" s="42">
        <v>1.6409914E-11</v>
      </c>
      <c r="AL872" s="42">
        <v>5.1721086999999998E-11</v>
      </c>
      <c r="AM872" s="42">
        <v>1.3273140999999999E-13</v>
      </c>
      <c r="AN872" s="42">
        <v>1.5321821E-15</v>
      </c>
      <c r="AO872" s="42">
        <v>2.224981E-13</v>
      </c>
      <c r="AP872" s="42">
        <v>3.9383350000000001E-15</v>
      </c>
      <c r="AQ872" s="42">
        <v>8.0219645999999999E-15</v>
      </c>
      <c r="AR872" s="42">
        <v>6.1559480999999996E-11</v>
      </c>
      <c r="AS872" s="42">
        <v>1.6781344E-9</v>
      </c>
      <c r="AT872" s="42">
        <v>4.2965681000000003E-11</v>
      </c>
      <c r="AU872" s="42">
        <v>7.2470487000000003E-6</v>
      </c>
      <c r="AV872" s="29">
        <v>1.3074531E-2</v>
      </c>
      <c r="AW872" s="42">
        <v>3.8843219000000003E-9</v>
      </c>
      <c r="AX872" s="42">
        <v>2.3620893E-11</v>
      </c>
      <c r="AY872" s="42">
        <v>1.0568357E-15</v>
      </c>
      <c r="AZ872" s="28"/>
      <c r="BA872" s="33" t="s">
        <v>1165</v>
      </c>
      <c r="BB872" s="28"/>
      <c r="BC872" s="28"/>
      <c r="BE872" s="39"/>
      <c r="BF872"/>
      <c r="BG872"/>
      <c r="BH872"/>
      <c r="BI872"/>
      <c r="BJ872"/>
      <c r="BK872"/>
      <c r="BL872"/>
      <c r="BM872"/>
      <c r="BN872"/>
      <c r="BO872"/>
      <c r="BP872"/>
      <c r="BQ872"/>
    </row>
    <row r="873" spans="3:69" ht="13.8" customHeight="1">
      <c r="C873" s="71" t="s">
        <v>822</v>
      </c>
      <c r="D873" s="1"/>
      <c r="E873" s="29" t="s">
        <v>52</v>
      </c>
      <c r="F873" s="43" t="s">
        <v>2353</v>
      </c>
      <c r="G873" s="238">
        <f t="shared" si="709"/>
        <v>2.7980098698718563</v>
      </c>
      <c r="H873" s="134">
        <f t="shared" si="710"/>
        <v>9.4893240800000009E-4</v>
      </c>
      <c r="I873" s="134">
        <f t="shared" si="711"/>
        <v>2.6360561129999999E-3</v>
      </c>
      <c r="J873" s="138">
        <f t="shared" si="712"/>
        <v>2.3823832313508562</v>
      </c>
      <c r="K873" s="190">
        <v>0.41204164999999998</v>
      </c>
      <c r="L873" s="190">
        <v>1.6497621E-3</v>
      </c>
      <c r="M873" s="190">
        <v>9.3275724E-4</v>
      </c>
      <c r="N873" s="190">
        <v>7.8507165000000004E-4</v>
      </c>
      <c r="O873" s="190">
        <v>1.1624705E-4</v>
      </c>
      <c r="P873" s="190">
        <v>4.7613708000000003E-5</v>
      </c>
      <c r="Q873" s="190">
        <v>5.3536772999999998E-5</v>
      </c>
      <c r="R873" s="190">
        <v>1.0870772E-4</v>
      </c>
      <c r="S873" s="190">
        <v>1.2170337999999999E-2</v>
      </c>
      <c r="T873" s="190">
        <v>5.8978928000000002E-5</v>
      </c>
      <c r="U873" s="190">
        <v>2.3700451999999999</v>
      </c>
      <c r="V873" s="190">
        <v>6.7028565000000003E-9</v>
      </c>
      <c r="W873" s="25"/>
      <c r="X873" s="252">
        <f t="shared" si="713"/>
        <v>3.5520831896551721</v>
      </c>
      <c r="Y873" s="25">
        <v>1.5305489000000001</v>
      </c>
      <c r="Z873" s="67">
        <f t="shared" si="714"/>
        <v>6.2087965538848156E-2</v>
      </c>
      <c r="AA873" s="5">
        <f t="shared" si="715"/>
        <v>3.3470588753686996E-6</v>
      </c>
      <c r="AB873" s="5">
        <f t="shared" si="716"/>
        <v>1.0082539724877398E-8</v>
      </c>
      <c r="AC873" s="36">
        <f t="shared" si="717"/>
        <v>1.3081778048700001E-2</v>
      </c>
      <c r="AD873" s="42">
        <v>3.2967861999999998E-6</v>
      </c>
      <c r="AE873" s="42">
        <v>9.9471805999999993E-9</v>
      </c>
      <c r="AF873" s="42">
        <v>2.7177105000000001E-13</v>
      </c>
      <c r="AG873" s="42">
        <v>7.2447977000000003E-12</v>
      </c>
      <c r="AH873" s="42">
        <v>1.77531E-12</v>
      </c>
      <c r="AI873" s="42">
        <v>1.1337848E-10</v>
      </c>
      <c r="AJ873" s="42">
        <v>4.4526260999999998E-8</v>
      </c>
      <c r="AK873" s="42">
        <v>1.6409914E-11</v>
      </c>
      <c r="AL873" s="42">
        <v>5.1721086999999998E-11</v>
      </c>
      <c r="AM873" s="42">
        <v>1.3273140999999999E-13</v>
      </c>
      <c r="AN873" s="42">
        <v>1.5321821E-15</v>
      </c>
      <c r="AO873" s="42">
        <v>2.224981E-13</v>
      </c>
      <c r="AP873" s="42">
        <v>3.9383350000000001E-15</v>
      </c>
      <c r="AQ873" s="42">
        <v>8.0219645999999999E-15</v>
      </c>
      <c r="AR873" s="42">
        <v>6.1559480999999996E-11</v>
      </c>
      <c r="AS873" s="42">
        <v>1.6781344E-9</v>
      </c>
      <c r="AT873" s="42">
        <v>4.2965681000000003E-11</v>
      </c>
      <c r="AU873" s="42">
        <v>7.2470487000000003E-6</v>
      </c>
      <c r="AV873" s="29">
        <v>1.3074531E-2</v>
      </c>
      <c r="AW873" s="42">
        <v>3.8843219000000003E-9</v>
      </c>
      <c r="AX873" s="42">
        <v>2.3620893E-11</v>
      </c>
      <c r="AY873" s="42">
        <v>1.0568357E-15</v>
      </c>
      <c r="AZ873" s="28"/>
      <c r="BA873" s="33" t="s">
        <v>1165</v>
      </c>
      <c r="BB873" s="28"/>
      <c r="BC873" s="28"/>
      <c r="BE873" s="39"/>
      <c r="BF873"/>
      <c r="BG873"/>
      <c r="BH873"/>
      <c r="BI873"/>
      <c r="BJ873"/>
      <c r="BK873"/>
      <c r="BL873"/>
      <c r="BM873"/>
      <c r="BN873"/>
      <c r="BO873"/>
      <c r="BP873"/>
      <c r="BQ873"/>
    </row>
    <row r="874" spans="3:69" ht="13.8" customHeight="1">
      <c r="C874" s="57" t="s">
        <v>1494</v>
      </c>
      <c r="D874" s="1" t="s">
        <v>1492</v>
      </c>
      <c r="F874" s="25"/>
      <c r="G874" s="242"/>
      <c r="H874" s="3"/>
      <c r="I874" s="3"/>
      <c r="J874" s="39"/>
      <c r="K874" s="25"/>
      <c r="L874" s="25"/>
      <c r="M874" s="25"/>
      <c r="N874" s="25"/>
      <c r="O874" s="25"/>
      <c r="P874" s="25"/>
      <c r="Q874" s="25"/>
      <c r="R874" s="25"/>
      <c r="S874" s="25"/>
      <c r="T874" s="25"/>
      <c r="U874" s="25"/>
      <c r="V874" s="25"/>
      <c r="W874" s="25"/>
      <c r="Y874" s="25"/>
      <c r="Z874" s="105"/>
      <c r="AC874" s="36"/>
      <c r="AV874"/>
      <c r="AZ874" s="28"/>
      <c r="BA874" s="33"/>
      <c r="BB874" s="28"/>
      <c r="BC874" s="28"/>
      <c r="BE874" s="39"/>
      <c r="BF874"/>
      <c r="BG874"/>
      <c r="BH874"/>
      <c r="BI874"/>
      <c r="BJ874"/>
      <c r="BK874"/>
      <c r="BL874"/>
      <c r="BM874"/>
      <c r="BN874"/>
      <c r="BO874"/>
      <c r="BP874"/>
      <c r="BQ874"/>
    </row>
    <row r="875" spans="3:69" ht="13.8" customHeight="1">
      <c r="C875" s="71" t="s">
        <v>1493</v>
      </c>
      <c r="D875" s="1"/>
      <c r="E875" s="29" t="s">
        <v>52</v>
      </c>
      <c r="F875" s="43" t="s">
        <v>2354</v>
      </c>
      <c r="G875" s="238">
        <f t="shared" ref="G875:G884" si="718">H875+I875+J875+K875</f>
        <v>2.8712968559666298E-2</v>
      </c>
      <c r="H875" s="134">
        <f t="shared" ref="H875:H884" si="719">N875+O875+P875</f>
        <v>9.5790904699999998E-4</v>
      </c>
      <c r="I875" s="134">
        <f t="shared" ref="I875:I884" si="720">L875+M875+Q875</f>
        <v>2.7385429550000001E-3</v>
      </c>
      <c r="J875" s="138">
        <f t="shared" ref="J875:J884" si="721">R875+IF(S875="x",0,S875)+IF(T875="x",0,T875)+IF(U875="x",0,U875)+V875</f>
        <v>1.2791341557666302E-2</v>
      </c>
      <c r="K875" s="190">
        <v>1.2225175E-2</v>
      </c>
      <c r="L875" s="190">
        <v>1.7453728000000001E-3</v>
      </c>
      <c r="M875" s="190">
        <v>9.3931022000000005E-4</v>
      </c>
      <c r="N875" s="190">
        <v>7.9342970000000003E-4</v>
      </c>
      <c r="O875" s="190">
        <v>1.166807E-4</v>
      </c>
      <c r="P875" s="190">
        <v>4.7798647000000002E-5</v>
      </c>
      <c r="Q875" s="190">
        <v>5.3859934999999998E-5</v>
      </c>
      <c r="R875" s="190">
        <v>1.0892394E-4</v>
      </c>
      <c r="S875" s="190">
        <v>1.2578099000000001E-2</v>
      </c>
      <c r="T875" s="190">
        <v>5.9031942999999997E-5</v>
      </c>
      <c r="U875" s="190">
        <v>4.5279967999999999E-5</v>
      </c>
      <c r="V875" s="190">
        <v>6.7066662999999996E-9</v>
      </c>
      <c r="W875" s="25"/>
      <c r="X875" s="252">
        <f t="shared" ref="X875:X884" si="722">K875/0.116</f>
        <v>0.1053894396551724</v>
      </c>
      <c r="Y875" s="25">
        <v>1.5742323</v>
      </c>
      <c r="Z875" s="67">
        <f t="shared" ref="Z875:Z884" si="723">AA875*42.1*400+AB875*1396*400+AC875*0.0000357*200</f>
        <v>2.875090527224507E-3</v>
      </c>
      <c r="AA875" s="5">
        <f t="shared" ref="AA875:AA884" si="724">AD875+AG875+AH875+AI875+AJ875+AR875+AS875+AW875</f>
        <v>1.506161271483E-7</v>
      </c>
      <c r="AB875" s="5">
        <f t="shared" ref="AB875:AB884" si="725">AE875+AF875+AK875+AL875+AM875+AN875+AO875+AP875+AQ875+AT875+AX875+AY875</f>
        <v>4.3417964873080006E-10</v>
      </c>
      <c r="AC875" s="36">
        <f t="shared" ref="AC875:AC884" si="726">AU875+AV875</f>
        <v>1.3483057450400002E-2</v>
      </c>
      <c r="AD875" s="42">
        <v>9.8264440999999997E-8</v>
      </c>
      <c r="AE875" s="42">
        <v>2.9646799E-10</v>
      </c>
      <c r="AF875" s="42">
        <v>8.0997949000000005E-15</v>
      </c>
      <c r="AG875" s="42">
        <v>7.2941965000000006E-12</v>
      </c>
      <c r="AH875" s="42">
        <v>1.7822088000000001E-12</v>
      </c>
      <c r="AI875" s="42">
        <v>1.1434154E-10</v>
      </c>
      <c r="AJ875" s="42">
        <v>4.6589883999999998E-8</v>
      </c>
      <c r="AK875" s="42">
        <v>1.6554153E-11</v>
      </c>
      <c r="AL875" s="42">
        <v>5.4114493999999997E-11</v>
      </c>
      <c r="AM875" s="42">
        <v>1.3319209E-13</v>
      </c>
      <c r="AN875" s="42">
        <v>1.5392875000000001E-15</v>
      </c>
      <c r="AO875" s="42">
        <v>2.2416117999999999E-13</v>
      </c>
      <c r="AP875" s="42">
        <v>4.0293410999999999E-15</v>
      </c>
      <c r="AQ875" s="42">
        <v>8.2592559000000008E-15</v>
      </c>
      <c r="AR875" s="42">
        <v>6.2207803000000002E-11</v>
      </c>
      <c r="AS875" s="42">
        <v>1.6847030999999999E-9</v>
      </c>
      <c r="AT875" s="42">
        <v>4.2998290000000002E-11</v>
      </c>
      <c r="AU875" s="42">
        <v>7.2664504000000003E-6</v>
      </c>
      <c r="AV875" s="42">
        <v>1.3475791000000001E-2</v>
      </c>
      <c r="AW875" s="42">
        <v>3.8914733000000002E-9</v>
      </c>
      <c r="AX875" s="42">
        <v>2.3664381999999999E-11</v>
      </c>
      <c r="AY875" s="42">
        <v>1.0587814E-15</v>
      </c>
      <c r="AZ875" s="28"/>
      <c r="BA875" s="33" t="s">
        <v>1165</v>
      </c>
      <c r="BB875" s="28"/>
      <c r="BC875" s="28"/>
      <c r="BE875" s="39"/>
      <c r="BF875"/>
      <c r="BG875"/>
      <c r="BH875"/>
      <c r="BI875"/>
      <c r="BJ875"/>
      <c r="BK875"/>
      <c r="BL875"/>
      <c r="BM875"/>
      <c r="BN875"/>
      <c r="BO875"/>
      <c r="BP875"/>
      <c r="BQ875"/>
    </row>
    <row r="876" spans="3:69" ht="13.8" customHeight="1">
      <c r="C876" s="71" t="s">
        <v>1495</v>
      </c>
      <c r="D876" s="1"/>
      <c r="E876" s="29" t="s">
        <v>52</v>
      </c>
      <c r="F876" s="43" t="s">
        <v>2355</v>
      </c>
      <c r="G876" s="238">
        <f t="shared" si="718"/>
        <v>2.5586209935916662</v>
      </c>
      <c r="H876" s="134">
        <f t="shared" si="719"/>
        <v>9.5790904699999998E-4</v>
      </c>
      <c r="I876" s="134">
        <f t="shared" si="720"/>
        <v>2.7385429550000001E-3</v>
      </c>
      <c r="J876" s="138">
        <f t="shared" si="721"/>
        <v>2.2627913615896662</v>
      </c>
      <c r="K876" s="190">
        <v>0.29213317999999999</v>
      </c>
      <c r="L876" s="190">
        <v>1.7453728000000001E-3</v>
      </c>
      <c r="M876" s="190">
        <v>9.3931022000000005E-4</v>
      </c>
      <c r="N876" s="190">
        <v>7.9342970000000003E-4</v>
      </c>
      <c r="O876" s="190">
        <v>1.166807E-4</v>
      </c>
      <c r="P876" s="190">
        <v>4.7798647000000002E-5</v>
      </c>
      <c r="Q876" s="190">
        <v>5.3859934999999998E-5</v>
      </c>
      <c r="R876" s="190">
        <v>1.0892394E-4</v>
      </c>
      <c r="S876" s="190">
        <v>1.2578099000000001E-2</v>
      </c>
      <c r="T876" s="190">
        <v>5.9031942999999997E-5</v>
      </c>
      <c r="U876" s="190">
        <v>2.2500453</v>
      </c>
      <c r="V876" s="190">
        <v>6.7066662999999996E-9</v>
      </c>
      <c r="W876" s="25"/>
      <c r="X876" s="252">
        <f t="shared" si="722"/>
        <v>2.5183894827586206</v>
      </c>
      <c r="Y876" s="25">
        <v>1.5742323</v>
      </c>
      <c r="Z876" s="67">
        <f t="shared" si="723"/>
        <v>4.4357172439934568E-2</v>
      </c>
      <c r="AA876" s="5">
        <f t="shared" si="724"/>
        <v>2.3898800861483E-6</v>
      </c>
      <c r="AB876" s="5">
        <f t="shared" si="725"/>
        <v>7.1907642532259E-9</v>
      </c>
      <c r="AC876" s="36">
        <f t="shared" si="726"/>
        <v>1.3483057450400002E-2</v>
      </c>
      <c r="AD876" s="42">
        <v>2.3375284000000002E-6</v>
      </c>
      <c r="AE876" s="42">
        <v>7.0528679999999996E-9</v>
      </c>
      <c r="AF876" s="42">
        <v>1.9269429000000001E-13</v>
      </c>
      <c r="AG876" s="42">
        <v>7.2941965000000006E-12</v>
      </c>
      <c r="AH876" s="42">
        <v>1.7822088000000001E-12</v>
      </c>
      <c r="AI876" s="42">
        <v>1.1434154E-10</v>
      </c>
      <c r="AJ876" s="42">
        <v>4.6589883999999998E-8</v>
      </c>
      <c r="AK876" s="42">
        <v>1.6554153E-11</v>
      </c>
      <c r="AL876" s="42">
        <v>5.4114493999999997E-11</v>
      </c>
      <c r="AM876" s="42">
        <v>1.3319209E-13</v>
      </c>
      <c r="AN876" s="42">
        <v>1.5392875000000001E-15</v>
      </c>
      <c r="AO876" s="42">
        <v>2.2416117999999999E-13</v>
      </c>
      <c r="AP876" s="42">
        <v>4.0293410999999999E-15</v>
      </c>
      <c r="AQ876" s="42">
        <v>8.2592559000000008E-15</v>
      </c>
      <c r="AR876" s="42">
        <v>6.2207803000000002E-11</v>
      </c>
      <c r="AS876" s="42">
        <v>1.6847030999999999E-9</v>
      </c>
      <c r="AT876" s="42">
        <v>4.2998290000000002E-11</v>
      </c>
      <c r="AU876" s="42">
        <v>7.2664504000000003E-6</v>
      </c>
      <c r="AV876" s="42">
        <v>1.3475791000000001E-2</v>
      </c>
      <c r="AW876" s="42">
        <v>3.8914733000000002E-9</v>
      </c>
      <c r="AX876" s="42">
        <v>2.3664381999999999E-11</v>
      </c>
      <c r="AY876" s="42">
        <v>1.0587814E-15</v>
      </c>
      <c r="AZ876" s="28"/>
      <c r="BA876" s="33" t="s">
        <v>1165</v>
      </c>
      <c r="BB876" s="28"/>
      <c r="BC876" s="28"/>
      <c r="BE876" s="39"/>
      <c r="BF876"/>
      <c r="BG876"/>
      <c r="BH876"/>
      <c r="BI876"/>
      <c r="BJ876"/>
      <c r="BK876"/>
      <c r="BL876"/>
      <c r="BM876"/>
      <c r="BN876"/>
      <c r="BO876"/>
      <c r="BP876"/>
      <c r="BQ876"/>
    </row>
    <row r="877" spans="3:69" ht="13.8" customHeight="1">
      <c r="C877" s="71" t="s">
        <v>1496</v>
      </c>
      <c r="D877" s="1"/>
      <c r="E877" s="29" t="s">
        <v>52</v>
      </c>
      <c r="F877" s="43" t="s">
        <v>2356</v>
      </c>
      <c r="G877" s="238">
        <f t="shared" si="718"/>
        <v>2.8712968559666298E-2</v>
      </c>
      <c r="H877" s="134">
        <f t="shared" si="719"/>
        <v>9.5790904699999998E-4</v>
      </c>
      <c r="I877" s="134">
        <f t="shared" si="720"/>
        <v>2.7385429550000001E-3</v>
      </c>
      <c r="J877" s="138">
        <f t="shared" si="721"/>
        <v>1.2791341557666302E-2</v>
      </c>
      <c r="K877" s="190">
        <v>1.2225175E-2</v>
      </c>
      <c r="L877" s="190">
        <v>1.7453728000000001E-3</v>
      </c>
      <c r="M877" s="190">
        <v>9.3931022000000005E-4</v>
      </c>
      <c r="N877" s="190">
        <v>7.9342970000000003E-4</v>
      </c>
      <c r="O877" s="190">
        <v>1.166807E-4</v>
      </c>
      <c r="P877" s="190">
        <v>4.7798647000000002E-5</v>
      </c>
      <c r="Q877" s="190">
        <v>5.3859934999999998E-5</v>
      </c>
      <c r="R877" s="190">
        <v>1.0892394E-4</v>
      </c>
      <c r="S877" s="190">
        <v>1.2578099000000001E-2</v>
      </c>
      <c r="T877" s="190">
        <v>5.9031942999999997E-5</v>
      </c>
      <c r="U877" s="190">
        <v>4.5279967999999999E-5</v>
      </c>
      <c r="V877" s="190">
        <v>6.7066662999999996E-9</v>
      </c>
      <c r="W877" s="25"/>
      <c r="X877" s="252">
        <f t="shared" si="722"/>
        <v>0.1053894396551724</v>
      </c>
      <c r="Y877" s="25">
        <v>1.5742323</v>
      </c>
      <c r="Z877" s="67">
        <f t="shared" si="723"/>
        <v>2.875090527224507E-3</v>
      </c>
      <c r="AA877" s="5">
        <f t="shared" si="724"/>
        <v>1.506161271483E-7</v>
      </c>
      <c r="AB877" s="5">
        <f t="shared" si="725"/>
        <v>4.3417964873080006E-10</v>
      </c>
      <c r="AC877" s="36">
        <f t="shared" si="726"/>
        <v>1.3483057450400002E-2</v>
      </c>
      <c r="AD877" s="42">
        <v>9.8264440999999997E-8</v>
      </c>
      <c r="AE877" s="42">
        <v>2.9646799E-10</v>
      </c>
      <c r="AF877" s="42">
        <v>8.0997949000000005E-15</v>
      </c>
      <c r="AG877" s="42">
        <v>7.2941965000000006E-12</v>
      </c>
      <c r="AH877" s="42">
        <v>1.7822088000000001E-12</v>
      </c>
      <c r="AI877" s="42">
        <v>1.1434154E-10</v>
      </c>
      <c r="AJ877" s="42">
        <v>4.6589883999999998E-8</v>
      </c>
      <c r="AK877" s="42">
        <v>1.6554153E-11</v>
      </c>
      <c r="AL877" s="42">
        <v>5.4114493999999997E-11</v>
      </c>
      <c r="AM877" s="42">
        <v>1.3319209E-13</v>
      </c>
      <c r="AN877" s="42">
        <v>1.5392875000000001E-15</v>
      </c>
      <c r="AO877" s="42">
        <v>2.2416117999999999E-13</v>
      </c>
      <c r="AP877" s="42">
        <v>4.0293410999999999E-15</v>
      </c>
      <c r="AQ877" s="42">
        <v>8.2592559000000008E-15</v>
      </c>
      <c r="AR877" s="42">
        <v>6.2207803000000002E-11</v>
      </c>
      <c r="AS877" s="42">
        <v>1.6847030999999999E-9</v>
      </c>
      <c r="AT877" s="42">
        <v>4.2998290000000002E-11</v>
      </c>
      <c r="AU877" s="42">
        <v>7.2664504000000003E-6</v>
      </c>
      <c r="AV877" s="42">
        <v>1.3475791000000001E-2</v>
      </c>
      <c r="AW877" s="42">
        <v>3.8914733000000002E-9</v>
      </c>
      <c r="AX877" s="42">
        <v>2.3664381999999999E-11</v>
      </c>
      <c r="AY877" s="42">
        <v>1.0587814E-15</v>
      </c>
      <c r="AZ877" s="28"/>
      <c r="BA877" s="33" t="s">
        <v>1165</v>
      </c>
      <c r="BB877" s="28"/>
      <c r="BC877" s="28"/>
      <c r="BE877" s="39"/>
      <c r="BF877"/>
      <c r="BG877"/>
      <c r="BH877"/>
      <c r="BI877"/>
      <c r="BJ877"/>
      <c r="BK877"/>
      <c r="BL877"/>
      <c r="BM877"/>
      <c r="BN877"/>
      <c r="BO877"/>
      <c r="BP877"/>
      <c r="BQ877"/>
    </row>
    <row r="878" spans="3:69" ht="13.8" customHeight="1">
      <c r="C878" s="71" t="s">
        <v>1497</v>
      </c>
      <c r="D878" s="1"/>
      <c r="E878" s="29" t="s">
        <v>52</v>
      </c>
      <c r="F878" s="43" t="s">
        <v>2357</v>
      </c>
      <c r="G878" s="238">
        <f t="shared" si="718"/>
        <v>3.0339169935916659</v>
      </c>
      <c r="H878" s="134">
        <f t="shared" si="719"/>
        <v>9.5790904699999998E-4</v>
      </c>
      <c r="I878" s="134">
        <f t="shared" si="720"/>
        <v>2.7385429550000001E-3</v>
      </c>
      <c r="J878" s="138">
        <f t="shared" si="721"/>
        <v>2.667791361589666</v>
      </c>
      <c r="K878" s="190">
        <v>0.36242918000000002</v>
      </c>
      <c r="L878" s="190">
        <v>1.7453728000000001E-3</v>
      </c>
      <c r="M878" s="190">
        <v>9.3931022000000005E-4</v>
      </c>
      <c r="N878" s="190">
        <v>7.9342970000000003E-4</v>
      </c>
      <c r="O878" s="190">
        <v>1.166807E-4</v>
      </c>
      <c r="P878" s="190">
        <v>4.7798647000000002E-5</v>
      </c>
      <c r="Q878" s="190">
        <v>5.3859934999999998E-5</v>
      </c>
      <c r="R878" s="190">
        <v>1.0892394E-4</v>
      </c>
      <c r="S878" s="190">
        <v>1.2578099000000001E-2</v>
      </c>
      <c r="T878" s="190">
        <v>5.9031942999999997E-5</v>
      </c>
      <c r="U878" s="190">
        <v>2.6550452999999998</v>
      </c>
      <c r="V878" s="190">
        <v>6.7066662999999996E-9</v>
      </c>
      <c r="W878" s="25"/>
      <c r="X878" s="252">
        <f t="shared" si="722"/>
        <v>3.1243894827586205</v>
      </c>
      <c r="Y878" s="25">
        <v>1.5742323</v>
      </c>
      <c r="Z878" s="67">
        <f t="shared" si="723"/>
        <v>5.477496856680017E-2</v>
      </c>
      <c r="AA878" s="5">
        <f t="shared" si="724"/>
        <v>2.9522480861482998E-6</v>
      </c>
      <c r="AB878" s="5">
        <f t="shared" si="725"/>
        <v>8.8876106122258997E-9</v>
      </c>
      <c r="AC878" s="36">
        <f t="shared" si="726"/>
        <v>1.3483057450400002E-2</v>
      </c>
      <c r="AD878" s="42">
        <v>2.8998964E-6</v>
      </c>
      <c r="AE878" s="42">
        <v>8.7496680000000006E-9</v>
      </c>
      <c r="AF878" s="42">
        <v>2.3905328999999998E-13</v>
      </c>
      <c r="AG878" s="42">
        <v>7.2941965000000006E-12</v>
      </c>
      <c r="AH878" s="42">
        <v>1.7822088000000001E-12</v>
      </c>
      <c r="AI878" s="42">
        <v>1.1434154E-10</v>
      </c>
      <c r="AJ878" s="42">
        <v>4.6589883999999998E-8</v>
      </c>
      <c r="AK878" s="42">
        <v>1.6554153E-11</v>
      </c>
      <c r="AL878" s="42">
        <v>5.4114493999999997E-11</v>
      </c>
      <c r="AM878" s="42">
        <v>1.3319209E-13</v>
      </c>
      <c r="AN878" s="42">
        <v>1.5392875000000001E-15</v>
      </c>
      <c r="AO878" s="42">
        <v>2.2416117999999999E-13</v>
      </c>
      <c r="AP878" s="42">
        <v>4.0293410999999999E-15</v>
      </c>
      <c r="AQ878" s="42">
        <v>8.2592559000000008E-15</v>
      </c>
      <c r="AR878" s="42">
        <v>6.2207803000000002E-11</v>
      </c>
      <c r="AS878" s="42">
        <v>1.6847030999999999E-9</v>
      </c>
      <c r="AT878" s="42">
        <v>4.2998290000000002E-11</v>
      </c>
      <c r="AU878" s="42">
        <v>7.2664504000000003E-6</v>
      </c>
      <c r="AV878" s="42">
        <v>1.3475791000000001E-2</v>
      </c>
      <c r="AW878" s="42">
        <v>3.8914733000000002E-9</v>
      </c>
      <c r="AX878" s="42">
        <v>2.3664381999999999E-11</v>
      </c>
      <c r="AY878" s="42">
        <v>1.0587814E-15</v>
      </c>
      <c r="AZ878" s="28"/>
      <c r="BA878" s="33" t="s">
        <v>1165</v>
      </c>
      <c r="BB878" s="28"/>
      <c r="BC878" s="28"/>
      <c r="BE878" s="39"/>
      <c r="BF878"/>
      <c r="BG878"/>
      <c r="BH878"/>
      <c r="BI878"/>
      <c r="BJ878"/>
      <c r="BK878"/>
      <c r="BL878"/>
      <c r="BM878"/>
      <c r="BN878"/>
      <c r="BO878"/>
      <c r="BP878"/>
      <c r="BQ878"/>
    </row>
    <row r="879" spans="3:69" ht="13.8" customHeight="1">
      <c r="C879" s="71" t="s">
        <v>1498</v>
      </c>
      <c r="D879" s="1"/>
      <c r="E879" s="29" t="s">
        <v>52</v>
      </c>
      <c r="F879" s="43" t="s">
        <v>2358</v>
      </c>
      <c r="G879" s="238">
        <f t="shared" si="718"/>
        <v>2.8712968559666298E-2</v>
      </c>
      <c r="H879" s="134">
        <f t="shared" si="719"/>
        <v>9.5790904699999998E-4</v>
      </c>
      <c r="I879" s="134">
        <f t="shared" si="720"/>
        <v>2.7385429550000001E-3</v>
      </c>
      <c r="J879" s="138">
        <f t="shared" si="721"/>
        <v>1.2791341557666302E-2</v>
      </c>
      <c r="K879" s="190">
        <v>1.2225175E-2</v>
      </c>
      <c r="L879" s="190">
        <v>1.7453728000000001E-3</v>
      </c>
      <c r="M879" s="190">
        <v>9.3931022000000005E-4</v>
      </c>
      <c r="N879" s="190">
        <v>7.9342970000000003E-4</v>
      </c>
      <c r="O879" s="190">
        <v>1.166807E-4</v>
      </c>
      <c r="P879" s="190">
        <v>4.7798647000000002E-5</v>
      </c>
      <c r="Q879" s="190">
        <v>5.3859934999999998E-5</v>
      </c>
      <c r="R879" s="190">
        <v>1.0892394E-4</v>
      </c>
      <c r="S879" s="190">
        <v>1.2578099000000001E-2</v>
      </c>
      <c r="T879" s="190">
        <v>5.9031942999999997E-5</v>
      </c>
      <c r="U879" s="190">
        <v>4.5279967999999999E-5</v>
      </c>
      <c r="V879" s="190">
        <v>6.7066662999999996E-9</v>
      </c>
      <c r="W879" s="25"/>
      <c r="X879" s="252">
        <f t="shared" si="722"/>
        <v>0.1053894396551724</v>
      </c>
      <c r="Y879" s="25">
        <v>1.5742323</v>
      </c>
      <c r="Z879" s="67">
        <f t="shared" si="723"/>
        <v>2.875090527224507E-3</v>
      </c>
      <c r="AA879" s="5">
        <f t="shared" si="724"/>
        <v>1.506161271483E-7</v>
      </c>
      <c r="AB879" s="5">
        <f t="shared" si="725"/>
        <v>4.3417964873080006E-10</v>
      </c>
      <c r="AC879" s="36">
        <f t="shared" si="726"/>
        <v>1.3483057450400002E-2</v>
      </c>
      <c r="AD879" s="42">
        <v>9.8264440999999997E-8</v>
      </c>
      <c r="AE879" s="42">
        <v>2.9646799E-10</v>
      </c>
      <c r="AF879" s="42">
        <v>8.0997949000000005E-15</v>
      </c>
      <c r="AG879" s="42">
        <v>7.2941965000000006E-12</v>
      </c>
      <c r="AH879" s="42">
        <v>1.7822088000000001E-12</v>
      </c>
      <c r="AI879" s="42">
        <v>1.1434154E-10</v>
      </c>
      <c r="AJ879" s="42">
        <v>4.6589883999999998E-8</v>
      </c>
      <c r="AK879" s="42">
        <v>1.6554153E-11</v>
      </c>
      <c r="AL879" s="42">
        <v>5.4114493999999997E-11</v>
      </c>
      <c r="AM879" s="42">
        <v>1.3319209E-13</v>
      </c>
      <c r="AN879" s="42">
        <v>1.5392875000000001E-15</v>
      </c>
      <c r="AO879" s="42">
        <v>2.2416117999999999E-13</v>
      </c>
      <c r="AP879" s="42">
        <v>4.0293410999999999E-15</v>
      </c>
      <c r="AQ879" s="42">
        <v>8.2592559000000008E-15</v>
      </c>
      <c r="AR879" s="42">
        <v>6.2207803000000002E-11</v>
      </c>
      <c r="AS879" s="42">
        <v>1.6847030999999999E-9</v>
      </c>
      <c r="AT879" s="42">
        <v>4.2998290000000002E-11</v>
      </c>
      <c r="AU879" s="42">
        <v>7.2664504000000003E-6</v>
      </c>
      <c r="AV879" s="42">
        <v>1.3475791000000001E-2</v>
      </c>
      <c r="AW879" s="42">
        <v>3.8914733000000002E-9</v>
      </c>
      <c r="AX879" s="42">
        <v>2.3664381999999999E-11</v>
      </c>
      <c r="AY879" s="42">
        <v>1.0587814E-15</v>
      </c>
      <c r="AZ879" s="28"/>
      <c r="BA879" s="33" t="s">
        <v>1165</v>
      </c>
      <c r="BB879" s="28"/>
      <c r="BC879" s="28"/>
      <c r="BE879" s="39"/>
      <c r="BF879"/>
      <c r="BG879"/>
      <c r="BH879"/>
      <c r="BI879"/>
      <c r="BJ879"/>
      <c r="BK879"/>
      <c r="BL879"/>
      <c r="BM879"/>
      <c r="BN879"/>
      <c r="BO879"/>
      <c r="BP879"/>
      <c r="BQ879"/>
    </row>
    <row r="880" spans="3:69" ht="13.8" customHeight="1">
      <c r="C880" s="71" t="s">
        <v>1499</v>
      </c>
      <c r="D880" s="1"/>
      <c r="E880" s="29" t="s">
        <v>52</v>
      </c>
      <c r="F880" s="43" t="s">
        <v>2359</v>
      </c>
      <c r="G880" s="238">
        <f t="shared" si="718"/>
        <v>3.0339169935916659</v>
      </c>
      <c r="H880" s="134">
        <f t="shared" si="719"/>
        <v>9.5790904699999998E-4</v>
      </c>
      <c r="I880" s="134">
        <f t="shared" si="720"/>
        <v>2.7385429550000001E-3</v>
      </c>
      <c r="J880" s="138">
        <f t="shared" si="721"/>
        <v>2.667791361589666</v>
      </c>
      <c r="K880" s="190">
        <v>0.36242918000000002</v>
      </c>
      <c r="L880" s="190">
        <v>1.7453728000000001E-3</v>
      </c>
      <c r="M880" s="190">
        <v>9.3931022000000005E-4</v>
      </c>
      <c r="N880" s="190">
        <v>7.9342970000000003E-4</v>
      </c>
      <c r="O880" s="190">
        <v>1.166807E-4</v>
      </c>
      <c r="P880" s="190">
        <v>4.7798647000000002E-5</v>
      </c>
      <c r="Q880" s="190">
        <v>5.3859934999999998E-5</v>
      </c>
      <c r="R880" s="190">
        <v>1.0892394E-4</v>
      </c>
      <c r="S880" s="190">
        <v>1.2578099000000001E-2</v>
      </c>
      <c r="T880" s="190">
        <v>5.9031942999999997E-5</v>
      </c>
      <c r="U880" s="190">
        <v>2.6550452999999998</v>
      </c>
      <c r="V880" s="190">
        <v>6.7066662999999996E-9</v>
      </c>
      <c r="W880" s="25"/>
      <c r="X880" s="252">
        <f t="shared" si="722"/>
        <v>3.1243894827586205</v>
      </c>
      <c r="Y880" s="25">
        <v>1.5742323</v>
      </c>
      <c r="Z880" s="67">
        <f t="shared" si="723"/>
        <v>5.477496856680017E-2</v>
      </c>
      <c r="AA880" s="5">
        <f t="shared" si="724"/>
        <v>2.9522480861482998E-6</v>
      </c>
      <c r="AB880" s="5">
        <f t="shared" si="725"/>
        <v>8.8876106122258997E-9</v>
      </c>
      <c r="AC880" s="36">
        <f t="shared" si="726"/>
        <v>1.3483057450400002E-2</v>
      </c>
      <c r="AD880" s="42">
        <v>2.8998964E-6</v>
      </c>
      <c r="AE880" s="42">
        <v>8.7496680000000006E-9</v>
      </c>
      <c r="AF880" s="42">
        <v>2.3905328999999998E-13</v>
      </c>
      <c r="AG880" s="42">
        <v>7.2941965000000006E-12</v>
      </c>
      <c r="AH880" s="42">
        <v>1.7822088000000001E-12</v>
      </c>
      <c r="AI880" s="42">
        <v>1.1434154E-10</v>
      </c>
      <c r="AJ880" s="42">
        <v>4.6589883999999998E-8</v>
      </c>
      <c r="AK880" s="42">
        <v>1.6554153E-11</v>
      </c>
      <c r="AL880" s="42">
        <v>5.4114493999999997E-11</v>
      </c>
      <c r="AM880" s="42">
        <v>1.3319209E-13</v>
      </c>
      <c r="AN880" s="42">
        <v>1.5392875000000001E-15</v>
      </c>
      <c r="AO880" s="42">
        <v>2.2416117999999999E-13</v>
      </c>
      <c r="AP880" s="42">
        <v>4.0293410999999999E-15</v>
      </c>
      <c r="AQ880" s="42">
        <v>8.2592559000000008E-15</v>
      </c>
      <c r="AR880" s="42">
        <v>6.2207803000000002E-11</v>
      </c>
      <c r="AS880" s="42">
        <v>1.6847030999999999E-9</v>
      </c>
      <c r="AT880" s="42">
        <v>4.2998290000000002E-11</v>
      </c>
      <c r="AU880" s="42">
        <v>7.2664504000000003E-6</v>
      </c>
      <c r="AV880" s="42">
        <v>1.3475791000000001E-2</v>
      </c>
      <c r="AW880" s="42">
        <v>3.8914733000000002E-9</v>
      </c>
      <c r="AX880" s="42">
        <v>2.3664381999999999E-11</v>
      </c>
      <c r="AY880" s="42">
        <v>1.0587814E-15</v>
      </c>
      <c r="AZ880" s="28"/>
      <c r="BA880" s="33" t="s">
        <v>1165</v>
      </c>
      <c r="BB880" s="28"/>
      <c r="BC880" s="28"/>
      <c r="BE880" s="39"/>
      <c r="BF880"/>
      <c r="BG880"/>
      <c r="BH880"/>
      <c r="BI880"/>
      <c r="BJ880"/>
      <c r="BK880"/>
      <c r="BL880"/>
      <c r="BM880"/>
      <c r="BN880"/>
      <c r="BO880"/>
      <c r="BP880"/>
      <c r="BQ880"/>
    </row>
    <row r="881" spans="3:69" ht="13.8" customHeight="1">
      <c r="C881" s="71" t="s">
        <v>1500</v>
      </c>
      <c r="D881" s="1"/>
      <c r="E881" s="29" t="s">
        <v>52</v>
      </c>
      <c r="F881" s="43" t="s">
        <v>2360</v>
      </c>
      <c r="G881" s="238">
        <f t="shared" si="718"/>
        <v>2.7809912492856501E-2</v>
      </c>
      <c r="H881" s="134">
        <f t="shared" si="719"/>
        <v>9.4893240800000009E-4</v>
      </c>
      <c r="I881" s="134">
        <f t="shared" si="720"/>
        <v>2.6360561129999999E-3</v>
      </c>
      <c r="J881" s="138">
        <f t="shared" si="721"/>
        <v>1.23832769718565E-2</v>
      </c>
      <c r="K881" s="190">
        <v>1.1841647E-2</v>
      </c>
      <c r="L881" s="190">
        <v>1.6497621E-3</v>
      </c>
      <c r="M881" s="190">
        <v>9.3275724E-4</v>
      </c>
      <c r="N881" s="190">
        <v>7.8507165000000004E-4</v>
      </c>
      <c r="O881" s="190">
        <v>1.1624705E-4</v>
      </c>
      <c r="P881" s="190">
        <v>4.7613708000000003E-5</v>
      </c>
      <c r="Q881" s="190">
        <v>5.3536772999999998E-5</v>
      </c>
      <c r="R881" s="190">
        <v>1.0870772E-4</v>
      </c>
      <c r="S881" s="190">
        <v>1.2170337999999999E-2</v>
      </c>
      <c r="T881" s="190">
        <v>5.8978928000000002E-5</v>
      </c>
      <c r="U881" s="190">
        <v>4.5245620999999997E-5</v>
      </c>
      <c r="V881" s="190">
        <v>6.7028565000000003E-9</v>
      </c>
      <c r="W881" s="25"/>
      <c r="X881" s="252">
        <f t="shared" si="722"/>
        <v>0.10208316379310345</v>
      </c>
      <c r="Y881" s="25">
        <v>1.5305489000000001</v>
      </c>
      <c r="Z881" s="67">
        <f t="shared" si="723"/>
        <v>2.778729742217339E-3</v>
      </c>
      <c r="AA881" s="5">
        <f t="shared" si="724"/>
        <v>1.4545885136869999E-7</v>
      </c>
      <c r="AB881" s="5">
        <f t="shared" si="725"/>
        <v>4.2227576987950004E-10</v>
      </c>
      <c r="AC881" s="36">
        <f t="shared" si="726"/>
        <v>1.3081778048700001E-2</v>
      </c>
      <c r="AD881" s="42">
        <v>9.5186176000000006E-8</v>
      </c>
      <c r="AE881" s="42">
        <v>2.8718056999999999E-10</v>
      </c>
      <c r="AF881" s="42">
        <v>7.8460521000000002E-15</v>
      </c>
      <c r="AG881" s="42">
        <v>7.2447977000000003E-12</v>
      </c>
      <c r="AH881" s="42">
        <v>1.77531E-12</v>
      </c>
      <c r="AI881" s="42">
        <v>1.1337848E-10</v>
      </c>
      <c r="AJ881" s="42">
        <v>4.4526260999999998E-8</v>
      </c>
      <c r="AK881" s="42">
        <v>1.6409914E-11</v>
      </c>
      <c r="AL881" s="42">
        <v>5.1721086999999998E-11</v>
      </c>
      <c r="AM881" s="42">
        <v>1.3273140999999999E-13</v>
      </c>
      <c r="AN881" s="42">
        <v>1.5321821E-15</v>
      </c>
      <c r="AO881" s="42">
        <v>2.224981E-13</v>
      </c>
      <c r="AP881" s="42">
        <v>3.9383350000000001E-15</v>
      </c>
      <c r="AQ881" s="42">
        <v>8.0219645999999999E-15</v>
      </c>
      <c r="AR881" s="42">
        <v>6.1559480999999996E-11</v>
      </c>
      <c r="AS881" s="42">
        <v>1.6781344E-9</v>
      </c>
      <c r="AT881" s="42">
        <v>4.2965681000000003E-11</v>
      </c>
      <c r="AU881" s="42">
        <v>7.2470487000000003E-6</v>
      </c>
      <c r="AV881" s="42">
        <v>1.3074531E-2</v>
      </c>
      <c r="AW881" s="42">
        <v>3.8843219000000003E-9</v>
      </c>
      <c r="AX881" s="42">
        <v>2.3620893E-11</v>
      </c>
      <c r="AY881" s="42">
        <v>1.0568357E-15</v>
      </c>
      <c r="AZ881" s="28"/>
      <c r="BA881" s="33" t="s">
        <v>1165</v>
      </c>
      <c r="BB881" s="28"/>
      <c r="BC881" s="28"/>
      <c r="BE881" s="39"/>
      <c r="BF881"/>
      <c r="BG881"/>
      <c r="BH881"/>
      <c r="BI881"/>
      <c r="BJ881"/>
      <c r="BK881"/>
      <c r="BL881"/>
      <c r="BM881"/>
      <c r="BN881"/>
      <c r="BO881"/>
      <c r="BP881"/>
      <c r="BQ881"/>
    </row>
    <row r="882" spans="3:69" ht="13.8" customHeight="1">
      <c r="C882" s="71" t="s">
        <v>1501</v>
      </c>
      <c r="D882" s="1"/>
      <c r="E882" s="29" t="s">
        <v>52</v>
      </c>
      <c r="F882" s="43" t="s">
        <v>2361</v>
      </c>
      <c r="G882" s="238">
        <f t="shared" si="718"/>
        <v>2.3503578698718566</v>
      </c>
      <c r="H882" s="134">
        <f t="shared" si="719"/>
        <v>9.4893240800000009E-4</v>
      </c>
      <c r="I882" s="134">
        <f t="shared" si="720"/>
        <v>2.6360561129999999E-3</v>
      </c>
      <c r="J882" s="138">
        <f t="shared" si="721"/>
        <v>1.9923832313508565</v>
      </c>
      <c r="K882" s="190">
        <v>0.35438965</v>
      </c>
      <c r="L882" s="190">
        <v>1.6497621E-3</v>
      </c>
      <c r="M882" s="190">
        <v>9.3275724E-4</v>
      </c>
      <c r="N882" s="190">
        <v>7.8507165000000004E-4</v>
      </c>
      <c r="O882" s="190">
        <v>1.1624705E-4</v>
      </c>
      <c r="P882" s="190">
        <v>4.7613708000000003E-5</v>
      </c>
      <c r="Q882" s="190">
        <v>5.3536772999999998E-5</v>
      </c>
      <c r="R882" s="190">
        <v>1.0870772E-4</v>
      </c>
      <c r="S882" s="190">
        <v>1.2170337999999999E-2</v>
      </c>
      <c r="T882" s="190">
        <v>5.8978928000000002E-5</v>
      </c>
      <c r="U882" s="190">
        <v>1.9800451999999999</v>
      </c>
      <c r="V882" s="190">
        <v>6.7028565000000003E-9</v>
      </c>
      <c r="W882" s="25"/>
      <c r="X882" s="252">
        <f t="shared" si="722"/>
        <v>3.0550831896551722</v>
      </c>
      <c r="Y882" s="25">
        <v>1.5305489000000001</v>
      </c>
      <c r="Z882" s="67">
        <f t="shared" si="723"/>
        <v>5.3543997428200964E-2</v>
      </c>
      <c r="AA882" s="5">
        <f t="shared" si="724"/>
        <v>2.8858428753686996E-6</v>
      </c>
      <c r="AB882" s="5">
        <f t="shared" si="725"/>
        <v>8.6909017043773984E-9</v>
      </c>
      <c r="AC882" s="36">
        <f t="shared" si="726"/>
        <v>1.3081778048700001E-2</v>
      </c>
      <c r="AD882" s="42">
        <v>2.8355701999999999E-6</v>
      </c>
      <c r="AE882" s="42">
        <v>8.5555805999999993E-9</v>
      </c>
      <c r="AF882" s="42">
        <v>2.3375055E-13</v>
      </c>
      <c r="AG882" s="42">
        <v>7.2447977000000003E-12</v>
      </c>
      <c r="AH882" s="42">
        <v>1.77531E-12</v>
      </c>
      <c r="AI882" s="42">
        <v>1.1337848E-10</v>
      </c>
      <c r="AJ882" s="42">
        <v>4.4526260999999998E-8</v>
      </c>
      <c r="AK882" s="42">
        <v>1.6409914E-11</v>
      </c>
      <c r="AL882" s="42">
        <v>5.1721086999999998E-11</v>
      </c>
      <c r="AM882" s="42">
        <v>1.3273140999999999E-13</v>
      </c>
      <c r="AN882" s="42">
        <v>1.5321821E-15</v>
      </c>
      <c r="AO882" s="42">
        <v>2.224981E-13</v>
      </c>
      <c r="AP882" s="42">
        <v>3.9383350000000001E-15</v>
      </c>
      <c r="AQ882" s="42">
        <v>8.0219645999999999E-15</v>
      </c>
      <c r="AR882" s="42">
        <v>6.1559480999999996E-11</v>
      </c>
      <c r="AS882" s="42">
        <v>1.6781344E-9</v>
      </c>
      <c r="AT882" s="42">
        <v>4.2965681000000003E-11</v>
      </c>
      <c r="AU882" s="42">
        <v>7.2470487000000003E-6</v>
      </c>
      <c r="AV882" s="42">
        <v>1.3074531E-2</v>
      </c>
      <c r="AW882" s="42">
        <v>3.8843219000000003E-9</v>
      </c>
      <c r="AX882" s="42">
        <v>2.3620893E-11</v>
      </c>
      <c r="AY882" s="42">
        <v>1.0568357E-15</v>
      </c>
      <c r="AZ882" s="28"/>
      <c r="BA882" s="33" t="s">
        <v>1165</v>
      </c>
      <c r="BB882" s="28"/>
      <c r="BC882" s="28"/>
      <c r="BE882" s="39"/>
      <c r="BF882"/>
      <c r="BG882"/>
      <c r="BH882"/>
      <c r="BI882"/>
      <c r="BJ882"/>
      <c r="BK882"/>
      <c r="BL882"/>
      <c r="BM882"/>
      <c r="BN882"/>
      <c r="BO882"/>
      <c r="BP882"/>
      <c r="BQ882"/>
    </row>
    <row r="883" spans="3:69" ht="13.8" customHeight="1">
      <c r="C883" s="71" t="s">
        <v>1502</v>
      </c>
      <c r="D883" s="1"/>
      <c r="E883" s="29" t="s">
        <v>52</v>
      </c>
      <c r="F883" s="43" t="s">
        <v>2362</v>
      </c>
      <c r="G883" s="238">
        <f t="shared" si="718"/>
        <v>2.8712968559666298E-2</v>
      </c>
      <c r="H883" s="134">
        <f t="shared" si="719"/>
        <v>9.5790904699999998E-4</v>
      </c>
      <c r="I883" s="134">
        <f t="shared" si="720"/>
        <v>2.7385429550000001E-3</v>
      </c>
      <c r="J883" s="138">
        <f t="shared" si="721"/>
        <v>1.2791341557666302E-2</v>
      </c>
      <c r="K883" s="190">
        <v>1.2225175E-2</v>
      </c>
      <c r="L883" s="190">
        <v>1.7453728000000001E-3</v>
      </c>
      <c r="M883" s="190">
        <v>9.3931022000000005E-4</v>
      </c>
      <c r="N883" s="190">
        <v>7.9342970000000003E-4</v>
      </c>
      <c r="O883" s="190">
        <v>1.166807E-4</v>
      </c>
      <c r="P883" s="190">
        <v>4.7798647000000002E-5</v>
      </c>
      <c r="Q883" s="190">
        <v>5.3859934999999998E-5</v>
      </c>
      <c r="R883" s="190">
        <v>1.0892394E-4</v>
      </c>
      <c r="S883" s="190">
        <v>1.2578099000000001E-2</v>
      </c>
      <c r="T883" s="190">
        <v>5.9031942999999997E-5</v>
      </c>
      <c r="U883" s="190">
        <v>4.5279967999999999E-5</v>
      </c>
      <c r="V883" s="190">
        <v>6.7066662999999996E-9</v>
      </c>
      <c r="W883" s="25"/>
      <c r="X883" s="252">
        <f t="shared" si="722"/>
        <v>0.1053894396551724</v>
      </c>
      <c r="Y883" s="25">
        <v>1.5742323</v>
      </c>
      <c r="Z883" s="67">
        <f t="shared" si="723"/>
        <v>2.875090527224507E-3</v>
      </c>
      <c r="AA883" s="5">
        <f t="shared" si="724"/>
        <v>1.506161271483E-7</v>
      </c>
      <c r="AB883" s="5">
        <f t="shared" si="725"/>
        <v>4.3417964873080006E-10</v>
      </c>
      <c r="AC883" s="36">
        <f t="shared" si="726"/>
        <v>1.3483057450400002E-2</v>
      </c>
      <c r="AD883" s="42">
        <v>9.8264440999999997E-8</v>
      </c>
      <c r="AE883" s="42">
        <v>2.9646799E-10</v>
      </c>
      <c r="AF883" s="42">
        <v>8.0997949000000005E-15</v>
      </c>
      <c r="AG883" s="42">
        <v>7.2941965000000006E-12</v>
      </c>
      <c r="AH883" s="42">
        <v>1.7822088000000001E-12</v>
      </c>
      <c r="AI883" s="42">
        <v>1.1434154E-10</v>
      </c>
      <c r="AJ883" s="42">
        <v>4.6589883999999998E-8</v>
      </c>
      <c r="AK883" s="42">
        <v>1.6554153E-11</v>
      </c>
      <c r="AL883" s="42">
        <v>5.4114493999999997E-11</v>
      </c>
      <c r="AM883" s="42">
        <v>1.3319209E-13</v>
      </c>
      <c r="AN883" s="42">
        <v>1.5392875000000001E-15</v>
      </c>
      <c r="AO883" s="42">
        <v>2.2416117999999999E-13</v>
      </c>
      <c r="AP883" s="42">
        <v>4.0293410999999999E-15</v>
      </c>
      <c r="AQ883" s="42">
        <v>8.2592559000000008E-15</v>
      </c>
      <c r="AR883" s="42">
        <v>6.2207803000000002E-11</v>
      </c>
      <c r="AS883" s="42">
        <v>1.6847030999999999E-9</v>
      </c>
      <c r="AT883" s="42">
        <v>4.2998290000000002E-11</v>
      </c>
      <c r="AU883" s="42">
        <v>7.2664504000000003E-6</v>
      </c>
      <c r="AV883" s="42">
        <v>1.3475791000000001E-2</v>
      </c>
      <c r="AW883" s="42">
        <v>3.8914733000000002E-9</v>
      </c>
      <c r="AX883" s="42">
        <v>2.3664381999999999E-11</v>
      </c>
      <c r="AY883" s="42">
        <v>1.0587814E-15</v>
      </c>
      <c r="AZ883" s="28"/>
      <c r="BA883" s="33" t="s">
        <v>1165</v>
      </c>
      <c r="BB883" s="28"/>
      <c r="BC883" s="28"/>
      <c r="BE883" s="39"/>
      <c r="BF883"/>
      <c r="BG883"/>
      <c r="BH883"/>
      <c r="BI883"/>
      <c r="BJ883"/>
      <c r="BK883"/>
      <c r="BL883"/>
      <c r="BM883"/>
      <c r="BN883"/>
      <c r="BO883"/>
      <c r="BP883"/>
      <c r="BQ883"/>
    </row>
    <row r="884" spans="3:69" ht="13.8" customHeight="1">
      <c r="C884" s="71" t="s">
        <v>1503</v>
      </c>
      <c r="D884" s="1"/>
      <c r="E884" s="29" t="s">
        <v>52</v>
      </c>
      <c r="F884" s="43" t="s">
        <v>2363</v>
      </c>
      <c r="G884" s="238">
        <f t="shared" si="718"/>
        <v>3.2816369935916665</v>
      </c>
      <c r="H884" s="134">
        <f t="shared" si="719"/>
        <v>9.5790904699999998E-4</v>
      </c>
      <c r="I884" s="134">
        <f t="shared" si="720"/>
        <v>2.7385429550000001E-3</v>
      </c>
      <c r="J884" s="138">
        <f t="shared" si="721"/>
        <v>2.9827913615896664</v>
      </c>
      <c r="K884" s="190">
        <v>0.29514918000000001</v>
      </c>
      <c r="L884" s="190">
        <v>1.7453728000000001E-3</v>
      </c>
      <c r="M884" s="190">
        <v>9.3931022000000005E-4</v>
      </c>
      <c r="N884" s="190">
        <v>7.9342970000000003E-4</v>
      </c>
      <c r="O884" s="190">
        <v>1.166807E-4</v>
      </c>
      <c r="P884" s="190">
        <v>4.7798647000000002E-5</v>
      </c>
      <c r="Q884" s="190">
        <v>5.3859934999999998E-5</v>
      </c>
      <c r="R884" s="190">
        <v>1.0892394E-4</v>
      </c>
      <c r="S884" s="190">
        <v>1.2578099000000001E-2</v>
      </c>
      <c r="T884" s="190">
        <v>5.9031942999999997E-5</v>
      </c>
      <c r="U884" s="190">
        <v>2.9700453000000002</v>
      </c>
      <c r="V884" s="190">
        <v>6.7066662999999996E-9</v>
      </c>
      <c r="W884" s="25"/>
      <c r="X884" s="252">
        <f t="shared" si="722"/>
        <v>2.5443894827586209</v>
      </c>
      <c r="Y884" s="25">
        <v>1.5742323</v>
      </c>
      <c r="Z884" s="67">
        <f t="shared" si="723"/>
        <v>4.4804140590592165E-2</v>
      </c>
      <c r="AA884" s="5">
        <f t="shared" si="724"/>
        <v>2.4140080861482998E-6</v>
      </c>
      <c r="AB884" s="5">
        <f t="shared" si="725"/>
        <v>7.2635662422259006E-9</v>
      </c>
      <c r="AC884" s="36">
        <f t="shared" si="726"/>
        <v>1.3483057450400002E-2</v>
      </c>
      <c r="AD884" s="42">
        <v>2.3616564E-6</v>
      </c>
      <c r="AE884" s="42">
        <v>7.1256679999999996E-9</v>
      </c>
      <c r="AF884" s="42">
        <v>1.9468329000000001E-13</v>
      </c>
      <c r="AG884" s="42">
        <v>7.2941965000000006E-12</v>
      </c>
      <c r="AH884" s="42">
        <v>1.7822088000000001E-12</v>
      </c>
      <c r="AI884" s="42">
        <v>1.1434154E-10</v>
      </c>
      <c r="AJ884" s="42">
        <v>4.6589883999999998E-8</v>
      </c>
      <c r="AK884" s="42">
        <v>1.6554153E-11</v>
      </c>
      <c r="AL884" s="42">
        <v>5.4114493999999997E-11</v>
      </c>
      <c r="AM884" s="42">
        <v>1.3319209E-13</v>
      </c>
      <c r="AN884" s="42">
        <v>1.5392875000000001E-15</v>
      </c>
      <c r="AO884" s="42">
        <v>2.2416117999999999E-13</v>
      </c>
      <c r="AP884" s="42">
        <v>4.0293410999999999E-15</v>
      </c>
      <c r="AQ884" s="42">
        <v>8.2592559000000008E-15</v>
      </c>
      <c r="AR884" s="42">
        <v>6.2207803000000002E-11</v>
      </c>
      <c r="AS884" s="42">
        <v>1.6847030999999999E-9</v>
      </c>
      <c r="AT884" s="42">
        <v>4.2998290000000002E-11</v>
      </c>
      <c r="AU884" s="42">
        <v>7.2664504000000003E-6</v>
      </c>
      <c r="AV884" s="42">
        <v>1.3475791000000001E-2</v>
      </c>
      <c r="AW884" s="42">
        <v>3.8914733000000002E-9</v>
      </c>
      <c r="AX884" s="42">
        <v>2.3664381999999999E-11</v>
      </c>
      <c r="AY884" s="42">
        <v>1.0587814E-15</v>
      </c>
      <c r="AZ884" s="28"/>
      <c r="BA884" s="33" t="s">
        <v>1165</v>
      </c>
      <c r="BB884" s="28"/>
      <c r="BC884" s="28"/>
      <c r="BE884" s="39"/>
      <c r="BF884"/>
      <c r="BG884"/>
      <c r="BH884"/>
      <c r="BI884"/>
      <c r="BJ884"/>
      <c r="BK884"/>
      <c r="BL884"/>
      <c r="BM884"/>
      <c r="BN884"/>
      <c r="BO884"/>
      <c r="BP884"/>
      <c r="BQ884"/>
    </row>
    <row r="885" spans="3:69" ht="13.8" customHeight="1">
      <c r="C885" s="57" t="s">
        <v>172</v>
      </c>
      <c r="D885" s="1" t="s">
        <v>171</v>
      </c>
      <c r="F885" s="67"/>
      <c r="H885" s="67"/>
      <c r="I885" s="67"/>
      <c r="J885" s="67"/>
      <c r="K885" s="67"/>
      <c r="L885" s="67"/>
      <c r="M885" s="67"/>
      <c r="N885" s="67"/>
      <c r="O885" s="67"/>
      <c r="P885" s="67"/>
      <c r="Q885" s="67"/>
      <c r="R885" s="67"/>
      <c r="S885" s="67"/>
      <c r="T885" s="67"/>
      <c r="U885" s="67"/>
      <c r="V885" s="67"/>
      <c r="W885" s="67"/>
      <c r="Y885" s="67"/>
      <c r="AA885" s="67"/>
      <c r="AB885" s="67"/>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BE885" s="29"/>
      <c r="BF885"/>
      <c r="BG885"/>
      <c r="BH885"/>
      <c r="BI885"/>
      <c r="BJ885"/>
      <c r="BK885"/>
      <c r="BL885"/>
      <c r="BM885"/>
      <c r="BN885"/>
      <c r="BO885"/>
      <c r="BP885"/>
      <c r="BQ885"/>
    </row>
    <row r="886" spans="3:69" ht="13.8" customHeight="1">
      <c r="C886" s="74" t="s">
        <v>823</v>
      </c>
      <c r="D886" s="17">
        <v>1</v>
      </c>
      <c r="E886" s="29" t="s">
        <v>52</v>
      </c>
      <c r="F886" s="43" t="s">
        <v>2364</v>
      </c>
      <c r="G886" s="238">
        <f>H886+I886+J886+K886</f>
        <v>0.19968347980000001</v>
      </c>
      <c r="H886" s="134">
        <f t="shared" ref="H886:H901" si="727">N886+O886+P886</f>
        <v>-1.2640372E-3</v>
      </c>
      <c r="I886" s="134">
        <f t="shared" ref="I886:I901" si="728">L886+M886+Q886</f>
        <v>5.2156862999999998E-2</v>
      </c>
      <c r="J886" s="138">
        <f t="shared" ref="J886:J901" si="729">R886+IF(S886="x",0,S886)+IF(T886="x",0,T886)+IF(U886="x",0,U886)+V886</f>
        <v>9.5162667000000006E-2</v>
      </c>
      <c r="K886" s="190">
        <v>5.3627987000000002E-2</v>
      </c>
      <c r="L886" s="190">
        <v>5.2156862999999998E-2</v>
      </c>
      <c r="M886" s="190">
        <v>0</v>
      </c>
      <c r="N886" s="190">
        <v>-1.2640372E-3</v>
      </c>
      <c r="O886" s="190">
        <v>0</v>
      </c>
      <c r="P886" s="190">
        <v>0</v>
      </c>
      <c r="Q886" s="190">
        <v>0</v>
      </c>
      <c r="R886" s="190">
        <v>0</v>
      </c>
      <c r="S886" s="190">
        <v>9.5162667000000006E-2</v>
      </c>
      <c r="T886" s="190">
        <v>0</v>
      </c>
      <c r="U886" s="190">
        <v>0</v>
      </c>
      <c r="V886" s="190">
        <v>0</v>
      </c>
      <c r="W886" s="25"/>
      <c r="X886" s="252">
        <f t="shared" ref="X886:X901" si="730">K886/0.116</f>
        <v>0.46231023275862071</v>
      </c>
      <c r="Y886" s="35">
        <v>31.635196000000001</v>
      </c>
      <c r="Z886" s="67">
        <f t="shared" ref="Z886:Z901" si="731">AA886*42.1*400+AB886*1396*400+AC886*0.0000357*200</f>
        <v>2.6922566998357111E-2</v>
      </c>
      <c r="AA886" s="5">
        <f t="shared" ref="AA886:AA901" si="732">AD886+AG886+AH886+AI886+AJ886+AR886+AS886+AW886</f>
        <v>1.5142281965288999E-6</v>
      </c>
      <c r="AB886" s="5">
        <f t="shared" ref="AB886:AB901" si="733">AE886+AF886+AK886+AL886+AM886+AN886+AO886+AP886+AQ886+AT886+AX886+AY886</f>
        <v>2.5482882679270002E-9</v>
      </c>
      <c r="AC886" s="36">
        <f t="shared" ref="AC886:AC901" si="734">AU886+AV886</f>
        <v>0</v>
      </c>
      <c r="AD886" s="42">
        <v>4.2923526999999999E-7</v>
      </c>
      <c r="AE886" s="42">
        <v>1.2951078E-9</v>
      </c>
      <c r="AF886" s="42">
        <v>3.5383927000000003E-14</v>
      </c>
      <c r="AG886" s="42">
        <v>1.7387646999999999E-10</v>
      </c>
      <c r="AH886" s="29">
        <v>0</v>
      </c>
      <c r="AI886" s="42">
        <v>-4.6135293999999999E-11</v>
      </c>
      <c r="AJ886" s="42">
        <v>1.0848627E-6</v>
      </c>
      <c r="AK886" s="42">
        <v>-1.0541216000000001E-11</v>
      </c>
      <c r="AL886" s="42">
        <v>1.2636863000000001E-9</v>
      </c>
      <c r="AM886" s="29">
        <v>0</v>
      </c>
      <c r="AN886" s="29">
        <v>0</v>
      </c>
      <c r="AO886" s="29">
        <v>0</v>
      </c>
      <c r="AP886" s="29">
        <v>0</v>
      </c>
      <c r="AQ886" s="29">
        <v>0</v>
      </c>
      <c r="AR886" s="42">
        <v>0</v>
      </c>
      <c r="AS886" s="42">
        <v>2.4853529000000002E-12</v>
      </c>
      <c r="AT886" s="42">
        <v>0</v>
      </c>
      <c r="AU886" s="29">
        <v>0</v>
      </c>
      <c r="AV886" s="42">
        <v>0</v>
      </c>
      <c r="AW886" s="42">
        <v>0</v>
      </c>
      <c r="AX886" s="29">
        <v>0</v>
      </c>
      <c r="AY886" s="42">
        <v>0</v>
      </c>
      <c r="AZ886" s="28"/>
      <c r="BA886" s="33" t="s">
        <v>1255</v>
      </c>
      <c r="BB886" s="28"/>
      <c r="BC886" s="28"/>
      <c r="BD886" s="36"/>
      <c r="BE886" s="39"/>
      <c r="BF886" s="36"/>
      <c r="BG886" s="36"/>
      <c r="BH886" s="36"/>
      <c r="BI886" s="36"/>
      <c r="BJ886" s="36"/>
      <c r="BK886" s="36"/>
      <c r="BL886" s="36"/>
      <c r="BM886" s="36"/>
      <c r="BN886" s="36"/>
      <c r="BO886" s="36"/>
      <c r="BP886" s="36"/>
      <c r="BQ886" s="36"/>
    </row>
    <row r="887" spans="3:69" ht="13.8" customHeight="1">
      <c r="C887" s="74" t="s">
        <v>824</v>
      </c>
      <c r="D887" s="17">
        <v>1</v>
      </c>
      <c r="E887" s="29" t="s">
        <v>52</v>
      </c>
      <c r="F887" s="43" t="s">
        <v>2365</v>
      </c>
      <c r="G887" s="238">
        <f t="shared" ref="G887:G901" si="735">H887+I887+J887+K887</f>
        <v>8.1033598299999995E-2</v>
      </c>
      <c r="H887" s="134">
        <f t="shared" si="727"/>
        <v>-3.1645250000000001E-3</v>
      </c>
      <c r="I887" s="134">
        <f t="shared" si="728"/>
        <v>8.5717593000000005E-3</v>
      </c>
      <c r="J887" s="138">
        <f t="shared" si="729"/>
        <v>0.10362696</v>
      </c>
      <c r="K887" s="190">
        <v>-2.8000595999999999E-2</v>
      </c>
      <c r="L887" s="190">
        <v>8.5717593000000005E-3</v>
      </c>
      <c r="M887" s="190">
        <v>0</v>
      </c>
      <c r="N887" s="190">
        <v>-3.1645250000000001E-3</v>
      </c>
      <c r="O887" s="190">
        <v>0</v>
      </c>
      <c r="P887" s="190">
        <v>0</v>
      </c>
      <c r="Q887" s="190">
        <v>0</v>
      </c>
      <c r="R887" s="190">
        <v>0</v>
      </c>
      <c r="S887" s="190">
        <v>0.10362696</v>
      </c>
      <c r="T887" s="190">
        <v>0</v>
      </c>
      <c r="U887" s="190">
        <v>0</v>
      </c>
      <c r="V887" s="190">
        <v>0</v>
      </c>
      <c r="W887" s="25"/>
      <c r="X887" s="252">
        <f t="shared" si="730"/>
        <v>-0.24138444827586206</v>
      </c>
      <c r="Y887" s="35">
        <v>27.279351999999999</v>
      </c>
      <c r="Z887" s="67">
        <f t="shared" si="731"/>
        <v>-1.0424723006371348E-3</v>
      </c>
      <c r="AA887" s="5">
        <f t="shared" si="732"/>
        <v>-4.5520685552200025E-8</v>
      </c>
      <c r="AB887" s="5">
        <f t="shared" si="733"/>
        <v>-4.9409734229599997E-10</v>
      </c>
      <c r="AC887" s="36">
        <f t="shared" si="734"/>
        <v>0</v>
      </c>
      <c r="AD887" s="42">
        <v>-2.2383741E-7</v>
      </c>
      <c r="AE887" s="42">
        <v>-6.7537037000000001E-10</v>
      </c>
      <c r="AF887" s="42">
        <v>-1.8452296E-14</v>
      </c>
      <c r="AG887" s="42">
        <v>1.3766667E-10</v>
      </c>
      <c r="AH887" s="29">
        <v>0</v>
      </c>
      <c r="AI887" s="42">
        <v>-1.155E-10</v>
      </c>
      <c r="AJ887" s="42">
        <v>1.7829258999999999E-7</v>
      </c>
      <c r="AK887" s="42">
        <v>-2.6389999999999999E-11</v>
      </c>
      <c r="AL887" s="42">
        <v>2.0768148E-10</v>
      </c>
      <c r="AM887" s="29">
        <v>0</v>
      </c>
      <c r="AN887" s="29">
        <v>0</v>
      </c>
      <c r="AO887" s="29">
        <v>0</v>
      </c>
      <c r="AP887" s="42">
        <v>0</v>
      </c>
      <c r="AQ887" s="42">
        <v>0</v>
      </c>
      <c r="AR887" s="42">
        <v>0</v>
      </c>
      <c r="AS887" s="42">
        <v>1.9677777999999999E-12</v>
      </c>
      <c r="AT887" s="42">
        <v>0</v>
      </c>
      <c r="AU887" s="42">
        <v>0</v>
      </c>
      <c r="AV887" s="42">
        <v>0</v>
      </c>
      <c r="AW887" s="42">
        <v>0</v>
      </c>
      <c r="AX887" s="42">
        <v>0</v>
      </c>
      <c r="AY887" s="42">
        <v>0</v>
      </c>
      <c r="AZ887" s="28"/>
      <c r="BA887" s="33" t="s">
        <v>1255</v>
      </c>
      <c r="BB887" s="28"/>
      <c r="BC887" s="28"/>
      <c r="BD887" s="36"/>
      <c r="BE887" s="39"/>
      <c r="BF887" s="36"/>
      <c r="BG887" s="36"/>
      <c r="BH887" s="36"/>
      <c r="BI887" s="36"/>
      <c r="BJ887" s="36"/>
      <c r="BK887" s="36"/>
      <c r="BL887" s="36"/>
      <c r="BM887" s="36"/>
      <c r="BN887" s="36"/>
      <c r="BO887" s="36"/>
      <c r="BP887" s="36"/>
      <c r="BQ887" s="36"/>
    </row>
    <row r="888" spans="3:69" ht="13.8" customHeight="1">
      <c r="C888" s="74" t="s">
        <v>825</v>
      </c>
      <c r="D888" s="37"/>
      <c r="E888" s="29" t="s">
        <v>52</v>
      </c>
      <c r="F888" s="43" t="s">
        <v>2366</v>
      </c>
      <c r="G888" s="238">
        <f t="shared" si="735"/>
        <v>3.0733500138851254E-2</v>
      </c>
      <c r="H888" s="134">
        <f t="shared" si="727"/>
        <v>1.0391394250000002E-3</v>
      </c>
      <c r="I888" s="134">
        <f t="shared" si="728"/>
        <v>2.9777576600000001E-3</v>
      </c>
      <c r="J888" s="138">
        <f t="shared" si="729"/>
        <v>1.1489872053851253E-2</v>
      </c>
      <c r="K888" s="190">
        <v>1.5226731E-2</v>
      </c>
      <c r="L888" s="190">
        <v>1.6915229999999999E-3</v>
      </c>
      <c r="M888" s="190">
        <v>9.3479195000000003E-4</v>
      </c>
      <c r="N888" s="190">
        <v>7.4047657E-4</v>
      </c>
      <c r="O888" s="190">
        <v>2.3680311E-4</v>
      </c>
      <c r="P888" s="190">
        <v>6.1859744999999996E-5</v>
      </c>
      <c r="Q888" s="190">
        <v>3.5144271000000002E-4</v>
      </c>
      <c r="R888" s="190">
        <v>2.7281358000000002E-4</v>
      </c>
      <c r="S888" s="190">
        <v>1.1099035E-2</v>
      </c>
      <c r="T888" s="190">
        <v>5.5180155999999997E-5</v>
      </c>
      <c r="U888" s="190">
        <v>6.2843232999999999E-5</v>
      </c>
      <c r="V888" s="190">
        <v>8.4851253999999997E-11</v>
      </c>
      <c r="W888" s="25"/>
      <c r="X888" s="252">
        <f t="shared" si="730"/>
        <v>0.13126492241379309</v>
      </c>
      <c r="Y888" s="35">
        <v>2.1883167000000001</v>
      </c>
      <c r="Z888" s="67">
        <f t="shared" si="731"/>
        <v>3.3625424657125541E-3</v>
      </c>
      <c r="AA888" s="5">
        <f t="shared" si="732"/>
        <v>1.7705579557399999E-7</v>
      </c>
      <c r="AB888" s="5">
        <f t="shared" si="733"/>
        <v>5.20383629256E-10</v>
      </c>
      <c r="AC888" s="36">
        <f t="shared" si="734"/>
        <v>1.2652752054600001E-2</v>
      </c>
      <c r="AD888" s="42">
        <v>1.2249694000000001E-7</v>
      </c>
      <c r="AE888" s="42">
        <v>3.6957188999999999E-10</v>
      </c>
      <c r="AF888" s="42">
        <v>1.0097089999999999E-14</v>
      </c>
      <c r="AG888" s="42">
        <v>1.5668236999999999E-11</v>
      </c>
      <c r="AH888" s="42">
        <v>1.7141156E-11</v>
      </c>
      <c r="AI888" s="42">
        <v>1.0858591E-10</v>
      </c>
      <c r="AJ888" s="42">
        <v>4.8452693999999999E-8</v>
      </c>
      <c r="AK888" s="42">
        <v>1.5654524E-11</v>
      </c>
      <c r="AL888" s="42">
        <v>5.2589313E-11</v>
      </c>
      <c r="AM888" s="42">
        <v>4.4173771999999999E-14</v>
      </c>
      <c r="AN888" s="42">
        <v>2.1664849E-15</v>
      </c>
      <c r="AO888" s="42">
        <v>1.9721942E-13</v>
      </c>
      <c r="AP888" s="42">
        <v>5.2583201999999998E-15</v>
      </c>
      <c r="AQ888" s="42">
        <v>7.3864678000000007E-15</v>
      </c>
      <c r="AR888" s="42">
        <v>7.2219971E-11</v>
      </c>
      <c r="AS888" s="42">
        <v>2.1630167E-9</v>
      </c>
      <c r="AT888" s="42">
        <v>5.9621014000000001E-11</v>
      </c>
      <c r="AU888" s="42">
        <v>6.6030546E-6</v>
      </c>
      <c r="AV888" s="42">
        <v>1.2646149000000001E-2</v>
      </c>
      <c r="AW888" s="42">
        <v>3.7295295999999999E-9</v>
      </c>
      <c r="AX888" s="42">
        <v>2.2679572000000001E-11</v>
      </c>
      <c r="AY888" s="42">
        <v>1.0147010999999999E-15</v>
      </c>
      <c r="AZ888" s="28"/>
      <c r="BA888" s="33" t="s">
        <v>1214</v>
      </c>
      <c r="BB888" s="28"/>
      <c r="BC888" s="28"/>
      <c r="BD888" s="36"/>
      <c r="BE888" s="39"/>
      <c r="BF888" s="36"/>
      <c r="BG888" s="36"/>
      <c r="BH888" s="36"/>
      <c r="BI888" s="36"/>
      <c r="BJ888" s="36"/>
      <c r="BK888" s="36"/>
      <c r="BL888" s="36"/>
      <c r="BM888" s="36"/>
      <c r="BN888" s="36"/>
      <c r="BO888" s="36"/>
      <c r="BP888" s="36"/>
      <c r="BQ888" s="36"/>
    </row>
    <row r="889" spans="3:69" ht="13.8" customHeight="1">
      <c r="C889" s="74" t="s">
        <v>826</v>
      </c>
      <c r="D889" s="36"/>
      <c r="E889" s="29" t="s">
        <v>52</v>
      </c>
      <c r="F889" s="43" t="s">
        <v>2367</v>
      </c>
      <c r="G889" s="238">
        <f t="shared" si="735"/>
        <v>1.7606809308356999</v>
      </c>
      <c r="H889" s="134">
        <f t="shared" si="727"/>
        <v>0.81865085054999998</v>
      </c>
      <c r="I889" s="134">
        <f t="shared" si="728"/>
        <v>0.89860753149999995</v>
      </c>
      <c r="J889" s="138">
        <f t="shared" si="729"/>
        <v>1.9456287785700001E-2</v>
      </c>
      <c r="K889" s="190">
        <v>2.3966260999999999E-2</v>
      </c>
      <c r="L889" s="190">
        <v>7.3850716000000002E-3</v>
      </c>
      <c r="M889" s="190">
        <v>1.4657799E-3</v>
      </c>
      <c r="N889" s="190">
        <v>8.3159778999999999E-4</v>
      </c>
      <c r="O889" s="190">
        <v>1.5203276E-4</v>
      </c>
      <c r="P889" s="190">
        <v>0.81766722000000003</v>
      </c>
      <c r="Q889" s="190">
        <v>0.88975667999999997</v>
      </c>
      <c r="R889" s="190">
        <v>7.9820509000000008E-3</v>
      </c>
      <c r="S889" s="190">
        <v>1.1435799E-2</v>
      </c>
      <c r="T889" s="190">
        <v>2.0778751000000001E-5</v>
      </c>
      <c r="U889" s="190">
        <v>1.4654924E-5</v>
      </c>
      <c r="V889" s="190">
        <v>3.0042106999999998E-6</v>
      </c>
      <c r="W889" s="25"/>
      <c r="X889" s="252">
        <f t="shared" si="730"/>
        <v>0.20660569827586206</v>
      </c>
      <c r="Y889" s="35">
        <v>3.5646135999999999</v>
      </c>
      <c r="Z889" s="67">
        <f t="shared" si="731"/>
        <v>0.9290472747832248</v>
      </c>
      <c r="AA889" s="5">
        <f t="shared" si="732"/>
        <v>5.5114584632272201E-5</v>
      </c>
      <c r="AB889" s="5">
        <f t="shared" si="733"/>
        <v>1.3330347162492997E-9</v>
      </c>
      <c r="AC889" s="36">
        <f t="shared" si="734"/>
        <v>2.4272127479999999E-2</v>
      </c>
      <c r="AD889" s="42">
        <v>1.9211068E-7</v>
      </c>
      <c r="AE889" s="42">
        <v>5.7963119000000002E-10</v>
      </c>
      <c r="AF889" s="42">
        <v>1.5836196999999999E-14</v>
      </c>
      <c r="AG889" s="42">
        <v>8.0059096000000007E-12</v>
      </c>
      <c r="AH889" s="42">
        <v>1.6535036E-12</v>
      </c>
      <c r="AI889" s="42">
        <v>9.8309259E-11</v>
      </c>
      <c r="AJ889" s="42">
        <v>1.7133005000000001E-7</v>
      </c>
      <c r="AK889" s="42">
        <v>1.4828179000000001E-11</v>
      </c>
      <c r="AL889" s="42">
        <v>1.8946206000000001E-10</v>
      </c>
      <c r="AM889" s="42">
        <v>3.1548662E-11</v>
      </c>
      <c r="AN889" s="42">
        <v>1.4999167999999999E-15</v>
      </c>
      <c r="AO889" s="42">
        <v>4.5369954E-11</v>
      </c>
      <c r="AP889" s="42">
        <v>3.7648619999999999E-10</v>
      </c>
      <c r="AQ889" s="42">
        <v>7.0479077999999996E-11</v>
      </c>
      <c r="AR889" s="42">
        <v>2.9681681000000001E-6</v>
      </c>
      <c r="AS889" s="42">
        <v>5.1781365999999999E-5</v>
      </c>
      <c r="AT889" s="42">
        <v>1.6071428E-11</v>
      </c>
      <c r="AU889" s="29">
        <v>4.4018947999999999E-4</v>
      </c>
      <c r="AV889" s="42">
        <v>2.3831938E-2</v>
      </c>
      <c r="AW889" s="42">
        <v>1.5018336000000001E-9</v>
      </c>
      <c r="AX889" s="42">
        <v>9.1402114999999995E-12</v>
      </c>
      <c r="AY889" s="42">
        <v>4.1763549999999999E-16</v>
      </c>
      <c r="AZ889" s="28"/>
      <c r="BA889" s="33" t="s">
        <v>1165</v>
      </c>
      <c r="BB889" s="28"/>
      <c r="BC889" s="28"/>
      <c r="BD889" s="36"/>
      <c r="BE889" s="39"/>
      <c r="BF889" s="36"/>
      <c r="BG889" s="36"/>
      <c r="BH889" s="36"/>
      <c r="BI889" s="36"/>
      <c r="BJ889" s="36"/>
      <c r="BK889" s="36"/>
      <c r="BL889" s="36"/>
      <c r="BM889" s="36"/>
      <c r="BN889" s="36"/>
      <c r="BO889" s="36"/>
      <c r="BP889" s="36"/>
      <c r="BQ889" s="36"/>
    </row>
    <row r="890" spans="3:69" ht="13.8" customHeight="1">
      <c r="C890" s="74" t="s">
        <v>827</v>
      </c>
      <c r="D890" s="36"/>
      <c r="E890" s="29" t="s">
        <v>52</v>
      </c>
      <c r="F890" s="43" t="s">
        <v>2368</v>
      </c>
      <c r="G890" s="238">
        <f t="shared" si="735"/>
        <v>0.10298541609188269</v>
      </c>
      <c r="H890" s="134">
        <f t="shared" si="727"/>
        <v>2.7249703119999998E-3</v>
      </c>
      <c r="I890" s="134">
        <f t="shared" si="728"/>
        <v>9.3628744330000006E-3</v>
      </c>
      <c r="J890" s="138">
        <f t="shared" si="729"/>
        <v>5.9124990346882698E-2</v>
      </c>
      <c r="K890" s="190">
        <v>3.1772581000000001E-2</v>
      </c>
      <c r="L890" s="190">
        <v>8.1956887000000003E-3</v>
      </c>
      <c r="M890" s="190">
        <v>1.1335313E-3</v>
      </c>
      <c r="N890" s="190">
        <v>2.5313372999999999E-3</v>
      </c>
      <c r="O890" s="190">
        <v>1.3154093E-4</v>
      </c>
      <c r="P890" s="190">
        <v>6.2092081999999999E-5</v>
      </c>
      <c r="Q890" s="190">
        <v>3.3654432999999998E-5</v>
      </c>
      <c r="R890" s="190">
        <v>1.1978525E-4</v>
      </c>
      <c r="S890" s="190">
        <v>5.8865790000000001E-2</v>
      </c>
      <c r="T890" s="190">
        <v>7.7089119000000006E-5</v>
      </c>
      <c r="U890" s="190">
        <v>6.2316656999999995E-5</v>
      </c>
      <c r="V890" s="190">
        <v>9.3208827000000002E-9</v>
      </c>
      <c r="W890" s="25"/>
      <c r="X890" s="252">
        <f t="shared" si="730"/>
        <v>0.2739015603448276</v>
      </c>
      <c r="Y890" s="35">
        <v>4.0963975000000001</v>
      </c>
      <c r="Z890" s="67">
        <f t="shared" si="731"/>
        <v>8.3810021244920697E-3</v>
      </c>
      <c r="AA890" s="5">
        <f t="shared" si="732"/>
        <v>4.4444472240055998E-7</v>
      </c>
      <c r="AB890" s="5">
        <f t="shared" si="733"/>
        <v>1.1037593097379001E-9</v>
      </c>
      <c r="AC890" s="36">
        <f t="shared" si="734"/>
        <v>3.9245630351400003E-2</v>
      </c>
      <c r="AD890" s="42">
        <v>2.5460627E-7</v>
      </c>
      <c r="AE890" s="42">
        <v>7.6819107999999996E-10</v>
      </c>
      <c r="AF890" s="42">
        <v>2.0987950000000001E-14</v>
      </c>
      <c r="AG890" s="42">
        <v>8.4797731999999993E-12</v>
      </c>
      <c r="AH890" s="42">
        <v>5.4028236000000003E-13</v>
      </c>
      <c r="AI890" s="42">
        <v>1.931881E-10</v>
      </c>
      <c r="AJ890" s="42">
        <v>1.824114E-7</v>
      </c>
      <c r="AK890" s="42">
        <v>3.2874607000000002E-11</v>
      </c>
      <c r="AL890" s="42">
        <v>2.1298528999999999E-10</v>
      </c>
      <c r="AM890" s="42">
        <v>1.7797428000000001E-13</v>
      </c>
      <c r="AN890" s="42">
        <v>1.9876463000000001E-15</v>
      </c>
      <c r="AO890" s="42">
        <v>2.6819973999999998E-13</v>
      </c>
      <c r="AP890" s="42">
        <v>3.7572183000000002E-15</v>
      </c>
      <c r="AQ890" s="42">
        <v>7.1424214999999995E-15</v>
      </c>
      <c r="AR890" s="42">
        <v>6.9901545000000006E-11</v>
      </c>
      <c r="AS890" s="42">
        <v>2.2134073000000001E-9</v>
      </c>
      <c r="AT890" s="42">
        <v>5.9177038999999999E-11</v>
      </c>
      <c r="AU890" s="42">
        <v>9.2243514E-6</v>
      </c>
      <c r="AV890" s="42">
        <v>3.9236406000000001E-2</v>
      </c>
      <c r="AW890" s="42">
        <v>4.9415353999999996E-9</v>
      </c>
      <c r="AX890" s="42">
        <v>3.0049900000000003E-11</v>
      </c>
      <c r="AY890" s="42">
        <v>1.3444818E-15</v>
      </c>
      <c r="AZ890" s="28"/>
      <c r="BA890" s="28" t="s">
        <v>1215</v>
      </c>
      <c r="BB890" s="28"/>
      <c r="BC890" s="28"/>
      <c r="BD890" s="36"/>
      <c r="BE890" s="39"/>
      <c r="BF890" s="36"/>
      <c r="BG890" s="36"/>
      <c r="BH890" s="36"/>
      <c r="BI890" s="36"/>
      <c r="BJ890" s="36"/>
      <c r="BK890" s="36"/>
      <c r="BL890" s="36"/>
      <c r="BM890" s="36"/>
      <c r="BN890" s="36"/>
      <c r="BO890" s="36"/>
      <c r="BP890" s="36"/>
      <c r="BQ890" s="36"/>
    </row>
    <row r="891" spans="3:69" ht="13.8" customHeight="1">
      <c r="C891" s="74" t="s">
        <v>828</v>
      </c>
      <c r="D891" s="36"/>
      <c r="E891" s="29" t="s">
        <v>52</v>
      </c>
      <c r="F891" s="43" t="s">
        <v>2369</v>
      </c>
      <c r="G891" s="238">
        <f t="shared" si="735"/>
        <v>8.0287610000000009E-2</v>
      </c>
      <c r="H891" s="134">
        <f t="shared" si="727"/>
        <v>1.62747E-3</v>
      </c>
      <c r="I891" s="134">
        <f t="shared" si="728"/>
        <v>7.6125000000000003E-3</v>
      </c>
      <c r="J891" s="138">
        <f t="shared" si="729"/>
        <v>4.8800000000000003E-2</v>
      </c>
      <c r="K891" s="190">
        <v>2.2247639999999999E-2</v>
      </c>
      <c r="L891" s="190">
        <v>7.6125000000000003E-3</v>
      </c>
      <c r="M891" s="190">
        <v>0</v>
      </c>
      <c r="N891" s="190">
        <v>1.62747E-3</v>
      </c>
      <c r="O891" s="190">
        <v>0</v>
      </c>
      <c r="P891" s="190">
        <v>0</v>
      </c>
      <c r="Q891" s="190">
        <v>0</v>
      </c>
      <c r="R891" s="190">
        <v>0</v>
      </c>
      <c r="S891" s="190">
        <v>4.8800000000000003E-2</v>
      </c>
      <c r="T891" s="190">
        <v>0</v>
      </c>
      <c r="U891" s="190">
        <v>0</v>
      </c>
      <c r="V891" s="190">
        <v>0</v>
      </c>
      <c r="W891" s="25"/>
      <c r="X891" s="252">
        <f t="shared" si="730"/>
        <v>0.19178999999999999</v>
      </c>
      <c r="Y891" s="35">
        <v>2.7938000000000001</v>
      </c>
      <c r="Z891" s="67">
        <f t="shared" si="731"/>
        <v>6.2741353312085052E-3</v>
      </c>
      <c r="AA891" s="5">
        <f t="shared" si="732"/>
        <v>3.3638052000000003E-7</v>
      </c>
      <c r="AB891" s="5">
        <f t="shared" si="733"/>
        <v>7.3503867193500008E-10</v>
      </c>
      <c r="AC891" s="36">
        <f t="shared" si="734"/>
        <v>2.7876999999999999E-2</v>
      </c>
      <c r="AD891" s="42">
        <v>1.7798112E-7</v>
      </c>
      <c r="AE891" s="42">
        <v>5.3701200000000001E-10</v>
      </c>
      <c r="AF891" s="42">
        <v>1.4671935000000001E-14</v>
      </c>
      <c r="AG891" s="29">
        <v>0</v>
      </c>
      <c r="AH891" s="29">
        <v>0</v>
      </c>
      <c r="AI891" s="42">
        <v>5.9399999999999997E-11</v>
      </c>
      <c r="AJ891" s="42">
        <v>1.5834E-7</v>
      </c>
      <c r="AK891" s="42">
        <v>1.3572000000000001E-11</v>
      </c>
      <c r="AL891" s="42">
        <v>1.8444000000000001E-10</v>
      </c>
      <c r="AM891" s="29">
        <v>0</v>
      </c>
      <c r="AN891" s="29">
        <v>0</v>
      </c>
      <c r="AO891" s="29">
        <v>0</v>
      </c>
      <c r="AP891" s="29">
        <v>0</v>
      </c>
      <c r="AQ891" s="29">
        <v>0</v>
      </c>
      <c r="AR891" s="29">
        <v>0</v>
      </c>
      <c r="AS891" s="29">
        <v>0</v>
      </c>
      <c r="AT891" s="29">
        <v>0</v>
      </c>
      <c r="AU891" s="29">
        <v>0</v>
      </c>
      <c r="AV891" s="42">
        <v>2.7876999999999999E-2</v>
      </c>
      <c r="AW891" s="29">
        <v>0</v>
      </c>
      <c r="AX891" s="29">
        <v>0</v>
      </c>
      <c r="AY891" s="42">
        <v>0</v>
      </c>
      <c r="AZ891" s="28"/>
      <c r="BA891" s="28" t="s">
        <v>1215</v>
      </c>
      <c r="BB891" s="28"/>
      <c r="BC891" s="28"/>
      <c r="BD891" s="36"/>
      <c r="BE891" s="39"/>
      <c r="BF891" s="36"/>
      <c r="BG891" s="36"/>
      <c r="BH891" s="36"/>
      <c r="BI891" s="36"/>
      <c r="BJ891" s="36"/>
      <c r="BK891" s="36"/>
      <c r="BL891" s="36"/>
      <c r="BM891" s="36"/>
      <c r="BN891" s="36"/>
      <c r="BO891" s="36"/>
      <c r="BP891" s="36"/>
      <c r="BQ891" s="36"/>
    </row>
    <row r="892" spans="3:69" ht="13.8" customHeight="1">
      <c r="C892" s="74" t="s">
        <v>829</v>
      </c>
      <c r="D892" s="36"/>
      <c r="E892" s="29" t="s">
        <v>52</v>
      </c>
      <c r="F892" s="43" t="s">
        <v>2370</v>
      </c>
      <c r="G892" s="238">
        <f t="shared" si="735"/>
        <v>3.7775010412797898E-2</v>
      </c>
      <c r="H892" s="134">
        <f t="shared" si="727"/>
        <v>2.2760518479999999E-3</v>
      </c>
      <c r="I892" s="134">
        <f t="shared" si="728"/>
        <v>6.4506915299999993E-3</v>
      </c>
      <c r="J892" s="138">
        <f t="shared" si="729"/>
        <v>8.9835020347978998E-3</v>
      </c>
      <c r="K892" s="190">
        <v>2.0064764999999998E-2</v>
      </c>
      <c r="L892" s="190">
        <v>3.7146356999999998E-3</v>
      </c>
      <c r="M892" s="190">
        <v>1.8251503999999999E-3</v>
      </c>
      <c r="N892" s="190">
        <v>1.5958509000000001E-3</v>
      </c>
      <c r="O892" s="190">
        <v>6.2664692999999999E-4</v>
      </c>
      <c r="P892" s="190">
        <v>5.3554017999999998E-5</v>
      </c>
      <c r="Q892" s="190">
        <v>9.1090542999999996E-4</v>
      </c>
      <c r="R892" s="190">
        <v>7.4448641999999999E-4</v>
      </c>
      <c r="S892" s="190">
        <v>8.0807307000000002E-3</v>
      </c>
      <c r="T892" s="190">
        <v>1.2969222000000001E-4</v>
      </c>
      <c r="U892" s="190">
        <v>2.8591170999999999E-5</v>
      </c>
      <c r="V892" s="190">
        <v>1.5237979E-9</v>
      </c>
      <c r="W892" s="25"/>
      <c r="X892" s="252">
        <f t="shared" si="730"/>
        <v>0.17297211206896548</v>
      </c>
      <c r="Y892" s="35">
        <v>3.2581945999999999</v>
      </c>
      <c r="Z892" s="67">
        <f t="shared" si="731"/>
        <v>5.2161131127982374E-3</v>
      </c>
      <c r="AA892" s="5">
        <f t="shared" si="732"/>
        <v>2.8126456716700003E-7</v>
      </c>
      <c r="AB892" s="5">
        <f t="shared" si="733"/>
        <v>7.2594560907460001E-10</v>
      </c>
      <c r="AC892" s="36">
        <f t="shared" si="734"/>
        <v>1.0399127955E-2</v>
      </c>
      <c r="AD892" s="42">
        <v>1.6168111999999999E-7</v>
      </c>
      <c r="AE892" s="42">
        <v>4.8777890000000001E-10</v>
      </c>
      <c r="AF892" s="42">
        <v>1.3326559999999999E-14</v>
      </c>
      <c r="AG892" s="42">
        <v>2.3479116E-11</v>
      </c>
      <c r="AH892" s="42">
        <v>4.6120590999999997E-11</v>
      </c>
      <c r="AI892" s="42">
        <v>2.5024750000000002E-10</v>
      </c>
      <c r="AJ892" s="42">
        <v>1.0751216E-7</v>
      </c>
      <c r="AK892" s="42">
        <v>3.5742797000000003E-11</v>
      </c>
      <c r="AL892" s="42">
        <v>1.1196445E-10</v>
      </c>
      <c r="AM892" s="42">
        <v>3.9133159999999999E-14</v>
      </c>
      <c r="AN892" s="42">
        <v>1.5282411E-15</v>
      </c>
      <c r="AO892" s="42">
        <v>4.4450841000000001E-13</v>
      </c>
      <c r="AP892" s="42">
        <v>7.1848225000000002E-15</v>
      </c>
      <c r="AQ892" s="42">
        <v>5.7476617999999997E-15</v>
      </c>
      <c r="AR892" s="42">
        <v>1.5282176E-10</v>
      </c>
      <c r="AS892" s="42">
        <v>1.2696832000000001E-9</v>
      </c>
      <c r="AT892" s="42">
        <v>2.713413E-11</v>
      </c>
      <c r="AU892" s="42">
        <v>1.6698955000000001E-5</v>
      </c>
      <c r="AV892" s="42">
        <v>1.0382429E-2</v>
      </c>
      <c r="AW892" s="42">
        <v>1.0328935E-8</v>
      </c>
      <c r="AX892" s="42">
        <v>6.2811093000000005E-11</v>
      </c>
      <c r="AY892" s="42">
        <v>2.8102191999999999E-15</v>
      </c>
      <c r="AZ892" s="28"/>
      <c r="BA892" s="28" t="s">
        <v>1215</v>
      </c>
      <c r="BB892" s="28"/>
      <c r="BC892" s="28"/>
      <c r="BD892" s="36"/>
      <c r="BE892" s="39"/>
      <c r="BF892" s="36"/>
      <c r="BG892" s="36"/>
      <c r="BH892" s="36"/>
      <c r="BI892" s="36"/>
      <c r="BJ892" s="36"/>
      <c r="BK892" s="36"/>
      <c r="BL892" s="36"/>
      <c r="BM892" s="36"/>
      <c r="BN892" s="36"/>
      <c r="BO892" s="36"/>
      <c r="BP892" s="36"/>
      <c r="BQ892" s="36"/>
    </row>
    <row r="893" spans="3:69" ht="13.8" customHeight="1">
      <c r="C893" s="74" t="s">
        <v>830</v>
      </c>
      <c r="D893" s="36"/>
      <c r="E893" s="29" t="s">
        <v>52</v>
      </c>
      <c r="F893" s="43" t="s">
        <v>2371</v>
      </c>
      <c r="G893" s="238">
        <f t="shared" si="735"/>
        <v>0.21935901919241807</v>
      </c>
      <c r="H893" s="134">
        <f t="shared" si="727"/>
        <v>1.2092751460000002E-2</v>
      </c>
      <c r="I893" s="134">
        <f t="shared" si="728"/>
        <v>2.8364888500000001E-2</v>
      </c>
      <c r="J893" s="138">
        <f t="shared" si="729"/>
        <v>8.9265357232418102E-2</v>
      </c>
      <c r="K893" s="190">
        <v>8.9636021999999996E-2</v>
      </c>
      <c r="L893" s="190">
        <v>1.2862772999999999E-2</v>
      </c>
      <c r="M893" s="190">
        <v>1.2359386999999999E-2</v>
      </c>
      <c r="N893" s="190">
        <v>9.8122225000000004E-3</v>
      </c>
      <c r="O893" s="190">
        <v>2.1163557000000001E-3</v>
      </c>
      <c r="P893" s="190">
        <v>1.6417326000000001E-4</v>
      </c>
      <c r="Q893" s="190">
        <v>3.1427285000000002E-3</v>
      </c>
      <c r="R893" s="190">
        <v>2.5327816999999998E-3</v>
      </c>
      <c r="S893" s="190">
        <v>8.6263029000000005E-2</v>
      </c>
      <c r="T893" s="190">
        <v>4.1420241E-4</v>
      </c>
      <c r="U893" s="190">
        <v>5.5342751000000001E-5</v>
      </c>
      <c r="V893" s="190">
        <v>1.3714181E-9</v>
      </c>
      <c r="W893" s="25"/>
      <c r="X893" s="252">
        <f t="shared" si="730"/>
        <v>0.77272432758620679</v>
      </c>
      <c r="Y893" s="35">
        <v>17.464655</v>
      </c>
      <c r="Z893" s="67">
        <f t="shared" si="731"/>
        <v>2.8707335631863791E-2</v>
      </c>
      <c r="AA893" s="5">
        <f t="shared" si="732"/>
        <v>1.5465323528549997E-6</v>
      </c>
      <c r="AB893" s="5">
        <f t="shared" si="733"/>
        <v>3.5454508711246996E-9</v>
      </c>
      <c r="AC893" s="36">
        <f t="shared" si="734"/>
        <v>9.5791462654000001E-2</v>
      </c>
      <c r="AD893" s="42">
        <v>7.2255483000000002E-7</v>
      </c>
      <c r="AE893" s="42">
        <v>2.1798784E-9</v>
      </c>
      <c r="AF893" s="42">
        <v>5.9556058999999997E-14</v>
      </c>
      <c r="AG893" s="42">
        <v>7.5712234999999994E-11</v>
      </c>
      <c r="AH893" s="42">
        <v>1.5982952000000001E-10</v>
      </c>
      <c r="AI893" s="42">
        <v>1.3203052999999999E-9</v>
      </c>
      <c r="AJ893" s="42">
        <v>7.8499347999999996E-7</v>
      </c>
      <c r="AK893" s="42">
        <v>1.930376E-10</v>
      </c>
      <c r="AL893" s="42">
        <v>9.1333999999999997E-10</v>
      </c>
      <c r="AM893" s="42">
        <v>4.9302329999999999E-14</v>
      </c>
      <c r="AN893" s="42">
        <v>7.6172125000000001E-15</v>
      </c>
      <c r="AO893" s="42">
        <v>1.4178776E-12</v>
      </c>
      <c r="AP893" s="42">
        <v>2.5344138999999999E-14</v>
      </c>
      <c r="AQ893" s="42">
        <v>1.5350556E-14</v>
      </c>
      <c r="AR893" s="42">
        <v>7.9782329999999996E-10</v>
      </c>
      <c r="AS893" s="42">
        <v>2.9031914999999998E-9</v>
      </c>
      <c r="AT893" s="42">
        <v>5.2512916999999999E-11</v>
      </c>
      <c r="AU893" s="42">
        <v>5.3810653999999997E-5</v>
      </c>
      <c r="AV893" s="42">
        <v>9.5737652000000006E-2</v>
      </c>
      <c r="AW893" s="42">
        <v>3.3727181000000003E-8</v>
      </c>
      <c r="AX893" s="42">
        <v>2.0509772999999999E-10</v>
      </c>
      <c r="AY893" s="42">
        <v>9.1762282000000007E-15</v>
      </c>
      <c r="AZ893" s="28"/>
      <c r="BA893" s="33" t="s">
        <v>1216</v>
      </c>
      <c r="BB893" s="28"/>
      <c r="BC893" s="28"/>
      <c r="BD893" s="36"/>
      <c r="BE893" s="39"/>
      <c r="BF893" s="36"/>
      <c r="BG893" s="36"/>
      <c r="BH893" s="36"/>
      <c r="BI893" s="36"/>
      <c r="BJ893" s="36"/>
      <c r="BK893" s="36"/>
      <c r="BL893" s="36"/>
      <c r="BM893" s="36"/>
      <c r="BN893" s="36"/>
      <c r="BO893" s="36"/>
      <c r="BP893" s="36"/>
      <c r="BQ893" s="36"/>
    </row>
    <row r="894" spans="3:69" ht="13.8" customHeight="1">
      <c r="C894" s="74" t="s">
        <v>831</v>
      </c>
      <c r="D894" s="36"/>
      <c r="E894" s="29" t="s">
        <v>52</v>
      </c>
      <c r="F894" s="43" t="s">
        <v>2372</v>
      </c>
      <c r="G894" s="238">
        <f t="shared" si="735"/>
        <v>7.8734483500000008E-2</v>
      </c>
      <c r="H894" s="134">
        <f t="shared" si="727"/>
        <v>2.6491595000000001E-3</v>
      </c>
      <c r="I894" s="134">
        <f t="shared" si="728"/>
        <v>1.46125E-2</v>
      </c>
      <c r="J894" s="138">
        <f t="shared" si="729"/>
        <v>7.9968239999999996E-3</v>
      </c>
      <c r="K894" s="190">
        <v>5.3476000000000003E-2</v>
      </c>
      <c r="L894" s="190">
        <v>1.46125E-2</v>
      </c>
      <c r="M894" s="190">
        <v>0</v>
      </c>
      <c r="N894" s="190">
        <v>2.6491595000000001E-3</v>
      </c>
      <c r="O894" s="190">
        <v>0</v>
      </c>
      <c r="P894" s="190">
        <v>0</v>
      </c>
      <c r="Q894" s="190">
        <v>0</v>
      </c>
      <c r="R894" s="190">
        <v>0</v>
      </c>
      <c r="S894" s="190">
        <v>7.9968239999999996E-3</v>
      </c>
      <c r="T894" s="190">
        <v>0</v>
      </c>
      <c r="U894" s="190">
        <v>0</v>
      </c>
      <c r="V894" s="190">
        <v>0</v>
      </c>
      <c r="W894" s="25"/>
      <c r="X894" s="252">
        <f t="shared" si="730"/>
        <v>0.46100000000000002</v>
      </c>
      <c r="Y894" s="35">
        <v>5.9047799999999997</v>
      </c>
      <c r="Z894" s="67">
        <f t="shared" si="731"/>
        <v>1.3373481198293602E-2</v>
      </c>
      <c r="AA894" s="5">
        <f t="shared" si="732"/>
        <v>7.3184469000000004E-7</v>
      </c>
      <c r="AB894" s="5">
        <f t="shared" si="733"/>
        <v>1.6669674664999999E-9</v>
      </c>
      <c r="AC894" s="36">
        <f t="shared" si="734"/>
        <v>1.6580109999999999E-2</v>
      </c>
      <c r="AD894" s="42">
        <v>4.2780800000000001E-7</v>
      </c>
      <c r="AE894" s="42">
        <v>1.2907999999999999E-9</v>
      </c>
      <c r="AF894" s="42">
        <v>3.5266500000000003E-14</v>
      </c>
      <c r="AG894" s="29">
        <v>0</v>
      </c>
      <c r="AH894" s="29">
        <v>0</v>
      </c>
      <c r="AI894" s="42">
        <v>9.6690000000000004E-11</v>
      </c>
      <c r="AJ894" s="42">
        <v>3.0394000000000001E-7</v>
      </c>
      <c r="AK894" s="42">
        <v>2.2092200000000002E-11</v>
      </c>
      <c r="AL894" s="42">
        <v>3.5404E-10</v>
      </c>
      <c r="AM894" s="29">
        <v>0</v>
      </c>
      <c r="AN894" s="29">
        <v>0</v>
      </c>
      <c r="AO894" s="29">
        <v>0</v>
      </c>
      <c r="AP894" s="29">
        <v>0</v>
      </c>
      <c r="AQ894" s="29">
        <v>0</v>
      </c>
      <c r="AR894" s="29">
        <v>0</v>
      </c>
      <c r="AS894" s="29">
        <v>0</v>
      </c>
      <c r="AT894" s="29">
        <v>0</v>
      </c>
      <c r="AU894" s="29">
        <v>0</v>
      </c>
      <c r="AV894" s="42">
        <v>1.6580109999999999E-2</v>
      </c>
      <c r="AW894" s="29">
        <v>0</v>
      </c>
      <c r="AX894" s="29">
        <v>0</v>
      </c>
      <c r="AY894" s="42">
        <v>0</v>
      </c>
      <c r="AZ894" s="28"/>
      <c r="BA894" s="33" t="s">
        <v>1174</v>
      </c>
      <c r="BB894" s="28"/>
      <c r="BC894" s="28"/>
      <c r="BD894" s="36"/>
      <c r="BE894" s="39"/>
      <c r="BF894" s="36"/>
      <c r="BG894" s="36"/>
      <c r="BH894" s="36"/>
      <c r="BI894" s="36"/>
      <c r="BJ894" s="36"/>
      <c r="BK894" s="36"/>
      <c r="BL894" s="36"/>
      <c r="BM894" s="36"/>
      <c r="BN894" s="36"/>
      <c r="BO894" s="36"/>
      <c r="BP894" s="36"/>
      <c r="BQ894" s="36"/>
    </row>
    <row r="895" spans="3:69" ht="13.8" customHeight="1">
      <c r="C895" s="74" t="s">
        <v>832</v>
      </c>
      <c r="D895" s="36"/>
      <c r="E895" s="29" t="s">
        <v>52</v>
      </c>
      <c r="F895" s="43" t="s">
        <v>2373</v>
      </c>
      <c r="G895" s="238">
        <f t="shared" si="735"/>
        <v>0.22694569040714702</v>
      </c>
      <c r="H895" s="134">
        <f t="shared" si="727"/>
        <v>1.246399257E-2</v>
      </c>
      <c r="I895" s="134">
        <f t="shared" si="728"/>
        <v>2.7282751300000001E-2</v>
      </c>
      <c r="J895" s="138">
        <f t="shared" si="729"/>
        <v>8.8017660537147005E-2</v>
      </c>
      <c r="K895" s="190">
        <v>9.9181285999999994E-2</v>
      </c>
      <c r="L895" s="190">
        <v>1.2671607E-2</v>
      </c>
      <c r="M895" s="190">
        <v>1.1519348E-2</v>
      </c>
      <c r="N895" s="190">
        <v>1.0198654E-2</v>
      </c>
      <c r="O895" s="190">
        <v>2.1005386000000001E-3</v>
      </c>
      <c r="P895" s="190">
        <v>1.6479997000000001E-4</v>
      </c>
      <c r="Q895" s="190">
        <v>3.0917963000000001E-3</v>
      </c>
      <c r="R895" s="190">
        <v>2.5017514000000001E-3</v>
      </c>
      <c r="S895" s="190">
        <v>8.5040630000000006E-2</v>
      </c>
      <c r="T895" s="190">
        <v>4.1588526E-4</v>
      </c>
      <c r="U895" s="190">
        <v>5.9391292E-5</v>
      </c>
      <c r="V895" s="190">
        <v>2.5851470000000002E-9</v>
      </c>
      <c r="W895" s="25"/>
      <c r="X895" s="252">
        <f t="shared" si="730"/>
        <v>0.85501108620689648</v>
      </c>
      <c r="Y895" s="35">
        <v>18.764036000000001</v>
      </c>
      <c r="Z895" s="67">
        <f t="shared" si="731"/>
        <v>2.8927919524815705E-2</v>
      </c>
      <c r="AA895" s="5">
        <f t="shared" si="732"/>
        <v>1.5511383295119999E-6</v>
      </c>
      <c r="AB895" s="5">
        <f t="shared" si="733"/>
        <v>3.6888671130604997E-9</v>
      </c>
      <c r="AC895" s="36">
        <f t="shared" si="734"/>
        <v>0.10460597477599999</v>
      </c>
      <c r="AD895" s="42">
        <v>7.992272E-7</v>
      </c>
      <c r="AE895" s="42">
        <v>2.4112040000000001E-9</v>
      </c>
      <c r="AF895" s="42">
        <v>6.5876107000000006E-14</v>
      </c>
      <c r="AG895" s="42">
        <v>7.5896201999999996E-11</v>
      </c>
      <c r="AH895" s="42">
        <v>1.5672259000000001E-10</v>
      </c>
      <c r="AI895" s="42">
        <v>1.2606526E-9</v>
      </c>
      <c r="AJ895" s="42">
        <v>7.1278817000000005E-7</v>
      </c>
      <c r="AK895" s="42">
        <v>1.8694574000000001E-10</v>
      </c>
      <c r="AL895" s="42">
        <v>8.2691423999999996E-10</v>
      </c>
      <c r="AM895" s="42">
        <v>7.0130982E-14</v>
      </c>
      <c r="AN895" s="42">
        <v>4.0414462000000001E-15</v>
      </c>
      <c r="AO895" s="42">
        <v>1.4384034E-12</v>
      </c>
      <c r="AP895" s="42">
        <v>2.3743525000000001E-14</v>
      </c>
      <c r="AQ895" s="42">
        <v>1.6680415999999999E-14</v>
      </c>
      <c r="AR895" s="42">
        <v>7.3803252000000004E-10</v>
      </c>
      <c r="AS895" s="42">
        <v>3.0507086000000001E-9</v>
      </c>
      <c r="AT895" s="42">
        <v>5.6385499999999999E-11</v>
      </c>
      <c r="AU895" s="42">
        <v>5.4584776000000001E-5</v>
      </c>
      <c r="AV895" s="42">
        <v>0.10455138999999999</v>
      </c>
      <c r="AW895" s="42">
        <v>3.3840946999999998E-8</v>
      </c>
      <c r="AX895" s="42">
        <v>2.0578955000000001E-10</v>
      </c>
      <c r="AY895" s="42">
        <v>9.2071842999999999E-15</v>
      </c>
      <c r="AZ895" s="28"/>
      <c r="BA895" s="28" t="s">
        <v>1217</v>
      </c>
      <c r="BB895" s="28"/>
      <c r="BC895" s="28"/>
      <c r="BD895" s="36"/>
      <c r="BE895" s="39"/>
      <c r="BF895" s="36"/>
      <c r="BG895" s="36"/>
      <c r="BH895" s="36"/>
      <c r="BI895" s="36"/>
      <c r="BJ895" s="36"/>
      <c r="BK895" s="36"/>
      <c r="BL895" s="36"/>
      <c r="BM895" s="36"/>
      <c r="BN895" s="36"/>
      <c r="BO895" s="36"/>
      <c r="BP895" s="36"/>
      <c r="BQ895" s="36"/>
    </row>
    <row r="896" spans="3:69" ht="13.8" customHeight="1">
      <c r="C896" s="74" t="s">
        <v>833</v>
      </c>
      <c r="D896" s="17">
        <v>1</v>
      </c>
      <c r="E896" s="29" t="s">
        <v>52</v>
      </c>
      <c r="F896" s="43" t="s">
        <v>2374</v>
      </c>
      <c r="G896" s="238">
        <f t="shared" si="735"/>
        <v>0.16211957128862639</v>
      </c>
      <c r="H896" s="134">
        <f t="shared" si="727"/>
        <v>1.880813378E-2</v>
      </c>
      <c r="I896" s="134">
        <f t="shared" si="728"/>
        <v>2.3711803099999998E-2</v>
      </c>
      <c r="J896" s="138">
        <f t="shared" si="729"/>
        <v>1.27154044086264E-2</v>
      </c>
      <c r="K896" s="190">
        <v>0.10688423</v>
      </c>
      <c r="L896" s="190">
        <v>7.8769210000000003E-3</v>
      </c>
      <c r="M896" s="190">
        <v>1.4645495999999999E-2</v>
      </c>
      <c r="N896" s="190">
        <v>1.2660292E-2</v>
      </c>
      <c r="O896" s="190">
        <v>6.5435357999999995E-4</v>
      </c>
      <c r="P896" s="190">
        <v>5.4934882000000004E-3</v>
      </c>
      <c r="Q896" s="190">
        <v>1.1893861E-3</v>
      </c>
      <c r="R896" s="190">
        <v>3.0803329999999998E-4</v>
      </c>
      <c r="S896" s="190">
        <v>1.2326205E-2</v>
      </c>
      <c r="T896" s="190">
        <v>4.8704661999999997E-5</v>
      </c>
      <c r="U896" s="190">
        <v>3.2456592000000002E-5</v>
      </c>
      <c r="V896" s="190">
        <v>4.8546264000000003E-9</v>
      </c>
      <c r="W896" s="25"/>
      <c r="X896" s="252">
        <f t="shared" si="730"/>
        <v>0.92141577586206891</v>
      </c>
      <c r="Y896" s="35">
        <v>28.150086999999999</v>
      </c>
      <c r="Z896" s="67">
        <f t="shared" si="731"/>
        <v>2.3731416402144254E-2</v>
      </c>
      <c r="AA896" s="5">
        <f t="shared" si="732"/>
        <v>1.27809940916E-6</v>
      </c>
      <c r="AB896" s="5">
        <f t="shared" si="733"/>
        <v>3.3277671438506003E-9</v>
      </c>
      <c r="AC896" s="36">
        <f t="shared" si="734"/>
        <v>4.9019212712E-2</v>
      </c>
      <c r="AD896" s="42">
        <v>8.5999182E-7</v>
      </c>
      <c r="AE896" s="42">
        <v>2.5945690000000002E-9</v>
      </c>
      <c r="AF896" s="42">
        <v>7.0886997999999999E-14</v>
      </c>
      <c r="AG896" s="42">
        <v>3.0325622000000001E-10</v>
      </c>
      <c r="AH896" s="42">
        <v>1.6549263999999999E-10</v>
      </c>
      <c r="AI896" s="42">
        <v>1.5364147999999999E-9</v>
      </c>
      <c r="AJ896" s="42">
        <v>3.2216458999999999E-7</v>
      </c>
      <c r="AK896" s="42">
        <v>2.2904035E-10</v>
      </c>
      <c r="AL896" s="42">
        <v>4.2121356000000002E-10</v>
      </c>
      <c r="AM896" s="42">
        <v>2.7730873000000002E-13</v>
      </c>
      <c r="AN896" s="42">
        <v>1.2827404E-13</v>
      </c>
      <c r="AO896" s="42">
        <v>1.7790827000000001E-12</v>
      </c>
      <c r="AP896" s="42">
        <v>3.0953142999999999E-14</v>
      </c>
      <c r="AQ896" s="42">
        <v>2.3606666000000001E-14</v>
      </c>
      <c r="AR896" s="42">
        <v>8.2967647999999999E-8</v>
      </c>
      <c r="AS896" s="42">
        <v>2.7791263000000002E-9</v>
      </c>
      <c r="AT896" s="42">
        <v>3.0821374000000001E-11</v>
      </c>
      <c r="AU896" s="42">
        <v>3.9026712000000003E-5</v>
      </c>
      <c r="AV896" s="42">
        <v>4.8980186000000002E-2</v>
      </c>
      <c r="AW896" s="42">
        <v>8.1910612E-9</v>
      </c>
      <c r="AX896" s="42">
        <v>4.9810519000000003E-11</v>
      </c>
      <c r="AY896" s="42">
        <v>2.2285736E-15</v>
      </c>
      <c r="AZ896" s="28"/>
      <c r="BA896" s="33" t="s">
        <v>1184</v>
      </c>
      <c r="BB896" s="28"/>
      <c r="BC896" s="28"/>
      <c r="BD896" s="36"/>
      <c r="BE896" s="39"/>
      <c r="BF896" s="36"/>
      <c r="BG896" s="36"/>
      <c r="BH896" s="36"/>
      <c r="BI896" s="36"/>
      <c r="BJ896" s="36"/>
      <c r="BK896" s="36"/>
      <c r="BL896" s="36"/>
      <c r="BM896" s="36"/>
      <c r="BN896" s="36"/>
      <c r="BO896" s="36"/>
      <c r="BP896" s="36"/>
      <c r="BQ896" s="36"/>
    </row>
    <row r="897" spans="3:69" ht="13.8" customHeight="1">
      <c r="C897" s="74" t="s">
        <v>834</v>
      </c>
      <c r="D897" s="17">
        <v>1</v>
      </c>
      <c r="E897" s="29" t="s">
        <v>52</v>
      </c>
      <c r="F897" s="43" t="s">
        <v>2375</v>
      </c>
      <c r="G897" s="238">
        <f t="shared" si="735"/>
        <v>0.1572056889916264</v>
      </c>
      <c r="H897" s="134">
        <f t="shared" si="727"/>
        <v>1.2831857909999999E-2</v>
      </c>
      <c r="I897" s="134">
        <f t="shared" si="728"/>
        <v>2.0670923400000003E-2</v>
      </c>
      <c r="J897" s="138">
        <f t="shared" si="729"/>
        <v>1.2351877681626398E-2</v>
      </c>
      <c r="K897" s="190">
        <v>0.11135103</v>
      </c>
      <c r="L897" s="190">
        <v>9.0964358999999998E-3</v>
      </c>
      <c r="M897" s="190">
        <v>1.05191E-2</v>
      </c>
      <c r="N897" s="190">
        <v>1.1374473E-2</v>
      </c>
      <c r="O897" s="190">
        <v>6.9595823000000005E-4</v>
      </c>
      <c r="P897" s="190">
        <v>7.6142668000000004E-4</v>
      </c>
      <c r="Q897" s="190">
        <v>1.0553875E-3</v>
      </c>
      <c r="R897" s="190">
        <v>3.1452701000000001E-4</v>
      </c>
      <c r="S897" s="190">
        <v>1.1957068E-2</v>
      </c>
      <c r="T897" s="190">
        <v>4.7821224999999997E-5</v>
      </c>
      <c r="U897" s="190">
        <v>3.2456592000000002E-5</v>
      </c>
      <c r="V897" s="190">
        <v>4.8546264000000003E-9</v>
      </c>
      <c r="W897" s="25"/>
      <c r="X897" s="252">
        <f t="shared" si="730"/>
        <v>0.95992267241379303</v>
      </c>
      <c r="Y897" s="35">
        <v>29.925967</v>
      </c>
      <c r="Z897" s="67">
        <f t="shared" si="731"/>
        <v>2.3035531171739079E-2</v>
      </c>
      <c r="AA897" s="5">
        <f t="shared" si="732"/>
        <v>1.2288095588500003E-6</v>
      </c>
      <c r="AB897" s="5">
        <f t="shared" si="733"/>
        <v>3.3508076046982006E-9</v>
      </c>
      <c r="AC897" s="36">
        <f t="shared" si="734"/>
        <v>6.6006615439999999E-2</v>
      </c>
      <c r="AD897" s="42">
        <v>8.9544626000000003E-7</v>
      </c>
      <c r="AE897" s="42">
        <v>2.7015694E-9</v>
      </c>
      <c r="AF897" s="42">
        <v>7.3809710000000005E-14</v>
      </c>
      <c r="AG897" s="42">
        <v>1.0829178999999999E-10</v>
      </c>
      <c r="AH897" s="42">
        <v>1.5607836E-10</v>
      </c>
      <c r="AI897" s="42">
        <v>1.5404568999999999E-9</v>
      </c>
      <c r="AJ897" s="42">
        <v>3.1257791999999998E-7</v>
      </c>
      <c r="AK897" s="42">
        <v>2.2500548000000001E-10</v>
      </c>
      <c r="AL897" s="42">
        <v>3.4558921999999998E-10</v>
      </c>
      <c r="AM897" s="42">
        <v>3.1316945999999999E-13</v>
      </c>
      <c r="AN897" s="42">
        <v>7.9295928999999998E-15</v>
      </c>
      <c r="AO897" s="42">
        <v>1.9557756999999999E-12</v>
      </c>
      <c r="AP897" s="42">
        <v>2.7793492E-14</v>
      </c>
      <c r="AQ897" s="42">
        <v>3.4142165000000002E-14</v>
      </c>
      <c r="AR897" s="42">
        <v>8.5916165000000003E-9</v>
      </c>
      <c r="AS897" s="42">
        <v>2.9219295999999999E-9</v>
      </c>
      <c r="AT897" s="42">
        <v>3.0821374000000001E-11</v>
      </c>
      <c r="AU897" s="42">
        <v>3.9887440000000003E-5</v>
      </c>
      <c r="AV897" s="42">
        <v>6.5966728000000002E-2</v>
      </c>
      <c r="AW897" s="42">
        <v>7.4670057000000001E-9</v>
      </c>
      <c r="AX897" s="42">
        <v>4.5407479E-11</v>
      </c>
      <c r="AY897" s="42">
        <v>2.0315783000000001E-15</v>
      </c>
      <c r="AZ897" s="28"/>
      <c r="BA897" s="33" t="s">
        <v>1184</v>
      </c>
      <c r="BB897" s="28"/>
      <c r="BC897" s="28"/>
      <c r="BD897" s="36"/>
      <c r="BE897" s="39"/>
      <c r="BF897" s="36"/>
      <c r="BG897" s="36"/>
      <c r="BH897" s="36"/>
      <c r="BI897" s="36"/>
      <c r="BJ897" s="36"/>
      <c r="BK897" s="36"/>
      <c r="BL897" s="36"/>
      <c r="BM897" s="36"/>
      <c r="BN897" s="36"/>
      <c r="BO897" s="36"/>
      <c r="BP897" s="36"/>
      <c r="BQ897" s="36"/>
    </row>
    <row r="898" spans="3:69" ht="13.8" customHeight="1">
      <c r="C898" s="74" t="s">
        <v>835</v>
      </c>
      <c r="D898" s="17">
        <v>1</v>
      </c>
      <c r="E898" s="29" t="s">
        <v>52</v>
      </c>
      <c r="F898" s="43" t="s">
        <v>2376</v>
      </c>
      <c r="G898" s="238">
        <f t="shared" si="735"/>
        <v>5.4438238423657401E-2</v>
      </c>
      <c r="H898" s="134">
        <f t="shared" si="727"/>
        <v>2.5363235639999995E-3</v>
      </c>
      <c r="I898" s="134">
        <f t="shared" si="728"/>
        <v>6.4729731100000003E-3</v>
      </c>
      <c r="J898" s="138">
        <f t="shared" si="729"/>
        <v>1.3868599749657399E-2</v>
      </c>
      <c r="K898" s="190">
        <v>3.1560341999999998E-2</v>
      </c>
      <c r="L898" s="190">
        <v>3.6992141000000002E-3</v>
      </c>
      <c r="M898" s="190">
        <v>2.1585757000000001E-3</v>
      </c>
      <c r="N898" s="190">
        <v>1.9514237999999999E-3</v>
      </c>
      <c r="O898" s="190">
        <v>5.1365684999999999E-4</v>
      </c>
      <c r="P898" s="190">
        <v>7.1242914E-5</v>
      </c>
      <c r="Q898" s="190">
        <v>6.1518331E-4</v>
      </c>
      <c r="R898" s="190">
        <v>5.4176715999999998E-4</v>
      </c>
      <c r="S898" s="190">
        <v>1.3119235999999999E-2</v>
      </c>
      <c r="T898" s="190">
        <v>1.6034809000000001E-4</v>
      </c>
      <c r="U898" s="190">
        <v>4.7243919000000002E-5</v>
      </c>
      <c r="V898" s="190">
        <v>4.5806573999999998E-9</v>
      </c>
      <c r="W898" s="25"/>
      <c r="X898" s="252">
        <f t="shared" si="730"/>
        <v>0.27207191379310341</v>
      </c>
      <c r="Y898" s="35">
        <v>4.6172817999999998</v>
      </c>
      <c r="Z898" s="67">
        <f t="shared" si="731"/>
        <v>7.0556324042873242E-3</v>
      </c>
      <c r="AA898" s="5">
        <f t="shared" si="732"/>
        <v>3.7348695838199997E-7</v>
      </c>
      <c r="AB898" s="5">
        <f t="shared" si="733"/>
        <v>1.0238561408137999E-9</v>
      </c>
      <c r="AC898" s="36">
        <f t="shared" si="734"/>
        <v>2.7225596092999998E-2</v>
      </c>
      <c r="AD898" s="42">
        <v>2.5431105999999999E-7</v>
      </c>
      <c r="AE898" s="42">
        <v>7.6723686E-10</v>
      </c>
      <c r="AF898" s="42">
        <v>2.0961543E-14</v>
      </c>
      <c r="AG898" s="42">
        <v>2.5337963E-11</v>
      </c>
      <c r="AH898" s="42">
        <v>3.0226629000000001E-11</v>
      </c>
      <c r="AI898" s="42">
        <v>2.9100489999999999E-10</v>
      </c>
      <c r="AJ898" s="42">
        <v>1.0791442999999999E-7</v>
      </c>
      <c r="AK898" s="42">
        <v>4.1843811999999998E-11</v>
      </c>
      <c r="AL898" s="42">
        <v>1.1595065E-10</v>
      </c>
      <c r="AM898" s="42">
        <v>1.0179391E-13</v>
      </c>
      <c r="AN898" s="42">
        <v>1.9735422000000001E-15</v>
      </c>
      <c r="AO898" s="42">
        <v>4.2843897000000001E-13</v>
      </c>
      <c r="AP898" s="42">
        <v>8.1391359999999999E-15</v>
      </c>
      <c r="AQ898" s="42">
        <v>9.6744220000000004E-15</v>
      </c>
      <c r="AR898" s="42">
        <v>2.2794299E-10</v>
      </c>
      <c r="AS898" s="42">
        <v>1.9051769000000001E-9</v>
      </c>
      <c r="AT898" s="42">
        <v>4.4848727000000001E-11</v>
      </c>
      <c r="AU898" s="42">
        <v>1.6916093E-5</v>
      </c>
      <c r="AV898" s="42">
        <v>2.7208679999999999E-2</v>
      </c>
      <c r="AW898" s="42">
        <v>8.7817789999999995E-9</v>
      </c>
      <c r="AX898" s="42">
        <v>5.3402720999999998E-11</v>
      </c>
      <c r="AY898" s="42">
        <v>2.3892906000000001E-15</v>
      </c>
      <c r="AZ898" s="28"/>
      <c r="BA898" s="33" t="s">
        <v>1218</v>
      </c>
      <c r="BB898" s="28"/>
      <c r="BC898" s="28"/>
      <c r="BD898" s="36"/>
      <c r="BE898" s="39"/>
      <c r="BF898" s="36"/>
      <c r="BG898" s="36"/>
      <c r="BH898" s="36"/>
      <c r="BI898" s="36"/>
      <c r="BJ898" s="36"/>
      <c r="BK898" s="36"/>
      <c r="BL898" s="36"/>
      <c r="BM898" s="36"/>
      <c r="BN898" s="36"/>
      <c r="BO898" s="36"/>
      <c r="BP898" s="36"/>
      <c r="BQ898" s="36"/>
    </row>
    <row r="899" spans="3:69" ht="13.8" customHeight="1">
      <c r="C899" s="74" t="s">
        <v>836</v>
      </c>
      <c r="D899" s="17">
        <v>1</v>
      </c>
      <c r="E899" s="29" t="s">
        <v>52</v>
      </c>
      <c r="F899" s="43" t="s">
        <v>2377</v>
      </c>
      <c r="G899" s="238">
        <f t="shared" si="735"/>
        <v>0.12958434178758599</v>
      </c>
      <c r="H899" s="134">
        <f t="shared" si="727"/>
        <v>1.0677435460000001E-2</v>
      </c>
      <c r="I899" s="134">
        <f t="shared" si="728"/>
        <v>2.7024439899999999E-2</v>
      </c>
      <c r="J899" s="138">
        <f t="shared" si="729"/>
        <v>7.4180242427586002E-2</v>
      </c>
      <c r="K899" s="190">
        <v>1.7702223999999999E-2</v>
      </c>
      <c r="L899" s="190">
        <v>1.4713047999999999E-2</v>
      </c>
      <c r="M899" s="190">
        <v>9.6107285000000004E-3</v>
      </c>
      <c r="N899" s="190">
        <v>8.3604646000000008E-3</v>
      </c>
      <c r="O899" s="190">
        <v>2.0433956000000001E-3</v>
      </c>
      <c r="P899" s="190">
        <v>2.7357526000000001E-4</v>
      </c>
      <c r="Q899" s="190">
        <v>2.7006634E-3</v>
      </c>
      <c r="R899" s="190">
        <v>2.3578891999999998E-3</v>
      </c>
      <c r="S899" s="190">
        <v>7.1124547999999996E-2</v>
      </c>
      <c r="T899" s="190">
        <v>5.0539040999999997E-4</v>
      </c>
      <c r="U899" s="190">
        <v>1.9239486000000001E-4</v>
      </c>
      <c r="V899" s="190">
        <v>1.9957585999999999E-8</v>
      </c>
      <c r="W899" s="25"/>
      <c r="X899" s="252">
        <f t="shared" si="730"/>
        <v>0.15260537931034482</v>
      </c>
      <c r="Y899" s="35">
        <v>15.731909999999999</v>
      </c>
      <c r="Z899" s="67">
        <f t="shared" si="731"/>
        <v>1.4179177923549743E-2</v>
      </c>
      <c r="AA899" s="5">
        <f t="shared" si="732"/>
        <v>7.4976004728899994E-7</v>
      </c>
      <c r="AB899" s="5">
        <f t="shared" si="733"/>
        <v>1.6529677012522998E-9</v>
      </c>
      <c r="AC899" s="36">
        <f t="shared" si="734"/>
        <v>8.8263524204999999E-2</v>
      </c>
      <c r="AD899" s="42">
        <v>1.4640941E-7</v>
      </c>
      <c r="AE899" s="42">
        <v>4.4154109E-10</v>
      </c>
      <c r="AF899" s="42">
        <v>1.2062369000000001E-14</v>
      </c>
      <c r="AG899" s="42">
        <v>8.4247519000000002E-11</v>
      </c>
      <c r="AH899" s="42">
        <v>1.3447827000000001E-10</v>
      </c>
      <c r="AI899" s="42">
        <v>1.1490017E-9</v>
      </c>
      <c r="AJ899" s="42">
        <v>5.5533237E-7</v>
      </c>
      <c r="AK899" s="42">
        <v>1.6751076E-10</v>
      </c>
      <c r="AL899" s="42">
        <v>6.2622128000000005E-10</v>
      </c>
      <c r="AM899" s="42">
        <v>4.2454873999999999E-13</v>
      </c>
      <c r="AN899" s="42">
        <v>8.0751183000000005E-15</v>
      </c>
      <c r="AO899" s="42">
        <v>1.7802246999999999E-12</v>
      </c>
      <c r="AP899" s="42">
        <v>2.9804933999999998E-14</v>
      </c>
      <c r="AQ899" s="42">
        <v>3.5572137E-14</v>
      </c>
      <c r="AR899" s="42">
        <v>6.7417800000000003E-10</v>
      </c>
      <c r="AS899" s="42">
        <v>7.7027008000000001E-9</v>
      </c>
      <c r="AT899" s="42">
        <v>1.8264859000000001E-10</v>
      </c>
      <c r="AU899" s="42">
        <v>6.4204205000000005E-5</v>
      </c>
      <c r="AV899" s="42">
        <v>8.8199319999999998E-2</v>
      </c>
      <c r="AW899" s="42">
        <v>3.8273660999999997E-8</v>
      </c>
      <c r="AX899" s="42">
        <v>2.3274527999999999E-10</v>
      </c>
      <c r="AY899" s="42">
        <v>1.0413253999999999E-14</v>
      </c>
      <c r="AZ899" s="28"/>
      <c r="BA899" s="33" t="s">
        <v>1214</v>
      </c>
      <c r="BB899" s="28"/>
      <c r="BC899" s="28"/>
      <c r="BD899" s="36"/>
      <c r="BE899" s="39"/>
      <c r="BF899" s="36"/>
      <c r="BG899" s="36"/>
      <c r="BH899" s="36"/>
      <c r="BI899" s="36"/>
      <c r="BJ899" s="36"/>
      <c r="BK899" s="36"/>
      <c r="BL899" s="36"/>
      <c r="BM899" s="36"/>
      <c r="BN899" s="36"/>
      <c r="BO899" s="36"/>
      <c r="BP899" s="36"/>
      <c r="BQ899" s="36"/>
    </row>
    <row r="900" spans="3:69" ht="13.8" customHeight="1">
      <c r="C900" s="74" t="s">
        <v>837</v>
      </c>
      <c r="D900" s="17">
        <v>1</v>
      </c>
      <c r="E900" s="29" t="s">
        <v>52</v>
      </c>
      <c r="F900" s="43" t="s">
        <v>2378</v>
      </c>
      <c r="G900" s="238">
        <f t="shared" si="735"/>
        <v>0.15817457044253661</v>
      </c>
      <c r="H900" s="134">
        <f t="shared" si="727"/>
        <v>9.2150480290000003E-3</v>
      </c>
      <c r="I900" s="134">
        <f t="shared" si="728"/>
        <v>1.7145163500000001E-2</v>
      </c>
      <c r="J900" s="138">
        <f t="shared" si="729"/>
        <v>7.4454779913536606E-2</v>
      </c>
      <c r="K900" s="190">
        <v>5.7359579000000001E-2</v>
      </c>
      <c r="L900" s="190">
        <v>6.4328040000000003E-3</v>
      </c>
      <c r="M900" s="190">
        <v>9.4327244999999997E-3</v>
      </c>
      <c r="N900" s="190">
        <v>8.2518829999999998E-3</v>
      </c>
      <c r="O900" s="190">
        <v>8.7753861999999999E-4</v>
      </c>
      <c r="P900" s="190">
        <v>8.5626409000000002E-5</v>
      </c>
      <c r="Q900" s="190">
        <v>1.2796350000000001E-3</v>
      </c>
      <c r="R900" s="190">
        <v>1.0420922E-3</v>
      </c>
      <c r="S900" s="190">
        <v>7.3207962000000001E-2</v>
      </c>
      <c r="T900" s="190">
        <v>1.7698764E-4</v>
      </c>
      <c r="U900" s="190">
        <v>2.7736363E-5</v>
      </c>
      <c r="V900" s="190">
        <v>1.7105365999999999E-9</v>
      </c>
      <c r="W900" s="25"/>
      <c r="X900" s="252">
        <f t="shared" si="730"/>
        <v>0.49447912931034482</v>
      </c>
      <c r="Y900" s="35">
        <v>12.522192</v>
      </c>
      <c r="Z900" s="67">
        <f t="shared" si="731"/>
        <v>2.0248218888990414E-2</v>
      </c>
      <c r="AA900" s="5">
        <f t="shared" si="732"/>
        <v>1.0847429279909999E-6</v>
      </c>
      <c r="AB900" s="5">
        <f t="shared" si="733"/>
        <v>2.3813219612207005E-9</v>
      </c>
      <c r="AC900" s="36">
        <f t="shared" si="734"/>
        <v>9.1234985781000005E-2</v>
      </c>
      <c r="AD900" s="42">
        <v>4.6186704999999999E-7</v>
      </c>
      <c r="AE900" s="42">
        <v>1.3934315999999999E-9</v>
      </c>
      <c r="AF900" s="42">
        <v>3.8069768E-14</v>
      </c>
      <c r="AG900" s="42">
        <v>3.2003010999999999E-11</v>
      </c>
      <c r="AH900" s="42">
        <v>6.4842750000000003E-11</v>
      </c>
      <c r="AI900" s="42">
        <v>8.8530701000000004E-10</v>
      </c>
      <c r="AJ900" s="42">
        <v>6.0561006999999997E-7</v>
      </c>
      <c r="AK900" s="42">
        <v>1.3483205E-10</v>
      </c>
      <c r="AL900" s="42">
        <v>7.3887912000000005E-10</v>
      </c>
      <c r="AM900" s="42">
        <v>4.5614439000000003E-14</v>
      </c>
      <c r="AN900" s="42">
        <v>1.8518516E-15</v>
      </c>
      <c r="AO900" s="42">
        <v>6.2652134000000003E-13</v>
      </c>
      <c r="AP900" s="42">
        <v>1.0723923999999999E-14</v>
      </c>
      <c r="AQ900" s="42">
        <v>1.0044160999999999E-14</v>
      </c>
      <c r="AR900" s="42">
        <v>5.1390601999999999E-10</v>
      </c>
      <c r="AS900" s="42">
        <v>1.4436481999999999E-9</v>
      </c>
      <c r="AT900" s="42">
        <v>2.6324281999999999E-11</v>
      </c>
      <c r="AU900" s="42">
        <v>2.3095781000000001E-5</v>
      </c>
      <c r="AV900" s="42">
        <v>9.1211890000000004E-2</v>
      </c>
      <c r="AW900" s="42">
        <v>1.4326100999999999E-8</v>
      </c>
      <c r="AX900" s="42">
        <v>8.7118186000000005E-11</v>
      </c>
      <c r="AY900" s="42">
        <v>3.8977370999999998E-15</v>
      </c>
      <c r="AZ900" s="28"/>
      <c r="BA900" s="33" t="s">
        <v>1165</v>
      </c>
      <c r="BB900" s="28"/>
      <c r="BC900" s="28"/>
      <c r="BD900" s="36"/>
      <c r="BE900" s="39"/>
      <c r="BF900" s="36"/>
      <c r="BG900" s="36"/>
      <c r="BH900" s="36"/>
      <c r="BI900" s="36"/>
      <c r="BJ900" s="36"/>
      <c r="BK900" s="36"/>
      <c r="BL900" s="36"/>
      <c r="BM900" s="36"/>
      <c r="BN900" s="36"/>
      <c r="BO900" s="36"/>
      <c r="BP900" s="36"/>
      <c r="BQ900" s="36"/>
    </row>
    <row r="901" spans="3:69" ht="13.8" customHeight="1">
      <c r="C901" s="74" t="s">
        <v>838</v>
      </c>
      <c r="D901" s="17">
        <v>1</v>
      </c>
      <c r="E901" s="29" t="s">
        <v>52</v>
      </c>
      <c r="F901" s="43" t="s">
        <v>2379</v>
      </c>
      <c r="G901" s="238">
        <f t="shared" si="735"/>
        <v>0.198611421871978</v>
      </c>
      <c r="H901" s="134">
        <f t="shared" si="727"/>
        <v>7.4970538600000001E-3</v>
      </c>
      <c r="I901" s="134">
        <f t="shared" si="728"/>
        <v>2.17596301E-2</v>
      </c>
      <c r="J901" s="138">
        <f t="shared" si="729"/>
        <v>9.5838643911977994E-2</v>
      </c>
      <c r="K901" s="190">
        <v>7.3516094000000004E-2</v>
      </c>
      <c r="L901" s="190">
        <v>8.0164946000000001E-3</v>
      </c>
      <c r="M901" s="190">
        <v>1.2285114999999999E-2</v>
      </c>
      <c r="N901" s="190">
        <v>6.3412698999999999E-3</v>
      </c>
      <c r="O901" s="190">
        <v>1.0406088E-3</v>
      </c>
      <c r="P901" s="190">
        <v>1.1517516000000001E-4</v>
      </c>
      <c r="Q901" s="190">
        <v>1.4580204999999999E-3</v>
      </c>
      <c r="R901" s="190">
        <v>1.2207335000000001E-3</v>
      </c>
      <c r="S901" s="190">
        <v>9.4335508999999998E-2</v>
      </c>
      <c r="T901" s="190">
        <v>2.2814605E-4</v>
      </c>
      <c r="U901" s="190">
        <v>5.4250006E-5</v>
      </c>
      <c r="V901" s="190">
        <v>5.3559779999999997E-9</v>
      </c>
      <c r="W901" s="25"/>
      <c r="X901" s="252">
        <f t="shared" si="730"/>
        <v>0.63375943103448273</v>
      </c>
      <c r="Y901" s="35">
        <v>11.441556</v>
      </c>
      <c r="Z901" s="67">
        <f t="shared" si="731"/>
        <v>2.510236510563987E-2</v>
      </c>
      <c r="AA901" s="5">
        <f t="shared" si="732"/>
        <v>1.3590895761510001E-6</v>
      </c>
      <c r="AB901" s="5">
        <f t="shared" si="733"/>
        <v>3.0064876282248001E-9</v>
      </c>
      <c r="AC901" s="36">
        <f t="shared" si="734"/>
        <v>7.5136407795000013E-2</v>
      </c>
      <c r="AD901" s="42">
        <v>5.9182876000000003E-7</v>
      </c>
      <c r="AE901" s="42">
        <v>1.7855265000000001E-9</v>
      </c>
      <c r="AF901" s="42">
        <v>4.8782164000000003E-14</v>
      </c>
      <c r="AG901" s="42">
        <v>3.9486696000000003E-11</v>
      </c>
      <c r="AH901" s="42">
        <v>7.3396115E-11</v>
      </c>
      <c r="AI901" s="42">
        <v>1.0031127999999999E-9</v>
      </c>
      <c r="AJ901" s="42">
        <v>7.4514675999999997E-7</v>
      </c>
      <c r="AK901" s="42">
        <v>1.4302091000000001E-10</v>
      </c>
      <c r="AL901" s="42">
        <v>9.1588735999999995E-10</v>
      </c>
      <c r="AM901" s="42">
        <v>1.1909618E-13</v>
      </c>
      <c r="AN901" s="42">
        <v>1.3136911000000001E-14</v>
      </c>
      <c r="AO901" s="42">
        <v>8.1438741000000003E-13</v>
      </c>
      <c r="AP901" s="42">
        <v>2.1726480999999999E-14</v>
      </c>
      <c r="AQ901" s="42">
        <v>1.5324267E-14</v>
      </c>
      <c r="AR901" s="42">
        <v>5.1311544000000004E-10</v>
      </c>
      <c r="AS901" s="42">
        <v>2.4757621E-9</v>
      </c>
      <c r="AT901" s="42">
        <v>5.1500194999999999E-11</v>
      </c>
      <c r="AU901" s="42">
        <v>2.9537795E-5</v>
      </c>
      <c r="AV901" s="42">
        <v>7.5106870000000006E-2</v>
      </c>
      <c r="AW901" s="42">
        <v>1.8009183000000001E-8</v>
      </c>
      <c r="AX901" s="42">
        <v>1.0951530999999999E-10</v>
      </c>
      <c r="AY901" s="42">
        <v>4.8998117999999999E-15</v>
      </c>
      <c r="AZ901" s="28"/>
      <c r="BA901" s="33" t="s">
        <v>1165</v>
      </c>
      <c r="BB901" s="28"/>
      <c r="BC901" s="28"/>
      <c r="BD901" s="36"/>
      <c r="BE901" s="39"/>
      <c r="BF901" s="36"/>
      <c r="BG901" s="36"/>
      <c r="BH901" s="36"/>
      <c r="BI901" s="36"/>
      <c r="BJ901" s="36"/>
      <c r="BK901" s="36"/>
      <c r="BL901" s="36"/>
      <c r="BM901" s="36"/>
      <c r="BN901" s="36"/>
      <c r="BO901" s="36"/>
      <c r="BP901" s="36"/>
      <c r="BQ901" s="36"/>
    </row>
    <row r="902" spans="3:69">
      <c r="F902" s="5"/>
      <c r="AZ902" s="28"/>
      <c r="BA902" s="28"/>
      <c r="BB902" s="28"/>
      <c r="BC902" s="28"/>
      <c r="BE902" s="29"/>
      <c r="BF902"/>
      <c r="BG902"/>
      <c r="BH902"/>
      <c r="BI902"/>
      <c r="BJ902"/>
      <c r="BK902"/>
      <c r="BL902"/>
      <c r="BM902"/>
      <c r="BN902"/>
      <c r="BO902"/>
      <c r="BP902"/>
      <c r="BQ902"/>
    </row>
    <row r="903" spans="3:69">
      <c r="C903" s="66"/>
      <c r="D903" s="6"/>
      <c r="E903" s="6"/>
      <c r="F903" s="67"/>
      <c r="AZ903" s="6"/>
      <c r="BA903" s="6"/>
      <c r="BB903" s="6"/>
      <c r="BC903" s="6"/>
      <c r="BD903" s="6"/>
      <c r="BE903" s="39"/>
      <c r="BF903" s="6"/>
      <c r="BG903" s="6"/>
      <c r="BH903" s="6"/>
      <c r="BI903" s="6"/>
      <c r="BJ903" s="6"/>
      <c r="BK903" s="6"/>
      <c r="BL903" s="6"/>
      <c r="BM903" s="6"/>
      <c r="BN903" s="6"/>
      <c r="BO903" s="6"/>
      <c r="BP903" s="6"/>
      <c r="BQ903" s="6"/>
    </row>
    <row r="904" spans="3:69">
      <c r="C904" s="57" t="s">
        <v>175</v>
      </c>
      <c r="D904" s="1" t="s">
        <v>173</v>
      </c>
      <c r="F904" s="5"/>
      <c r="AZ904" s="28"/>
      <c r="BA904" s="28"/>
      <c r="BB904" s="28"/>
      <c r="BC904" s="28"/>
      <c r="BE904" s="39"/>
      <c r="BF904"/>
      <c r="BG904"/>
      <c r="BH904"/>
      <c r="BI904"/>
      <c r="BJ904"/>
      <c r="BK904"/>
      <c r="BL904"/>
      <c r="BM904"/>
      <c r="BN904"/>
      <c r="BO904"/>
      <c r="BP904"/>
      <c r="BQ904"/>
    </row>
    <row r="905" spans="3:69">
      <c r="C905" s="102" t="s">
        <v>839</v>
      </c>
      <c r="D905" s="6"/>
      <c r="E905" s="32" t="s">
        <v>44</v>
      </c>
      <c r="F905" s="43" t="s">
        <v>2380</v>
      </c>
      <c r="G905" s="245">
        <f t="shared" ref="G905" si="736">H905+I905+J905+K905</f>
        <v>8.6840104923999989E-2</v>
      </c>
      <c r="H905" s="93">
        <f t="shared" ref="H905" si="737">N905+O905+P905</f>
        <v>3.8878627600000002E-3</v>
      </c>
      <c r="I905" s="93">
        <f t="shared" ref="I905" si="738">L905+M905+Q905</f>
        <v>4.2077848059999999E-2</v>
      </c>
      <c r="J905" s="160">
        <f t="shared" ref="J905" si="739">R905+IF(S905="x",0,S905)+IF(T905="x",0,T905)+IF(U905="x",0,U905)+V905</f>
        <v>4.3355103999999999E-5</v>
      </c>
      <c r="K905" s="198">
        <v>4.0831039E-2</v>
      </c>
      <c r="L905" s="198">
        <v>3.7951898999999997E-2</v>
      </c>
      <c r="M905" s="198">
        <v>3.9954967000000001E-3</v>
      </c>
      <c r="N905" s="198">
        <v>3.5068625000000001E-3</v>
      </c>
      <c r="O905" s="198">
        <v>0</v>
      </c>
      <c r="P905" s="198">
        <v>3.8100025999999998E-4</v>
      </c>
      <c r="Q905" s="198">
        <v>1.3045236E-4</v>
      </c>
      <c r="R905" s="198">
        <v>0</v>
      </c>
      <c r="S905" s="198">
        <v>4.3355103999999999E-5</v>
      </c>
      <c r="T905" s="198">
        <v>0</v>
      </c>
      <c r="U905" s="198">
        <v>0</v>
      </c>
      <c r="V905" s="198">
        <v>0</v>
      </c>
      <c r="W905" s="28"/>
      <c r="X905" s="252">
        <f t="shared" ref="X905:X911" si="740">K905/0.116</f>
        <v>0.35199171551724134</v>
      </c>
      <c r="Y905" s="25">
        <v>4.9895503999999997</v>
      </c>
      <c r="Z905" s="67">
        <f t="shared" ref="Z905:Z911" si="741">AA905*42.1*400+AB905*1396*400+AC905*0.0000357*200</f>
        <v>3.9364074839496506E-2</v>
      </c>
      <c r="AA905" s="5">
        <f t="shared" ref="AA905:AA911" si="742">AD905+AG905+AH905+AI905+AJ905+AR905+AS905+AW905</f>
        <v>2.2249930674349999E-6</v>
      </c>
      <c r="AB905" s="5">
        <f t="shared" ref="AB905:AB911" si="743">AE905+AF905+AK905+AL905+AM905+AN905+AO905+AP905+AQ905+AT905+AX905+AY905</f>
        <v>3.271977918307863E-9</v>
      </c>
      <c r="AC905" s="36">
        <f t="shared" ref="AC905:AC911" si="744">AU905+AV905</f>
        <v>9.5404922000000003E-3</v>
      </c>
      <c r="AD905" s="42">
        <v>3.2737965999999999E-7</v>
      </c>
      <c r="AE905" s="42">
        <v>9.8775193999999998E-10</v>
      </c>
      <c r="AF905" s="42">
        <v>2.6986590999999999E-14</v>
      </c>
      <c r="AG905" s="42">
        <v>1.0768425000000001E-11</v>
      </c>
      <c r="AH905" s="42">
        <v>0</v>
      </c>
      <c r="AI905" s="42">
        <v>5.7470720999999995E-10</v>
      </c>
      <c r="AJ905" s="42">
        <v>1.8892342E-6</v>
      </c>
      <c r="AK905" s="42">
        <v>8.1767240000000002E-11</v>
      </c>
      <c r="AL905" s="42">
        <v>2.1979301000000001E-9</v>
      </c>
      <c r="AM905" s="29">
        <v>0</v>
      </c>
      <c r="AN905" s="42">
        <v>4.6899862999999999E-17</v>
      </c>
      <c r="AO905" s="42">
        <v>4.4564154000000003E-12</v>
      </c>
      <c r="AP905" s="42">
        <v>2.2427988000000001E-14</v>
      </c>
      <c r="AQ905" s="42">
        <v>2.2761429000000001E-14</v>
      </c>
      <c r="AR905" s="42">
        <v>1.9617619999999999E-9</v>
      </c>
      <c r="AS905" s="42">
        <v>5.8319698E-9</v>
      </c>
      <c r="AT905" s="29">
        <v>0</v>
      </c>
      <c r="AU905" s="29">
        <v>0</v>
      </c>
      <c r="AV905" s="29">
        <v>9.5404922000000003E-3</v>
      </c>
      <c r="AW905" s="29">
        <v>0</v>
      </c>
      <c r="AX905" s="42">
        <v>0</v>
      </c>
      <c r="AY905" s="42">
        <v>0</v>
      </c>
      <c r="AZ905" s="81"/>
      <c r="BA905" s="126" t="s">
        <v>1173</v>
      </c>
      <c r="BB905" s="85"/>
      <c r="BC905" s="81"/>
      <c r="BD905" s="6"/>
      <c r="BE905" s="39"/>
      <c r="BF905" s="6"/>
      <c r="BG905" s="6"/>
      <c r="BH905" s="6"/>
      <c r="BI905" s="6"/>
      <c r="BJ905" s="6"/>
      <c r="BK905" s="6"/>
      <c r="BL905" s="6"/>
      <c r="BM905" s="6"/>
      <c r="BN905" s="6"/>
      <c r="BO905" s="6"/>
      <c r="BP905" s="6"/>
      <c r="BQ905" s="6"/>
    </row>
    <row r="906" spans="3:69">
      <c r="C906" s="102" t="s">
        <v>840</v>
      </c>
      <c r="D906" s="17">
        <v>1</v>
      </c>
      <c r="E906" s="32" t="s">
        <v>44</v>
      </c>
      <c r="F906" s="50" t="s">
        <v>5021</v>
      </c>
      <c r="G906" s="245">
        <f>H906+I906+J906+K906</f>
        <v>6.3284867508499993E-4</v>
      </c>
      <c r="H906" s="93">
        <f>N906+O906+P906</f>
        <v>4.0786322099999998E-5</v>
      </c>
      <c r="I906" s="93">
        <f>L906+M906+Q906</f>
        <v>1.0880094100000001E-4</v>
      </c>
      <c r="J906" s="160">
        <f>R906+IF(S906="x",0,S906)+IF(T906="x",0,T906)+IF(U906="x",0,U906)+V906</f>
        <v>1.7922694198500001E-4</v>
      </c>
      <c r="K906" s="198">
        <v>3.0403446999999998E-4</v>
      </c>
      <c r="L906" s="198">
        <v>5.5489899000000003E-5</v>
      </c>
      <c r="M906" s="198">
        <v>3.4555898E-5</v>
      </c>
      <c r="N906" s="198">
        <v>2.5651099E-5</v>
      </c>
      <c r="O906" s="198">
        <v>3.9905310999999999E-6</v>
      </c>
      <c r="P906" s="198">
        <v>1.1144692E-5</v>
      </c>
      <c r="Q906" s="198">
        <v>1.8755144E-5</v>
      </c>
      <c r="R906" s="198">
        <v>9.4488022999999997E-5</v>
      </c>
      <c r="S906" s="198">
        <v>4.2680028999999997E-5</v>
      </c>
      <c r="T906" s="198">
        <v>4.1918524000000001E-5</v>
      </c>
      <c r="U906" s="198">
        <v>1.0630809E-7</v>
      </c>
      <c r="V906" s="198">
        <v>3.4057895000000003E-8</v>
      </c>
      <c r="W906" s="28"/>
      <c r="X906" s="246">
        <f>K906/0.116</f>
        <v>2.6209868103448273E-3</v>
      </c>
      <c r="Y906" s="25">
        <v>4.8906558000000003E-2</v>
      </c>
      <c r="Z906" s="67">
        <f t="shared" si="741"/>
        <v>8.6903783197021849E-5</v>
      </c>
      <c r="AA906" s="5">
        <f t="shared" si="742"/>
        <v>4.7166413619400006E-9</v>
      </c>
      <c r="AB906" s="5">
        <f t="shared" si="743"/>
        <v>1.0986226459696E-11</v>
      </c>
      <c r="AC906" s="36">
        <f t="shared" si="744"/>
        <v>1.8779184970000001E-4</v>
      </c>
      <c r="AD906" s="42">
        <v>2.4466387000000001E-9</v>
      </c>
      <c r="AE906" s="42">
        <v>7.3814881000000008E-12</v>
      </c>
      <c r="AF906" s="42">
        <v>2.0166917000000001E-16</v>
      </c>
      <c r="AG906" s="42">
        <v>3.6240240000000002E-13</v>
      </c>
      <c r="AH906" s="42">
        <v>1.8479223999999999E-13</v>
      </c>
      <c r="AI906" s="42">
        <v>3.2930083000000002E-12</v>
      </c>
      <c r="AJ906" s="42">
        <v>1.738329E-9</v>
      </c>
      <c r="AK906" s="42">
        <v>4.7462717000000001E-13</v>
      </c>
      <c r="AL906" s="42">
        <v>1.8475144999999998E-12</v>
      </c>
      <c r="AM906" s="42">
        <v>3.4952426000000002E-13</v>
      </c>
      <c r="AN906" s="42">
        <v>-9.952114E-16</v>
      </c>
      <c r="AO906" s="42">
        <v>5.1609242000000002E-13</v>
      </c>
      <c r="AP906" s="42">
        <v>-1.1036166E-15</v>
      </c>
      <c r="AQ906" s="42">
        <v>1.8256584000000001E-15</v>
      </c>
      <c r="AR906" s="42">
        <v>4.8378247000000001E-11</v>
      </c>
      <c r="AS906" s="42">
        <v>4.3149817000000003E-10</v>
      </c>
      <c r="AT906" s="42">
        <v>1.2532335999999999E-13</v>
      </c>
      <c r="AU906" s="42">
        <v>9.2209497000000004E-6</v>
      </c>
      <c r="AV906" s="42">
        <v>1.785709E-4</v>
      </c>
      <c r="AW906" s="42">
        <v>4.7957042E-11</v>
      </c>
      <c r="AX906" s="42">
        <v>2.9171499999999998E-13</v>
      </c>
      <c r="AY906" s="42">
        <v>1.3150126E-17</v>
      </c>
      <c r="AZ906" s="5"/>
      <c r="BA906" s="33" t="s">
        <v>1613</v>
      </c>
      <c r="BB906" s="81"/>
      <c r="BC906" s="81"/>
      <c r="BD906" s="6"/>
      <c r="BE906" s="39"/>
      <c r="BF906" s="6"/>
      <c r="BG906" s="6"/>
      <c r="BH906" s="6"/>
      <c r="BI906" s="6"/>
      <c r="BJ906" s="6"/>
      <c r="BK906" s="6"/>
      <c r="BL906" s="6"/>
      <c r="BM906" s="6"/>
      <c r="BN906" s="6"/>
      <c r="BO906" s="6"/>
      <c r="BP906" s="6"/>
      <c r="BQ906" s="6"/>
    </row>
    <row r="907" spans="3:69">
      <c r="C907" s="102" t="s">
        <v>841</v>
      </c>
      <c r="D907" s="6"/>
      <c r="E907" s="32" t="s">
        <v>44</v>
      </c>
      <c r="F907" s="43" t="s">
        <v>2381</v>
      </c>
      <c r="G907" s="245">
        <f>H907+I907+J907+K907</f>
        <v>4.1011573948000007E-2</v>
      </c>
      <c r="H907" s="93">
        <f>N907+O907+P907</f>
        <v>1.0743913800000001E-3</v>
      </c>
      <c r="I907" s="93">
        <f>L907+M907+Q907</f>
        <v>1.6088695400000002E-2</v>
      </c>
      <c r="J907" s="160">
        <f>R907+IF(S907="x",0,S907)+IF(T907="x",0,T907)+IF(U907="x",0,U907)+V907</f>
        <v>6.3199167999999995E-5</v>
      </c>
      <c r="K907" s="198">
        <v>2.3785288000000002E-2</v>
      </c>
      <c r="L907" s="198">
        <v>1.3897721E-2</v>
      </c>
      <c r="M907" s="198">
        <v>1.0275391000000001E-3</v>
      </c>
      <c r="N907" s="198">
        <v>1.0416467E-3</v>
      </c>
      <c r="O907" s="198">
        <v>0</v>
      </c>
      <c r="P907" s="198">
        <v>3.2744679999999997E-5</v>
      </c>
      <c r="Q907" s="198">
        <v>1.1634353000000001E-3</v>
      </c>
      <c r="R907" s="198">
        <v>0</v>
      </c>
      <c r="S907" s="198">
        <v>6.3199167999999995E-5</v>
      </c>
      <c r="T907" s="198">
        <v>0</v>
      </c>
      <c r="U907" s="198">
        <v>0</v>
      </c>
      <c r="V907" s="198">
        <v>0</v>
      </c>
      <c r="W907" s="28"/>
      <c r="X907" s="252">
        <f>K907/0.116</f>
        <v>0.20504558620689656</v>
      </c>
      <c r="Y907" s="25">
        <v>3.5110513000000001</v>
      </c>
      <c r="Z907" s="67">
        <f t="shared" si="741"/>
        <v>9.1433412704619924E-3</v>
      </c>
      <c r="AA907" s="5">
        <f t="shared" si="742"/>
        <v>4.9964722788300003E-7</v>
      </c>
      <c r="AB907" s="5">
        <f t="shared" si="743"/>
        <v>9.5502403046610019E-10</v>
      </c>
      <c r="AC907" s="36">
        <f t="shared" si="744"/>
        <v>2.7450494999999998E-2</v>
      </c>
      <c r="AD907" s="42">
        <v>1.9364445E-7</v>
      </c>
      <c r="AE907" s="42">
        <v>5.8417888000000002E-10</v>
      </c>
      <c r="AF907" s="42">
        <v>1.5958665999999999E-14</v>
      </c>
      <c r="AG907" s="42">
        <v>1.7718813000000001E-11</v>
      </c>
      <c r="AH907" s="42">
        <v>0</v>
      </c>
      <c r="AI907" s="42">
        <v>1.4767634000000001E-10</v>
      </c>
      <c r="AJ907" s="42">
        <v>3.0050125999999999E-7</v>
      </c>
      <c r="AK907" s="42">
        <v>2.1002479999999999E-11</v>
      </c>
      <c r="AL907" s="42">
        <v>3.4932953E-10</v>
      </c>
      <c r="AM907" s="29">
        <v>0</v>
      </c>
      <c r="AN907" s="42">
        <v>1.4813621000000001E-15</v>
      </c>
      <c r="AO907" s="42">
        <v>2.1811008999999999E-14</v>
      </c>
      <c r="AP907" s="42">
        <v>3.9804682999999998E-13</v>
      </c>
      <c r="AQ907" s="42">
        <v>7.5842599000000001E-14</v>
      </c>
      <c r="AR907" s="42">
        <v>1.1371092999999999E-10</v>
      </c>
      <c r="AS907" s="42">
        <v>5.2224118000000001E-9</v>
      </c>
      <c r="AT907" s="29">
        <v>0</v>
      </c>
      <c r="AU907" s="29">
        <v>0</v>
      </c>
      <c r="AV907" s="29">
        <v>2.7450494999999998E-2</v>
      </c>
      <c r="AW907" s="29">
        <v>0</v>
      </c>
      <c r="AX907" s="42">
        <v>0</v>
      </c>
      <c r="AY907" s="42">
        <v>0</v>
      </c>
      <c r="AZ907" s="81"/>
      <c r="BA907" s="126" t="s">
        <v>1173</v>
      </c>
      <c r="BB907" s="85"/>
      <c r="BC907" s="81"/>
      <c r="BD907" s="6"/>
      <c r="BE907" s="39"/>
      <c r="BF907" s="6"/>
      <c r="BG907" s="6"/>
      <c r="BH907" s="6"/>
      <c r="BI907" s="6"/>
      <c r="BJ907" s="6"/>
      <c r="BK907" s="6"/>
      <c r="BL907" s="6"/>
      <c r="BM907" s="6"/>
      <c r="BN907" s="6"/>
      <c r="BO907" s="6"/>
      <c r="BP907" s="6"/>
      <c r="BQ907" s="6"/>
    </row>
    <row r="908" spans="3:69">
      <c r="C908" s="102" t="s">
        <v>842</v>
      </c>
      <c r="D908" s="6"/>
      <c r="E908" s="32" t="s">
        <v>44</v>
      </c>
      <c r="F908" s="43" t="s">
        <v>2382</v>
      </c>
      <c r="G908" s="245">
        <f>H908+I908+J908+K908</f>
        <v>2.15506554642E-2</v>
      </c>
      <c r="H908" s="93">
        <f>N908+O908+P908</f>
        <v>1.176552642E-4</v>
      </c>
      <c r="I908" s="93">
        <f>L908+M908+Q908</f>
        <v>1.33732122E-3</v>
      </c>
      <c r="J908" s="160">
        <f>R908+IF(S908="x",0,S908)+IF(T908="x",0,T908)+IF(U908="x",0,U908)+V908</f>
        <v>1.9720107000000001E-2</v>
      </c>
      <c r="K908" s="198">
        <v>3.7557197999999999E-4</v>
      </c>
      <c r="L908" s="198">
        <v>5.5294673000000003E-4</v>
      </c>
      <c r="M908" s="198">
        <v>1.285487E-4</v>
      </c>
      <c r="N908" s="198">
        <v>1.1556612999999999E-4</v>
      </c>
      <c r="O908" s="198">
        <v>0</v>
      </c>
      <c r="P908" s="198">
        <v>2.0891342E-6</v>
      </c>
      <c r="Q908" s="198">
        <v>6.5582578999999995E-4</v>
      </c>
      <c r="R908" s="198">
        <v>0</v>
      </c>
      <c r="S908" s="198">
        <v>1.9720107000000001E-2</v>
      </c>
      <c r="T908" s="198">
        <v>0</v>
      </c>
      <c r="U908" s="198">
        <v>0</v>
      </c>
      <c r="V908" s="198">
        <v>0</v>
      </c>
      <c r="W908" s="28"/>
      <c r="X908" s="252">
        <f>K908/0.116</f>
        <v>3.2376894827586206E-3</v>
      </c>
      <c r="Y908" s="25">
        <v>4.7108507000000001E-2</v>
      </c>
      <c r="Z908" s="67">
        <f t="shared" si="741"/>
        <v>2.9184823544731371E-4</v>
      </c>
      <c r="AA908" s="5">
        <f t="shared" si="742"/>
        <v>1.6362557594026003E-8</v>
      </c>
      <c r="AB908" s="5">
        <f t="shared" si="743"/>
        <v>2.6709720518831999E-11</v>
      </c>
      <c r="AC908" s="36">
        <f t="shared" si="744"/>
        <v>1.9440583E-4</v>
      </c>
      <c r="AD908" s="42">
        <v>3.0311031000000002E-9</v>
      </c>
      <c r="AE908" s="42">
        <v>9.1446776999999992E-12</v>
      </c>
      <c r="AF908" s="42">
        <v>2.4983303000000001E-16</v>
      </c>
      <c r="AG908" s="42">
        <v>9.1745525999999998E-14</v>
      </c>
      <c r="AH908" s="42">
        <v>0</v>
      </c>
      <c r="AI908" s="42">
        <v>1.7731683999999999E-11</v>
      </c>
      <c r="AJ908" s="42">
        <v>1.2886566E-8</v>
      </c>
      <c r="AK908" s="42">
        <v>2.5555191999999999E-12</v>
      </c>
      <c r="AL908" s="42">
        <v>1.4961048E-11</v>
      </c>
      <c r="AM908" s="29">
        <v>0</v>
      </c>
      <c r="AN908" s="42">
        <v>8.6917702E-17</v>
      </c>
      <c r="AO908" s="42">
        <v>2.8897436E-15</v>
      </c>
      <c r="AP908" s="42">
        <v>3.7582646999999999E-14</v>
      </c>
      <c r="AQ908" s="42">
        <v>7.6664775000000003E-15</v>
      </c>
      <c r="AR908" s="42">
        <v>9.3125345000000007E-12</v>
      </c>
      <c r="AS908" s="42">
        <v>4.1775252999999998E-10</v>
      </c>
      <c r="AT908" s="29">
        <v>0</v>
      </c>
      <c r="AU908" s="29">
        <v>0</v>
      </c>
      <c r="AV908" s="42">
        <v>1.9440583E-4</v>
      </c>
      <c r="AW908" s="42">
        <v>0</v>
      </c>
      <c r="AX908" s="42">
        <v>0</v>
      </c>
      <c r="AY908" s="42">
        <v>0</v>
      </c>
      <c r="AZ908" s="81"/>
      <c r="BA908" s="126" t="s">
        <v>1173</v>
      </c>
      <c r="BB908" s="85"/>
      <c r="BC908" s="81"/>
      <c r="BD908" s="6"/>
      <c r="BE908" s="39"/>
      <c r="BF908" s="6"/>
      <c r="BG908" s="6"/>
      <c r="BH908" s="6"/>
      <c r="BI908" s="6"/>
      <c r="BJ908" s="6"/>
      <c r="BK908" s="6"/>
      <c r="BL908" s="6"/>
      <c r="BM908" s="6"/>
      <c r="BN908" s="6"/>
      <c r="BO908" s="6"/>
      <c r="BP908" s="6"/>
      <c r="BQ908" s="6"/>
    </row>
    <row r="909" spans="3:69">
      <c r="C909" s="102" t="s">
        <v>843</v>
      </c>
      <c r="D909" s="6"/>
      <c r="E909" s="32" t="s">
        <v>44</v>
      </c>
      <c r="F909" s="43" t="s">
        <v>2383</v>
      </c>
      <c r="G909" s="245">
        <f>H909+I909+J909+K909</f>
        <v>5.3679429689999995E-2</v>
      </c>
      <c r="H909" s="93">
        <f>N909+O909+P909</f>
        <v>4.3869376799999995E-3</v>
      </c>
      <c r="I909" s="93">
        <f>L909+M909+Q909</f>
        <v>1.2402750000000001E-2</v>
      </c>
      <c r="J909" s="160">
        <f>R909+IF(S909="x",0,S909)+IF(T909="x",0,T909)+IF(U909="x",0,U909)+V909</f>
        <v>2.3612101000000001E-4</v>
      </c>
      <c r="K909" s="198">
        <v>3.6653620999999997E-2</v>
      </c>
      <c r="L909" s="198">
        <v>3.7828279999999998E-3</v>
      </c>
      <c r="M909" s="198">
        <v>3.4657153E-3</v>
      </c>
      <c r="N909" s="198">
        <v>4.1896803999999996E-3</v>
      </c>
      <c r="O909" s="198">
        <v>0</v>
      </c>
      <c r="P909" s="198">
        <v>1.9725727999999999E-4</v>
      </c>
      <c r="Q909" s="198">
        <v>5.1542067000000004E-3</v>
      </c>
      <c r="R909" s="198">
        <v>0</v>
      </c>
      <c r="S909" s="198">
        <v>2.3612101000000001E-4</v>
      </c>
      <c r="T909" s="198">
        <v>0</v>
      </c>
      <c r="U909" s="198">
        <v>0</v>
      </c>
      <c r="V909" s="198">
        <v>0</v>
      </c>
      <c r="W909" s="28"/>
      <c r="X909" s="252">
        <f>K909/0.116</f>
        <v>0.31597949137931031</v>
      </c>
      <c r="Y909" s="25">
        <v>4.2996116999999998</v>
      </c>
      <c r="Z909" s="67">
        <f t="shared" si="741"/>
        <v>8.5260292398812321E-3</v>
      </c>
      <c r="AA909" s="5">
        <f t="shared" si="742"/>
        <v>4.5149391182570003E-7</v>
      </c>
      <c r="AB909" s="5">
        <f t="shared" si="743"/>
        <v>1.1226022346283004E-9</v>
      </c>
      <c r="AC909" s="36">
        <f t="shared" si="744"/>
        <v>4.1458078000000002E-2</v>
      </c>
      <c r="AD909" s="42">
        <v>2.9455073999999998E-7</v>
      </c>
      <c r="AE909" s="42">
        <v>8.8867838E-10</v>
      </c>
      <c r="AF909" s="42">
        <v>2.4279485E-14</v>
      </c>
      <c r="AG909" s="42">
        <v>8.9987656999999996E-12</v>
      </c>
      <c r="AH909" s="42">
        <v>0</v>
      </c>
      <c r="AI909" s="42">
        <v>5.2187396000000004E-10</v>
      </c>
      <c r="AJ909" s="42">
        <v>1.3450682000000001E-7</v>
      </c>
      <c r="AK909" s="42">
        <v>7.6628161000000003E-11</v>
      </c>
      <c r="AL909" s="42">
        <v>1.5380275E-10</v>
      </c>
      <c r="AM909" s="29">
        <v>0</v>
      </c>
      <c r="AN909" s="42">
        <v>2.5322433000000001E-15</v>
      </c>
      <c r="AO909" s="42">
        <v>2.1395426999999999E-12</v>
      </c>
      <c r="AP909" s="42">
        <v>1.0937644999999999E-12</v>
      </c>
      <c r="AQ909" s="42">
        <v>2.328247E-13</v>
      </c>
      <c r="AR909" s="42">
        <v>2.0424291000000001E-9</v>
      </c>
      <c r="AS909" s="42">
        <v>1.986305E-8</v>
      </c>
      <c r="AT909" s="29">
        <v>0</v>
      </c>
      <c r="AU909" s="29">
        <v>0</v>
      </c>
      <c r="AV909" s="29">
        <v>4.1458078000000002E-2</v>
      </c>
      <c r="AW909" s="29">
        <v>0</v>
      </c>
      <c r="AX909" s="42">
        <v>0</v>
      </c>
      <c r="AY909" s="42">
        <v>0</v>
      </c>
      <c r="AZ909" s="81"/>
      <c r="BA909" s="33" t="s">
        <v>1165</v>
      </c>
      <c r="BB909" s="85"/>
      <c r="BC909" s="81"/>
      <c r="BD909" s="6"/>
      <c r="BE909" s="39"/>
      <c r="BF909" s="6"/>
      <c r="BG909" s="6"/>
      <c r="BH909" s="6"/>
      <c r="BI909" s="6"/>
      <c r="BJ909" s="6"/>
      <c r="BK909" s="6"/>
      <c r="BL909" s="6"/>
      <c r="BM909" s="6"/>
      <c r="BN909" s="6"/>
      <c r="BO909" s="6"/>
      <c r="BP909" s="6"/>
      <c r="BQ909" s="6"/>
    </row>
    <row r="910" spans="3:69">
      <c r="C910" s="102" t="s">
        <v>844</v>
      </c>
      <c r="D910" s="6"/>
      <c r="E910" s="32" t="s">
        <v>44</v>
      </c>
      <c r="F910" s="43" t="s">
        <v>2384</v>
      </c>
      <c r="G910" s="245">
        <f>H910+I910+J910+K910</f>
        <v>5.7393842002700002E-4</v>
      </c>
      <c r="H910" s="93">
        <f>N910+O910+P910</f>
        <v>9.9424399000000007E-5</v>
      </c>
      <c r="I910" s="93">
        <f>L910+M910+Q910</f>
        <v>5.5081392599999999E-5</v>
      </c>
      <c r="J910" s="160">
        <f>R910+IF(S910="x",0,S910)+IF(T910="x",0,T910)+IF(U910="x",0,U910)+V910</f>
        <v>2.2886882842699998E-4</v>
      </c>
      <c r="K910" s="198">
        <v>1.9056380000000001E-4</v>
      </c>
      <c r="L910" s="198">
        <v>1.8070645999999999E-5</v>
      </c>
      <c r="M910" s="198">
        <v>3.0274779999999999E-5</v>
      </c>
      <c r="N910" s="198">
        <v>2.9462563E-5</v>
      </c>
      <c r="O910" s="198">
        <v>2.3069377E-5</v>
      </c>
      <c r="P910" s="198">
        <v>4.6892459E-5</v>
      </c>
      <c r="Q910" s="198">
        <v>6.7359666000000004E-6</v>
      </c>
      <c r="R910" s="198">
        <v>2.1212286999999999E-4</v>
      </c>
      <c r="S910" s="198">
        <v>1.6672048E-5</v>
      </c>
      <c r="T910" s="198">
        <v>0</v>
      </c>
      <c r="U910" s="198">
        <v>7.3910427000000005E-8</v>
      </c>
      <c r="V910" s="198">
        <v>0</v>
      </c>
      <c r="W910" s="28"/>
      <c r="X910" s="246">
        <f>K910/0.116</f>
        <v>1.6427913793103449E-3</v>
      </c>
      <c r="Y910" s="25">
        <v>1.6373319000000001E-2</v>
      </c>
      <c r="Z910" s="67">
        <f t="shared" si="741"/>
        <v>1.0669993739460371E-2</v>
      </c>
      <c r="AA910" s="5">
        <f t="shared" si="742"/>
        <v>5.2759652438118995E-7</v>
      </c>
      <c r="AB910" s="5">
        <f t="shared" si="743"/>
        <v>3.1958415252060028E-9</v>
      </c>
      <c r="AC910" s="36">
        <f t="shared" si="744"/>
        <v>9.9490365000000003E-5</v>
      </c>
      <c r="AD910" s="42">
        <v>1.5599030999999999E-9</v>
      </c>
      <c r="AE910" s="42">
        <v>4.7063770999999999E-12</v>
      </c>
      <c r="AF910" s="42">
        <v>1.2856283999999999E-16</v>
      </c>
      <c r="AG910" s="42">
        <v>3.7783718000000001E-13</v>
      </c>
      <c r="AH910" s="42">
        <v>1.5230561E-13</v>
      </c>
      <c r="AI910" s="42">
        <v>4.2156223999999999E-12</v>
      </c>
      <c r="AJ910" s="42">
        <v>1.3513781E-9</v>
      </c>
      <c r="AK910" s="42">
        <v>6.0848995000000004E-13</v>
      </c>
      <c r="AL910" s="42">
        <v>8.0352807999999995E-13</v>
      </c>
      <c r="AM910" s="42">
        <v>3.0558139999999998E-14</v>
      </c>
      <c r="AN910" s="42">
        <v>6.7869225999999999E-18</v>
      </c>
      <c r="AO910" s="42">
        <v>5.8815425000000005E-14</v>
      </c>
      <c r="AP910" s="42">
        <v>6.1669066000000005E-16</v>
      </c>
      <c r="AQ910" s="42">
        <v>4.1242058E-16</v>
      </c>
      <c r="AR910" s="42">
        <v>1.7154253000000001E-10</v>
      </c>
      <c r="AS910" s="42">
        <v>4.3984886000000003E-11</v>
      </c>
      <c r="AT910" s="42">
        <v>1.7589978E-13</v>
      </c>
      <c r="AU910" s="42">
        <v>1.3030723E-5</v>
      </c>
      <c r="AV910" s="42">
        <v>8.6459642000000003E-5</v>
      </c>
      <c r="AW910" s="42">
        <v>5.2446497E-7</v>
      </c>
      <c r="AX910" s="42">
        <v>3.1893140000000001E-9</v>
      </c>
      <c r="AY910" s="42">
        <v>1.4269227E-13</v>
      </c>
      <c r="AZ910" s="81"/>
      <c r="BA910" s="33" t="s">
        <v>1165</v>
      </c>
      <c r="BB910" s="85"/>
      <c r="BC910" s="81"/>
      <c r="BD910" s="6"/>
      <c r="BE910" s="39"/>
      <c r="BF910" s="6"/>
      <c r="BG910" s="6"/>
      <c r="BH910" s="6"/>
      <c r="BI910" s="6"/>
      <c r="BJ910" s="6"/>
      <c r="BK910" s="6"/>
      <c r="BL910" s="6"/>
      <c r="BM910" s="6"/>
      <c r="BN910" s="6"/>
      <c r="BO910" s="6"/>
      <c r="BP910" s="6"/>
      <c r="BQ910" s="6"/>
    </row>
    <row r="911" spans="3:69" ht="14.4">
      <c r="C911" s="75" t="s">
        <v>845</v>
      </c>
      <c r="D911" s="17">
        <v>1</v>
      </c>
      <c r="E911" s="32" t="s">
        <v>44</v>
      </c>
      <c r="F911" s="43" t="s">
        <v>2385</v>
      </c>
      <c r="G911" s="245">
        <f t="shared" ref="G911" si="745">H911+I911+J911+K911</f>
        <v>4.9905088599999994E-3</v>
      </c>
      <c r="H911" s="93">
        <f t="shared" ref="H911" si="746">N911+O911+P911</f>
        <v>4.0497868E-4</v>
      </c>
      <c r="I911" s="93">
        <f t="shared" ref="I911" si="747">L911+M911+Q911</f>
        <v>6.9087724000000002E-4</v>
      </c>
      <c r="J911" s="160">
        <f t="shared" ref="J911" si="748">R911+IF(S911="x",0,S911)+IF(T911="x",0,T911)+IF(U911="x",0,U911)+V911</f>
        <v>9.897248400000001E-4</v>
      </c>
      <c r="K911" s="198">
        <v>2.9049280999999998E-3</v>
      </c>
      <c r="L911" s="198">
        <v>1.9349128999999999E-4</v>
      </c>
      <c r="M911" s="198">
        <v>4.9738595000000003E-4</v>
      </c>
      <c r="N911" s="198">
        <v>4.0497868E-4</v>
      </c>
      <c r="O911" s="198">
        <v>0</v>
      </c>
      <c r="P911" s="198">
        <v>0</v>
      </c>
      <c r="Q911" s="198">
        <v>0</v>
      </c>
      <c r="R911" s="198">
        <v>9.897248400000001E-4</v>
      </c>
      <c r="S911" s="198">
        <v>0</v>
      </c>
      <c r="T911" s="198">
        <v>0</v>
      </c>
      <c r="U911" s="198">
        <v>0</v>
      </c>
      <c r="V911" s="198">
        <v>0</v>
      </c>
      <c r="W911" s="28"/>
      <c r="X911" s="252">
        <f t="shared" si="740"/>
        <v>2.5042483620689653E-2</v>
      </c>
      <c r="Y911" s="25">
        <v>0</v>
      </c>
      <c r="Z911" s="67">
        <f t="shared" si="741"/>
        <v>6.0512501762571347E-4</v>
      </c>
      <c r="AA911" s="5">
        <f t="shared" si="742"/>
        <v>3.2847423349999998E-8</v>
      </c>
      <c r="AB911" s="5">
        <f t="shared" si="743"/>
        <v>9.2233589526600004E-11</v>
      </c>
      <c r="AC911" s="36">
        <f t="shared" si="744"/>
        <v>6.5990478999999994E-5</v>
      </c>
      <c r="AD911" s="42">
        <v>2.3591285000000001E-8</v>
      </c>
      <c r="AE911" s="42">
        <v>7.1165141999999999E-11</v>
      </c>
      <c r="AF911" s="42">
        <v>1.9442265999999999E-15</v>
      </c>
      <c r="AG911" s="29">
        <v>0</v>
      </c>
      <c r="AH911" s="29">
        <v>0</v>
      </c>
      <c r="AI911" s="42">
        <v>6.7903049999999996E-11</v>
      </c>
      <c r="AJ911" s="42">
        <v>9.1882352999999999E-9</v>
      </c>
      <c r="AK911" s="42">
        <v>9.6258170000000006E-12</v>
      </c>
      <c r="AL911" s="42">
        <v>1.0381427E-11</v>
      </c>
      <c r="AM911" s="42">
        <v>1.0592593000000001E-12</v>
      </c>
      <c r="AN911" s="29">
        <v>0</v>
      </c>
      <c r="AO911" s="29">
        <v>0</v>
      </c>
      <c r="AP911" s="29">
        <v>0</v>
      </c>
      <c r="AQ911" s="29">
        <v>0</v>
      </c>
      <c r="AR911" s="29">
        <v>0</v>
      </c>
      <c r="AS911" s="29">
        <v>0</v>
      </c>
      <c r="AT911" s="29">
        <v>0</v>
      </c>
      <c r="AU911" s="42">
        <v>6.5990478999999994E-5</v>
      </c>
      <c r="AV911" s="29">
        <v>0</v>
      </c>
      <c r="AW911" s="42">
        <v>0</v>
      </c>
      <c r="AX911" s="42">
        <v>0</v>
      </c>
      <c r="AY911" s="29">
        <v>0</v>
      </c>
      <c r="AZ911" s="81"/>
      <c r="BA911" s="187" t="s">
        <v>1614</v>
      </c>
      <c r="BB911" s="81"/>
      <c r="BC911" s="114"/>
      <c r="BD911" s="6"/>
      <c r="BE911" s="39"/>
      <c r="BF911" s="6"/>
      <c r="BG911" s="6"/>
      <c r="BH911" s="6"/>
      <c r="BI911" s="6"/>
      <c r="BJ911" s="6"/>
      <c r="BK911" s="6"/>
      <c r="BL911" s="6"/>
      <c r="BM911" s="6"/>
      <c r="BN911" s="6"/>
      <c r="BO911" s="6"/>
      <c r="BP911" s="6"/>
      <c r="BQ911" s="6"/>
    </row>
    <row r="912" spans="3:69">
      <c r="C912" s="66"/>
      <c r="D912" s="6"/>
      <c r="E912" s="6"/>
      <c r="G912" s="1"/>
      <c r="H912"/>
      <c r="I912"/>
      <c r="J912"/>
      <c r="K912"/>
      <c r="L912"/>
      <c r="M912"/>
      <c r="N912"/>
      <c r="O912"/>
      <c r="P912"/>
      <c r="Q912"/>
      <c r="R912"/>
      <c r="S912"/>
      <c r="T912"/>
      <c r="U912"/>
      <c r="V912"/>
      <c r="W912"/>
      <c r="X912" s="1"/>
      <c r="Y912"/>
      <c r="Z912" s="1"/>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s="6"/>
      <c r="BG912" s="6"/>
      <c r="BH912" s="6"/>
      <c r="BI912" s="6"/>
      <c r="BJ912" s="6"/>
      <c r="BK912" s="6"/>
      <c r="BL912" s="6"/>
      <c r="BM912" s="6"/>
      <c r="BN912" s="6"/>
      <c r="BO912" s="6"/>
      <c r="BP912" s="6"/>
      <c r="BQ912" s="6"/>
    </row>
    <row r="913" spans="3:69">
      <c r="C913" s="57" t="s">
        <v>176</v>
      </c>
      <c r="D913" s="1" t="s">
        <v>174</v>
      </c>
      <c r="E913" s="6"/>
      <c r="F913" s="5"/>
      <c r="AZ913" s="6"/>
      <c r="BA913" s="6"/>
      <c r="BB913" s="6"/>
      <c r="BC913" s="6"/>
      <c r="BD913" s="6"/>
      <c r="BE913" s="92"/>
      <c r="BF913" s="6"/>
      <c r="BG913" s="6"/>
      <c r="BH913" s="6"/>
      <c r="BI913" s="6"/>
      <c r="BJ913" s="6"/>
      <c r="BK913" s="6"/>
      <c r="BL913" s="6"/>
      <c r="BM913" s="6"/>
      <c r="BN913" s="6"/>
      <c r="BO913" s="6"/>
      <c r="BP913" s="6"/>
      <c r="BQ913" s="6"/>
    </row>
    <row r="914" spans="3:69">
      <c r="C914" s="75" t="s">
        <v>846</v>
      </c>
      <c r="D914" s="17">
        <v>1</v>
      </c>
      <c r="E914" s="32" t="s">
        <v>44</v>
      </c>
      <c r="F914" s="43" t="s">
        <v>2386</v>
      </c>
      <c r="G914" s="246">
        <f t="shared" ref="G914:G917" si="749">H914+I914+J914+K914</f>
        <v>2.4101343371599998E-2</v>
      </c>
      <c r="H914" s="95">
        <f t="shared" ref="H914:H917" si="750">N914+O914+P914</f>
        <v>1.555031029E-3</v>
      </c>
      <c r="I914" s="95">
        <f t="shared" ref="I914:I917" si="751">L914+M914+Q914</f>
        <v>4.5774293999999993E-3</v>
      </c>
      <c r="J914" s="152">
        <f t="shared" ref="J914:J917" si="752">R914+IF(S914="x",0,S914)+IF(T914="x",0,T914)+IF(U914="x",0,U914)+V914</f>
        <v>4.7492999425999992E-3</v>
      </c>
      <c r="K914" s="190">
        <v>1.3219583E-2</v>
      </c>
      <c r="L914" s="190">
        <v>2.6932459999999998E-3</v>
      </c>
      <c r="M914" s="190">
        <v>1.2049821999999999E-3</v>
      </c>
      <c r="N914" s="190">
        <v>1.0727137999999999E-3</v>
      </c>
      <c r="O914" s="190">
        <v>4.5391037000000001E-4</v>
      </c>
      <c r="P914" s="190">
        <v>2.8406858999999999E-5</v>
      </c>
      <c r="Q914" s="190">
        <v>6.792012E-4</v>
      </c>
      <c r="R914" s="190">
        <v>5.4466195999999995E-4</v>
      </c>
      <c r="S914" s="190">
        <v>4.1089975999999999E-3</v>
      </c>
      <c r="T914" s="190">
        <v>8.6982284000000005E-5</v>
      </c>
      <c r="U914" s="190">
        <v>8.6580986000000002E-6</v>
      </c>
      <c r="V914" s="190">
        <v>0</v>
      </c>
      <c r="W914" s="28"/>
      <c r="X914" s="252">
        <f t="shared" ref="X914:X917" si="753">K914/0.116</f>
        <v>0.1139619224137931</v>
      </c>
      <c r="Y914" s="25">
        <v>2.2010931</v>
      </c>
      <c r="Z914" s="67">
        <f t="shared" ref="Z914:Z917" si="754">AA914*42.1*400+AB914*1396*400+AC914*0.0000357*200</f>
        <v>3.5332163083149448E-3</v>
      </c>
      <c r="AA914" s="5">
        <f t="shared" ref="AA914:AA917" si="755">AD914+AG914+AH914+AI914+AJ914+AR914+AS914+AW914</f>
        <v>1.9159711292699998E-7</v>
      </c>
      <c r="AB914" s="5">
        <f t="shared" ref="AB914:AB917" si="756">AE914+AF914+AK914+AL914+AM914+AN914+AO914+AP914+AQ914+AT914+AX914+AY914</f>
        <v>4.7728262809016007E-10</v>
      </c>
      <c r="AC914" s="36">
        <f t="shared" ref="AC914:AC917" si="757">AU914+AV914</f>
        <v>5.6311354479999997E-3</v>
      </c>
      <c r="AD914" s="42">
        <v>1.0655548999999999E-7</v>
      </c>
      <c r="AE914" s="42">
        <v>3.2146772E-10</v>
      </c>
      <c r="AF914" s="42">
        <v>8.7827846000000003E-15</v>
      </c>
      <c r="AG914" s="42">
        <v>1.5959366000000001E-11</v>
      </c>
      <c r="AH914" s="42">
        <v>3.4596780999999998E-11</v>
      </c>
      <c r="AI914" s="42">
        <v>1.6982322000000001E-10</v>
      </c>
      <c r="AJ914" s="42">
        <v>7.7059711E-8</v>
      </c>
      <c r="AK914" s="42">
        <v>2.4219643999999999E-11</v>
      </c>
      <c r="AL914" s="42">
        <v>7.9619502000000002E-11</v>
      </c>
      <c r="AM914" s="42">
        <v>4.1176859E-15</v>
      </c>
      <c r="AN914" s="42">
        <v>7.5011566000000004E-16</v>
      </c>
      <c r="AO914" s="42">
        <v>2.9754172999999999E-13</v>
      </c>
      <c r="AP914" s="42">
        <v>4.7011039999999999E-15</v>
      </c>
      <c r="AQ914" s="42">
        <v>2.9705937000000001E-15</v>
      </c>
      <c r="AR914" s="42">
        <v>1.0470884E-10</v>
      </c>
      <c r="AS914" s="42">
        <v>5.1321552000000001E-10</v>
      </c>
      <c r="AT914" s="42">
        <v>8.2140934999999994E-12</v>
      </c>
      <c r="AU914" s="42">
        <v>1.1339648E-5</v>
      </c>
      <c r="AV914" s="29">
        <v>5.6197957999999998E-3</v>
      </c>
      <c r="AW914" s="42">
        <v>7.1436082000000002E-9</v>
      </c>
      <c r="AX914" s="42">
        <v>4.3440861E-11</v>
      </c>
      <c r="AY914" s="42">
        <v>1.9435763000000002E-15</v>
      </c>
      <c r="AZ914" s="55"/>
      <c r="BA914" s="33" t="s">
        <v>1219</v>
      </c>
      <c r="BB914" s="55"/>
      <c r="BC914" s="55"/>
      <c r="BD914" s="6"/>
      <c r="BE914" s="92"/>
      <c r="BF914" s="6"/>
      <c r="BG914" s="6"/>
      <c r="BH914" s="6"/>
      <c r="BI914" s="6"/>
      <c r="BJ914" s="6"/>
      <c r="BK914" s="6"/>
      <c r="BL914" s="6"/>
      <c r="BM914" s="6"/>
      <c r="BN914" s="6"/>
      <c r="BO914" s="6"/>
      <c r="BP914" s="6"/>
      <c r="BQ914" s="6"/>
    </row>
    <row r="915" spans="3:69">
      <c r="C915" s="75" t="s">
        <v>847</v>
      </c>
      <c r="D915" s="17">
        <v>1</v>
      </c>
      <c r="E915" s="32" t="s">
        <v>44</v>
      </c>
      <c r="F915" s="43" t="s">
        <v>2387</v>
      </c>
      <c r="G915" s="246">
        <f t="shared" si="749"/>
        <v>2.7702693456499998E-2</v>
      </c>
      <c r="H915" s="95">
        <f t="shared" si="750"/>
        <v>1.7873919220000002E-3</v>
      </c>
      <c r="I915" s="95">
        <f t="shared" si="751"/>
        <v>5.2614130299999994E-3</v>
      </c>
      <c r="J915" s="152">
        <f t="shared" si="752"/>
        <v>5.4589655044999996E-3</v>
      </c>
      <c r="K915" s="190">
        <v>1.5194923000000001E-2</v>
      </c>
      <c r="L915" s="190">
        <v>3.0956849999999999E-3</v>
      </c>
      <c r="M915" s="190">
        <v>1.385037E-3</v>
      </c>
      <c r="N915" s="190">
        <v>1.2330043000000001E-3</v>
      </c>
      <c r="O915" s="190">
        <v>5.2173606000000005E-4</v>
      </c>
      <c r="P915" s="190">
        <v>3.2651562E-5</v>
      </c>
      <c r="Q915" s="190">
        <v>7.8069103000000001E-4</v>
      </c>
      <c r="R915" s="190">
        <v>6.2604822999999998E-4</v>
      </c>
      <c r="S915" s="190">
        <v>4.7229858000000001E-3</v>
      </c>
      <c r="T915" s="190">
        <v>9.9979637000000002E-5</v>
      </c>
      <c r="U915" s="190">
        <v>9.9518374999999994E-6</v>
      </c>
      <c r="V915" s="190">
        <v>0</v>
      </c>
      <c r="W915" s="28"/>
      <c r="X915" s="252">
        <f t="shared" si="753"/>
        <v>0.13099071551724137</v>
      </c>
      <c r="Y915" s="25">
        <v>2.5299920999999999</v>
      </c>
      <c r="Z915" s="67">
        <f t="shared" si="754"/>
        <v>4.0611682652422912E-3</v>
      </c>
      <c r="AA915" s="5">
        <f t="shared" si="755"/>
        <v>2.20226572403E-7</v>
      </c>
      <c r="AB915" s="5">
        <f t="shared" si="756"/>
        <v>5.486007161584001E-10</v>
      </c>
      <c r="AC915" s="36">
        <f t="shared" si="757"/>
        <v>6.4725694779999999E-3</v>
      </c>
      <c r="AD915" s="42">
        <v>1.2247758000000001E-7</v>
      </c>
      <c r="AE915" s="42">
        <v>3.6950312000000001E-10</v>
      </c>
      <c r="AF915" s="42">
        <v>1.0095155000000001E-14</v>
      </c>
      <c r="AG915" s="42">
        <v>1.8344097999999999E-11</v>
      </c>
      <c r="AH915" s="42">
        <v>3.9766415E-11</v>
      </c>
      <c r="AI915" s="42">
        <v>1.9519911E-10</v>
      </c>
      <c r="AJ915" s="42">
        <v>8.8574381000000002E-8</v>
      </c>
      <c r="AK915" s="42">
        <v>2.7838672E-11</v>
      </c>
      <c r="AL915" s="42">
        <v>9.1516668999999994E-11</v>
      </c>
      <c r="AM915" s="42">
        <v>4.7329722999999997E-15</v>
      </c>
      <c r="AN915" s="42">
        <v>8.6220190000000004E-16</v>
      </c>
      <c r="AO915" s="42">
        <v>3.4200199000000001E-13</v>
      </c>
      <c r="AP915" s="42">
        <v>5.4035678999999999E-15</v>
      </c>
      <c r="AQ915" s="42">
        <v>3.4144755999999998E-15</v>
      </c>
      <c r="AR915" s="42">
        <v>1.2035499E-10</v>
      </c>
      <c r="AS915" s="42">
        <v>5.8990288999999995E-10</v>
      </c>
      <c r="AT915" s="42">
        <v>9.4414868000000006E-12</v>
      </c>
      <c r="AU915" s="42">
        <v>1.3034077999999999E-5</v>
      </c>
      <c r="AV915" s="29">
        <v>6.4595353999999999E-3</v>
      </c>
      <c r="AW915" s="42">
        <v>8.2110439000000006E-9</v>
      </c>
      <c r="AX915" s="42">
        <v>4.9932024000000001E-11</v>
      </c>
      <c r="AY915" s="42">
        <v>2.2339957E-15</v>
      </c>
      <c r="AZ915" s="55"/>
      <c r="BA915" s="127" t="s">
        <v>1184</v>
      </c>
      <c r="BB915" s="55"/>
      <c r="BC915" s="55"/>
      <c r="BD915" s="6"/>
      <c r="BE915" s="92"/>
      <c r="BF915" s="6"/>
      <c r="BG915" s="6"/>
      <c r="BH915" s="6"/>
      <c r="BI915" s="6"/>
      <c r="BJ915" s="6"/>
      <c r="BK915" s="6"/>
      <c r="BL915" s="6"/>
      <c r="BM915" s="6"/>
      <c r="BN915" s="6"/>
      <c r="BO915" s="6"/>
      <c r="BP915" s="6"/>
      <c r="BQ915" s="6"/>
    </row>
    <row r="916" spans="3:69">
      <c r="C916" s="75" t="s">
        <v>848</v>
      </c>
      <c r="D916" s="17">
        <v>1</v>
      </c>
      <c r="E916" s="32" t="s">
        <v>44</v>
      </c>
      <c r="F916" s="43" t="s">
        <v>2388</v>
      </c>
      <c r="G916" s="246">
        <f t="shared" si="749"/>
        <v>2.3432842802899999E-2</v>
      </c>
      <c r="H916" s="95">
        <f t="shared" si="750"/>
        <v>1.199061871E-3</v>
      </c>
      <c r="I916" s="95">
        <f t="shared" si="751"/>
        <v>2.2263217399999999E-3</v>
      </c>
      <c r="J916" s="152">
        <f t="shared" si="752"/>
        <v>2.3910701918999997E-3</v>
      </c>
      <c r="K916" s="190">
        <v>1.7616389E-2</v>
      </c>
      <c r="L916" s="190">
        <v>8.0748897999999996E-4</v>
      </c>
      <c r="M916" s="190">
        <v>1.1558853E-3</v>
      </c>
      <c r="N916" s="190">
        <v>1.0150629E-3</v>
      </c>
      <c r="O916" s="190">
        <v>1.5650174E-4</v>
      </c>
      <c r="P916" s="190">
        <v>2.7497231E-5</v>
      </c>
      <c r="Q916" s="190">
        <v>2.6294745999999998E-4</v>
      </c>
      <c r="R916" s="190">
        <v>7.3647727000000004E-4</v>
      </c>
      <c r="S916" s="190">
        <v>1.4474022E-3</v>
      </c>
      <c r="T916" s="190">
        <v>2.0577322000000001E-4</v>
      </c>
      <c r="U916" s="190">
        <v>1.4175019000000001E-6</v>
      </c>
      <c r="V916" s="190">
        <v>0</v>
      </c>
      <c r="W916" s="28"/>
      <c r="X916" s="252">
        <f t="shared" si="753"/>
        <v>0.15186542241379308</v>
      </c>
      <c r="Y916" s="25">
        <v>2.3557285000000001</v>
      </c>
      <c r="Z916" s="67">
        <f t="shared" si="754"/>
        <v>3.3751792879094739E-3</v>
      </c>
      <c r="AA916" s="5">
        <f t="shared" si="755"/>
        <v>1.7887392422599999E-7</v>
      </c>
      <c r="AB916" s="5">
        <f t="shared" si="756"/>
        <v>5.1330346646188013E-10</v>
      </c>
      <c r="AC916" s="36">
        <f t="shared" si="757"/>
        <v>1.0688200037999999E-2</v>
      </c>
      <c r="AD916" s="42">
        <v>1.4170459999999999E-7</v>
      </c>
      <c r="AE916" s="42">
        <v>4.2752219000000002E-10</v>
      </c>
      <c r="AF916" s="42">
        <v>1.1680332000000001E-14</v>
      </c>
      <c r="AG916" s="42">
        <v>1.213597E-11</v>
      </c>
      <c r="AH916" s="42">
        <v>1.1964456E-11</v>
      </c>
      <c r="AI916" s="42">
        <v>1.6153048E-10</v>
      </c>
      <c r="AJ916" s="42">
        <v>3.1952099000000002E-8</v>
      </c>
      <c r="AK916" s="42">
        <v>2.3034748000000001E-11</v>
      </c>
      <c r="AL916" s="42">
        <v>3.3472502999999999E-11</v>
      </c>
      <c r="AM916" s="42">
        <v>4.0637250000000004E-15</v>
      </c>
      <c r="AN916" s="42">
        <v>5.8485187999999998E-16</v>
      </c>
      <c r="AO916" s="42">
        <v>1.0912812E-13</v>
      </c>
      <c r="AP916" s="42">
        <v>3.0659152E-15</v>
      </c>
      <c r="AQ916" s="42">
        <v>2.0473414E-15</v>
      </c>
      <c r="AR916" s="42">
        <v>1.6112522999999999E-10</v>
      </c>
      <c r="AS916" s="42">
        <v>2.9934078999999998E-10</v>
      </c>
      <c r="AT916" s="42">
        <v>1.3448094999999999E-12</v>
      </c>
      <c r="AU916" s="42">
        <v>1.4257038E-5</v>
      </c>
      <c r="AV916" s="42">
        <v>1.0673943E-2</v>
      </c>
      <c r="AW916" s="42">
        <v>4.5711283000000004E-9</v>
      </c>
      <c r="AX916" s="42">
        <v>2.7797402E-11</v>
      </c>
      <c r="AY916" s="42">
        <v>1.2436764E-15</v>
      </c>
      <c r="AZ916" s="55"/>
      <c r="BA916" s="127" t="s">
        <v>1184</v>
      </c>
      <c r="BB916" s="55"/>
      <c r="BC916" s="55"/>
      <c r="BD916" s="6"/>
      <c r="BE916" s="92"/>
      <c r="BF916" s="6"/>
      <c r="BG916" s="6"/>
      <c r="BH916" s="6"/>
      <c r="BI916" s="6"/>
      <c r="BJ916" s="6"/>
      <c r="BK916" s="6"/>
      <c r="BL916" s="6"/>
      <c r="BM916" s="6"/>
      <c r="BN916" s="6"/>
      <c r="BO916" s="6"/>
      <c r="BP916" s="6"/>
      <c r="BQ916" s="6"/>
    </row>
    <row r="917" spans="3:69">
      <c r="C917" s="75" t="s">
        <v>849</v>
      </c>
      <c r="D917" s="17">
        <v>1</v>
      </c>
      <c r="E917" s="32" t="s">
        <v>44</v>
      </c>
      <c r="F917" s="50" t="s">
        <v>5042</v>
      </c>
      <c r="G917" s="246">
        <f t="shared" si="749"/>
        <v>2.5105566147700001E-2</v>
      </c>
      <c r="H917" s="95">
        <f t="shared" si="750"/>
        <v>1.619823989E-3</v>
      </c>
      <c r="I917" s="95">
        <f t="shared" si="751"/>
        <v>4.7681556499999996E-3</v>
      </c>
      <c r="J917" s="152">
        <f t="shared" si="752"/>
        <v>4.947187508700001E-3</v>
      </c>
      <c r="K917" s="190">
        <v>1.3770398999999999E-2</v>
      </c>
      <c r="L917" s="190">
        <v>2.8054645999999999E-3</v>
      </c>
      <c r="M917" s="190">
        <v>1.2551897999999999E-3</v>
      </c>
      <c r="N917" s="190">
        <v>1.1174102E-3</v>
      </c>
      <c r="O917" s="190">
        <v>4.7282330999999999E-4</v>
      </c>
      <c r="P917" s="190">
        <v>2.9590479E-5</v>
      </c>
      <c r="Q917" s="190">
        <v>7.0750125000000001E-4</v>
      </c>
      <c r="R917" s="190">
        <v>5.6735621000000001E-4</v>
      </c>
      <c r="S917" s="190">
        <v>4.2802059000000003E-3</v>
      </c>
      <c r="T917" s="190">
        <v>9.0606546000000007E-5</v>
      </c>
      <c r="U917" s="190">
        <v>9.0188526999999993E-6</v>
      </c>
      <c r="V917" s="190">
        <v>0</v>
      </c>
      <c r="W917" s="28"/>
      <c r="X917" s="241">
        <f t="shared" si="753"/>
        <v>0.11871033620689654</v>
      </c>
      <c r="Y917" s="25">
        <v>2.2928052999999999</v>
      </c>
      <c r="Z917" s="67">
        <f t="shared" si="754"/>
        <v>3.6804337796164412E-3</v>
      </c>
      <c r="AA917" s="5">
        <f t="shared" si="755"/>
        <v>1.9958033365299999E-7</v>
      </c>
      <c r="AB917" s="5">
        <f t="shared" si="756"/>
        <v>4.9716939597117006E-10</v>
      </c>
      <c r="AC917" s="36">
        <f t="shared" si="757"/>
        <v>5.8657661329999996E-3</v>
      </c>
      <c r="AD917" s="42">
        <v>1.1099531E-7</v>
      </c>
      <c r="AE917" s="42">
        <v>3.348622E-10</v>
      </c>
      <c r="AF917" s="42">
        <v>9.1487339999999999E-15</v>
      </c>
      <c r="AG917" s="42">
        <v>1.6624339E-11</v>
      </c>
      <c r="AH917" s="42">
        <v>3.6038314000000002E-11</v>
      </c>
      <c r="AI917" s="42">
        <v>1.7689918999999999E-10</v>
      </c>
      <c r="AJ917" s="42">
        <v>8.0270532000000001E-8</v>
      </c>
      <c r="AK917" s="42">
        <v>2.5228795999999999E-11</v>
      </c>
      <c r="AL917" s="42">
        <v>8.2936980999999996E-11</v>
      </c>
      <c r="AM917" s="42">
        <v>4.2892561999999997E-15</v>
      </c>
      <c r="AN917" s="42">
        <v>7.8137047000000003E-16</v>
      </c>
      <c r="AO917" s="42">
        <v>3.0993929999999999E-13</v>
      </c>
      <c r="AP917" s="42">
        <v>4.8969834000000003E-15</v>
      </c>
      <c r="AQ917" s="42">
        <v>3.0943685000000001E-15</v>
      </c>
      <c r="AR917" s="42">
        <v>1.0907171E-10</v>
      </c>
      <c r="AS917" s="42">
        <v>5.3459950000000004E-10</v>
      </c>
      <c r="AT917" s="42">
        <v>8.5563474000000005E-12</v>
      </c>
      <c r="AU917" s="42">
        <v>1.1812133E-5</v>
      </c>
      <c r="AV917" s="29">
        <v>5.8539539999999998E-3</v>
      </c>
      <c r="AW917" s="42">
        <v>7.4412586E-9</v>
      </c>
      <c r="AX917" s="42">
        <v>4.5250897E-11</v>
      </c>
      <c r="AY917" s="42">
        <v>2.0245586000000002E-15</v>
      </c>
      <c r="AZ917" s="55"/>
      <c r="BA917" s="127" t="s">
        <v>1219</v>
      </c>
      <c r="BB917" s="55"/>
      <c r="BC917" s="55"/>
      <c r="BD917" s="6"/>
      <c r="BE917" s="92"/>
      <c r="BF917" s="6"/>
      <c r="BG917" s="6"/>
      <c r="BH917" s="6"/>
      <c r="BI917" s="6"/>
      <c r="BJ917" s="6"/>
      <c r="BK917" s="6"/>
      <c r="BL917" s="6"/>
      <c r="BM917" s="6"/>
      <c r="BN917" s="6"/>
      <c r="BO917" s="6"/>
      <c r="BP917" s="6"/>
      <c r="BQ917" s="6"/>
    </row>
    <row r="918" spans="3:69">
      <c r="C918" s="75"/>
      <c r="D918" s="17">
        <v>1</v>
      </c>
      <c r="E918" s="32" t="s">
        <v>44</v>
      </c>
      <c r="F918" s="267" t="s">
        <v>5043</v>
      </c>
      <c r="G918" s="246">
        <f>0.084*G906 + 0.073*G910 + 0.023*G911 + 0.014*G911 + 0.004*G911 + 0.01*G909 + 0.2*G908 + 0.19*G905 + 0.4*G907</f>
        <v>3.8050842561129117E-2</v>
      </c>
      <c r="H918" s="95">
        <f t="shared" ref="H918:AY918" si="758">0.084*H906 + 0.073*H910 + 0.023*H911 + 0.014*H911 + 0.004*H911 + 0.01*H909 + 0.2*H908 + 0.19*H905 + 0.4*H907</f>
        <v>1.2631390641034E-3</v>
      </c>
      <c r="I918" s="95">
        <f t="shared" si="758"/>
        <v>1.48632472229438E-2</v>
      </c>
      <c r="J918" s="152">
        <f t="shared" si="758"/>
        <v>4.0522409531019111E-3</v>
      </c>
      <c r="K918" s="190">
        <f t="shared" si="758"/>
        <v>1.7872215320980003E-2</v>
      </c>
      <c r="L918" s="190">
        <f t="shared" si="758"/>
        <v>1.2932280287564001E-2</v>
      </c>
      <c r="M918" s="190">
        <f t="shared" si="758"/>
        <v>1.2560324843220001E-3</v>
      </c>
      <c r="N918" s="190">
        <f t="shared" si="758"/>
        <v>1.1688821702950001E-3</v>
      </c>
      <c r="O918" s="190">
        <f t="shared" si="758"/>
        <v>2.0192691333999999E-6</v>
      </c>
      <c r="P918" s="190">
        <f t="shared" si="758"/>
        <v>9.2237624675000005E-5</v>
      </c>
      <c r="Q918" s="190">
        <f t="shared" si="758"/>
        <v>6.7493445105780013E-4</v>
      </c>
      <c r="R918" s="190">
        <f t="shared" si="758"/>
        <v>6.4000681881999999E-5</v>
      </c>
      <c r="S918" s="190">
        <f t="shared" si="758"/>
        <v>3.9847019290000004E-3</v>
      </c>
      <c r="T918" s="190">
        <f t="shared" si="758"/>
        <v>3.5211560160000004E-6</v>
      </c>
      <c r="U918" s="190">
        <f t="shared" si="758"/>
        <v>1.4325340731E-8</v>
      </c>
      <c r="V918" s="190">
        <f t="shared" si="758"/>
        <v>2.8608631800000005E-9</v>
      </c>
      <c r="W918" s="28"/>
      <c r="X918" s="241">
        <f t="shared" si="758"/>
        <v>0.15407082173258621</v>
      </c>
      <c r="Y918" s="25">
        <f t="shared" si="758"/>
        <v>2.4101563175590002</v>
      </c>
      <c r="Z918" s="67">
        <f t="shared" si="758"/>
        <v>1.2091160253669219E-2</v>
      </c>
      <c r="AA918" s="5">
        <f t="shared" si="758"/>
        <v>6.7065251311449206E-7</v>
      </c>
      <c r="AB918" s="5">
        <f t="shared" si="758"/>
        <v>1.2582542346482268E-9</v>
      </c>
      <c r="AC918" s="36">
        <f t="shared" si="758"/>
        <v>1.3272096385658801E-2</v>
      </c>
      <c r="AD918" s="42">
        <f t="shared" si="758"/>
        <v>1.4449827668210001E-7</v>
      </c>
      <c r="AE918" s="42">
        <f t="shared" si="758"/>
        <v>4.359415212907E-10</v>
      </c>
      <c r="AF918" s="42">
        <f t="shared" si="758"/>
        <v>1.19097187342E-14</v>
      </c>
      <c r="AG918" s="42">
        <f t="shared" si="758"/>
        <v>9.2998866279400014E-12</v>
      </c>
      <c r="AH918" s="42">
        <f t="shared" si="758"/>
        <v>2.6640857689999996E-14</v>
      </c>
      <c r="AI918" s="42">
        <f t="shared" si="758"/>
        <v>1.803983604824E-10</v>
      </c>
      <c r="AJ918" s="42">
        <f t="shared" si="758"/>
        <v>4.8369877128460012E-7</v>
      </c>
      <c r="AK918" s="42">
        <f t="shared" si="758"/>
        <v>2.5693099995630002E-11</v>
      </c>
      <c r="AL918" s="42">
        <f t="shared" si="758"/>
        <v>5.6250825537484003E-10</v>
      </c>
      <c r="AM918" s="42">
        <f t="shared" si="758"/>
        <v>7.5020413360000019E-14</v>
      </c>
      <c r="AN918" s="42">
        <f t="shared" si="758"/>
        <v>5.6105947511980005E-16</v>
      </c>
      <c r="AO918" s="42">
        <f t="shared" si="758"/>
        <v>9.2506199462500001E-13</v>
      </c>
      <c r="AP918" s="42">
        <f t="shared" si="758"/>
        <v>1.8188653874378002E-13</v>
      </c>
      <c r="AQ918" s="42">
        <f t="shared" si="758"/>
        <v>3.8706715617940001E-14</v>
      </c>
      <c r="AR918" s="42">
        <f t="shared" si="758"/>
        <v>4.5709232733799993E-10</v>
      </c>
      <c r="AS918" s="42">
        <f t="shared" si="758"/>
        <v>3.5186767309579999E-9</v>
      </c>
      <c r="AT918" s="42">
        <f t="shared" si="758"/>
        <v>2.3367846179999999E-14</v>
      </c>
      <c r="AU918" s="42">
        <f t="shared" si="758"/>
        <v>4.4314121927999995E-6</v>
      </c>
      <c r="AV918" s="29">
        <f t="shared" si="758"/>
        <v>1.3267664973466001E-2</v>
      </c>
      <c r="AW918" s="42">
        <f t="shared" si="758"/>
        <v>3.8289971201527999E-8</v>
      </c>
      <c r="AX918" s="42">
        <f t="shared" si="758"/>
        <v>2.3284442606000001E-10</v>
      </c>
      <c r="AY918" s="42">
        <f t="shared" si="758"/>
        <v>1.0417640320584E-14</v>
      </c>
      <c r="AZ918" s="55"/>
      <c r="BA918" s="333" t="s">
        <v>5041</v>
      </c>
      <c r="BB918" s="55"/>
      <c r="BC918" s="55"/>
      <c r="BD918" s="6"/>
      <c r="BE918" s="92"/>
      <c r="BF918" s="6"/>
      <c r="BG918" s="6"/>
      <c r="BH918" s="6"/>
      <c r="BI918" s="6"/>
      <c r="BJ918" s="6"/>
      <c r="BK918" s="6"/>
      <c r="BL918" s="6"/>
      <c r="BM918" s="6"/>
      <c r="BN918" s="6"/>
      <c r="BO918" s="6"/>
      <c r="BP918" s="6"/>
      <c r="BQ918" s="6"/>
    </row>
    <row r="919" spans="3:69" ht="13.8" customHeight="1">
      <c r="C919" s="85"/>
      <c r="E919" s="32"/>
      <c r="F919" s="5"/>
      <c r="AZ919" s="55"/>
      <c r="BA919"/>
      <c r="BB919" s="55"/>
      <c r="BC919" s="55"/>
      <c r="BD919" s="6"/>
      <c r="BE919" s="32"/>
      <c r="BF919" s="6"/>
      <c r="BG919" s="6"/>
      <c r="BH919" s="6"/>
      <c r="BI919" s="6"/>
      <c r="BJ919" s="6"/>
      <c r="BK919" s="6"/>
      <c r="BL919" s="6"/>
      <c r="BM919" s="6"/>
      <c r="BN919" s="6"/>
      <c r="BO919" s="6"/>
      <c r="BP919" s="6"/>
      <c r="BQ919" s="6"/>
    </row>
    <row r="920" spans="3:69" ht="13.8" customHeight="1">
      <c r="C920" s="57" t="s">
        <v>177</v>
      </c>
      <c r="D920" s="1" t="s">
        <v>178</v>
      </c>
      <c r="E920" s="6"/>
      <c r="F920" s="5"/>
      <c r="AZ920" s="6"/>
      <c r="BA920" s="6"/>
      <c r="BB920" s="6"/>
      <c r="BC920" s="6"/>
      <c r="BD920" s="6"/>
      <c r="BE920" s="32"/>
      <c r="BF920" s="6"/>
      <c r="BG920" s="6"/>
      <c r="BH920" s="6"/>
      <c r="BI920" s="6"/>
      <c r="BJ920" s="6"/>
      <c r="BK920" s="6"/>
      <c r="BL920" s="6"/>
      <c r="BM920" s="6"/>
      <c r="BN920" s="6"/>
      <c r="BO920" s="6"/>
      <c r="BP920" s="6"/>
      <c r="BQ920" s="6"/>
    </row>
    <row r="921" spans="3:69" ht="13.8" customHeight="1">
      <c r="C921" s="75" t="s">
        <v>850</v>
      </c>
      <c r="D921" s="6"/>
      <c r="E921" s="32" t="s">
        <v>44</v>
      </c>
      <c r="F921" s="188" t="s">
        <v>2389</v>
      </c>
      <c r="G921" s="246">
        <f t="shared" ref="G921:G925" si="759">H921+I921+J921+K921</f>
        <v>1.08456044294E-2</v>
      </c>
      <c r="H921" s="95">
        <f t="shared" ref="H921:H925" si="760">N921+O921+P921</f>
        <v>6.9976395700000003E-4</v>
      </c>
      <c r="I921" s="95">
        <f t="shared" ref="I921:I925" si="761">L921+M921+Q921</f>
        <v>2.05984322E-3</v>
      </c>
      <c r="J921" s="152">
        <f t="shared" ref="J921:J925" si="762">R921+IF(S921="x",0,S921)+IF(T921="x",0,T921)+IF(U921="x",0,U921)+V921</f>
        <v>2.1371849523999999E-3</v>
      </c>
      <c r="K921" s="190">
        <v>5.9488123E-3</v>
      </c>
      <c r="L921" s="190">
        <v>1.2119607E-3</v>
      </c>
      <c r="M921" s="190">
        <v>5.4224198000000004E-4</v>
      </c>
      <c r="N921" s="190">
        <v>4.8272119999999999E-4</v>
      </c>
      <c r="O921" s="190">
        <v>2.0425966999999999E-4</v>
      </c>
      <c r="P921" s="190">
        <v>1.2783087000000001E-5</v>
      </c>
      <c r="Q921" s="190">
        <v>3.0564053999999999E-4</v>
      </c>
      <c r="R921" s="190">
        <v>2.4509788000000001E-4</v>
      </c>
      <c r="S921" s="190">
        <v>1.8490488999999999E-3</v>
      </c>
      <c r="T921" s="190">
        <v>3.9142028000000002E-5</v>
      </c>
      <c r="U921" s="190">
        <v>3.8961444E-6</v>
      </c>
      <c r="V921" s="190">
        <v>0</v>
      </c>
      <c r="W921" s="55"/>
      <c r="X921" s="252">
        <f t="shared" ref="X921:X926" si="763">K921/0.116</f>
        <v>5.1282864655172414E-2</v>
      </c>
      <c r="Y921" s="25">
        <v>0.99049189999999998</v>
      </c>
      <c r="Z921" s="67">
        <f t="shared" ref="Z921:Z925" si="764">AA921*42.1*400+AB921*1396*400+AC921*0.0000357*200</f>
        <v>1.5899473794843734E-3</v>
      </c>
      <c r="AA921" s="5">
        <f t="shared" ref="AA921:AA925" si="765">AD921+AG921+AH921+AI921+AJ921+AR921+AS921+AW921</f>
        <v>8.6218703377600003E-8</v>
      </c>
      <c r="AB921" s="5">
        <f t="shared" ref="AB921:AB925" si="766">AE921+AF921+AK921+AL921+AM921+AN921+AO921+AP921+AQ921+AT921+AX921+AY921</f>
        <v>2.1477717851718007E-10</v>
      </c>
      <c r="AC921" s="36">
        <f t="shared" ref="AC921:AC925" si="767">AU921+AV921</f>
        <v>2.5340109413999998E-3</v>
      </c>
      <c r="AD921" s="42">
        <v>4.7949972999999997E-8</v>
      </c>
      <c r="AE921" s="42">
        <v>1.4466046999999999E-10</v>
      </c>
      <c r="AF921" s="42">
        <v>3.9522530999999997E-15</v>
      </c>
      <c r="AG921" s="42">
        <v>7.1817145999999999E-12</v>
      </c>
      <c r="AH921" s="42">
        <v>1.5568551999999999E-11</v>
      </c>
      <c r="AI921" s="42">
        <v>7.6420451000000001E-11</v>
      </c>
      <c r="AJ921" s="42">
        <v>3.4676869999999998E-8</v>
      </c>
      <c r="AK921" s="42">
        <v>1.089884E-11</v>
      </c>
      <c r="AL921" s="42">
        <v>3.5828775999999998E-11</v>
      </c>
      <c r="AM921" s="42">
        <v>1.8529586999999999E-15</v>
      </c>
      <c r="AN921" s="42">
        <v>3.3755205000000001E-16</v>
      </c>
      <c r="AO921" s="42">
        <v>1.3389378E-13</v>
      </c>
      <c r="AP921" s="42">
        <v>2.1154967999999999E-15</v>
      </c>
      <c r="AQ921" s="42">
        <v>1.3367671999999999E-15</v>
      </c>
      <c r="AR921" s="42">
        <v>4.711898E-11</v>
      </c>
      <c r="AS921" s="42">
        <v>2.3094698E-10</v>
      </c>
      <c r="AT921" s="42">
        <v>3.6963421E-12</v>
      </c>
      <c r="AU921" s="42">
        <v>5.1028413999999999E-6</v>
      </c>
      <c r="AV921" s="29">
        <v>2.5289080999999999E-3</v>
      </c>
      <c r="AW921" s="42">
        <v>3.2146237000000002E-9</v>
      </c>
      <c r="AX921" s="42">
        <v>1.9548386999999999E-11</v>
      </c>
      <c r="AY921" s="42">
        <v>8.7460933000000005E-16</v>
      </c>
      <c r="AZ921" s="55"/>
      <c r="BA921" s="127" t="s">
        <v>1219</v>
      </c>
      <c r="BB921" s="55"/>
      <c r="BC921" s="55"/>
      <c r="BD921" s="6"/>
      <c r="BE921" s="32"/>
      <c r="BF921" s="6"/>
      <c r="BG921" s="6"/>
      <c r="BH921" s="6"/>
      <c r="BI921" s="6"/>
      <c r="BJ921" s="6"/>
      <c r="BK921" s="6"/>
      <c r="BL921" s="6"/>
      <c r="BM921" s="6"/>
      <c r="BN921" s="6"/>
      <c r="BO921" s="6"/>
      <c r="BP921" s="6"/>
      <c r="BQ921" s="6"/>
    </row>
    <row r="922" spans="3:69" ht="13.8" customHeight="1">
      <c r="C922" s="75" t="s">
        <v>851</v>
      </c>
      <c r="D922" s="17">
        <v>1</v>
      </c>
      <c r="E922" s="32" t="s">
        <v>44</v>
      </c>
      <c r="F922" s="188" t="s">
        <v>2390</v>
      </c>
      <c r="G922" s="246">
        <f t="shared" si="759"/>
        <v>1.2466211955899999E-2</v>
      </c>
      <c r="H922" s="95">
        <f t="shared" si="760"/>
        <v>8.0432639300000001E-4</v>
      </c>
      <c r="I922" s="95">
        <f t="shared" si="761"/>
        <v>2.3676359000000002E-3</v>
      </c>
      <c r="J922" s="152">
        <f t="shared" si="762"/>
        <v>2.4565344628999998E-3</v>
      </c>
      <c r="K922" s="190">
        <v>6.8377152000000004E-3</v>
      </c>
      <c r="L922" s="190">
        <v>1.3930583000000001E-3</v>
      </c>
      <c r="M922" s="190">
        <v>6.2326663999999997E-4</v>
      </c>
      <c r="N922" s="190">
        <v>5.5485196000000004E-4</v>
      </c>
      <c r="O922" s="190">
        <v>2.3478122999999999E-4</v>
      </c>
      <c r="P922" s="190">
        <v>1.4693203E-5</v>
      </c>
      <c r="Q922" s="190">
        <v>3.5131095999999998E-4</v>
      </c>
      <c r="R922" s="190">
        <v>2.8172169999999999E-4</v>
      </c>
      <c r="S922" s="190">
        <v>2.1253435999999998E-3</v>
      </c>
      <c r="T922" s="190">
        <v>4.4990836000000001E-5</v>
      </c>
      <c r="U922" s="190">
        <v>4.4783268999999997E-6</v>
      </c>
      <c r="V922" s="190">
        <v>0</v>
      </c>
      <c r="W922" s="55"/>
      <c r="X922" s="252">
        <f t="shared" si="763"/>
        <v>5.8945820689655169E-2</v>
      </c>
      <c r="Y922" s="25">
        <v>1.1384964</v>
      </c>
      <c r="Z922" s="67">
        <f t="shared" si="764"/>
        <v>1.827525710699857E-3</v>
      </c>
      <c r="AA922" s="5">
        <f t="shared" si="765"/>
        <v>9.9101957177299996E-8</v>
      </c>
      <c r="AB922" s="5">
        <f t="shared" si="766"/>
        <v>2.4687031805556E-10</v>
      </c>
      <c r="AC922" s="36">
        <f t="shared" si="767"/>
        <v>2.912656335E-3</v>
      </c>
      <c r="AD922" s="42">
        <v>5.5114911000000002E-8</v>
      </c>
      <c r="AE922" s="42">
        <v>1.6627640000000001E-10</v>
      </c>
      <c r="AF922" s="42">
        <v>4.5428196E-15</v>
      </c>
      <c r="AG922" s="42">
        <v>8.2548443000000005E-12</v>
      </c>
      <c r="AH922" s="42">
        <v>1.7894886999999999E-11</v>
      </c>
      <c r="AI922" s="42">
        <v>8.7839598999999998E-11</v>
      </c>
      <c r="AJ922" s="42">
        <v>3.9858471E-8</v>
      </c>
      <c r="AK922" s="42">
        <v>1.2527402E-11</v>
      </c>
      <c r="AL922" s="42">
        <v>4.1182501000000003E-11</v>
      </c>
      <c r="AM922" s="42">
        <v>2.1298375E-15</v>
      </c>
      <c r="AN922" s="42">
        <v>3.8799086000000001E-16</v>
      </c>
      <c r="AO922" s="42">
        <v>1.5390089000000001E-13</v>
      </c>
      <c r="AP922" s="42">
        <v>2.4316055000000001E-15</v>
      </c>
      <c r="AQ922" s="42">
        <v>1.5365140000000001E-15</v>
      </c>
      <c r="AR922" s="42">
        <v>5.4159747E-11</v>
      </c>
      <c r="AS922" s="42">
        <v>2.6545629999999999E-10</v>
      </c>
      <c r="AT922" s="42">
        <v>4.2486690999999998E-12</v>
      </c>
      <c r="AU922" s="42">
        <v>5.8653350000000003E-6</v>
      </c>
      <c r="AV922" s="29">
        <v>2.9067910000000001E-3</v>
      </c>
      <c r="AW922" s="42">
        <v>3.6949698000000001E-9</v>
      </c>
      <c r="AX922" s="42">
        <v>2.2469411E-11</v>
      </c>
      <c r="AY922" s="42">
        <v>1.0052980999999999E-15</v>
      </c>
      <c r="AZ922" s="55"/>
      <c r="BA922" s="127" t="s">
        <v>1219</v>
      </c>
      <c r="BB922" s="55"/>
      <c r="BC922" s="55"/>
      <c r="BD922" s="6"/>
      <c r="BE922" s="32"/>
      <c r="BF922" s="6"/>
      <c r="BG922" s="6"/>
      <c r="BH922" s="6"/>
      <c r="BI922" s="6"/>
      <c r="BJ922" s="6"/>
      <c r="BK922" s="6"/>
      <c r="BL922" s="6"/>
      <c r="BM922" s="6"/>
      <c r="BN922" s="6"/>
      <c r="BO922" s="6"/>
      <c r="BP922" s="6"/>
      <c r="BQ922" s="6"/>
    </row>
    <row r="923" spans="3:69" ht="13.8" customHeight="1">
      <c r="C923" s="75" t="s">
        <v>852</v>
      </c>
      <c r="D923" s="6"/>
      <c r="E923" s="32" t="s">
        <v>44</v>
      </c>
      <c r="F923" s="188" t="s">
        <v>2391</v>
      </c>
      <c r="G923" s="246">
        <f t="shared" si="759"/>
        <v>1.0729125813830001E-2</v>
      </c>
      <c r="H923" s="95">
        <f t="shared" si="760"/>
        <v>4.8098992650000001E-4</v>
      </c>
      <c r="I923" s="95">
        <f t="shared" si="761"/>
        <v>6.7131390800000005E-4</v>
      </c>
      <c r="J923" s="152">
        <f t="shared" si="762"/>
        <v>1.1104817933E-4</v>
      </c>
      <c r="K923" s="190">
        <v>9.4657738000000005E-3</v>
      </c>
      <c r="L923" s="190">
        <v>2.4738792999999998E-4</v>
      </c>
      <c r="M923" s="190">
        <v>4.0553790000000001E-4</v>
      </c>
      <c r="N923" s="190">
        <v>4.2249915000000001E-4</v>
      </c>
      <c r="O923" s="190">
        <v>5.2029686000000003E-5</v>
      </c>
      <c r="P923" s="190">
        <v>6.4610904999999997E-6</v>
      </c>
      <c r="Q923" s="190">
        <v>1.8388078000000001E-5</v>
      </c>
      <c r="R923" s="190">
        <v>1.3144609000000001E-5</v>
      </c>
      <c r="S923" s="190">
        <v>7.9266846000000004E-5</v>
      </c>
      <c r="T923" s="190">
        <v>1.8220293E-5</v>
      </c>
      <c r="U923" s="190">
        <v>4.1643132999999998E-7</v>
      </c>
      <c r="V923" s="190">
        <v>0</v>
      </c>
      <c r="W923" s="55"/>
      <c r="X923" s="252">
        <f t="shared" si="763"/>
        <v>8.1601498275862064E-2</v>
      </c>
      <c r="Y923" s="25">
        <v>1.3377736</v>
      </c>
      <c r="Z923" s="67">
        <f t="shared" si="764"/>
        <v>1.6832531617328886E-3</v>
      </c>
      <c r="AA923" s="5">
        <f t="shared" si="765"/>
        <v>8.7288266655460001E-8</v>
      </c>
      <c r="AB923" s="5">
        <f t="shared" si="766"/>
        <v>2.5181324676002901E-10</v>
      </c>
      <c r="AC923" s="36">
        <f t="shared" si="767"/>
        <v>1.0182945975369999E-2</v>
      </c>
      <c r="AD923" s="42">
        <v>7.6412783000000004E-8</v>
      </c>
      <c r="AE923" s="42">
        <v>2.3052529000000001E-10</v>
      </c>
      <c r="AF923" s="42">
        <v>6.2980925000000001E-15</v>
      </c>
      <c r="AG923" s="42">
        <v>5.1300721999999998E-12</v>
      </c>
      <c r="AH923" s="42">
        <v>6.6642126E-13</v>
      </c>
      <c r="AI923" s="42">
        <v>5.9323785000000002E-11</v>
      </c>
      <c r="AJ923" s="42">
        <v>1.0473527E-8</v>
      </c>
      <c r="AK923" s="42">
        <v>8.5890426999999995E-12</v>
      </c>
      <c r="AL923" s="42">
        <v>1.0901322E-11</v>
      </c>
      <c r="AM923" s="42">
        <v>3.7063469000000001E-16</v>
      </c>
      <c r="AN923" s="42">
        <v>3.8359356000000002E-17</v>
      </c>
      <c r="AO923" s="42">
        <v>1.5853165000000001E-14</v>
      </c>
      <c r="AP923" s="42">
        <v>9.1591425999999995E-16</v>
      </c>
      <c r="AQ923" s="42">
        <v>6.9224868E-16</v>
      </c>
      <c r="AR923" s="42">
        <v>7.9647813000000002E-11</v>
      </c>
      <c r="AS923" s="42">
        <v>3.0537063999999997E-11</v>
      </c>
      <c r="AT923" s="42">
        <v>3.9507588E-13</v>
      </c>
      <c r="AU923" s="42">
        <v>7.0797536999999995E-7</v>
      </c>
      <c r="AV923" s="29">
        <v>1.0182238E-2</v>
      </c>
      <c r="AW923" s="42">
        <v>2.266515E-10</v>
      </c>
      <c r="AX923" s="42">
        <v>1.3782860999999999E-12</v>
      </c>
      <c r="AY923" s="42">
        <v>6.1665542999999998E-17</v>
      </c>
      <c r="AZ923" s="55"/>
      <c r="BA923" s="127" t="s">
        <v>1184</v>
      </c>
      <c r="BB923" s="55"/>
      <c r="BC923" s="55"/>
      <c r="BD923" s="6"/>
      <c r="BE923" s="32"/>
      <c r="BF923" s="6"/>
      <c r="BG923" s="6"/>
      <c r="BH923" s="6"/>
      <c r="BI923" s="6"/>
      <c r="BJ923" s="6"/>
      <c r="BK923" s="6"/>
      <c r="BL923" s="6"/>
      <c r="BM923" s="6"/>
      <c r="BN923" s="6"/>
      <c r="BO923" s="6"/>
      <c r="BP923" s="6"/>
      <c r="BQ923" s="6"/>
    </row>
    <row r="924" spans="3:69" ht="13.8" customHeight="1">
      <c r="C924" s="75" t="s">
        <v>853</v>
      </c>
      <c r="D924" s="6"/>
      <c r="E924" s="32" t="s">
        <v>44</v>
      </c>
      <c r="F924" s="188" t="s">
        <v>4974</v>
      </c>
      <c r="G924" s="246">
        <f t="shared" si="759"/>
        <v>1.9891762926999998E-2</v>
      </c>
      <c r="H924" s="95">
        <f t="shared" si="760"/>
        <v>1.49839424E-3</v>
      </c>
      <c r="I924" s="95">
        <f t="shared" si="761"/>
        <v>6.5688089460000003E-3</v>
      </c>
      <c r="J924" s="152">
        <f t="shared" si="762"/>
        <v>2.2446740999999999E-5</v>
      </c>
      <c r="K924" s="190">
        <v>1.1802112999999999E-2</v>
      </c>
      <c r="L924" s="190">
        <v>5.097486E-3</v>
      </c>
      <c r="M924" s="190">
        <v>1.4289087E-3</v>
      </c>
      <c r="N924" s="190">
        <v>1.2636016E-3</v>
      </c>
      <c r="O924" s="190">
        <v>0</v>
      </c>
      <c r="P924" s="190">
        <v>2.3479263999999999E-4</v>
      </c>
      <c r="Q924" s="190">
        <v>4.2414245999999997E-5</v>
      </c>
      <c r="R924" s="190">
        <v>0</v>
      </c>
      <c r="S924" s="190">
        <v>2.2446740999999999E-5</v>
      </c>
      <c r="T924" s="190">
        <v>0</v>
      </c>
      <c r="U924" s="190">
        <v>0</v>
      </c>
      <c r="V924" s="190">
        <v>0</v>
      </c>
      <c r="W924" s="55"/>
      <c r="X924" s="252">
        <f t="shared" si="763"/>
        <v>0.10174235344827585</v>
      </c>
      <c r="Y924" s="25">
        <v>1.2835848999999999</v>
      </c>
      <c r="Z924" s="67">
        <f t="shared" si="764"/>
        <v>3.9478593709318822E-3</v>
      </c>
      <c r="AA924" s="5">
        <f t="shared" si="765"/>
        <v>2.1826360120799996E-7</v>
      </c>
      <c r="AB924" s="5">
        <f t="shared" si="766"/>
        <v>4.5788269850136706E-10</v>
      </c>
      <c r="AC924" s="36">
        <f t="shared" si="767"/>
        <v>2.3275389E-3</v>
      </c>
      <c r="AD924" s="42">
        <v>9.5303511999999994E-8</v>
      </c>
      <c r="AE924" s="42">
        <v>2.8751145000000002E-10</v>
      </c>
      <c r="AF924" s="42">
        <v>7.8552178000000003E-15</v>
      </c>
      <c r="AG924" s="42">
        <v>7.5512287999999996E-11</v>
      </c>
      <c r="AH924" s="42">
        <v>0</v>
      </c>
      <c r="AI924" s="42">
        <v>2.0487843000000001E-10</v>
      </c>
      <c r="AJ924" s="42">
        <v>1.2173520999999999E-7</v>
      </c>
      <c r="AK924" s="42">
        <v>2.9093773E-11</v>
      </c>
      <c r="AL924" s="42">
        <v>1.4082876999999999E-10</v>
      </c>
      <c r="AM924" s="42">
        <v>0</v>
      </c>
      <c r="AN924" s="42">
        <v>1.9648967E-17</v>
      </c>
      <c r="AO924" s="42">
        <v>4.3003342E-13</v>
      </c>
      <c r="AP924" s="42">
        <v>8.3064550000000006E-15</v>
      </c>
      <c r="AQ924" s="42">
        <v>2.4907595999999999E-15</v>
      </c>
      <c r="AR924" s="42">
        <v>1.6134919E-10</v>
      </c>
      <c r="AS924" s="42">
        <v>7.8313930000000003E-10</v>
      </c>
      <c r="AT924" s="29">
        <v>0</v>
      </c>
      <c r="AU924" s="29">
        <v>0</v>
      </c>
      <c r="AV924" s="29">
        <v>2.3275389E-3</v>
      </c>
      <c r="AW924" s="29">
        <v>0</v>
      </c>
      <c r="AX924" s="29">
        <v>0</v>
      </c>
      <c r="AY924" s="29">
        <v>0</v>
      </c>
      <c r="AZ924" s="55"/>
      <c r="BA924" s="127" t="s">
        <v>1184</v>
      </c>
      <c r="BB924" s="55"/>
      <c r="BC924" s="55"/>
      <c r="BD924" s="6"/>
      <c r="BE924" s="32"/>
      <c r="BF924" s="6"/>
      <c r="BG924" s="6"/>
      <c r="BH924" s="6"/>
      <c r="BI924" s="6"/>
      <c r="BJ924" s="6"/>
      <c r="BK924" s="6"/>
      <c r="BL924" s="6"/>
      <c r="BM924" s="6"/>
      <c r="BN924" s="6"/>
      <c r="BO924" s="6"/>
      <c r="BP924" s="6"/>
      <c r="BQ924" s="6"/>
    </row>
    <row r="925" spans="3:69" ht="13.8" customHeight="1">
      <c r="C925" s="75" t="s">
        <v>854</v>
      </c>
      <c r="D925" s="6"/>
      <c r="E925" s="32" t="s">
        <v>44</v>
      </c>
      <c r="F925" s="188" t="s">
        <v>2392</v>
      </c>
      <c r="G925" s="246">
        <f t="shared" si="759"/>
        <v>1.9002202048339998E-2</v>
      </c>
      <c r="H925" s="95">
        <f t="shared" si="760"/>
        <v>1.4535404390000001E-3</v>
      </c>
      <c r="I925" s="95">
        <f t="shared" si="761"/>
        <v>5.4967407879999994E-3</v>
      </c>
      <c r="J925" s="152">
        <f t="shared" si="762"/>
        <v>5.0238821340000002E-5</v>
      </c>
      <c r="K925" s="190">
        <v>1.2001682E-2</v>
      </c>
      <c r="L925" s="190">
        <v>4.2775436999999998E-3</v>
      </c>
      <c r="M925" s="190">
        <v>1.208282E-3</v>
      </c>
      <c r="N925" s="190">
        <v>1.1099231000000001E-3</v>
      </c>
      <c r="O925" s="190">
        <v>3.2436651E-4</v>
      </c>
      <c r="P925" s="190">
        <v>1.9250829000000001E-5</v>
      </c>
      <c r="Q925" s="190">
        <v>1.0915088E-5</v>
      </c>
      <c r="R925" s="190">
        <v>5.9099320999999999E-6</v>
      </c>
      <c r="S925" s="190">
        <v>2.5887750999999999E-5</v>
      </c>
      <c r="T925" s="190">
        <v>1.8152711999999999E-5</v>
      </c>
      <c r="U925" s="190">
        <v>2.8842624000000002E-7</v>
      </c>
      <c r="V925" s="190">
        <v>0</v>
      </c>
      <c r="W925" s="55"/>
      <c r="X925" s="252">
        <f t="shared" si="763"/>
        <v>0.10346277586206895</v>
      </c>
      <c r="Y925" s="25">
        <v>1.3377736</v>
      </c>
      <c r="Z925" s="67">
        <f t="shared" si="764"/>
        <v>3.7919164054990018E-3</v>
      </c>
      <c r="AA925" s="5">
        <f t="shared" si="765"/>
        <v>2.0536249539451002E-7</v>
      </c>
      <c r="AB925" s="5">
        <f t="shared" si="766"/>
        <v>4.3576767402600002E-10</v>
      </c>
      <c r="AC925" s="36">
        <f t="shared" si="767"/>
        <v>1.2644161607750001E-2</v>
      </c>
      <c r="AD925" s="42">
        <v>9.6381386000000005E-8</v>
      </c>
      <c r="AE925" s="42">
        <v>2.9078910000000001E-10</v>
      </c>
      <c r="AF925" s="42">
        <v>7.9446986000000002E-15</v>
      </c>
      <c r="AG925" s="42">
        <v>9.1413117999999998E-12</v>
      </c>
      <c r="AH925" s="42">
        <v>2.1931271000000001E-13</v>
      </c>
      <c r="AI925" s="42">
        <v>1.7281900999999999E-10</v>
      </c>
      <c r="AJ925" s="42">
        <v>1.0779493E-7</v>
      </c>
      <c r="AK925" s="42">
        <v>2.4753958999999999E-11</v>
      </c>
      <c r="AL925" s="42">
        <v>1.1808866E-10</v>
      </c>
      <c r="AM925" s="42">
        <v>1.2523665E-14</v>
      </c>
      <c r="AN925" s="42">
        <v>3.0849787000000002E-16</v>
      </c>
      <c r="AO925" s="42">
        <v>7.8020362999999996E-13</v>
      </c>
      <c r="AP925" s="42">
        <v>4.8186787999999999E-15</v>
      </c>
      <c r="AQ925" s="42">
        <v>1.2755709E-14</v>
      </c>
      <c r="AR925" s="42">
        <v>1.8258138E-10</v>
      </c>
      <c r="AS925" s="42">
        <v>6.4978469999999995E-10</v>
      </c>
      <c r="AT925" s="42">
        <v>2.7363515000000001E-13</v>
      </c>
      <c r="AU925" s="42">
        <v>5.6360775000000005E-7</v>
      </c>
      <c r="AV925" s="29">
        <v>1.2643598000000001E-2</v>
      </c>
      <c r="AW925" s="42">
        <v>1.7163368000000001E-10</v>
      </c>
      <c r="AX925" s="42">
        <v>1.0437182999999999E-12</v>
      </c>
      <c r="AY925" s="42">
        <v>4.6696730000000003E-17</v>
      </c>
      <c r="AZ925" s="55"/>
      <c r="BA925" s="127" t="s">
        <v>1184</v>
      </c>
      <c r="BB925" s="55"/>
      <c r="BC925" s="55"/>
      <c r="BD925" s="6"/>
      <c r="BE925" s="32"/>
      <c r="BF925" s="6"/>
      <c r="BG925" s="6"/>
      <c r="BH925" s="6"/>
      <c r="BI925" s="6"/>
      <c r="BJ925" s="6"/>
      <c r="BK925" s="6"/>
      <c r="BL925" s="6"/>
      <c r="BM925" s="6"/>
      <c r="BN925" s="6"/>
      <c r="BO925" s="6"/>
      <c r="BP925" s="6"/>
      <c r="BQ925" s="6"/>
    </row>
    <row r="926" spans="3:69" ht="13.8" customHeight="1">
      <c r="C926" s="75" t="s">
        <v>855</v>
      </c>
      <c r="E926" s="32" t="s">
        <v>44</v>
      </c>
      <c r="F926" s="188" t="s">
        <v>2393</v>
      </c>
      <c r="G926" s="246">
        <f t="shared" ref="G926" si="768">H926+I926+J926+K926</f>
        <v>1.0729125813830001E-2</v>
      </c>
      <c r="H926" s="95">
        <f t="shared" ref="H926" si="769">N926+O926+P926</f>
        <v>4.8098992650000001E-4</v>
      </c>
      <c r="I926" s="95">
        <f t="shared" ref="I926" si="770">L926+M926+Q926</f>
        <v>6.7131390800000005E-4</v>
      </c>
      <c r="J926" s="152">
        <f t="shared" ref="J926" si="771">R926+IF(S926="x",0,S926)+IF(T926="x",0,T926)+IF(U926="x",0,U926)+V926</f>
        <v>1.1104817933E-4</v>
      </c>
      <c r="K926" s="190">
        <v>9.4657738000000005E-3</v>
      </c>
      <c r="L926" s="190">
        <v>2.4738792999999998E-4</v>
      </c>
      <c r="M926" s="190">
        <v>4.0553790000000001E-4</v>
      </c>
      <c r="N926" s="190">
        <v>4.2249915000000001E-4</v>
      </c>
      <c r="O926" s="190">
        <v>5.2029686000000003E-5</v>
      </c>
      <c r="P926" s="190">
        <v>6.4610904999999997E-6</v>
      </c>
      <c r="Q926" s="190">
        <v>1.8388078000000001E-5</v>
      </c>
      <c r="R926" s="190">
        <v>1.3144609000000001E-5</v>
      </c>
      <c r="S926" s="190">
        <v>7.9266846000000004E-5</v>
      </c>
      <c r="T926" s="190">
        <v>1.8220293E-5</v>
      </c>
      <c r="U926" s="190">
        <v>4.1643132999999998E-7</v>
      </c>
      <c r="V926" s="190">
        <v>0</v>
      </c>
      <c r="X926" s="252">
        <f t="shared" si="763"/>
        <v>8.1601498275862064E-2</v>
      </c>
      <c r="Z926" s="67">
        <f t="shared" ref="Z926" si="772">AA926*42.1*400+AB926*1396*400+AC926*0.0000357*200</f>
        <v>1.6832531617328886E-3</v>
      </c>
      <c r="AA926" s="5">
        <f t="shared" ref="AA926" si="773">AD926+AG926+AH926+AI926+AJ926+AR926+AS926+AW926</f>
        <v>8.7288266655460001E-8</v>
      </c>
      <c r="AB926" s="5">
        <f t="shared" ref="AB926" si="774">AE926+AF926+AK926+AL926+AM926+AN926+AO926+AP926+AQ926+AT926+AX926+AY926</f>
        <v>2.5181324676002901E-10</v>
      </c>
      <c r="AC926" s="36">
        <f t="shared" ref="AC926" si="775">AU926+AV926</f>
        <v>1.0182945975369999E-2</v>
      </c>
      <c r="AD926" s="42">
        <v>7.6412783000000004E-8</v>
      </c>
      <c r="AE926" s="42">
        <v>2.3052529000000001E-10</v>
      </c>
      <c r="AF926" s="42">
        <v>6.2980925000000001E-15</v>
      </c>
      <c r="AG926" s="42">
        <v>5.1300721999999998E-12</v>
      </c>
      <c r="AH926" s="42">
        <v>6.6642126E-13</v>
      </c>
      <c r="AI926" s="42">
        <v>5.9323785000000002E-11</v>
      </c>
      <c r="AJ926" s="42">
        <v>1.0473527E-8</v>
      </c>
      <c r="AK926" s="42">
        <v>8.5890426999999995E-12</v>
      </c>
      <c r="AL926" s="42">
        <v>1.0901322E-11</v>
      </c>
      <c r="AM926" s="42">
        <v>3.7063469000000001E-16</v>
      </c>
      <c r="AN926" s="42">
        <v>3.8359356000000002E-17</v>
      </c>
      <c r="AO926" s="42">
        <v>1.5853165000000001E-14</v>
      </c>
      <c r="AP926" s="42">
        <v>9.1591425999999995E-16</v>
      </c>
      <c r="AQ926" s="42">
        <v>6.9224868E-16</v>
      </c>
      <c r="AR926" s="42">
        <v>7.9647813000000002E-11</v>
      </c>
      <c r="AS926" s="42">
        <v>3.0537063999999997E-11</v>
      </c>
      <c r="AT926" s="42">
        <v>3.9507588E-13</v>
      </c>
      <c r="AU926" s="42">
        <v>7.0797536999999995E-7</v>
      </c>
      <c r="AV926" s="29">
        <v>1.0182238E-2</v>
      </c>
      <c r="AW926" s="42">
        <v>2.266515E-10</v>
      </c>
      <c r="AX926" s="42">
        <v>1.3782860999999999E-12</v>
      </c>
      <c r="AY926" s="42">
        <v>6.1665542999999998E-17</v>
      </c>
      <c r="BG926" s="6"/>
      <c r="BH926" s="6"/>
      <c r="BI926" s="6"/>
      <c r="BJ926" s="6"/>
      <c r="BK926" s="6"/>
      <c r="BL926" s="6"/>
      <c r="BM926" s="6"/>
      <c r="BN926" s="6"/>
      <c r="BO926" s="6"/>
      <c r="BP926" s="6"/>
      <c r="BQ926" s="6"/>
    </row>
    <row r="927" spans="3:69" ht="13.8" customHeight="1">
      <c r="C927" s="75" t="s">
        <v>856</v>
      </c>
      <c r="D927" s="6"/>
      <c r="E927" s="32" t="s">
        <v>52</v>
      </c>
      <c r="F927" s="188" t="s">
        <v>2394</v>
      </c>
      <c r="G927" s="246">
        <f>H927+I927+J927+K927</f>
        <v>-0.21691209396700001</v>
      </c>
      <c r="H927" s="95">
        <f>N927+O927+P927</f>
        <v>-1.3995279130000001E-2</v>
      </c>
      <c r="I927" s="95">
        <f>L927+M927+Q927</f>
        <v>-4.1196864799999997E-2</v>
      </c>
      <c r="J927" s="152">
        <f>R927+IF(S927="x",0,S927)+IF(T927="x",0,T927)+IF(U927="x",0,U927)+V927</f>
        <v>-4.2743700036999996E-2</v>
      </c>
      <c r="K927" s="190">
        <v>-0.11897625000000001</v>
      </c>
      <c r="L927" s="190">
        <v>-2.4239213999999999E-2</v>
      </c>
      <c r="M927" s="190">
        <v>-1.084484E-2</v>
      </c>
      <c r="N927" s="190">
        <v>-9.654424E-3</v>
      </c>
      <c r="O927" s="190">
        <v>-4.0851934000000001E-3</v>
      </c>
      <c r="P927" s="190">
        <v>-2.5566172999999997E-4</v>
      </c>
      <c r="Q927" s="190">
        <v>-6.1128108E-3</v>
      </c>
      <c r="R927" s="190">
        <v>-4.9019576000000004E-3</v>
      </c>
      <c r="S927" s="190">
        <v>-3.6980978999999997E-2</v>
      </c>
      <c r="T927" s="190">
        <v>-7.8284055E-4</v>
      </c>
      <c r="U927" s="190">
        <v>-7.7922886999999997E-5</v>
      </c>
      <c r="V927" s="190">
        <v>0</v>
      </c>
      <c r="W927" s="55"/>
      <c r="X927" s="252">
        <f>K927/0.116</f>
        <v>-1.0256573275862069</v>
      </c>
      <c r="Y927" s="25">
        <v>-19.809837999999999</v>
      </c>
      <c r="Z927" s="67">
        <f>AA927*42.1*400+AB927*1396*400+AC927*0.0000357*200</f>
        <v>-3.1798947433485915E-2</v>
      </c>
      <c r="AA927" s="5">
        <f>AD927+AG927+AH927+AI927+AJ927+AR927+AS927+AW927</f>
        <v>-1.7243740575199999E-6</v>
      </c>
      <c r="AB927" s="5">
        <f>AE927+AF927+AK927+AL927+AM927+AN927+AO927+AP927+AQ927+AT927+AX927+AY927</f>
        <v>-4.2955435803418999E-9</v>
      </c>
      <c r="AC927" s="36">
        <f>AU927+AV927</f>
        <v>-5.0680219830000005E-2</v>
      </c>
      <c r="AD927" s="42">
        <v>-9.5899944999999996E-7</v>
      </c>
      <c r="AE927" s="42">
        <v>-2.8932094E-9</v>
      </c>
      <c r="AF927" s="42">
        <v>-7.9045061000000001E-14</v>
      </c>
      <c r="AG927" s="42">
        <v>-1.4363429000000001E-10</v>
      </c>
      <c r="AH927" s="42">
        <v>-3.1137103000000002E-10</v>
      </c>
      <c r="AI927" s="42">
        <v>-1.528409E-9</v>
      </c>
      <c r="AJ927" s="42">
        <v>-6.9353740000000005E-7</v>
      </c>
      <c r="AK927" s="42">
        <v>-2.1797679999999999E-10</v>
      </c>
      <c r="AL927" s="42">
        <v>-7.1657552000000002E-10</v>
      </c>
      <c r="AM927" s="42">
        <v>-3.7059172999999999E-14</v>
      </c>
      <c r="AN927" s="42">
        <v>-6.7510409E-15</v>
      </c>
      <c r="AO927" s="42">
        <v>-2.6778756000000002E-12</v>
      </c>
      <c r="AP927" s="42">
        <v>-4.2309935999999997E-14</v>
      </c>
      <c r="AQ927" s="42">
        <v>-2.6735344E-14</v>
      </c>
      <c r="AR927" s="42">
        <v>-9.4237960000000009E-10</v>
      </c>
      <c r="AS927" s="42">
        <v>-4.6189395999999996E-9</v>
      </c>
      <c r="AT927" s="42">
        <v>-7.3926841999999996E-11</v>
      </c>
      <c r="AU927" s="29">
        <v>-1.0205683E-4</v>
      </c>
      <c r="AV927" s="29">
        <v>-5.0578163000000002E-2</v>
      </c>
      <c r="AW927" s="42">
        <v>-6.4292474000000003E-8</v>
      </c>
      <c r="AX927" s="42">
        <v>-3.9096775E-10</v>
      </c>
      <c r="AY927" s="42">
        <v>-1.7492187E-14</v>
      </c>
      <c r="AZ927" s="55"/>
      <c r="BA927" s="33" t="s">
        <v>1165</v>
      </c>
      <c r="BB927" s="55"/>
      <c r="BC927" s="55"/>
      <c r="BD927" s="6"/>
      <c r="BE927" s="32"/>
      <c r="BF927" s="6"/>
      <c r="BG927" s="6"/>
      <c r="BH927" s="6"/>
      <c r="BI927" s="6"/>
      <c r="BJ927" s="6"/>
      <c r="BK927" s="6"/>
      <c r="BL927" s="6"/>
      <c r="BM927" s="6"/>
      <c r="BN927" s="6"/>
      <c r="BO927" s="6"/>
      <c r="BP927" s="6"/>
      <c r="BQ927" s="6"/>
    </row>
    <row r="928" spans="3:69" ht="13.8" customHeight="1">
      <c r="C928" s="75" t="s">
        <v>857</v>
      </c>
      <c r="D928" s="6"/>
      <c r="E928" s="32" t="s">
        <v>52</v>
      </c>
      <c r="F928" s="188" t="s">
        <v>2395</v>
      </c>
      <c r="G928" s="246">
        <f>H928+I928+J928+K928</f>
        <v>-0.187628953677</v>
      </c>
      <c r="H928" s="95">
        <f>N928+O928+P928</f>
        <v>-1.2105916499999999E-2</v>
      </c>
      <c r="I928" s="95">
        <f>L928+M928+Q928</f>
        <v>-3.5635287500000001E-2</v>
      </c>
      <c r="J928" s="152">
        <f>R928+IF(S928="x",0,S928)+IF(T928="x",0,T928)+IF(U928="x",0,U928)+V928</f>
        <v>-3.6973299676999999E-2</v>
      </c>
      <c r="K928" s="190">
        <v>-0.10291445</v>
      </c>
      <c r="L928" s="190">
        <v>-2.096692E-2</v>
      </c>
      <c r="M928" s="190">
        <v>-9.3807861999999995E-3</v>
      </c>
      <c r="N928" s="190">
        <v>-8.3510767999999992E-3</v>
      </c>
      <c r="O928" s="190">
        <v>-3.5336922999999998E-3</v>
      </c>
      <c r="P928" s="190">
        <v>-2.2114739999999999E-4</v>
      </c>
      <c r="Q928" s="190">
        <v>-5.2875813000000001E-3</v>
      </c>
      <c r="R928" s="190">
        <v>-4.2401933000000003E-3</v>
      </c>
      <c r="S928" s="190">
        <v>-3.1988546E-2</v>
      </c>
      <c r="T928" s="190">
        <v>-6.7715707999999996E-4</v>
      </c>
      <c r="U928" s="190">
        <v>-6.7403296999999997E-5</v>
      </c>
      <c r="V928" s="190">
        <v>0</v>
      </c>
      <c r="W928" s="55"/>
      <c r="X928" s="252">
        <f>K928/0.116</f>
        <v>-0.88719353448275862</v>
      </c>
      <c r="Y928" s="25">
        <v>-17.13551</v>
      </c>
      <c r="Z928" s="67">
        <f>AA928*42.1*400+AB928*1396*400+AC928*0.0000357*200</f>
        <v>-2.7506089643202777E-2</v>
      </c>
      <c r="AA928" s="5">
        <f>AD928+AG928+AH928+AI928+AJ928+AR928+AS928+AW928</f>
        <v>-1.49158356455E-6</v>
      </c>
      <c r="AB928" s="5">
        <f>AE928+AF928+AK928+AL928+AM928+AN928+AO928+AP928+AQ928+AT928+AX928+AY928</f>
        <v>-3.7156452551214001E-9</v>
      </c>
      <c r="AC928" s="36">
        <f>AU928+AV928</f>
        <v>-4.3838390157000001E-2</v>
      </c>
      <c r="AD928" s="42">
        <v>-8.2953452999999996E-7</v>
      </c>
      <c r="AE928" s="42">
        <v>-2.5026262000000001E-9</v>
      </c>
      <c r="AF928" s="42">
        <v>-6.8373978000000006E-14</v>
      </c>
      <c r="AG928" s="42">
        <v>-1.2424366E-10</v>
      </c>
      <c r="AH928" s="42">
        <v>-2.6933593999999998E-10</v>
      </c>
      <c r="AI928" s="42">
        <v>-1.3220737999999999E-9</v>
      </c>
      <c r="AJ928" s="42">
        <v>-5.9990985000000001E-7</v>
      </c>
      <c r="AK928" s="42">
        <v>-1.8854993000000001E-10</v>
      </c>
      <c r="AL928" s="42">
        <v>-6.1983782000000001E-10</v>
      </c>
      <c r="AM928" s="42">
        <v>-3.2056184999999997E-14</v>
      </c>
      <c r="AN928" s="42">
        <v>-5.8396504000000001E-15</v>
      </c>
      <c r="AO928" s="42">
        <v>-2.3163623999999998E-12</v>
      </c>
      <c r="AP928" s="42">
        <v>-3.6598094999999999E-14</v>
      </c>
      <c r="AQ928" s="42">
        <v>-2.3126071999999999E-14</v>
      </c>
      <c r="AR928" s="42">
        <v>-8.1515835E-10</v>
      </c>
      <c r="AS928" s="42">
        <v>-3.9953828E-9</v>
      </c>
      <c r="AT928" s="42">
        <v>-6.3946718000000002E-11</v>
      </c>
      <c r="AU928" s="42">
        <v>-8.8279156999999996E-5</v>
      </c>
      <c r="AV928" s="29">
        <v>-4.3750111000000001E-2</v>
      </c>
      <c r="AW928" s="42">
        <v>-5.561299E-8</v>
      </c>
      <c r="AX928" s="42">
        <v>-3.381871E-10</v>
      </c>
      <c r="AY928" s="42">
        <v>-1.5130741E-14</v>
      </c>
      <c r="AZ928" s="55"/>
      <c r="BA928" s="33" t="s">
        <v>1165</v>
      </c>
      <c r="BB928" s="55"/>
      <c r="BC928" s="55"/>
      <c r="BD928" s="6"/>
      <c r="BE928" s="32"/>
      <c r="BF928" s="6"/>
      <c r="BG928" s="6"/>
      <c r="BH928" s="6"/>
      <c r="BI928" s="6"/>
      <c r="BJ928" s="6"/>
      <c r="BK928" s="6"/>
      <c r="BL928" s="6"/>
      <c r="BM928" s="6"/>
      <c r="BN928" s="6"/>
      <c r="BO928" s="6"/>
      <c r="BP928" s="6"/>
      <c r="BQ928" s="6"/>
    </row>
    <row r="929" spans="3:69" ht="13.8" customHeight="1">
      <c r="C929" s="75" t="s">
        <v>4973</v>
      </c>
      <c r="D929" s="6"/>
      <c r="E929" s="32" t="s">
        <v>52</v>
      </c>
      <c r="F929" s="149" t="s">
        <v>2396</v>
      </c>
      <c r="G929" s="246">
        <f>H929+I929+J929+K929</f>
        <v>-9.6525878405000001E-2</v>
      </c>
      <c r="H929" s="95">
        <f>N929+O929+P929</f>
        <v>-6.2278991700000005E-3</v>
      </c>
      <c r="I929" s="95">
        <f>L929+M929+Q929</f>
        <v>-1.8332604400000001E-2</v>
      </c>
      <c r="J929" s="152">
        <f>R929+IF(S929="x",0,S929)+IF(T929="x",0,T929)+IF(U929="x",0,U929)+V929</f>
        <v>-1.9020945835000001E-2</v>
      </c>
      <c r="K929" s="190">
        <v>-5.2944429000000001E-2</v>
      </c>
      <c r="L929" s="190">
        <v>-1.078645E-2</v>
      </c>
      <c r="M929" s="190">
        <v>-4.8259536000000002E-3</v>
      </c>
      <c r="N929" s="190">
        <v>-4.2962186999999999E-3</v>
      </c>
      <c r="O929" s="190">
        <v>-1.817911E-3</v>
      </c>
      <c r="P929" s="190">
        <v>-1.1376946999999999E-4</v>
      </c>
      <c r="Q929" s="190">
        <v>-2.7202008000000001E-3</v>
      </c>
      <c r="R929" s="190">
        <v>-2.1813711000000001E-3</v>
      </c>
      <c r="S929" s="190">
        <v>-1.6456535000000001E-2</v>
      </c>
      <c r="T929" s="190">
        <v>-3.4836405E-4</v>
      </c>
      <c r="U929" s="190">
        <v>-3.4675685000000003E-5</v>
      </c>
      <c r="V929" s="190">
        <v>0</v>
      </c>
      <c r="W929" s="55"/>
      <c r="X929" s="252">
        <f>K929/0.116</f>
        <v>-0.45641749137931031</v>
      </c>
      <c r="Y929" s="25">
        <v>-8.8153778999999997</v>
      </c>
      <c r="Z929" s="67">
        <f>AA929*42.1*400+AB929*1396*400+AC929*0.0000357*200</f>
        <v>-1.4150531646243835E-2</v>
      </c>
      <c r="AA929" s="5">
        <f>AD929+AG929+AH929+AI929+AJ929+AR929+AS929+AW929</f>
        <v>-7.6734645739999999E-7</v>
      </c>
      <c r="AB929" s="5">
        <f>AE929+AF929+AK929+AL929+AM929+AN929+AO929+AP929+AQ929+AT929+AX929+AY929</f>
        <v>-1.9115169143703001E-9</v>
      </c>
      <c r="AC929" s="36">
        <f>AU929+AV929</f>
        <v>-2.2552697289000001E-2</v>
      </c>
      <c r="AD929" s="42">
        <v>-4.2675475999999999E-7</v>
      </c>
      <c r="AE929" s="42">
        <v>-1.2874782E-9</v>
      </c>
      <c r="AF929" s="42">
        <v>-3.5175052000000002E-14</v>
      </c>
      <c r="AG929" s="42">
        <v>-6.3917260000000005E-11</v>
      </c>
      <c r="AH929" s="42">
        <v>-1.3856011000000001E-10</v>
      </c>
      <c r="AI929" s="42">
        <v>-6.8014200999999995E-10</v>
      </c>
      <c r="AJ929" s="42">
        <v>-3.0862414E-7</v>
      </c>
      <c r="AK929" s="42">
        <v>-9.6999675000000001E-11</v>
      </c>
      <c r="AL929" s="42">
        <v>-3.1887610999999998E-10</v>
      </c>
      <c r="AM929" s="42">
        <v>-1.6491332000000001E-14</v>
      </c>
      <c r="AN929" s="42">
        <v>-3.0042132000000002E-15</v>
      </c>
      <c r="AO929" s="42">
        <v>-1.1916545999999999E-12</v>
      </c>
      <c r="AP929" s="42">
        <v>-1.8827921999999999E-14</v>
      </c>
      <c r="AQ929" s="42">
        <v>-1.1897228000000001E-14</v>
      </c>
      <c r="AR929" s="42">
        <v>-4.1935891999999998E-10</v>
      </c>
      <c r="AS929" s="42">
        <v>-2.0554281E-9</v>
      </c>
      <c r="AT929" s="42">
        <v>-3.2897445000000003E-11</v>
      </c>
      <c r="AU929" s="42">
        <v>-4.5415289000000002E-5</v>
      </c>
      <c r="AV929" s="29">
        <v>-2.2507282E-2</v>
      </c>
      <c r="AW929" s="42">
        <v>-2.8610151000000001E-8</v>
      </c>
      <c r="AX929" s="42">
        <v>-1.7398065E-10</v>
      </c>
      <c r="AY929" s="42">
        <v>-7.7840230999999993E-15</v>
      </c>
      <c r="AZ929" s="55"/>
      <c r="BA929" s="33" t="s">
        <v>1165</v>
      </c>
      <c r="BB929" s="55"/>
      <c r="BC929" s="55"/>
      <c r="BD929" s="6"/>
      <c r="BE929" s="32"/>
      <c r="BF929" s="6"/>
      <c r="BG929" s="6"/>
      <c r="BH929" s="6"/>
      <c r="BI929" s="6"/>
      <c r="BJ929" s="6"/>
      <c r="BK929" s="6"/>
      <c r="BL929" s="6"/>
      <c r="BM929" s="6"/>
      <c r="BN929" s="6"/>
      <c r="BO929" s="6"/>
      <c r="BP929" s="6"/>
      <c r="BQ929" s="6"/>
    </row>
    <row r="930" spans="3:69" ht="13.8" customHeight="1">
      <c r="C930" s="66"/>
      <c r="D930" s="6"/>
      <c r="E930" s="6"/>
      <c r="F930" s="5"/>
      <c r="AZ930" s="6"/>
      <c r="BA930" s="6"/>
      <c r="BB930" s="6"/>
      <c r="BC930" s="6"/>
      <c r="BD930" s="6"/>
      <c r="BE930" s="6"/>
      <c r="BF930" s="6"/>
      <c r="BG930" s="6"/>
      <c r="BH930" s="6"/>
      <c r="BI930" s="6"/>
      <c r="BJ930" s="6"/>
      <c r="BK930" s="6"/>
      <c r="BL930" s="6"/>
      <c r="BM930" s="6"/>
      <c r="BN930" s="6"/>
      <c r="BO930" s="6"/>
      <c r="BP930" s="6"/>
      <c r="BQ930" s="6"/>
    </row>
    <row r="931" spans="3:69" ht="13.8" customHeight="1">
      <c r="C931" s="57" t="s">
        <v>91</v>
      </c>
      <c r="D931" s="1" t="s">
        <v>1224</v>
      </c>
      <c r="F931" s="67"/>
      <c r="H931" s="67"/>
      <c r="I931" s="67"/>
      <c r="J931" s="67"/>
      <c r="K931" s="67"/>
      <c r="L931" s="67"/>
      <c r="M931" s="67"/>
      <c r="N931" s="67"/>
      <c r="O931" s="67"/>
      <c r="P931" s="67"/>
      <c r="Q931" s="67"/>
      <c r="R931" s="67"/>
      <c r="S931" s="67"/>
      <c r="T931" s="67"/>
      <c r="U931" s="67"/>
      <c r="V931" s="67"/>
      <c r="W931" s="67"/>
      <c r="Y931" s="67"/>
      <c r="AA931" s="67"/>
      <c r="AB931" s="67"/>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BE931" s="29"/>
      <c r="BF931"/>
      <c r="BG931"/>
      <c r="BH931"/>
      <c r="BI931"/>
      <c r="BJ931"/>
      <c r="BK931"/>
      <c r="BL931"/>
      <c r="BM931"/>
      <c r="BN931"/>
      <c r="BO931"/>
      <c r="BP931"/>
      <c r="BQ931"/>
    </row>
    <row r="932" spans="3:69" ht="13.8" customHeight="1">
      <c r="C932" s="71" t="s">
        <v>858</v>
      </c>
      <c r="E932" s="6" t="s">
        <v>38</v>
      </c>
      <c r="F932" s="43" t="s">
        <v>2397</v>
      </c>
      <c r="G932" s="241">
        <f t="shared" ref="G932:G933" si="776">H932+I932+J932+K932</f>
        <v>0.3567344547313</v>
      </c>
      <c r="H932" s="96">
        <f t="shared" ref="H932:H933" si="777">N932+O932+P932</f>
        <v>3.7134993379999998E-3</v>
      </c>
      <c r="I932" s="96">
        <f t="shared" ref="I932:I933" si="778">L932+M932+Q932</f>
        <v>1.248941022E-2</v>
      </c>
      <c r="J932" s="151">
        <f t="shared" ref="J932:J933" si="779">R932+IF(S932="x",0,S932)+IF(T932="x",0,T932)+IF(U932="x",0,U932)+V932</f>
        <v>0.1763610051733</v>
      </c>
      <c r="K932" s="190">
        <v>0.16417054</v>
      </c>
      <c r="L932" s="190">
        <v>9.7076574999999995E-3</v>
      </c>
      <c r="M932" s="190">
        <v>2.6550757E-3</v>
      </c>
      <c r="N932" s="190">
        <v>3.4723830999999999E-3</v>
      </c>
      <c r="O932" s="190">
        <v>1.7533246999999999E-4</v>
      </c>
      <c r="P932" s="190">
        <v>6.5783767999999998E-5</v>
      </c>
      <c r="Q932" s="190">
        <v>1.2667702000000001E-4</v>
      </c>
      <c r="R932" s="190">
        <v>6.8273733999999996E-5</v>
      </c>
      <c r="S932" s="190">
        <v>0.1762804</v>
      </c>
      <c r="T932" s="190">
        <v>8.1987650999999994E-6</v>
      </c>
      <c r="U932" s="190">
        <v>4.1326741999999998E-6</v>
      </c>
      <c r="V932" s="190">
        <v>0</v>
      </c>
      <c r="W932" s="28"/>
      <c r="X932" s="252">
        <f t="shared" ref="X932:X933" si="780">K932/0.116</f>
        <v>1.4152632758620689</v>
      </c>
      <c r="Y932" s="25">
        <v>21.143559</v>
      </c>
      <c r="Z932" s="67">
        <f t="shared" ref="Z932:Z935" si="781">AA932*42.1*400+AB932*1396*400+AC932*0.0000357*200</f>
        <v>3.0021429786302539E-2</v>
      </c>
      <c r="AA932" s="5">
        <f t="shared" ref="AA932:AA935" si="782">AD932+AG932+AH932+AI932+AJ932+AR932+AS932+AW932</f>
        <v>1.5567592829103997E-6</v>
      </c>
      <c r="AB932" s="5">
        <f t="shared" ref="AB932:AB933" si="783">AE932+AF932+AK932+AL932+AM932+AN932+AO932+AP932+AQ932+AT932+AX932+AY932</f>
        <v>4.32228257888627E-9</v>
      </c>
      <c r="AC932" s="36">
        <f t="shared" ref="AC932:AC935" si="784">AU932+AV932</f>
        <v>0.19496370728869999</v>
      </c>
      <c r="AD932" s="42">
        <v>1.3181030999999999E-6</v>
      </c>
      <c r="AE932" s="42">
        <v>3.9768257999999997E-9</v>
      </c>
      <c r="AF932" s="42">
        <v>1.0865119E-13</v>
      </c>
      <c r="AG932" s="42">
        <v>1.6932208000000001E-11</v>
      </c>
      <c r="AH932" s="42">
        <v>2.3765124000000001E-12</v>
      </c>
      <c r="AI932" s="42">
        <v>4.0100855E-10</v>
      </c>
      <c r="AJ932" s="42">
        <v>2.3304670999999999E-7</v>
      </c>
      <c r="AK932" s="42">
        <v>6.0001333E-11</v>
      </c>
      <c r="AL932" s="42">
        <v>2.6646302999999998E-10</v>
      </c>
      <c r="AM932" s="42">
        <v>1.1190432E-13</v>
      </c>
      <c r="AN932" s="42">
        <v>1.8979506999999999E-15</v>
      </c>
      <c r="AO932" s="42">
        <v>4.8166802000000003E-13</v>
      </c>
      <c r="AP932" s="42">
        <v>4.1310438999999999E-14</v>
      </c>
      <c r="AQ932" s="42">
        <v>1.1380392000000001E-13</v>
      </c>
      <c r="AR932" s="42">
        <v>2.4007994E-10</v>
      </c>
      <c r="AS932" s="42">
        <v>2.6120237000000002E-9</v>
      </c>
      <c r="AT932" s="42">
        <v>3.9207421999999998E-12</v>
      </c>
      <c r="AU932" s="42">
        <v>7.3972887000000004E-6</v>
      </c>
      <c r="AV932" s="29">
        <v>0.19495630999999999</v>
      </c>
      <c r="AW932" s="42">
        <v>2.3370520000000001E-9</v>
      </c>
      <c r="AX932" s="42">
        <v>1.4211802E-11</v>
      </c>
      <c r="AY932" s="42">
        <v>6.3584656999999999E-16</v>
      </c>
      <c r="AZ932" s="28"/>
      <c r="BA932" s="33" t="s">
        <v>1220</v>
      </c>
      <c r="BB932" s="28"/>
      <c r="BC932" s="28"/>
      <c r="BE932" s="29"/>
      <c r="BF932"/>
      <c r="BG932"/>
      <c r="BH932"/>
      <c r="BI932"/>
      <c r="BJ932"/>
      <c r="BK932"/>
      <c r="BL932"/>
      <c r="BM932"/>
      <c r="BN932"/>
      <c r="BO932"/>
      <c r="BP932"/>
      <c r="BQ932"/>
    </row>
    <row r="933" spans="3:69" ht="13.8" customHeight="1">
      <c r="C933" s="71" t="s">
        <v>859</v>
      </c>
      <c r="E933" s="6" t="s">
        <v>38</v>
      </c>
      <c r="F933" s="43" t="s">
        <v>2398</v>
      </c>
      <c r="G933" s="241">
        <f t="shared" si="776"/>
        <v>0.15830011872369998</v>
      </c>
      <c r="H933" s="96">
        <f t="shared" si="777"/>
        <v>1.5163455959999999E-3</v>
      </c>
      <c r="I933" s="96">
        <f t="shared" si="778"/>
        <v>1.7438557348999999E-2</v>
      </c>
      <c r="J933" s="151">
        <f t="shared" si="779"/>
        <v>7.201407677869999E-2</v>
      </c>
      <c r="K933" s="190">
        <v>6.7331138999999998E-2</v>
      </c>
      <c r="L933" s="190">
        <v>1.6302674999999999E-2</v>
      </c>
      <c r="M933" s="190">
        <v>1.0841558999999999E-3</v>
      </c>
      <c r="N933" s="190">
        <v>1.4178897999999999E-3</v>
      </c>
      <c r="O933" s="190">
        <v>7.1594090999999995E-5</v>
      </c>
      <c r="P933" s="190">
        <v>2.6861705000000001E-5</v>
      </c>
      <c r="Q933" s="190">
        <v>5.1726449000000001E-5</v>
      </c>
      <c r="R933" s="190">
        <v>2.7878440999999999E-5</v>
      </c>
      <c r="S933" s="190">
        <v>7.1981163000000001E-2</v>
      </c>
      <c r="T933" s="190">
        <v>3.3478291000000001E-6</v>
      </c>
      <c r="U933" s="190">
        <v>1.6875086E-6</v>
      </c>
      <c r="V933" s="190">
        <v>0</v>
      </c>
      <c r="W933" s="28"/>
      <c r="X933" s="252">
        <f t="shared" si="780"/>
        <v>0.58044085344827578</v>
      </c>
      <c r="Y933" s="25">
        <v>8.6336198999999993</v>
      </c>
      <c r="Z933" s="67">
        <f t="shared" si="781"/>
        <v>1.6791284404752901E-2</v>
      </c>
      <c r="AA933" s="5">
        <f t="shared" si="782"/>
        <v>8.9468065480533998E-7</v>
      </c>
      <c r="AB933" s="5">
        <f t="shared" si="783"/>
        <v>2.0709983551148799E-9</v>
      </c>
      <c r="AC933" s="36">
        <f t="shared" si="784"/>
        <v>7.961018155949999E-2</v>
      </c>
      <c r="AD933" s="42">
        <v>5.4058409999999998E-7</v>
      </c>
      <c r="AE933" s="42">
        <v>1.6309871999999999E-9</v>
      </c>
      <c r="AF933" s="42">
        <v>4.4560342000000003E-14</v>
      </c>
      <c r="AG933" s="42">
        <v>6.9139851000000001E-12</v>
      </c>
      <c r="AH933" s="42">
        <v>9.7040923999999999E-13</v>
      </c>
      <c r="AI933" s="42">
        <v>1.6374516E-10</v>
      </c>
      <c r="AJ933" s="42">
        <v>3.5180601999999999E-7</v>
      </c>
      <c r="AK933" s="42">
        <v>2.4500544E-11</v>
      </c>
      <c r="AL933" s="42">
        <v>4.0775517999999998E-10</v>
      </c>
      <c r="AM933" s="42">
        <v>4.5694265000000001E-14</v>
      </c>
      <c r="AN933" s="42">
        <v>7.7499653E-16</v>
      </c>
      <c r="AO933" s="42">
        <v>1.9668110999999999E-13</v>
      </c>
      <c r="AP933" s="42">
        <v>1.6868429E-14</v>
      </c>
      <c r="AQ933" s="42">
        <v>4.6469935000000002E-14</v>
      </c>
      <c r="AR933" s="42">
        <v>9.8032641000000002E-11</v>
      </c>
      <c r="AS933" s="42">
        <v>1.0665763999999999E-9</v>
      </c>
      <c r="AT933" s="42">
        <v>1.6009697E-12</v>
      </c>
      <c r="AU933" s="42">
        <v>3.0205595E-6</v>
      </c>
      <c r="AV933" s="29">
        <v>7.9607160999999996E-2</v>
      </c>
      <c r="AW933" s="42">
        <v>9.5429620999999997E-10</v>
      </c>
      <c r="AX933" s="42">
        <v>5.8031527000000003E-12</v>
      </c>
      <c r="AY933" s="42">
        <v>2.5963735E-16</v>
      </c>
      <c r="AZ933" s="28"/>
      <c r="BA933" s="33" t="s">
        <v>1221</v>
      </c>
      <c r="BB933" s="28"/>
      <c r="BC933" s="28"/>
      <c r="BE933" s="29"/>
      <c r="BF933"/>
      <c r="BG933"/>
      <c r="BH933"/>
      <c r="BI933"/>
      <c r="BJ933"/>
      <c r="BK933"/>
      <c r="BL933"/>
      <c r="BM933"/>
      <c r="BN933"/>
      <c r="BO933"/>
      <c r="BP933"/>
      <c r="BQ933"/>
    </row>
    <row r="934" spans="3:69" ht="13.8" customHeight="1">
      <c r="C934" s="71" t="s">
        <v>860</v>
      </c>
      <c r="E934" s="32" t="s">
        <v>57</v>
      </c>
      <c r="F934" s="108" t="s">
        <v>2868</v>
      </c>
      <c r="G934" s="247">
        <f>G932*0.167</f>
        <v>5.9574653940127106E-2</v>
      </c>
      <c r="H934" s="109">
        <f t="shared" ref="H934:X935" si="785">H932*0.167</f>
        <v>6.2015438944600001E-4</v>
      </c>
      <c r="I934" s="109">
        <f t="shared" si="785"/>
        <v>2.0857315067400002E-3</v>
      </c>
      <c r="J934" s="109">
        <f t="shared" si="785"/>
        <v>2.9452287863941103E-2</v>
      </c>
      <c r="K934" s="109">
        <f t="shared" si="785"/>
        <v>2.7416480180000001E-2</v>
      </c>
      <c r="L934" s="109">
        <f t="shared" si="785"/>
        <v>1.6211788025000001E-3</v>
      </c>
      <c r="M934" s="109">
        <f t="shared" si="785"/>
        <v>4.4339764190000006E-4</v>
      </c>
      <c r="N934" s="109">
        <f t="shared" si="785"/>
        <v>5.7988797770000002E-4</v>
      </c>
      <c r="O934" s="109">
        <f t="shared" si="785"/>
        <v>2.928052249E-5</v>
      </c>
      <c r="P934" s="109">
        <f t="shared" si="785"/>
        <v>1.0985889256E-5</v>
      </c>
      <c r="Q934" s="109">
        <f t="shared" si="785"/>
        <v>2.1155062340000004E-5</v>
      </c>
      <c r="R934" s="109">
        <f t="shared" si="785"/>
        <v>1.1401713578E-5</v>
      </c>
      <c r="S934" s="109">
        <f t="shared" si="785"/>
        <v>2.9438826800000002E-2</v>
      </c>
      <c r="T934" s="109">
        <f t="shared" si="785"/>
        <v>1.3691937717E-6</v>
      </c>
      <c r="U934" s="109"/>
      <c r="V934" s="109">
        <f t="shared" si="785"/>
        <v>0</v>
      </c>
      <c r="W934" s="36"/>
      <c r="X934" s="247">
        <f t="shared" si="785"/>
        <v>0.23634896706896552</v>
      </c>
      <c r="Y934" s="3">
        <f t="shared" ref="Y934" si="786">Y932*0.167</f>
        <v>3.530974353</v>
      </c>
      <c r="Z934" s="67">
        <f t="shared" si="781"/>
        <v>5.0135786007909468E-3</v>
      </c>
      <c r="AA934" s="5">
        <f t="shared" si="782"/>
        <v>2.5997880024603683E-7</v>
      </c>
      <c r="AB934" s="5">
        <f>AE934+AF934+AK934+AL934+AM934+AN934+AO934+AP934+AQ934+AT934+AX934+AY934</f>
        <v>7.2182087992619242E-10</v>
      </c>
      <c r="AC934" s="36">
        <f t="shared" si="784"/>
        <v>3.2558939117212901E-2</v>
      </c>
      <c r="AD934" s="5">
        <f t="shared" ref="AD934:AY934" si="787">AD932*0.167</f>
        <v>2.201232177E-7</v>
      </c>
      <c r="AE934" s="5">
        <f t="shared" si="787"/>
        <v>6.6412990859999999E-10</v>
      </c>
      <c r="AF934" s="5">
        <f t="shared" si="787"/>
        <v>1.8144748730000001E-14</v>
      </c>
      <c r="AG934" s="5">
        <f t="shared" si="787"/>
        <v>2.8276787360000005E-12</v>
      </c>
      <c r="AH934" s="5">
        <f t="shared" si="787"/>
        <v>3.9687757080000002E-13</v>
      </c>
      <c r="AI934" s="5">
        <f t="shared" si="787"/>
        <v>6.6968427849999998E-11</v>
      </c>
      <c r="AJ934" s="5">
        <f t="shared" si="787"/>
        <v>3.8918800569999997E-8</v>
      </c>
      <c r="AK934" s="5">
        <f t="shared" si="787"/>
        <v>1.0020222611E-11</v>
      </c>
      <c r="AL934" s="5">
        <f t="shared" si="787"/>
        <v>4.449932601E-11</v>
      </c>
      <c r="AM934" s="5">
        <f t="shared" si="787"/>
        <v>1.868802144E-14</v>
      </c>
      <c r="AN934" s="5">
        <v>6.2099521999999997E-18</v>
      </c>
      <c r="AO934" s="5">
        <f t="shared" si="787"/>
        <v>8.0438559340000006E-14</v>
      </c>
      <c r="AP934" s="5">
        <f t="shared" si="787"/>
        <v>6.8988433130000003E-15</v>
      </c>
      <c r="AQ934" s="5">
        <f t="shared" si="787"/>
        <v>1.9005254640000002E-14</v>
      </c>
      <c r="AR934" s="5">
        <f t="shared" si="787"/>
        <v>4.0093349980000003E-11</v>
      </c>
      <c r="AS934" s="5">
        <f t="shared" si="787"/>
        <v>4.3620795790000008E-10</v>
      </c>
      <c r="AT934" s="5">
        <f t="shared" si="787"/>
        <v>6.5476394739999997E-13</v>
      </c>
      <c r="AU934" s="5">
        <f t="shared" ref="AU934:AX934" si="788">AU932*0.167</f>
        <v>1.2353472129E-6</v>
      </c>
      <c r="AV934" s="5">
        <f t="shared" si="788"/>
        <v>3.2557703770000002E-2</v>
      </c>
      <c r="AW934" s="5">
        <f t="shared" si="788"/>
        <v>3.9028768400000004E-10</v>
      </c>
      <c r="AX934" s="5">
        <f t="shared" si="788"/>
        <v>2.3733709340000003E-12</v>
      </c>
      <c r="AY934" s="5">
        <f t="shared" si="787"/>
        <v>1.0618637719E-16</v>
      </c>
      <c r="BA934" s="38" t="s">
        <v>1222</v>
      </c>
      <c r="BE934" s="29"/>
      <c r="BF934"/>
      <c r="BG934"/>
      <c r="BH934"/>
      <c r="BI934"/>
      <c r="BJ934"/>
      <c r="BK934"/>
      <c r="BL934"/>
      <c r="BM934"/>
      <c r="BN934"/>
      <c r="BO934"/>
      <c r="BP934"/>
      <c r="BQ934"/>
    </row>
    <row r="935" spans="3:69" ht="13.8" customHeight="1">
      <c r="C935" s="71" t="s">
        <v>861</v>
      </c>
      <c r="E935" s="32" t="s">
        <v>57</v>
      </c>
      <c r="F935" s="108" t="s">
        <v>2869</v>
      </c>
      <c r="G935" s="247">
        <f>G933*0.167</f>
        <v>2.6436119826857899E-2</v>
      </c>
      <c r="H935" s="109">
        <f t="shared" si="785"/>
        <v>2.5322971453199997E-4</v>
      </c>
      <c r="I935" s="109">
        <f t="shared" si="785"/>
        <v>2.9122390772829999E-3</v>
      </c>
      <c r="J935" s="109">
        <f t="shared" si="785"/>
        <v>1.2026350822042899E-2</v>
      </c>
      <c r="K935" s="109">
        <f t="shared" si="785"/>
        <v>1.1244300213E-2</v>
      </c>
      <c r="L935" s="109">
        <f t="shared" si="785"/>
        <v>2.7225467249999999E-3</v>
      </c>
      <c r="M935" s="109">
        <f t="shared" si="785"/>
        <v>1.810540353E-4</v>
      </c>
      <c r="N935" s="109">
        <f t="shared" si="785"/>
        <v>2.367875966E-4</v>
      </c>
      <c r="O935" s="109">
        <f t="shared" si="785"/>
        <v>1.1956213197E-5</v>
      </c>
      <c r="P935" s="109">
        <f t="shared" si="785"/>
        <v>4.4859047350000005E-6</v>
      </c>
      <c r="Q935" s="109">
        <f t="shared" si="785"/>
        <v>8.6383169830000011E-6</v>
      </c>
      <c r="R935" s="109">
        <f t="shared" si="785"/>
        <v>4.6556996470000003E-6</v>
      </c>
      <c r="S935" s="109">
        <f t="shared" si="785"/>
        <v>1.2020854221000001E-2</v>
      </c>
      <c r="T935" s="109">
        <f t="shared" si="785"/>
        <v>5.590874597E-7</v>
      </c>
      <c r="U935" s="109"/>
      <c r="V935" s="109">
        <f t="shared" si="785"/>
        <v>0</v>
      </c>
      <c r="W935" s="36"/>
      <c r="X935" s="247">
        <f t="shared" si="785"/>
        <v>9.6933622525862059E-2</v>
      </c>
      <c r="Y935" s="3">
        <f t="shared" ref="Y935" si="789">Y933*0.167</f>
        <v>1.4418145232999999</v>
      </c>
      <c r="Z935" s="67">
        <f t="shared" si="781"/>
        <v>2.8041444267907765E-3</v>
      </c>
      <c r="AA935" s="5">
        <f t="shared" si="782"/>
        <v>1.4941166935249179E-7</v>
      </c>
      <c r="AB935" s="5">
        <f>AE935+AF935+AK935+AL935+AM935+AN935+AO935+AP935+AQ935+AT935+AX935+AY935</f>
        <v>3.4585660208971665E-10</v>
      </c>
      <c r="AC935" s="36">
        <f t="shared" si="784"/>
        <v>1.32949003204365E-2</v>
      </c>
      <c r="AD935" s="5">
        <f t="shared" ref="AD935:AY935" si="790">AD933*0.167</f>
        <v>9.0277544700000002E-8</v>
      </c>
      <c r="AE935" s="5">
        <f t="shared" si="790"/>
        <v>2.7237486239999998E-10</v>
      </c>
      <c r="AF935" s="5">
        <f t="shared" si="790"/>
        <v>7.4415771140000007E-15</v>
      </c>
      <c r="AG935" s="5">
        <f t="shared" si="790"/>
        <v>1.1546355117000001E-12</v>
      </c>
      <c r="AH935" s="5">
        <f t="shared" si="790"/>
        <v>1.6205834308000001E-13</v>
      </c>
      <c r="AI935" s="5">
        <f t="shared" si="790"/>
        <v>2.7345441720000003E-11</v>
      </c>
      <c r="AJ935" s="5">
        <f t="shared" si="790"/>
        <v>5.8751605340000003E-8</v>
      </c>
      <c r="AK935" s="5">
        <f t="shared" si="790"/>
        <v>4.0915908480000005E-12</v>
      </c>
      <c r="AL935" s="5">
        <f t="shared" si="790"/>
        <v>6.8095115060000005E-11</v>
      </c>
      <c r="AM935" s="5">
        <f t="shared" si="790"/>
        <v>7.6309422550000013E-15</v>
      </c>
      <c r="AN935" s="5">
        <v>6.2099521999999997E-18</v>
      </c>
      <c r="AO935" s="5">
        <f t="shared" si="790"/>
        <v>3.2845745370000001E-14</v>
      </c>
      <c r="AP935" s="5">
        <f t="shared" si="790"/>
        <v>2.8170276430000001E-15</v>
      </c>
      <c r="AQ935" s="5">
        <f t="shared" si="790"/>
        <v>7.7604791450000012E-15</v>
      </c>
      <c r="AR935" s="5">
        <f t="shared" si="790"/>
        <v>1.6371451047E-11</v>
      </c>
      <c r="AS935" s="5">
        <f t="shared" si="790"/>
        <v>1.7811825879999999E-10</v>
      </c>
      <c r="AT935" s="5">
        <f t="shared" si="790"/>
        <v>2.6736193990000002E-13</v>
      </c>
      <c r="AU935" s="5">
        <f t="shared" ref="AU935:AX935" si="791">AU933*0.167</f>
        <v>5.044334365E-7</v>
      </c>
      <c r="AV935" s="5">
        <f t="shared" si="791"/>
        <v>1.3294395887E-2</v>
      </c>
      <c r="AW935" s="5">
        <f t="shared" si="791"/>
        <v>1.5936746707000001E-10</v>
      </c>
      <c r="AX935" s="5">
        <f t="shared" si="791"/>
        <v>9.691265009000001E-13</v>
      </c>
      <c r="AY935" s="5">
        <f t="shared" si="790"/>
        <v>4.3359437450000005E-17</v>
      </c>
      <c r="BA935" s="38" t="s">
        <v>1222</v>
      </c>
      <c r="BE935" s="29"/>
      <c r="BF935"/>
      <c r="BG935"/>
      <c r="BH935"/>
      <c r="BI935"/>
      <c r="BJ935"/>
      <c r="BK935"/>
      <c r="BL935"/>
      <c r="BM935"/>
      <c r="BN935"/>
      <c r="BO935"/>
      <c r="BP935"/>
      <c r="BQ935"/>
    </row>
    <row r="936" spans="3:69" ht="13.8" customHeight="1">
      <c r="C936" s="57" t="s">
        <v>862</v>
      </c>
      <c r="D936" s="1" t="s">
        <v>1084</v>
      </c>
      <c r="F936" s="5"/>
      <c r="BE936" s="29"/>
      <c r="BF936"/>
      <c r="BG936"/>
      <c r="BH936"/>
      <c r="BI936"/>
      <c r="BJ936"/>
      <c r="BK936"/>
      <c r="BL936"/>
      <c r="BM936"/>
      <c r="BN936"/>
      <c r="BO936"/>
      <c r="BP936"/>
      <c r="BQ936"/>
    </row>
    <row r="937" spans="3:69" ht="13.8" customHeight="1">
      <c r="C937" s="74" t="s">
        <v>863</v>
      </c>
      <c r="D937" s="36"/>
      <c r="E937" s="38" t="s">
        <v>38</v>
      </c>
      <c r="F937" s="43" t="s">
        <v>2399</v>
      </c>
      <c r="G937" s="246">
        <f t="shared" ref="G937:G938" si="792">H937+I937+J937+K937</f>
        <v>1.1200413255299999E-2</v>
      </c>
      <c r="H937" s="95">
        <f t="shared" ref="H937:H938" si="793">N937+O937+P937</f>
        <v>2.6980213353000001E-3</v>
      </c>
      <c r="I937" s="95">
        <f t="shared" ref="I937:I938" si="794">L937+M937+Q937</f>
        <v>3.5580130199999995E-3</v>
      </c>
      <c r="J937" s="152">
        <f t="shared" ref="J937:J938" si="795">R937+IF(S937="x",0,S937)+IF(T937="x",0,T937)+IF(U937="x",0,U937)+V937</f>
        <v>2.6078531999999999E-3</v>
      </c>
      <c r="K937" s="190">
        <v>2.3365257000000001E-3</v>
      </c>
      <c r="L937" s="190">
        <v>2.4106719E-4</v>
      </c>
      <c r="M937" s="190">
        <v>2.9886562999999998E-3</v>
      </c>
      <c r="N937" s="190">
        <v>2.6933987999999999E-3</v>
      </c>
      <c r="O937" s="190">
        <v>0</v>
      </c>
      <c r="P937" s="190">
        <v>4.6225352999999999E-6</v>
      </c>
      <c r="Q937" s="190">
        <v>3.2828953E-4</v>
      </c>
      <c r="R937" s="190">
        <v>0</v>
      </c>
      <c r="S937" s="190">
        <v>2.6078531999999999E-3</v>
      </c>
      <c r="T937" s="190">
        <v>0</v>
      </c>
      <c r="U937" s="190">
        <v>0</v>
      </c>
      <c r="V937" s="190">
        <v>0</v>
      </c>
      <c r="W937" s="55"/>
      <c r="X937" s="241">
        <f t="shared" ref="X937:X943" si="796">K937/0.116</f>
        <v>2.0142462931034482E-2</v>
      </c>
      <c r="Y937" s="25">
        <v>0.27410876000000001</v>
      </c>
      <c r="Z937" s="67">
        <f t="shared" ref="Z937:Z938" si="797">AA937*42.1*400+AB937*1396*400+AC937*0.0000357*200</f>
        <v>1.1054426666432583E-3</v>
      </c>
      <c r="AA937" s="5">
        <f t="shared" ref="AA937:AA938" si="798">AD937+AG937+AH937+AI937+AJ937+AR937+AS937+AW937</f>
        <v>5.9171840084199996E-8</v>
      </c>
      <c r="AB937" s="5">
        <f t="shared" ref="AB937:AB938" si="799">AE937+AF937+AK937+AL937+AM937+AN937+AO937+AP937+AQ937+AT937+AX937+AY937</f>
        <v>1.6138540935052001E-10</v>
      </c>
      <c r="AC937" s="36">
        <f t="shared" ref="AC937:AC938" si="800">AU937+AV937</f>
        <v>2.6430346E-3</v>
      </c>
      <c r="AD937" s="42">
        <v>1.8791248999999999E-8</v>
      </c>
      <c r="AE937" s="42">
        <v>5.6693957999999997E-11</v>
      </c>
      <c r="AF937" s="42">
        <v>1.5489269000000001E-15</v>
      </c>
      <c r="AG937" s="42">
        <v>2.6012321999999999E-12</v>
      </c>
      <c r="AH937" s="29">
        <v>0</v>
      </c>
      <c r="AI937" s="42">
        <v>4.3179234E-10</v>
      </c>
      <c r="AJ937" s="42">
        <v>3.8668495999999999E-8</v>
      </c>
      <c r="AK937" s="42">
        <v>6.1616205999999997E-11</v>
      </c>
      <c r="AL937" s="42">
        <v>4.298614E-11</v>
      </c>
      <c r="AM937" s="29">
        <v>0</v>
      </c>
      <c r="AN937" s="42">
        <v>1.6143552000000001E-16</v>
      </c>
      <c r="AO937" s="42">
        <v>3.6185941000000003E-15</v>
      </c>
      <c r="AP937" s="42">
        <v>6.9613814999999994E-14</v>
      </c>
      <c r="AQ937" s="42">
        <v>1.4162578999999999E-14</v>
      </c>
      <c r="AR937" s="42">
        <v>4.5861812000000003E-11</v>
      </c>
      <c r="AS937" s="42">
        <v>1.2318397000000001E-9</v>
      </c>
      <c r="AT937" s="29">
        <v>0</v>
      </c>
      <c r="AU937" s="29">
        <v>0</v>
      </c>
      <c r="AV937" s="29">
        <v>2.6430346E-3</v>
      </c>
      <c r="AW937" s="29">
        <v>0</v>
      </c>
      <c r="AX937" s="42">
        <v>0</v>
      </c>
      <c r="AY937" s="42">
        <v>0</v>
      </c>
      <c r="AZ937" s="55"/>
      <c r="BA937" s="127" t="s">
        <v>1173</v>
      </c>
      <c r="BB937" s="55"/>
      <c r="BC937" s="55"/>
      <c r="BD937" s="36"/>
      <c r="BE937" s="39"/>
      <c r="BF937" s="36"/>
      <c r="BG937" s="36"/>
      <c r="BH937" s="36"/>
      <c r="BI937" s="36"/>
      <c r="BJ937" s="36"/>
      <c r="BK937" s="36"/>
      <c r="BL937" s="36"/>
      <c r="BM937" s="36"/>
      <c r="BN937" s="36"/>
      <c r="BO937" s="36"/>
      <c r="BP937" s="36"/>
      <c r="BQ937" s="36"/>
    </row>
    <row r="938" spans="3:69" ht="13.8" customHeight="1">
      <c r="C938" s="74" t="s">
        <v>864</v>
      </c>
      <c r="D938" s="36"/>
      <c r="E938" s="38" t="s">
        <v>38</v>
      </c>
      <c r="F938" s="43" t="s">
        <v>2400</v>
      </c>
      <c r="G938" s="246">
        <f t="shared" si="792"/>
        <v>6.6146385845299999E-3</v>
      </c>
      <c r="H938" s="95">
        <f t="shared" si="793"/>
        <v>4.2573206150000003E-4</v>
      </c>
      <c r="I938" s="95">
        <f t="shared" si="794"/>
        <v>1.7539082400000001E-3</v>
      </c>
      <c r="J938" s="152">
        <f t="shared" si="795"/>
        <v>1.35482498303E-3</v>
      </c>
      <c r="K938" s="190">
        <v>3.0801733E-3</v>
      </c>
      <c r="L938" s="190">
        <v>1.2785908000000001E-3</v>
      </c>
      <c r="M938" s="190">
        <v>3.0284555999999998E-4</v>
      </c>
      <c r="N938" s="190">
        <v>2.6525570000000002E-4</v>
      </c>
      <c r="O938" s="190">
        <v>1.5158061000000001E-4</v>
      </c>
      <c r="P938" s="190">
        <v>8.8957514999999994E-6</v>
      </c>
      <c r="Q938" s="190">
        <v>1.7247188E-4</v>
      </c>
      <c r="R938" s="190">
        <v>1.4071127E-6</v>
      </c>
      <c r="S938" s="190">
        <v>1.3528616999999999E-3</v>
      </c>
      <c r="T938" s="190">
        <v>5.5617033000000002E-7</v>
      </c>
      <c r="U938" s="190">
        <v>0</v>
      </c>
      <c r="V938" s="190">
        <v>0</v>
      </c>
      <c r="W938" s="55"/>
      <c r="X938" s="241">
        <f t="shared" si="796"/>
        <v>2.6553218103448274E-2</v>
      </c>
      <c r="Y938" s="25">
        <v>0.33419291000000001</v>
      </c>
      <c r="Z938" s="67">
        <f t="shared" si="797"/>
        <v>1.045152497802136E-3</v>
      </c>
      <c r="AA938" s="5">
        <f t="shared" si="798"/>
        <v>5.7716401858500004E-8</v>
      </c>
      <c r="AB938" s="5">
        <f t="shared" si="799"/>
        <v>1.1663950946880502E-10</v>
      </c>
      <c r="AC938" s="36">
        <f t="shared" si="800"/>
        <v>1.1312028596099999E-3</v>
      </c>
      <c r="AD938" s="42">
        <v>2.4825371000000001E-8</v>
      </c>
      <c r="AE938" s="42">
        <v>7.4896133999999999E-11</v>
      </c>
      <c r="AF938" s="42">
        <v>2.0462291999999999E-15</v>
      </c>
      <c r="AG938" s="42">
        <v>5.6902955000000003E-12</v>
      </c>
      <c r="AH938" s="42">
        <v>3.2390089999999998E-11</v>
      </c>
      <c r="AI938" s="42">
        <v>4.2982532999999998E-11</v>
      </c>
      <c r="AJ938" s="42">
        <v>3.2500679000000001E-8</v>
      </c>
      <c r="AK938" s="42">
        <v>6.1162197000000002E-12</v>
      </c>
      <c r="AL938" s="42">
        <v>3.4602105000000002E-11</v>
      </c>
      <c r="AM938" s="42">
        <v>3.0647521E-15</v>
      </c>
      <c r="AN938" s="42">
        <v>1.1500242E-16</v>
      </c>
      <c r="AO938" s="42">
        <v>9.1419483000000002E-14</v>
      </c>
      <c r="AP938" s="42">
        <v>9.9512384999999998E-16</v>
      </c>
      <c r="AQ938" s="42">
        <v>8.4684495999999997E-16</v>
      </c>
      <c r="AR938" s="42">
        <v>3.1380769999999998E-11</v>
      </c>
      <c r="AS938" s="42">
        <v>1.2554678999999999E-10</v>
      </c>
      <c r="AT938" s="29">
        <v>0</v>
      </c>
      <c r="AU938" s="42">
        <v>1.5295961E-7</v>
      </c>
      <c r="AV938" s="29">
        <v>1.1310498999999999E-3</v>
      </c>
      <c r="AW938" s="42">
        <v>1.5236138E-10</v>
      </c>
      <c r="AX938" s="42">
        <v>9.2652188000000009E-13</v>
      </c>
      <c r="AY938" s="42">
        <v>4.1453275000000003E-17</v>
      </c>
      <c r="AZ938" s="55"/>
      <c r="BA938" s="127" t="s">
        <v>1184</v>
      </c>
      <c r="BB938" s="55"/>
      <c r="BC938" s="55"/>
      <c r="BD938" s="36"/>
      <c r="BE938" s="39"/>
      <c r="BF938" s="36"/>
      <c r="BG938" s="36"/>
      <c r="BH938" s="36"/>
      <c r="BI938" s="36"/>
      <c r="BJ938" s="36"/>
      <c r="BK938" s="36"/>
      <c r="BL938" s="36"/>
      <c r="BM938" s="36"/>
      <c r="BN938" s="36"/>
      <c r="BO938" s="36"/>
      <c r="BP938" s="36"/>
      <c r="BQ938" s="36"/>
    </row>
    <row r="939" spans="3:69" ht="13.8" customHeight="1">
      <c r="C939" s="57" t="s">
        <v>865</v>
      </c>
      <c r="D939" s="1" t="s">
        <v>1166</v>
      </c>
      <c r="F939" s="67"/>
      <c r="H939" s="67"/>
      <c r="I939" s="67"/>
      <c r="J939" s="67"/>
      <c r="K939" s="67"/>
      <c r="L939" s="67"/>
      <c r="M939" s="67"/>
      <c r="N939" s="67"/>
      <c r="O939" s="67"/>
      <c r="P939" s="67"/>
      <c r="Q939" s="67"/>
      <c r="R939" s="67"/>
      <c r="S939" s="67"/>
      <c r="T939" s="67"/>
      <c r="U939" s="67"/>
      <c r="V939" s="67"/>
      <c r="W939" s="67"/>
      <c r="Y939" s="67"/>
      <c r="AA939" s="67"/>
      <c r="AB939" s="67"/>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BE939" s="29"/>
      <c r="BF939"/>
      <c r="BG939"/>
      <c r="BH939"/>
      <c r="BI939"/>
      <c r="BJ939"/>
      <c r="BK939"/>
      <c r="BL939"/>
      <c r="BM939"/>
      <c r="BN939"/>
      <c r="BO939"/>
      <c r="BP939"/>
      <c r="BQ939"/>
    </row>
    <row r="940" spans="3:69" ht="13.8" customHeight="1">
      <c r="C940" s="74" t="s">
        <v>1598</v>
      </c>
      <c r="D940" s="17">
        <v>1</v>
      </c>
      <c r="E940" s="69" t="s">
        <v>38</v>
      </c>
      <c r="F940" s="43" t="s">
        <v>2401</v>
      </c>
      <c r="G940" s="239">
        <f t="shared" ref="G940:G941" si="801">H940+I940+J940+K940</f>
        <v>5.6337113095827611E-2</v>
      </c>
      <c r="H940" s="135">
        <f t="shared" ref="H940:H941" si="802">N940+O940+P940</f>
        <v>8.1842006200000001E-4</v>
      </c>
      <c r="I940" s="135">
        <f t="shared" ref="I940:I941" si="803">L940+M940+Q940</f>
        <v>2.1703421559999998E-3</v>
      </c>
      <c r="J940" s="136">
        <f t="shared" ref="J940:J941" si="804">R940+IF(S940="x",0,S940)+IF(T940="x",0,T940)+IF(U940="x",0,U940)+V940</f>
        <v>2.7425661877827613E-2</v>
      </c>
      <c r="K940" s="198">
        <v>2.5922688999999999E-2</v>
      </c>
      <c r="L940" s="198">
        <v>1.0494866000000001E-3</v>
      </c>
      <c r="M940" s="198">
        <v>1.0626561E-3</v>
      </c>
      <c r="N940" s="198">
        <v>6.1729584000000002E-4</v>
      </c>
      <c r="O940" s="198">
        <v>4.3552021999999999E-5</v>
      </c>
      <c r="P940" s="198">
        <v>1.5757219999999999E-4</v>
      </c>
      <c r="Q940" s="198">
        <v>5.8199455999999997E-5</v>
      </c>
      <c r="R940" s="198">
        <v>1.7216294999999999E-5</v>
      </c>
      <c r="S940" s="198">
        <v>2.7174752999999999E-2</v>
      </c>
      <c r="T940" s="198">
        <v>4.1003229E-5</v>
      </c>
      <c r="U940" s="198">
        <v>1.9268909999999999E-4</v>
      </c>
      <c r="V940" s="198">
        <v>2.5382760999999999E-10</v>
      </c>
      <c r="W940" s="55"/>
      <c r="X940" s="246">
        <f t="shared" si="796"/>
        <v>0.22347145689655171</v>
      </c>
      <c r="Y940" s="25">
        <v>3.3014511</v>
      </c>
      <c r="Z940" s="67">
        <f t="shared" ref="Z940:Z945" si="805">AA940*42.1*400+AB940*1396*400+AC940*0.0000357*200</f>
        <v>4.8403351077176745E-3</v>
      </c>
      <c r="AA940" s="5">
        <f t="shared" ref="AA940:AA945" si="806">AD940+AG940+AH940+AI940+AJ940+AR940+AS940+AW940</f>
        <v>2.4621729171596001E-7</v>
      </c>
      <c r="AB940" s="5">
        <f t="shared" ref="AB940:AB943" si="807">AE940+AF940+AK940+AL940+AM940+AN940+AO940+AP940+AQ940+AT940+AX940+AY940</f>
        <v>8.6627241062482001E-10</v>
      </c>
      <c r="AC940" s="36">
        <f t="shared" ref="AC940:AC945" si="808">AU940+AV940</f>
        <v>2.9455098197200002E-2</v>
      </c>
      <c r="AD940" s="42">
        <v>2.0825198000000001E-7</v>
      </c>
      <c r="AE940" s="42">
        <v>6.2830658000000004E-10</v>
      </c>
      <c r="AF940" s="42">
        <v>1.7166065999999999E-14</v>
      </c>
      <c r="AG940" s="42">
        <v>2.4266810000000001E-11</v>
      </c>
      <c r="AH940" s="42">
        <v>5.2891395999999996E-13</v>
      </c>
      <c r="AI940" s="42">
        <v>7.3256831E-11</v>
      </c>
      <c r="AJ940" s="42">
        <v>3.0808889999999999E-8</v>
      </c>
      <c r="AK940" s="42">
        <v>1.0924457E-11</v>
      </c>
      <c r="AL940" s="42">
        <v>3.9702652000000002E-11</v>
      </c>
      <c r="AM940" s="42">
        <v>1.3131129999999999E-13</v>
      </c>
      <c r="AN940" s="42">
        <v>5.7560354000000004E-15</v>
      </c>
      <c r="AO940" s="42">
        <v>1.4405588999999999E-13</v>
      </c>
      <c r="AP940" s="42">
        <v>8.9228072999999992E-15</v>
      </c>
      <c r="AQ940" s="42">
        <v>1.7638111E-14</v>
      </c>
      <c r="AR940" s="42">
        <v>6.0999871000000006E-11</v>
      </c>
      <c r="AS940" s="42">
        <v>6.3059556000000003E-9</v>
      </c>
      <c r="AT940" s="42">
        <v>1.8280914000000001E-10</v>
      </c>
      <c r="AU940" s="42">
        <v>3.2791971999999999E-6</v>
      </c>
      <c r="AV940" s="42">
        <v>2.9451819000000001E-2</v>
      </c>
      <c r="AW940" s="42">
        <v>6.9141368999999999E-10</v>
      </c>
      <c r="AX940" s="42">
        <v>4.2045432999999997E-12</v>
      </c>
      <c r="AY940" s="42">
        <v>1.8811512E-16</v>
      </c>
      <c r="AZ940" s="146"/>
      <c r="BA940" s="33" t="s">
        <v>1223</v>
      </c>
      <c r="BB940" s="28"/>
      <c r="BC940" s="28"/>
      <c r="BD940" s="36"/>
      <c r="BE940" s="39"/>
      <c r="BF940" s="36"/>
      <c r="BG940" s="36"/>
      <c r="BH940" s="36"/>
      <c r="BI940" s="36"/>
      <c r="BJ940" s="36"/>
      <c r="BK940" s="36"/>
      <c r="BL940" s="36"/>
      <c r="BM940" s="36"/>
      <c r="BN940" s="36"/>
      <c r="BO940" s="36"/>
      <c r="BP940" s="36"/>
      <c r="BQ940" s="36"/>
    </row>
    <row r="941" spans="3:69" ht="13.8" customHeight="1">
      <c r="C941" s="73" t="s">
        <v>1599</v>
      </c>
      <c r="D941" s="17">
        <v>1</v>
      </c>
      <c r="E941" s="70" t="s">
        <v>23</v>
      </c>
      <c r="F941" s="43" t="s">
        <v>2402</v>
      </c>
      <c r="G941" s="248">
        <f t="shared" si="801"/>
        <v>2.8372257834102999E-4</v>
      </c>
      <c r="H941" s="139">
        <f t="shared" si="802"/>
        <v>1.3718753620000001E-5</v>
      </c>
      <c r="I941" s="139">
        <f t="shared" si="803"/>
        <v>2.1879680409999998E-5</v>
      </c>
      <c r="J941" s="140">
        <f t="shared" si="804"/>
        <v>1.2906237431103E-4</v>
      </c>
      <c r="K941" s="198">
        <v>1.1906177E-4</v>
      </c>
      <c r="L941" s="198">
        <v>7.2898589999999998E-6</v>
      </c>
      <c r="M941" s="198">
        <v>1.4169141E-5</v>
      </c>
      <c r="N941" s="198">
        <v>1.1298341E-5</v>
      </c>
      <c r="O941" s="198">
        <v>1.6442615999999999E-6</v>
      </c>
      <c r="P941" s="198">
        <v>7.7615101999999997E-7</v>
      </c>
      <c r="Q941" s="198">
        <v>4.2068040999999998E-7</v>
      </c>
      <c r="R941" s="198">
        <v>1.4973156000000001E-6</v>
      </c>
      <c r="S941" s="198">
        <v>1.2582237E-4</v>
      </c>
      <c r="T941" s="198">
        <v>9.6361398000000008E-7</v>
      </c>
      <c r="U941" s="198">
        <v>7.7895822000000004E-7</v>
      </c>
      <c r="V941" s="198">
        <v>1.1651103000000001E-10</v>
      </c>
      <c r="W941" s="81"/>
      <c r="X941" s="246">
        <f t="shared" si="796"/>
        <v>1.0263945689655172E-3</v>
      </c>
      <c r="Y941" s="25">
        <v>1.6282469000000001E-2</v>
      </c>
      <c r="Z941" s="67">
        <f t="shared" si="805"/>
        <v>2.6335835102806437E-5</v>
      </c>
      <c r="AA941" s="5">
        <f t="shared" si="806"/>
        <v>1.3508025452094998E-9</v>
      </c>
      <c r="AB941" s="5">
        <f t="shared" si="807"/>
        <v>4.6090079124890007E-12</v>
      </c>
      <c r="AC941" s="36">
        <f t="shared" si="808"/>
        <v>1.4210787438999998E-4</v>
      </c>
      <c r="AD941" s="42">
        <v>9.5781434999999996E-10</v>
      </c>
      <c r="AE941" s="42">
        <v>2.8897385000000001E-12</v>
      </c>
      <c r="AF941" s="42">
        <v>7.8950191999999998E-17</v>
      </c>
      <c r="AG941" s="42">
        <v>1.0599716999999999E-13</v>
      </c>
      <c r="AH941" s="42">
        <v>6.7535295E-15</v>
      </c>
      <c r="AI941" s="42">
        <v>1.6723511999999999E-12</v>
      </c>
      <c r="AJ941" s="42">
        <v>3.0089253999999997E-10</v>
      </c>
      <c r="AK941" s="42">
        <v>2.4128259000000001E-13</v>
      </c>
      <c r="AL941" s="42">
        <v>3.5681606000000002E-13</v>
      </c>
      <c r="AM941" s="42">
        <v>2.2246785E-15</v>
      </c>
      <c r="AN941" s="42">
        <v>2.4845578000000001E-17</v>
      </c>
      <c r="AO941" s="42">
        <v>3.3524967000000001E-15</v>
      </c>
      <c r="AP941" s="42">
        <v>4.6965229000000003E-17</v>
      </c>
      <c r="AQ941" s="42">
        <v>8.9280268000000004E-17</v>
      </c>
      <c r="AR941" s="42">
        <v>8.7376931000000001E-13</v>
      </c>
      <c r="AS941" s="42">
        <v>2.7667591999999999E-11</v>
      </c>
      <c r="AT941" s="42">
        <v>7.3971298000000003E-13</v>
      </c>
      <c r="AU941" s="42">
        <v>1.1530439E-7</v>
      </c>
      <c r="AV941" s="42">
        <v>1.4199256999999999E-4</v>
      </c>
      <c r="AW941" s="42">
        <v>6.1769191999999996E-11</v>
      </c>
      <c r="AX941" s="42">
        <v>3.7562376E-13</v>
      </c>
      <c r="AY941" s="42">
        <v>1.6806022E-17</v>
      </c>
      <c r="AZ941" s="147"/>
      <c r="BA941" s="33" t="s">
        <v>1225</v>
      </c>
      <c r="BB941" s="28"/>
      <c r="BC941" s="28"/>
      <c r="BD941" s="8"/>
      <c r="BE941" s="39"/>
      <c r="BF941" s="8"/>
      <c r="BG941" s="8"/>
      <c r="BH941" s="8"/>
      <c r="BI941" s="8"/>
      <c r="BJ941" s="8"/>
      <c r="BK941" s="8"/>
      <c r="BL941" s="8"/>
      <c r="BM941" s="8"/>
      <c r="BN941" s="8"/>
      <c r="BO941" s="8"/>
      <c r="BP941" s="8"/>
      <c r="BQ941" s="8"/>
    </row>
    <row r="942" spans="3:69" ht="13.8" customHeight="1">
      <c r="C942" s="74" t="s">
        <v>1600</v>
      </c>
      <c r="D942" s="17">
        <v>1</v>
      </c>
      <c r="E942" s="38" t="s">
        <v>38</v>
      </c>
      <c r="F942" s="43" t="s">
        <v>2403</v>
      </c>
      <c r="G942" s="239">
        <f t="shared" ref="G942:G943" si="809">H942+I942+J942+K942</f>
        <v>2.02658979722166E-2</v>
      </c>
      <c r="H942" s="135">
        <f t="shared" ref="H942:H943" si="810">N942+O942+P942</f>
        <v>9.7991098800000002E-4</v>
      </c>
      <c r="I942" s="135">
        <f t="shared" ref="I942:I943" si="811">L942+M942+Q942</f>
        <v>1.5628343099999998E-3</v>
      </c>
      <c r="J942" s="136">
        <f t="shared" ref="J942:J943" si="812">R942+IF(S942="x",0,S942)+IF(T942="x",0,T942)+IF(U942="x",0,U942)+V942</f>
        <v>9.2187408742165997E-3</v>
      </c>
      <c r="K942" s="198">
        <v>8.5044118000000002E-3</v>
      </c>
      <c r="L942" s="198">
        <v>5.2070421000000001E-4</v>
      </c>
      <c r="M942" s="198">
        <v>1.0120814999999999E-3</v>
      </c>
      <c r="N942" s="198">
        <v>8.0702436999999998E-4</v>
      </c>
      <c r="O942" s="198">
        <v>1.1744725999999999E-4</v>
      </c>
      <c r="P942" s="198">
        <v>5.5439358000000002E-5</v>
      </c>
      <c r="Q942" s="198">
        <v>3.0048599999999999E-5</v>
      </c>
      <c r="R942" s="198">
        <v>1.0695110999999999E-4</v>
      </c>
      <c r="S942" s="198">
        <v>8.9873120000000008E-3</v>
      </c>
      <c r="T942" s="198">
        <v>6.882957E-5</v>
      </c>
      <c r="U942" s="198">
        <v>5.5639871999999999E-5</v>
      </c>
      <c r="V942" s="198">
        <v>8.3222165999999996E-9</v>
      </c>
      <c r="W942" s="55"/>
      <c r="X942" s="246">
        <f t="shared" si="796"/>
        <v>7.3313894827586198E-2</v>
      </c>
      <c r="Y942" s="25">
        <v>1.1630335000000001</v>
      </c>
      <c r="Z942" s="67">
        <f t="shared" si="805"/>
        <v>1.8811310624476023E-3</v>
      </c>
      <c r="AA942" s="5">
        <f t="shared" si="806"/>
        <v>9.6485894974059997E-8</v>
      </c>
      <c r="AB942" s="5">
        <f t="shared" si="807"/>
        <v>3.2921484789489998E-10</v>
      </c>
      <c r="AC942" s="36">
        <f t="shared" si="808"/>
        <v>1.0150563027999999E-2</v>
      </c>
      <c r="AD942" s="42">
        <v>6.8415309999999994E-8</v>
      </c>
      <c r="AE942" s="42">
        <v>2.0640988999999999E-10</v>
      </c>
      <c r="AF942" s="42">
        <v>5.6392994000000001E-15</v>
      </c>
      <c r="AG942" s="42">
        <v>7.5712260999999996E-12</v>
      </c>
      <c r="AH942" s="42">
        <v>4.8239496000000004E-13</v>
      </c>
      <c r="AI942" s="42">
        <v>1.1945366E-10</v>
      </c>
      <c r="AJ942" s="42">
        <v>2.1492323999999999E-8</v>
      </c>
      <c r="AK942" s="42">
        <v>1.7234471000000001E-11</v>
      </c>
      <c r="AL942" s="42">
        <v>2.5486861999999999E-11</v>
      </c>
      <c r="AM942" s="42">
        <v>1.5890561E-13</v>
      </c>
      <c r="AN942" s="42">
        <v>1.7746840999999999E-15</v>
      </c>
      <c r="AO942" s="42">
        <v>2.3946404999999999E-13</v>
      </c>
      <c r="AP942" s="42">
        <v>3.3546592000000001E-15</v>
      </c>
      <c r="AQ942" s="42">
        <v>6.3771620000000001E-15</v>
      </c>
      <c r="AR942" s="42">
        <v>6.2412092999999994E-11</v>
      </c>
      <c r="AS942" s="42">
        <v>1.9762565000000001E-9</v>
      </c>
      <c r="AT942" s="42">
        <v>5.2836641000000002E-11</v>
      </c>
      <c r="AU942" s="42">
        <v>8.2360280000000004E-6</v>
      </c>
      <c r="AV942" s="42">
        <v>1.0142327E-2</v>
      </c>
      <c r="AW942" s="42">
        <v>4.4120850999999999E-9</v>
      </c>
      <c r="AX942" s="42">
        <v>2.6830267999999999E-11</v>
      </c>
      <c r="AY942" s="42">
        <v>1.2004302E-15</v>
      </c>
      <c r="AZ942" s="146"/>
      <c r="BA942" s="38" t="s">
        <v>1222</v>
      </c>
      <c r="BB942" s="28"/>
      <c r="BC942" s="28"/>
      <c r="BD942" s="36"/>
      <c r="BE942" s="39"/>
      <c r="BF942" s="36"/>
      <c r="BG942" s="36"/>
      <c r="BH942" s="36"/>
      <c r="BI942" s="36"/>
      <c r="BJ942" s="36"/>
      <c r="BK942" s="36"/>
      <c r="BL942" s="36"/>
      <c r="BM942" s="36"/>
      <c r="BN942" s="36"/>
      <c r="BO942" s="36"/>
      <c r="BP942" s="36"/>
      <c r="BQ942" s="36"/>
    </row>
    <row r="943" spans="3:69" ht="13.8" customHeight="1">
      <c r="C943" s="74" t="s">
        <v>1601</v>
      </c>
      <c r="D943" s="17">
        <v>1</v>
      </c>
      <c r="E943" s="38" t="s">
        <v>38</v>
      </c>
      <c r="F943" s="43" t="s">
        <v>2404</v>
      </c>
      <c r="G943" s="239">
        <f t="shared" si="809"/>
        <v>2.3643547392252801E-2</v>
      </c>
      <c r="H943" s="135">
        <f t="shared" si="810"/>
        <v>1.143229482E-3</v>
      </c>
      <c r="I943" s="135">
        <f t="shared" si="811"/>
        <v>1.8233067510000001E-3</v>
      </c>
      <c r="J943" s="136">
        <f t="shared" si="812"/>
        <v>1.0755197359252799E-2</v>
      </c>
      <c r="K943" s="198">
        <v>9.9218138000000001E-3</v>
      </c>
      <c r="L943" s="198">
        <v>6.0748824999999997E-4</v>
      </c>
      <c r="M943" s="198">
        <v>1.1807618000000001E-3</v>
      </c>
      <c r="N943" s="198">
        <v>9.4152842999999998E-4</v>
      </c>
      <c r="O943" s="198">
        <v>1.370218E-4</v>
      </c>
      <c r="P943" s="198">
        <v>6.4679252000000005E-5</v>
      </c>
      <c r="Q943" s="198">
        <v>3.5056701000000002E-5</v>
      </c>
      <c r="R943" s="198">
        <v>1.2477629999999999E-4</v>
      </c>
      <c r="S943" s="198">
        <v>1.0485197E-2</v>
      </c>
      <c r="T943" s="198">
        <v>8.0301164999999994E-5</v>
      </c>
      <c r="U943" s="198">
        <v>6.4913184999999999E-5</v>
      </c>
      <c r="V943" s="198">
        <v>9.7092528000000006E-9</v>
      </c>
      <c r="W943" s="55"/>
      <c r="X943" s="246">
        <f t="shared" si="796"/>
        <v>8.5532877586206896E-2</v>
      </c>
      <c r="Y943" s="25">
        <v>1.3568724000000001</v>
      </c>
      <c r="Z943" s="67">
        <f t="shared" si="805"/>
        <v>2.1946529087890892E-3</v>
      </c>
      <c r="AA943" s="5">
        <f t="shared" si="806"/>
        <v>1.1256687790022001E-7</v>
      </c>
      <c r="AB943" s="5">
        <f t="shared" si="807"/>
        <v>3.8408399154080005E-10</v>
      </c>
      <c r="AC943" s="36">
        <f t="shared" si="808"/>
        <v>1.1842322699299999E-2</v>
      </c>
      <c r="AD943" s="42">
        <v>7.9817861999999996E-8</v>
      </c>
      <c r="AE943" s="42">
        <v>2.4081154E-10</v>
      </c>
      <c r="AF943" s="42">
        <v>6.5791827000000001E-15</v>
      </c>
      <c r="AG943" s="42">
        <v>8.8330970999999995E-12</v>
      </c>
      <c r="AH943" s="42">
        <v>5.6279411999999998E-13</v>
      </c>
      <c r="AI943" s="42">
        <v>1.393626E-10</v>
      </c>
      <c r="AJ943" s="42">
        <v>2.5074378000000001E-8</v>
      </c>
      <c r="AK943" s="42">
        <v>2.0106882999999999E-11</v>
      </c>
      <c r="AL943" s="42">
        <v>2.9734671999999999E-11</v>
      </c>
      <c r="AM943" s="42">
        <v>1.8538986999999999E-13</v>
      </c>
      <c r="AN943" s="42">
        <v>2.0704648E-15</v>
      </c>
      <c r="AO943" s="42">
        <v>2.7937472999999999E-13</v>
      </c>
      <c r="AP943" s="42">
        <v>3.9137690999999999E-15</v>
      </c>
      <c r="AQ943" s="42">
        <v>7.4400223000000001E-15</v>
      </c>
      <c r="AR943" s="42">
        <v>7.2814109000000005E-11</v>
      </c>
      <c r="AS943" s="42">
        <v>2.3056326E-9</v>
      </c>
      <c r="AT943" s="42">
        <v>6.1642748000000003E-11</v>
      </c>
      <c r="AU943" s="42">
        <v>9.6086993000000004E-6</v>
      </c>
      <c r="AV943" s="42">
        <v>1.1832713999999999E-2</v>
      </c>
      <c r="AW943" s="42">
        <v>5.1474327000000003E-9</v>
      </c>
      <c r="AX943" s="42">
        <v>3.1301979999999997E-11</v>
      </c>
      <c r="AY943" s="42">
        <v>1.4005019E-15</v>
      </c>
      <c r="AZ943" s="146"/>
      <c r="BA943" s="38" t="s">
        <v>1222</v>
      </c>
      <c r="BB943" s="28"/>
      <c r="BC943" s="28"/>
      <c r="BD943" s="36"/>
      <c r="BE943" s="39"/>
      <c r="BF943" s="36"/>
      <c r="BG943" s="36"/>
      <c r="BH943" s="36"/>
      <c r="BI943" s="36"/>
      <c r="BJ943" s="36"/>
      <c r="BK943" s="36"/>
      <c r="BL943" s="36"/>
      <c r="BM943" s="36"/>
      <c r="BN943" s="36"/>
      <c r="BO943" s="36"/>
      <c r="BP943" s="36"/>
      <c r="BQ943" s="36"/>
    </row>
    <row r="944" spans="3:69" ht="13.8" customHeight="1">
      <c r="C944" s="74" t="s">
        <v>1602</v>
      </c>
      <c r="D944" s="17">
        <v>1</v>
      </c>
      <c r="E944" s="38" t="s">
        <v>57</v>
      </c>
      <c r="F944" s="110" t="s">
        <v>2870</v>
      </c>
      <c r="G944" s="249">
        <f>G942*0.41</f>
        <v>8.3090181686088053E-3</v>
      </c>
      <c r="H944" s="111">
        <f t="shared" ref="H944:X944" si="813">H942*0.41</f>
        <v>4.0176350507999998E-4</v>
      </c>
      <c r="I944" s="111">
        <f t="shared" si="813"/>
        <v>6.4076206709999983E-4</v>
      </c>
      <c r="J944" s="111">
        <f t="shared" si="813"/>
        <v>3.7796837584288057E-3</v>
      </c>
      <c r="K944" s="111">
        <f t="shared" si="813"/>
        <v>3.4868088379999998E-3</v>
      </c>
      <c r="L944" s="111">
        <f t="shared" ref="L944:V944" si="814">L942*0.41</f>
        <v>2.1348872609999999E-4</v>
      </c>
      <c r="M944" s="111">
        <f t="shared" si="814"/>
        <v>4.1495341499999994E-4</v>
      </c>
      <c r="N944" s="111">
        <f t="shared" si="814"/>
        <v>3.3087999169999997E-4</v>
      </c>
      <c r="O944" s="111">
        <f t="shared" si="814"/>
        <v>4.8153376599999996E-5</v>
      </c>
      <c r="P944" s="111">
        <f t="shared" si="814"/>
        <v>2.2730136779999999E-5</v>
      </c>
      <c r="Q944" s="111">
        <f t="shared" si="814"/>
        <v>1.2319925999999998E-5</v>
      </c>
      <c r="R944" s="111">
        <f t="shared" si="814"/>
        <v>4.3849955099999997E-5</v>
      </c>
      <c r="S944" s="111">
        <f t="shared" si="814"/>
        <v>3.6847979200000003E-3</v>
      </c>
      <c r="T944" s="111">
        <f t="shared" si="814"/>
        <v>2.8220123699999999E-5</v>
      </c>
      <c r="U944" s="111"/>
      <c r="V944" s="111">
        <f t="shared" si="814"/>
        <v>3.4121088059999998E-9</v>
      </c>
      <c r="W944" s="156"/>
      <c r="X944" s="249">
        <f t="shared" si="813"/>
        <v>3.0058696879310339E-2</v>
      </c>
      <c r="Y944" s="52">
        <f t="shared" ref="Y944" si="815">Y942*0.41</f>
        <v>0.47684373499999999</v>
      </c>
      <c r="Z944" s="67">
        <f t="shared" si="805"/>
        <v>7.712633327678776E-4</v>
      </c>
      <c r="AA944" s="5">
        <f t="shared" si="806"/>
        <v>3.9559216939364587E-8</v>
      </c>
      <c r="AB944" s="5">
        <f>AE944+AF944+AK944+AL944+AM944+AN944+AO944+AP944+AQ944+AT944+AX944+AY944</f>
        <v>1.3497736622638018E-10</v>
      </c>
      <c r="AC944" s="36">
        <f t="shared" si="808"/>
        <v>4.1617308414799992E-3</v>
      </c>
      <c r="AD944" s="163">
        <f t="shared" ref="AD944:AY944" si="816">AD942*0.41</f>
        <v>2.8050277099999997E-8</v>
      </c>
      <c r="AE944" s="163">
        <f t="shared" si="816"/>
        <v>8.4628054899999995E-11</v>
      </c>
      <c r="AF944" s="163">
        <f t="shared" si="816"/>
        <v>2.312112754E-15</v>
      </c>
      <c r="AG944" s="163">
        <f t="shared" si="816"/>
        <v>3.1042027009999995E-12</v>
      </c>
      <c r="AH944" s="163">
        <f t="shared" si="816"/>
        <v>1.977819336E-13</v>
      </c>
      <c r="AI944" s="163">
        <f t="shared" si="816"/>
        <v>4.89760006E-11</v>
      </c>
      <c r="AJ944" s="163">
        <f t="shared" si="816"/>
        <v>8.8118528399999985E-9</v>
      </c>
      <c r="AK944" s="163">
        <f t="shared" si="816"/>
        <v>7.0661331099999998E-12</v>
      </c>
      <c r="AL944" s="163">
        <f t="shared" si="816"/>
        <v>1.0449613419999999E-11</v>
      </c>
      <c r="AM944" s="163">
        <f t="shared" si="816"/>
        <v>6.5151300099999995E-14</v>
      </c>
      <c r="AN944" s="5">
        <v>6.2099521999999997E-18</v>
      </c>
      <c r="AO944" s="163">
        <f t="shared" si="816"/>
        <v>9.8180260499999992E-14</v>
      </c>
      <c r="AP944" s="163">
        <f t="shared" si="816"/>
        <v>1.375410272E-15</v>
      </c>
      <c r="AQ944" s="163">
        <f t="shared" si="816"/>
        <v>2.6146364200000001E-15</v>
      </c>
      <c r="AR944" s="163">
        <f t="shared" si="816"/>
        <v>2.5588958129999998E-11</v>
      </c>
      <c r="AS944" s="163">
        <f t="shared" si="816"/>
        <v>8.10265165E-10</v>
      </c>
      <c r="AT944" s="163">
        <f t="shared" si="816"/>
        <v>2.1663022809999999E-11</v>
      </c>
      <c r="AU944" s="163">
        <f t="shared" ref="AU944:AX944" si="817">AU942*0.41</f>
        <v>3.3767714799999999E-6</v>
      </c>
      <c r="AV944" s="163">
        <f t="shared" si="817"/>
        <v>4.1583540699999992E-3</v>
      </c>
      <c r="AW944" s="163">
        <f t="shared" si="817"/>
        <v>1.8089548909999999E-9</v>
      </c>
      <c r="AX944" s="163">
        <f t="shared" si="817"/>
        <v>1.1000409879999999E-11</v>
      </c>
      <c r="AY944" s="163">
        <f t="shared" si="816"/>
        <v>4.9217638199999994E-16</v>
      </c>
      <c r="BA944" s="38" t="s">
        <v>1222</v>
      </c>
      <c r="BD944" s="36"/>
      <c r="BE944" s="38"/>
      <c r="BF944" s="36"/>
      <c r="BG944" s="36"/>
      <c r="BH944" s="36"/>
      <c r="BI944" s="36"/>
      <c r="BJ944" s="36"/>
      <c r="BK944" s="36"/>
      <c r="BL944" s="36"/>
      <c r="BM944" s="36"/>
      <c r="BN944" s="36"/>
      <c r="BO944" s="36"/>
      <c r="BP944" s="36"/>
      <c r="BQ944" s="36"/>
    </row>
    <row r="945" spans="3:69" ht="13.8" customHeight="1">
      <c r="C945" s="74" t="s">
        <v>1603</v>
      </c>
      <c r="D945" s="17">
        <v>1</v>
      </c>
      <c r="E945" s="38" t="s">
        <v>57</v>
      </c>
      <c r="F945" s="110" t="s">
        <v>2871</v>
      </c>
      <c r="G945" s="249">
        <f>G943*0.32</f>
        <v>7.5659351655208967E-3</v>
      </c>
      <c r="H945" s="111">
        <f t="shared" ref="H945:X945" si="818">H943*0.32</f>
        <v>3.6583343424E-4</v>
      </c>
      <c r="I945" s="111">
        <f t="shared" si="818"/>
        <v>5.8345816032000003E-4</v>
      </c>
      <c r="J945" s="111">
        <f t="shared" si="818"/>
        <v>3.4416631549608959E-3</v>
      </c>
      <c r="K945" s="111">
        <f t="shared" si="818"/>
        <v>3.1749804160000001E-3</v>
      </c>
      <c r="L945" s="111">
        <f t="shared" ref="L945:V945" si="819">L943*0.32</f>
        <v>1.9439623999999999E-4</v>
      </c>
      <c r="M945" s="111">
        <f t="shared" si="819"/>
        <v>3.7784377600000004E-4</v>
      </c>
      <c r="N945" s="111">
        <f t="shared" si="819"/>
        <v>3.0128909760000002E-4</v>
      </c>
      <c r="O945" s="111">
        <f t="shared" si="819"/>
        <v>4.3846976000000003E-5</v>
      </c>
      <c r="P945" s="111">
        <f t="shared" si="819"/>
        <v>2.0697360640000002E-5</v>
      </c>
      <c r="Q945" s="111">
        <f t="shared" si="819"/>
        <v>1.121814432E-5</v>
      </c>
      <c r="R945" s="111">
        <f t="shared" si="819"/>
        <v>3.9928415999999999E-5</v>
      </c>
      <c r="S945" s="111">
        <f t="shared" si="819"/>
        <v>3.3552630400000001E-3</v>
      </c>
      <c r="T945" s="111">
        <f t="shared" si="819"/>
        <v>2.56963728E-5</v>
      </c>
      <c r="U945" s="111"/>
      <c r="V945" s="111">
        <f t="shared" si="819"/>
        <v>3.1069608960000003E-9</v>
      </c>
      <c r="W945" s="156"/>
      <c r="X945" s="249">
        <f t="shared" si="818"/>
        <v>2.7370520827586207E-2</v>
      </c>
      <c r="Y945" s="52">
        <f t="shared" ref="Y945" si="820">Y943*0.32</f>
        <v>0.43419916800000002</v>
      </c>
      <c r="Z945" s="67">
        <f t="shared" si="805"/>
        <v>7.022885643129318E-4</v>
      </c>
      <c r="AA945" s="5">
        <f t="shared" si="806"/>
        <v>3.60214009280704E-8</v>
      </c>
      <c r="AB945" s="5">
        <f>AE945+AF945+AK945+AL945+AM945+AN945+AO945+AP945+AQ945+AT945+AX945+AY945</f>
        <v>1.2290622095427219E-10</v>
      </c>
      <c r="AC945" s="36">
        <f t="shared" si="808"/>
        <v>3.7895432637759996E-3</v>
      </c>
      <c r="AD945" s="163">
        <f t="shared" ref="AD945:AY945" si="821">AD943*0.32</f>
        <v>2.5541715839999999E-8</v>
      </c>
      <c r="AE945" s="163">
        <f t="shared" si="821"/>
        <v>7.7059692800000007E-11</v>
      </c>
      <c r="AF945" s="163">
        <f t="shared" si="821"/>
        <v>2.105338464E-15</v>
      </c>
      <c r="AG945" s="163">
        <f t="shared" si="821"/>
        <v>2.8265910719999999E-12</v>
      </c>
      <c r="AH945" s="163">
        <f t="shared" si="821"/>
        <v>1.8009411840000001E-13</v>
      </c>
      <c r="AI945" s="163">
        <f t="shared" si="821"/>
        <v>4.4596032000000003E-11</v>
      </c>
      <c r="AJ945" s="163">
        <f t="shared" si="821"/>
        <v>8.0238009600000013E-9</v>
      </c>
      <c r="AK945" s="163">
        <f t="shared" si="821"/>
        <v>6.4342025599999997E-12</v>
      </c>
      <c r="AL945" s="163">
        <f t="shared" si="821"/>
        <v>9.5150950399999992E-12</v>
      </c>
      <c r="AM945" s="163">
        <f t="shared" si="821"/>
        <v>5.9324758399999995E-14</v>
      </c>
      <c r="AN945" s="5">
        <v>6.2099521999999997E-18</v>
      </c>
      <c r="AO945" s="163">
        <f t="shared" si="821"/>
        <v>8.9399913600000006E-14</v>
      </c>
      <c r="AP945" s="163">
        <f t="shared" si="821"/>
        <v>1.2524061119999999E-15</v>
      </c>
      <c r="AQ945" s="163">
        <f t="shared" si="821"/>
        <v>2.3808071360000002E-15</v>
      </c>
      <c r="AR945" s="163">
        <f t="shared" si="821"/>
        <v>2.3300514880000004E-11</v>
      </c>
      <c r="AS945" s="163">
        <f t="shared" si="821"/>
        <v>7.3780243200000003E-10</v>
      </c>
      <c r="AT945" s="163">
        <f t="shared" si="821"/>
        <v>1.9725679360000001E-11</v>
      </c>
      <c r="AU945" s="163">
        <f t="shared" ref="AU945:AX945" si="822">AU943*0.32</f>
        <v>3.0747837760000002E-6</v>
      </c>
      <c r="AV945" s="163">
        <f t="shared" si="822"/>
        <v>3.7864684799999997E-3</v>
      </c>
      <c r="AW945" s="163">
        <f t="shared" si="822"/>
        <v>1.647178464E-9</v>
      </c>
      <c r="AX945" s="163">
        <f t="shared" si="822"/>
        <v>1.00166336E-11</v>
      </c>
      <c r="AY945" s="163">
        <f t="shared" si="821"/>
        <v>4.4816060800000002E-16</v>
      </c>
      <c r="BA945" s="38" t="s">
        <v>1222</v>
      </c>
      <c r="BD945" s="36"/>
      <c r="BE945" s="38"/>
      <c r="BF945" s="36"/>
      <c r="BG945" s="36"/>
      <c r="BH945" s="36"/>
      <c r="BI945" s="36"/>
      <c r="BJ945" s="36"/>
      <c r="BK945" s="36"/>
      <c r="BL945" s="36"/>
      <c r="BM945" s="36"/>
      <c r="BN945" s="36"/>
      <c r="BO945" s="36"/>
      <c r="BP945" s="36"/>
      <c r="BQ945" s="36"/>
    </row>
    <row r="946" spans="3:69" ht="13.8" customHeight="1">
      <c r="C946" s="57" t="s">
        <v>866</v>
      </c>
      <c r="D946" s="1" t="s">
        <v>1167</v>
      </c>
      <c r="E946" s="29"/>
      <c r="F946" s="67"/>
      <c r="H946" s="67"/>
      <c r="I946" s="67"/>
      <c r="J946" s="67"/>
      <c r="K946" s="67"/>
      <c r="L946" s="67"/>
      <c r="M946" s="67"/>
      <c r="N946" s="67"/>
      <c r="O946" s="67"/>
      <c r="P946" s="67"/>
      <c r="Q946" s="67"/>
      <c r="R946" s="67"/>
      <c r="S946" s="67"/>
      <c r="T946" s="67"/>
      <c r="U946" s="67"/>
      <c r="V946" s="67"/>
      <c r="W946" s="67"/>
      <c r="Y946" s="67"/>
      <c r="AA946" s="67"/>
      <c r="AB946" s="67"/>
      <c r="AC946" s="67"/>
      <c r="AD946" s="67"/>
      <c r="AE946" s="67"/>
      <c r="AF946" s="67"/>
      <c r="AG946" s="67"/>
      <c r="AH946" s="67"/>
      <c r="AI946" s="67"/>
      <c r="AJ946" s="67"/>
      <c r="AK946" s="67"/>
      <c r="AL946" s="67"/>
      <c r="AM946" s="67"/>
      <c r="AN946" s="67"/>
      <c r="AO946" s="67"/>
      <c r="AP946" s="67"/>
      <c r="AQ946" s="67"/>
      <c r="AR946" s="67"/>
      <c r="AS946" s="67"/>
      <c r="AT946" s="67"/>
      <c r="AU946" s="67"/>
      <c r="AV946" s="67"/>
      <c r="AW946" s="67"/>
      <c r="AX946" s="67"/>
      <c r="AY946" s="67"/>
      <c r="BE946" s="29"/>
      <c r="BF946"/>
      <c r="BG946"/>
      <c r="BH946"/>
      <c r="BI946"/>
      <c r="BJ946"/>
      <c r="BK946"/>
      <c r="BL946"/>
      <c r="BM946"/>
      <c r="BN946"/>
      <c r="BO946"/>
      <c r="BP946"/>
      <c r="BQ946"/>
    </row>
    <row r="947" spans="3:69" ht="13.8" customHeight="1">
      <c r="C947" s="75" t="s">
        <v>877</v>
      </c>
      <c r="D947" s="17">
        <v>1</v>
      </c>
      <c r="E947" s="32" t="s">
        <v>38</v>
      </c>
      <c r="F947" s="43" t="s">
        <v>2405</v>
      </c>
      <c r="G947" s="240">
        <f t="shared" ref="G947:G951" si="823">H947+I947+J947+K947</f>
        <v>5.230002977532941E-3</v>
      </c>
      <c r="H947" s="49">
        <f t="shared" ref="H947:H951" si="824">N947+O947+P947</f>
        <v>7.4587879599999997E-5</v>
      </c>
      <c r="I947" s="49">
        <f t="shared" ref="I947:I951" si="825">L947+M947+Q947</f>
        <v>2.9508535939999999E-4</v>
      </c>
      <c r="J947" s="137">
        <f t="shared" ref="J947:J951" si="826">R947+IF(S947="x",0,S947)+IF(T947="x",0,T947)+IF(U947="x",0,U947)+V947</f>
        <v>2.499476838532941E-3</v>
      </c>
      <c r="K947" s="190">
        <v>2.3608529E-3</v>
      </c>
      <c r="L947" s="190">
        <v>1.9293458999999999E-4</v>
      </c>
      <c r="M947" s="190">
        <v>9.6846678999999998E-5</v>
      </c>
      <c r="N947" s="190">
        <v>5.6258136999999997E-5</v>
      </c>
      <c r="O947" s="190">
        <v>3.9691755999999996E-6</v>
      </c>
      <c r="P947" s="190">
        <v>1.4360567000000001E-5</v>
      </c>
      <c r="Q947" s="190">
        <v>5.3040903999999997E-6</v>
      </c>
      <c r="R947" s="190">
        <v>1.5690316E-6</v>
      </c>
      <c r="S947" s="190">
        <v>2.4766099000000001E-3</v>
      </c>
      <c r="T947" s="190">
        <v>3.7368878E-6</v>
      </c>
      <c r="U947" s="190">
        <v>1.7560995999999999E-5</v>
      </c>
      <c r="V947" s="190">
        <v>2.3132941E-11</v>
      </c>
      <c r="W947" s="55"/>
      <c r="X947" s="246">
        <f t="shared" ref="X947:X953" si="827">K947/0.116</f>
        <v>2.0352180172413793E-2</v>
      </c>
      <c r="Y947" s="28">
        <v>0.30088245000000002</v>
      </c>
      <c r="Z947" s="67">
        <f t="shared" ref="Z947:Z954" si="828">AA947*42.1*400+AB947*1396*400+AC947*0.0000357*200</f>
        <v>4.7628009758150504E-4</v>
      </c>
      <c r="AA947" s="5">
        <f t="shared" ref="AA947:AA954" si="829">AD947+AG947+AH947+AI947+AJ947+AR947+AS947+AW947</f>
        <v>2.4449770102728E-8</v>
      </c>
      <c r="AB947" s="5">
        <f t="shared" ref="AB947:AB954" si="830">AE947+AF947+AK947+AL947+AM947+AN947+AO947+AP947+AQ947+AT947+AX947+AY947</f>
        <v>8.1266336034600008E-11</v>
      </c>
      <c r="AC947" s="36">
        <f t="shared" ref="AC947:AC954" si="831">AU947+AV947</f>
        <v>2.68443235432E-3</v>
      </c>
      <c r="AD947" s="42">
        <v>1.8966153999999999E-8</v>
      </c>
      <c r="AE947" s="42">
        <v>5.7221829E-11</v>
      </c>
      <c r="AF947" s="42">
        <v>1.5633668E-15</v>
      </c>
      <c r="AG947" s="42">
        <v>2.2115903E-12</v>
      </c>
      <c r="AH947" s="42">
        <v>4.8203327999999999E-14</v>
      </c>
      <c r="AI947" s="42">
        <v>6.6763657999999998E-12</v>
      </c>
      <c r="AJ947" s="42">
        <v>4.8314053999999997E-9</v>
      </c>
      <c r="AK947" s="42">
        <v>9.9561593999999995E-13</v>
      </c>
      <c r="AL947" s="42">
        <v>5.9755102999999996E-12</v>
      </c>
      <c r="AM947" s="42">
        <v>1.1967242999999999E-14</v>
      </c>
      <c r="AN947" s="42">
        <v>5.2458449000000002E-16</v>
      </c>
      <c r="AO947" s="42">
        <v>1.3128739E-14</v>
      </c>
      <c r="AP947" s="42">
        <v>8.1319277E-16</v>
      </c>
      <c r="AQ947" s="42">
        <v>1.6074744000000001E-15</v>
      </c>
      <c r="AR947" s="42">
        <v>5.5593102999999998E-12</v>
      </c>
      <c r="AS947" s="42">
        <v>5.7470226000000003E-10</v>
      </c>
      <c r="AT947" s="42">
        <v>1.6660572000000001E-11</v>
      </c>
      <c r="AU947" s="42">
        <v>2.9885432000000001E-7</v>
      </c>
      <c r="AV947" s="42">
        <v>2.6841335000000002E-3</v>
      </c>
      <c r="AW947" s="42">
        <v>6.3012973000000001E-11</v>
      </c>
      <c r="AX947" s="42">
        <v>3.8318705000000002E-13</v>
      </c>
      <c r="AY947" s="42">
        <v>1.714414E-17</v>
      </c>
      <c r="AZ947" s="81"/>
      <c r="BA947" s="81" t="s">
        <v>1226</v>
      </c>
      <c r="BB947" s="81"/>
      <c r="BC947" s="81"/>
      <c r="BD947" s="6"/>
      <c r="BE947" s="39"/>
      <c r="BF947" s="6"/>
      <c r="BG947" s="6"/>
      <c r="BH947" s="6"/>
      <c r="BI947" s="6"/>
      <c r="BJ947" s="6"/>
      <c r="BK947" s="6"/>
      <c r="BL947" s="6"/>
      <c r="BM947" s="6"/>
      <c r="BN947" s="6"/>
      <c r="BO947" s="6"/>
      <c r="BP947" s="6"/>
      <c r="BQ947" s="6"/>
    </row>
    <row r="948" spans="3:69" ht="13.8" customHeight="1">
      <c r="C948" s="75" t="s">
        <v>878</v>
      </c>
      <c r="D948" s="6"/>
      <c r="E948" s="32" t="s">
        <v>38</v>
      </c>
      <c r="F948" s="43" t="s">
        <v>2406</v>
      </c>
      <c r="G948" s="240">
        <f t="shared" si="823"/>
        <v>1.505093425408735E-3</v>
      </c>
      <c r="H948" s="49">
        <f t="shared" si="824"/>
        <v>1.4961048469999999E-5</v>
      </c>
      <c r="I948" s="49">
        <f t="shared" si="825"/>
        <v>1.7081152052999998E-4</v>
      </c>
      <c r="J948" s="137">
        <f t="shared" si="826"/>
        <v>6.8010715640873492E-4</v>
      </c>
      <c r="K948" s="190">
        <v>6.3921370000000004E-4</v>
      </c>
      <c r="L948" s="190">
        <v>1.5935126999999999E-4</v>
      </c>
      <c r="M948" s="190">
        <v>1.0921647000000001E-5</v>
      </c>
      <c r="N948" s="190">
        <v>1.3930079999999999E-5</v>
      </c>
      <c r="O948" s="190">
        <v>7.2273726000000004E-7</v>
      </c>
      <c r="P948" s="190">
        <v>3.0823121E-7</v>
      </c>
      <c r="Q948" s="190">
        <v>5.3860353000000001E-7</v>
      </c>
      <c r="R948" s="190">
        <v>3.6036618999999999E-7</v>
      </c>
      <c r="S948" s="190">
        <v>6.7960117999999999E-4</v>
      </c>
      <c r="T948" s="190">
        <v>8.8357886E-8</v>
      </c>
      <c r="U948" s="190">
        <v>5.7245983E-8</v>
      </c>
      <c r="V948" s="190">
        <v>6.3497349999999999E-12</v>
      </c>
      <c r="W948" s="55"/>
      <c r="X948" s="246">
        <f t="shared" si="827"/>
        <v>5.5104629310344828E-3</v>
      </c>
      <c r="Y948" s="28">
        <v>7.2805744000000006E-2</v>
      </c>
      <c r="Z948" s="67">
        <f t="shared" si="828"/>
        <v>1.6060130864752501E-4</v>
      </c>
      <c r="AA948" s="5">
        <f t="shared" si="829"/>
        <v>8.5954595616400015E-9</v>
      </c>
      <c r="AB948" s="5">
        <f t="shared" si="830"/>
        <v>1.9839803537857397E-11</v>
      </c>
      <c r="AC948" s="36">
        <f t="shared" si="831"/>
        <v>6.6879878627000003E-4</v>
      </c>
      <c r="AD948" s="42">
        <v>5.1304408000000002E-9</v>
      </c>
      <c r="AE948" s="42">
        <v>1.5479038999999999E-11</v>
      </c>
      <c r="AF948" s="42">
        <v>4.2290468000000002E-16</v>
      </c>
      <c r="AG948" s="42">
        <v>8.2331367000000001E-14</v>
      </c>
      <c r="AH948" s="42">
        <v>1.1497973E-14</v>
      </c>
      <c r="AI948" s="42">
        <v>1.6051035000000001E-12</v>
      </c>
      <c r="AJ948" s="42">
        <v>3.4393723999999998E-9</v>
      </c>
      <c r="AK948" s="42">
        <v>2.4039917999999999E-13</v>
      </c>
      <c r="AL948" s="42">
        <v>3.9890113000000001E-12</v>
      </c>
      <c r="AM948" s="42">
        <v>7.6778598000000003E-16</v>
      </c>
      <c r="AN948" s="42">
        <v>1.1842314E-17</v>
      </c>
      <c r="AO948" s="42">
        <v>2.7717996999999999E-15</v>
      </c>
      <c r="AP948" s="42">
        <v>1.5167689E-16</v>
      </c>
      <c r="AQ948" s="42">
        <v>3.9548542999999998E-16</v>
      </c>
      <c r="AR948" s="42">
        <v>1.0805367999999999E-12</v>
      </c>
      <c r="AS948" s="42">
        <v>1.0947829E-11</v>
      </c>
      <c r="AT948" s="42">
        <v>5.4348513E-14</v>
      </c>
      <c r="AU948" s="42">
        <v>3.2336269999999999E-8</v>
      </c>
      <c r="AV948" s="42">
        <v>6.6876645000000005E-4</v>
      </c>
      <c r="AW948" s="42">
        <v>1.1919063E-11</v>
      </c>
      <c r="AX948" s="42">
        <v>7.2480806999999997E-14</v>
      </c>
      <c r="AY948" s="42">
        <v>3.2428634E-18</v>
      </c>
      <c r="AZ948" s="81"/>
      <c r="BA948" s="81" t="s">
        <v>1165</v>
      </c>
      <c r="BB948" s="81"/>
      <c r="BC948" s="81"/>
      <c r="BD948" s="6"/>
      <c r="BE948" s="39"/>
      <c r="BF948" s="6"/>
      <c r="BG948" s="6"/>
      <c r="BH948" s="6"/>
      <c r="BI948" s="6"/>
      <c r="BJ948" s="6"/>
      <c r="BK948" s="6"/>
      <c r="BL948" s="6"/>
      <c r="BM948" s="6"/>
      <c r="BN948" s="6"/>
      <c r="BO948" s="6"/>
      <c r="BP948" s="6"/>
      <c r="BQ948" s="6"/>
    </row>
    <row r="949" spans="3:69" ht="13.8" customHeight="1">
      <c r="C949" s="75" t="s">
        <v>879</v>
      </c>
      <c r="D949" s="6"/>
      <c r="E949" s="32" t="s">
        <v>38</v>
      </c>
      <c r="F949" s="43" t="s">
        <v>2407</v>
      </c>
      <c r="G949" s="240">
        <f t="shared" si="823"/>
        <v>9.001854363304419E-4</v>
      </c>
      <c r="H949" s="49">
        <f t="shared" si="824"/>
        <v>8.9639081599999998E-6</v>
      </c>
      <c r="I949" s="49">
        <f t="shared" si="825"/>
        <v>1.0234167255E-4</v>
      </c>
      <c r="J949" s="137">
        <f t="shared" si="826"/>
        <v>4.0748600562044186E-4</v>
      </c>
      <c r="K949" s="190">
        <v>3.8139385000000002E-4</v>
      </c>
      <c r="L949" s="190">
        <v>9.5475266999999993E-5</v>
      </c>
      <c r="M949" s="190">
        <v>6.5437013999999997E-6</v>
      </c>
      <c r="N949" s="190">
        <v>8.3462036999999993E-6</v>
      </c>
      <c r="O949" s="190">
        <v>4.3302781999999999E-7</v>
      </c>
      <c r="P949" s="190">
        <v>1.8467664E-7</v>
      </c>
      <c r="Q949" s="190">
        <v>3.2270415000000002E-7</v>
      </c>
      <c r="R949" s="190">
        <v>2.1591330000000001E-7</v>
      </c>
      <c r="S949" s="190">
        <v>4.0718284999999998E-4</v>
      </c>
      <c r="T949" s="190">
        <v>5.2939602000000002E-8</v>
      </c>
      <c r="U949" s="190">
        <v>3.4298914000000001E-8</v>
      </c>
      <c r="V949" s="190">
        <v>3.8044419000000002E-12</v>
      </c>
      <c r="W949" s="55"/>
      <c r="X949" s="246">
        <f t="shared" si="827"/>
        <v>3.2878780172413795E-3</v>
      </c>
      <c r="Y949" s="28">
        <v>4.3621541E-2</v>
      </c>
      <c r="Z949" s="67">
        <f t="shared" si="828"/>
        <v>9.5988465148053853E-5</v>
      </c>
      <c r="AA949" s="5">
        <f t="shared" si="829"/>
        <v>5.1372403105321992E-9</v>
      </c>
      <c r="AB949" s="5">
        <f t="shared" si="830"/>
        <v>1.1848611397251501E-11</v>
      </c>
      <c r="AC949" s="36">
        <f t="shared" si="831"/>
        <v>4.0071060426700002E-4</v>
      </c>
      <c r="AD949" s="42">
        <v>3.0611753000000001E-9</v>
      </c>
      <c r="AE949" s="42">
        <v>9.2358616000000007E-12</v>
      </c>
      <c r="AF949" s="42">
        <v>2.5233408000000001E-16</v>
      </c>
      <c r="AG949" s="42">
        <v>4.9328815000000002E-14</v>
      </c>
      <c r="AH949" s="42">
        <v>6.8890072E-15</v>
      </c>
      <c r="AI949" s="42">
        <v>9.6169730000000009E-13</v>
      </c>
      <c r="AJ949" s="42">
        <v>2.0606989999999998E-9</v>
      </c>
      <c r="AK949" s="42">
        <v>1.4403510000000001E-13</v>
      </c>
      <c r="AL949" s="42">
        <v>2.3900149999999999E-12</v>
      </c>
      <c r="AM949" s="42">
        <v>4.6001874999999996E-16</v>
      </c>
      <c r="AN949" s="42">
        <v>7.0953188000000002E-18</v>
      </c>
      <c r="AO949" s="42">
        <v>1.6607229999999999E-15</v>
      </c>
      <c r="AP949" s="42">
        <v>9.0877162000000005E-17</v>
      </c>
      <c r="AQ949" s="42">
        <v>2.3695497999999998E-16</v>
      </c>
      <c r="AR949" s="42">
        <v>6.4740331000000002E-13</v>
      </c>
      <c r="AS949" s="42">
        <v>6.5593886000000004E-12</v>
      </c>
      <c r="AT949" s="42">
        <v>3.2562895999999998E-14</v>
      </c>
      <c r="AU949" s="42">
        <v>1.9374267000000001E-8</v>
      </c>
      <c r="AV949" s="42">
        <v>4.0069123000000001E-4</v>
      </c>
      <c r="AW949" s="42">
        <v>7.1413035000000003E-12</v>
      </c>
      <c r="AX949" s="42">
        <v>4.3426855000000002E-14</v>
      </c>
      <c r="AY949" s="42">
        <v>1.9429607000000001E-18</v>
      </c>
      <c r="AZ949" s="81"/>
      <c r="BA949" s="81" t="s">
        <v>1165</v>
      </c>
      <c r="BB949" s="81"/>
      <c r="BC949" s="81"/>
      <c r="BD949" s="6"/>
      <c r="BE949" s="39"/>
      <c r="BF949" s="6"/>
      <c r="BG949" s="6"/>
      <c r="BH949" s="6"/>
      <c r="BI949" s="6"/>
      <c r="BJ949" s="6"/>
      <c r="BK949" s="6"/>
      <c r="BL949" s="6"/>
      <c r="BM949" s="6"/>
      <c r="BN949" s="6"/>
      <c r="BO949" s="6"/>
      <c r="BP949" s="6"/>
      <c r="BQ949" s="6"/>
    </row>
    <row r="950" spans="3:69" ht="13.8" customHeight="1">
      <c r="C950" s="75" t="s">
        <v>880</v>
      </c>
      <c r="D950" s="6"/>
      <c r="E950" s="32" t="s">
        <v>38</v>
      </c>
      <c r="F950" s="43" t="s">
        <v>2408</v>
      </c>
      <c r="G950" s="240">
        <f t="shared" si="823"/>
        <v>3.5282022333365691E-3</v>
      </c>
      <c r="H950" s="49">
        <f t="shared" si="824"/>
        <v>3.5098834829999999E-5</v>
      </c>
      <c r="I950" s="49">
        <f t="shared" si="825"/>
        <v>4.0072627059999999E-4</v>
      </c>
      <c r="J950" s="137">
        <f t="shared" si="826"/>
        <v>1.5955411279065688E-3</v>
      </c>
      <c r="K950" s="190">
        <v>1.4968360000000001E-3</v>
      </c>
      <c r="L950" s="190">
        <v>3.7384035999999998E-4</v>
      </c>
      <c r="M950" s="190">
        <v>2.5622339E-5</v>
      </c>
      <c r="N950" s="190">
        <v>3.2680167999999998E-5</v>
      </c>
      <c r="O950" s="190">
        <v>1.6955520000000001E-6</v>
      </c>
      <c r="P950" s="190">
        <v>7.2311483000000002E-7</v>
      </c>
      <c r="Q950" s="190">
        <v>1.2635716E-6</v>
      </c>
      <c r="R950" s="190">
        <v>8.4542424999999997E-7</v>
      </c>
      <c r="S950" s="190">
        <v>1.5943540999999999E-3</v>
      </c>
      <c r="T950" s="190">
        <v>2.0728887E-7</v>
      </c>
      <c r="U950" s="190">
        <v>1.3429989E-7</v>
      </c>
      <c r="V950" s="190">
        <v>1.4896568999999998E-11</v>
      </c>
      <c r="W950" s="55"/>
      <c r="X950" s="246">
        <f t="shared" si="827"/>
        <v>1.2903758620689655E-2</v>
      </c>
      <c r="Y950" s="28">
        <v>0.17080332000000001</v>
      </c>
      <c r="Z950" s="67">
        <f t="shared" si="828"/>
        <v>3.763626880129747E-4</v>
      </c>
      <c r="AA950" s="5">
        <f t="shared" si="829"/>
        <v>2.0142923632579001E-8</v>
      </c>
      <c r="AB950" s="5">
        <f t="shared" si="830"/>
        <v>4.6477635193930901E-11</v>
      </c>
      <c r="AC950" s="36">
        <f t="shared" si="831"/>
        <v>1.569011561352E-3</v>
      </c>
      <c r="AD950" s="42">
        <v>1.201394E-8</v>
      </c>
      <c r="AE950" s="42">
        <v>3.6247221000000003E-11</v>
      </c>
      <c r="AF950" s="42">
        <v>9.9031466000000006E-16</v>
      </c>
      <c r="AG950" s="42">
        <v>1.9315057E-13</v>
      </c>
      <c r="AH950" s="42">
        <v>2.6974408999999999E-14</v>
      </c>
      <c r="AI950" s="42">
        <v>3.7655958E-12</v>
      </c>
      <c r="AJ950" s="42">
        <v>8.0688169000000005E-9</v>
      </c>
      <c r="AK950" s="42">
        <v>5.6397992E-13</v>
      </c>
      <c r="AL950" s="42">
        <v>9.3582775999999998E-12</v>
      </c>
      <c r="AM950" s="42">
        <v>1.8012368999999998E-15</v>
      </c>
      <c r="AN950" s="42">
        <v>2.7782236999999999E-17</v>
      </c>
      <c r="AO950" s="42">
        <v>6.5026816999999999E-15</v>
      </c>
      <c r="AP950" s="42">
        <v>3.5583613999999998E-16</v>
      </c>
      <c r="AQ950" s="42">
        <v>9.2781448999999996E-16</v>
      </c>
      <c r="AR950" s="42">
        <v>2.5349548000000002E-12</v>
      </c>
      <c r="AS950" s="42">
        <v>2.5683763E-11</v>
      </c>
      <c r="AT950" s="42">
        <v>1.2750239E-13</v>
      </c>
      <c r="AU950" s="42">
        <v>7.5861352E-8</v>
      </c>
      <c r="AV950" s="42">
        <v>1.5689357000000001E-3</v>
      </c>
      <c r="AW950" s="42">
        <v>2.7962293999999999E-11</v>
      </c>
      <c r="AX950" s="42">
        <v>1.7004101000000001E-13</v>
      </c>
      <c r="AY950" s="42">
        <v>7.6078038999999996E-18</v>
      </c>
      <c r="AZ950" s="81"/>
      <c r="BA950" s="81" t="s">
        <v>1165</v>
      </c>
      <c r="BB950" s="81"/>
      <c r="BC950" s="81"/>
      <c r="BD950" s="6"/>
      <c r="BE950" s="39"/>
      <c r="BF950" s="6"/>
      <c r="BG950" s="6"/>
      <c r="BH950" s="6"/>
      <c r="BI950" s="6"/>
      <c r="BJ950" s="6"/>
      <c r="BK950" s="6"/>
      <c r="BL950" s="6"/>
      <c r="BM950" s="6"/>
      <c r="BN950" s="6"/>
      <c r="BO950" s="6"/>
      <c r="BP950" s="6"/>
      <c r="BQ950" s="6"/>
    </row>
    <row r="951" spans="3:69" ht="13.8" customHeight="1">
      <c r="C951" s="75" t="s">
        <v>881</v>
      </c>
      <c r="D951" s="6"/>
      <c r="E951" s="32" t="s">
        <v>38</v>
      </c>
      <c r="F951" s="43" t="s">
        <v>2409</v>
      </c>
      <c r="G951" s="240">
        <f t="shared" si="823"/>
        <v>3.0816245860995307E-3</v>
      </c>
      <c r="H951" s="49">
        <f t="shared" si="824"/>
        <v>3.065265474E-5</v>
      </c>
      <c r="I951" s="49">
        <f t="shared" si="825"/>
        <v>3.4996387140000002E-4</v>
      </c>
      <c r="J951" s="137">
        <f t="shared" si="826"/>
        <v>1.3934243599595308E-3</v>
      </c>
      <c r="K951" s="190">
        <v>1.3075837E-3</v>
      </c>
      <c r="L951" s="190">
        <v>3.2648376000000002E-4</v>
      </c>
      <c r="M951" s="190">
        <v>2.2376603999999999E-5</v>
      </c>
      <c r="N951" s="190">
        <v>2.8540375E-5</v>
      </c>
      <c r="O951" s="190">
        <v>1.4807662000000001E-6</v>
      </c>
      <c r="P951" s="190">
        <v>6.3151354E-7</v>
      </c>
      <c r="Q951" s="190">
        <v>1.1035074000000001E-6</v>
      </c>
      <c r="R951" s="190">
        <v>7.3832929000000004E-7</v>
      </c>
      <c r="S951" s="190">
        <v>1.3923876999999999E-3</v>
      </c>
      <c r="T951" s="190">
        <v>1.8103033999999999E-7</v>
      </c>
      <c r="U951" s="190">
        <v>1.1728732000000001E-7</v>
      </c>
      <c r="V951" s="190">
        <v>1.3009531E-11</v>
      </c>
      <c r="W951" s="55"/>
      <c r="X951" s="246">
        <f t="shared" si="827"/>
        <v>1.1272273275862069E-2</v>
      </c>
      <c r="Y951" s="28">
        <v>0.14916663999999999</v>
      </c>
      <c r="Z951" s="67">
        <f t="shared" si="828"/>
        <v>3.2874004757505544E-4</v>
      </c>
      <c r="AA951" s="5">
        <f t="shared" si="829"/>
        <v>1.7594185551428998E-8</v>
      </c>
      <c r="AB951" s="5">
        <f t="shared" si="830"/>
        <v>4.0598744564832797E-11</v>
      </c>
      <c r="AC951" s="36">
        <f t="shared" si="831"/>
        <v>1.3702554515390001E-3</v>
      </c>
      <c r="AD951" s="42">
        <v>1.0494948999999999E-8</v>
      </c>
      <c r="AE951" s="42">
        <v>3.1664277999999998E-11</v>
      </c>
      <c r="AF951" s="42">
        <v>8.6510355000000005E-16</v>
      </c>
      <c r="AG951" s="42">
        <v>1.6868302999999999E-13</v>
      </c>
      <c r="AH951" s="42">
        <v>2.3557399000000001E-14</v>
      </c>
      <c r="AI951" s="42">
        <v>3.2885851999999999E-12</v>
      </c>
      <c r="AJ951" s="42">
        <v>7.0466915000000003E-9</v>
      </c>
      <c r="AK951" s="42">
        <v>4.9253720000000004E-13</v>
      </c>
      <c r="AL951" s="42">
        <v>8.1728085000000001E-12</v>
      </c>
      <c r="AM951" s="42">
        <v>1.5730633999999999E-15</v>
      </c>
      <c r="AN951" s="42">
        <v>2.4262895000000001E-17</v>
      </c>
      <c r="AO951" s="42">
        <v>5.6789480000000001E-15</v>
      </c>
      <c r="AP951" s="42">
        <v>3.1076025E-16</v>
      </c>
      <c r="AQ951" s="42">
        <v>8.1028266000000004E-16</v>
      </c>
      <c r="AR951" s="42">
        <v>2.2138368E-12</v>
      </c>
      <c r="AS951" s="42">
        <v>2.2430247000000001E-11</v>
      </c>
      <c r="AT951" s="42">
        <v>1.113509E-13</v>
      </c>
      <c r="AU951" s="42">
        <v>6.6251538999999999E-8</v>
      </c>
      <c r="AV951" s="42">
        <v>1.3701892E-3</v>
      </c>
      <c r="AW951" s="42">
        <v>2.4420141999999999E-11</v>
      </c>
      <c r="AX951" s="42">
        <v>1.4850089999999999E-13</v>
      </c>
      <c r="AY951" s="42">
        <v>6.6440777999999999E-18</v>
      </c>
      <c r="AZ951" s="81"/>
      <c r="BA951" s="150" t="s">
        <v>1165</v>
      </c>
      <c r="BB951" s="81"/>
      <c r="BC951" s="81"/>
      <c r="BD951" s="6"/>
      <c r="BE951" s="39"/>
      <c r="BF951" s="6"/>
      <c r="BG951" s="6"/>
      <c r="BH951" s="6"/>
      <c r="BI951" s="6"/>
      <c r="BJ951" s="6"/>
      <c r="BK951" s="6"/>
      <c r="BL951" s="6"/>
      <c r="BM951" s="6"/>
      <c r="BN951" s="6"/>
      <c r="BO951" s="6"/>
      <c r="BP951" s="6"/>
      <c r="BQ951" s="6"/>
    </row>
    <row r="952" spans="3:69" ht="13.8" customHeight="1">
      <c r="C952" s="75" t="s">
        <v>882</v>
      </c>
      <c r="D952" s="6"/>
      <c r="E952" s="32" t="s">
        <v>38</v>
      </c>
      <c r="F952" s="43" t="s">
        <v>2410</v>
      </c>
      <c r="G952" s="240">
        <f t="shared" ref="G952:G953" si="832">H952+I952+J952+K952</f>
        <v>1.310134610068472E-3</v>
      </c>
      <c r="H952" s="49">
        <f t="shared" ref="H952:H953" si="833">N952+O952+P952</f>
        <v>1.3021302179999999E-5</v>
      </c>
      <c r="I952" s="49">
        <f t="shared" ref="I952:I953" si="834">L952+M952+Q952</f>
        <v>1.4866527289999999E-4</v>
      </c>
      <c r="J952" s="137">
        <f t="shared" ref="J952:J953" si="835">R952+IF(S952="x",0,S952)+IF(T952="x",0,T952)+IF(U952="x",0,U952)+V952</f>
        <v>5.9192913498847205E-4</v>
      </c>
      <c r="K952" s="190">
        <v>5.5651889999999997E-4</v>
      </c>
      <c r="L952" s="190">
        <v>1.3869088E-4</v>
      </c>
      <c r="M952" s="190">
        <v>9.505621E-6</v>
      </c>
      <c r="N952" s="190">
        <v>1.2124002E-5</v>
      </c>
      <c r="O952" s="190">
        <v>6.2903211000000005E-7</v>
      </c>
      <c r="P952" s="190">
        <v>2.6826806999999999E-7</v>
      </c>
      <c r="Q952" s="190">
        <v>4.6877189999999999E-7</v>
      </c>
      <c r="R952" s="190">
        <v>3.1364358999999999E-7</v>
      </c>
      <c r="S952" s="190">
        <v>5.9148876000000004E-4</v>
      </c>
      <c r="T952" s="190">
        <v>7.6902010000000006E-8</v>
      </c>
      <c r="U952" s="190">
        <v>4.9823861999999999E-8</v>
      </c>
      <c r="V952" s="190">
        <v>5.5264719999999999E-12</v>
      </c>
      <c r="W952" s="55"/>
      <c r="X952" s="246">
        <f t="shared" si="827"/>
        <v>4.7975767241379306E-3</v>
      </c>
      <c r="Y952" s="28">
        <v>6.3366251999999998E-2</v>
      </c>
      <c r="Z952" s="67">
        <f t="shared" si="828"/>
        <v>1.3980570741081139E-4</v>
      </c>
      <c r="AA952" s="5">
        <f t="shared" si="829"/>
        <v>7.4824813313829975E-9</v>
      </c>
      <c r="AB952" s="5">
        <f t="shared" si="830"/>
        <v>1.7271885893976996E-11</v>
      </c>
      <c r="AC952" s="36">
        <f t="shared" si="831"/>
        <v>5.8208693377099997E-4</v>
      </c>
      <c r="AD952" s="42">
        <v>4.4667130999999999E-9</v>
      </c>
      <c r="AE952" s="42">
        <v>1.3476508E-11</v>
      </c>
      <c r="AF952" s="42">
        <v>3.6819330000000002E-16</v>
      </c>
      <c r="AG952" s="42">
        <v>7.1656847999999994E-14</v>
      </c>
      <c r="AH952" s="42">
        <v>1.0007224999999999E-14</v>
      </c>
      <c r="AI952" s="42">
        <v>1.3969968E-12</v>
      </c>
      <c r="AJ952" s="42">
        <v>2.9934470000000001E-9</v>
      </c>
      <c r="AK952" s="42">
        <v>2.0923068000000001E-13</v>
      </c>
      <c r="AL952" s="42">
        <v>3.4718235E-12</v>
      </c>
      <c r="AM952" s="42">
        <v>6.6824012999999996E-16</v>
      </c>
      <c r="AN952" s="42">
        <v>1.0306921000000001E-17</v>
      </c>
      <c r="AO952" s="42">
        <v>2.4124272000000001E-15</v>
      </c>
      <c r="AP952" s="42">
        <v>1.320115E-16</v>
      </c>
      <c r="AQ952" s="42">
        <v>3.4420951000000002E-16</v>
      </c>
      <c r="AR952" s="42">
        <v>9.404418100000001E-13</v>
      </c>
      <c r="AS952" s="42">
        <v>9.5284087000000007E-12</v>
      </c>
      <c r="AT952" s="42">
        <v>4.7302059E-14</v>
      </c>
      <c r="AU952" s="42">
        <v>2.8143771E-8</v>
      </c>
      <c r="AV952" s="42">
        <v>5.8205878999999998E-4</v>
      </c>
      <c r="AW952" s="42">
        <v>1.0373720000000001E-11</v>
      </c>
      <c r="AX952" s="42">
        <v>6.3083444000000006E-14</v>
      </c>
      <c r="AY952" s="42">
        <v>2.822416E-18</v>
      </c>
      <c r="AZ952" s="81"/>
      <c r="BA952" s="81" t="s">
        <v>1227</v>
      </c>
      <c r="BB952" s="81"/>
      <c r="BC952" s="81"/>
      <c r="BD952" s="6"/>
      <c r="BE952" s="39"/>
      <c r="BF952" s="6"/>
      <c r="BG952" s="6"/>
      <c r="BH952" s="6"/>
      <c r="BI952" s="6"/>
      <c r="BJ952" s="6"/>
      <c r="BK952" s="6"/>
      <c r="BL952" s="6"/>
      <c r="BM952" s="6"/>
      <c r="BN952" s="6"/>
      <c r="BO952" s="6"/>
      <c r="BP952" s="6"/>
      <c r="BQ952" s="6"/>
    </row>
    <row r="953" spans="3:69" ht="13.8" customHeight="1">
      <c r="C953" s="75" t="s">
        <v>1259</v>
      </c>
      <c r="D953" s="6"/>
      <c r="E953" s="32" t="s">
        <v>38</v>
      </c>
      <c r="F953" s="43" t="s">
        <v>2411</v>
      </c>
      <c r="G953" s="240">
        <f t="shared" si="832"/>
        <v>7.8930564432038407E-4</v>
      </c>
      <c r="H953" s="49">
        <f t="shared" si="833"/>
        <v>7.8610850300000001E-6</v>
      </c>
      <c r="I953" s="49">
        <f t="shared" si="834"/>
        <v>8.9750650689999996E-5</v>
      </c>
      <c r="J953" s="137">
        <f t="shared" si="835"/>
        <v>3.5735329860038414E-4</v>
      </c>
      <c r="K953" s="190">
        <v>3.3434060999999998E-4</v>
      </c>
      <c r="L953" s="190">
        <v>8.3729013999999996E-5</v>
      </c>
      <c r="M953" s="190">
        <v>5.7386345999999997E-6</v>
      </c>
      <c r="N953" s="190">
        <v>7.3193762999999998E-6</v>
      </c>
      <c r="O953" s="190">
        <v>3.7975272000000002E-7</v>
      </c>
      <c r="P953" s="190">
        <v>1.6195601000000001E-7</v>
      </c>
      <c r="Q953" s="190">
        <v>2.8300208999999999E-7</v>
      </c>
      <c r="R953" s="190">
        <v>1.8934964E-7</v>
      </c>
      <c r="S953" s="190">
        <v>3.5708744E-4</v>
      </c>
      <c r="T953" s="190">
        <v>4.6426480999999999E-8</v>
      </c>
      <c r="U953" s="190">
        <v>3.0079142999999997E-8</v>
      </c>
      <c r="V953" s="190">
        <v>3.3363840999999999E-12</v>
      </c>
      <c r="W953" s="55"/>
      <c r="X953" s="246">
        <f t="shared" si="827"/>
        <v>2.8822466379310342E-3</v>
      </c>
      <c r="Y953" s="28">
        <v>3.8254813999999998E-2</v>
      </c>
      <c r="Z953" s="67">
        <f t="shared" si="828"/>
        <v>8.4159714964918044E-5</v>
      </c>
      <c r="AA953" s="5">
        <f t="shared" si="829"/>
        <v>4.5041643413046001E-9</v>
      </c>
      <c r="AB953" s="5">
        <f t="shared" si="830"/>
        <v>1.0387732014327502E-11</v>
      </c>
      <c r="AC953" s="36">
        <f t="shared" si="831"/>
        <v>3.5141147066500002E-4</v>
      </c>
      <c r="AD953" s="42">
        <v>2.6835160999999998E-9</v>
      </c>
      <c r="AE953" s="42">
        <v>8.0964270000000004E-12</v>
      </c>
      <c r="AF953" s="42">
        <v>2.2120345E-16</v>
      </c>
      <c r="AG953" s="42">
        <v>4.3259926999999997E-14</v>
      </c>
      <c r="AH953" s="42">
        <v>6.0414575999999998E-15</v>
      </c>
      <c r="AI953" s="42">
        <v>8.4338038000000004E-13</v>
      </c>
      <c r="AJ953" s="42">
        <v>1.8071726999999999E-9</v>
      </c>
      <c r="AK953" s="42">
        <v>1.2631456999999999E-13</v>
      </c>
      <c r="AL953" s="42">
        <v>2.0959731999999998E-12</v>
      </c>
      <c r="AM953" s="42">
        <v>4.0342298000000001E-16</v>
      </c>
      <c r="AN953" s="42">
        <v>6.2223868999999999E-18</v>
      </c>
      <c r="AO953" s="42">
        <v>1.4564054E-15</v>
      </c>
      <c r="AP953" s="42">
        <v>7.9696610999999995E-17</v>
      </c>
      <c r="AQ953" s="42">
        <v>2.0780258E-16</v>
      </c>
      <c r="AR953" s="42">
        <v>5.6775374000000004E-13</v>
      </c>
      <c r="AS953" s="42">
        <v>5.7523916999999997E-12</v>
      </c>
      <c r="AT953" s="42">
        <v>2.8556707E-14</v>
      </c>
      <c r="AU953" s="42">
        <v>1.6990664999999999E-8</v>
      </c>
      <c r="AV953" s="42">
        <v>3.5139448000000002E-4</v>
      </c>
      <c r="AW953" s="42">
        <v>6.2627141E-12</v>
      </c>
      <c r="AX953" s="42">
        <v>3.8084079999999998E-14</v>
      </c>
      <c r="AY953" s="42">
        <v>1.7039196E-18</v>
      </c>
      <c r="AZ953" s="81"/>
      <c r="BA953" s="81" t="s">
        <v>1165</v>
      </c>
      <c r="BB953" s="81"/>
      <c r="BC953" s="81"/>
      <c r="BD953" s="6"/>
      <c r="BE953" s="39"/>
      <c r="BF953" s="6"/>
      <c r="BG953" s="6"/>
      <c r="BH953" s="6"/>
      <c r="BI953" s="6"/>
      <c r="BJ953" s="6"/>
      <c r="BK953" s="6"/>
      <c r="BL953" s="6"/>
      <c r="BM953" s="6"/>
      <c r="BN953" s="6"/>
      <c r="BO953" s="6"/>
      <c r="BP953" s="6"/>
      <c r="BQ953" s="6"/>
    </row>
    <row r="954" spans="3:69" ht="13.8" customHeight="1">
      <c r="C954" s="75" t="s">
        <v>1260</v>
      </c>
      <c r="D954" s="6"/>
      <c r="E954" s="32" t="s">
        <v>57</v>
      </c>
      <c r="F954" s="112" t="s">
        <v>2872</v>
      </c>
      <c r="G954" s="250">
        <f>G952*0.41</f>
        <v>5.3715519012807354E-4</v>
      </c>
      <c r="H954" s="113">
        <f t="shared" ref="H954:J954" si="836">H952*0.41</f>
        <v>5.3387338937999992E-6</v>
      </c>
      <c r="I954" s="113">
        <f t="shared" si="836"/>
        <v>6.0952761888999991E-5</v>
      </c>
      <c r="J954" s="113">
        <f t="shared" si="836"/>
        <v>2.4269094534527352E-4</v>
      </c>
      <c r="K954" s="113">
        <f>K952*0.41</f>
        <v>2.2817274899999997E-4</v>
      </c>
      <c r="L954" s="113">
        <f t="shared" ref="L954:V954" si="837">L952*0.41</f>
        <v>5.6863260799999998E-5</v>
      </c>
      <c r="M954" s="113">
        <f t="shared" si="837"/>
        <v>3.8973046099999995E-6</v>
      </c>
      <c r="N954" s="113">
        <f t="shared" si="837"/>
        <v>4.9708408199999993E-6</v>
      </c>
      <c r="O954" s="113">
        <f t="shared" si="837"/>
        <v>2.5790316510000001E-7</v>
      </c>
      <c r="P954" s="113">
        <f t="shared" si="837"/>
        <v>1.099899087E-7</v>
      </c>
      <c r="Q954" s="113">
        <f t="shared" si="837"/>
        <v>1.9219647899999997E-7</v>
      </c>
      <c r="R954" s="113">
        <f t="shared" si="837"/>
        <v>1.2859387189999998E-7</v>
      </c>
      <c r="S954" s="113">
        <f t="shared" si="837"/>
        <v>2.4251039159999999E-4</v>
      </c>
      <c r="T954" s="113">
        <f t="shared" si="837"/>
        <v>3.1529824100000004E-8</v>
      </c>
      <c r="U954" s="113"/>
      <c r="V954" s="113">
        <f t="shared" si="837"/>
        <v>2.2658535199999999E-12</v>
      </c>
      <c r="W954" s="6"/>
      <c r="X954" s="250">
        <f>X952*0.41</f>
        <v>1.9670064568965513E-3</v>
      </c>
      <c r="Y954" s="6">
        <f>Y952*0.41</f>
        <v>2.5980163319999999E-2</v>
      </c>
      <c r="Z954" s="67">
        <f t="shared" si="828"/>
        <v>5.7320341146362272E-5</v>
      </c>
      <c r="AA954" s="5">
        <f t="shared" si="829"/>
        <v>3.06781734586703E-9</v>
      </c>
      <c r="AB954" s="5">
        <f t="shared" si="830"/>
        <v>7.0814752006451588E-12</v>
      </c>
      <c r="AC954" s="36">
        <f t="shared" si="831"/>
        <v>2.3865564284610997E-4</v>
      </c>
      <c r="AD954" s="5">
        <f t="shared" ref="AD954:AY954" si="838">AD952*0.41</f>
        <v>1.8313523709999998E-9</v>
      </c>
      <c r="AE954" s="5">
        <f t="shared" si="838"/>
        <v>5.52536828E-12</v>
      </c>
      <c r="AF954" s="5">
        <f t="shared" si="838"/>
        <v>1.5095925299999999E-16</v>
      </c>
      <c r="AG954" s="5">
        <f t="shared" si="838"/>
        <v>2.9379307679999995E-14</v>
      </c>
      <c r="AH954" s="5">
        <f t="shared" si="838"/>
        <v>4.1029622499999995E-15</v>
      </c>
      <c r="AI954" s="5">
        <f t="shared" si="838"/>
        <v>5.7276868799999993E-13</v>
      </c>
      <c r="AJ954" s="5">
        <f t="shared" si="838"/>
        <v>1.2273132700000001E-9</v>
      </c>
      <c r="AK954" s="5">
        <f t="shared" si="838"/>
        <v>8.5784578799999998E-14</v>
      </c>
      <c r="AL954" s="5">
        <f t="shared" si="838"/>
        <v>1.4234476349999999E-12</v>
      </c>
      <c r="AM954" s="5">
        <f t="shared" si="838"/>
        <v>2.7397845329999997E-16</v>
      </c>
      <c r="AN954" s="5">
        <v>6.2099521999999997E-18</v>
      </c>
      <c r="AO954" s="5">
        <f t="shared" si="838"/>
        <v>9.8909515199999996E-16</v>
      </c>
      <c r="AP954" s="5">
        <f t="shared" si="838"/>
        <v>5.4124714999999994E-17</v>
      </c>
      <c r="AQ954" s="5">
        <f t="shared" si="838"/>
        <v>1.4112589909999999E-16</v>
      </c>
      <c r="AR954" s="5">
        <f t="shared" si="838"/>
        <v>3.8558114210000001E-13</v>
      </c>
      <c r="AS954" s="5">
        <f t="shared" si="838"/>
        <v>3.9066475669999998E-12</v>
      </c>
      <c r="AT954" s="5">
        <f t="shared" si="838"/>
        <v>1.9393844189999997E-14</v>
      </c>
      <c r="AU954" s="5">
        <f t="shared" si="838"/>
        <v>1.1538946109999999E-8</v>
      </c>
      <c r="AV954" s="5">
        <f t="shared" si="838"/>
        <v>2.3864410389999997E-4</v>
      </c>
      <c r="AW954" s="5">
        <f t="shared" si="838"/>
        <v>4.2532251999999997E-12</v>
      </c>
      <c r="AX954" s="5">
        <f t="shared" si="838"/>
        <v>2.5864212040000002E-14</v>
      </c>
      <c r="AY954" s="5">
        <f t="shared" si="838"/>
        <v>1.15719056E-18</v>
      </c>
      <c r="AZ954" s="6"/>
      <c r="BA954" s="38" t="s">
        <v>1222</v>
      </c>
      <c r="BB954" s="6"/>
      <c r="BC954" s="6"/>
      <c r="BD954" s="6"/>
      <c r="BE954" s="32"/>
      <c r="BF954" s="6"/>
      <c r="BG954" s="6"/>
      <c r="BH954" s="6"/>
      <c r="BI954" s="6"/>
      <c r="BJ954" s="6"/>
      <c r="BK954" s="6"/>
      <c r="BL954" s="6"/>
      <c r="BM954" s="6"/>
      <c r="BN954" s="6"/>
      <c r="BO954" s="6"/>
      <c r="BP954" s="6"/>
      <c r="BQ954" s="6"/>
    </row>
    <row r="955" spans="3:69" ht="13.8" customHeight="1">
      <c r="E955" s="32"/>
      <c r="F955" s="67"/>
      <c r="BE955"/>
      <c r="BF955"/>
      <c r="BG955"/>
      <c r="BH955"/>
      <c r="BI955"/>
      <c r="BJ955"/>
      <c r="BK955"/>
      <c r="BL955"/>
      <c r="BM955"/>
      <c r="BN955"/>
      <c r="BO955"/>
      <c r="BP955"/>
      <c r="BQ955"/>
    </row>
    <row r="956" spans="3:69" ht="13.8" customHeight="1">
      <c r="C956" s="57" t="s">
        <v>894</v>
      </c>
      <c r="D956" s="1" t="s">
        <v>179</v>
      </c>
      <c r="F956" s="67"/>
      <c r="H956" s="67"/>
      <c r="I956" s="67"/>
      <c r="J956" s="67"/>
      <c r="K956" s="67"/>
      <c r="L956" s="67"/>
      <c r="M956" s="67"/>
      <c r="N956" s="67"/>
      <c r="O956" s="67"/>
      <c r="P956" s="67"/>
      <c r="Q956" s="67"/>
      <c r="R956" s="67"/>
      <c r="S956" s="67"/>
      <c r="T956" s="67"/>
      <c r="U956" s="67"/>
      <c r="V956" s="67"/>
      <c r="W956" s="67"/>
      <c r="Y956" s="67"/>
      <c r="AA956" s="67"/>
      <c r="AB956" s="67"/>
      <c r="AC956" s="67"/>
      <c r="AD956" s="67"/>
      <c r="AE956" s="67"/>
      <c r="AF956" s="67"/>
      <c r="AG956" s="67"/>
      <c r="AH956" s="67"/>
      <c r="AI956" s="67"/>
      <c r="AJ956" s="67"/>
      <c r="AK956" s="67"/>
      <c r="AL956" s="67"/>
      <c r="AM956" s="67"/>
      <c r="AN956" s="67"/>
      <c r="AO956" s="67"/>
      <c r="AP956" s="67"/>
      <c r="AQ956" s="67"/>
      <c r="AR956" s="67"/>
      <c r="AS956" s="67"/>
      <c r="AT956" s="67"/>
      <c r="AU956" s="67"/>
      <c r="AV956" s="67"/>
      <c r="AW956" s="67"/>
      <c r="AX956" s="67"/>
      <c r="AY956" s="67"/>
      <c r="BE956" s="29"/>
      <c r="BF956"/>
      <c r="BG956"/>
      <c r="BH956"/>
      <c r="BI956"/>
      <c r="BJ956"/>
      <c r="BK956"/>
      <c r="BL956"/>
      <c r="BM956"/>
      <c r="BN956"/>
      <c r="BO956"/>
      <c r="BP956"/>
      <c r="BQ956"/>
    </row>
    <row r="957" spans="3:69" ht="13.8" customHeight="1">
      <c r="C957" s="71" t="s">
        <v>900</v>
      </c>
      <c r="D957" s="1"/>
      <c r="E957" t="s">
        <v>52</v>
      </c>
      <c r="F957" s="43" t="s">
        <v>2412</v>
      </c>
      <c r="G957" s="241">
        <f t="shared" ref="G957:G958" si="839">H957+I957+J957+K957</f>
        <v>8.8451929272000004E-2</v>
      </c>
      <c r="H957" s="96">
        <f t="shared" ref="H957:H958" si="840">N957+O957+P957</f>
        <v>5.7069638699999998E-3</v>
      </c>
      <c r="I957" s="96">
        <f t="shared" ref="I957:I958" si="841">L957+M957+Q957</f>
        <v>1.6799165800000002E-2</v>
      </c>
      <c r="J957" s="151">
        <f t="shared" ref="J957:J958" si="842">R957+IF(S957="x",0,S957)+IF(T957="x",0,T957)+IF(U957="x",0,U957)+V957</f>
        <v>1.7429930602000002E-2</v>
      </c>
      <c r="K957" s="190">
        <v>4.8515869000000003E-2</v>
      </c>
      <c r="L957" s="190">
        <v>9.8842128000000001E-3</v>
      </c>
      <c r="M957" s="190">
        <v>4.4222845999999996E-3</v>
      </c>
      <c r="N957" s="190">
        <v>3.9368596000000002E-3</v>
      </c>
      <c r="O957" s="190">
        <v>1.6658510999999999E-3</v>
      </c>
      <c r="P957" s="190">
        <v>1.0425317E-4</v>
      </c>
      <c r="Q957" s="190">
        <v>2.4926684000000001E-3</v>
      </c>
      <c r="R957" s="190">
        <v>1.9989093999999998E-3</v>
      </c>
      <c r="S957" s="190">
        <v>1.5080021000000001E-2</v>
      </c>
      <c r="T957" s="190">
        <v>3.1922497999999999E-4</v>
      </c>
      <c r="U957" s="190">
        <v>3.1775222E-5</v>
      </c>
      <c r="V957" s="190">
        <v>0</v>
      </c>
      <c r="W957" s="25"/>
      <c r="X957" s="252">
        <f t="shared" ref="X957:X1020" si="843">K957/0.116</f>
        <v>0.41824024999999998</v>
      </c>
      <c r="Y957" s="25">
        <v>8.0780116999999994</v>
      </c>
      <c r="Z957" s="67">
        <f t="shared" ref="Z957:Z958" si="844">AA957*42.1*400+AB957*1396*400+AC957*0.0000357*200</f>
        <v>1.296690420933401E-2</v>
      </c>
      <c r="AA957" s="5">
        <f t="shared" ref="AA957:AA958" si="845">AD957+AG957+AH957+AI957+AJ957+AR957+AS957+AW957</f>
        <v>7.0316142665199995E-7</v>
      </c>
      <c r="AB957" s="5">
        <f t="shared" ref="AB957:AB958" si="846">AE957+AF957+AK957+AL957+AM957+AN957+AO957+AP957+AQ957+AT957+AX957+AY957</f>
        <v>1.7516272108064999E-9</v>
      </c>
      <c r="AC957" s="36">
        <f t="shared" ref="AC957:AC958" si="847">AU957+AV957</f>
        <v>2.0666267507E-2</v>
      </c>
      <c r="AD957" s="42">
        <v>3.9105867E-7</v>
      </c>
      <c r="AE957" s="42">
        <v>1.1797865E-9</v>
      </c>
      <c r="AF957" s="42">
        <v>3.2232819000000002E-14</v>
      </c>
      <c r="AG957" s="42">
        <v>5.8570871999999997E-11</v>
      </c>
      <c r="AH957" s="42">
        <v>1.2697019E-10</v>
      </c>
      <c r="AI957" s="42">
        <v>6.2325122999999999E-10</v>
      </c>
      <c r="AJ957" s="42">
        <v>2.8280913999999998E-7</v>
      </c>
      <c r="AK957" s="42">
        <v>8.8886093999999997E-11</v>
      </c>
      <c r="AL957" s="42">
        <v>2.9220357000000002E-10</v>
      </c>
      <c r="AM957" s="42">
        <v>1.5111906999999999E-14</v>
      </c>
      <c r="AN957" s="42">
        <v>2.7529245000000001E-15</v>
      </c>
      <c r="AO957" s="42">
        <v>1.0919781000000001E-12</v>
      </c>
      <c r="AP957" s="42">
        <v>1.7253051999999999E-14</v>
      </c>
      <c r="AQ957" s="42">
        <v>1.0902078999999999E-14</v>
      </c>
      <c r="AR957" s="42">
        <v>3.8428145999999998E-10</v>
      </c>
      <c r="AS957" s="42">
        <v>1.8835008999999998E-9</v>
      </c>
      <c r="AT957" s="42">
        <v>3.0145723E-11</v>
      </c>
      <c r="AU957" s="42">
        <v>4.1616507000000003E-5</v>
      </c>
      <c r="AV957" s="42">
        <v>2.0624651000000001E-2</v>
      </c>
      <c r="AW957" s="42">
        <v>2.6217041999999999E-8</v>
      </c>
      <c r="AX957" s="42">
        <v>1.5942796E-10</v>
      </c>
      <c r="AY957" s="42">
        <v>7.1329250000000006E-15</v>
      </c>
      <c r="AZ957" s="81"/>
      <c r="BA957" s="81" t="s">
        <v>41</v>
      </c>
      <c r="BB957" s="81"/>
      <c r="BC957" s="81"/>
      <c r="BE957" s="39"/>
      <c r="BF957"/>
      <c r="BG957"/>
      <c r="BH957"/>
      <c r="BI957"/>
      <c r="BJ957"/>
      <c r="BK957"/>
      <c r="BL957"/>
      <c r="BM957"/>
      <c r="BN957"/>
      <c r="BO957"/>
      <c r="BP957"/>
      <c r="BQ957"/>
    </row>
    <row r="958" spans="3:69" ht="13.8" customHeight="1">
      <c r="C958" s="71" t="s">
        <v>901</v>
      </c>
      <c r="E958" t="s">
        <v>52</v>
      </c>
      <c r="F958" s="43" t="s">
        <v>2413</v>
      </c>
      <c r="G958" s="241">
        <f t="shared" si="839"/>
        <v>0.104358815457</v>
      </c>
      <c r="H958" s="96">
        <f t="shared" si="840"/>
        <v>6.7332842999999996E-3</v>
      </c>
      <c r="I958" s="96">
        <f t="shared" si="841"/>
        <v>1.9820269000000001E-2</v>
      </c>
      <c r="J958" s="151">
        <f t="shared" si="842"/>
        <v>2.0564469157000002E-2</v>
      </c>
      <c r="K958" s="190">
        <v>5.7240792999999998E-2</v>
      </c>
      <c r="L958" s="190">
        <v>1.1661754999999999E-2</v>
      </c>
      <c r="M958" s="190">
        <v>5.2175727999999996E-3</v>
      </c>
      <c r="N958" s="190">
        <v>4.6448506999999997E-3</v>
      </c>
      <c r="O958" s="190">
        <v>1.9654319E-3</v>
      </c>
      <c r="P958" s="190">
        <v>1.2300169999999999E-4</v>
      </c>
      <c r="Q958" s="190">
        <v>2.9409411999999999E-3</v>
      </c>
      <c r="R958" s="190">
        <v>2.3583863000000002E-3</v>
      </c>
      <c r="S958" s="190">
        <v>1.7791959999999999E-2</v>
      </c>
      <c r="T958" s="190">
        <v>3.7663329E-4</v>
      </c>
      <c r="U958" s="190">
        <v>3.7489566999999997E-5</v>
      </c>
      <c r="V958" s="190">
        <v>0</v>
      </c>
      <c r="W958" s="25"/>
      <c r="X958" s="252">
        <f t="shared" si="843"/>
        <v>0.49345511206896547</v>
      </c>
      <c r="Y958" s="25">
        <v>9.5307331000000008</v>
      </c>
      <c r="Z958" s="67">
        <f t="shared" si="844"/>
        <v>1.5298826940972234E-2</v>
      </c>
      <c r="AA958" s="5">
        <f t="shared" si="845"/>
        <v>8.2961551917300006E-7</v>
      </c>
      <c r="AB958" s="5">
        <f t="shared" si="846"/>
        <v>2.0666337518742005E-9</v>
      </c>
      <c r="AC958" s="36">
        <f t="shared" si="847"/>
        <v>2.4382816674E-2</v>
      </c>
      <c r="AD958" s="42">
        <v>4.6138528999999999E-7</v>
      </c>
      <c r="AE958" s="42">
        <v>1.3919551999999999E-9</v>
      </c>
      <c r="AF958" s="42">
        <v>3.8029457E-14</v>
      </c>
      <c r="AG958" s="42">
        <v>6.9104053000000006E-11</v>
      </c>
      <c r="AH958" s="42">
        <v>1.4980406000000001E-10</v>
      </c>
      <c r="AI958" s="42">
        <v>7.3533456000000003E-10</v>
      </c>
      <c r="AJ958" s="42">
        <v>3.3366854999999998E-7</v>
      </c>
      <c r="AK958" s="42">
        <v>1.0487106E-10</v>
      </c>
      <c r="AL958" s="42">
        <v>3.4475243999999999E-10</v>
      </c>
      <c r="AM958" s="42">
        <v>1.7829580000000001E-14</v>
      </c>
      <c r="AN958" s="42">
        <v>3.2480008000000002E-15</v>
      </c>
      <c r="AO958" s="42">
        <v>1.2883556999999999E-12</v>
      </c>
      <c r="AP958" s="42">
        <v>2.035578E-14</v>
      </c>
      <c r="AQ958" s="42">
        <v>1.2862671E-14</v>
      </c>
      <c r="AR958" s="42">
        <v>4.5338930000000001E-10</v>
      </c>
      <c r="AS958" s="42">
        <v>2.2222232E-9</v>
      </c>
      <c r="AT958" s="42">
        <v>3.5567025000000001E-11</v>
      </c>
      <c r="AU958" s="42">
        <v>4.9100673999999998E-5</v>
      </c>
      <c r="AV958" s="42">
        <v>2.4333715999999998E-2</v>
      </c>
      <c r="AW958" s="42">
        <v>3.0931823999999999E-8</v>
      </c>
      <c r="AX958" s="42">
        <v>1.8809892999999999E-10</v>
      </c>
      <c r="AY958" s="42">
        <v>8.4156853999999993E-15</v>
      </c>
      <c r="AZ958" s="81"/>
      <c r="BA958" s="81" t="s">
        <v>41</v>
      </c>
      <c r="BB958" s="81"/>
      <c r="BC958" s="81"/>
      <c r="BE958" s="39"/>
      <c r="BF958"/>
      <c r="BG958"/>
      <c r="BH958"/>
      <c r="BI958"/>
      <c r="BJ958"/>
      <c r="BK958"/>
      <c r="BL958"/>
      <c r="BM958"/>
      <c r="BN958"/>
      <c r="BO958"/>
      <c r="BP958"/>
      <c r="BQ958"/>
    </row>
    <row r="959" spans="3:69" ht="13.8" customHeight="1">
      <c r="C959" s="57" t="s">
        <v>895</v>
      </c>
      <c r="D959" s="1" t="s">
        <v>180</v>
      </c>
      <c r="F959" s="67"/>
      <c r="H959" s="67"/>
      <c r="I959" s="67"/>
      <c r="J959" s="67"/>
      <c r="K959" s="67"/>
      <c r="L959" s="67"/>
      <c r="M959" s="67"/>
      <c r="N959" s="67"/>
      <c r="O959" s="67"/>
      <c r="P959" s="67"/>
      <c r="Q959" s="67"/>
      <c r="R959" s="67"/>
      <c r="S959" s="67"/>
      <c r="T959" s="67"/>
      <c r="U959" s="67"/>
      <c r="V959" s="67"/>
      <c r="W959" s="67"/>
      <c r="Y959" s="67"/>
      <c r="AA959" s="67"/>
      <c r="AB959" s="67"/>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BE959" s="39"/>
      <c r="BF959"/>
      <c r="BG959"/>
      <c r="BH959"/>
      <c r="BI959"/>
      <c r="BJ959"/>
      <c r="BK959"/>
      <c r="BL959"/>
      <c r="BM959"/>
      <c r="BN959"/>
      <c r="BO959"/>
      <c r="BP959"/>
      <c r="BQ959"/>
    </row>
    <row r="960" spans="3:69" ht="13.8" customHeight="1">
      <c r="C960" s="71" t="s">
        <v>902</v>
      </c>
      <c r="E960" t="s">
        <v>52</v>
      </c>
      <c r="F960" s="43" t="s">
        <v>2414</v>
      </c>
      <c r="G960" s="241">
        <f t="shared" ref="G960:G962" si="848">H960+I960+J960+K960</f>
        <v>1.1930164873800001E-2</v>
      </c>
      <c r="H960" s="96">
        <f t="shared" ref="H960:H962" si="849">N960+O960+P960</f>
        <v>7.6974034500000002E-4</v>
      </c>
      <c r="I960" s="96">
        <f t="shared" ref="I960:I962" si="850">L960+M960+Q960</f>
        <v>2.2658275699999997E-3</v>
      </c>
      <c r="J960" s="151">
        <f t="shared" ref="J960:J962" si="851">R960+IF(S960="x",0,S960)+IF(T960="x",0,T960)+IF(U960="x",0,U960)+V960</f>
        <v>2.3509034587999998E-3</v>
      </c>
      <c r="K960" s="190">
        <v>6.5436935000000003E-3</v>
      </c>
      <c r="L960" s="190">
        <v>1.3331567999999999E-3</v>
      </c>
      <c r="M960" s="190">
        <v>5.9646617999999996E-4</v>
      </c>
      <c r="N960" s="190">
        <v>5.3099332000000003E-4</v>
      </c>
      <c r="O960" s="190">
        <v>2.2468563E-4</v>
      </c>
      <c r="P960" s="190">
        <v>1.4061395E-5</v>
      </c>
      <c r="Q960" s="190">
        <v>3.3620459000000002E-4</v>
      </c>
      <c r="R960" s="190">
        <v>2.6960766999999997E-4</v>
      </c>
      <c r="S960" s="190">
        <v>2.0339538000000001E-3</v>
      </c>
      <c r="T960" s="190">
        <v>4.3056229999999998E-5</v>
      </c>
      <c r="U960" s="190">
        <v>4.2857588000000002E-6</v>
      </c>
      <c r="V960" s="190">
        <v>0</v>
      </c>
      <c r="W960" s="28"/>
      <c r="X960" s="241">
        <f t="shared" si="843"/>
        <v>5.6411150862068965E-2</v>
      </c>
      <c r="Y960" s="25">
        <v>1.0895410999999999</v>
      </c>
      <c r="Z960" s="67">
        <f t="shared" ref="Z960:Z962" si="852">AA960*42.1*400+AB960*1396*400+AC960*0.0000357*200</f>
        <v>1.7489421143458256E-3</v>
      </c>
      <c r="AA960" s="5">
        <f t="shared" ref="AA960:AA962" si="853">AD960+AG960+AH960+AI960+AJ960+AR960+AS960+AW960</f>
        <v>9.4840573446999994E-8</v>
      </c>
      <c r="AB960" s="5">
        <f t="shared" ref="AB960:AB962" si="854">AE960+AF960+AK960+AL960+AM960+AN960+AO960+AP960+AQ960+AT960+AX960+AY960</f>
        <v>2.3625489906081996E-10</v>
      </c>
      <c r="AC960" s="36">
        <f t="shared" ref="AC960:AC962" si="855">AU960+AV960</f>
        <v>2.7874120255999999E-3</v>
      </c>
      <c r="AD960" s="42">
        <v>5.2744969999999997E-8</v>
      </c>
      <c r="AE960" s="42">
        <v>1.5912652E-10</v>
      </c>
      <c r="AF960" s="42">
        <v>4.3474783999999997E-15</v>
      </c>
      <c r="AG960" s="42">
        <v>7.8998860000000003E-12</v>
      </c>
      <c r="AH960" s="42">
        <v>1.7125407000000001E-11</v>
      </c>
      <c r="AI960" s="42">
        <v>8.4062495999999998E-11</v>
      </c>
      <c r="AJ960" s="42">
        <v>3.8144557000000003E-8</v>
      </c>
      <c r="AK960" s="42">
        <v>1.1988724000000001E-11</v>
      </c>
      <c r="AL960" s="42">
        <v>3.9411653000000001E-11</v>
      </c>
      <c r="AM960" s="42">
        <v>2.0382544999999999E-15</v>
      </c>
      <c r="AN960" s="42">
        <v>3.7130725000000001E-16</v>
      </c>
      <c r="AO960" s="42">
        <v>1.4728315999999999E-13</v>
      </c>
      <c r="AP960" s="42">
        <v>2.3270465000000001E-15</v>
      </c>
      <c r="AQ960" s="42">
        <v>1.4704439E-15</v>
      </c>
      <c r="AR960" s="42">
        <v>5.1830878E-11</v>
      </c>
      <c r="AS960" s="42">
        <v>2.5404168000000002E-10</v>
      </c>
      <c r="AT960" s="42">
        <v>4.0659762999999999E-12</v>
      </c>
      <c r="AU960" s="42">
        <v>5.6131256000000002E-6</v>
      </c>
      <c r="AV960" s="42">
        <v>2.7817989000000001E-3</v>
      </c>
      <c r="AW960" s="42">
        <v>3.5360860999999999E-9</v>
      </c>
      <c r="AX960" s="42">
        <v>2.1503226000000001E-11</v>
      </c>
      <c r="AY960" s="42">
        <v>9.6207027000000002E-16</v>
      </c>
      <c r="AZ960" s="81"/>
      <c r="BA960" s="81" t="s">
        <v>1228</v>
      </c>
      <c r="BB960" s="81"/>
      <c r="BC960" s="81"/>
      <c r="BE960" s="39"/>
      <c r="BF960"/>
      <c r="BG960"/>
      <c r="BH960"/>
      <c r="BI960"/>
      <c r="BJ960"/>
      <c r="BK960"/>
      <c r="BL960"/>
      <c r="BM960"/>
      <c r="BN960"/>
      <c r="BO960"/>
      <c r="BP960"/>
      <c r="BQ960"/>
    </row>
    <row r="961" spans="3:69" ht="13.8" customHeight="1">
      <c r="C961" s="71" t="s">
        <v>903</v>
      </c>
      <c r="E961" t="s">
        <v>52</v>
      </c>
      <c r="F961" s="43" t="s">
        <v>2415</v>
      </c>
      <c r="G961" s="241">
        <f t="shared" si="848"/>
        <v>1.1930164873800001E-2</v>
      </c>
      <c r="H961" s="96">
        <f t="shared" si="849"/>
        <v>7.6974034500000002E-4</v>
      </c>
      <c r="I961" s="96">
        <f t="shared" si="850"/>
        <v>2.2658275699999997E-3</v>
      </c>
      <c r="J961" s="151">
        <f t="shared" si="851"/>
        <v>2.3509034587999998E-3</v>
      </c>
      <c r="K961" s="190">
        <v>6.5436935000000003E-3</v>
      </c>
      <c r="L961" s="190">
        <v>1.3331567999999999E-3</v>
      </c>
      <c r="M961" s="190">
        <v>5.9646617999999996E-4</v>
      </c>
      <c r="N961" s="190">
        <v>5.3099332000000003E-4</v>
      </c>
      <c r="O961" s="190">
        <v>2.2468563E-4</v>
      </c>
      <c r="P961" s="190">
        <v>1.4061395E-5</v>
      </c>
      <c r="Q961" s="190">
        <v>3.3620459000000002E-4</v>
      </c>
      <c r="R961" s="190">
        <v>2.6960766999999997E-4</v>
      </c>
      <c r="S961" s="190">
        <v>2.0339538000000001E-3</v>
      </c>
      <c r="T961" s="190">
        <v>4.3056229999999998E-5</v>
      </c>
      <c r="U961" s="190">
        <v>4.2857588000000002E-6</v>
      </c>
      <c r="V961" s="190">
        <v>0</v>
      </c>
      <c r="W961" s="28"/>
      <c r="X961" s="241">
        <f t="shared" si="843"/>
        <v>5.6411150862068965E-2</v>
      </c>
      <c r="Y961" s="25">
        <v>1.0895410999999999</v>
      </c>
      <c r="Z961" s="67">
        <f t="shared" si="852"/>
        <v>1.7489421143458256E-3</v>
      </c>
      <c r="AA961" s="5">
        <f t="shared" si="853"/>
        <v>9.4840573446999994E-8</v>
      </c>
      <c r="AB961" s="5">
        <f t="shared" si="854"/>
        <v>2.3625489906081996E-10</v>
      </c>
      <c r="AC961" s="36">
        <f t="shared" si="855"/>
        <v>2.7874120255999999E-3</v>
      </c>
      <c r="AD961" s="42">
        <v>5.2744969999999997E-8</v>
      </c>
      <c r="AE961" s="42">
        <v>1.5912652E-10</v>
      </c>
      <c r="AF961" s="42">
        <v>4.3474783999999997E-15</v>
      </c>
      <c r="AG961" s="42">
        <v>7.8998860000000003E-12</v>
      </c>
      <c r="AH961" s="42">
        <v>1.7125407000000001E-11</v>
      </c>
      <c r="AI961" s="42">
        <v>8.4062495999999998E-11</v>
      </c>
      <c r="AJ961" s="42">
        <v>3.8144557000000003E-8</v>
      </c>
      <c r="AK961" s="42">
        <v>1.1988724000000001E-11</v>
      </c>
      <c r="AL961" s="42">
        <v>3.9411653000000001E-11</v>
      </c>
      <c r="AM961" s="42">
        <v>2.0382544999999999E-15</v>
      </c>
      <c r="AN961" s="42">
        <v>3.7130725000000001E-16</v>
      </c>
      <c r="AO961" s="42">
        <v>1.4728315999999999E-13</v>
      </c>
      <c r="AP961" s="42">
        <v>2.3270465000000001E-15</v>
      </c>
      <c r="AQ961" s="42">
        <v>1.4704439E-15</v>
      </c>
      <c r="AR961" s="42">
        <v>5.1830878E-11</v>
      </c>
      <c r="AS961" s="42">
        <v>2.5404168000000002E-10</v>
      </c>
      <c r="AT961" s="42">
        <v>4.0659762999999999E-12</v>
      </c>
      <c r="AU961" s="42">
        <v>5.6131256000000002E-6</v>
      </c>
      <c r="AV961" s="42">
        <v>2.7817989000000001E-3</v>
      </c>
      <c r="AW961" s="42">
        <v>3.5360860999999999E-9</v>
      </c>
      <c r="AX961" s="42">
        <v>2.1503226000000001E-11</v>
      </c>
      <c r="AY961" s="42">
        <v>9.6207027000000002E-16</v>
      </c>
      <c r="AZ961" s="81"/>
      <c r="BA961" s="81" t="s">
        <v>1228</v>
      </c>
      <c r="BB961" s="81"/>
      <c r="BC961" s="81"/>
      <c r="BE961" s="39"/>
      <c r="BF961"/>
      <c r="BG961"/>
      <c r="BH961"/>
      <c r="BI961"/>
      <c r="BJ961"/>
      <c r="BK961"/>
      <c r="BL961"/>
      <c r="BM961"/>
      <c r="BN961"/>
      <c r="BO961"/>
      <c r="BP961"/>
      <c r="BQ961"/>
    </row>
    <row r="962" spans="3:69" ht="13.8" customHeight="1">
      <c r="C962" s="71" t="s">
        <v>904</v>
      </c>
      <c r="E962" t="s">
        <v>52</v>
      </c>
      <c r="F962" s="43" t="s">
        <v>2416</v>
      </c>
      <c r="G962" s="241">
        <f t="shared" si="848"/>
        <v>1.1930164873800001E-2</v>
      </c>
      <c r="H962" s="96">
        <f t="shared" si="849"/>
        <v>7.6974034500000002E-4</v>
      </c>
      <c r="I962" s="96">
        <f t="shared" si="850"/>
        <v>2.2658275699999997E-3</v>
      </c>
      <c r="J962" s="151">
        <f t="shared" si="851"/>
        <v>2.3509034587999998E-3</v>
      </c>
      <c r="K962" s="190">
        <v>6.5436935000000003E-3</v>
      </c>
      <c r="L962" s="190">
        <v>1.3331567999999999E-3</v>
      </c>
      <c r="M962" s="190">
        <v>5.9646617999999996E-4</v>
      </c>
      <c r="N962" s="190">
        <v>5.3099332000000003E-4</v>
      </c>
      <c r="O962" s="190">
        <v>2.2468563E-4</v>
      </c>
      <c r="P962" s="190">
        <v>1.4061395E-5</v>
      </c>
      <c r="Q962" s="190">
        <v>3.3620459000000002E-4</v>
      </c>
      <c r="R962" s="190">
        <v>2.6960766999999997E-4</v>
      </c>
      <c r="S962" s="190">
        <v>2.0339538000000001E-3</v>
      </c>
      <c r="T962" s="190">
        <v>4.3056229999999998E-5</v>
      </c>
      <c r="U962" s="190">
        <v>4.2857588000000002E-6</v>
      </c>
      <c r="V962" s="190">
        <v>0</v>
      </c>
      <c r="W962" s="28"/>
      <c r="X962" s="241">
        <f t="shared" si="843"/>
        <v>5.6411150862068965E-2</v>
      </c>
      <c r="Y962" s="25">
        <v>1.0895410999999999</v>
      </c>
      <c r="Z962" s="67">
        <f t="shared" si="852"/>
        <v>1.7489421143458256E-3</v>
      </c>
      <c r="AA962" s="5">
        <f t="shared" si="853"/>
        <v>9.4840573446999994E-8</v>
      </c>
      <c r="AB962" s="5">
        <f t="shared" si="854"/>
        <v>2.3625489906081996E-10</v>
      </c>
      <c r="AC962" s="36">
        <f t="shared" si="855"/>
        <v>2.7874120255999999E-3</v>
      </c>
      <c r="AD962" s="42">
        <v>5.2744969999999997E-8</v>
      </c>
      <c r="AE962" s="42">
        <v>1.5912652E-10</v>
      </c>
      <c r="AF962" s="42">
        <v>4.3474783999999997E-15</v>
      </c>
      <c r="AG962" s="42">
        <v>7.8998860000000003E-12</v>
      </c>
      <c r="AH962" s="42">
        <v>1.7125407000000001E-11</v>
      </c>
      <c r="AI962" s="42">
        <v>8.4062495999999998E-11</v>
      </c>
      <c r="AJ962" s="42">
        <v>3.8144557000000003E-8</v>
      </c>
      <c r="AK962" s="42">
        <v>1.1988724000000001E-11</v>
      </c>
      <c r="AL962" s="42">
        <v>3.9411653000000001E-11</v>
      </c>
      <c r="AM962" s="42">
        <v>2.0382544999999999E-15</v>
      </c>
      <c r="AN962" s="42">
        <v>3.7130725000000001E-16</v>
      </c>
      <c r="AO962" s="42">
        <v>1.4728315999999999E-13</v>
      </c>
      <c r="AP962" s="42">
        <v>2.3270465000000001E-15</v>
      </c>
      <c r="AQ962" s="42">
        <v>1.4704439E-15</v>
      </c>
      <c r="AR962" s="42">
        <v>5.1830878E-11</v>
      </c>
      <c r="AS962" s="42">
        <v>2.5404168000000002E-10</v>
      </c>
      <c r="AT962" s="42">
        <v>4.0659762999999999E-12</v>
      </c>
      <c r="AU962" s="42">
        <v>5.6131256000000002E-6</v>
      </c>
      <c r="AV962" s="42">
        <v>2.7817989000000001E-3</v>
      </c>
      <c r="AW962" s="42">
        <v>3.5360860999999999E-9</v>
      </c>
      <c r="AX962" s="42">
        <v>2.1503226000000001E-11</v>
      </c>
      <c r="AY962" s="42">
        <v>9.6207027000000002E-16</v>
      </c>
      <c r="AZ962" s="81"/>
      <c r="BA962" s="81" t="s">
        <v>1228</v>
      </c>
      <c r="BB962" s="81"/>
      <c r="BC962" s="81"/>
      <c r="BE962" s="39"/>
      <c r="BF962"/>
      <c r="BG962"/>
      <c r="BH962"/>
      <c r="BI962"/>
      <c r="BJ962"/>
      <c r="BK962"/>
      <c r="BL962"/>
      <c r="BM962"/>
      <c r="BN962"/>
      <c r="BO962"/>
      <c r="BP962"/>
      <c r="BQ962"/>
    </row>
    <row r="963" spans="3:69" ht="13.8" customHeight="1">
      <c r="C963" s="57" t="s">
        <v>896</v>
      </c>
      <c r="D963" s="1" t="s">
        <v>181</v>
      </c>
      <c r="E963" s="1"/>
      <c r="F963" s="5"/>
      <c r="BE963" s="29"/>
      <c r="BF963"/>
      <c r="BG963"/>
      <c r="BH963"/>
      <c r="BI963"/>
      <c r="BJ963"/>
      <c r="BK963"/>
      <c r="BL963"/>
      <c r="BM963"/>
      <c r="BN963"/>
      <c r="BO963"/>
      <c r="BP963"/>
      <c r="BQ963"/>
    </row>
    <row r="964" spans="3:69" ht="13.8" customHeight="1">
      <c r="C964" s="71" t="s">
        <v>867</v>
      </c>
      <c r="D964" s="1"/>
      <c r="E964" t="s">
        <v>30</v>
      </c>
      <c r="F964" s="43" t="s">
        <v>2417</v>
      </c>
      <c r="G964" s="238">
        <f t="shared" ref="G964:G973" si="856">H964+I964+J964+K964</f>
        <v>1.1011669656176808</v>
      </c>
      <c r="H964" s="134">
        <f t="shared" ref="H964:H973" si="857">N964+O964+P964</f>
        <v>7.2261820199999993E-2</v>
      </c>
      <c r="I964" s="134">
        <f t="shared" ref="I964:I973" si="858">L964+M964+Q964</f>
        <v>0.39373267599999995</v>
      </c>
      <c r="J964" s="138">
        <f t="shared" ref="J964:J973" si="859">R964+IF(S964="x",0,S964)+IF(T964="x",0,T964)+IF(U964="x",0,U964)+V964</f>
        <v>0.32231625941768088</v>
      </c>
      <c r="K964" s="190">
        <v>0.31285621000000002</v>
      </c>
      <c r="L964" s="190">
        <v>0.27306734999999999</v>
      </c>
      <c r="M964" s="190">
        <v>7.2396136999999999E-2</v>
      </c>
      <c r="N964" s="190">
        <v>1.6680356E-2</v>
      </c>
      <c r="O964" s="190">
        <v>2.2432331999999999E-3</v>
      </c>
      <c r="P964" s="190">
        <v>5.3338231E-2</v>
      </c>
      <c r="Q964" s="190">
        <v>4.8269188999999997E-2</v>
      </c>
      <c r="R964" s="190">
        <v>0.25937396000000001</v>
      </c>
      <c r="S964" s="190">
        <v>6.2467169000000003E-2</v>
      </c>
      <c r="T964" s="190">
        <v>4.3224565E-4</v>
      </c>
      <c r="U964" s="190">
        <v>4.2884728999999999E-5</v>
      </c>
      <c r="V964" s="190">
        <v>3.8680883000000002E-11</v>
      </c>
      <c r="W964" s="25"/>
      <c r="X964" s="252">
        <f t="shared" si="843"/>
        <v>2.6970362931034484</v>
      </c>
      <c r="Y964" s="46">
        <v>50.721277000000001</v>
      </c>
      <c r="Z964" s="67">
        <f t="shared" ref="Z964:Z973" si="860">AA964*42.1*400+AB964*1396*400+AC964*0.0000357*200</f>
        <v>0.15101527003020465</v>
      </c>
      <c r="AA964" s="5">
        <f t="shared" ref="AA964:AA973" si="861">AD964+AG964+AH964+AI964+AJ964+AR964+AS964+AW964</f>
        <v>8.2742441800679999E-6</v>
      </c>
      <c r="AB964" s="5">
        <f t="shared" ref="AB964:AB973" si="862">AE964+AF964+AK964+AL964+AM964+AN964+AO964+AP964+AQ964+AT964+AX964+AY964</f>
        <v>1.7205607556446098E-8</v>
      </c>
      <c r="AC964" s="36">
        <f t="shared" ref="AC964:AC973" si="863">AU964+AV964</f>
        <v>0.28983008100000002</v>
      </c>
      <c r="AD964" s="42">
        <v>2.2999424999999998E-6</v>
      </c>
      <c r="AE964" s="42">
        <v>6.9392968999999996E-9</v>
      </c>
      <c r="AF964" s="42">
        <v>1.895906E-13</v>
      </c>
      <c r="AG964" s="42">
        <v>7.9779037999999995E-11</v>
      </c>
      <c r="AH964" s="42">
        <v>1.7005249999999999E-10</v>
      </c>
      <c r="AI964" s="42">
        <v>9.5131453000000001E-10</v>
      </c>
      <c r="AJ964" s="42">
        <v>5.7846054999999997E-6</v>
      </c>
      <c r="AK964" s="42">
        <v>1.4436236E-10</v>
      </c>
      <c r="AL964" s="42">
        <v>6.6879653999999998E-9</v>
      </c>
      <c r="AM964" s="42">
        <v>3.1110754000000002E-9</v>
      </c>
      <c r="AN964" s="42">
        <v>4.6649582000000003E-15</v>
      </c>
      <c r="AO964" s="42">
        <v>3.0402840999999998E-11</v>
      </c>
      <c r="AP964" s="42">
        <v>3.1716729E-11</v>
      </c>
      <c r="AQ964" s="42">
        <v>6.0979702999999999E-12</v>
      </c>
      <c r="AR964" s="42">
        <v>2.7137528E-8</v>
      </c>
      <c r="AS964" s="42">
        <v>1.2619922000000001E-7</v>
      </c>
      <c r="AT964" s="42">
        <v>4.0685745000000003E-11</v>
      </c>
      <c r="AU964" s="42">
        <v>1.2770151E-2</v>
      </c>
      <c r="AV964" s="29">
        <v>0.27705993000000001</v>
      </c>
      <c r="AW964" s="42">
        <v>3.5158286000000001E-8</v>
      </c>
      <c r="AX964" s="42">
        <v>2.1380039000000001E-10</v>
      </c>
      <c r="AY964" s="42">
        <v>9.5655878999999997E-15</v>
      </c>
      <c r="AZ964" s="81"/>
      <c r="BA964" s="38" t="s">
        <v>1172</v>
      </c>
      <c r="BB964" s="81"/>
      <c r="BC964" s="81"/>
      <c r="BE964" s="39"/>
      <c r="BF964"/>
      <c r="BG964"/>
      <c r="BH964"/>
      <c r="BI964"/>
      <c r="BJ964"/>
      <c r="BK964"/>
      <c r="BL964"/>
      <c r="BM964"/>
      <c r="BN964"/>
      <c r="BO964"/>
      <c r="BP964"/>
      <c r="BQ964"/>
    </row>
    <row r="965" spans="3:69" ht="13.8" customHeight="1">
      <c r="C965" s="71" t="s">
        <v>868</v>
      </c>
      <c r="D965" s="1"/>
      <c r="E965" t="s">
        <v>30</v>
      </c>
      <c r="F965" s="43" t="s">
        <v>2418</v>
      </c>
      <c r="G965" s="238">
        <f t="shared" si="856"/>
        <v>1.2958924365968494</v>
      </c>
      <c r="H965" s="134">
        <f t="shared" si="857"/>
        <v>6.3610148700000008E-2</v>
      </c>
      <c r="I965" s="134">
        <f t="shared" si="858"/>
        <v>0.58368009799999998</v>
      </c>
      <c r="J965" s="138">
        <f t="shared" si="859"/>
        <v>0.46034712989684951</v>
      </c>
      <c r="K965" s="190">
        <v>0.18825506</v>
      </c>
      <c r="L965" s="190">
        <v>0.45520968000000001</v>
      </c>
      <c r="M965" s="190">
        <v>7.7877567999999994E-2</v>
      </c>
      <c r="N965" s="190">
        <v>2.8181728999999999E-2</v>
      </c>
      <c r="O965" s="190">
        <v>4.4906566999999998E-3</v>
      </c>
      <c r="P965" s="190">
        <v>3.0937763E-2</v>
      </c>
      <c r="Q965" s="190">
        <v>5.0592850000000002E-2</v>
      </c>
      <c r="R965" s="190">
        <v>0.41847503000000003</v>
      </c>
      <c r="S965" s="190">
        <v>4.0920861000000003E-2</v>
      </c>
      <c r="T965" s="190">
        <v>8.6538572999999999E-4</v>
      </c>
      <c r="U965" s="190">
        <v>8.5853087999999993E-5</v>
      </c>
      <c r="V965" s="190">
        <v>7.8849491999999995E-11</v>
      </c>
      <c r="W965" s="25"/>
      <c r="X965" s="252">
        <f t="shared" si="843"/>
        <v>1.6228884482758621</v>
      </c>
      <c r="Y965" s="46">
        <v>29.270223000000001</v>
      </c>
      <c r="Z965" s="67">
        <f t="shared" si="860"/>
        <v>0.19586590428391734</v>
      </c>
      <c r="AA965" s="5">
        <f t="shared" si="861"/>
        <v>1.0959154854790001E-5</v>
      </c>
      <c r="AB965" s="5">
        <f t="shared" si="862"/>
        <v>1.8352831097123403E-8</v>
      </c>
      <c r="AC965" s="36">
        <f t="shared" si="863"/>
        <v>0.14923188300000001</v>
      </c>
      <c r="AD965" s="42">
        <v>1.0922775E-6</v>
      </c>
      <c r="AE965" s="42">
        <v>3.2952945999999999E-9</v>
      </c>
      <c r="AF965" s="42">
        <v>9.0030353999999995E-14</v>
      </c>
      <c r="AG965" s="42">
        <v>1.5974030999999999E-10</v>
      </c>
      <c r="AH965" s="42">
        <v>3.4038877999999999E-10</v>
      </c>
      <c r="AI965" s="42">
        <v>1.7031467E-9</v>
      </c>
      <c r="AJ965" s="42">
        <v>9.6781967000000002E-6</v>
      </c>
      <c r="AK965" s="42">
        <v>2.4297555999999999E-10</v>
      </c>
      <c r="AL965" s="42">
        <v>1.1173116000000001E-8</v>
      </c>
      <c r="AM965" s="42">
        <v>3.0940425999999998E-9</v>
      </c>
      <c r="AN965" s="42">
        <v>7.4160743999999998E-15</v>
      </c>
      <c r="AO965" s="42">
        <v>2.9366556E-12</v>
      </c>
      <c r="AP965" s="42">
        <v>2.9308819999999997E-11</v>
      </c>
      <c r="AQ965" s="42">
        <v>5.6216675000000004E-12</v>
      </c>
      <c r="AR965" s="42">
        <v>2.2297355999999999E-8</v>
      </c>
      <c r="AS965" s="42">
        <v>9.3803102999999999E-8</v>
      </c>
      <c r="AT965" s="42">
        <v>8.1450839999999994E-11</v>
      </c>
      <c r="AU965" s="42">
        <v>2.3478563000000001E-2</v>
      </c>
      <c r="AV965" s="29">
        <v>0.12575332</v>
      </c>
      <c r="AW965" s="42">
        <v>7.0376919999999996E-8</v>
      </c>
      <c r="AX965" s="42">
        <v>4.2796776000000002E-10</v>
      </c>
      <c r="AY965" s="42">
        <v>1.9147595E-14</v>
      </c>
      <c r="AZ965" s="81"/>
      <c r="BA965" s="38" t="s">
        <v>1172</v>
      </c>
      <c r="BB965" s="81"/>
      <c r="BC965" s="81"/>
      <c r="BE965" s="39"/>
      <c r="BF965"/>
      <c r="BG965"/>
      <c r="BH965"/>
      <c r="BI965"/>
      <c r="BJ965"/>
      <c r="BK965"/>
      <c r="BL965"/>
      <c r="BM965"/>
      <c r="BN965"/>
      <c r="BO965"/>
      <c r="BP965"/>
      <c r="BQ965"/>
    </row>
    <row r="966" spans="3:69" ht="13.8" customHeight="1">
      <c r="C966" s="71" t="s">
        <v>869</v>
      </c>
      <c r="D966" s="17">
        <v>1</v>
      </c>
      <c r="E966" t="s">
        <v>30</v>
      </c>
      <c r="F966" s="43" t="s">
        <v>2419</v>
      </c>
      <c r="G966" s="238">
        <f t="shared" si="856"/>
        <v>1.1039695577869422</v>
      </c>
      <c r="H966" s="134">
        <f t="shared" si="857"/>
        <v>3.7519757300000005E-2</v>
      </c>
      <c r="I966" s="134">
        <f t="shared" si="858"/>
        <v>0.616971567</v>
      </c>
      <c r="J966" s="138">
        <f t="shared" si="859"/>
        <v>0.16890180348694225</v>
      </c>
      <c r="K966" s="190">
        <v>0.28057642999999999</v>
      </c>
      <c r="L966" s="190">
        <v>5.6952166999999998E-2</v>
      </c>
      <c r="M966" s="190">
        <v>0.19376130999999999</v>
      </c>
      <c r="N966" s="190">
        <v>2.5836660000000001E-2</v>
      </c>
      <c r="O966" s="190">
        <v>1.0063338999999999E-2</v>
      </c>
      <c r="P966" s="190">
        <v>1.6197583000000001E-3</v>
      </c>
      <c r="Q966" s="190">
        <v>0.36625808999999998</v>
      </c>
      <c r="R966" s="190">
        <v>8.1114528000000005E-2</v>
      </c>
      <c r="S966" s="190">
        <v>8.4645392E-2</v>
      </c>
      <c r="T966" s="190">
        <v>2.9712859E-3</v>
      </c>
      <c r="U966" s="190">
        <v>1.7059747E-4</v>
      </c>
      <c r="V966" s="190">
        <v>1.1694222999999999E-10</v>
      </c>
      <c r="W966" s="25"/>
      <c r="X966" s="252">
        <f t="shared" si="843"/>
        <v>2.4187623275862067</v>
      </c>
      <c r="Y966" s="46">
        <v>45.567290999999997</v>
      </c>
      <c r="Z966" s="67">
        <f t="shared" si="860"/>
        <v>2.4168165494914349</v>
      </c>
      <c r="AA966" s="5">
        <f t="shared" si="861"/>
        <v>1.4242582534901001E-4</v>
      </c>
      <c r="AB966" s="5">
        <f t="shared" si="862"/>
        <v>3.1328861561204003E-8</v>
      </c>
      <c r="AC966" s="36">
        <f t="shared" si="863"/>
        <v>0.12207483449999999</v>
      </c>
      <c r="AD966" s="42">
        <v>2.2613284E-6</v>
      </c>
      <c r="AE966" s="42">
        <v>6.8222225999999996E-9</v>
      </c>
      <c r="AF966" s="42">
        <v>1.8638928E-13</v>
      </c>
      <c r="AG966" s="42">
        <v>3.5333668999999998E-10</v>
      </c>
      <c r="AH966" s="42">
        <v>7.5968351999999997E-10</v>
      </c>
      <c r="AI966" s="42">
        <v>4.1192962999999997E-9</v>
      </c>
      <c r="AJ966" s="42">
        <v>1.6749756000000001E-6</v>
      </c>
      <c r="AK966" s="42">
        <v>5.8703098000000001E-10</v>
      </c>
      <c r="AL966" s="42">
        <v>1.729302E-9</v>
      </c>
      <c r="AM966" s="42">
        <v>7.7351232000000007E-9</v>
      </c>
      <c r="AN966" s="42">
        <v>2.2618507E-14</v>
      </c>
      <c r="AO966" s="42">
        <v>1.1737817E-10</v>
      </c>
      <c r="AP966" s="42">
        <v>1.0738827999999999E-8</v>
      </c>
      <c r="AQ966" s="42">
        <v>2.3098540999999999E-9</v>
      </c>
      <c r="AR966" s="42">
        <v>5.5579325E-9</v>
      </c>
      <c r="AS966" s="42">
        <v>1.382934E-4</v>
      </c>
      <c r="AT966" s="42">
        <v>1.6184958000000001E-10</v>
      </c>
      <c r="AU966" s="42">
        <v>2.1720745000000001E-3</v>
      </c>
      <c r="AV966" s="42">
        <v>0.11990276</v>
      </c>
      <c r="AW966" s="42">
        <v>1.853311E-7</v>
      </c>
      <c r="AX966" s="42">
        <v>1.1270135000000001E-9</v>
      </c>
      <c r="AY966" s="42">
        <v>5.0423416999999998E-14</v>
      </c>
      <c r="AZ966" s="81"/>
      <c r="BA966" s="38" t="s">
        <v>1172</v>
      </c>
      <c r="BB966" s="81"/>
      <c r="BC966" s="81"/>
      <c r="BE966" s="39"/>
      <c r="BF966"/>
      <c r="BG966"/>
      <c r="BH966"/>
      <c r="BI966"/>
      <c r="BJ966"/>
      <c r="BK966"/>
      <c r="BL966"/>
      <c r="BM966"/>
      <c r="BN966"/>
      <c r="BO966"/>
      <c r="BP966"/>
      <c r="BQ966"/>
    </row>
    <row r="967" spans="3:69" ht="13.8" customHeight="1">
      <c r="C967" s="71" t="s">
        <v>870</v>
      </c>
      <c r="D967" s="17">
        <v>1</v>
      </c>
      <c r="E967" t="s">
        <v>30</v>
      </c>
      <c r="F967" s="43" t="s">
        <v>2420</v>
      </c>
      <c r="G967" s="238">
        <f t="shared" si="856"/>
        <v>0.38843121427947114</v>
      </c>
      <c r="H967" s="134">
        <f t="shared" si="857"/>
        <v>1.8803419659999997E-2</v>
      </c>
      <c r="I967" s="134">
        <f t="shared" si="858"/>
        <v>0.144385552</v>
      </c>
      <c r="J967" s="138">
        <f t="shared" si="859"/>
        <v>8.4583882619471112E-2</v>
      </c>
      <c r="K967" s="190">
        <v>0.14065836000000001</v>
      </c>
      <c r="L967" s="190">
        <v>2.8551495E-2</v>
      </c>
      <c r="M967" s="190">
        <v>9.6914396E-2</v>
      </c>
      <c r="N967" s="190">
        <v>1.2948365999999999E-2</v>
      </c>
      <c r="O967" s="190">
        <v>5.0443791000000003E-3</v>
      </c>
      <c r="P967" s="190">
        <v>8.1067455999999998E-4</v>
      </c>
      <c r="Q967" s="190">
        <v>1.8919661000000001E-2</v>
      </c>
      <c r="R967" s="190">
        <v>4.0572515000000003E-2</v>
      </c>
      <c r="S967" s="190">
        <v>4.2437747999999997E-2</v>
      </c>
      <c r="T967" s="190">
        <v>1.4880784E-3</v>
      </c>
      <c r="U967" s="190">
        <v>8.5541160999999993E-5</v>
      </c>
      <c r="V967" s="190">
        <v>5.8471114000000003E-11</v>
      </c>
      <c r="W967" s="25"/>
      <c r="X967" s="252">
        <f t="shared" si="843"/>
        <v>1.2125720689655173</v>
      </c>
      <c r="Y967" s="46">
        <v>22.845275999999998</v>
      </c>
      <c r="Z967" s="67">
        <f t="shared" si="860"/>
        <v>6.5209858747787688E-2</v>
      </c>
      <c r="AA967" s="5">
        <f t="shared" si="861"/>
        <v>3.5382785579799999E-6</v>
      </c>
      <c r="AB967" s="5">
        <f t="shared" si="862"/>
        <v>9.2913948479450001E-9</v>
      </c>
      <c r="AC967" s="36">
        <f t="shared" si="863"/>
        <v>6.1195090800000004E-2</v>
      </c>
      <c r="AD967" s="42">
        <v>1.1336477000000001E-6</v>
      </c>
      <c r="AE967" s="42">
        <v>3.4201124E-9</v>
      </c>
      <c r="AF967" s="42">
        <v>9.3440558999999998E-14</v>
      </c>
      <c r="AG967" s="42">
        <v>1.7711520999999999E-10</v>
      </c>
      <c r="AH967" s="42">
        <v>3.8081046999999998E-10</v>
      </c>
      <c r="AI967" s="42">
        <v>2.0644031999999998E-9</v>
      </c>
      <c r="AJ967" s="42">
        <v>8.3964546000000003E-7</v>
      </c>
      <c r="AK967" s="42">
        <v>2.9419363999999998E-10</v>
      </c>
      <c r="AL967" s="42">
        <v>8.6688033000000003E-10</v>
      </c>
      <c r="AM967" s="42">
        <v>3.8675617000000004E-9</v>
      </c>
      <c r="AN967" s="42">
        <v>1.1330257E-14</v>
      </c>
      <c r="AO967" s="42">
        <v>5.8697413999999995E-11</v>
      </c>
      <c r="AP967" s="42">
        <v>1.1341436E-10</v>
      </c>
      <c r="AQ967" s="42">
        <v>2.4527111000000001E-11</v>
      </c>
      <c r="AR967" s="42">
        <v>2.7818980999999999E-9</v>
      </c>
      <c r="AS967" s="42">
        <v>1.4667155999999999E-6</v>
      </c>
      <c r="AT967" s="42">
        <v>8.1154785999999996E-11</v>
      </c>
      <c r="AU967" s="29">
        <v>1.0863547999999999E-3</v>
      </c>
      <c r="AV967" s="29">
        <v>6.0108736000000003E-2</v>
      </c>
      <c r="AW967" s="42">
        <v>9.2865570999999998E-8</v>
      </c>
      <c r="AX967" s="42">
        <v>5.6472307000000002E-10</v>
      </c>
      <c r="AY967" s="42">
        <v>2.5266128999999999E-14</v>
      </c>
      <c r="AZ967" s="81"/>
      <c r="BA967" s="38" t="s">
        <v>1172</v>
      </c>
      <c r="BB967" s="81"/>
      <c r="BC967" s="81"/>
      <c r="BE967" s="39"/>
      <c r="BF967"/>
      <c r="BG967"/>
      <c r="BH967"/>
      <c r="BI967"/>
      <c r="BJ967"/>
      <c r="BK967"/>
      <c r="BL967"/>
      <c r="BM967"/>
      <c r="BN967"/>
      <c r="BO967"/>
      <c r="BP967"/>
      <c r="BQ967"/>
    </row>
    <row r="968" spans="3:69" ht="13.8" customHeight="1">
      <c r="C968" s="71" t="s">
        <v>871</v>
      </c>
      <c r="D968" s="17">
        <v>1</v>
      </c>
      <c r="E968" t="s">
        <v>30</v>
      </c>
      <c r="F968" s="43" t="s">
        <v>2421</v>
      </c>
      <c r="G968" s="238">
        <f t="shared" si="856"/>
        <v>1.7689059168720989</v>
      </c>
      <c r="H968" s="134">
        <f t="shared" si="857"/>
        <v>0.1110981159</v>
      </c>
      <c r="I968" s="134">
        <f t="shared" si="858"/>
        <v>0.26344047900000001</v>
      </c>
      <c r="J968" s="138">
        <f t="shared" si="859"/>
        <v>0.71646870197209878</v>
      </c>
      <c r="K968" s="190">
        <v>0.67789862000000001</v>
      </c>
      <c r="L968" s="190">
        <v>0.1366503</v>
      </c>
      <c r="M968" s="190">
        <v>8.7391381000000004E-2</v>
      </c>
      <c r="N968" s="190">
        <v>7.6321538999999994E-2</v>
      </c>
      <c r="O968" s="190">
        <v>2.6258469999999999E-2</v>
      </c>
      <c r="P968" s="190">
        <v>8.5181069000000009E-3</v>
      </c>
      <c r="Q968" s="190">
        <v>3.9398797999999999E-2</v>
      </c>
      <c r="R968" s="190">
        <v>0.51094726999999995</v>
      </c>
      <c r="S968" s="190">
        <v>0.19289490000000001</v>
      </c>
      <c r="T968" s="190">
        <v>1.2273966000000001E-2</v>
      </c>
      <c r="U968" s="190">
        <v>3.5256516000000001E-4</v>
      </c>
      <c r="V968" s="190">
        <v>8.1209880999999999E-10</v>
      </c>
      <c r="W968" s="25"/>
      <c r="X968" s="252">
        <f t="shared" si="843"/>
        <v>5.8439536206896552</v>
      </c>
      <c r="Y968" s="46">
        <v>104.89002000000001</v>
      </c>
      <c r="Z968" s="67">
        <f t="shared" si="860"/>
        <v>0.20389393328408248</v>
      </c>
      <c r="AA968" s="5">
        <f t="shared" si="861"/>
        <v>1.1070083315570001E-5</v>
      </c>
      <c r="AB968" s="5">
        <f t="shared" si="862"/>
        <v>2.7373076147176998E-8</v>
      </c>
      <c r="AC968" s="36">
        <f t="shared" si="863"/>
        <v>0.306527245</v>
      </c>
      <c r="AD968" s="42">
        <v>5.4625022000000001E-6</v>
      </c>
      <c r="AE968" s="42">
        <v>1.6479925999999999E-8</v>
      </c>
      <c r="AF968" s="42">
        <v>4.5024683E-13</v>
      </c>
      <c r="AG968" s="42">
        <v>9.1985467E-10</v>
      </c>
      <c r="AH968" s="42">
        <v>1.9504449000000001E-9</v>
      </c>
      <c r="AI968" s="42">
        <v>1.2284326000000001E-8</v>
      </c>
      <c r="AJ968" s="42">
        <v>4.2254803999999997E-6</v>
      </c>
      <c r="AK968" s="42">
        <v>1.7488271E-9</v>
      </c>
      <c r="AL968" s="42">
        <v>4.3567225999999998E-9</v>
      </c>
      <c r="AM968" s="42">
        <v>4.5991638999999998E-13</v>
      </c>
      <c r="AN968" s="42">
        <v>8.4978517000000003E-14</v>
      </c>
      <c r="AO968" s="42">
        <v>7.8652908999999995E-10</v>
      </c>
      <c r="AP968" s="42">
        <v>8.8013979000000004E-12</v>
      </c>
      <c r="AQ968" s="42">
        <v>5.2887742000000003E-12</v>
      </c>
      <c r="AR968" s="42">
        <v>2.8533070000000001E-8</v>
      </c>
      <c r="AS968" s="42">
        <v>7.3797161E-7</v>
      </c>
      <c r="AT968" s="42">
        <v>3.3448978E-10</v>
      </c>
      <c r="AU968" s="29">
        <v>1.3993985E-2</v>
      </c>
      <c r="AV968" s="29">
        <v>0.29253326000000002</v>
      </c>
      <c r="AW968" s="42">
        <v>6.0044140999999997E-7</v>
      </c>
      <c r="AX968" s="42">
        <v>3.6513329000000001E-9</v>
      </c>
      <c r="AY968" s="42">
        <v>1.6336334E-13</v>
      </c>
      <c r="AZ968" s="81"/>
      <c r="BA968" s="38" t="s">
        <v>1172</v>
      </c>
      <c r="BB968" s="81"/>
      <c r="BC968" s="81"/>
      <c r="BE968" s="39"/>
      <c r="BF968"/>
      <c r="BG968"/>
      <c r="BH968"/>
      <c r="BI968"/>
      <c r="BJ968"/>
      <c r="BK968"/>
      <c r="BL968"/>
      <c r="BM968"/>
      <c r="BN968"/>
      <c r="BO968"/>
      <c r="BP968"/>
      <c r="BQ968"/>
    </row>
    <row r="969" spans="3:69" ht="13.8" customHeight="1">
      <c r="C969" s="71" t="s">
        <v>872</v>
      </c>
      <c r="D969" s="15"/>
      <c r="E969" t="s">
        <v>30</v>
      </c>
      <c r="F969" s="43" t="s">
        <v>2422</v>
      </c>
      <c r="G969" s="238">
        <f t="shared" si="856"/>
        <v>0.12856250537954128</v>
      </c>
      <c r="H969" s="134">
        <f t="shared" si="857"/>
        <v>7.6359423899999999E-3</v>
      </c>
      <c r="I969" s="134">
        <f t="shared" si="858"/>
        <v>3.2722616400000001E-2</v>
      </c>
      <c r="J969" s="138">
        <f t="shared" si="859"/>
        <v>2.3280987589541276E-2</v>
      </c>
      <c r="K969" s="190">
        <v>6.4922959000000002E-2</v>
      </c>
      <c r="L969" s="190">
        <v>1.3379764000000001E-2</v>
      </c>
      <c r="M969" s="190">
        <v>1.5785377E-2</v>
      </c>
      <c r="N969" s="190">
        <v>5.2706677000000004E-3</v>
      </c>
      <c r="O969" s="190">
        <v>2.2257671000000001E-3</v>
      </c>
      <c r="P969" s="190">
        <v>1.3950759000000001E-4</v>
      </c>
      <c r="Q969" s="190">
        <v>3.5574754000000002E-3</v>
      </c>
      <c r="R969" s="190">
        <v>2.6694853000000002E-3</v>
      </c>
      <c r="S969" s="190">
        <v>2.0142680999999999E-2</v>
      </c>
      <c r="T969" s="190">
        <v>4.2638422999999998E-4</v>
      </c>
      <c r="U969" s="190">
        <v>4.2437059000000002E-5</v>
      </c>
      <c r="V969" s="190">
        <v>5.4127947000000005E-13</v>
      </c>
      <c r="W969" s="25"/>
      <c r="X969" s="252">
        <f t="shared" si="843"/>
        <v>0.55968068103448276</v>
      </c>
      <c r="Y969" s="46">
        <v>10.837911999999999</v>
      </c>
      <c r="Z969" s="67">
        <f t="shared" si="860"/>
        <v>1.919880970685001E-2</v>
      </c>
      <c r="AA969" s="5">
        <f t="shared" si="861"/>
        <v>1.0347896526550002E-6</v>
      </c>
      <c r="AB969" s="5">
        <f t="shared" si="862"/>
        <v>2.8164156014944998E-9</v>
      </c>
      <c r="AC969" s="36">
        <f t="shared" si="863"/>
        <v>2.8048387152E-2</v>
      </c>
      <c r="AD969" s="42">
        <v>5.2331255000000003E-7</v>
      </c>
      <c r="AE969" s="42">
        <v>1.5787835000000001E-9</v>
      </c>
      <c r="AF969" s="42">
        <v>4.3133771999999998E-14</v>
      </c>
      <c r="AG969" s="42">
        <v>7.8338104999999996E-11</v>
      </c>
      <c r="AH969" s="42">
        <v>1.6966150999999999E-10</v>
      </c>
      <c r="AI969" s="42">
        <v>8.3379825999999996E-10</v>
      </c>
      <c r="AJ969" s="42">
        <v>3.7834792000000002E-7</v>
      </c>
      <c r="AK969" s="42">
        <v>1.1892548999999999E-10</v>
      </c>
      <c r="AL969" s="42">
        <v>3.9098743999999998E-10</v>
      </c>
      <c r="AM969" s="42">
        <v>4.6412179000000001E-10</v>
      </c>
      <c r="AN969" s="42">
        <v>3.6999799999999998E-15</v>
      </c>
      <c r="AO969" s="42">
        <v>1.4690972999999999E-12</v>
      </c>
      <c r="AP969" s="42">
        <v>7.3231502999999997E-12</v>
      </c>
      <c r="AQ969" s="42">
        <v>1.5848717000000001E-12</v>
      </c>
      <c r="AR969" s="42">
        <v>5.1479278000000002E-10</v>
      </c>
      <c r="AS969" s="42">
        <v>9.6521860000000004E-8</v>
      </c>
      <c r="AT969" s="42">
        <v>4.0260803000000003E-11</v>
      </c>
      <c r="AU969" s="42">
        <v>5.5599152000000003E-5</v>
      </c>
      <c r="AV969" s="29">
        <v>2.7992788000000001E-2</v>
      </c>
      <c r="AW969" s="42">
        <v>3.5010732000000002E-8</v>
      </c>
      <c r="AX969" s="42">
        <v>2.1290309999999999E-10</v>
      </c>
      <c r="AY969" s="42">
        <v>9.5254425E-15</v>
      </c>
      <c r="AZ969" s="81"/>
      <c r="BA969" s="38" t="s">
        <v>1172</v>
      </c>
      <c r="BB969" s="81"/>
      <c r="BC969" s="81"/>
      <c r="BE969" s="39"/>
      <c r="BF969"/>
      <c r="BG969"/>
      <c r="BH969"/>
      <c r="BI969"/>
      <c r="BJ969"/>
      <c r="BK969"/>
      <c r="BL969"/>
      <c r="BM969"/>
      <c r="BN969"/>
      <c r="BO969"/>
      <c r="BP969"/>
      <c r="BQ969"/>
    </row>
    <row r="970" spans="3:69" ht="13.8" customHeight="1">
      <c r="C970" s="71" t="s">
        <v>873</v>
      </c>
      <c r="D970" s="1"/>
      <c r="E970" t="s">
        <v>30</v>
      </c>
      <c r="F970" s="43" t="s">
        <v>2423</v>
      </c>
      <c r="G970" s="238">
        <f t="shared" si="856"/>
        <v>2.9040592364210225E-2</v>
      </c>
      <c r="H970" s="134">
        <f t="shared" si="857"/>
        <v>2.1964467589999999E-3</v>
      </c>
      <c r="I970" s="134">
        <f t="shared" si="858"/>
        <v>2.2579421969999999E-2</v>
      </c>
      <c r="J970" s="138">
        <f t="shared" si="859"/>
        <v>2.9773604352102286E-3</v>
      </c>
      <c r="K970" s="190">
        <v>1.2873632E-3</v>
      </c>
      <c r="L970" s="190">
        <v>7.2459664999999999E-4</v>
      </c>
      <c r="M970" s="190">
        <v>2.1280541E-2</v>
      </c>
      <c r="N970" s="190">
        <v>2.1038286000000001E-3</v>
      </c>
      <c r="O970" s="190">
        <v>5.0313816000000003E-5</v>
      </c>
      <c r="P970" s="190">
        <v>4.2304342999999998E-5</v>
      </c>
      <c r="Q970" s="190">
        <v>5.7428432000000001E-4</v>
      </c>
      <c r="R970" s="190">
        <v>2.7412749E-3</v>
      </c>
      <c r="S970" s="190">
        <v>1.8623606E-4</v>
      </c>
      <c r="T970" s="190">
        <v>4.9776437000000001E-5</v>
      </c>
      <c r="U970" s="190">
        <v>7.3031997000000004E-8</v>
      </c>
      <c r="V970" s="190">
        <v>6.2132285999999998E-12</v>
      </c>
      <c r="W970" s="25"/>
      <c r="X970" s="252">
        <f t="shared" si="843"/>
        <v>1.1097958620689654E-2</v>
      </c>
      <c r="Y970" s="46">
        <v>0.25604999000000001</v>
      </c>
      <c r="Z970" s="67">
        <f t="shared" si="860"/>
        <v>4.9106995492582597E-3</v>
      </c>
      <c r="AA970" s="5">
        <f t="shared" si="861"/>
        <v>2.5645559665219998E-7</v>
      </c>
      <c r="AB970" s="5">
        <f t="shared" si="862"/>
        <v>1.0363954891853001E-9</v>
      </c>
      <c r="AC970" s="36">
        <f t="shared" si="863"/>
        <v>1.8577115509999999E-3</v>
      </c>
      <c r="AD970" s="42">
        <v>1.038503E-8</v>
      </c>
      <c r="AE970" s="42">
        <v>3.1330331E-11</v>
      </c>
      <c r="AF970" s="42">
        <v>8.5596955999999996E-16</v>
      </c>
      <c r="AG970" s="42">
        <v>1.9984819000000001E-12</v>
      </c>
      <c r="AH970" s="42">
        <v>3.5952202999999999E-12</v>
      </c>
      <c r="AI970" s="42">
        <v>3.5437325999999998E-10</v>
      </c>
      <c r="AJ970" s="42">
        <v>3.2945436999999999E-8</v>
      </c>
      <c r="AK970" s="42">
        <v>5.0285095000000001E-11</v>
      </c>
      <c r="AL970" s="42">
        <v>3.5889045000000003E-11</v>
      </c>
      <c r="AM970" s="42">
        <v>8.8400659999999998E-10</v>
      </c>
      <c r="AN970" s="42">
        <v>3.8297167999999998E-16</v>
      </c>
      <c r="AO970" s="42">
        <v>4.3721991999999998E-12</v>
      </c>
      <c r="AP970" s="42">
        <v>1.6108587999999999E-11</v>
      </c>
      <c r="AQ970" s="42">
        <v>3.4839235E-12</v>
      </c>
      <c r="AR970" s="42">
        <v>1.4162098999999999E-10</v>
      </c>
      <c r="AS970" s="42">
        <v>2.1083954E-7</v>
      </c>
      <c r="AT970" s="42">
        <v>6.9324167000000002E-14</v>
      </c>
      <c r="AU970" s="42">
        <v>7.5933551E-5</v>
      </c>
      <c r="AV970" s="29">
        <v>1.7817779999999999E-3</v>
      </c>
      <c r="AW970" s="42">
        <v>1.7840017E-9</v>
      </c>
      <c r="AX970" s="42">
        <v>1.0848659E-11</v>
      </c>
      <c r="AY970" s="42">
        <v>4.8537706000000005E-16</v>
      </c>
      <c r="AZ970" s="81"/>
      <c r="BA970" s="38" t="s">
        <v>1172</v>
      </c>
      <c r="BB970" s="81"/>
      <c r="BC970" s="81"/>
      <c r="BE970" s="39"/>
      <c r="BF970"/>
      <c r="BG970"/>
      <c r="BH970"/>
      <c r="BI970"/>
      <c r="BJ970"/>
      <c r="BK970"/>
      <c r="BL970"/>
      <c r="BM970"/>
      <c r="BN970"/>
      <c r="BO970"/>
      <c r="BP970"/>
      <c r="BQ970"/>
    </row>
    <row r="971" spans="3:69" ht="13.8" customHeight="1">
      <c r="C971" s="71" t="s">
        <v>874</v>
      </c>
      <c r="D971" s="1"/>
      <c r="E971" t="s">
        <v>30</v>
      </c>
      <c r="F971" s="43" t="s">
        <v>2424</v>
      </c>
      <c r="G971" s="238">
        <f t="shared" si="856"/>
        <v>1.3134804194069797E-2</v>
      </c>
      <c r="H971" s="134">
        <f t="shared" si="857"/>
        <v>6.9634680399999996E-4</v>
      </c>
      <c r="I971" s="134">
        <f t="shared" si="858"/>
        <v>1.031211177E-2</v>
      </c>
      <c r="J971" s="138">
        <f t="shared" si="859"/>
        <v>1.4883180100697961E-3</v>
      </c>
      <c r="K971" s="190">
        <v>6.3802761000000005E-4</v>
      </c>
      <c r="L971" s="190">
        <v>3.552653E-4</v>
      </c>
      <c r="M971" s="190">
        <v>9.6925636000000006E-3</v>
      </c>
      <c r="N971" s="190">
        <v>6.5011158000000005E-4</v>
      </c>
      <c r="O971" s="190">
        <v>2.5095128999999999E-5</v>
      </c>
      <c r="P971" s="190">
        <v>2.1140095000000001E-5</v>
      </c>
      <c r="Q971" s="190">
        <v>2.6428287000000001E-4</v>
      </c>
      <c r="R971" s="190">
        <v>1.3706128000000001E-3</v>
      </c>
      <c r="S971" s="190">
        <v>9.2787526999999999E-5</v>
      </c>
      <c r="T971" s="190">
        <v>2.4881639999999998E-5</v>
      </c>
      <c r="U971" s="190">
        <v>3.6039983999999999E-8</v>
      </c>
      <c r="V971" s="190">
        <v>3.0857959000000001E-12</v>
      </c>
      <c r="W971" s="25"/>
      <c r="X971" s="252">
        <f t="shared" si="843"/>
        <v>5.5002380172413795E-3</v>
      </c>
      <c r="Y971" s="46">
        <v>0.12600360999999999</v>
      </c>
      <c r="Z971" s="67">
        <f t="shared" si="860"/>
        <v>2.1855715820732272E-3</v>
      </c>
      <c r="AA971" s="5">
        <f t="shared" si="861"/>
        <v>1.1349401769763E-7</v>
      </c>
      <c r="AB971" s="5">
        <f t="shared" si="862"/>
        <v>4.7963013932624995E-10</v>
      </c>
      <c r="AC971" s="36">
        <f t="shared" si="863"/>
        <v>9.1132412400000008E-4</v>
      </c>
      <c r="AD971" s="42">
        <v>5.1467218000000004E-9</v>
      </c>
      <c r="AE971" s="42">
        <v>1.5527021E-11</v>
      </c>
      <c r="AF971" s="42">
        <v>4.2421063999999998E-16</v>
      </c>
      <c r="AG971" s="42">
        <v>9.9396353E-13</v>
      </c>
      <c r="AH971" s="42">
        <v>1.7923301E-12</v>
      </c>
      <c r="AI971" s="42">
        <v>1.0887261E-10</v>
      </c>
      <c r="AJ971" s="42">
        <v>1.1253667000000001E-8</v>
      </c>
      <c r="AK971" s="42">
        <v>1.5457962E-11</v>
      </c>
      <c r="AL971" s="42">
        <v>1.2189258E-11</v>
      </c>
      <c r="AM971" s="42">
        <v>4.1990323999999998E-10</v>
      </c>
      <c r="AN971" s="42">
        <v>1.9054687000000001E-16</v>
      </c>
      <c r="AO971" s="42">
        <v>2.1856710000000001E-12</v>
      </c>
      <c r="AP971" s="42">
        <v>7.3242898E-12</v>
      </c>
      <c r="AQ971" s="42">
        <v>1.5849496E-12</v>
      </c>
      <c r="AR971" s="42">
        <v>7.0744364000000005E-11</v>
      </c>
      <c r="AS971" s="42">
        <v>9.6019495999999994E-8</v>
      </c>
      <c r="AT971" s="42">
        <v>3.4210354E-14</v>
      </c>
      <c r="AU971" s="42">
        <v>3.7965434E-5</v>
      </c>
      <c r="AV971" s="29">
        <v>8.7335869000000003E-4</v>
      </c>
      <c r="AW971" s="42">
        <v>8.9172962999999999E-10</v>
      </c>
      <c r="AX971" s="42">
        <v>5.4226802000000002E-12</v>
      </c>
      <c r="AY971" s="42">
        <v>2.4261474E-16</v>
      </c>
      <c r="AZ971" s="81"/>
      <c r="BA971" s="38" t="s">
        <v>1172</v>
      </c>
      <c r="BB971" s="81"/>
      <c r="BC971" s="81"/>
      <c r="BE971" s="39"/>
      <c r="BF971"/>
      <c r="BG971"/>
      <c r="BH971"/>
      <c r="BI971"/>
      <c r="BJ971"/>
      <c r="BK971"/>
      <c r="BL971"/>
      <c r="BM971"/>
      <c r="BN971"/>
      <c r="BO971"/>
      <c r="BP971"/>
      <c r="BQ971"/>
    </row>
    <row r="972" spans="3:69" ht="13.8" customHeight="1">
      <c r="C972" s="71" t="s">
        <v>875</v>
      </c>
      <c r="D972" s="1"/>
      <c r="E972" t="s">
        <v>30</v>
      </c>
      <c r="F972" s="43" t="s">
        <v>2425</v>
      </c>
      <c r="G972" s="238">
        <f t="shared" si="856"/>
        <v>0.66448437303999996</v>
      </c>
      <c r="H972" s="134">
        <f t="shared" si="857"/>
        <v>3.2655827899999997E-2</v>
      </c>
      <c r="I972" s="134">
        <f t="shared" si="858"/>
        <v>9.2984607999999996E-2</v>
      </c>
      <c r="J972" s="138">
        <f t="shared" si="859"/>
        <v>0.24941916714000001</v>
      </c>
      <c r="K972" s="190">
        <v>0.28942477</v>
      </c>
      <c r="L972" s="190">
        <v>5.8550511E-2</v>
      </c>
      <c r="M972" s="190">
        <v>2.2052581000000002E-2</v>
      </c>
      <c r="N972" s="190">
        <v>1.9891013999999999E-2</v>
      </c>
      <c r="O972" s="190">
        <v>8.2169811999999991E-3</v>
      </c>
      <c r="P972" s="190">
        <v>4.5478326999999997E-3</v>
      </c>
      <c r="Q972" s="190">
        <v>1.2381516E-2</v>
      </c>
      <c r="R972" s="190">
        <v>0.16179429000000001</v>
      </c>
      <c r="S972" s="190">
        <v>8.5723626999999997E-2</v>
      </c>
      <c r="T972" s="190">
        <v>1.7445156000000001E-3</v>
      </c>
      <c r="U972" s="190">
        <v>1.5673453999999999E-4</v>
      </c>
      <c r="V972" s="190">
        <v>0</v>
      </c>
      <c r="W972" s="25"/>
      <c r="X972" s="252">
        <f t="shared" si="843"/>
        <v>2.4950411206896552</v>
      </c>
      <c r="Y972" s="46">
        <v>47.118012</v>
      </c>
      <c r="Z972" s="67">
        <f t="shared" si="860"/>
        <v>7.5389259853440374E-2</v>
      </c>
      <c r="AA972" s="5">
        <f t="shared" si="861"/>
        <v>4.0781833703999992E-6</v>
      </c>
      <c r="AB972" s="5">
        <f t="shared" si="862"/>
        <v>1.0097872080957001E-8</v>
      </c>
      <c r="AC972" s="36">
        <f t="shared" si="863"/>
        <v>0.15042018570000001</v>
      </c>
      <c r="AD972" s="42">
        <v>2.3298591000000002E-6</v>
      </c>
      <c r="AE972" s="42">
        <v>7.0290968999999999E-9</v>
      </c>
      <c r="AF972" s="42">
        <v>1.9204184E-13</v>
      </c>
      <c r="AG972" s="42">
        <v>2.8890682999999998E-10</v>
      </c>
      <c r="AH972" s="42">
        <v>6.2629346999999996E-10</v>
      </c>
      <c r="AI972" s="42">
        <v>3.0914797000000001E-9</v>
      </c>
      <c r="AJ972" s="42">
        <v>1.5987339E-6</v>
      </c>
      <c r="AK972" s="42">
        <v>4.4237635999999999E-10</v>
      </c>
      <c r="AL972" s="42">
        <v>1.6786579E-9</v>
      </c>
      <c r="AM972" s="42">
        <v>4.1966578000000004E-12</v>
      </c>
      <c r="AN972" s="42">
        <v>1.4728800999999999E-14</v>
      </c>
      <c r="AO972" s="42">
        <v>7.8795536000000003E-12</v>
      </c>
      <c r="AP972" s="42">
        <v>2.3895202000000002E-13</v>
      </c>
      <c r="AQ972" s="42">
        <v>9.2173012000000001E-14</v>
      </c>
      <c r="AR972" s="42">
        <v>2.7083724000000002E-9</v>
      </c>
      <c r="AS972" s="42">
        <v>1.3557068E-8</v>
      </c>
      <c r="AT972" s="42">
        <v>1.4869687E-10</v>
      </c>
      <c r="AU972" s="29">
        <v>2.5578356999999999E-3</v>
      </c>
      <c r="AV972" s="29">
        <v>0.14786235</v>
      </c>
      <c r="AW972" s="42">
        <v>1.2931825E-7</v>
      </c>
      <c r="AX972" s="42">
        <v>7.8639476000000002E-10</v>
      </c>
      <c r="AY972" s="42">
        <v>3.5183884000000003E-14</v>
      </c>
      <c r="AZ972" s="81"/>
      <c r="BA972" s="38" t="s">
        <v>1172</v>
      </c>
      <c r="BB972" s="81"/>
      <c r="BC972" s="81"/>
      <c r="BE972" s="39"/>
      <c r="BF972"/>
      <c r="BG972"/>
      <c r="BH972"/>
      <c r="BI972"/>
      <c r="BJ972"/>
      <c r="BK972"/>
      <c r="BL972"/>
      <c r="BM972"/>
      <c r="BN972"/>
      <c r="BO972"/>
      <c r="BP972"/>
      <c r="BQ972"/>
    </row>
    <row r="973" spans="3:69" ht="13.8" customHeight="1">
      <c r="C973" s="71" t="s">
        <v>876</v>
      </c>
      <c r="D973" s="1"/>
      <c r="E973" t="s">
        <v>30</v>
      </c>
      <c r="F973" s="43" t="s">
        <v>2426</v>
      </c>
      <c r="G973" s="238">
        <f t="shared" si="856"/>
        <v>0.73768959913999999</v>
      </c>
      <c r="H973" s="134">
        <f t="shared" si="857"/>
        <v>3.2415048099999996E-2</v>
      </c>
      <c r="I973" s="134">
        <f t="shared" si="858"/>
        <v>9.3085278000000007E-2</v>
      </c>
      <c r="J973" s="138">
        <f t="shared" si="859"/>
        <v>0.31949561303999996</v>
      </c>
      <c r="K973" s="190">
        <v>0.29269366000000002</v>
      </c>
      <c r="L973" s="190">
        <v>5.8536624000000002E-2</v>
      </c>
      <c r="M973" s="190">
        <v>2.2172879E-2</v>
      </c>
      <c r="N973" s="190">
        <v>1.9900307999999998E-2</v>
      </c>
      <c r="O973" s="190">
        <v>8.2396032000000008E-3</v>
      </c>
      <c r="P973" s="190">
        <v>4.2751369000000004E-3</v>
      </c>
      <c r="Q973" s="190">
        <v>1.2375775E-2</v>
      </c>
      <c r="R973" s="190">
        <v>0.23023531999999999</v>
      </c>
      <c r="S973" s="190">
        <v>8.7271786000000004E-2</v>
      </c>
      <c r="T973" s="190">
        <v>1.831341E-3</v>
      </c>
      <c r="U973" s="190">
        <v>1.5716604000000001E-4</v>
      </c>
      <c r="V973" s="190">
        <v>0</v>
      </c>
      <c r="W973" s="25"/>
      <c r="X973" s="252">
        <f t="shared" si="843"/>
        <v>2.5232212068965518</v>
      </c>
      <c r="Y973" s="46">
        <v>47.176749999999998</v>
      </c>
      <c r="Z973" s="67">
        <f t="shared" si="860"/>
        <v>7.588678862978071E-2</v>
      </c>
      <c r="AA973" s="5">
        <f t="shared" si="861"/>
        <v>4.1040036580100004E-6</v>
      </c>
      <c r="AB973" s="5">
        <f t="shared" si="862"/>
        <v>1.0179299151863003E-8</v>
      </c>
      <c r="AC973" s="36">
        <f t="shared" si="863"/>
        <v>0.15283562779999998</v>
      </c>
      <c r="AD973" s="42">
        <v>2.3560501E-6</v>
      </c>
      <c r="AE973" s="42">
        <v>7.1081194999999999E-9</v>
      </c>
      <c r="AF973" s="42">
        <v>1.9420085000000001E-13</v>
      </c>
      <c r="AG973" s="42">
        <v>2.8970221000000001E-10</v>
      </c>
      <c r="AH973" s="42">
        <v>6.2801769999999996E-10</v>
      </c>
      <c r="AI973" s="42">
        <v>3.0983313E-9</v>
      </c>
      <c r="AJ973" s="42">
        <v>1.5994936999999999E-6</v>
      </c>
      <c r="AK973" s="42">
        <v>4.4321508E-10</v>
      </c>
      <c r="AL973" s="42">
        <v>1.6790374E-9</v>
      </c>
      <c r="AM973" s="42">
        <v>4.5092442999999999E-12</v>
      </c>
      <c r="AN973" s="42">
        <v>1.5229276999999999E-14</v>
      </c>
      <c r="AO973" s="42">
        <v>6.2392533000000004E-12</v>
      </c>
      <c r="AP973" s="42">
        <v>1.8718313E-13</v>
      </c>
      <c r="AQ973" s="42">
        <v>8.0780258000000002E-14</v>
      </c>
      <c r="AR973" s="42">
        <v>2.5756698E-9</v>
      </c>
      <c r="AS973" s="42">
        <v>1.2193867E-8</v>
      </c>
      <c r="AT973" s="42">
        <v>1.4910623999999999E-10</v>
      </c>
      <c r="AU973" s="29">
        <v>3.5766577999999999E-3</v>
      </c>
      <c r="AV973" s="29">
        <v>0.14925896999999999</v>
      </c>
      <c r="AW973" s="42">
        <v>1.2967427E-7</v>
      </c>
      <c r="AX973" s="42">
        <v>7.8855975999999998E-10</v>
      </c>
      <c r="AY973" s="42">
        <v>3.5280748E-14</v>
      </c>
      <c r="AZ973" s="81"/>
      <c r="BA973" s="38" t="s">
        <v>1172</v>
      </c>
      <c r="BB973" s="81"/>
      <c r="BC973" s="81"/>
      <c r="BE973" s="39"/>
      <c r="BF973"/>
      <c r="BG973"/>
      <c r="BH973"/>
      <c r="BI973"/>
      <c r="BJ973"/>
      <c r="BK973"/>
      <c r="BL973"/>
      <c r="BM973"/>
      <c r="BN973"/>
      <c r="BO973"/>
      <c r="BP973"/>
      <c r="BQ973"/>
    </row>
    <row r="974" spans="3:69" ht="13.8" customHeight="1">
      <c r="C974" s="57" t="s">
        <v>897</v>
      </c>
      <c r="D974" s="1" t="s">
        <v>182</v>
      </c>
      <c r="E974" s="29"/>
      <c r="F974" s="67"/>
      <c r="H974" s="67"/>
      <c r="I974" s="67"/>
      <c r="J974" s="67"/>
      <c r="K974" s="124"/>
      <c r="L974" s="124"/>
      <c r="M974" s="124"/>
      <c r="N974" s="124"/>
      <c r="O974" s="124"/>
      <c r="P974" s="124"/>
      <c r="Q974" s="124"/>
      <c r="R974" s="124"/>
      <c r="S974" s="124"/>
      <c r="T974" s="124"/>
      <c r="U974" s="124"/>
      <c r="V974" s="124"/>
      <c r="W974" s="67"/>
      <c r="Y974" s="67"/>
      <c r="AA974" s="67"/>
      <c r="AB974" s="67"/>
      <c r="AC974" s="67"/>
      <c r="AD974" s="67"/>
      <c r="AE974" s="67"/>
      <c r="AF974" s="67"/>
      <c r="AG974" s="67"/>
      <c r="AH974" s="67"/>
      <c r="AI974" s="67"/>
      <c r="AJ974" s="67"/>
      <c r="AK974" s="67"/>
      <c r="AL974" s="67"/>
      <c r="AM974" s="67"/>
      <c r="AN974" s="67"/>
      <c r="AO974" s="67"/>
      <c r="AP974" s="67"/>
      <c r="AQ974" s="67"/>
      <c r="AR974" s="67"/>
      <c r="AS974" s="67"/>
      <c r="AT974" s="67"/>
      <c r="AU974" s="67"/>
      <c r="AV974" s="67"/>
      <c r="AW974" s="67"/>
      <c r="AX974" s="67"/>
      <c r="AY974" s="67"/>
      <c r="AZ974" s="53"/>
      <c r="BA974" s="53"/>
      <c r="BB974" s="53"/>
      <c r="BC974" s="53"/>
      <c r="BE974" s="33"/>
      <c r="BF974"/>
      <c r="BG974"/>
      <c r="BH974"/>
      <c r="BI974"/>
      <c r="BJ974"/>
      <c r="BK974"/>
      <c r="BL974"/>
      <c r="BM974"/>
      <c r="BN974"/>
      <c r="BO974"/>
      <c r="BP974"/>
      <c r="BQ974"/>
    </row>
    <row r="975" spans="3:69" ht="13.8" customHeight="1">
      <c r="C975" s="71" t="s">
        <v>905</v>
      </c>
      <c r="D975" s="1"/>
      <c r="E975" s="29" t="s">
        <v>23</v>
      </c>
      <c r="F975" s="43" t="s">
        <v>2427</v>
      </c>
      <c r="G975" s="238">
        <f t="shared" ref="G975:G978" si="864">H975+I975+J975+K975</f>
        <v>0.1976506561459293</v>
      </c>
      <c r="H975" s="134">
        <f t="shared" ref="H975:H978" si="865">N975+O975+P975</f>
        <v>1.232068316E-2</v>
      </c>
      <c r="I975" s="134">
        <f t="shared" ref="I975:I978" si="866">L975+M975+Q975</f>
        <v>3.3241262199999996E-2</v>
      </c>
      <c r="J975" s="138">
        <f t="shared" ref="J975:J978" si="867">R975+IF(S975="x",0,S975)+IF(T975="x",0,T975)+IF(U975="x",0,U975)+V975</f>
        <v>4.2210350785929315E-2</v>
      </c>
      <c r="K975" s="190">
        <v>0.10987835999999999</v>
      </c>
      <c r="L975" s="190">
        <v>1.9268266999999999E-2</v>
      </c>
      <c r="M975" s="190">
        <v>9.2760809000000007E-3</v>
      </c>
      <c r="N975" s="190">
        <v>8.8903685000000007E-3</v>
      </c>
      <c r="O975" s="190">
        <v>3.0510112999999998E-3</v>
      </c>
      <c r="P975" s="190">
        <v>3.7930336000000002E-4</v>
      </c>
      <c r="Q975" s="190">
        <v>4.6969142999999996E-3</v>
      </c>
      <c r="R975" s="190">
        <v>5.9244733999999997E-3</v>
      </c>
      <c r="S975" s="190">
        <v>2.7668577999999999E-2</v>
      </c>
      <c r="T975" s="190">
        <v>8.5587695000000005E-3</v>
      </c>
      <c r="U975" s="190">
        <v>5.8529826000000001E-5</v>
      </c>
      <c r="V975" s="190">
        <v>5.9929315000000005E-11</v>
      </c>
      <c r="W975" s="25"/>
      <c r="X975" s="252">
        <f t="shared" si="843"/>
        <v>0.94722724137931025</v>
      </c>
      <c r="Y975" s="25">
        <v>17.742021999999999</v>
      </c>
      <c r="Z975" s="67">
        <f t="shared" ref="Z975:Z978" si="868">AA975*42.1*400+AB975*1396*400+AC975*0.0000357*200</f>
        <v>2.7718144804414886E-2</v>
      </c>
      <c r="AA975" s="5">
        <f t="shared" ref="AA975:AA978" si="869">AD975+AG975+AH975+AI975+AJ975+AR975+AS975+AW975</f>
        <v>1.5014650719700001E-6</v>
      </c>
      <c r="AB975" s="5">
        <f t="shared" ref="AB975:AB978" si="870">AE975+AF975+AK975+AL975+AM975+AN975+AO975+AP975+AQ975+AT975+AX975+AY975</f>
        <v>3.8012656690921995E-9</v>
      </c>
      <c r="AC975" s="36">
        <f t="shared" ref="AC975:AC978" si="871">AU975+AV975</f>
        <v>4.3535888349999996E-2</v>
      </c>
      <c r="AD975" s="42">
        <v>8.8487102E-7</v>
      </c>
      <c r="AE975" s="42">
        <v>2.6696046999999998E-9</v>
      </c>
      <c r="AF975" s="42">
        <v>7.2936245999999997E-14</v>
      </c>
      <c r="AG975" s="42">
        <v>1.4178868999999999E-10</v>
      </c>
      <c r="AH975" s="42">
        <v>2.3249338E-10</v>
      </c>
      <c r="AI975" s="42">
        <v>1.3082947000000001E-9</v>
      </c>
      <c r="AJ975" s="42">
        <v>5.5488554999999997E-7</v>
      </c>
      <c r="AK975" s="42">
        <v>1.8644322E-10</v>
      </c>
      <c r="AL975" s="42">
        <v>5.7740915999999995E-10</v>
      </c>
      <c r="AM975" s="42">
        <v>4.5454074999999998E-13</v>
      </c>
      <c r="AN975" s="42">
        <v>6.8033632000000004E-15</v>
      </c>
      <c r="AO975" s="42">
        <v>4.6530939999999998E-12</v>
      </c>
      <c r="AP975" s="42">
        <v>5.8484302000000002E-14</v>
      </c>
      <c r="AQ975" s="42">
        <v>4.1730979000000003E-14</v>
      </c>
      <c r="AR975" s="42">
        <v>1.3541811999999999E-9</v>
      </c>
      <c r="AS975" s="42">
        <v>8.1908099999999993E-9</v>
      </c>
      <c r="AT975" s="42">
        <v>5.5528615000000003E-11</v>
      </c>
      <c r="AU975" s="42">
        <v>6.1721835000000001E-4</v>
      </c>
      <c r="AV975" s="42">
        <v>4.2918669999999999E-2</v>
      </c>
      <c r="AW975" s="42">
        <v>5.0480933999999999E-8</v>
      </c>
      <c r="AX975" s="42">
        <v>3.0697864999999999E-10</v>
      </c>
      <c r="AY975" s="42">
        <v>1.3734452E-14</v>
      </c>
      <c r="AZ975" s="81"/>
      <c r="BA975" s="38" t="s">
        <v>1172</v>
      </c>
      <c r="BB975" s="81"/>
      <c r="BC975" s="81"/>
      <c r="BE975" s="39"/>
      <c r="BF975"/>
      <c r="BG975"/>
      <c r="BH975"/>
      <c r="BI975"/>
      <c r="BJ975"/>
      <c r="BK975"/>
      <c r="BL975"/>
      <c r="BM975"/>
      <c r="BN975"/>
      <c r="BO975"/>
      <c r="BP975"/>
      <c r="BQ975"/>
    </row>
    <row r="976" spans="3:69">
      <c r="C976" s="71" t="s">
        <v>906</v>
      </c>
      <c r="D976" s="1"/>
      <c r="E976" s="29" t="s">
        <v>52</v>
      </c>
      <c r="F976" s="43" t="s">
        <v>2428</v>
      </c>
      <c r="G976" s="238">
        <f t="shared" si="864"/>
        <v>28.329086893843296</v>
      </c>
      <c r="H976" s="134">
        <f t="shared" si="865"/>
        <v>1.828152282</v>
      </c>
      <c r="I976" s="134">
        <f t="shared" si="866"/>
        <v>5.3514885200000002</v>
      </c>
      <c r="J976" s="138">
        <f t="shared" si="867"/>
        <v>5.6385310918432952</v>
      </c>
      <c r="K976" s="190">
        <v>15.510915000000001</v>
      </c>
      <c r="L976" s="190">
        <v>3.1441031000000002</v>
      </c>
      <c r="M976" s="190">
        <v>1.4144032</v>
      </c>
      <c r="N976" s="190">
        <v>1.2606326000000001</v>
      </c>
      <c r="O976" s="190">
        <v>0.52895038000000005</v>
      </c>
      <c r="P976" s="190">
        <v>3.8569302E-2</v>
      </c>
      <c r="Q976" s="190">
        <v>0.79298221999999996</v>
      </c>
      <c r="R976" s="190">
        <v>0.64736720999999997</v>
      </c>
      <c r="S976" s="190">
        <v>4.8338476999999997</v>
      </c>
      <c r="T976" s="190">
        <v>0.14691969999999999</v>
      </c>
      <c r="U976" s="190">
        <v>1.0396434E-2</v>
      </c>
      <c r="V976" s="190">
        <v>4.7843296000000002E-8</v>
      </c>
      <c r="W976" s="25"/>
      <c r="X976" s="252">
        <f t="shared" si="843"/>
        <v>133.71478448275863</v>
      </c>
      <c r="Y976" s="25">
        <v>2585.0913</v>
      </c>
      <c r="Z976" s="67">
        <f t="shared" si="868"/>
        <v>4.1398893294878762</v>
      </c>
      <c r="AA976" s="5">
        <f t="shared" si="869"/>
        <v>2.24457721684E-4</v>
      </c>
      <c r="AB976" s="5">
        <f t="shared" si="870"/>
        <v>5.5978313599017997E-7</v>
      </c>
      <c r="AC976" s="36">
        <f t="shared" si="871"/>
        <v>6.6440326599999997</v>
      </c>
      <c r="AD976" s="42">
        <v>1.2502189999999999E-4</v>
      </c>
      <c r="AE976" s="42">
        <v>3.7717920999999999E-7</v>
      </c>
      <c r="AF976" s="42">
        <v>1.0304873E-11</v>
      </c>
      <c r="AG976" s="42">
        <v>1.8813467000000001E-8</v>
      </c>
      <c r="AH976" s="42">
        <v>4.0267597000000001E-8</v>
      </c>
      <c r="AI976" s="42">
        <v>1.9920993999999999E-7</v>
      </c>
      <c r="AJ976" s="42">
        <v>9.0012614000000004E-5</v>
      </c>
      <c r="AK976" s="42">
        <v>2.8411070000000001E-8</v>
      </c>
      <c r="AL976" s="42">
        <v>9.3044305000000004E-8</v>
      </c>
      <c r="AM976" s="42">
        <v>8.1243471000000006E-12</v>
      </c>
      <c r="AN976" s="42">
        <v>8.9315917999999997E-13</v>
      </c>
      <c r="AO976" s="42">
        <v>4.5694761000000001E-10</v>
      </c>
      <c r="AP976" s="42">
        <v>5.7086610999999999E-12</v>
      </c>
      <c r="AQ976" s="42">
        <v>4.0762597999999997E-12</v>
      </c>
      <c r="AR976" s="42">
        <v>1.7551503E-7</v>
      </c>
      <c r="AS976" s="42">
        <v>6.3617434999999996E-7</v>
      </c>
      <c r="AT976" s="42">
        <v>9.8635714000000005E-9</v>
      </c>
      <c r="AU976" s="42">
        <v>1.6317459999999999E-2</v>
      </c>
      <c r="AV976" s="42">
        <v>6.6277151999999999</v>
      </c>
      <c r="AW976" s="42">
        <v>8.3532273000000003E-6</v>
      </c>
      <c r="AX976" s="42">
        <v>5.0796652000000003E-8</v>
      </c>
      <c r="AY976" s="42">
        <v>2.27268E-12</v>
      </c>
      <c r="AZ976" s="81"/>
      <c r="BA976" s="38" t="s">
        <v>1172</v>
      </c>
      <c r="BB976" s="81"/>
      <c r="BC976" s="81"/>
      <c r="BE976" s="39"/>
      <c r="BF976"/>
      <c r="BG976"/>
      <c r="BH976"/>
      <c r="BI976"/>
      <c r="BJ976"/>
      <c r="BK976"/>
      <c r="BL976"/>
      <c r="BM976"/>
      <c r="BN976"/>
      <c r="BO976"/>
      <c r="BP976"/>
      <c r="BQ976"/>
    </row>
    <row r="977" spans="3:69">
      <c r="C977" s="71" t="s">
        <v>907</v>
      </c>
      <c r="D977" s="17">
        <v>1</v>
      </c>
      <c r="E977" s="29" t="s">
        <v>23</v>
      </c>
      <c r="F977" s="43" t="s">
        <v>2429</v>
      </c>
      <c r="G977" s="238">
        <f t="shared" si="864"/>
        <v>5.6901770414697316E-2</v>
      </c>
      <c r="H977" s="134">
        <f t="shared" si="865"/>
        <v>2.0643369799999999E-3</v>
      </c>
      <c r="I977" s="134">
        <f t="shared" si="866"/>
        <v>1.830406737E-2</v>
      </c>
      <c r="J977" s="138">
        <f t="shared" si="867"/>
        <v>2.1746149064697313E-2</v>
      </c>
      <c r="K977" s="190">
        <v>1.4787217E-2</v>
      </c>
      <c r="L977" s="190">
        <v>1.7142788999999999E-2</v>
      </c>
      <c r="M977" s="190">
        <v>8.7240326000000005E-4</v>
      </c>
      <c r="N977" s="190">
        <v>1.5655987000000001E-3</v>
      </c>
      <c r="O977" s="190">
        <v>1.5386029E-4</v>
      </c>
      <c r="P977" s="190">
        <v>3.4487799E-4</v>
      </c>
      <c r="Q977" s="190">
        <v>2.8887511000000001E-4</v>
      </c>
      <c r="R977" s="190">
        <v>1.657776E-2</v>
      </c>
      <c r="S977" s="190">
        <v>1.9132583E-3</v>
      </c>
      <c r="T977" s="190">
        <v>3.2520026000000001E-3</v>
      </c>
      <c r="U977" s="190">
        <v>3.1281297999999998E-6</v>
      </c>
      <c r="V977" s="190">
        <v>3.4897312000000003E-11</v>
      </c>
      <c r="W977" s="25"/>
      <c r="X977" s="252">
        <f t="shared" si="843"/>
        <v>0.12747600862068964</v>
      </c>
      <c r="Y977" s="25">
        <v>3.2526845</v>
      </c>
      <c r="Z977" s="67">
        <f t="shared" si="868"/>
        <v>8.574938242998438E-3</v>
      </c>
      <c r="AA977" s="5">
        <f t="shared" si="869"/>
        <v>4.7887483666300008E-7</v>
      </c>
      <c r="AB977" s="5">
        <f t="shared" si="870"/>
        <v>7.8213855902134002E-10</v>
      </c>
      <c r="AC977" s="36">
        <f t="shared" si="871"/>
        <v>1.0355717400000001E-2</v>
      </c>
      <c r="AD977" s="42">
        <v>1.0385545E-7</v>
      </c>
      <c r="AE977" s="42">
        <v>3.1333394000000002E-10</v>
      </c>
      <c r="AF977" s="42">
        <v>8.5606605999999996E-15</v>
      </c>
      <c r="AG977" s="42">
        <v>1.9538763999999999E-11</v>
      </c>
      <c r="AH977" s="42">
        <v>1.1515219000000001E-11</v>
      </c>
      <c r="AI977" s="42">
        <v>1.2362195000000001E-10</v>
      </c>
      <c r="AJ977" s="42">
        <v>3.6862836000000002E-7</v>
      </c>
      <c r="AK977" s="42">
        <v>1.7684631999999999E-11</v>
      </c>
      <c r="AL977" s="42">
        <v>4.2566348999999999E-10</v>
      </c>
      <c r="AM977" s="42">
        <v>3.6469946000000002E-13</v>
      </c>
      <c r="AN977" s="42">
        <v>9.7715769999999991E-16</v>
      </c>
      <c r="AO977" s="42">
        <v>1.4590873000000001E-12</v>
      </c>
      <c r="AP977" s="42">
        <v>2.6840002999999999E-14</v>
      </c>
      <c r="AQ977" s="42">
        <v>1.3122138E-14</v>
      </c>
      <c r="AR977" s="42">
        <v>3.6359923E-10</v>
      </c>
      <c r="AS977" s="42">
        <v>2.4828338000000002E-9</v>
      </c>
      <c r="AT977" s="42">
        <v>2.9679229999999999E-12</v>
      </c>
      <c r="AU977" s="42">
        <v>1.0822881000000001E-3</v>
      </c>
      <c r="AV977" s="42">
        <v>9.2734293000000002E-3</v>
      </c>
      <c r="AW977" s="42">
        <v>3.3899176999999999E-9</v>
      </c>
      <c r="AX977" s="42">
        <v>2.0614365E-11</v>
      </c>
      <c r="AY977" s="42">
        <v>9.2230204000000005E-16</v>
      </c>
      <c r="AZ977" s="81"/>
      <c r="BA977" s="38" t="s">
        <v>1172</v>
      </c>
      <c r="BB977" s="81"/>
      <c r="BC977" s="81"/>
      <c r="BE977" s="39"/>
      <c r="BF977"/>
      <c r="BG977"/>
      <c r="BH977"/>
      <c r="BI977"/>
      <c r="BJ977"/>
      <c r="BK977"/>
      <c r="BL977"/>
      <c r="BM977"/>
      <c r="BN977"/>
      <c r="BO977"/>
      <c r="BP977"/>
      <c r="BQ977"/>
    </row>
    <row r="978" spans="3:69">
      <c r="C978" s="71" t="s">
        <v>907</v>
      </c>
      <c r="D978" s="17">
        <v>1</v>
      </c>
      <c r="E978" s="29" t="s">
        <v>23</v>
      </c>
      <c r="F978" s="43" t="s">
        <v>2430</v>
      </c>
      <c r="G978" s="238">
        <f t="shared" si="864"/>
        <v>5.1103175888274538E-2</v>
      </c>
      <c r="H978" s="134">
        <f t="shared" si="865"/>
        <v>1.7340301790000001E-3</v>
      </c>
      <c r="I978" s="134">
        <f t="shared" si="866"/>
        <v>1.7149062669000001E-2</v>
      </c>
      <c r="J978" s="138">
        <f t="shared" si="867"/>
        <v>2.0209038040274543E-2</v>
      </c>
      <c r="K978" s="190">
        <v>1.2011045E-2</v>
      </c>
      <c r="L978" s="190">
        <v>1.6466554000000001E-2</v>
      </c>
      <c r="M978" s="190">
        <v>6.0973969000000005E-4</v>
      </c>
      <c r="N978" s="190">
        <v>1.3783113E-3</v>
      </c>
      <c r="O978" s="190">
        <v>1.6995829E-5</v>
      </c>
      <c r="P978" s="190">
        <v>3.3872304999999999E-4</v>
      </c>
      <c r="Q978" s="190">
        <v>7.2768978999999997E-5</v>
      </c>
      <c r="R978" s="190">
        <v>1.6400327999999999E-2</v>
      </c>
      <c r="S978" s="190">
        <v>5.8544515999999999E-4</v>
      </c>
      <c r="T978" s="190">
        <v>3.2230786000000001E-3</v>
      </c>
      <c r="U978" s="190">
        <v>1.8625577999999999E-7</v>
      </c>
      <c r="V978" s="190">
        <v>2.4494540999999999E-11</v>
      </c>
      <c r="W978" s="25"/>
      <c r="X978" s="252">
        <f t="shared" si="843"/>
        <v>0.10354349137931033</v>
      </c>
      <c r="Y978" s="25">
        <v>3.1817445000000002</v>
      </c>
      <c r="Z978" s="67">
        <f t="shared" si="868"/>
        <v>7.7956095903319927E-3</v>
      </c>
      <c r="AA978" s="5">
        <f t="shared" si="869"/>
        <v>4.3467459019299999E-7</v>
      </c>
      <c r="AB978" s="5">
        <f t="shared" si="870"/>
        <v>6.7311518592384019E-10</v>
      </c>
      <c r="AC978" s="36">
        <f t="shared" si="871"/>
        <v>1.39806683E-2</v>
      </c>
      <c r="AD978" s="42">
        <v>8.1601154999999997E-8</v>
      </c>
      <c r="AE978" s="42">
        <v>2.4618955000000002E-10</v>
      </c>
      <c r="AF978" s="42">
        <v>6.7261750000000001E-15</v>
      </c>
      <c r="AG978" s="42">
        <v>1.5412695E-11</v>
      </c>
      <c r="AH978" s="42">
        <v>1.144926E-12</v>
      </c>
      <c r="AI978" s="42">
        <v>8.7972002E-11</v>
      </c>
      <c r="AJ978" s="42">
        <v>3.4925838999999998E-7</v>
      </c>
      <c r="AK978" s="42">
        <v>1.2716153E-11</v>
      </c>
      <c r="AL978" s="42">
        <v>4.0614001999999999E-10</v>
      </c>
      <c r="AM978" s="42">
        <v>3.8097311E-13</v>
      </c>
      <c r="AN978" s="42">
        <v>9.0893269000000007E-16</v>
      </c>
      <c r="AO978" s="42">
        <v>1.4060664E-12</v>
      </c>
      <c r="AP978" s="42">
        <v>2.6566771000000001E-14</v>
      </c>
      <c r="AQ978" s="42">
        <v>1.4804931999999999E-14</v>
      </c>
      <c r="AR978" s="42">
        <v>3.5040587999999998E-10</v>
      </c>
      <c r="AS978" s="42">
        <v>2.3641858000000002E-9</v>
      </c>
      <c r="AT978" s="42">
        <v>1.7685164000000001E-13</v>
      </c>
      <c r="AU978" s="42">
        <v>1.0789973E-3</v>
      </c>
      <c r="AV978" s="42">
        <v>1.2901671E-2</v>
      </c>
      <c r="AW978" s="42">
        <v>9.9592388999999997E-10</v>
      </c>
      <c r="AX978" s="42">
        <v>6.0562940000000001E-12</v>
      </c>
      <c r="AY978" s="42">
        <v>2.7096314999999999E-16</v>
      </c>
      <c r="AZ978" s="81"/>
      <c r="BA978" s="38" t="s">
        <v>1172</v>
      </c>
      <c r="BB978" s="81"/>
      <c r="BC978" s="81"/>
      <c r="BE978" s="39"/>
      <c r="BF978"/>
      <c r="BG978"/>
      <c r="BH978"/>
      <c r="BI978"/>
      <c r="BJ978"/>
      <c r="BK978"/>
      <c r="BL978"/>
      <c r="BM978"/>
      <c r="BN978"/>
      <c r="BO978"/>
      <c r="BP978"/>
      <c r="BQ978"/>
    </row>
    <row r="979" spans="3:69">
      <c r="C979" s="57" t="s">
        <v>898</v>
      </c>
      <c r="D979" s="1" t="s">
        <v>39</v>
      </c>
      <c r="E979" s="1"/>
      <c r="F979" s="67"/>
      <c r="H979" s="67"/>
      <c r="I979" s="67"/>
      <c r="J979" s="67"/>
      <c r="K979" s="67"/>
      <c r="L979" s="67"/>
      <c r="M979" s="67"/>
      <c r="N979" s="67"/>
      <c r="O979" s="67"/>
      <c r="P979" s="67"/>
      <c r="Q979" s="67"/>
      <c r="R979" s="67"/>
      <c r="S979" s="67"/>
      <c r="T979" s="67"/>
      <c r="U979" s="67"/>
      <c r="V979" s="67"/>
      <c r="W979" s="67"/>
      <c r="Y979" s="67"/>
      <c r="AA979" s="67"/>
      <c r="AB979" s="67"/>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BE979" s="29"/>
      <c r="BF979"/>
      <c r="BG979"/>
      <c r="BH979"/>
      <c r="BI979"/>
      <c r="BJ979"/>
      <c r="BK979"/>
      <c r="BL979"/>
      <c r="BM979"/>
      <c r="BN979"/>
      <c r="BO979"/>
      <c r="BP979"/>
      <c r="BQ979"/>
    </row>
    <row r="980" spans="3:69">
      <c r="C980" s="71" t="s">
        <v>1037</v>
      </c>
      <c r="E980" s="29" t="s">
        <v>30</v>
      </c>
      <c r="F980" s="43" t="s">
        <v>2431</v>
      </c>
      <c r="G980" s="238">
        <f t="shared" ref="G980:G1013" si="872">H980+I980+J980+K980</f>
        <v>0.29972201431000001</v>
      </c>
      <c r="H980" s="134">
        <f t="shared" ref="H980:H1013" si="873">N980+O980+P980</f>
        <v>1.9667726699999999E-2</v>
      </c>
      <c r="I980" s="134">
        <f t="shared" ref="I980:I1013" si="874">L980+M980+Q980</f>
        <v>3.7553507099999994E-2</v>
      </c>
      <c r="J980" s="138">
        <f t="shared" ref="J980:J1013" si="875">R980+IF(S980="x",0,S980)+IF(T980="x",0,T980)+IF(U980="x",0,U980)+V980</f>
        <v>3.4323550509999995E-2</v>
      </c>
      <c r="K980" s="190">
        <v>0.20817722999999999</v>
      </c>
      <c r="L980" s="190">
        <v>2.1781095E-2</v>
      </c>
      <c r="M980" s="190">
        <v>1.013818E-2</v>
      </c>
      <c r="N980" s="190">
        <v>9.5578473000000001E-3</v>
      </c>
      <c r="O980" s="190">
        <v>3.3303342E-3</v>
      </c>
      <c r="P980" s="190">
        <v>6.7795451999999997E-3</v>
      </c>
      <c r="Q980" s="190">
        <v>5.6342320999999999E-3</v>
      </c>
      <c r="R980" s="190">
        <v>4.0308525999999999E-3</v>
      </c>
      <c r="S980" s="190">
        <v>2.9604071999999999E-2</v>
      </c>
      <c r="T980" s="190">
        <v>6.2628759999999999E-4</v>
      </c>
      <c r="U980" s="190">
        <v>6.2338310000000007E-5</v>
      </c>
      <c r="V980" s="190">
        <v>0</v>
      </c>
      <c r="W980" s="25"/>
      <c r="X980" s="252">
        <f t="shared" si="843"/>
        <v>1.794631293103448</v>
      </c>
      <c r="Y980" s="25">
        <v>42.692207000000003</v>
      </c>
      <c r="Z980" s="67">
        <f t="shared" ref="Z980:Z1013" si="876">AA980*42.1*400+AB980*1396*400+AC980*0.0000357*200</f>
        <v>5.3409162536313393E-2</v>
      </c>
      <c r="AA980" s="5">
        <f t="shared" ref="AA980:AA1013" si="877">AD980+AG980+AH980+AI980+AJ980+AR980+AS980+AW980</f>
        <v>2.8056565544200003E-6</v>
      </c>
      <c r="AB980" s="5">
        <f t="shared" ref="AB980:AB1013" si="878">AE980+AF980+AK980+AL980+AM980+AN980+AO980+AP980+AQ980+AT980+AX980+AY980</f>
        <v>8.9965516589341011E-9</v>
      </c>
      <c r="AC980" s="36">
        <f t="shared" ref="AC980:AC1013" si="879">AU980+AV980</f>
        <v>0.15941620637700002</v>
      </c>
      <c r="AD980" s="42">
        <v>1.6780496E-6</v>
      </c>
      <c r="AE980" s="42">
        <v>5.0625189000000001E-9</v>
      </c>
      <c r="AF980" s="42">
        <v>1.3831195999999999E-13</v>
      </c>
      <c r="AG980" s="42">
        <v>1.2451055000000001E-10</v>
      </c>
      <c r="AH980" s="42">
        <v>2.4955697000000001E-10</v>
      </c>
      <c r="AI980" s="42">
        <v>1.4396206E-9</v>
      </c>
      <c r="AJ980" s="42">
        <v>6.2092300999999999E-7</v>
      </c>
      <c r="AK980" s="42">
        <v>2.0640597E-10</v>
      </c>
      <c r="AL980" s="42">
        <v>6.4812359E-10</v>
      </c>
      <c r="AM980" s="42">
        <v>3.4770313999999999E-13</v>
      </c>
      <c r="AN980" s="42">
        <v>5.7306941000000001E-15</v>
      </c>
      <c r="AO980" s="42">
        <v>2.2071460000000001E-12</v>
      </c>
      <c r="AP980" s="42">
        <v>3.9613607000000004E-12</v>
      </c>
      <c r="AQ980" s="42">
        <v>7.3057692E-13</v>
      </c>
      <c r="AR980" s="42">
        <v>5.3177884999999996E-9</v>
      </c>
      <c r="AS980" s="42">
        <v>4.1083078E-9</v>
      </c>
      <c r="AT980" s="42">
        <v>5.9141473000000006E-11</v>
      </c>
      <c r="AU980" s="42">
        <v>9.7096377000000005E-5</v>
      </c>
      <c r="AV980" s="42">
        <v>0.15931911000000001</v>
      </c>
      <c r="AW980" s="42">
        <v>4.9544416000000005E-7</v>
      </c>
      <c r="AX980" s="42">
        <v>3.0128361000000001E-9</v>
      </c>
      <c r="AY980" s="42">
        <v>1.3479652000000001E-13</v>
      </c>
      <c r="AZ980" s="81"/>
      <c r="BA980" s="38" t="s">
        <v>1172</v>
      </c>
      <c r="BB980" s="81"/>
      <c r="BC980" s="81"/>
      <c r="BE980" s="39"/>
      <c r="BF980"/>
      <c r="BG980"/>
      <c r="BH980"/>
      <c r="BI980"/>
      <c r="BJ980"/>
      <c r="BK980"/>
      <c r="BL980"/>
      <c r="BM980"/>
      <c r="BN980"/>
      <c r="BO980"/>
      <c r="BP980"/>
      <c r="BQ980"/>
    </row>
    <row r="981" spans="3:69">
      <c r="C981" s="71" t="s">
        <v>1038</v>
      </c>
      <c r="E981" s="29" t="s">
        <v>1</v>
      </c>
      <c r="F981" s="43" t="s">
        <v>2432</v>
      </c>
      <c r="G981" s="238">
        <f t="shared" si="872"/>
        <v>0.104792640703</v>
      </c>
      <c r="H981" s="134">
        <f t="shared" si="873"/>
        <v>6.7612748200000005E-3</v>
      </c>
      <c r="I981" s="134">
        <f t="shared" si="874"/>
        <v>1.9902663300000002E-2</v>
      </c>
      <c r="J981" s="138">
        <f t="shared" si="875"/>
        <v>2.0649956583000003E-2</v>
      </c>
      <c r="K981" s="190">
        <v>5.7478745999999997E-2</v>
      </c>
      <c r="L981" s="190">
        <v>1.1710234E-2</v>
      </c>
      <c r="M981" s="190">
        <v>5.2392625000000003E-3</v>
      </c>
      <c r="N981" s="190">
        <v>4.6641594999999999E-3</v>
      </c>
      <c r="O981" s="190">
        <v>1.9736023000000002E-3</v>
      </c>
      <c r="P981" s="190">
        <v>1.2351302000000001E-4</v>
      </c>
      <c r="Q981" s="190">
        <v>2.9531668E-3</v>
      </c>
      <c r="R981" s="190">
        <v>2.3681902000000001E-3</v>
      </c>
      <c r="S981" s="190">
        <v>1.7865921999999999E-2</v>
      </c>
      <c r="T981" s="190">
        <v>3.7819897000000003E-4</v>
      </c>
      <c r="U981" s="190">
        <v>3.7645412999999999E-5</v>
      </c>
      <c r="V981" s="190">
        <v>0</v>
      </c>
      <c r="W981" s="25"/>
      <c r="X981" s="252">
        <f t="shared" si="843"/>
        <v>0.49550643103448272</v>
      </c>
      <c r="Y981" s="25">
        <v>9.5703528000000002</v>
      </c>
      <c r="Z981" s="67">
        <f t="shared" si="876"/>
        <v>1.5362424756439199E-2</v>
      </c>
      <c r="AA981" s="5">
        <f t="shared" si="877"/>
        <v>8.3306426366199995E-7</v>
      </c>
      <c r="AB981" s="5">
        <f t="shared" si="878"/>
        <v>2.0752248103596001E-9</v>
      </c>
      <c r="AC981" s="36">
        <f t="shared" si="879"/>
        <v>2.4484176787999998E-2</v>
      </c>
      <c r="AD981" s="42">
        <v>4.6330329E-7</v>
      </c>
      <c r="AE981" s="42">
        <v>1.3977416000000001E-9</v>
      </c>
      <c r="AF981" s="42">
        <v>3.8187546999999999E-14</v>
      </c>
      <c r="AG981" s="42">
        <v>6.9391322000000006E-11</v>
      </c>
      <c r="AH981" s="42">
        <v>1.5042681E-10</v>
      </c>
      <c r="AI981" s="42">
        <v>7.3839138000000002E-10</v>
      </c>
      <c r="AJ981" s="42">
        <v>3.3505561999999998E-7</v>
      </c>
      <c r="AK981" s="42">
        <v>1.0530701E-10</v>
      </c>
      <c r="AL981" s="42">
        <v>3.4618559000000002E-10</v>
      </c>
      <c r="AM981" s="42">
        <v>1.7903698000000001E-14</v>
      </c>
      <c r="AN981" s="42">
        <v>3.2615029000000001E-15</v>
      </c>
      <c r="AO981" s="42">
        <v>1.2937113999999999E-12</v>
      </c>
      <c r="AP981" s="42">
        <v>2.04404E-14</v>
      </c>
      <c r="AQ981" s="42">
        <v>1.2916142000000001E-14</v>
      </c>
      <c r="AR981" s="42">
        <v>4.5527405000000002E-10</v>
      </c>
      <c r="AS981" s="42">
        <v>2.2314611E-9</v>
      </c>
      <c r="AT981" s="42">
        <v>3.5714878999999998E-11</v>
      </c>
      <c r="AU981" s="42">
        <v>4.9304788000000003E-5</v>
      </c>
      <c r="AV981" s="29">
        <v>2.4434872E-2</v>
      </c>
      <c r="AW981" s="42">
        <v>3.1060409000000003E-8</v>
      </c>
      <c r="AX981" s="42">
        <v>1.8888086E-10</v>
      </c>
      <c r="AY981" s="42">
        <v>8.4506697000000006E-15</v>
      </c>
      <c r="AZ981" s="81"/>
      <c r="BA981" s="38" t="s">
        <v>1172</v>
      </c>
      <c r="BB981" s="81"/>
      <c r="BC981" s="81"/>
      <c r="BE981" s="39"/>
      <c r="BF981"/>
      <c r="BG981" s="5"/>
      <c r="BH981" s="5"/>
      <c r="BI981" s="5"/>
      <c r="BJ981" s="5"/>
      <c r="BK981" s="5"/>
      <c r="BL981" s="5"/>
      <c r="BM981" s="5"/>
      <c r="BN981" s="5"/>
      <c r="BO981"/>
      <c r="BP981"/>
      <c r="BQ981"/>
    </row>
    <row r="982" spans="3:69">
      <c r="C982" s="71" t="s">
        <v>1039</v>
      </c>
      <c r="E982" s="29" t="s">
        <v>1</v>
      </c>
      <c r="F982" s="43" t="s">
        <v>2433</v>
      </c>
      <c r="G982" s="238">
        <f t="shared" si="872"/>
        <v>0.28581782643999998</v>
      </c>
      <c r="H982" s="134">
        <f t="shared" si="873"/>
        <v>1.8441113049999999E-2</v>
      </c>
      <c r="I982" s="134">
        <f t="shared" si="874"/>
        <v>5.4283735E-2</v>
      </c>
      <c r="J982" s="138">
        <f t="shared" si="875"/>
        <v>5.6321948390000001E-2</v>
      </c>
      <c r="K982" s="190">
        <v>0.15677103000000001</v>
      </c>
      <c r="L982" s="190">
        <v>3.1939203999999999E-2</v>
      </c>
      <c r="M982" s="190">
        <v>1.4289883999999999E-2</v>
      </c>
      <c r="N982" s="190">
        <v>1.2721313E-2</v>
      </c>
      <c r="O982" s="190">
        <v>5.3829231E-3</v>
      </c>
      <c r="P982" s="190">
        <v>3.3687695E-4</v>
      </c>
      <c r="Q982" s="190">
        <v>8.0546469999999998E-3</v>
      </c>
      <c r="R982" s="190">
        <v>6.4591461000000003E-3</v>
      </c>
      <c r="S982" s="190">
        <v>4.8728603000000002E-2</v>
      </c>
      <c r="T982" s="190">
        <v>1.0315229000000001E-3</v>
      </c>
      <c r="U982" s="190">
        <v>1.0267639E-4</v>
      </c>
      <c r="V982" s="190">
        <v>0</v>
      </c>
      <c r="W982" s="25"/>
      <c r="X982" s="252">
        <f t="shared" si="843"/>
        <v>1.3514743965517242</v>
      </c>
      <c r="Y982" s="25">
        <v>26.102762999999999</v>
      </c>
      <c r="Z982" s="67">
        <f t="shared" si="876"/>
        <v>4.190041285500444E-2</v>
      </c>
      <c r="AA982" s="5">
        <f t="shared" si="877"/>
        <v>2.2721502039499999E-6</v>
      </c>
      <c r="AB982" s="5">
        <f t="shared" si="878"/>
        <v>5.660094592233599E-9</v>
      </c>
      <c r="AC982" s="36">
        <f t="shared" si="879"/>
        <v>6.6779635879999993E-2</v>
      </c>
      <c r="AD982" s="42">
        <v>1.2636416E-6</v>
      </c>
      <c r="AE982" s="42">
        <v>3.8122855999999997E-9</v>
      </c>
      <c r="AF982" s="42">
        <v>1.0415504E-13</v>
      </c>
      <c r="AG982" s="42">
        <v>1.8926212000000001E-10</v>
      </c>
      <c r="AH982" s="42">
        <v>4.1028323000000002E-10</v>
      </c>
      <c r="AI982" s="42">
        <v>2.0139335999999998E-9</v>
      </c>
      <c r="AJ982" s="42">
        <v>9.1385111000000005E-7</v>
      </c>
      <c r="AK982" s="42">
        <v>2.8722075999999999E-10</v>
      </c>
      <c r="AL982" s="42">
        <v>9.4420766999999995E-10</v>
      </c>
      <c r="AM982" s="42">
        <v>4.8831637000000001E-14</v>
      </c>
      <c r="AN982" s="42">
        <v>8.8956215999999997E-15</v>
      </c>
      <c r="AO982" s="42">
        <v>3.5285474000000001E-12</v>
      </c>
      <c r="AP982" s="42">
        <v>5.5750393000000001E-14</v>
      </c>
      <c r="AQ982" s="42">
        <v>3.5228271000000001E-14</v>
      </c>
      <c r="AR982" s="42">
        <v>1.2417422E-9</v>
      </c>
      <c r="AS982" s="42">
        <v>6.0862227999999998E-9</v>
      </c>
      <c r="AT982" s="42">
        <v>9.7410935000000006E-11</v>
      </c>
      <c r="AU982" s="29">
        <v>1.3447688E-4</v>
      </c>
      <c r="AV982" s="29">
        <v>6.6645158999999995E-2</v>
      </c>
      <c r="AW982" s="42">
        <v>8.4716049999999998E-8</v>
      </c>
      <c r="AX982" s="42">
        <v>5.1516516999999998E-10</v>
      </c>
      <c r="AY982" s="42">
        <v>2.3048871000000002E-14</v>
      </c>
      <c r="AZ982" s="81"/>
      <c r="BA982" s="38" t="s">
        <v>1172</v>
      </c>
      <c r="BB982" s="81"/>
      <c r="BC982" s="81"/>
      <c r="BE982" s="39"/>
      <c r="BF982"/>
      <c r="BG982" s="5"/>
      <c r="BH982" s="5"/>
      <c r="BI982" s="5"/>
      <c r="BJ982" s="5"/>
      <c r="BK982" s="5"/>
      <c r="BL982" s="5"/>
      <c r="BM982" s="5"/>
      <c r="BN982"/>
      <c r="BO982"/>
      <c r="BP982"/>
      <c r="BQ982"/>
    </row>
    <row r="983" spans="3:69">
      <c r="C983" s="71" t="s">
        <v>1040</v>
      </c>
      <c r="E983" s="29" t="s">
        <v>1</v>
      </c>
      <c r="F983" s="43" t="s">
        <v>2434</v>
      </c>
      <c r="G983" s="238">
        <f t="shared" si="872"/>
        <v>0.44777885554999997</v>
      </c>
      <c r="H983" s="134">
        <f t="shared" si="873"/>
        <v>2.8890920840000001E-2</v>
      </c>
      <c r="I983" s="134">
        <f t="shared" si="874"/>
        <v>8.5044060000000005E-2</v>
      </c>
      <c r="J983" s="138">
        <f t="shared" si="875"/>
        <v>8.8237244709999996E-2</v>
      </c>
      <c r="K983" s="190">
        <v>0.24560662999999999</v>
      </c>
      <c r="L983" s="190">
        <v>5.0037816999999998E-2</v>
      </c>
      <c r="M983" s="190">
        <v>2.2387364E-2</v>
      </c>
      <c r="N983" s="190">
        <v>1.9929948999999999E-2</v>
      </c>
      <c r="O983" s="190">
        <v>8.4332008000000003E-3</v>
      </c>
      <c r="P983" s="190">
        <v>5.2777103999999996E-4</v>
      </c>
      <c r="Q983" s="190">
        <v>1.2618879E-2</v>
      </c>
      <c r="R983" s="190">
        <v>1.0119275E-2</v>
      </c>
      <c r="S983" s="190">
        <v>7.6341066999999999E-2</v>
      </c>
      <c r="T983" s="190">
        <v>1.6160439E-3</v>
      </c>
      <c r="U983" s="190">
        <v>1.6085881000000001E-4</v>
      </c>
      <c r="V983" s="190">
        <v>0</v>
      </c>
      <c r="W983" s="25"/>
      <c r="X983" s="252">
        <f t="shared" si="843"/>
        <v>2.1172985344827584</v>
      </c>
      <c r="Y983" s="25">
        <v>40.894109</v>
      </c>
      <c r="Z983" s="67">
        <f t="shared" si="876"/>
        <v>6.5643627176128969E-2</v>
      </c>
      <c r="AA983" s="5">
        <f t="shared" si="877"/>
        <v>3.5596828450499998E-6</v>
      </c>
      <c r="AB983" s="5">
        <f t="shared" si="878"/>
        <v>8.8674338442219989E-9</v>
      </c>
      <c r="AC983" s="36">
        <f t="shared" si="879"/>
        <v>0.10462086931</v>
      </c>
      <c r="AD983" s="42">
        <v>1.9796944999999998E-6</v>
      </c>
      <c r="AE983" s="42">
        <v>5.9725487E-9</v>
      </c>
      <c r="AF983" s="42">
        <v>1.6317535999999999E-13</v>
      </c>
      <c r="AG983" s="42">
        <v>2.9650905E-10</v>
      </c>
      <c r="AH983" s="42">
        <v>6.4277359999999995E-10</v>
      </c>
      <c r="AI983" s="42">
        <v>3.1551457000000001E-9</v>
      </c>
      <c r="AJ983" s="42">
        <v>1.4316923999999999E-6</v>
      </c>
      <c r="AK983" s="42">
        <v>4.4997677000000002E-10</v>
      </c>
      <c r="AL983" s="42">
        <v>1.4792507000000001E-9</v>
      </c>
      <c r="AM983" s="42">
        <v>7.6502485999999996E-14</v>
      </c>
      <c r="AN983" s="42">
        <v>1.3936399E-14</v>
      </c>
      <c r="AO983" s="42">
        <v>5.5280277999999998E-12</v>
      </c>
      <c r="AP983" s="42">
        <v>8.7341811999999999E-14</v>
      </c>
      <c r="AQ983" s="42">
        <v>5.5190660999999997E-14</v>
      </c>
      <c r="AR983" s="42">
        <v>1.9453855999999999E-9</v>
      </c>
      <c r="AS983" s="42">
        <v>9.5350311000000007E-9</v>
      </c>
      <c r="AT983" s="42">
        <v>1.5260964E-10</v>
      </c>
      <c r="AU983" s="29">
        <v>2.1067931E-4</v>
      </c>
      <c r="AV983" s="29">
        <v>0.10441019</v>
      </c>
      <c r="AW983" s="42">
        <v>1.3272110000000001E-7</v>
      </c>
      <c r="AX983" s="42">
        <v>8.0708774999999996E-10</v>
      </c>
      <c r="AY983" s="42">
        <v>3.6109704E-14</v>
      </c>
      <c r="AZ983" s="81"/>
      <c r="BA983" s="38" t="s">
        <v>1172</v>
      </c>
      <c r="BB983" s="81"/>
      <c r="BC983" s="81"/>
      <c r="BE983" s="39"/>
      <c r="BF983"/>
      <c r="BG983" s="5"/>
      <c r="BH983" s="5"/>
      <c r="BI983" s="5"/>
      <c r="BJ983" s="5"/>
      <c r="BK983" s="5"/>
      <c r="BL983" s="5"/>
      <c r="BM983" s="5"/>
      <c r="BN983"/>
      <c r="BO983"/>
      <c r="BP983"/>
      <c r="BQ983"/>
    </row>
    <row r="984" spans="3:69">
      <c r="C984" s="71" t="s">
        <v>1041</v>
      </c>
      <c r="E984" s="29" t="s">
        <v>52</v>
      </c>
      <c r="F984" s="43" t="s">
        <v>2435</v>
      </c>
      <c r="G984" s="238">
        <f t="shared" si="872"/>
        <v>1.76421832412E-2</v>
      </c>
      <c r="H984" s="134">
        <f t="shared" si="873"/>
        <v>1.138282701E-3</v>
      </c>
      <c r="I984" s="134">
        <f t="shared" si="874"/>
        <v>3.3506783300000001E-3</v>
      </c>
      <c r="J984" s="138">
        <f t="shared" si="875"/>
        <v>3.4764876101999994E-3</v>
      </c>
      <c r="K984" s="190">
        <v>9.6767346000000004E-3</v>
      </c>
      <c r="L984" s="190">
        <v>1.9714560999999999E-3</v>
      </c>
      <c r="M984" s="190">
        <v>8.8204695000000004E-4</v>
      </c>
      <c r="N984" s="190">
        <v>7.8522648999999997E-4</v>
      </c>
      <c r="O984" s="190">
        <v>3.3226239000000001E-4</v>
      </c>
      <c r="P984" s="190">
        <v>2.0793821000000002E-5</v>
      </c>
      <c r="Q984" s="190">
        <v>4.9717527999999995E-4</v>
      </c>
      <c r="R984" s="190">
        <v>3.9869254999999999E-4</v>
      </c>
      <c r="S984" s="190">
        <v>3.0077862999999998E-3</v>
      </c>
      <c r="T984" s="190">
        <v>6.3671032000000002E-5</v>
      </c>
      <c r="U984" s="190">
        <v>6.3377282000000001E-6</v>
      </c>
      <c r="V984" s="190">
        <v>0</v>
      </c>
      <c r="W984" s="25"/>
      <c r="X984" s="252">
        <f t="shared" si="843"/>
        <v>8.342012586206897E-2</v>
      </c>
      <c r="Y984" s="25">
        <v>1.6112002000000001</v>
      </c>
      <c r="Z984" s="67">
        <f t="shared" si="876"/>
        <v>2.5863144027947382E-3</v>
      </c>
      <c r="AA984" s="5">
        <f t="shared" si="877"/>
        <v>1.4024909053400002E-7</v>
      </c>
      <c r="AB984" s="5">
        <f t="shared" si="878"/>
        <v>3.4937088265955994E-10</v>
      </c>
      <c r="AC984" s="36">
        <f t="shared" si="879"/>
        <v>4.1219912220000002E-3</v>
      </c>
      <c r="AD984" s="42">
        <v>7.7998622000000001E-8</v>
      </c>
      <c r="AE984" s="42">
        <v>2.3531437000000001E-10</v>
      </c>
      <c r="AF984" s="42">
        <v>6.4289982999999997E-15</v>
      </c>
      <c r="AG984" s="42">
        <v>1.1682256E-11</v>
      </c>
      <c r="AH984" s="42">
        <v>2.5324844000000001E-11</v>
      </c>
      <c r="AI984" s="42">
        <v>1.2431059999999999E-10</v>
      </c>
      <c r="AJ984" s="42">
        <v>5.6407709000000001E-8</v>
      </c>
      <c r="AK984" s="42">
        <v>1.772878E-11</v>
      </c>
      <c r="AL984" s="42">
        <v>5.8281474999999996E-11</v>
      </c>
      <c r="AM984" s="42">
        <v>3.0141461000000002E-15</v>
      </c>
      <c r="AN984" s="42">
        <v>5.4908465999999999E-16</v>
      </c>
      <c r="AO984" s="42">
        <v>2.1780055000000001E-13</v>
      </c>
      <c r="AP984" s="42">
        <v>3.4412081000000001E-15</v>
      </c>
      <c r="AQ984" s="42">
        <v>2.1744746E-15</v>
      </c>
      <c r="AR984" s="42">
        <v>7.6646873999999994E-11</v>
      </c>
      <c r="AS984" s="42">
        <v>3.7567376000000001E-10</v>
      </c>
      <c r="AT984" s="42">
        <v>6.0127164999999998E-12</v>
      </c>
      <c r="AU984" s="42">
        <v>8.300622E-6</v>
      </c>
      <c r="AV984" s="29">
        <v>4.1136905999999999E-3</v>
      </c>
      <c r="AW984" s="42">
        <v>5.2291211999999998E-9</v>
      </c>
      <c r="AX984" s="42">
        <v>3.1798710000000001E-11</v>
      </c>
      <c r="AY984" s="42">
        <v>1.4226978E-15</v>
      </c>
      <c r="AZ984" s="81"/>
      <c r="BA984" s="38" t="s">
        <v>1172</v>
      </c>
      <c r="BB984" s="81"/>
      <c r="BC984" s="81"/>
      <c r="BE984" s="39"/>
      <c r="BF984"/>
      <c r="BG984"/>
      <c r="BH984"/>
      <c r="BI984"/>
      <c r="BJ984"/>
      <c r="BK984"/>
      <c r="BL984"/>
      <c r="BM984"/>
      <c r="BN984"/>
      <c r="BO984"/>
      <c r="BP984"/>
      <c r="BQ984"/>
    </row>
    <row r="985" spans="3:69">
      <c r="C985" s="71" t="s">
        <v>1042</v>
      </c>
      <c r="E985" s="29" t="s">
        <v>30</v>
      </c>
      <c r="F985" s="43" t="s">
        <v>2436</v>
      </c>
      <c r="G985" s="238">
        <f t="shared" si="872"/>
        <v>2.8584192729999999E-2</v>
      </c>
      <c r="H985" s="134">
        <f t="shared" si="873"/>
        <v>1.8442667350000001E-3</v>
      </c>
      <c r="I985" s="134">
        <f t="shared" si="874"/>
        <v>5.4288312199999994E-3</v>
      </c>
      <c r="J985" s="138">
        <f t="shared" si="875"/>
        <v>5.6326697750000007E-3</v>
      </c>
      <c r="K985" s="190">
        <v>1.5678424999999999E-2</v>
      </c>
      <c r="L985" s="190">
        <v>3.1941896999999999E-3</v>
      </c>
      <c r="M985" s="190">
        <v>1.4291089E-3</v>
      </c>
      <c r="N985" s="190">
        <v>1.2722384999999999E-3</v>
      </c>
      <c r="O985" s="190">
        <v>5.3833769999999997E-4</v>
      </c>
      <c r="P985" s="190">
        <v>3.3690535000000001E-5</v>
      </c>
      <c r="Q985" s="190">
        <v>8.0553261999999999E-4</v>
      </c>
      <c r="R985" s="190">
        <v>6.4596908000000004E-4</v>
      </c>
      <c r="S985" s="190">
        <v>4.8732712000000003E-3</v>
      </c>
      <c r="T985" s="190">
        <v>1.0316099E-4</v>
      </c>
      <c r="U985" s="190">
        <v>1.0268505E-5</v>
      </c>
      <c r="V985" s="190">
        <v>0</v>
      </c>
      <c r="W985" s="25"/>
      <c r="X985" s="252">
        <f t="shared" si="843"/>
        <v>0.13515883620689653</v>
      </c>
      <c r="Y985" s="25">
        <v>2.6104964000000002</v>
      </c>
      <c r="Z985" s="67">
        <f t="shared" si="876"/>
        <v>4.1903946851000297E-3</v>
      </c>
      <c r="AA985" s="5">
        <f t="shared" si="877"/>
        <v>2.27234184621E-7</v>
      </c>
      <c r="AB985" s="5">
        <f t="shared" si="878"/>
        <v>5.6605719070076994E-10</v>
      </c>
      <c r="AC985" s="36">
        <f t="shared" si="879"/>
        <v>6.6785267220000003E-3</v>
      </c>
      <c r="AD985" s="42">
        <v>1.2637482E-7</v>
      </c>
      <c r="AE985" s="42">
        <v>3.8126070999999999E-10</v>
      </c>
      <c r="AF985" s="42">
        <v>1.0416382999999999E-14</v>
      </c>
      <c r="AG985" s="42">
        <v>1.8927808000000001E-11</v>
      </c>
      <c r="AH985" s="42">
        <v>4.1031783000000001E-11</v>
      </c>
      <c r="AI985" s="42">
        <v>2.0141033999999999E-10</v>
      </c>
      <c r="AJ985" s="42">
        <v>9.1392817000000001E-8</v>
      </c>
      <c r="AK985" s="42">
        <v>2.8724498000000001E-11</v>
      </c>
      <c r="AL985" s="42">
        <v>9.4428729E-11</v>
      </c>
      <c r="AM985" s="42">
        <v>4.8835755000000004E-15</v>
      </c>
      <c r="AN985" s="42">
        <v>8.8963716999999991E-16</v>
      </c>
      <c r="AO985" s="42">
        <v>3.5288448999999999E-13</v>
      </c>
      <c r="AP985" s="42">
        <v>5.5755093999999999E-15</v>
      </c>
      <c r="AQ985" s="42">
        <v>3.5231242E-15</v>
      </c>
      <c r="AR985" s="42">
        <v>1.2418469000000001E-10</v>
      </c>
      <c r="AS985" s="42">
        <v>6.0867360000000004E-10</v>
      </c>
      <c r="AT985" s="42">
        <v>9.7419149000000004E-12</v>
      </c>
      <c r="AU985" s="42">
        <v>1.3448821999999999E-5</v>
      </c>
      <c r="AV985" s="29">
        <v>6.6650779E-3</v>
      </c>
      <c r="AW985" s="42">
        <v>8.4723194000000006E-9</v>
      </c>
      <c r="AX985" s="42">
        <v>5.1520861E-11</v>
      </c>
      <c r="AY985" s="42">
        <v>2.3050815000000001E-15</v>
      </c>
      <c r="AZ985" s="81"/>
      <c r="BA985" s="38" t="s">
        <v>1172</v>
      </c>
      <c r="BB985" s="81"/>
      <c r="BC985" s="81"/>
      <c r="BE985" s="39"/>
      <c r="BF985"/>
      <c r="BG985" s="5"/>
      <c r="BH985" s="5"/>
      <c r="BI985" s="5"/>
      <c r="BJ985" s="5"/>
      <c r="BK985" s="5"/>
      <c r="BL985" s="5"/>
      <c r="BM985" s="5"/>
      <c r="BN985"/>
      <c r="BO985"/>
      <c r="BP985"/>
      <c r="BQ985"/>
    </row>
    <row r="986" spans="3:69">
      <c r="C986" s="71" t="s">
        <v>1043</v>
      </c>
      <c r="E986" s="29" t="s">
        <v>30</v>
      </c>
      <c r="F986" s="43" t="s">
        <v>2437</v>
      </c>
      <c r="G986" s="238">
        <f t="shared" si="872"/>
        <v>0.10717867278399999</v>
      </c>
      <c r="H986" s="134">
        <f t="shared" si="873"/>
        <v>6.9152228999999994E-3</v>
      </c>
      <c r="I986" s="134">
        <f t="shared" si="874"/>
        <v>2.0355828399999998E-2</v>
      </c>
      <c r="J986" s="138">
        <f t="shared" si="875"/>
        <v>2.1120136483999997E-2</v>
      </c>
      <c r="K986" s="190">
        <v>5.8787485E-2</v>
      </c>
      <c r="L986" s="190">
        <v>1.1976865E-2</v>
      </c>
      <c r="M986" s="190">
        <v>5.3585556999999999E-3</v>
      </c>
      <c r="N986" s="190">
        <v>4.7703581999999998E-3</v>
      </c>
      <c r="O986" s="190">
        <v>2.0185393999999999E-3</v>
      </c>
      <c r="P986" s="190">
        <v>1.2632529999999999E-4</v>
      </c>
      <c r="Q986" s="190">
        <v>3.0204076999999999E-3</v>
      </c>
      <c r="R986" s="190">
        <v>2.4221117E-3</v>
      </c>
      <c r="S986" s="190">
        <v>1.8272712E-2</v>
      </c>
      <c r="T986" s="190">
        <v>3.8681022000000001E-4</v>
      </c>
      <c r="U986" s="190">
        <v>3.8502564000000001E-5</v>
      </c>
      <c r="V986" s="190">
        <v>0</v>
      </c>
      <c r="W986" s="25"/>
      <c r="X986" s="252">
        <f t="shared" si="843"/>
        <v>0.50678866379310339</v>
      </c>
      <c r="Y986" s="25">
        <v>9.7882610000000003</v>
      </c>
      <c r="Z986" s="67">
        <f t="shared" si="876"/>
        <v>1.5712213430984227E-2</v>
      </c>
      <c r="AA986" s="5">
        <f t="shared" si="877"/>
        <v>8.52032392699E-7</v>
      </c>
      <c r="AB986" s="5">
        <f t="shared" si="878"/>
        <v>2.1224758053801E-9</v>
      </c>
      <c r="AC986" s="36">
        <f t="shared" si="879"/>
        <v>2.5041659413E-2</v>
      </c>
      <c r="AD986" s="42">
        <v>4.7385229000000002E-7</v>
      </c>
      <c r="AE986" s="42">
        <v>1.4295668999999999E-9</v>
      </c>
      <c r="AF986" s="42">
        <v>3.9057043000000002E-14</v>
      </c>
      <c r="AG986" s="42">
        <v>7.0971298999999995E-11</v>
      </c>
      <c r="AH986" s="42">
        <v>1.5385189000000001E-10</v>
      </c>
      <c r="AI986" s="42">
        <v>7.5520387999999995E-10</v>
      </c>
      <c r="AJ986" s="42">
        <v>3.4268454E-7</v>
      </c>
      <c r="AK986" s="42">
        <v>1.0770476E-10</v>
      </c>
      <c r="AL986" s="42">
        <v>3.5406792999999998E-10</v>
      </c>
      <c r="AM986" s="42">
        <v>1.8311349E-14</v>
      </c>
      <c r="AN986" s="42">
        <v>3.3357643E-15</v>
      </c>
      <c r="AO986" s="42">
        <v>1.3231681E-12</v>
      </c>
      <c r="AP986" s="42">
        <v>2.090581E-14</v>
      </c>
      <c r="AQ986" s="42">
        <v>1.3210229999999999E-14</v>
      </c>
      <c r="AR986" s="42">
        <v>4.6564023E-10</v>
      </c>
      <c r="AS986" s="42">
        <v>2.2822694E-9</v>
      </c>
      <c r="AT986" s="42">
        <v>3.6528074000000002E-11</v>
      </c>
      <c r="AU986" s="42">
        <v>5.0427413E-5</v>
      </c>
      <c r="AV986" s="29">
        <v>2.4991231999999999E-2</v>
      </c>
      <c r="AW986" s="42">
        <v>3.1767625999999997E-8</v>
      </c>
      <c r="AX986" s="42">
        <v>1.9318151E-10</v>
      </c>
      <c r="AY986" s="42">
        <v>8.6430838000000001E-15</v>
      </c>
      <c r="AZ986" s="81"/>
      <c r="BA986" s="38" t="s">
        <v>1172</v>
      </c>
      <c r="BB986" s="81"/>
      <c r="BC986" s="81"/>
      <c r="BE986" s="39"/>
      <c r="BF986"/>
      <c r="BG986"/>
      <c r="BH986"/>
      <c r="BI986"/>
      <c r="BJ986"/>
      <c r="BK986"/>
      <c r="BL986"/>
      <c r="BM986"/>
      <c r="BN986"/>
      <c r="BO986"/>
      <c r="BP986"/>
      <c r="BQ986"/>
    </row>
    <row r="987" spans="3:69">
      <c r="C987" s="71" t="s">
        <v>1044</v>
      </c>
      <c r="E987" s="29" t="s">
        <v>52</v>
      </c>
      <c r="F987" s="43" t="s">
        <v>2438</v>
      </c>
      <c r="G987" s="238">
        <f t="shared" si="872"/>
        <v>1.1496340674000001E-2</v>
      </c>
      <c r="H987" s="134">
        <f t="shared" si="873"/>
        <v>7.4174979199999997E-4</v>
      </c>
      <c r="I987" s="134">
        <f t="shared" si="874"/>
        <v>2.1834337699999998E-3</v>
      </c>
      <c r="J987" s="138">
        <f t="shared" si="875"/>
        <v>2.2654161120000001E-3</v>
      </c>
      <c r="K987" s="190">
        <v>6.3057410000000001E-3</v>
      </c>
      <c r="L987" s="190">
        <v>1.2846782999999999E-3</v>
      </c>
      <c r="M987" s="190">
        <v>5.7477649999999999E-4</v>
      </c>
      <c r="N987" s="190">
        <v>5.1168446999999995E-4</v>
      </c>
      <c r="O987" s="190">
        <v>2.1651525E-4</v>
      </c>
      <c r="P987" s="190">
        <v>1.3550071999999999E-5</v>
      </c>
      <c r="Q987" s="190">
        <v>3.2397897000000002E-4</v>
      </c>
      <c r="R987" s="190">
        <v>2.5980375E-4</v>
      </c>
      <c r="S987" s="190">
        <v>1.9599919000000002E-3</v>
      </c>
      <c r="T987" s="190">
        <v>4.1490548999999999E-5</v>
      </c>
      <c r="U987" s="190">
        <v>4.1299129999999998E-6</v>
      </c>
      <c r="V987" s="190">
        <v>0</v>
      </c>
      <c r="W987" s="25"/>
      <c r="X987" s="252">
        <f t="shared" si="843"/>
        <v>5.435983620689655E-2</v>
      </c>
      <c r="Y987" s="25">
        <v>1.0499213999999999</v>
      </c>
      <c r="Z987" s="67">
        <f t="shared" si="876"/>
        <v>1.6853442131213587E-3</v>
      </c>
      <c r="AA987" s="5">
        <f t="shared" si="877"/>
        <v>9.1391824979399989E-8</v>
      </c>
      <c r="AB987" s="5">
        <f t="shared" si="878"/>
        <v>2.2766381081536E-10</v>
      </c>
      <c r="AC987" s="36">
        <f t="shared" si="879"/>
        <v>2.6860516119000004E-3</v>
      </c>
      <c r="AD987" s="42">
        <v>5.0826971000000003E-8</v>
      </c>
      <c r="AE987" s="42">
        <v>1.5334009999999999E-10</v>
      </c>
      <c r="AF987" s="42">
        <v>4.1893883000000003E-15</v>
      </c>
      <c r="AG987" s="42">
        <v>7.6126174000000004E-12</v>
      </c>
      <c r="AH987" s="42">
        <v>1.6502665000000002E-11</v>
      </c>
      <c r="AI987" s="42">
        <v>8.1005677999999999E-11</v>
      </c>
      <c r="AJ987" s="42">
        <v>3.6757481999999998E-8</v>
      </c>
      <c r="AK987" s="42">
        <v>1.1552769999999999E-11</v>
      </c>
      <c r="AL987" s="42">
        <v>3.7978502000000002E-11</v>
      </c>
      <c r="AM987" s="42">
        <v>1.9641361999999999E-15</v>
      </c>
      <c r="AN987" s="42">
        <v>3.5780517000000002E-16</v>
      </c>
      <c r="AO987" s="42">
        <v>1.419274E-13</v>
      </c>
      <c r="AP987" s="42">
        <v>2.2424265999999999E-15</v>
      </c>
      <c r="AQ987" s="42">
        <v>1.4169732E-15</v>
      </c>
      <c r="AR987" s="42">
        <v>4.9946119000000001E-11</v>
      </c>
      <c r="AS987" s="42">
        <v>2.4480379999999999E-10</v>
      </c>
      <c r="AT987" s="42">
        <v>3.9181225999999998E-12</v>
      </c>
      <c r="AU987" s="42">
        <v>5.4090118999999998E-6</v>
      </c>
      <c r="AV987" s="29">
        <v>2.6806426000000002E-3</v>
      </c>
      <c r="AW987" s="42">
        <v>3.4075011E-9</v>
      </c>
      <c r="AX987" s="42">
        <v>2.0721290999999999E-11</v>
      </c>
      <c r="AY987" s="42">
        <v>9.2708588999999999E-16</v>
      </c>
      <c r="AZ987" s="81"/>
      <c r="BA987" s="38" t="s">
        <v>1172</v>
      </c>
      <c r="BB987" s="81"/>
      <c r="BC987" s="81"/>
      <c r="BE987" s="39"/>
      <c r="BF987"/>
      <c r="BG987" s="5"/>
      <c r="BH987" s="5"/>
      <c r="BI987" s="5"/>
      <c r="BJ987" s="5"/>
      <c r="BK987" s="5"/>
      <c r="BL987" s="5"/>
      <c r="BM987" s="5"/>
      <c r="BN987"/>
      <c r="BO987"/>
      <c r="BP987"/>
      <c r="BQ987"/>
    </row>
    <row r="988" spans="3:69">
      <c r="C988" s="71" t="s">
        <v>1045</v>
      </c>
      <c r="E988" s="29" t="s">
        <v>52</v>
      </c>
      <c r="F988" s="43" t="s">
        <v>2439</v>
      </c>
      <c r="G988" s="238">
        <f t="shared" si="872"/>
        <v>0.13016045183399999</v>
      </c>
      <c r="H988" s="134">
        <f t="shared" si="873"/>
        <v>7.5807466040000004E-3</v>
      </c>
      <c r="I988" s="134">
        <f t="shared" si="874"/>
        <v>3.5436193300000002E-2</v>
      </c>
      <c r="J988" s="138">
        <f t="shared" si="875"/>
        <v>8.6813639300000016E-3</v>
      </c>
      <c r="K988" s="190">
        <v>7.8462147999999995E-2</v>
      </c>
      <c r="L988" s="190">
        <v>2.6659951000000001E-2</v>
      </c>
      <c r="M988" s="190">
        <v>7.5171409999999998E-3</v>
      </c>
      <c r="N988" s="190">
        <v>6.6637294000000003E-3</v>
      </c>
      <c r="O988" s="190">
        <v>8.6118812999999995E-4</v>
      </c>
      <c r="P988" s="190">
        <v>5.5829073999999999E-5</v>
      </c>
      <c r="Q988" s="190">
        <v>1.2591013E-3</v>
      </c>
      <c r="R988" s="190">
        <v>1.026634E-3</v>
      </c>
      <c r="S988" s="190">
        <v>7.4747375999999997E-3</v>
      </c>
      <c r="T988" s="190">
        <v>1.6416413999999999E-4</v>
      </c>
      <c r="U988" s="190">
        <v>1.5828190000000001E-5</v>
      </c>
      <c r="V988" s="190">
        <v>0</v>
      </c>
      <c r="W988" s="25"/>
      <c r="X988" s="252">
        <f t="shared" si="843"/>
        <v>0.67639782758620681</v>
      </c>
      <c r="Y988" s="25">
        <v>9.9477545000000003</v>
      </c>
      <c r="Z988" s="67">
        <f t="shared" si="876"/>
        <v>2.3946760121366904E-2</v>
      </c>
      <c r="AA988" s="5">
        <f t="shared" si="877"/>
        <v>1.303415350069E-6</v>
      </c>
      <c r="AB988" s="5">
        <f t="shared" si="878"/>
        <v>2.9021341929493994E-9</v>
      </c>
      <c r="AC988" s="36">
        <f t="shared" si="879"/>
        <v>5.2758248299999998E-2</v>
      </c>
      <c r="AD988" s="42">
        <v>6.3599378999999995E-7</v>
      </c>
      <c r="AE988" s="42">
        <v>1.9185228999999998E-9</v>
      </c>
      <c r="AF988" s="42">
        <v>5.2417686999999999E-14</v>
      </c>
      <c r="AG988" s="42">
        <v>8.5151152000000004E-10</v>
      </c>
      <c r="AH988" s="42">
        <v>6.3032409000000002E-11</v>
      </c>
      <c r="AI988" s="42">
        <v>1.0734577E-9</v>
      </c>
      <c r="AJ988" s="42">
        <v>6.5113390000000005E-7</v>
      </c>
      <c r="AK988" s="42">
        <v>1.5291870999999999E-10</v>
      </c>
      <c r="AL988" s="42">
        <v>7.3574409000000001E-10</v>
      </c>
      <c r="AM988" s="42">
        <v>1.1148916E-13</v>
      </c>
      <c r="AN988" s="42">
        <v>1.4799047E-15</v>
      </c>
      <c r="AO988" s="42">
        <v>5.6569503999999999E-13</v>
      </c>
      <c r="AP988" s="42">
        <v>1.3914532000000001E-14</v>
      </c>
      <c r="AQ988" s="42">
        <v>7.9802558000000008E-15</v>
      </c>
      <c r="AR988" s="42">
        <v>2.2395214000000001E-10</v>
      </c>
      <c r="AS988" s="42">
        <v>1.0557373000000001E-9</v>
      </c>
      <c r="AT988" s="42">
        <v>1.5016487999999999E-11</v>
      </c>
      <c r="AU988" s="42">
        <v>2.5837300000000001E-5</v>
      </c>
      <c r="AV988" s="29">
        <v>5.2732411E-2</v>
      </c>
      <c r="AW988" s="42">
        <v>1.3019969E-8</v>
      </c>
      <c r="AX988" s="42">
        <v>7.9175485999999997E-11</v>
      </c>
      <c r="AY988" s="42">
        <v>3.5423699E-15</v>
      </c>
      <c r="AZ988" s="81"/>
      <c r="BA988" s="38" t="s">
        <v>1172</v>
      </c>
      <c r="BB988" s="81"/>
      <c r="BC988" s="81"/>
      <c r="BE988" s="39"/>
      <c r="BF988"/>
      <c r="BG988" s="5"/>
      <c r="BH988" s="5"/>
      <c r="BI988" s="5"/>
      <c r="BJ988" s="5"/>
      <c r="BK988" s="5"/>
      <c r="BL988" s="5"/>
      <c r="BM988" s="5"/>
      <c r="BN988"/>
      <c r="BO988"/>
      <c r="BP988"/>
      <c r="BQ988"/>
    </row>
    <row r="989" spans="3:69">
      <c r="C989" s="71" t="s">
        <v>1046</v>
      </c>
      <c r="E989" s="29" t="s">
        <v>52</v>
      </c>
      <c r="F989" s="43" t="s">
        <v>2440</v>
      </c>
      <c r="G989" s="238">
        <f t="shared" si="872"/>
        <v>3.8803162113E-2</v>
      </c>
      <c r="H989" s="134">
        <f t="shared" si="873"/>
        <v>2.5035999440000001E-3</v>
      </c>
      <c r="I989" s="134">
        <f t="shared" si="874"/>
        <v>7.3696611999999996E-3</v>
      </c>
      <c r="J989" s="138">
        <f t="shared" si="875"/>
        <v>7.6463729690000011E-3</v>
      </c>
      <c r="K989" s="190">
        <v>2.1283527999999999E-2</v>
      </c>
      <c r="L989" s="190">
        <v>4.336126E-3</v>
      </c>
      <c r="M989" s="190">
        <v>1.9400213E-3</v>
      </c>
      <c r="N989" s="190">
        <v>1.7270692E-3</v>
      </c>
      <c r="O989" s="190">
        <v>7.3079570000000003E-4</v>
      </c>
      <c r="P989" s="190">
        <v>4.5735044000000002E-5</v>
      </c>
      <c r="Q989" s="190">
        <v>1.0935139E-3</v>
      </c>
      <c r="R989" s="190">
        <v>8.7690575000000002E-4</v>
      </c>
      <c r="S989" s="190">
        <v>6.6154862000000004E-3</v>
      </c>
      <c r="T989" s="190">
        <v>1.4004147999999999E-4</v>
      </c>
      <c r="U989" s="190">
        <v>1.3939538999999999E-5</v>
      </c>
      <c r="V989" s="190">
        <v>0</v>
      </c>
      <c r="W989" s="25"/>
      <c r="X989" s="252">
        <f t="shared" si="843"/>
        <v>0.18347868965517239</v>
      </c>
      <c r="Y989" s="25">
        <v>3.5437599</v>
      </c>
      <c r="Z989" s="67">
        <f t="shared" si="876"/>
        <v>5.688478357228988E-3</v>
      </c>
      <c r="AA989" s="5">
        <f t="shared" si="877"/>
        <v>3.0847135800699994E-7</v>
      </c>
      <c r="AB989" s="5">
        <f t="shared" si="878"/>
        <v>7.6842502421470003E-10</v>
      </c>
      <c r="AC989" s="36">
        <f t="shared" si="879"/>
        <v>9.0661281329999996E-3</v>
      </c>
      <c r="AD989" s="42">
        <v>1.7155435E-7</v>
      </c>
      <c r="AE989" s="42">
        <v>5.1756302000000003E-10</v>
      </c>
      <c r="AF989" s="42">
        <v>1.4140283E-14</v>
      </c>
      <c r="AG989" s="42">
        <v>2.5694579000000001E-11</v>
      </c>
      <c r="AH989" s="42">
        <v>5.5700817999999999E-11</v>
      </c>
      <c r="AI989" s="42">
        <v>2.7341539000000001E-10</v>
      </c>
      <c r="AJ989" s="42">
        <v>1.2406612999999999E-7</v>
      </c>
      <c r="AK989" s="42">
        <v>3.8993626999999999E-11</v>
      </c>
      <c r="AL989" s="42">
        <v>1.281874E-10</v>
      </c>
      <c r="AM989" s="42">
        <v>6.6294743E-15</v>
      </c>
      <c r="AN989" s="42">
        <v>1.2076862E-15</v>
      </c>
      <c r="AO989" s="42">
        <v>4.7904218000000003E-13</v>
      </c>
      <c r="AP989" s="42">
        <v>7.5687775000000003E-15</v>
      </c>
      <c r="AQ989" s="42">
        <v>4.7826559000000002E-15</v>
      </c>
      <c r="AR989" s="42">
        <v>1.6858123999999999E-10</v>
      </c>
      <c r="AS989" s="42">
        <v>8.2627697999999995E-10</v>
      </c>
      <c r="AT989" s="42">
        <v>1.3224690999999999E-11</v>
      </c>
      <c r="AU989" s="42">
        <v>1.8256833000000001E-5</v>
      </c>
      <c r="AV989" s="29">
        <v>9.0478712999999995E-3</v>
      </c>
      <c r="AW989" s="42">
        <v>1.1501209E-8</v>
      </c>
      <c r="AX989" s="42">
        <v>6.9939785999999999E-11</v>
      </c>
      <c r="AY989" s="42">
        <v>3.1291578000000001E-15</v>
      </c>
      <c r="AZ989" s="81"/>
      <c r="BA989" s="38" t="s">
        <v>1172</v>
      </c>
      <c r="BB989" s="81"/>
      <c r="BC989" s="81"/>
      <c r="BE989" s="39"/>
      <c r="BF989"/>
      <c r="BG989" s="5"/>
      <c r="BH989" s="5"/>
      <c r="BI989" s="5"/>
      <c r="BJ989" s="5"/>
      <c r="BK989" s="5"/>
      <c r="BL989" s="5"/>
      <c r="BM989" s="5"/>
      <c r="BN989"/>
      <c r="BO989"/>
      <c r="BP989"/>
      <c r="BQ989"/>
    </row>
    <row r="990" spans="3:69">
      <c r="C990" s="71" t="s">
        <v>1047</v>
      </c>
      <c r="E990" s="29" t="s">
        <v>52</v>
      </c>
      <c r="F990" s="43" t="s">
        <v>2441</v>
      </c>
      <c r="G990" s="238">
        <f t="shared" si="872"/>
        <v>1.41233870138E-2</v>
      </c>
      <c r="H990" s="134">
        <f t="shared" si="873"/>
        <v>9.1124818000000007E-4</v>
      </c>
      <c r="I990" s="134">
        <f t="shared" si="874"/>
        <v>2.68237356E-3</v>
      </c>
      <c r="J990" s="138">
        <f t="shared" si="875"/>
        <v>2.7830897737999996E-3</v>
      </c>
      <c r="K990" s="190">
        <v>7.7466755000000003E-3</v>
      </c>
      <c r="L990" s="190">
        <v>1.5782420999999999E-3</v>
      </c>
      <c r="M990" s="190">
        <v>7.0611955999999999E-4</v>
      </c>
      <c r="N990" s="190">
        <v>6.2861028000000001E-4</v>
      </c>
      <c r="O990" s="190">
        <v>2.6599148000000001E-4</v>
      </c>
      <c r="P990" s="190">
        <v>1.6646419999999998E-5</v>
      </c>
      <c r="Q990" s="190">
        <v>3.9801190000000002E-4</v>
      </c>
      <c r="R990" s="190">
        <v>3.1917190999999998E-4</v>
      </c>
      <c r="S990" s="190">
        <v>2.4078725999999999E-3</v>
      </c>
      <c r="T990" s="190">
        <v>5.0971618000000001E-5</v>
      </c>
      <c r="U990" s="190">
        <v>5.0736458000000001E-6</v>
      </c>
      <c r="V990" s="190">
        <v>0</v>
      </c>
      <c r="W990" s="25"/>
      <c r="X990" s="252">
        <f t="shared" si="843"/>
        <v>6.678168534482759E-2</v>
      </c>
      <c r="Y990" s="25">
        <v>1.2898406</v>
      </c>
      <c r="Z990" s="67">
        <f t="shared" si="876"/>
        <v>2.070464808905811E-3</v>
      </c>
      <c r="AA990" s="5">
        <f t="shared" si="877"/>
        <v>1.122759113843E-7</v>
      </c>
      <c r="AB990" s="5">
        <f t="shared" si="878"/>
        <v>2.7968761604406997E-10</v>
      </c>
      <c r="AC990" s="36">
        <f t="shared" si="879"/>
        <v>3.2998454335000003E-3</v>
      </c>
      <c r="AD990" s="42">
        <v>6.2441520000000003E-8</v>
      </c>
      <c r="AE990" s="42">
        <v>1.8838007999999999E-10</v>
      </c>
      <c r="AF990" s="42">
        <v>5.1467118E-15</v>
      </c>
      <c r="AG990" s="42">
        <v>9.3521883000000002E-12</v>
      </c>
      <c r="AH990" s="42">
        <v>2.0273714E-11</v>
      </c>
      <c r="AI990" s="42">
        <v>9.9516408999999997E-11</v>
      </c>
      <c r="AJ990" s="42">
        <v>4.5156990999999999E-8</v>
      </c>
      <c r="AK990" s="42">
        <v>1.4192712E-11</v>
      </c>
      <c r="AL990" s="42">
        <v>4.6657028E-11</v>
      </c>
      <c r="AM990" s="42">
        <v>2.4129639000000002E-15</v>
      </c>
      <c r="AN990" s="42">
        <v>4.3956777000000002E-16</v>
      </c>
      <c r="AO990" s="42">
        <v>1.7435945000000001E-13</v>
      </c>
      <c r="AP990" s="42">
        <v>2.7548469999999999E-15</v>
      </c>
      <c r="AQ990" s="42">
        <v>1.7407679000000001E-15</v>
      </c>
      <c r="AR990" s="42">
        <v>6.1359382999999995E-11</v>
      </c>
      <c r="AS990" s="42">
        <v>3.0074429000000002E-10</v>
      </c>
      <c r="AT990" s="42">
        <v>4.8134587999999997E-12</v>
      </c>
      <c r="AU990" s="42">
        <v>6.6450334999999999E-6</v>
      </c>
      <c r="AV990" s="29">
        <v>3.2932004000000002E-3</v>
      </c>
      <c r="AW990" s="42">
        <v>4.1861543999999998E-9</v>
      </c>
      <c r="AX990" s="42">
        <v>2.5456344000000001E-11</v>
      </c>
      <c r="AY990" s="42">
        <v>1.1389356999999999E-15</v>
      </c>
      <c r="AZ990" s="81"/>
      <c r="BA990" s="38" t="s">
        <v>1172</v>
      </c>
      <c r="BB990" s="81"/>
      <c r="BC990" s="81"/>
      <c r="BE990" s="39"/>
      <c r="BF990"/>
      <c r="BG990" s="5"/>
      <c r="BH990" s="5"/>
      <c r="BI990" s="5"/>
      <c r="BJ990" s="5"/>
      <c r="BK990" s="5"/>
      <c r="BL990" s="5"/>
      <c r="BM990" s="5"/>
      <c r="BN990"/>
      <c r="BO990"/>
      <c r="BP990"/>
      <c r="BQ990"/>
    </row>
    <row r="991" spans="3:69">
      <c r="C991" s="71" t="s">
        <v>1048</v>
      </c>
      <c r="E991" s="29" t="s">
        <v>1</v>
      </c>
      <c r="F991" s="43" t="s">
        <v>2442</v>
      </c>
      <c r="G991" s="238">
        <f t="shared" si="872"/>
        <v>0.59067570779</v>
      </c>
      <c r="H991" s="134">
        <f t="shared" si="873"/>
        <v>3.8110699310000003E-2</v>
      </c>
      <c r="I991" s="134">
        <f t="shared" si="874"/>
        <v>0.11218363899999999</v>
      </c>
      <c r="J991" s="138">
        <f t="shared" si="875"/>
        <v>0.11639583948000001</v>
      </c>
      <c r="K991" s="190">
        <v>0.32398553000000002</v>
      </c>
      <c r="L991" s="190">
        <v>6.6006072999999998E-2</v>
      </c>
      <c r="M991" s="190">
        <v>2.9531702999999999E-2</v>
      </c>
      <c r="N991" s="190">
        <v>2.6290068999999999E-2</v>
      </c>
      <c r="O991" s="190">
        <v>1.1124435E-2</v>
      </c>
      <c r="P991" s="190">
        <v>6.9619530999999999E-4</v>
      </c>
      <c r="Q991" s="190">
        <v>1.6645863E-2</v>
      </c>
      <c r="R991" s="190">
        <v>1.3348575E-2</v>
      </c>
      <c r="S991" s="190">
        <v>0.10070331</v>
      </c>
      <c r="T991" s="190">
        <v>2.1317618000000001E-3</v>
      </c>
      <c r="U991" s="190">
        <v>2.1219268000000001E-4</v>
      </c>
      <c r="V991" s="190">
        <v>0</v>
      </c>
      <c r="W991" s="25"/>
      <c r="X991" s="252">
        <f t="shared" si="843"/>
        <v>2.7929787068965517</v>
      </c>
      <c r="Y991" s="25">
        <v>53.944389999999999</v>
      </c>
      <c r="Z991" s="67">
        <f t="shared" si="876"/>
        <v>8.6592067885411586E-2</v>
      </c>
      <c r="AA991" s="5">
        <f t="shared" si="877"/>
        <v>4.6956621980499996E-6</v>
      </c>
      <c r="AB991" s="5">
        <f t="shared" si="878"/>
        <v>1.1697242592403999E-8</v>
      </c>
      <c r="AC991" s="36">
        <f t="shared" si="879"/>
        <v>0.13800787208000001</v>
      </c>
      <c r="AD991" s="42">
        <v>2.6114621000000001E-6</v>
      </c>
      <c r="AE991" s="42">
        <v>7.8785307999999999E-9</v>
      </c>
      <c r="AF991" s="42">
        <v>2.1524847999999999E-13</v>
      </c>
      <c r="AG991" s="42">
        <v>3.9113213E-10</v>
      </c>
      <c r="AH991" s="42">
        <v>8.4789791999999998E-10</v>
      </c>
      <c r="AI991" s="42">
        <v>4.1620276E-9</v>
      </c>
      <c r="AJ991" s="42">
        <v>1.8885794E-6</v>
      </c>
      <c r="AK991" s="42">
        <v>5.9357503999999996E-10</v>
      </c>
      <c r="AL991" s="42">
        <v>1.9513147999999998E-9</v>
      </c>
      <c r="AM991" s="42">
        <v>1.0091624999999999E-13</v>
      </c>
      <c r="AN991" s="42">
        <v>1.8383834E-14</v>
      </c>
      <c r="AO991" s="42">
        <v>7.2921527000000001E-12</v>
      </c>
      <c r="AP991" s="42">
        <v>1.1521465999999999E-13</v>
      </c>
      <c r="AQ991" s="42">
        <v>7.2803312E-14</v>
      </c>
      <c r="AR991" s="42">
        <v>2.5662043999999998E-9</v>
      </c>
      <c r="AS991" s="42">
        <v>1.2577886E-8</v>
      </c>
      <c r="AT991" s="42">
        <v>2.0131100000000001E-10</v>
      </c>
      <c r="AU991" s="29">
        <v>2.7791208000000001E-4</v>
      </c>
      <c r="AV991" s="29">
        <v>0.13772996000000001</v>
      </c>
      <c r="AW991" s="42">
        <v>1.7507555000000001E-7</v>
      </c>
      <c r="AX991" s="42">
        <v>1.0646486E-9</v>
      </c>
      <c r="AY991" s="42">
        <v>4.7633167999999999E-14</v>
      </c>
      <c r="AZ991" s="81"/>
      <c r="BA991" s="38" t="s">
        <v>1172</v>
      </c>
      <c r="BB991" s="81"/>
      <c r="BC991" s="81"/>
      <c r="BE991" s="39"/>
      <c r="BF991"/>
      <c r="BG991"/>
      <c r="BH991"/>
      <c r="BI991"/>
      <c r="BJ991"/>
      <c r="BK991"/>
      <c r="BL991"/>
      <c r="BM991"/>
      <c r="BN991"/>
      <c r="BO991"/>
      <c r="BP991"/>
      <c r="BQ991"/>
    </row>
    <row r="992" spans="3:69">
      <c r="C992" s="71" t="s">
        <v>1049</v>
      </c>
      <c r="E992" s="29" t="s">
        <v>1</v>
      </c>
      <c r="F992" s="43" t="s">
        <v>2443</v>
      </c>
      <c r="G992" s="238">
        <f t="shared" si="872"/>
        <v>1.03852687667</v>
      </c>
      <c r="H992" s="134">
        <f t="shared" si="873"/>
        <v>6.7006286599999992E-2</v>
      </c>
      <c r="I992" s="134">
        <f t="shared" si="874"/>
        <v>0.19724143199999999</v>
      </c>
      <c r="J992" s="138">
        <f t="shared" si="875"/>
        <v>0.20464733806999999</v>
      </c>
      <c r="K992" s="190">
        <v>0.56963182000000001</v>
      </c>
      <c r="L992" s="190">
        <v>0.11605197</v>
      </c>
      <c r="M992" s="190">
        <v>5.1922681999999998E-2</v>
      </c>
      <c r="N992" s="190">
        <v>4.6223237E-2</v>
      </c>
      <c r="O992" s="190">
        <v>1.9558998000000001E-2</v>
      </c>
      <c r="P992" s="190">
        <v>1.2240516000000001E-3</v>
      </c>
      <c r="Q992" s="190">
        <v>2.9266779999999999E-2</v>
      </c>
      <c r="R992" s="190">
        <v>2.3469483999999999E-2</v>
      </c>
      <c r="S992" s="190">
        <v>0.17705671000000001</v>
      </c>
      <c r="T992" s="190">
        <v>3.7480666000000002E-3</v>
      </c>
      <c r="U992" s="190">
        <v>3.7307747E-4</v>
      </c>
      <c r="V992" s="190">
        <v>0</v>
      </c>
      <c r="W992" s="25"/>
      <c r="X992" s="252">
        <f t="shared" si="843"/>
        <v>4.9106191379310342</v>
      </c>
      <c r="Y992" s="25">
        <v>94.845101999999997</v>
      </c>
      <c r="Z992" s="67">
        <f t="shared" si="876"/>
        <v>0.15224629560665229</v>
      </c>
      <c r="AA992" s="5">
        <f t="shared" si="877"/>
        <v>8.2559198881700005E-6</v>
      </c>
      <c r="AB992" s="5">
        <f t="shared" si="878"/>
        <v>2.0566108388916E-8</v>
      </c>
      <c r="AC992" s="36">
        <f t="shared" si="879"/>
        <v>0.24264562542000001</v>
      </c>
      <c r="AD992" s="42">
        <v>4.5914763E-6</v>
      </c>
      <c r="AE992" s="42">
        <v>1.3852044E-8</v>
      </c>
      <c r="AF992" s="42">
        <v>3.7845019E-13</v>
      </c>
      <c r="AG992" s="42">
        <v>6.8768907000000002E-10</v>
      </c>
      <c r="AH992" s="42">
        <v>1.4907753E-9</v>
      </c>
      <c r="AI992" s="42">
        <v>7.3176827000000003E-9</v>
      </c>
      <c r="AJ992" s="42">
        <v>3.3205030000000001E-6</v>
      </c>
      <c r="AK992" s="42">
        <v>1.0436244999999999E-9</v>
      </c>
      <c r="AL992" s="42">
        <v>3.4308042999999999E-9</v>
      </c>
      <c r="AM992" s="42">
        <v>1.7743109E-13</v>
      </c>
      <c r="AN992" s="42">
        <v>3.2322484000000002E-14</v>
      </c>
      <c r="AO992" s="42">
        <v>1.2821073E-11</v>
      </c>
      <c r="AP992" s="42">
        <v>2.0257057E-13</v>
      </c>
      <c r="AQ992" s="42">
        <v>1.2800288E-13</v>
      </c>
      <c r="AR992" s="42">
        <v>4.5119041000000002E-9</v>
      </c>
      <c r="AS992" s="42">
        <v>2.2114456999999999E-8</v>
      </c>
      <c r="AT992" s="42">
        <v>3.5394529000000001E-10</v>
      </c>
      <c r="AU992" s="29">
        <v>4.8862541999999997E-4</v>
      </c>
      <c r="AV992" s="29">
        <v>0.24215700000000001</v>
      </c>
      <c r="AW992" s="42">
        <v>3.0781807999999998E-7</v>
      </c>
      <c r="AX992" s="42">
        <v>1.8718666999999998E-9</v>
      </c>
      <c r="AY992" s="42">
        <v>8.3748702000000003E-14</v>
      </c>
      <c r="AZ992" s="81"/>
      <c r="BA992" s="38" t="s">
        <v>1172</v>
      </c>
      <c r="BB992" s="81"/>
      <c r="BC992" s="81"/>
      <c r="BE992" s="39"/>
      <c r="BF992"/>
      <c r="BG992"/>
      <c r="BH992"/>
      <c r="BI992" s="5"/>
      <c r="BJ992"/>
      <c r="BK992"/>
      <c r="BL992"/>
      <c r="BM992" s="5"/>
      <c r="BN992"/>
      <c r="BO992"/>
      <c r="BP992"/>
      <c r="BQ992"/>
    </row>
    <row r="993" spans="3:69">
      <c r="C993" s="71" t="s">
        <v>1050</v>
      </c>
      <c r="E993" s="29" t="s">
        <v>1</v>
      </c>
      <c r="F993" s="43" t="s">
        <v>2444</v>
      </c>
      <c r="G993" s="238">
        <f t="shared" si="872"/>
        <v>0.11433677231</v>
      </c>
      <c r="H993" s="134">
        <f t="shared" si="873"/>
        <v>7.3770671399999996E-3</v>
      </c>
      <c r="I993" s="134">
        <f t="shared" si="874"/>
        <v>2.1715324899999999E-2</v>
      </c>
      <c r="J993" s="138">
        <f t="shared" si="875"/>
        <v>2.2530679269999999E-2</v>
      </c>
      <c r="K993" s="190">
        <v>6.2713700999999997E-2</v>
      </c>
      <c r="L993" s="190">
        <v>1.2776759E-2</v>
      </c>
      <c r="M993" s="190">
        <v>5.7164353999999999E-3</v>
      </c>
      <c r="N993" s="190">
        <v>5.0889541999999998E-3</v>
      </c>
      <c r="O993" s="190">
        <v>2.1533507999999999E-3</v>
      </c>
      <c r="P993" s="190">
        <v>1.3476214E-4</v>
      </c>
      <c r="Q993" s="190">
        <v>3.2221304999999999E-3</v>
      </c>
      <c r="R993" s="190">
        <v>2.5838762999999998E-3</v>
      </c>
      <c r="S993" s="190">
        <v>1.9493085E-2</v>
      </c>
      <c r="T993" s="190">
        <v>4.1264395000000003E-4</v>
      </c>
      <c r="U993" s="190">
        <v>4.1074020000000002E-5</v>
      </c>
      <c r="V993" s="190">
        <v>0</v>
      </c>
      <c r="W993" s="25"/>
      <c r="X993" s="252">
        <f t="shared" si="843"/>
        <v>0.54063535344827585</v>
      </c>
      <c r="Y993" s="25">
        <v>10.441986</v>
      </c>
      <c r="Z993" s="67">
        <f t="shared" si="876"/>
        <v>1.6761578568370468E-2</v>
      </c>
      <c r="AA993" s="5">
        <f t="shared" si="877"/>
        <v>9.0893672990099988E-7</v>
      </c>
      <c r="AB993" s="5">
        <f t="shared" si="878"/>
        <v>2.2642287212416E-9</v>
      </c>
      <c r="AC993" s="36">
        <f t="shared" si="879"/>
        <v>2.6714106288E-2</v>
      </c>
      <c r="AD993" s="42">
        <v>5.0549926999999997E-7</v>
      </c>
      <c r="AE993" s="42">
        <v>1.5250428E-9</v>
      </c>
      <c r="AF993" s="42">
        <v>4.1665529999999998E-14</v>
      </c>
      <c r="AG993" s="42">
        <v>7.5711230999999996E-11</v>
      </c>
      <c r="AH993" s="42">
        <v>1.6412712999999999E-10</v>
      </c>
      <c r="AI993" s="42">
        <v>8.0564137999999997E-10</v>
      </c>
      <c r="AJ993" s="42">
        <v>3.6557127000000001E-7</v>
      </c>
      <c r="AK993" s="42">
        <v>1.1489799E-10</v>
      </c>
      <c r="AL993" s="42">
        <v>3.7771491999999998E-10</v>
      </c>
      <c r="AM993" s="42">
        <v>1.9534302000000002E-14</v>
      </c>
      <c r="AN993" s="42">
        <v>3.5585486999999997E-15</v>
      </c>
      <c r="AO993" s="42">
        <v>1.4115379999999999E-12</v>
      </c>
      <c r="AP993" s="42">
        <v>2.2302037999999999E-14</v>
      </c>
      <c r="AQ993" s="42">
        <v>1.4092497E-14</v>
      </c>
      <c r="AR993" s="42">
        <v>4.9673876000000004E-10</v>
      </c>
      <c r="AS993" s="42">
        <v>2.4346944000000002E-9</v>
      </c>
      <c r="AT993" s="42">
        <v>3.8967660000000002E-11</v>
      </c>
      <c r="AU993" s="42">
        <v>5.3795287999999997E-5</v>
      </c>
      <c r="AV993" s="29">
        <v>2.6660310999999999E-2</v>
      </c>
      <c r="AW993" s="42">
        <v>3.3889276999999999E-8</v>
      </c>
      <c r="AX993" s="42">
        <v>2.0608344E-10</v>
      </c>
      <c r="AY993" s="42">
        <v>9.2203259000000004E-15</v>
      </c>
      <c r="AZ993" s="81"/>
      <c r="BA993" s="38" t="s">
        <v>1172</v>
      </c>
      <c r="BB993" s="81"/>
      <c r="BC993" s="81"/>
      <c r="BE993" s="39"/>
      <c r="BF993"/>
      <c r="BG993"/>
      <c r="BH993"/>
      <c r="BI993"/>
      <c r="BJ993"/>
      <c r="BK993"/>
      <c r="BL993"/>
      <c r="BM993"/>
      <c r="BN993"/>
      <c r="BO993"/>
      <c r="BP993"/>
      <c r="BQ993"/>
    </row>
    <row r="994" spans="3:69">
      <c r="C994" s="71" t="s">
        <v>1051</v>
      </c>
      <c r="E994" s="29" t="s">
        <v>1</v>
      </c>
      <c r="F994" s="43" t="s">
        <v>2445</v>
      </c>
      <c r="G994" s="238">
        <f t="shared" si="872"/>
        <v>0.247761807443</v>
      </c>
      <c r="H994" s="134">
        <f t="shared" si="873"/>
        <v>1.5985719110000001E-2</v>
      </c>
      <c r="I994" s="134">
        <f t="shared" si="874"/>
        <v>4.7055974299999997E-2</v>
      </c>
      <c r="J994" s="138">
        <f t="shared" si="875"/>
        <v>4.8822804033000003E-2</v>
      </c>
      <c r="K994" s="190">
        <v>0.13589730999999999</v>
      </c>
      <c r="L994" s="190">
        <v>2.7686569000000001E-2</v>
      </c>
      <c r="M994" s="190">
        <v>1.2387217000000001E-2</v>
      </c>
      <c r="N994" s="190">
        <v>1.1027498E-2</v>
      </c>
      <c r="O994" s="190">
        <v>4.6661986000000001E-3</v>
      </c>
      <c r="P994" s="190">
        <v>2.9202250999999999E-4</v>
      </c>
      <c r="Q994" s="190">
        <v>6.9821883E-3</v>
      </c>
      <c r="R994" s="190">
        <v>5.5991249000000003E-3</v>
      </c>
      <c r="S994" s="190">
        <v>4.2240496000000002E-2</v>
      </c>
      <c r="T994" s="190">
        <v>8.9417787999999997E-4</v>
      </c>
      <c r="U994" s="190">
        <v>8.9005252999999998E-5</v>
      </c>
      <c r="V994" s="190">
        <v>0</v>
      </c>
      <c r="W994" s="25"/>
      <c r="X994" s="252">
        <f t="shared" si="843"/>
        <v>1.1715285344827584</v>
      </c>
      <c r="Y994" s="25">
        <v>22.627237000000001</v>
      </c>
      <c r="Z994" s="67">
        <f t="shared" si="876"/>
        <v>3.6321464699643959E-2</v>
      </c>
      <c r="AA994" s="5">
        <f t="shared" si="877"/>
        <v>1.9696183852899998E-6</v>
      </c>
      <c r="AB994" s="5">
        <f t="shared" si="878"/>
        <v>4.9064653530428994E-9</v>
      </c>
      <c r="AC994" s="36">
        <f t="shared" si="879"/>
        <v>5.7888072580000005E-2</v>
      </c>
      <c r="AD994" s="42">
        <v>1.0953905E-6</v>
      </c>
      <c r="AE994" s="42">
        <v>3.3046880999999999E-9</v>
      </c>
      <c r="AF994" s="42">
        <v>9.0287026000000005E-14</v>
      </c>
      <c r="AG994" s="42">
        <v>1.6406228E-10</v>
      </c>
      <c r="AH994" s="42">
        <v>3.5565491000000001E-10</v>
      </c>
      <c r="AI994" s="42">
        <v>1.7457827E-9</v>
      </c>
      <c r="AJ994" s="42">
        <v>7.9217382999999995E-7</v>
      </c>
      <c r="AK994" s="42">
        <v>2.4897793999999998E-10</v>
      </c>
      <c r="AL994" s="42">
        <v>8.1848847999999998E-10</v>
      </c>
      <c r="AM994" s="42">
        <v>4.2329810999999997E-14</v>
      </c>
      <c r="AN994" s="42">
        <v>7.7111889E-15</v>
      </c>
      <c r="AO994" s="42">
        <v>3.0587290000000001E-12</v>
      </c>
      <c r="AP994" s="42">
        <v>4.8327348999999998E-14</v>
      </c>
      <c r="AQ994" s="42">
        <v>3.0537703999999998E-14</v>
      </c>
      <c r="AR994" s="42">
        <v>1.0764069000000001E-9</v>
      </c>
      <c r="AS994" s="42">
        <v>5.2758554999999998E-9</v>
      </c>
      <c r="AT994" s="42">
        <v>8.4440881000000006E-11</v>
      </c>
      <c r="AU994" s="29">
        <v>1.1657158000000001E-4</v>
      </c>
      <c r="AV994" s="29">
        <v>5.7771501000000003E-2</v>
      </c>
      <c r="AW994" s="42">
        <v>7.3436293000000001E-8</v>
      </c>
      <c r="AX994" s="42">
        <v>4.4657205000000002E-10</v>
      </c>
      <c r="AY994" s="42">
        <v>1.9979964000000001E-14</v>
      </c>
      <c r="AZ994" s="81"/>
      <c r="BA994" s="38" t="s">
        <v>1172</v>
      </c>
      <c r="BB994" s="81"/>
      <c r="BC994" s="81"/>
      <c r="BE994" s="39"/>
      <c r="BF994"/>
      <c r="BG994"/>
      <c r="BH994"/>
      <c r="BI994"/>
      <c r="BJ994"/>
      <c r="BK994"/>
      <c r="BL994"/>
      <c r="BM994"/>
      <c r="BN994"/>
      <c r="BO994"/>
      <c r="BP994"/>
      <c r="BQ994"/>
    </row>
    <row r="995" spans="3:69">
      <c r="C995" s="71" t="s">
        <v>1052</v>
      </c>
      <c r="E995" s="29" t="s">
        <v>1</v>
      </c>
      <c r="F995" s="43" t="s">
        <v>2446</v>
      </c>
      <c r="G995" s="238">
        <f t="shared" si="872"/>
        <v>0.37164271384999997</v>
      </c>
      <c r="H995" s="134">
        <f t="shared" si="873"/>
        <v>2.3978578769999998E-2</v>
      </c>
      <c r="I995" s="134">
        <f t="shared" si="874"/>
        <v>7.0583960000000001E-2</v>
      </c>
      <c r="J995" s="138">
        <f t="shared" si="875"/>
        <v>7.3234205079999989E-2</v>
      </c>
      <c r="K995" s="190">
        <v>0.20384596999999999</v>
      </c>
      <c r="L995" s="190">
        <v>4.1529852999999999E-2</v>
      </c>
      <c r="M995" s="190">
        <v>1.8580824999999999E-2</v>
      </c>
      <c r="N995" s="190">
        <v>1.6541246999999999E-2</v>
      </c>
      <c r="O995" s="190">
        <v>6.9992980000000002E-3</v>
      </c>
      <c r="P995" s="190">
        <v>4.3803377000000001E-4</v>
      </c>
      <c r="Q995" s="190">
        <v>1.0473282E-2</v>
      </c>
      <c r="R995" s="190">
        <v>8.3986874000000003E-3</v>
      </c>
      <c r="S995" s="190">
        <v>6.3360742999999997E-2</v>
      </c>
      <c r="T995" s="190">
        <v>1.3412668000000001E-3</v>
      </c>
      <c r="U995" s="190">
        <v>1.3350788E-4</v>
      </c>
      <c r="V995" s="190">
        <v>0</v>
      </c>
      <c r="W995" s="25"/>
      <c r="X995" s="252">
        <f t="shared" si="843"/>
        <v>1.757292844827586</v>
      </c>
      <c r="Y995" s="25">
        <v>33.940855999999997</v>
      </c>
      <c r="Z995" s="67">
        <f t="shared" si="876"/>
        <v>5.4482195477333621E-2</v>
      </c>
      <c r="AA995" s="5">
        <f t="shared" si="877"/>
        <v>2.9544274835900003E-6</v>
      </c>
      <c r="AB995" s="5">
        <f t="shared" si="878"/>
        <v>7.3596980529659999E-9</v>
      </c>
      <c r="AC995" s="36">
        <f t="shared" si="879"/>
        <v>8.6832109370000007E-2</v>
      </c>
      <c r="AD995" s="42">
        <v>1.6430857E-6</v>
      </c>
      <c r="AE995" s="42">
        <v>4.9570321999999997E-9</v>
      </c>
      <c r="AF995" s="42">
        <v>1.3543053999999999E-13</v>
      </c>
      <c r="AG995" s="42">
        <v>2.4609342000000001E-10</v>
      </c>
      <c r="AH995" s="42">
        <v>5.3348237000000001E-10</v>
      </c>
      <c r="AI995" s="42">
        <v>2.6186741000000001E-9</v>
      </c>
      <c r="AJ995" s="42">
        <v>1.1882607000000001E-6</v>
      </c>
      <c r="AK995" s="42">
        <v>3.7346690999999999E-10</v>
      </c>
      <c r="AL995" s="42">
        <v>1.2277327000000001E-9</v>
      </c>
      <c r="AM995" s="42">
        <v>6.3494717000000005E-14</v>
      </c>
      <c r="AN995" s="42">
        <v>1.1566783E-14</v>
      </c>
      <c r="AO995" s="42">
        <v>4.5880934E-12</v>
      </c>
      <c r="AP995" s="42">
        <v>7.2491023999999994E-14</v>
      </c>
      <c r="AQ995" s="42">
        <v>4.5806555999999998E-14</v>
      </c>
      <c r="AR995" s="42">
        <v>1.6146104E-9</v>
      </c>
      <c r="AS995" s="42">
        <v>7.9137832999999993E-9</v>
      </c>
      <c r="AT995" s="42">
        <v>1.2666131999999999E-10</v>
      </c>
      <c r="AU995" s="29">
        <v>1.7485737000000001E-4</v>
      </c>
      <c r="AV995" s="29">
        <v>8.6657252000000004E-2</v>
      </c>
      <c r="AW995" s="42">
        <v>1.1015444E-7</v>
      </c>
      <c r="AX995" s="42">
        <v>6.6985806999999999E-10</v>
      </c>
      <c r="AY995" s="42">
        <v>2.9969946000000001E-14</v>
      </c>
      <c r="AZ995" s="81"/>
      <c r="BA995" s="38" t="s">
        <v>1172</v>
      </c>
      <c r="BB995" s="81"/>
      <c r="BC995" s="81"/>
      <c r="BE995" s="39"/>
      <c r="BF995"/>
      <c r="BG995"/>
      <c r="BH995"/>
      <c r="BI995"/>
      <c r="BJ995"/>
      <c r="BK995"/>
      <c r="BL995"/>
      <c r="BM995"/>
      <c r="BN995"/>
      <c r="BO995"/>
      <c r="BP995"/>
      <c r="BQ995"/>
    </row>
    <row r="996" spans="3:69">
      <c r="C996" s="71" t="s">
        <v>1053</v>
      </c>
      <c r="E996" s="29" t="s">
        <v>1</v>
      </c>
      <c r="F996" s="43" t="s">
        <v>2447</v>
      </c>
      <c r="G996" s="238">
        <f t="shared" si="872"/>
        <v>0.44105458412999998</v>
      </c>
      <c r="H996" s="134">
        <f t="shared" si="873"/>
        <v>2.8457067330000002E-2</v>
      </c>
      <c r="I996" s="134">
        <f t="shared" si="874"/>
        <v>8.3766958000000002E-2</v>
      </c>
      <c r="J996" s="138">
        <f t="shared" si="875"/>
        <v>8.6912188799999998E-2</v>
      </c>
      <c r="K996" s="190">
        <v>0.24191836999999999</v>
      </c>
      <c r="L996" s="190">
        <v>4.9286402E-2</v>
      </c>
      <c r="M996" s="190">
        <v>2.2051174E-2</v>
      </c>
      <c r="N996" s="190">
        <v>1.9630662E-2</v>
      </c>
      <c r="O996" s="190">
        <v>8.3065598000000001E-3</v>
      </c>
      <c r="P996" s="190">
        <v>5.1984552999999995E-4</v>
      </c>
      <c r="Q996" s="190">
        <v>1.2429381999999999E-2</v>
      </c>
      <c r="R996" s="190">
        <v>9.9673138000000005E-3</v>
      </c>
      <c r="S996" s="190">
        <v>7.5194655999999999E-2</v>
      </c>
      <c r="T996" s="190">
        <v>1.5917758E-3</v>
      </c>
      <c r="U996" s="190">
        <v>1.5844319999999999E-4</v>
      </c>
      <c r="V996" s="190">
        <v>0</v>
      </c>
      <c r="W996" s="25"/>
      <c r="X996" s="252">
        <f t="shared" si="843"/>
        <v>2.0855031896551721</v>
      </c>
      <c r="Y996" s="25">
        <v>40.280003999999998</v>
      </c>
      <c r="Z996" s="67">
        <f t="shared" si="876"/>
        <v>6.4657860431453662E-2</v>
      </c>
      <c r="AA996" s="5">
        <f t="shared" si="877"/>
        <v>3.5062272881900004E-6</v>
      </c>
      <c r="AB996" s="5">
        <f t="shared" si="878"/>
        <v>8.7342720288450019E-9</v>
      </c>
      <c r="AC996" s="36">
        <f t="shared" si="879"/>
        <v>0.10304977555</v>
      </c>
      <c r="AD996" s="42">
        <v>1.9499656000000001E-6</v>
      </c>
      <c r="AE996" s="42">
        <v>5.8828592000000003E-9</v>
      </c>
      <c r="AF996" s="42">
        <v>1.6072496000000001E-13</v>
      </c>
      <c r="AG996" s="42">
        <v>2.9205639000000002E-10</v>
      </c>
      <c r="AH996" s="42">
        <v>6.3312110000000002E-10</v>
      </c>
      <c r="AI996" s="42">
        <v>3.107765E-9</v>
      </c>
      <c r="AJ996" s="42">
        <v>1.4101927000000001E-6</v>
      </c>
      <c r="AK996" s="42">
        <v>4.4321949E-10</v>
      </c>
      <c r="AL996" s="42">
        <v>1.4570369E-9</v>
      </c>
      <c r="AM996" s="42">
        <v>7.5353652000000001E-14</v>
      </c>
      <c r="AN996" s="42">
        <v>1.3727117E-14</v>
      </c>
      <c r="AO996" s="42">
        <v>5.4450136000000001E-12</v>
      </c>
      <c r="AP996" s="42">
        <v>8.6030204000000002E-14</v>
      </c>
      <c r="AQ996" s="42">
        <v>5.4361866E-14</v>
      </c>
      <c r="AR996" s="42">
        <v>1.9161718000000002E-9</v>
      </c>
      <c r="AS996" s="42">
        <v>9.3918439000000005E-9</v>
      </c>
      <c r="AT996" s="42">
        <v>1.5031791E-10</v>
      </c>
      <c r="AU996" s="29">
        <v>2.0751554999999999E-4</v>
      </c>
      <c r="AV996" s="29">
        <v>0.10284226</v>
      </c>
      <c r="AW996" s="42">
        <v>1.3072803000000001E-7</v>
      </c>
      <c r="AX996" s="42">
        <v>7.9496775E-10</v>
      </c>
      <c r="AY996" s="42">
        <v>3.5567445999999999E-14</v>
      </c>
      <c r="AZ996" s="81"/>
      <c r="BA996" s="38" t="s">
        <v>1172</v>
      </c>
      <c r="BB996" s="81"/>
      <c r="BC996" s="81"/>
      <c r="BE996" s="39"/>
      <c r="BF996"/>
      <c r="BG996"/>
      <c r="BH996"/>
      <c r="BI996"/>
      <c r="BJ996"/>
      <c r="BK996"/>
      <c r="BL996"/>
      <c r="BM996"/>
      <c r="BN996"/>
      <c r="BO996"/>
      <c r="BP996"/>
      <c r="BQ996"/>
    </row>
    <row r="997" spans="3:69">
      <c r="C997" s="71" t="s">
        <v>1054</v>
      </c>
      <c r="E997" s="29" t="s">
        <v>1</v>
      </c>
      <c r="F997" s="43" t="s">
        <v>2448</v>
      </c>
      <c r="G997" s="238">
        <f t="shared" si="872"/>
        <v>0.56204331971999988</v>
      </c>
      <c r="H997" s="134">
        <f t="shared" si="873"/>
        <v>3.6263322959999997E-2</v>
      </c>
      <c r="I997" s="134">
        <f t="shared" si="874"/>
        <v>0.106745652</v>
      </c>
      <c r="J997" s="138">
        <f t="shared" si="875"/>
        <v>0.11075367476</v>
      </c>
      <c r="K997" s="190">
        <v>0.30828066999999998</v>
      </c>
      <c r="L997" s="190">
        <v>6.2806496000000003E-2</v>
      </c>
      <c r="M997" s="190">
        <v>2.8100184E-2</v>
      </c>
      <c r="N997" s="190">
        <v>2.5015684999999999E-2</v>
      </c>
      <c r="O997" s="190">
        <v>1.058519E-2</v>
      </c>
      <c r="P997" s="190">
        <v>6.6244795999999999E-4</v>
      </c>
      <c r="Q997" s="190">
        <v>1.5838972E-2</v>
      </c>
      <c r="R997" s="190">
        <v>1.2701517000000001E-2</v>
      </c>
      <c r="S997" s="190">
        <v>9.5821824E-2</v>
      </c>
      <c r="T997" s="190">
        <v>2.0284269000000001E-3</v>
      </c>
      <c r="U997" s="190">
        <v>2.0190685999999999E-4</v>
      </c>
      <c r="V997" s="190">
        <v>0</v>
      </c>
      <c r="W997" s="25"/>
      <c r="X997" s="252">
        <f t="shared" si="843"/>
        <v>2.6575919827586203</v>
      </c>
      <c r="Y997" s="25">
        <v>51.329490999999997</v>
      </c>
      <c r="Z997" s="67">
        <f t="shared" si="876"/>
        <v>8.2394606118379968E-2</v>
      </c>
      <c r="AA997" s="5">
        <f t="shared" si="877"/>
        <v>4.46804478315E-6</v>
      </c>
      <c r="AB997" s="5">
        <f t="shared" si="878"/>
        <v>1.1130230792967E-8</v>
      </c>
      <c r="AC997" s="36">
        <f t="shared" si="879"/>
        <v>0.13131808058</v>
      </c>
      <c r="AD997" s="42">
        <v>2.4848741000000002E-6</v>
      </c>
      <c r="AE997" s="42">
        <v>7.4966270999999995E-9</v>
      </c>
      <c r="AF997" s="42">
        <v>2.0481454E-13</v>
      </c>
      <c r="AG997" s="42">
        <v>3.7217241E-10</v>
      </c>
      <c r="AH997" s="42">
        <v>8.0679693999999996E-10</v>
      </c>
      <c r="AI997" s="42">
        <v>3.9602776000000004E-9</v>
      </c>
      <c r="AJ997" s="42">
        <v>1.7970325000000001E-6</v>
      </c>
      <c r="AK997" s="42">
        <v>5.648021E-10</v>
      </c>
      <c r="AL997" s="42">
        <v>1.8567268000000001E-9</v>
      </c>
      <c r="AM997" s="42">
        <v>9.6024434999999994E-14</v>
      </c>
      <c r="AN997" s="42">
        <v>1.7492697E-14</v>
      </c>
      <c r="AO997" s="42">
        <v>6.9386730999999997E-12</v>
      </c>
      <c r="AP997" s="42">
        <v>1.0962975E-13</v>
      </c>
      <c r="AQ997" s="42">
        <v>6.9274245999999997E-14</v>
      </c>
      <c r="AR997" s="42">
        <v>2.4418101999999999E-9</v>
      </c>
      <c r="AS997" s="42">
        <v>1.1968186E-8</v>
      </c>
      <c r="AT997" s="42">
        <v>1.9155266000000001E-10</v>
      </c>
      <c r="AU997" s="29">
        <v>2.6444058000000002E-4</v>
      </c>
      <c r="AV997" s="29">
        <v>0.13105364</v>
      </c>
      <c r="AW997" s="42">
        <v>1.6658894E-7</v>
      </c>
      <c r="AX997" s="42">
        <v>1.0130408999999999E-9</v>
      </c>
      <c r="AY997" s="42">
        <v>4.5324198999999998E-14</v>
      </c>
      <c r="AZ997" s="81"/>
      <c r="BA997" s="38" t="s">
        <v>1172</v>
      </c>
      <c r="BB997" s="81"/>
      <c r="BC997" s="81"/>
      <c r="BE997" s="39"/>
      <c r="BF997"/>
      <c r="BG997"/>
      <c r="BH997"/>
      <c r="BI997"/>
      <c r="BJ997"/>
      <c r="BK997"/>
      <c r="BL997"/>
      <c r="BM997"/>
      <c r="BN997"/>
      <c r="BO997"/>
      <c r="BP997"/>
      <c r="BQ997"/>
    </row>
    <row r="998" spans="3:69">
      <c r="C998" s="71" t="s">
        <v>1055</v>
      </c>
      <c r="E998" s="29" t="s">
        <v>52</v>
      </c>
      <c r="F998" s="43" t="s">
        <v>2449</v>
      </c>
      <c r="G998" s="238">
        <f t="shared" si="872"/>
        <v>1.1496340674000001E-2</v>
      </c>
      <c r="H998" s="134">
        <f t="shared" si="873"/>
        <v>7.4174979199999997E-4</v>
      </c>
      <c r="I998" s="134">
        <f t="shared" si="874"/>
        <v>2.1834337699999998E-3</v>
      </c>
      <c r="J998" s="138">
        <f t="shared" si="875"/>
        <v>2.2654161120000001E-3</v>
      </c>
      <c r="K998" s="190">
        <v>6.3057410000000001E-3</v>
      </c>
      <c r="L998" s="190">
        <v>1.2846782999999999E-3</v>
      </c>
      <c r="M998" s="190">
        <v>5.7477649999999999E-4</v>
      </c>
      <c r="N998" s="190">
        <v>5.1168446999999995E-4</v>
      </c>
      <c r="O998" s="190">
        <v>2.1651525E-4</v>
      </c>
      <c r="P998" s="190">
        <v>1.3550071999999999E-5</v>
      </c>
      <c r="Q998" s="190">
        <v>3.2397897000000002E-4</v>
      </c>
      <c r="R998" s="190">
        <v>2.5980375E-4</v>
      </c>
      <c r="S998" s="190">
        <v>1.9599919000000002E-3</v>
      </c>
      <c r="T998" s="190">
        <v>4.1490548999999999E-5</v>
      </c>
      <c r="U998" s="190">
        <v>4.1299129999999998E-6</v>
      </c>
      <c r="V998" s="190">
        <v>0</v>
      </c>
      <c r="W998" s="25"/>
      <c r="X998" s="252">
        <f t="shared" si="843"/>
        <v>5.435983620689655E-2</v>
      </c>
      <c r="Y998" s="25">
        <v>1.0499213999999999</v>
      </c>
      <c r="Z998" s="67">
        <f t="shared" si="876"/>
        <v>1.6853442131213587E-3</v>
      </c>
      <c r="AA998" s="5">
        <f t="shared" si="877"/>
        <v>9.1391824979399989E-8</v>
      </c>
      <c r="AB998" s="5">
        <f t="shared" si="878"/>
        <v>2.2766381081536E-10</v>
      </c>
      <c r="AC998" s="36">
        <f t="shared" si="879"/>
        <v>2.6860516119000004E-3</v>
      </c>
      <c r="AD998" s="42">
        <v>5.0826971000000003E-8</v>
      </c>
      <c r="AE998" s="42">
        <v>1.5334009999999999E-10</v>
      </c>
      <c r="AF998" s="42">
        <v>4.1893883000000003E-15</v>
      </c>
      <c r="AG998" s="42">
        <v>7.6126174000000004E-12</v>
      </c>
      <c r="AH998" s="42">
        <v>1.6502665000000002E-11</v>
      </c>
      <c r="AI998" s="42">
        <v>8.1005677999999999E-11</v>
      </c>
      <c r="AJ998" s="42">
        <v>3.6757481999999998E-8</v>
      </c>
      <c r="AK998" s="42">
        <v>1.1552769999999999E-11</v>
      </c>
      <c r="AL998" s="42">
        <v>3.7978502000000002E-11</v>
      </c>
      <c r="AM998" s="42">
        <v>1.9641361999999999E-15</v>
      </c>
      <c r="AN998" s="42">
        <v>3.5780517000000002E-16</v>
      </c>
      <c r="AO998" s="42">
        <v>1.419274E-13</v>
      </c>
      <c r="AP998" s="42">
        <v>2.2424265999999999E-15</v>
      </c>
      <c r="AQ998" s="42">
        <v>1.4169732E-15</v>
      </c>
      <c r="AR998" s="42">
        <v>4.9946119000000001E-11</v>
      </c>
      <c r="AS998" s="42">
        <v>2.4480379999999999E-10</v>
      </c>
      <c r="AT998" s="42">
        <v>3.9181225999999998E-12</v>
      </c>
      <c r="AU998" s="42">
        <v>5.4090118999999998E-6</v>
      </c>
      <c r="AV998" s="29">
        <v>2.6806426000000002E-3</v>
      </c>
      <c r="AW998" s="42">
        <v>3.4075011E-9</v>
      </c>
      <c r="AX998" s="42">
        <v>2.0721290999999999E-11</v>
      </c>
      <c r="AY998" s="42">
        <v>9.2708588999999999E-16</v>
      </c>
      <c r="AZ998" s="81"/>
      <c r="BA998" s="38" t="s">
        <v>1172</v>
      </c>
      <c r="BB998" s="81"/>
      <c r="BC998" s="81"/>
      <c r="BE998" s="39"/>
      <c r="BF998"/>
      <c r="BG998"/>
      <c r="BH998"/>
      <c r="BI998"/>
      <c r="BJ998"/>
      <c r="BK998"/>
      <c r="BL998"/>
      <c r="BM998"/>
      <c r="BN998"/>
      <c r="BO998"/>
      <c r="BP998"/>
      <c r="BQ998"/>
    </row>
    <row r="999" spans="3:69">
      <c r="C999" s="71" t="s">
        <v>1056</v>
      </c>
      <c r="E999" s="29" t="s">
        <v>52</v>
      </c>
      <c r="F999" s="43" t="s">
        <v>2450</v>
      </c>
      <c r="G999" s="238">
        <f t="shared" si="872"/>
        <v>0.15195841284299999</v>
      </c>
      <c r="H999" s="134">
        <f t="shared" si="873"/>
        <v>1.5496916426999999E-2</v>
      </c>
      <c r="I999" s="134">
        <f t="shared" si="874"/>
        <v>2.4329337900000001E-2</v>
      </c>
      <c r="J999" s="138">
        <f t="shared" si="875"/>
        <v>1.3544852515999999E-2</v>
      </c>
      <c r="K999" s="190">
        <v>9.8587306E-2</v>
      </c>
      <c r="L999" s="190">
        <v>1.5270944E-2</v>
      </c>
      <c r="M999" s="190">
        <v>7.1076296000000001E-3</v>
      </c>
      <c r="N999" s="190">
        <v>1.4027451999999999E-2</v>
      </c>
      <c r="O999" s="190">
        <v>1.3849355000000001E-3</v>
      </c>
      <c r="P999" s="190">
        <v>8.4528926999999997E-5</v>
      </c>
      <c r="Q999" s="190">
        <v>1.9507642999999999E-3</v>
      </c>
      <c r="R999" s="190">
        <v>1.5854128000000001E-3</v>
      </c>
      <c r="S999" s="190">
        <v>1.1681141000000001E-2</v>
      </c>
      <c r="T999" s="190">
        <v>2.5373486999999997E-4</v>
      </c>
      <c r="U999" s="190">
        <v>2.4563845999999999E-5</v>
      </c>
      <c r="V999" s="190">
        <v>0</v>
      </c>
      <c r="W999" s="25"/>
      <c r="X999" s="252">
        <f t="shared" si="843"/>
        <v>0.84989056896551718</v>
      </c>
      <c r="Y999" s="25">
        <v>15.114561999999999</v>
      </c>
      <c r="Z999" s="67">
        <f t="shared" si="876"/>
        <v>2.338516470859479E-2</v>
      </c>
      <c r="AA999" s="5">
        <f t="shared" si="877"/>
        <v>1.2481491760709998E-6</v>
      </c>
      <c r="AB999" s="5">
        <f t="shared" si="878"/>
        <v>3.1748156796050008E-9</v>
      </c>
      <c r="AC999" s="36">
        <f t="shared" si="879"/>
        <v>8.3125421297999991E-2</v>
      </c>
      <c r="AD999" s="42">
        <v>8.0499384000000002E-7</v>
      </c>
      <c r="AE999" s="42">
        <v>2.4279984000000002E-9</v>
      </c>
      <c r="AF999" s="42">
        <v>6.6339834999999996E-14</v>
      </c>
      <c r="AG999" s="42">
        <v>2.0943444000000002E-9</v>
      </c>
      <c r="AH999" s="42">
        <v>9.8060060999999998E-11</v>
      </c>
      <c r="AI999" s="42">
        <v>1.0128393E-9</v>
      </c>
      <c r="AJ999" s="42">
        <v>4.1778685999999998E-7</v>
      </c>
      <c r="AK999" s="42">
        <v>1.4455222999999999E-10</v>
      </c>
      <c r="AL999" s="42">
        <v>4.5476611000000001E-10</v>
      </c>
      <c r="AM999" s="42">
        <v>1.3917887999999999E-13</v>
      </c>
      <c r="AN999" s="42">
        <v>2.2623780999999998E-15</v>
      </c>
      <c r="AO999" s="42">
        <v>8.7060261000000002E-13</v>
      </c>
      <c r="AP999" s="42">
        <v>1.9745606E-14</v>
      </c>
      <c r="AQ999" s="42">
        <v>1.1461619999999999E-14</v>
      </c>
      <c r="AR999" s="42">
        <v>3.2427500999999999E-10</v>
      </c>
      <c r="AS999" s="42">
        <v>1.5991883E-9</v>
      </c>
      <c r="AT999" s="42">
        <v>2.3304162000000001E-11</v>
      </c>
      <c r="AU999" s="42">
        <v>4.9361297999999999E-5</v>
      </c>
      <c r="AV999" s="29">
        <v>8.3076059999999993E-2</v>
      </c>
      <c r="AW999" s="42">
        <v>2.0239769E-8</v>
      </c>
      <c r="AX999" s="42">
        <v>1.2307968E-10</v>
      </c>
      <c r="AY999" s="42">
        <v>5.5066758999999997E-15</v>
      </c>
      <c r="AZ999" s="81"/>
      <c r="BA999" s="38" t="s">
        <v>1172</v>
      </c>
      <c r="BB999" s="81"/>
      <c r="BC999" s="81"/>
      <c r="BE999" s="39"/>
      <c r="BF999"/>
      <c r="BG999"/>
      <c r="BH999"/>
      <c r="BI999"/>
      <c r="BJ999"/>
      <c r="BK999"/>
      <c r="BL999"/>
      <c r="BM999"/>
      <c r="BN999"/>
      <c r="BO999"/>
      <c r="BP999"/>
      <c r="BQ999"/>
    </row>
    <row r="1000" spans="3:69">
      <c r="C1000" s="71" t="s">
        <v>1057</v>
      </c>
      <c r="E1000" s="29" t="s">
        <v>52</v>
      </c>
      <c r="F1000" s="43" t="s">
        <v>2451</v>
      </c>
      <c r="G1000" s="238">
        <f t="shared" si="872"/>
        <v>0.122395789208</v>
      </c>
      <c r="H1000" s="134">
        <f t="shared" si="873"/>
        <v>1.1292457625E-2</v>
      </c>
      <c r="I1000" s="134">
        <f t="shared" si="874"/>
        <v>1.9530310700000001E-2</v>
      </c>
      <c r="J1000" s="138">
        <f t="shared" si="875"/>
        <v>8.7946188830000001E-3</v>
      </c>
      <c r="K1000" s="190">
        <v>8.2778402000000001E-2</v>
      </c>
      <c r="L1000" s="190">
        <v>1.1658574999999999E-2</v>
      </c>
      <c r="M1000" s="190">
        <v>6.6004152999999998E-3</v>
      </c>
      <c r="N1000" s="190">
        <v>1.0321949E-2</v>
      </c>
      <c r="O1000" s="190">
        <v>9.1432423000000005E-4</v>
      </c>
      <c r="P1000" s="190">
        <v>5.6184395000000003E-5</v>
      </c>
      <c r="Q1000" s="190">
        <v>1.2713204E-3</v>
      </c>
      <c r="R1000" s="190">
        <v>1.0381394999999999E-3</v>
      </c>
      <c r="S1000" s="190">
        <v>7.5736242000000002E-3</v>
      </c>
      <c r="T1000" s="190">
        <v>1.6690663999999999E-4</v>
      </c>
      <c r="U1000" s="190">
        <v>1.5948542999999999E-5</v>
      </c>
      <c r="V1000" s="190">
        <v>0</v>
      </c>
      <c r="W1000" s="25"/>
      <c r="X1000" s="252">
        <f t="shared" si="843"/>
        <v>0.71360691379310337</v>
      </c>
      <c r="Y1000" s="25">
        <v>11.744165000000001</v>
      </c>
      <c r="Z1000" s="67">
        <f t="shared" si="876"/>
        <v>1.9197276181445101E-2</v>
      </c>
      <c r="AA1000" s="5">
        <f t="shared" si="877"/>
        <v>1.023766439723E-6</v>
      </c>
      <c r="AB1000" s="5">
        <f t="shared" si="878"/>
        <v>2.6335128394288005E-9</v>
      </c>
      <c r="AC1000" s="36">
        <f t="shared" si="879"/>
        <v>6.813666204100001E-2</v>
      </c>
      <c r="AD1000" s="42">
        <v>6.7708284999999999E-7</v>
      </c>
      <c r="AE1000" s="42">
        <v>2.0421283000000001E-9</v>
      </c>
      <c r="AF1000" s="42">
        <v>5.5797443999999999E-14</v>
      </c>
      <c r="AG1000" s="42">
        <v>2.0198148000000002E-9</v>
      </c>
      <c r="AH1000" s="42">
        <v>6.3574913000000006E-11</v>
      </c>
      <c r="AI1000" s="42">
        <v>9.4249872000000009E-10</v>
      </c>
      <c r="AJ1000" s="42">
        <v>3.2923603E-7</v>
      </c>
      <c r="AK1000" s="42">
        <v>1.3438658E-10</v>
      </c>
      <c r="AL1000" s="42">
        <v>3.6127012E-10</v>
      </c>
      <c r="AM1000" s="42">
        <v>1.2115365000000001E-13</v>
      </c>
      <c r="AN1000" s="42">
        <v>1.5012223999999999E-15</v>
      </c>
      <c r="AO1000" s="42">
        <v>5.7174205000000002E-13</v>
      </c>
      <c r="AP1000" s="42">
        <v>1.4415394999999999E-14</v>
      </c>
      <c r="AQ1000" s="42">
        <v>8.2124267000000006E-15</v>
      </c>
      <c r="AR1000" s="42">
        <v>2.2232089E-10</v>
      </c>
      <c r="AS1000" s="42">
        <v>1.0732674E-9</v>
      </c>
      <c r="AT1000" s="42">
        <v>1.5130668999999999E-11</v>
      </c>
      <c r="AU1000" s="42">
        <v>3.6894041000000002E-5</v>
      </c>
      <c r="AV1000" s="29">
        <v>6.8099768000000005E-2</v>
      </c>
      <c r="AW1000" s="42">
        <v>1.3126083E-8</v>
      </c>
      <c r="AX1000" s="42">
        <v>7.9820777000000005E-11</v>
      </c>
      <c r="AY1000" s="42">
        <v>3.5712406999999999E-15</v>
      </c>
      <c r="AZ1000" s="81"/>
      <c r="BA1000" s="38" t="s">
        <v>1172</v>
      </c>
      <c r="BB1000" s="81"/>
      <c r="BC1000" s="81"/>
      <c r="BE1000" s="39"/>
      <c r="BF1000"/>
      <c r="BG1000"/>
      <c r="BH1000"/>
      <c r="BI1000"/>
      <c r="BJ1000"/>
      <c r="BK1000"/>
      <c r="BL1000"/>
      <c r="BM1000"/>
      <c r="BN1000"/>
      <c r="BO1000"/>
      <c r="BP1000"/>
      <c r="BQ1000"/>
    </row>
    <row r="1001" spans="3:69">
      <c r="C1001" s="71" t="s">
        <v>1058</v>
      </c>
      <c r="E1001" s="29" t="s">
        <v>52</v>
      </c>
      <c r="F1001" s="43" t="s">
        <v>2452</v>
      </c>
      <c r="G1001" s="238">
        <f t="shared" si="872"/>
        <v>7.0416733346299998E-2</v>
      </c>
      <c r="H1001" s="134">
        <f t="shared" si="873"/>
        <v>8.6328135246000002E-3</v>
      </c>
      <c r="I1001" s="134">
        <f t="shared" si="874"/>
        <v>1.0183498210000001E-2</v>
      </c>
      <c r="J1001" s="138">
        <f t="shared" si="875"/>
        <v>7.4266346117000002E-3</v>
      </c>
      <c r="K1001" s="190">
        <v>4.4173786999999999E-2</v>
      </c>
      <c r="L1001" s="190">
        <v>7.3284855999999996E-4</v>
      </c>
      <c r="M1001" s="190">
        <v>8.7213811999999995E-3</v>
      </c>
      <c r="N1001" s="190">
        <v>8.6107401E-3</v>
      </c>
      <c r="O1001" s="190">
        <v>1.9068395000000002E-5</v>
      </c>
      <c r="P1001" s="190">
        <v>3.0050295999999998E-6</v>
      </c>
      <c r="Q1001" s="190">
        <v>7.2926844999999998E-4</v>
      </c>
      <c r="R1001" s="190">
        <v>3.3514538999999999E-5</v>
      </c>
      <c r="S1001" s="190">
        <v>5.9154727E-6</v>
      </c>
      <c r="T1001" s="190">
        <v>7.3872045999999999E-3</v>
      </c>
      <c r="U1001" s="190">
        <v>0</v>
      </c>
      <c r="V1001" s="190">
        <v>0</v>
      </c>
      <c r="W1001" s="25"/>
      <c r="X1001" s="252">
        <f t="shared" si="843"/>
        <v>0.3808085086206896</v>
      </c>
      <c r="Y1001" s="25">
        <v>5.1373832000000004</v>
      </c>
      <c r="Z1001" s="67">
        <f t="shared" si="876"/>
        <v>9.3512117904005279E-3</v>
      </c>
      <c r="AA1001" s="5">
        <f t="shared" si="877"/>
        <v>4.9426187875648011E-7</v>
      </c>
      <c r="AB1001" s="5">
        <f t="shared" si="878"/>
        <v>1.3745693902938045E-9</v>
      </c>
      <c r="AC1001" s="36">
        <f t="shared" si="879"/>
        <v>3.64540902803E-2</v>
      </c>
      <c r="AD1001" s="42">
        <v>3.5550020999999999E-7</v>
      </c>
      <c r="AE1001" s="42">
        <v>1.072537E-9</v>
      </c>
      <c r="AF1001" s="42">
        <v>2.9302615000000001E-14</v>
      </c>
      <c r="AG1001" s="42">
        <v>2.9449551E-12</v>
      </c>
      <c r="AH1001" s="42">
        <v>1.4111208E-13</v>
      </c>
      <c r="AI1001" s="42">
        <v>1.2524140000000001E-9</v>
      </c>
      <c r="AJ1001" s="42">
        <v>1.1022855E-7</v>
      </c>
      <c r="AK1001" s="42">
        <v>1.7818486000000001E-10</v>
      </c>
      <c r="AL1001" s="42">
        <v>1.2214803999999999E-10</v>
      </c>
      <c r="AM1001" s="42">
        <v>9.7537111999999996E-14</v>
      </c>
      <c r="AN1001" s="42">
        <v>1.0115748E-16</v>
      </c>
      <c r="AO1001" s="42">
        <v>7.1552363999999999E-14</v>
      </c>
      <c r="AP1001" s="42">
        <v>1.1248781000000001E-12</v>
      </c>
      <c r="AQ1001" s="42">
        <v>3.5713484999999999E-13</v>
      </c>
      <c r="AR1001" s="42">
        <v>1.5686548999999999E-8</v>
      </c>
      <c r="AS1001" s="42">
        <v>1.1587947999999999E-8</v>
      </c>
      <c r="AT1001" s="29">
        <v>0</v>
      </c>
      <c r="AU1001" s="42">
        <v>4.7382803000000001E-6</v>
      </c>
      <c r="AV1001" s="29">
        <v>3.6449351999999997E-2</v>
      </c>
      <c r="AW1001" s="42">
        <v>3.1216893000000002E-12</v>
      </c>
      <c r="AX1001" s="42">
        <v>1.8983246000000001E-14</v>
      </c>
      <c r="AY1001" s="42">
        <v>8.4932447999999999E-19</v>
      </c>
      <c r="AZ1001" s="81"/>
      <c r="BA1001" s="38" t="s">
        <v>1172</v>
      </c>
      <c r="BB1001" s="81"/>
      <c r="BC1001" s="81"/>
      <c r="BE1001" s="39"/>
      <c r="BF1001"/>
      <c r="BG1001"/>
      <c r="BH1001"/>
      <c r="BI1001"/>
      <c r="BJ1001"/>
      <c r="BK1001"/>
      <c r="BL1001"/>
      <c r="BM1001"/>
      <c r="BN1001"/>
      <c r="BO1001"/>
      <c r="BP1001"/>
      <c r="BQ1001"/>
    </row>
    <row r="1002" spans="3:69">
      <c r="C1002" s="71" t="s">
        <v>1059</v>
      </c>
      <c r="E1002" s="29" t="s">
        <v>30</v>
      </c>
      <c r="F1002" s="43" t="s">
        <v>2453</v>
      </c>
      <c r="G1002" s="238">
        <f t="shared" si="872"/>
        <v>7.1460482470000003E-2</v>
      </c>
      <c r="H1002" s="134">
        <f t="shared" si="873"/>
        <v>4.6106670380000004E-3</v>
      </c>
      <c r="I1002" s="134">
        <f t="shared" si="874"/>
        <v>1.3572078000000001E-2</v>
      </c>
      <c r="J1002" s="138">
        <f t="shared" si="875"/>
        <v>1.4081674431999999E-2</v>
      </c>
      <c r="K1002" s="190">
        <v>3.9196063000000003E-2</v>
      </c>
      <c r="L1002" s="190">
        <v>7.9854742999999999E-3</v>
      </c>
      <c r="M1002" s="190">
        <v>3.5727722000000002E-3</v>
      </c>
      <c r="N1002" s="190">
        <v>3.1805964000000001E-3</v>
      </c>
      <c r="O1002" s="190">
        <v>1.3458443E-3</v>
      </c>
      <c r="P1002" s="190">
        <v>8.4226337999999994E-5</v>
      </c>
      <c r="Q1002" s="190">
        <v>2.0138315E-3</v>
      </c>
      <c r="R1002" s="190">
        <v>1.6149227E-3</v>
      </c>
      <c r="S1002" s="190">
        <v>1.2183177999999999E-2</v>
      </c>
      <c r="T1002" s="190">
        <v>2.5790246999999998E-4</v>
      </c>
      <c r="U1002" s="190">
        <v>2.5671261999999999E-5</v>
      </c>
      <c r="V1002" s="190">
        <v>0</v>
      </c>
      <c r="W1002" s="25"/>
      <c r="X1002" s="252">
        <f t="shared" si="843"/>
        <v>0.33789709482758623</v>
      </c>
      <c r="Y1002" s="25">
        <v>6.5262409999999997</v>
      </c>
      <c r="Z1002" s="67">
        <f t="shared" si="876"/>
        <v>1.0475986495581124E-2</v>
      </c>
      <c r="AA1002" s="5">
        <f t="shared" si="877"/>
        <v>5.6808544855899998E-7</v>
      </c>
      <c r="AB1002" s="5">
        <f t="shared" si="878"/>
        <v>1.4151429764951003E-9</v>
      </c>
      <c r="AC1002" s="36">
        <f t="shared" si="879"/>
        <v>1.6696317055000003E-2</v>
      </c>
      <c r="AD1002" s="42">
        <v>3.1593704000000002E-7</v>
      </c>
      <c r="AE1002" s="42">
        <v>9.5315178000000003E-10</v>
      </c>
      <c r="AF1002" s="42">
        <v>2.6040956E-14</v>
      </c>
      <c r="AG1002" s="42">
        <v>4.7319518999999998E-11</v>
      </c>
      <c r="AH1002" s="42">
        <v>1.0257945999999999E-10</v>
      </c>
      <c r="AI1002" s="42">
        <v>5.0352585999999998E-10</v>
      </c>
      <c r="AJ1002" s="42">
        <v>2.2848204000000001E-7</v>
      </c>
      <c r="AK1002" s="42">
        <v>7.1811244999999997E-11</v>
      </c>
      <c r="AL1002" s="42">
        <v>2.3607181999999998E-10</v>
      </c>
      <c r="AM1002" s="42">
        <v>1.2208938999999999E-14</v>
      </c>
      <c r="AN1002" s="42">
        <v>2.2240929000000001E-15</v>
      </c>
      <c r="AO1002" s="42">
        <v>8.8221121999999999E-13</v>
      </c>
      <c r="AP1002" s="42">
        <v>1.3938773E-14</v>
      </c>
      <c r="AQ1002" s="42">
        <v>8.8078105000000005E-15</v>
      </c>
      <c r="AR1002" s="42">
        <v>3.1046171999999999E-10</v>
      </c>
      <c r="AS1002" s="42">
        <v>1.5216840000000001E-9</v>
      </c>
      <c r="AT1002" s="42">
        <v>2.4354786999999999E-11</v>
      </c>
      <c r="AU1002" s="42">
        <v>3.3622055000000001E-5</v>
      </c>
      <c r="AV1002" s="29">
        <v>1.6662695000000002E-2</v>
      </c>
      <c r="AW1002" s="42">
        <v>2.1180798000000001E-8</v>
      </c>
      <c r="AX1002" s="42">
        <v>1.2880215E-10</v>
      </c>
      <c r="AY1002" s="42">
        <v>5.7627036999999997E-15</v>
      </c>
      <c r="AZ1002" s="81"/>
      <c r="BA1002" s="38" t="s">
        <v>1172</v>
      </c>
      <c r="BB1002" s="81"/>
      <c r="BC1002" s="81"/>
      <c r="BE1002" s="39"/>
      <c r="BF1002"/>
      <c r="BG1002"/>
      <c r="BH1002"/>
      <c r="BI1002"/>
      <c r="BJ1002"/>
      <c r="BK1002"/>
      <c r="BL1002"/>
      <c r="BM1002"/>
      <c r="BN1002"/>
      <c r="BO1002"/>
      <c r="BP1002"/>
      <c r="BQ1002"/>
    </row>
    <row r="1003" spans="3:69">
      <c r="C1003" s="71" t="s">
        <v>1060</v>
      </c>
      <c r="E1003" s="29" t="s">
        <v>30</v>
      </c>
      <c r="F1003" s="43" t="s">
        <v>2454</v>
      </c>
      <c r="G1003" s="238">
        <f t="shared" si="872"/>
        <v>0.14292096514500002</v>
      </c>
      <c r="H1003" s="134">
        <f t="shared" si="873"/>
        <v>9.2213338799999999E-3</v>
      </c>
      <c r="I1003" s="134">
        <f t="shared" si="874"/>
        <v>2.7144156400000001E-2</v>
      </c>
      <c r="J1003" s="138">
        <f t="shared" si="875"/>
        <v>2.8163348865E-2</v>
      </c>
      <c r="K1003" s="190">
        <v>7.8392126000000006E-2</v>
      </c>
      <c r="L1003" s="190">
        <v>1.5970949000000002E-2</v>
      </c>
      <c r="M1003" s="190">
        <v>7.1455442999999999E-3</v>
      </c>
      <c r="N1003" s="190">
        <v>6.3611926999999997E-3</v>
      </c>
      <c r="O1003" s="190">
        <v>2.6916885E-3</v>
      </c>
      <c r="P1003" s="190">
        <v>1.6845268E-4</v>
      </c>
      <c r="Q1003" s="190">
        <v>4.0276631000000004E-3</v>
      </c>
      <c r="R1003" s="190">
        <v>3.2298454E-3</v>
      </c>
      <c r="S1003" s="190">
        <v>2.4366355999999999E-2</v>
      </c>
      <c r="T1003" s="190">
        <v>5.1580493999999995E-4</v>
      </c>
      <c r="U1003" s="190">
        <v>5.1342525E-5</v>
      </c>
      <c r="V1003" s="190">
        <v>0</v>
      </c>
      <c r="W1003" s="25"/>
      <c r="X1003" s="252">
        <f t="shared" si="843"/>
        <v>0.67579418965517246</v>
      </c>
      <c r="Y1003" s="25">
        <v>13.052481999999999</v>
      </c>
      <c r="Z1003" s="67">
        <f t="shared" si="876"/>
        <v>2.0951973365781845E-2</v>
      </c>
      <c r="AA1003" s="5">
        <f t="shared" si="877"/>
        <v>1.1361709180979998E-6</v>
      </c>
      <c r="AB1003" s="5">
        <f t="shared" si="878"/>
        <v>2.8302860039508004E-9</v>
      </c>
      <c r="AC1003" s="36">
        <f t="shared" si="879"/>
        <v>3.339263311E-2</v>
      </c>
      <c r="AD1003" s="42">
        <v>6.3187408999999997E-7</v>
      </c>
      <c r="AE1003" s="42">
        <v>1.9063035999999998E-9</v>
      </c>
      <c r="AF1003" s="42">
        <v>5.2081913E-14</v>
      </c>
      <c r="AG1003" s="42">
        <v>9.4639037999999996E-11</v>
      </c>
      <c r="AH1003" s="42">
        <v>2.0515891E-10</v>
      </c>
      <c r="AI1003" s="42">
        <v>1.0070517000000001E-9</v>
      </c>
      <c r="AJ1003" s="42">
        <v>4.5696409E-7</v>
      </c>
      <c r="AK1003" s="42">
        <v>1.4362248999999999E-10</v>
      </c>
      <c r="AL1003" s="42">
        <v>4.7214365000000001E-10</v>
      </c>
      <c r="AM1003" s="42">
        <v>2.4417876999999999E-14</v>
      </c>
      <c r="AN1003" s="42">
        <v>4.4481858000000002E-15</v>
      </c>
      <c r="AO1003" s="42">
        <v>1.7644224E-12</v>
      </c>
      <c r="AP1003" s="42">
        <v>2.7877547E-14</v>
      </c>
      <c r="AQ1003" s="42">
        <v>1.7615621000000001E-14</v>
      </c>
      <c r="AR1003" s="42">
        <v>6.2092345000000003E-10</v>
      </c>
      <c r="AS1003" s="42">
        <v>3.0433680000000002E-9</v>
      </c>
      <c r="AT1003" s="42">
        <v>4.8709574999999999E-11</v>
      </c>
      <c r="AU1003" s="42">
        <v>6.7244110000000003E-5</v>
      </c>
      <c r="AV1003" s="29">
        <v>3.3325388999999997E-2</v>
      </c>
      <c r="AW1003" s="42">
        <v>4.2361597E-8</v>
      </c>
      <c r="AX1003" s="42">
        <v>2.576043E-10</v>
      </c>
      <c r="AY1003" s="42">
        <v>1.1525406999999999E-14</v>
      </c>
      <c r="AZ1003" s="81"/>
      <c r="BA1003" s="38" t="s">
        <v>1172</v>
      </c>
      <c r="BB1003" s="81"/>
      <c r="BC1003" s="81"/>
      <c r="BE1003" s="39"/>
      <c r="BF1003"/>
      <c r="BG1003"/>
      <c r="BH1003"/>
      <c r="BI1003"/>
      <c r="BJ1003"/>
      <c r="BK1003"/>
      <c r="BL1003"/>
      <c r="BM1003"/>
      <c r="BN1003"/>
      <c r="BO1003"/>
      <c r="BP1003"/>
      <c r="BQ1003"/>
    </row>
    <row r="1004" spans="3:69">
      <c r="C1004" s="71" t="s">
        <v>1061</v>
      </c>
      <c r="E1004" s="29" t="s">
        <v>52</v>
      </c>
      <c r="F1004" s="43" t="s">
        <v>2455</v>
      </c>
      <c r="G1004" s="238">
        <f t="shared" si="872"/>
        <v>0.14991035395300001</v>
      </c>
      <c r="H1004" s="134">
        <f t="shared" si="873"/>
        <v>9.6722928699999999E-3</v>
      </c>
      <c r="I1004" s="134">
        <f t="shared" si="874"/>
        <v>2.8471610500000001E-2</v>
      </c>
      <c r="J1004" s="138">
        <f t="shared" si="875"/>
        <v>2.9540645582999996E-2</v>
      </c>
      <c r="K1004" s="190">
        <v>8.2225804999999999E-2</v>
      </c>
      <c r="L1004" s="190">
        <v>1.6751990000000001E-2</v>
      </c>
      <c r="M1004" s="190">
        <v>7.4949891000000001E-3</v>
      </c>
      <c r="N1004" s="190">
        <v>6.6722797000000004E-3</v>
      </c>
      <c r="O1004" s="190">
        <v>2.8233224999999998E-3</v>
      </c>
      <c r="P1004" s="190">
        <v>1.7669067E-4</v>
      </c>
      <c r="Q1004" s="190">
        <v>4.2246313999999997E-3</v>
      </c>
      <c r="R1004" s="190">
        <v>3.3877973999999998E-3</v>
      </c>
      <c r="S1004" s="190">
        <v>2.5557964999999998E-2</v>
      </c>
      <c r="T1004" s="190">
        <v>5.4102980999999996E-4</v>
      </c>
      <c r="U1004" s="190">
        <v>5.3853373000000001E-5</v>
      </c>
      <c r="V1004" s="190">
        <v>0</v>
      </c>
      <c r="W1004" s="25"/>
      <c r="X1004" s="252">
        <f t="shared" si="843"/>
        <v>0.70884314655172409</v>
      </c>
      <c r="Y1004" s="25">
        <v>13.690799</v>
      </c>
      <c r="Z1004" s="67">
        <f t="shared" si="876"/>
        <v>2.197660592901406E-2</v>
      </c>
      <c r="AA1004" s="5">
        <f t="shared" si="877"/>
        <v>1.1917340722439998E-6</v>
      </c>
      <c r="AB1004" s="5">
        <f t="shared" si="878"/>
        <v>2.9686979251503993E-9</v>
      </c>
      <c r="AC1004" s="36">
        <f t="shared" si="879"/>
        <v>3.5025662608000004E-2</v>
      </c>
      <c r="AD1004" s="42">
        <v>6.6277518E-7</v>
      </c>
      <c r="AE1004" s="42">
        <v>1.9995292000000002E-9</v>
      </c>
      <c r="AF1004" s="42">
        <v>5.4628920000000002E-14</v>
      </c>
      <c r="AG1004" s="42">
        <v>9.9267254000000001E-11</v>
      </c>
      <c r="AH1004" s="42">
        <v>2.1519197999999999E-10</v>
      </c>
      <c r="AI1004" s="42">
        <v>1.0563004999999999E-9</v>
      </c>
      <c r="AJ1004" s="42">
        <v>4.7931139999999997E-7</v>
      </c>
      <c r="AK1004" s="42">
        <v>1.5064619E-10</v>
      </c>
      <c r="AL1004" s="42">
        <v>4.9523329999999997E-10</v>
      </c>
      <c r="AM1004" s="42">
        <v>2.5612005999999999E-14</v>
      </c>
      <c r="AN1004" s="42">
        <v>4.6657193999999997E-15</v>
      </c>
      <c r="AO1004" s="42">
        <v>1.8507095E-12</v>
      </c>
      <c r="AP1004" s="42">
        <v>2.9240866999999999E-14</v>
      </c>
      <c r="AQ1004" s="42">
        <v>1.8477093E-14</v>
      </c>
      <c r="AR1004" s="42">
        <v>6.5128900999999997E-10</v>
      </c>
      <c r="AS1004" s="42">
        <v>3.1922005E-9</v>
      </c>
      <c r="AT1004" s="42">
        <v>5.1091661999999998E-11</v>
      </c>
      <c r="AU1004" s="42">
        <v>7.0532608000000005E-5</v>
      </c>
      <c r="AV1004" s="29">
        <v>3.4955130000000001E-2</v>
      </c>
      <c r="AW1004" s="42">
        <v>4.4433243E-8</v>
      </c>
      <c r="AX1004" s="42">
        <v>2.7020215000000002E-10</v>
      </c>
      <c r="AY1004" s="42">
        <v>1.2089045E-14</v>
      </c>
      <c r="AZ1004" s="81"/>
      <c r="BA1004" s="38" t="s">
        <v>1172</v>
      </c>
      <c r="BB1004" s="81"/>
      <c r="BC1004" s="81"/>
      <c r="BE1004" s="39"/>
      <c r="BF1004"/>
      <c r="BG1004"/>
      <c r="BH1004"/>
      <c r="BI1004"/>
      <c r="BJ1004"/>
      <c r="BK1004"/>
      <c r="BL1004"/>
      <c r="BM1004"/>
      <c r="BN1004"/>
      <c r="BO1004"/>
      <c r="BP1004"/>
      <c r="BQ1004"/>
    </row>
    <row r="1005" spans="3:69">
      <c r="C1005" s="71" t="s">
        <v>1062</v>
      </c>
      <c r="E1005" s="29" t="s">
        <v>1</v>
      </c>
      <c r="F1005" s="43" t="s">
        <v>2456</v>
      </c>
      <c r="G1005" s="238">
        <f t="shared" si="872"/>
        <v>0.47636304420000003</v>
      </c>
      <c r="H1005" s="134">
        <f t="shared" si="873"/>
        <v>3.073518808E-2</v>
      </c>
      <c r="I1005" s="134">
        <f t="shared" si="874"/>
        <v>9.0472891999999999E-2</v>
      </c>
      <c r="J1005" s="138">
        <f t="shared" si="875"/>
        <v>9.3869914120000009E-2</v>
      </c>
      <c r="K1005" s="190">
        <v>0.26128505000000002</v>
      </c>
      <c r="L1005" s="190">
        <v>5.3232006999999998E-2</v>
      </c>
      <c r="M1005" s="190">
        <v>2.3816473000000001E-2</v>
      </c>
      <c r="N1005" s="190">
        <v>2.1202188E-2</v>
      </c>
      <c r="O1005" s="190">
        <v>8.9715385000000009E-3</v>
      </c>
      <c r="P1005" s="190">
        <v>5.6146158000000004E-4</v>
      </c>
      <c r="Q1005" s="190">
        <v>1.3424412E-2</v>
      </c>
      <c r="R1005" s="190">
        <v>1.0765244E-2</v>
      </c>
      <c r="S1005" s="190">
        <v>8.1214337999999997E-2</v>
      </c>
      <c r="T1005" s="190">
        <v>1.7192048000000001E-3</v>
      </c>
      <c r="U1005" s="190">
        <v>1.7112732E-4</v>
      </c>
      <c r="V1005" s="190">
        <v>0</v>
      </c>
      <c r="W1005" s="25"/>
      <c r="X1005" s="252">
        <f t="shared" si="843"/>
        <v>2.2524573275862068</v>
      </c>
      <c r="Y1005" s="25">
        <v>43.504604999999998</v>
      </c>
      <c r="Z1005" s="67">
        <f t="shared" si="876"/>
        <v>6.9834022917834804E-2</v>
      </c>
      <c r="AA1005" s="5">
        <f t="shared" si="877"/>
        <v>3.7869170935400002E-6</v>
      </c>
      <c r="AB1005" s="5">
        <f t="shared" si="878"/>
        <v>9.4334911020289998E-9</v>
      </c>
      <c r="AC1005" s="36">
        <f t="shared" si="879"/>
        <v>0.11129938813</v>
      </c>
      <c r="AD1005" s="42">
        <v>2.1060694E-6</v>
      </c>
      <c r="AE1005" s="42">
        <v>6.3538093999999998E-9</v>
      </c>
      <c r="AF1005" s="42">
        <v>1.7359174000000001E-13</v>
      </c>
      <c r="AG1005" s="42">
        <v>3.1543686000000002E-10</v>
      </c>
      <c r="AH1005" s="42">
        <v>6.8380538000000004E-10</v>
      </c>
      <c r="AI1005" s="42">
        <v>3.3565559999999998E-9</v>
      </c>
      <c r="AJ1005" s="42">
        <v>1.5230852E-6</v>
      </c>
      <c r="AK1005" s="42">
        <v>4.7870126999999998E-10</v>
      </c>
      <c r="AL1005" s="42">
        <v>1.5736794999999999E-9</v>
      </c>
      <c r="AM1005" s="42">
        <v>8.1386061999999997E-14</v>
      </c>
      <c r="AN1005" s="42">
        <v>1.4826035999999999E-14</v>
      </c>
      <c r="AO1005" s="42">
        <v>5.8809122999999999E-12</v>
      </c>
      <c r="AP1005" s="42">
        <v>9.2917321000000006E-14</v>
      </c>
      <c r="AQ1005" s="42">
        <v>5.8713785000000003E-14</v>
      </c>
      <c r="AR1005" s="42">
        <v>2.0695703E-9</v>
      </c>
      <c r="AS1005" s="42">
        <v>1.0143705E-8</v>
      </c>
      <c r="AT1005" s="42">
        <v>1.6235156000000001E-10</v>
      </c>
      <c r="AU1005" s="29">
        <v>2.2412813E-4</v>
      </c>
      <c r="AV1005" s="29">
        <v>0.11107526</v>
      </c>
      <c r="AW1005" s="42">
        <v>1.4119342E-7</v>
      </c>
      <c r="AX1005" s="42">
        <v>8.5860861000000001E-10</v>
      </c>
      <c r="AY1005" s="42">
        <v>3.8414785E-14</v>
      </c>
      <c r="AZ1005" s="81"/>
      <c r="BA1005" s="38" t="s">
        <v>1172</v>
      </c>
      <c r="BB1005" s="81"/>
      <c r="BC1005" s="81"/>
      <c r="BE1005" s="39"/>
      <c r="BF1005"/>
      <c r="BG1005"/>
      <c r="BH1005"/>
      <c r="BI1005"/>
      <c r="BJ1005"/>
      <c r="BK1005"/>
      <c r="BL1005"/>
      <c r="BM1005"/>
      <c r="BN1005"/>
      <c r="BO1005"/>
      <c r="BP1005"/>
      <c r="BQ1005"/>
    </row>
    <row r="1006" spans="3:69">
      <c r="C1006" s="71" t="s">
        <v>1063</v>
      </c>
      <c r="E1006" s="29" t="s">
        <v>1</v>
      </c>
      <c r="F1006" s="43" t="s">
        <v>2457</v>
      </c>
      <c r="G1006" s="238">
        <f t="shared" si="872"/>
        <v>1.52436174292</v>
      </c>
      <c r="H1006" s="134">
        <f t="shared" si="873"/>
        <v>9.8352600999999998E-2</v>
      </c>
      <c r="I1006" s="134">
        <f t="shared" si="874"/>
        <v>0.28951325</v>
      </c>
      <c r="J1006" s="138">
        <f t="shared" si="875"/>
        <v>0.30038372191999996</v>
      </c>
      <c r="K1006" s="190">
        <v>0.83611217000000004</v>
      </c>
      <c r="L1006" s="190">
        <v>0.17034241999999999</v>
      </c>
      <c r="M1006" s="190">
        <v>7.6212713000000001E-2</v>
      </c>
      <c r="N1006" s="190">
        <v>6.7847001000000004E-2</v>
      </c>
      <c r="O1006" s="190">
        <v>2.8708923000000001E-2</v>
      </c>
      <c r="P1006" s="190">
        <v>1.796677E-3</v>
      </c>
      <c r="Q1006" s="190">
        <v>4.2958116999999997E-2</v>
      </c>
      <c r="R1006" s="190">
        <v>3.4448778999999999E-2</v>
      </c>
      <c r="S1006" s="190">
        <v>0.25988588000000001</v>
      </c>
      <c r="T1006" s="190">
        <v>5.5014555000000003E-3</v>
      </c>
      <c r="U1006" s="190">
        <v>5.4760742000000003E-4</v>
      </c>
      <c r="V1006" s="190">
        <v>0</v>
      </c>
      <c r="W1006" s="25"/>
      <c r="X1006" s="252">
        <f t="shared" si="843"/>
        <v>7.2078635344827591</v>
      </c>
      <c r="Y1006" s="25">
        <v>139.21474000000001</v>
      </c>
      <c r="Z1006" s="67">
        <f t="shared" si="876"/>
        <v>0.22346886945120717</v>
      </c>
      <c r="AA1006" s="5">
        <f t="shared" si="877"/>
        <v>1.2118134464199999E-5</v>
      </c>
      <c r="AB1006" s="5">
        <f t="shared" si="878"/>
        <v>3.0187171428124997E-8</v>
      </c>
      <c r="AC1006" s="36">
        <f t="shared" si="879"/>
        <v>0.35615806003</v>
      </c>
      <c r="AD1006" s="42">
        <v>6.7394218999999996E-6</v>
      </c>
      <c r="AE1006" s="42">
        <v>2.0332190000000001E-8</v>
      </c>
      <c r="AF1006" s="42">
        <v>5.5549356E-13</v>
      </c>
      <c r="AG1006" s="42">
        <v>1.009398E-9</v>
      </c>
      <c r="AH1006" s="42">
        <v>2.1881772000000001E-9</v>
      </c>
      <c r="AI1006" s="42">
        <v>1.0740979E-8</v>
      </c>
      <c r="AJ1006" s="42">
        <v>4.8738725999999998E-6</v>
      </c>
      <c r="AK1006" s="42">
        <v>1.5318441E-9</v>
      </c>
      <c r="AL1006" s="42">
        <v>5.0357743000000004E-9</v>
      </c>
      <c r="AM1006" s="42">
        <v>2.6043540000000002E-13</v>
      </c>
      <c r="AN1006" s="42">
        <v>4.7443315E-14</v>
      </c>
      <c r="AO1006" s="42">
        <v>1.8818918999999999E-11</v>
      </c>
      <c r="AP1006" s="42">
        <v>2.9733543E-13</v>
      </c>
      <c r="AQ1006" s="42">
        <v>1.8788411000000001E-13</v>
      </c>
      <c r="AR1006" s="42">
        <v>6.6226250000000004E-9</v>
      </c>
      <c r="AS1006" s="42">
        <v>3.2459854999999998E-8</v>
      </c>
      <c r="AT1006" s="42">
        <v>5.1952498999999998E-10</v>
      </c>
      <c r="AU1006" s="29">
        <v>7.1721003000000001E-4</v>
      </c>
      <c r="AV1006" s="29">
        <v>0.35544084999999997</v>
      </c>
      <c r="AW1006" s="42">
        <v>4.5181893000000001E-7</v>
      </c>
      <c r="AX1006" s="42">
        <v>2.7475476000000002E-9</v>
      </c>
      <c r="AY1006" s="42">
        <v>1.2292731E-13</v>
      </c>
      <c r="AZ1006" s="81"/>
      <c r="BA1006" s="38" t="s">
        <v>1172</v>
      </c>
      <c r="BB1006" s="81"/>
      <c r="BC1006" s="81"/>
      <c r="BE1006" s="39"/>
      <c r="BF1006"/>
      <c r="BG1006"/>
      <c r="BH1006"/>
      <c r="BI1006"/>
      <c r="BJ1006"/>
      <c r="BK1006"/>
      <c r="BL1006"/>
      <c r="BM1006"/>
      <c r="BN1006"/>
      <c r="BO1006"/>
      <c r="BP1006"/>
      <c r="BQ1006"/>
    </row>
    <row r="1007" spans="3:69">
      <c r="C1007" s="71" t="s">
        <v>1064</v>
      </c>
      <c r="E1007" s="29" t="s">
        <v>1</v>
      </c>
      <c r="F1007" s="43" t="s">
        <v>2458</v>
      </c>
      <c r="G1007" s="238">
        <f t="shared" si="872"/>
        <v>2.1912941512200002</v>
      </c>
      <c r="H1007" s="134">
        <f t="shared" si="873"/>
        <v>0.14138341970000001</v>
      </c>
      <c r="I1007" s="134">
        <f t="shared" si="874"/>
        <v>0.41617988300000003</v>
      </c>
      <c r="J1007" s="138">
        <f t="shared" si="875"/>
        <v>0.43180634852000005</v>
      </c>
      <c r="K1007" s="190">
        <v>1.2019245000000001</v>
      </c>
      <c r="L1007" s="190">
        <v>0.24486993000000001</v>
      </c>
      <c r="M1007" s="190">
        <v>0.10955698</v>
      </c>
      <c r="N1007" s="190">
        <v>9.7531137000000004E-2</v>
      </c>
      <c r="O1007" s="190">
        <v>4.1269530999999998E-2</v>
      </c>
      <c r="P1007" s="190">
        <v>2.5827517000000001E-3</v>
      </c>
      <c r="Q1007" s="190">
        <v>6.1752973000000003E-2</v>
      </c>
      <c r="R1007" s="190">
        <v>4.9520664999999998E-2</v>
      </c>
      <c r="S1007" s="190">
        <v>0.37359006</v>
      </c>
      <c r="T1007" s="190">
        <v>7.9084292000000007E-3</v>
      </c>
      <c r="U1007" s="190">
        <v>7.8719431999999998E-4</v>
      </c>
      <c r="V1007" s="190">
        <v>0</v>
      </c>
      <c r="W1007" s="25"/>
      <c r="X1007" s="252">
        <f t="shared" si="843"/>
        <v>10.361418103448276</v>
      </c>
      <c r="Y1007" s="25">
        <v>200.12338</v>
      </c>
      <c r="Z1007" s="67">
        <f t="shared" si="876"/>
        <v>0.32124003399051071</v>
      </c>
      <c r="AA1007" s="5">
        <f t="shared" si="877"/>
        <v>1.7420009936E-5</v>
      </c>
      <c r="AB1007" s="5">
        <f t="shared" si="878"/>
        <v>4.3394536506014998E-8</v>
      </c>
      <c r="AC1007" s="36">
        <f t="shared" si="879"/>
        <v>0.51198284080000001</v>
      </c>
      <c r="AD1007" s="42">
        <v>9.6880256000000008E-6</v>
      </c>
      <c r="AE1007" s="42">
        <v>2.9227844999999999E-8</v>
      </c>
      <c r="AF1007" s="42">
        <v>7.9853078000000002E-13</v>
      </c>
      <c r="AG1007" s="42">
        <v>1.4510254999999999E-9</v>
      </c>
      <c r="AH1007" s="42">
        <v>3.1455394000000001E-9</v>
      </c>
      <c r="AI1007" s="42">
        <v>1.5440328E-8</v>
      </c>
      <c r="AJ1007" s="42">
        <v>7.0062689000000004E-6</v>
      </c>
      <c r="AK1007" s="42">
        <v>2.2020500999999999E-9</v>
      </c>
      <c r="AL1007" s="42">
        <v>7.2390051000000003E-9</v>
      </c>
      <c r="AM1007" s="42">
        <v>3.7438000000000002E-13</v>
      </c>
      <c r="AN1007" s="42">
        <v>6.8200515000000004E-14</v>
      </c>
      <c r="AO1007" s="42">
        <v>2.7052494000000001E-11</v>
      </c>
      <c r="AP1007" s="42">
        <v>4.2742438E-13</v>
      </c>
      <c r="AQ1007" s="42">
        <v>2.7008637999999998E-13</v>
      </c>
      <c r="AR1007" s="42">
        <v>9.5201280999999997E-9</v>
      </c>
      <c r="AS1007" s="42">
        <v>4.6661554999999998E-8</v>
      </c>
      <c r="AT1007" s="42">
        <v>7.4682537999999999E-10</v>
      </c>
      <c r="AU1007" s="29">
        <v>1.0310008000000001E-3</v>
      </c>
      <c r="AV1007" s="29">
        <v>0.51095184000000005</v>
      </c>
      <c r="AW1007" s="42">
        <v>6.4949686000000003E-7</v>
      </c>
      <c r="AX1007" s="42">
        <v>3.9496431000000002E-9</v>
      </c>
      <c r="AY1007" s="42">
        <v>1.7670995999999999E-13</v>
      </c>
      <c r="AZ1007" s="81"/>
      <c r="BA1007" s="38" t="s">
        <v>1172</v>
      </c>
      <c r="BB1007" s="81"/>
      <c r="BC1007" s="81"/>
      <c r="BE1007" s="39"/>
      <c r="BF1007"/>
      <c r="BG1007"/>
      <c r="BH1007"/>
      <c r="BI1007"/>
      <c r="BJ1007"/>
      <c r="BK1007"/>
      <c r="BL1007"/>
      <c r="BM1007"/>
      <c r="BN1007"/>
      <c r="BO1007"/>
      <c r="BP1007"/>
      <c r="BQ1007"/>
    </row>
    <row r="1008" spans="3:69">
      <c r="C1008" s="71" t="s">
        <v>1065</v>
      </c>
      <c r="E1008" s="29" t="s">
        <v>26</v>
      </c>
      <c r="F1008" s="43" t="s">
        <v>2459</v>
      </c>
      <c r="G1008" s="239">
        <f t="shared" si="872"/>
        <v>4.7720659576999998E-3</v>
      </c>
      <c r="H1008" s="135">
        <f t="shared" si="873"/>
        <v>3.0789614219999998E-4</v>
      </c>
      <c r="I1008" s="135">
        <f t="shared" si="874"/>
        <v>9.0633102000000005E-4</v>
      </c>
      <c r="J1008" s="136">
        <f t="shared" si="875"/>
        <v>9.4036139549999996E-4</v>
      </c>
      <c r="K1008" s="190">
        <v>2.6174774000000001E-3</v>
      </c>
      <c r="L1008" s="190">
        <v>5.3326271000000004E-4</v>
      </c>
      <c r="M1008" s="190">
        <v>2.3858646999999999E-4</v>
      </c>
      <c r="N1008" s="190">
        <v>2.1239733E-4</v>
      </c>
      <c r="O1008" s="190">
        <v>8.9874254000000002E-5</v>
      </c>
      <c r="P1008" s="190">
        <v>5.6245582000000003E-6</v>
      </c>
      <c r="Q1008" s="190">
        <v>1.3448183999999999E-4</v>
      </c>
      <c r="R1008" s="190">
        <v>1.0784307E-4</v>
      </c>
      <c r="S1008" s="190">
        <v>8.1358153000000001E-4</v>
      </c>
      <c r="T1008" s="190">
        <v>1.7222492000000001E-5</v>
      </c>
      <c r="U1008" s="190">
        <v>1.7143035E-6</v>
      </c>
      <c r="V1008" s="190">
        <v>0</v>
      </c>
      <c r="W1008" s="28"/>
      <c r="X1008" s="252">
        <f t="shared" si="843"/>
        <v>2.2564460344827585E-2</v>
      </c>
      <c r="Y1008" s="25">
        <v>0.43581642999999998</v>
      </c>
      <c r="Z1008" s="67">
        <f t="shared" si="876"/>
        <v>6.995768486044811E-4</v>
      </c>
      <c r="AA1008" s="5">
        <f t="shared" si="877"/>
        <v>3.7936229536100003E-8</v>
      </c>
      <c r="AB1008" s="5">
        <f t="shared" si="878"/>
        <v>9.4501959502379999E-11</v>
      </c>
      <c r="AC1008" s="36">
        <f t="shared" si="879"/>
        <v>1.1149648502E-3</v>
      </c>
      <c r="AD1008" s="42">
        <v>2.1097988000000001E-8</v>
      </c>
      <c r="AE1008" s="42">
        <v>6.3650607999999997E-11</v>
      </c>
      <c r="AF1008" s="42">
        <v>1.7389914E-15</v>
      </c>
      <c r="AG1008" s="42">
        <v>3.1599544000000002E-12</v>
      </c>
      <c r="AH1008" s="42">
        <v>6.8501627000000003E-12</v>
      </c>
      <c r="AI1008" s="42">
        <v>3.3624997999999999E-11</v>
      </c>
      <c r="AJ1008" s="42">
        <v>1.5257823E-8</v>
      </c>
      <c r="AK1008" s="42">
        <v>4.7954896000000004E-12</v>
      </c>
      <c r="AL1008" s="42">
        <v>1.5764661000000001E-11</v>
      </c>
      <c r="AM1008" s="42">
        <v>8.1530181000000002E-16</v>
      </c>
      <c r="AN1008" s="42">
        <v>1.4852289999999999E-16</v>
      </c>
      <c r="AO1008" s="42">
        <v>5.8913262000000004E-14</v>
      </c>
      <c r="AP1008" s="42">
        <v>9.3081860000000006E-16</v>
      </c>
      <c r="AQ1008" s="42">
        <v>5.8817755999999997E-16</v>
      </c>
      <c r="AR1008" s="42">
        <v>2.0732350999999999E-11</v>
      </c>
      <c r="AS1008" s="42">
        <v>1.0161667E-10</v>
      </c>
      <c r="AT1008" s="42">
        <v>1.6263905E-12</v>
      </c>
      <c r="AU1008" s="42">
        <v>2.2452502000000001E-6</v>
      </c>
      <c r="AV1008" s="29">
        <v>1.1127196000000001E-3</v>
      </c>
      <c r="AW1008" s="42">
        <v>1.4144344E-9</v>
      </c>
      <c r="AX1008" s="42">
        <v>8.6012904999999999E-12</v>
      </c>
      <c r="AY1008" s="42">
        <v>3.8482810999999998E-16</v>
      </c>
      <c r="AZ1008" s="81"/>
      <c r="BA1008" s="38" t="s">
        <v>1172</v>
      </c>
      <c r="BB1008" s="81"/>
      <c r="BC1008" s="81"/>
      <c r="BE1008" s="39"/>
      <c r="BF1008"/>
      <c r="BG1008"/>
      <c r="BH1008"/>
      <c r="BI1008"/>
      <c r="BJ1008"/>
      <c r="BK1008"/>
      <c r="BL1008"/>
      <c r="BM1008"/>
      <c r="BN1008"/>
      <c r="BO1008"/>
      <c r="BP1008"/>
      <c r="BQ1008"/>
    </row>
    <row r="1009" spans="3:69">
      <c r="C1009" s="71" t="s">
        <v>1066</v>
      </c>
      <c r="E1009" s="29" t="s">
        <v>26</v>
      </c>
      <c r="F1009" s="43" t="s">
        <v>2460</v>
      </c>
      <c r="G1009" s="239">
        <f t="shared" si="872"/>
        <v>9.5272609553999996E-3</v>
      </c>
      <c r="H1009" s="135">
        <f t="shared" si="873"/>
        <v>6.1470376199999996E-4</v>
      </c>
      <c r="I1009" s="135">
        <f t="shared" si="874"/>
        <v>1.8094577800000001E-3</v>
      </c>
      <c r="J1009" s="136">
        <f t="shared" si="875"/>
        <v>1.8773983133999999E-3</v>
      </c>
      <c r="K1009" s="190">
        <v>5.2257010999999997E-3</v>
      </c>
      <c r="L1009" s="190">
        <v>1.0646401E-3</v>
      </c>
      <c r="M1009" s="190">
        <v>4.7632944999999999E-4</v>
      </c>
      <c r="N1009" s="190">
        <v>4.2404375999999998E-4</v>
      </c>
      <c r="O1009" s="190">
        <v>1.7943076999999999E-4</v>
      </c>
      <c r="P1009" s="190">
        <v>1.1229232E-5</v>
      </c>
      <c r="Q1009" s="190">
        <v>2.6848823E-4</v>
      </c>
      <c r="R1009" s="190">
        <v>2.1530487E-4</v>
      </c>
      <c r="S1009" s="190">
        <v>1.6242868E-3</v>
      </c>
      <c r="T1009" s="190">
        <v>3.4384097E-5</v>
      </c>
      <c r="U1009" s="190">
        <v>3.4225464E-6</v>
      </c>
      <c r="V1009" s="190">
        <v>0</v>
      </c>
      <c r="W1009" s="28"/>
      <c r="X1009" s="252">
        <f t="shared" si="843"/>
        <v>4.5049147413793102E-2</v>
      </c>
      <c r="Y1009" s="25">
        <v>0.87009210000000003</v>
      </c>
      <c r="Z1009" s="67">
        <f t="shared" si="876"/>
        <v>1.3966804408531955E-3</v>
      </c>
      <c r="AA1009" s="5">
        <f t="shared" si="877"/>
        <v>7.5738340762299995E-8</v>
      </c>
      <c r="AB1009" s="5">
        <f t="shared" si="878"/>
        <v>1.8866982284452997E-10</v>
      </c>
      <c r="AC1009" s="36">
        <f t="shared" si="879"/>
        <v>2.2259878627E-3</v>
      </c>
      <c r="AD1009" s="42">
        <v>4.2121386999999998E-8</v>
      </c>
      <c r="AE1009" s="42">
        <v>1.2707619E-10</v>
      </c>
      <c r="AF1009" s="42">
        <v>3.4718348000000002E-15</v>
      </c>
      <c r="AG1009" s="42">
        <v>6.3087373000000001E-12</v>
      </c>
      <c r="AH1009" s="42">
        <v>1.3676108E-11</v>
      </c>
      <c r="AI1009" s="42">
        <v>6.7131120999999999E-11</v>
      </c>
      <c r="AJ1009" s="42">
        <v>3.0461703999999997E-8</v>
      </c>
      <c r="AK1009" s="42">
        <v>9.5740253999999995E-12</v>
      </c>
      <c r="AL1009" s="42">
        <v>3.1473589E-11</v>
      </c>
      <c r="AM1009" s="42">
        <v>1.6277211999999999E-15</v>
      </c>
      <c r="AN1009" s="42">
        <v>2.9652072E-16</v>
      </c>
      <c r="AO1009" s="42">
        <v>1.1761825000000001E-13</v>
      </c>
      <c r="AP1009" s="42">
        <v>1.8583464000000002E-15</v>
      </c>
      <c r="AQ1009" s="42">
        <v>1.1742757E-15</v>
      </c>
      <c r="AR1009" s="42">
        <v>4.1391406000000003E-11</v>
      </c>
      <c r="AS1009" s="42">
        <v>2.0287408999999999E-10</v>
      </c>
      <c r="AT1009" s="42">
        <v>3.2470312E-12</v>
      </c>
      <c r="AU1009" s="42">
        <v>4.4825626999999999E-6</v>
      </c>
      <c r="AV1009" s="29">
        <v>2.2215053E-3</v>
      </c>
      <c r="AW1009" s="42">
        <v>2.8238683E-9</v>
      </c>
      <c r="AX1009" s="42">
        <v>1.7172172000000001E-11</v>
      </c>
      <c r="AY1009" s="42">
        <v>7.6829570999999996E-16</v>
      </c>
      <c r="AZ1009" s="81"/>
      <c r="BA1009" s="38" t="s">
        <v>1172</v>
      </c>
      <c r="BB1009" s="81"/>
      <c r="BC1009" s="81"/>
      <c r="BE1009" s="39"/>
      <c r="BF1009"/>
      <c r="BG1009"/>
      <c r="BH1009"/>
      <c r="BI1009"/>
      <c r="BJ1009"/>
      <c r="BK1009"/>
      <c r="BL1009"/>
      <c r="BM1009"/>
      <c r="BN1009"/>
      <c r="BO1009"/>
      <c r="BP1009"/>
      <c r="BQ1009"/>
    </row>
    <row r="1010" spans="3:69">
      <c r="C1010" s="71" t="s">
        <v>1067</v>
      </c>
      <c r="E1010" s="29" t="s">
        <v>26</v>
      </c>
      <c r="F1010" s="43" t="s">
        <v>2461</v>
      </c>
      <c r="G1010" s="239">
        <f t="shared" si="872"/>
        <v>1.9064162427999999E-2</v>
      </c>
      <c r="H1010" s="135">
        <f t="shared" si="873"/>
        <v>1.230029526E-3</v>
      </c>
      <c r="I1010" s="135">
        <f t="shared" si="874"/>
        <v>3.6207466500000002E-3</v>
      </c>
      <c r="J1010" s="136">
        <f t="shared" si="875"/>
        <v>3.7566962520000002E-3</v>
      </c>
      <c r="K1010" s="190">
        <v>1.0456689999999999E-2</v>
      </c>
      <c r="L1010" s="190">
        <v>2.1303576E-3</v>
      </c>
      <c r="M1010" s="190">
        <v>9.5314089999999998E-4</v>
      </c>
      <c r="N1010" s="190">
        <v>8.4851659999999999E-4</v>
      </c>
      <c r="O1010" s="190">
        <v>3.590431E-4</v>
      </c>
      <c r="P1010" s="190">
        <v>2.2469826000000001E-5</v>
      </c>
      <c r="Q1010" s="190">
        <v>5.3724814999999999E-4</v>
      </c>
      <c r="R1010" s="190">
        <v>4.3082761E-4</v>
      </c>
      <c r="S1010" s="190">
        <v>3.2502171000000002E-3</v>
      </c>
      <c r="T1010" s="190">
        <v>6.8802986E-5</v>
      </c>
      <c r="U1010" s="190">
        <v>6.8485559999999996E-6</v>
      </c>
      <c r="V1010" s="190">
        <v>0</v>
      </c>
      <c r="W1010" s="28"/>
      <c r="X1010" s="252">
        <f t="shared" si="843"/>
        <v>9.0143879310344815E-2</v>
      </c>
      <c r="Y1010" s="25">
        <v>1.7410646000000001</v>
      </c>
      <c r="Z1010" s="67">
        <f t="shared" si="876"/>
        <v>2.7947741812585822E-3</v>
      </c>
      <c r="AA1010" s="5">
        <f t="shared" si="877"/>
        <v>1.51553321348E-7</v>
      </c>
      <c r="AB1010" s="5">
        <f t="shared" si="878"/>
        <v>3.7753055280547999E-10</v>
      </c>
      <c r="AC1010" s="36">
        <f t="shared" si="879"/>
        <v>4.4542281613000004E-3</v>
      </c>
      <c r="AD1010" s="42">
        <v>8.4285397000000001E-8</v>
      </c>
      <c r="AE1010" s="42">
        <v>2.5428096000000001E-10</v>
      </c>
      <c r="AF1010" s="42">
        <v>6.9471825999999997E-15</v>
      </c>
      <c r="AG1010" s="42">
        <v>1.2623858E-11</v>
      </c>
      <c r="AH1010" s="42">
        <v>2.7366054000000002E-11</v>
      </c>
      <c r="AI1010" s="42">
        <v>1.3433017E-10</v>
      </c>
      <c r="AJ1010" s="42">
        <v>6.0954231999999999E-8</v>
      </c>
      <c r="AK1010" s="42">
        <v>1.9157738999999999E-11</v>
      </c>
      <c r="AL1010" s="42">
        <v>6.2979026000000005E-11</v>
      </c>
      <c r="AM1010" s="42">
        <v>3.2570895999999999E-15</v>
      </c>
      <c r="AN1010" s="42">
        <v>5.9334148000000002E-16</v>
      </c>
      <c r="AO1010" s="42">
        <v>2.3535550999999998E-13</v>
      </c>
      <c r="AP1010" s="42">
        <v>3.7185733000000002E-15</v>
      </c>
      <c r="AQ1010" s="42">
        <v>2.3497396999999999E-15</v>
      </c>
      <c r="AR1010" s="42">
        <v>8.2824696000000001E-11</v>
      </c>
      <c r="AS1010" s="42">
        <v>4.0595346999999998E-10</v>
      </c>
      <c r="AT1010" s="42">
        <v>6.497348E-12</v>
      </c>
      <c r="AU1010" s="42">
        <v>8.9696612999999997E-6</v>
      </c>
      <c r="AV1010" s="29">
        <v>4.4452585000000003E-3</v>
      </c>
      <c r="AW1010" s="42">
        <v>5.6505941000000001E-9</v>
      </c>
      <c r="AX1010" s="42">
        <v>3.4361721000000003E-11</v>
      </c>
      <c r="AY1010" s="42">
        <v>1.5373688E-15</v>
      </c>
      <c r="AZ1010" s="81"/>
      <c r="BA1010" s="38" t="s">
        <v>1172</v>
      </c>
      <c r="BB1010" s="81"/>
      <c r="BC1010" s="81"/>
      <c r="BE1010" s="39"/>
      <c r="BF1010"/>
      <c r="BG1010"/>
      <c r="BH1010"/>
      <c r="BI1010"/>
      <c r="BJ1010"/>
      <c r="BK1010"/>
      <c r="BL1010"/>
      <c r="BM1010"/>
      <c r="BN1010"/>
      <c r="BO1010"/>
      <c r="BP1010"/>
      <c r="BQ1010"/>
    </row>
    <row r="1011" spans="3:69">
      <c r="C1011" s="71" t="s">
        <v>1068</v>
      </c>
      <c r="E1011" s="29" t="s">
        <v>26</v>
      </c>
      <c r="F1011" s="43" t="s">
        <v>2462</v>
      </c>
      <c r="G1011" s="239">
        <f t="shared" si="872"/>
        <v>4.4780295642E-2</v>
      </c>
      <c r="H1011" s="135">
        <f t="shared" si="873"/>
        <v>2.8892476149999999E-3</v>
      </c>
      <c r="I1011" s="135">
        <f t="shared" si="874"/>
        <v>8.5048637000000003E-3</v>
      </c>
      <c r="J1011" s="136">
        <f t="shared" si="875"/>
        <v>8.8241993269999996E-3</v>
      </c>
      <c r="K1011" s="190">
        <v>2.4561985000000001E-2</v>
      </c>
      <c r="L1011" s="190">
        <v>5.0040509999999998E-3</v>
      </c>
      <c r="M1011" s="190">
        <v>2.2388568999999999E-3</v>
      </c>
      <c r="N1011" s="190">
        <v>1.9931022000000001E-3</v>
      </c>
      <c r="O1011" s="190">
        <v>8.4336546999999997E-4</v>
      </c>
      <c r="P1011" s="190">
        <v>5.2779945000000002E-5</v>
      </c>
      <c r="Q1011" s="190">
        <v>1.2619558E-3</v>
      </c>
      <c r="R1011" s="190">
        <v>1.0119819E-3</v>
      </c>
      <c r="S1011" s="190">
        <v>7.6345175999999997E-3</v>
      </c>
      <c r="T1011" s="190">
        <v>1.6161307999999999E-4</v>
      </c>
      <c r="U1011" s="190">
        <v>1.6086747000000002E-5</v>
      </c>
      <c r="V1011" s="190">
        <v>0</v>
      </c>
      <c r="W1011" s="28"/>
      <c r="X1011" s="252">
        <f t="shared" si="843"/>
        <v>0.21174124999999999</v>
      </c>
      <c r="Y1011" s="25">
        <v>4.0896309999999998</v>
      </c>
      <c r="Z1011" s="67">
        <f t="shared" si="876"/>
        <v>6.5647160086541563E-3</v>
      </c>
      <c r="AA1011" s="5">
        <f t="shared" si="877"/>
        <v>3.5598744233099992E-7</v>
      </c>
      <c r="AB1011" s="5">
        <f t="shared" si="878"/>
        <v>8.8679111449859992E-10</v>
      </c>
      <c r="AC1011" s="36">
        <f t="shared" si="879"/>
        <v>1.0462650065000001E-2</v>
      </c>
      <c r="AD1011" s="42">
        <v>1.9798011000000001E-7</v>
      </c>
      <c r="AE1011" s="42">
        <v>5.9728701999999997E-10</v>
      </c>
      <c r="AF1011" s="42">
        <v>1.6318413999999999E-14</v>
      </c>
      <c r="AG1011" s="42">
        <v>2.9652500999999998E-11</v>
      </c>
      <c r="AH1011" s="42">
        <v>6.4280820000000005E-11</v>
      </c>
      <c r="AI1011" s="42">
        <v>3.1553155000000002E-10</v>
      </c>
      <c r="AJ1011" s="42">
        <v>1.4317694000000001E-7</v>
      </c>
      <c r="AK1011" s="42">
        <v>4.5000098999999999E-11</v>
      </c>
      <c r="AL1011" s="42">
        <v>1.4793303E-10</v>
      </c>
      <c r="AM1011" s="42">
        <v>7.6506604000000003E-15</v>
      </c>
      <c r="AN1011" s="42">
        <v>1.3937149E-15</v>
      </c>
      <c r="AO1011" s="42">
        <v>5.5283252999999996E-13</v>
      </c>
      <c r="AP1011" s="42">
        <v>8.7346512999999998E-15</v>
      </c>
      <c r="AQ1011" s="42">
        <v>5.5193632E-15</v>
      </c>
      <c r="AR1011" s="42">
        <v>1.9454903000000001E-10</v>
      </c>
      <c r="AS1011" s="42">
        <v>9.5355442999999996E-10</v>
      </c>
      <c r="AT1011" s="42">
        <v>1.5261786000000001E-11</v>
      </c>
      <c r="AU1011" s="42">
        <v>2.1069064999999999E-5</v>
      </c>
      <c r="AV1011" s="29">
        <v>1.0441581E-2</v>
      </c>
      <c r="AW1011" s="42">
        <v>1.3272823999999999E-8</v>
      </c>
      <c r="AX1011" s="42">
        <v>8.0713118999999996E-11</v>
      </c>
      <c r="AY1011" s="42">
        <v>3.6111648E-15</v>
      </c>
      <c r="AZ1011" s="81"/>
      <c r="BA1011" s="38" t="s">
        <v>1172</v>
      </c>
      <c r="BB1011" s="81"/>
      <c r="BC1011" s="81"/>
      <c r="BE1011" s="39"/>
      <c r="BF1011"/>
      <c r="BG1011"/>
      <c r="BH1011"/>
      <c r="BI1011"/>
      <c r="BJ1011"/>
      <c r="BK1011"/>
      <c r="BL1011"/>
      <c r="BM1011"/>
      <c r="BN1011"/>
      <c r="BO1011"/>
      <c r="BP1011"/>
      <c r="BQ1011"/>
    </row>
    <row r="1012" spans="3:69">
      <c r="C1012" s="71" t="s">
        <v>1069</v>
      </c>
      <c r="E1012" s="29" t="s">
        <v>52</v>
      </c>
      <c r="F1012" s="43" t="s">
        <v>2463</v>
      </c>
      <c r="G1012" s="239">
        <f t="shared" si="872"/>
        <v>1.1496340674000001E-2</v>
      </c>
      <c r="H1012" s="135">
        <f t="shared" si="873"/>
        <v>7.4174979199999997E-4</v>
      </c>
      <c r="I1012" s="135">
        <f t="shared" si="874"/>
        <v>2.1834337699999998E-3</v>
      </c>
      <c r="J1012" s="136">
        <f t="shared" si="875"/>
        <v>2.2654161120000001E-3</v>
      </c>
      <c r="K1012" s="190">
        <v>6.3057410000000001E-3</v>
      </c>
      <c r="L1012" s="190">
        <v>1.2846782999999999E-3</v>
      </c>
      <c r="M1012" s="190">
        <v>5.7477649999999999E-4</v>
      </c>
      <c r="N1012" s="190">
        <v>5.1168446999999995E-4</v>
      </c>
      <c r="O1012" s="190">
        <v>2.1651525E-4</v>
      </c>
      <c r="P1012" s="190">
        <v>1.3550071999999999E-5</v>
      </c>
      <c r="Q1012" s="190">
        <v>3.2397897000000002E-4</v>
      </c>
      <c r="R1012" s="190">
        <v>2.5980375E-4</v>
      </c>
      <c r="S1012" s="190">
        <v>1.9599919000000002E-3</v>
      </c>
      <c r="T1012" s="190">
        <v>4.1490548999999999E-5</v>
      </c>
      <c r="U1012" s="190">
        <v>4.1299129999999998E-6</v>
      </c>
      <c r="V1012" s="190">
        <v>0</v>
      </c>
      <c r="W1012" s="28"/>
      <c r="X1012" s="252">
        <f t="shared" si="843"/>
        <v>5.435983620689655E-2</v>
      </c>
      <c r="Y1012" s="25">
        <v>1.0499213999999999</v>
      </c>
      <c r="Z1012" s="67">
        <f t="shared" si="876"/>
        <v>1.6853442131213587E-3</v>
      </c>
      <c r="AA1012" s="5">
        <f t="shared" si="877"/>
        <v>9.1391824979399989E-8</v>
      </c>
      <c r="AB1012" s="5">
        <f t="shared" si="878"/>
        <v>2.2766381081536E-10</v>
      </c>
      <c r="AC1012" s="36">
        <f t="shared" si="879"/>
        <v>2.6860516119000004E-3</v>
      </c>
      <c r="AD1012" s="42">
        <v>5.0826971000000003E-8</v>
      </c>
      <c r="AE1012" s="42">
        <v>1.5334009999999999E-10</v>
      </c>
      <c r="AF1012" s="42">
        <v>4.1893883000000003E-15</v>
      </c>
      <c r="AG1012" s="42">
        <v>7.6126174000000004E-12</v>
      </c>
      <c r="AH1012" s="42">
        <v>1.6502665000000002E-11</v>
      </c>
      <c r="AI1012" s="42">
        <v>8.1005677999999999E-11</v>
      </c>
      <c r="AJ1012" s="42">
        <v>3.6757481999999998E-8</v>
      </c>
      <c r="AK1012" s="42">
        <v>1.1552769999999999E-11</v>
      </c>
      <c r="AL1012" s="42">
        <v>3.7978502000000002E-11</v>
      </c>
      <c r="AM1012" s="42">
        <v>1.9641361999999999E-15</v>
      </c>
      <c r="AN1012" s="42">
        <v>3.5780517000000002E-16</v>
      </c>
      <c r="AO1012" s="42">
        <v>1.419274E-13</v>
      </c>
      <c r="AP1012" s="42">
        <v>2.2424265999999999E-15</v>
      </c>
      <c r="AQ1012" s="42">
        <v>1.4169732E-15</v>
      </c>
      <c r="AR1012" s="42">
        <v>4.9946119000000001E-11</v>
      </c>
      <c r="AS1012" s="42">
        <v>2.4480379999999999E-10</v>
      </c>
      <c r="AT1012" s="42">
        <v>3.9181225999999998E-12</v>
      </c>
      <c r="AU1012" s="42">
        <v>5.4090118999999998E-6</v>
      </c>
      <c r="AV1012" s="29">
        <v>2.6806426000000002E-3</v>
      </c>
      <c r="AW1012" s="42">
        <v>3.4075011E-9</v>
      </c>
      <c r="AX1012" s="42">
        <v>2.0721290999999999E-11</v>
      </c>
      <c r="AY1012" s="42">
        <v>9.2708588999999999E-16</v>
      </c>
      <c r="AZ1012" s="81"/>
      <c r="BA1012" s="38" t="s">
        <v>1172</v>
      </c>
      <c r="BB1012" s="81"/>
      <c r="BC1012" s="81"/>
      <c r="BE1012" s="39"/>
      <c r="BF1012"/>
      <c r="BG1012"/>
      <c r="BH1012"/>
      <c r="BI1012"/>
      <c r="BJ1012"/>
      <c r="BK1012"/>
      <c r="BL1012"/>
      <c r="BM1012"/>
      <c r="BN1012"/>
      <c r="BO1012"/>
      <c r="BP1012"/>
      <c r="BQ1012"/>
    </row>
    <row r="1013" spans="3:69">
      <c r="C1013" s="71" t="s">
        <v>1070</v>
      </c>
      <c r="E1013" s="29" t="s">
        <v>1</v>
      </c>
      <c r="F1013" s="43" t="s">
        <v>2464</v>
      </c>
      <c r="G1013" s="239">
        <f t="shared" si="872"/>
        <v>5.2307122618403076E-2</v>
      </c>
      <c r="H1013" s="135">
        <f t="shared" si="873"/>
        <v>2.4389664400000003E-3</v>
      </c>
      <c r="I1013" s="135">
        <f t="shared" si="874"/>
        <v>9.5887065199999986E-3</v>
      </c>
      <c r="J1013" s="136">
        <f t="shared" si="875"/>
        <v>2.2221067658403079E-2</v>
      </c>
      <c r="K1013" s="190">
        <v>1.8058382000000001E-2</v>
      </c>
      <c r="L1013" s="190">
        <v>6.9601426000000001E-3</v>
      </c>
      <c r="M1013" s="190">
        <v>1.7893581E-3</v>
      </c>
      <c r="N1013" s="190">
        <v>1.5885408000000001E-3</v>
      </c>
      <c r="O1013" s="190">
        <v>5.6402630999999998E-4</v>
      </c>
      <c r="P1013" s="190">
        <v>2.8639932999999999E-4</v>
      </c>
      <c r="Q1013" s="190">
        <v>8.3920581999999996E-4</v>
      </c>
      <c r="R1013" s="190">
        <v>1.6959445E-2</v>
      </c>
      <c r="S1013" s="190">
        <v>5.1430562000000001E-3</v>
      </c>
      <c r="T1013" s="190">
        <v>1.0733021000000001E-4</v>
      </c>
      <c r="U1013" s="190">
        <v>1.1236246E-5</v>
      </c>
      <c r="V1013" s="190">
        <v>2.4030817000000001E-12</v>
      </c>
      <c r="W1013" s="28"/>
      <c r="X1013" s="252">
        <f t="shared" si="843"/>
        <v>0.15567570689655172</v>
      </c>
      <c r="Y1013" s="25">
        <v>3.0527080999999998</v>
      </c>
      <c r="Z1013" s="67">
        <f t="shared" si="876"/>
        <v>6.0394680827874948E-3</v>
      </c>
      <c r="AA1013" s="5">
        <f t="shared" si="877"/>
        <v>3.303422548440001E-7</v>
      </c>
      <c r="AB1013" s="5">
        <f t="shared" si="878"/>
        <v>7.3009290674415005E-10</v>
      </c>
      <c r="AC1013" s="36">
        <f t="shared" si="879"/>
        <v>9.6387439900000003E-3</v>
      </c>
      <c r="AD1013" s="42">
        <v>1.4563471E-7</v>
      </c>
      <c r="AE1013" s="42">
        <v>4.3936271E-10</v>
      </c>
      <c r="AF1013" s="42">
        <v>1.2003749999999999E-14</v>
      </c>
      <c r="AG1013" s="42">
        <v>1.9992597E-11</v>
      </c>
      <c r="AH1013" s="42">
        <v>4.2646427000000002E-11</v>
      </c>
      <c r="AI1013" s="42">
        <v>2.5269869000000002E-10</v>
      </c>
      <c r="AJ1013" s="42">
        <v>1.7407152E-7</v>
      </c>
      <c r="AK1013" s="42">
        <v>3.6025629000000001E-11</v>
      </c>
      <c r="AL1013" s="42">
        <v>1.8998621E-10</v>
      </c>
      <c r="AM1013" s="42">
        <v>1.0061546E-14</v>
      </c>
      <c r="AN1013" s="42">
        <v>9.5083475000000004E-16</v>
      </c>
      <c r="AO1013" s="42">
        <v>4.8884821000000004E-13</v>
      </c>
      <c r="AP1013" s="42">
        <v>7.2417563000000002E-15</v>
      </c>
      <c r="AQ1013" s="42">
        <v>9.4787945000000003E-15</v>
      </c>
      <c r="AR1013" s="42">
        <v>8.0884138999999996E-10</v>
      </c>
      <c r="AS1013" s="42">
        <v>7.0957284E-10</v>
      </c>
      <c r="AT1013" s="42">
        <v>1.0660043000000001E-11</v>
      </c>
      <c r="AU1013" s="29">
        <v>7.2972789000000002E-4</v>
      </c>
      <c r="AV1013" s="29">
        <v>8.9090161000000001E-3</v>
      </c>
      <c r="AW1013" s="42">
        <v>8.8022728999999993E-9</v>
      </c>
      <c r="AX1013" s="42">
        <v>5.3527335000000001E-11</v>
      </c>
      <c r="AY1013" s="42">
        <v>2.3948526000000002E-15</v>
      </c>
      <c r="AZ1013" s="81"/>
      <c r="BA1013" s="38" t="s">
        <v>1172</v>
      </c>
      <c r="BB1013" s="81"/>
      <c r="BC1013" s="81"/>
      <c r="BE1013" s="39"/>
      <c r="BF1013"/>
      <c r="BG1013"/>
      <c r="BH1013"/>
      <c r="BI1013"/>
      <c r="BJ1013"/>
      <c r="BK1013"/>
      <c r="BL1013"/>
      <c r="BM1013"/>
      <c r="BN1013"/>
      <c r="BO1013"/>
      <c r="BP1013"/>
      <c r="BQ1013"/>
    </row>
    <row r="1014" spans="3:69">
      <c r="C1014" s="57" t="s">
        <v>899</v>
      </c>
      <c r="D1014" s="1" t="s">
        <v>183</v>
      </c>
      <c r="E1014" s="29"/>
      <c r="F1014" s="67"/>
      <c r="H1014" s="67"/>
      <c r="I1014" s="67"/>
      <c r="J1014" s="67"/>
      <c r="K1014" s="124"/>
      <c r="L1014" s="124"/>
      <c r="M1014" s="124"/>
      <c r="N1014" s="124"/>
      <c r="O1014" s="124"/>
      <c r="P1014" s="124"/>
      <c r="Q1014" s="124"/>
      <c r="R1014" s="124"/>
      <c r="S1014" s="124"/>
      <c r="T1014" s="124"/>
      <c r="U1014" s="124"/>
      <c r="V1014" s="124"/>
      <c r="W1014" s="124"/>
      <c r="Y1014" s="67"/>
      <c r="AA1014" s="67"/>
      <c r="AB1014" s="67"/>
      <c r="AC1014" s="67"/>
      <c r="AD1014" s="67"/>
      <c r="AE1014" s="67"/>
      <c r="AF1014" s="67"/>
      <c r="AG1014" s="67"/>
      <c r="AH1014" s="67"/>
      <c r="AI1014" s="67"/>
      <c r="AJ1014" s="67"/>
      <c r="AK1014" s="67"/>
      <c r="AL1014" s="67"/>
      <c r="AM1014" s="67"/>
      <c r="AN1014" s="67"/>
      <c r="AO1014" s="67"/>
      <c r="AP1014" s="67"/>
      <c r="AQ1014" s="67"/>
      <c r="AR1014" s="67"/>
      <c r="AS1014" s="67"/>
      <c r="AT1014" s="67"/>
      <c r="AU1014" s="67"/>
      <c r="AV1014" s="67"/>
      <c r="AW1014" s="67"/>
      <c r="AX1014" s="67"/>
      <c r="AY1014" s="67"/>
      <c r="BE1014" s="29"/>
      <c r="BF1014"/>
      <c r="BG1014"/>
      <c r="BH1014"/>
      <c r="BI1014"/>
      <c r="BJ1014"/>
      <c r="BK1014"/>
      <c r="BL1014"/>
      <c r="BM1014"/>
      <c r="BN1014"/>
      <c r="BO1014"/>
      <c r="BP1014"/>
      <c r="BQ1014"/>
    </row>
    <row r="1015" spans="3:69">
      <c r="C1015" s="71" t="s">
        <v>908</v>
      </c>
      <c r="E1015" s="29" t="s">
        <v>52</v>
      </c>
      <c r="F1015" s="43" t="s">
        <v>2465</v>
      </c>
      <c r="G1015" s="241">
        <f t="shared" ref="G1015:G1023" si="880">H1015+I1015+J1015+K1015</f>
        <v>3.7308879005000004E-2</v>
      </c>
      <c r="H1015" s="96">
        <f t="shared" ref="H1015:H1023" si="881">N1015+O1015+P1015</f>
        <v>2.4071879779999999E-3</v>
      </c>
      <c r="I1015" s="96">
        <f t="shared" ref="I1015:I1023" si="882">L1015+M1015+Q1015</f>
        <v>7.0858607000000001E-3</v>
      </c>
      <c r="J1015" s="151">
        <f t="shared" ref="J1015:J1023" si="883">R1015+IF(S1015="x",0,S1015)+IF(T1015="x",0,T1015)+IF(U1015="x",0,U1015)+V1015</f>
        <v>7.351916327E-3</v>
      </c>
      <c r="K1015" s="190">
        <v>2.0463914E-2</v>
      </c>
      <c r="L1015" s="190">
        <v>4.1691447999999999E-3</v>
      </c>
      <c r="M1015" s="190">
        <v>1.8653124E-3</v>
      </c>
      <c r="N1015" s="190">
        <v>1.6605609E-3</v>
      </c>
      <c r="O1015" s="190">
        <v>7.0265325999999996E-4</v>
      </c>
      <c r="P1015" s="190">
        <v>4.3973817999999998E-5</v>
      </c>
      <c r="Q1015" s="190">
        <v>1.0514035E-3</v>
      </c>
      <c r="R1015" s="190">
        <v>8.4313670999999995E-4</v>
      </c>
      <c r="S1015" s="190">
        <v>6.3607283000000001E-3</v>
      </c>
      <c r="T1015" s="190">
        <v>1.3464858E-4</v>
      </c>
      <c r="U1015" s="190">
        <v>1.3402737000000001E-5</v>
      </c>
      <c r="V1015" s="190">
        <v>0</v>
      </c>
      <c r="W1015" s="25"/>
      <c r="X1015" s="252">
        <f t="shared" si="843"/>
        <v>0.17641305172413793</v>
      </c>
      <c r="Y1015" s="25">
        <v>3.4072920999999998</v>
      </c>
      <c r="Z1015" s="67">
        <f t="shared" ref="Z1015:Z1023" si="884">AA1015*42.1*400+AB1015*1396*400+AC1015*0.0000357*200</f>
        <v>5.4694189985798388E-3</v>
      </c>
      <c r="AA1015" s="5">
        <f t="shared" ref="AA1015:AA1023" si="885">AD1015+AG1015+AH1015+AI1015+AJ1015+AR1015+AS1015+AW1015</f>
        <v>2.9659234017500008E-7</v>
      </c>
      <c r="AB1015" s="5">
        <f t="shared" ref="AB1015:AB1023" si="886">AE1015+AF1015+AK1015+AL1015+AM1015+AN1015+AO1015+AP1015+AQ1015+AT1015+AX1015+AY1015</f>
        <v>7.3883349915199998E-10</v>
      </c>
      <c r="AC1015" s="36">
        <f t="shared" ref="AC1015:AC1023" si="887">AU1015+AV1015</f>
        <v>8.7169977740000001E-3</v>
      </c>
      <c r="AD1015" s="42">
        <v>1.6494790999999999E-7</v>
      </c>
      <c r="AE1015" s="42">
        <v>4.9763201999999997E-10</v>
      </c>
      <c r="AF1015" s="42">
        <v>1.3595751E-14</v>
      </c>
      <c r="AG1015" s="42">
        <v>2.4705097999999999E-11</v>
      </c>
      <c r="AH1015" s="42">
        <v>5.3555817000000003E-11</v>
      </c>
      <c r="AI1015" s="42">
        <v>2.6288634999999998E-10</v>
      </c>
      <c r="AJ1015" s="42">
        <v>1.1928843E-7</v>
      </c>
      <c r="AK1015" s="42">
        <v>3.7492009000000001E-11</v>
      </c>
      <c r="AL1015" s="42">
        <v>1.2325099E-10</v>
      </c>
      <c r="AM1015" s="42">
        <v>6.3741778000000002E-15</v>
      </c>
      <c r="AN1015" s="42">
        <v>1.161179E-15</v>
      </c>
      <c r="AO1015" s="42">
        <v>4.6059459999999999E-13</v>
      </c>
      <c r="AP1015" s="42">
        <v>7.2773090000000001E-15</v>
      </c>
      <c r="AQ1015" s="42">
        <v>4.5984790999999999E-15</v>
      </c>
      <c r="AR1015" s="42">
        <v>1.6208929E-10</v>
      </c>
      <c r="AS1015" s="42">
        <v>7.9445762000000001E-10</v>
      </c>
      <c r="AT1015" s="42">
        <v>1.2715417E-11</v>
      </c>
      <c r="AU1015" s="42">
        <v>1.7553774E-5</v>
      </c>
      <c r="AV1015" s="29">
        <v>8.6994440000000006E-3</v>
      </c>
      <c r="AW1015" s="42">
        <v>1.1058306E-8</v>
      </c>
      <c r="AX1015" s="42">
        <v>6.7246453000000001E-11</v>
      </c>
      <c r="AY1015" s="42">
        <v>3.0086561000000002E-15</v>
      </c>
      <c r="AZ1015" s="81"/>
      <c r="BA1015" s="81" t="s">
        <v>1229</v>
      </c>
      <c r="BB1015" s="81"/>
      <c r="BC1015" s="81"/>
      <c r="BE1015" s="39"/>
      <c r="BF1015"/>
      <c r="BG1015"/>
      <c r="BH1015"/>
      <c r="BI1015"/>
      <c r="BJ1015"/>
      <c r="BK1015"/>
      <c r="BL1015"/>
      <c r="BM1015"/>
      <c r="BN1015"/>
      <c r="BO1015"/>
      <c r="BP1015"/>
      <c r="BQ1015"/>
    </row>
    <row r="1016" spans="3:69">
      <c r="C1016" s="71" t="s">
        <v>909</v>
      </c>
      <c r="E1016" s="29" t="s">
        <v>52</v>
      </c>
      <c r="F1016" s="43" t="s">
        <v>2466</v>
      </c>
      <c r="G1016" s="241">
        <f t="shared" si="880"/>
        <v>0.19348558225500001</v>
      </c>
      <c r="H1016" s="96">
        <f t="shared" si="881"/>
        <v>1.248378897E-2</v>
      </c>
      <c r="I1016" s="96">
        <f t="shared" si="882"/>
        <v>3.6747603099999998E-2</v>
      </c>
      <c r="J1016" s="151">
        <f t="shared" si="883"/>
        <v>3.8127380184999997E-2</v>
      </c>
      <c r="K1016" s="190">
        <v>0.10612681</v>
      </c>
      <c r="L1016" s="190">
        <v>2.1621379E-2</v>
      </c>
      <c r="M1016" s="190">
        <v>9.6735968999999995E-3</v>
      </c>
      <c r="N1016" s="190">
        <v>8.6117461999999992E-3</v>
      </c>
      <c r="O1016" s="190">
        <v>3.6439925000000001E-3</v>
      </c>
      <c r="P1016" s="190">
        <v>2.2805026999999999E-4</v>
      </c>
      <c r="Q1016" s="190">
        <v>5.4526271999999999E-3</v>
      </c>
      <c r="R1016" s="190">
        <v>4.3725461999999998E-3</v>
      </c>
      <c r="S1016" s="190">
        <v>3.2987032999999999E-2</v>
      </c>
      <c r="T1016" s="190">
        <v>6.9829376999999996E-4</v>
      </c>
      <c r="U1016" s="190">
        <v>6.9507215000000005E-5</v>
      </c>
      <c r="V1016" s="190">
        <v>0</v>
      </c>
      <c r="W1016" s="25"/>
      <c r="X1016" s="252">
        <f t="shared" si="843"/>
        <v>0.91488629310344827</v>
      </c>
      <c r="Y1016" s="25">
        <v>17.670375</v>
      </c>
      <c r="Z1016" s="67">
        <f t="shared" si="884"/>
        <v>2.8364661110027903E-2</v>
      </c>
      <c r="AA1016" s="5">
        <f t="shared" si="885"/>
        <v>1.5381416593500001E-6</v>
      </c>
      <c r="AB1016" s="5">
        <f t="shared" si="886"/>
        <v>3.8316248763254998E-9</v>
      </c>
      <c r="AC1016" s="36">
        <f t="shared" si="887"/>
        <v>4.5206755690999995E-2</v>
      </c>
      <c r="AD1016" s="42">
        <v>8.5542751000000005E-7</v>
      </c>
      <c r="AE1016" s="42">
        <v>2.5807428E-9</v>
      </c>
      <c r="AF1016" s="42">
        <v>7.0508194999999998E-14</v>
      </c>
      <c r="AG1016" s="42">
        <v>1.2812179000000001E-10</v>
      </c>
      <c r="AH1016" s="42">
        <v>2.7774296000000002E-10</v>
      </c>
      <c r="AI1016" s="42">
        <v>1.3633408E-9</v>
      </c>
      <c r="AJ1016" s="42">
        <v>6.1863536000000004E-7</v>
      </c>
      <c r="AK1016" s="42">
        <v>1.944353E-10</v>
      </c>
      <c r="AL1016" s="42">
        <v>6.3918535999999995E-10</v>
      </c>
      <c r="AM1016" s="42">
        <v>3.3056781999999999E-14</v>
      </c>
      <c r="AN1016" s="42">
        <v>6.0219284999999999E-15</v>
      </c>
      <c r="AO1016" s="42">
        <v>2.3886650000000001E-12</v>
      </c>
      <c r="AP1016" s="42">
        <v>3.7740462999999997E-14</v>
      </c>
      <c r="AQ1016" s="42">
        <v>2.3847927000000001E-14</v>
      </c>
      <c r="AR1016" s="42">
        <v>8.4060259999999997E-10</v>
      </c>
      <c r="AS1016" s="42">
        <v>4.1200942000000001E-9</v>
      </c>
      <c r="AT1016" s="42">
        <v>6.5942742999999994E-11</v>
      </c>
      <c r="AU1016" s="42">
        <v>9.1034691E-5</v>
      </c>
      <c r="AV1016" s="29">
        <v>4.5115720999999998E-2</v>
      </c>
      <c r="AW1016" s="42">
        <v>5.7348887E-8</v>
      </c>
      <c r="AX1016" s="42">
        <v>3.4874322999999999E-10</v>
      </c>
      <c r="AY1016" s="42">
        <v>1.5603030000000001E-14</v>
      </c>
      <c r="AZ1016" s="81"/>
      <c r="BA1016" s="81" t="s">
        <v>1229</v>
      </c>
      <c r="BB1016" s="81"/>
      <c r="BC1016" s="81"/>
      <c r="BE1016" s="39"/>
      <c r="BF1016"/>
      <c r="BG1016"/>
      <c r="BH1016"/>
      <c r="BI1016"/>
      <c r="BJ1016"/>
      <c r="BK1016"/>
      <c r="BL1016"/>
      <c r="BM1016"/>
      <c r="BN1016"/>
      <c r="BO1016"/>
      <c r="BP1016"/>
      <c r="BQ1016"/>
    </row>
    <row r="1017" spans="3:69">
      <c r="C1017" s="71" t="s">
        <v>910</v>
      </c>
      <c r="D1017" s="17">
        <v>1</v>
      </c>
      <c r="E1017" s="29" t="s">
        <v>52</v>
      </c>
      <c r="F1017" s="43" t="s">
        <v>2467</v>
      </c>
      <c r="G1017" s="241">
        <f t="shared" si="880"/>
        <v>2.1691209396700002E-2</v>
      </c>
      <c r="H1017" s="96">
        <f t="shared" si="881"/>
        <v>1.3995279130000001E-3</v>
      </c>
      <c r="I1017" s="96">
        <f t="shared" si="882"/>
        <v>4.1196864799999998E-3</v>
      </c>
      <c r="J1017" s="151">
        <f t="shared" si="883"/>
        <v>4.2743700036999999E-3</v>
      </c>
      <c r="K1017" s="190">
        <v>1.1897625E-2</v>
      </c>
      <c r="L1017" s="190">
        <v>2.4239214E-3</v>
      </c>
      <c r="M1017" s="190">
        <v>1.0844839999999999E-3</v>
      </c>
      <c r="N1017" s="190">
        <v>9.6544239999999998E-4</v>
      </c>
      <c r="O1017" s="190">
        <v>4.0851933999999998E-4</v>
      </c>
      <c r="P1017" s="190">
        <v>2.5566172999999999E-5</v>
      </c>
      <c r="Q1017" s="190">
        <v>6.1128107999999998E-4</v>
      </c>
      <c r="R1017" s="190">
        <v>4.9019576000000002E-4</v>
      </c>
      <c r="S1017" s="190">
        <v>3.6980978999999999E-3</v>
      </c>
      <c r="T1017" s="190">
        <v>7.8284054999999995E-5</v>
      </c>
      <c r="U1017" s="190">
        <v>7.7922887E-6</v>
      </c>
      <c r="V1017" s="190">
        <v>0</v>
      </c>
      <c r="W1017" s="25"/>
      <c r="X1017" s="252">
        <f t="shared" si="843"/>
        <v>0.10256573275862069</v>
      </c>
      <c r="Y1017" s="25">
        <v>1.9809838</v>
      </c>
      <c r="Z1017" s="67">
        <f t="shared" si="884"/>
        <v>3.1798947433485923E-3</v>
      </c>
      <c r="AA1017" s="5">
        <f t="shared" si="885"/>
        <v>1.7243740575200002E-7</v>
      </c>
      <c r="AB1017" s="5">
        <f t="shared" si="886"/>
        <v>4.2955435803419004E-10</v>
      </c>
      <c r="AC1017" s="36">
        <f t="shared" si="887"/>
        <v>5.0680219830000007E-3</v>
      </c>
      <c r="AD1017" s="42">
        <v>9.5899945000000004E-8</v>
      </c>
      <c r="AE1017" s="42">
        <v>2.8932093999999999E-10</v>
      </c>
      <c r="AF1017" s="42">
        <v>7.9045060999999995E-15</v>
      </c>
      <c r="AG1017" s="42">
        <v>1.4363429E-11</v>
      </c>
      <c r="AH1017" s="42">
        <v>3.1137103000000003E-11</v>
      </c>
      <c r="AI1017" s="42">
        <v>1.5284089999999999E-10</v>
      </c>
      <c r="AJ1017" s="42">
        <v>6.9353739999999997E-8</v>
      </c>
      <c r="AK1017" s="42">
        <v>2.179768E-11</v>
      </c>
      <c r="AL1017" s="42">
        <v>7.1657551999999997E-11</v>
      </c>
      <c r="AM1017" s="42">
        <v>3.7059172999999998E-15</v>
      </c>
      <c r="AN1017" s="42">
        <v>6.7510409000000002E-16</v>
      </c>
      <c r="AO1017" s="42">
        <v>2.6778756E-13</v>
      </c>
      <c r="AP1017" s="42">
        <v>4.2309935999999999E-15</v>
      </c>
      <c r="AQ1017" s="42">
        <v>2.6735343999999999E-15</v>
      </c>
      <c r="AR1017" s="42">
        <v>9.4237960000000001E-11</v>
      </c>
      <c r="AS1017" s="42">
        <v>4.6189396000000001E-10</v>
      </c>
      <c r="AT1017" s="42">
        <v>7.3926842E-12</v>
      </c>
      <c r="AU1017" s="42">
        <v>1.0205683E-5</v>
      </c>
      <c r="AV1017" s="29">
        <v>5.0578163000000002E-3</v>
      </c>
      <c r="AW1017" s="42">
        <v>6.4292474000000003E-9</v>
      </c>
      <c r="AX1017" s="42">
        <v>3.9096774999999999E-11</v>
      </c>
      <c r="AY1017" s="42">
        <v>1.7492187000000001E-15</v>
      </c>
      <c r="AZ1017" s="81"/>
      <c r="BA1017" s="81" t="s">
        <v>1229</v>
      </c>
      <c r="BB1017" s="81"/>
      <c r="BC1017" s="81"/>
      <c r="BE1017" s="39"/>
      <c r="BF1017"/>
      <c r="BG1017"/>
      <c r="BH1017"/>
      <c r="BI1017"/>
      <c r="BJ1017"/>
      <c r="BK1017"/>
      <c r="BL1017"/>
      <c r="BM1017"/>
      <c r="BN1017"/>
      <c r="BO1017"/>
      <c r="BP1017"/>
      <c r="BQ1017"/>
    </row>
    <row r="1018" spans="3:69">
      <c r="C1018" s="71" t="s">
        <v>911</v>
      </c>
      <c r="D1018" s="17">
        <v>1</v>
      </c>
      <c r="E1018" s="29" t="s">
        <v>52</v>
      </c>
      <c r="F1018" s="43" t="s">
        <v>2468</v>
      </c>
      <c r="G1018" s="241">
        <f t="shared" si="880"/>
        <v>5.9000088147000002E-2</v>
      </c>
      <c r="H1018" s="96">
        <f t="shared" si="881"/>
        <v>3.8067158920000004E-3</v>
      </c>
      <c r="I1018" s="96">
        <f t="shared" si="882"/>
        <v>1.1205547100000001E-2</v>
      </c>
      <c r="J1018" s="151">
        <f t="shared" si="883"/>
        <v>1.1626286155E-2</v>
      </c>
      <c r="K1018" s="190">
        <v>3.2361539000000002E-2</v>
      </c>
      <c r="L1018" s="190">
        <v>6.5930661999999999E-3</v>
      </c>
      <c r="M1018" s="190">
        <v>2.9497963999999999E-3</v>
      </c>
      <c r="N1018" s="190">
        <v>2.6260033000000001E-3</v>
      </c>
      <c r="O1018" s="190">
        <v>1.1111726000000001E-3</v>
      </c>
      <c r="P1018" s="190">
        <v>6.9539992000000007E-5</v>
      </c>
      <c r="Q1018" s="190">
        <v>1.6626844999999999E-3</v>
      </c>
      <c r="R1018" s="190">
        <v>1.3333325E-3</v>
      </c>
      <c r="S1018" s="190">
        <v>1.0058826E-2</v>
      </c>
      <c r="T1018" s="190">
        <v>2.1293262999999999E-4</v>
      </c>
      <c r="U1018" s="190">
        <v>2.1195025000000001E-5</v>
      </c>
      <c r="V1018" s="190">
        <v>0</v>
      </c>
      <c r="W1018" s="25"/>
      <c r="X1018" s="252">
        <f t="shared" si="843"/>
        <v>0.27897878448275865</v>
      </c>
      <c r="Y1018" s="25">
        <v>5.3882759</v>
      </c>
      <c r="Z1018" s="67">
        <f t="shared" si="884"/>
        <v>8.6493136546709221E-3</v>
      </c>
      <c r="AA1018" s="5">
        <f t="shared" si="885"/>
        <v>4.6902974054800006E-7</v>
      </c>
      <c r="AB1018" s="5">
        <f t="shared" si="886"/>
        <v>1.1683878669764003E-9</v>
      </c>
      <c r="AC1018" s="36">
        <f t="shared" si="887"/>
        <v>1.3785019457000001E-2</v>
      </c>
      <c r="AD1018" s="42">
        <v>2.6084784999999999E-7</v>
      </c>
      <c r="AE1018" s="42">
        <v>7.8695296999999995E-10</v>
      </c>
      <c r="AF1018" s="42">
        <v>2.1500257000000001E-14</v>
      </c>
      <c r="AG1018" s="42">
        <v>3.9068526999999997E-11</v>
      </c>
      <c r="AH1018" s="42">
        <v>8.4692921000000006E-11</v>
      </c>
      <c r="AI1018" s="42">
        <v>4.1572725000000002E-10</v>
      </c>
      <c r="AJ1018" s="42">
        <v>1.8864217000000001E-7</v>
      </c>
      <c r="AK1018" s="42">
        <v>5.9289689000000004E-11</v>
      </c>
      <c r="AL1018" s="42">
        <v>1.9490854000000001E-10</v>
      </c>
      <c r="AM1018" s="42">
        <v>1.0080095E-14</v>
      </c>
      <c r="AN1018" s="42">
        <v>1.8362831000000002E-15</v>
      </c>
      <c r="AO1018" s="42">
        <v>7.2838215E-13</v>
      </c>
      <c r="AP1018" s="42">
        <v>1.1508303000000001E-14</v>
      </c>
      <c r="AQ1018" s="42">
        <v>7.2720135000000006E-15</v>
      </c>
      <c r="AR1018" s="42">
        <v>2.5632724999999998E-10</v>
      </c>
      <c r="AS1018" s="42">
        <v>1.2563516E-9</v>
      </c>
      <c r="AT1018" s="42">
        <v>2.0108101000000001E-11</v>
      </c>
      <c r="AU1018" s="42">
        <v>2.7759457E-5</v>
      </c>
      <c r="AV1018" s="29">
        <v>1.375726E-2</v>
      </c>
      <c r="AW1018" s="42">
        <v>1.7487553000000001E-8</v>
      </c>
      <c r="AX1018" s="42">
        <v>1.0634322999999999E-10</v>
      </c>
      <c r="AY1018" s="42">
        <v>4.7578748000000001E-15</v>
      </c>
      <c r="AZ1018" s="81"/>
      <c r="BA1018" s="81" t="s">
        <v>1229</v>
      </c>
      <c r="BB1018" s="81"/>
      <c r="BC1018" s="81"/>
      <c r="BE1018" s="39"/>
      <c r="BF1018"/>
      <c r="BG1018"/>
      <c r="BH1018"/>
      <c r="BI1018"/>
      <c r="BJ1018"/>
      <c r="BK1018"/>
      <c r="BL1018"/>
      <c r="BM1018"/>
      <c r="BN1018"/>
      <c r="BO1018"/>
      <c r="BP1018"/>
      <c r="BQ1018"/>
    </row>
    <row r="1019" spans="3:69">
      <c r="C1019" s="71" t="s">
        <v>912</v>
      </c>
      <c r="E1019" s="29" t="s">
        <v>52</v>
      </c>
      <c r="F1019" s="43" t="s">
        <v>2469</v>
      </c>
      <c r="G1019" s="241">
        <f t="shared" si="880"/>
        <v>8.0691296469000001E-2</v>
      </c>
      <c r="H1019" s="96">
        <f t="shared" si="881"/>
        <v>5.2062437650000001E-3</v>
      </c>
      <c r="I1019" s="96">
        <f t="shared" si="882"/>
        <v>1.53252335E-2</v>
      </c>
      <c r="J1019" s="151">
        <f t="shared" si="883"/>
        <v>1.5900656204E-2</v>
      </c>
      <c r="K1019" s="190">
        <v>4.4259162999999997E-2</v>
      </c>
      <c r="L1019" s="190">
        <v>9.0169875999999999E-3</v>
      </c>
      <c r="M1019" s="190">
        <v>4.0342803E-3</v>
      </c>
      <c r="N1019" s="190">
        <v>3.5914457000000002E-3</v>
      </c>
      <c r="O1019" s="190">
        <v>1.5196919E-3</v>
      </c>
      <c r="P1019" s="190">
        <v>9.5106164999999998E-5</v>
      </c>
      <c r="Q1019" s="190">
        <v>2.2739656E-3</v>
      </c>
      <c r="R1019" s="190">
        <v>1.8235281999999999E-3</v>
      </c>
      <c r="S1019" s="190">
        <v>1.3756924E-2</v>
      </c>
      <c r="T1019" s="190">
        <v>2.9121669000000002E-4</v>
      </c>
      <c r="U1019" s="190">
        <v>2.8987314000000001E-5</v>
      </c>
      <c r="V1019" s="190">
        <v>0</v>
      </c>
      <c r="W1019" s="25"/>
      <c r="X1019" s="252">
        <f t="shared" si="843"/>
        <v>0.38154450862068962</v>
      </c>
      <c r="Y1019" s="25">
        <v>7.3692596999999997</v>
      </c>
      <c r="Z1019" s="67">
        <f t="shared" si="884"/>
        <v>1.1829208462658664E-2</v>
      </c>
      <c r="AA1019" s="5">
        <f t="shared" si="885"/>
        <v>6.4146715083599989E-7</v>
      </c>
      <c r="AB1019" s="5">
        <f t="shared" si="886"/>
        <v>1.5979422078095001E-9</v>
      </c>
      <c r="AC1019" s="36">
        <f t="shared" si="887"/>
        <v>1.8853041139999999E-2</v>
      </c>
      <c r="AD1019" s="42">
        <v>3.5674779999999998E-7</v>
      </c>
      <c r="AE1019" s="42">
        <v>1.0762739000000001E-9</v>
      </c>
      <c r="AF1019" s="42">
        <v>2.9404763E-14</v>
      </c>
      <c r="AG1019" s="42">
        <v>5.3431956000000001E-11</v>
      </c>
      <c r="AH1019" s="42">
        <v>1.1583002E-10</v>
      </c>
      <c r="AI1019" s="42">
        <v>5.6856814999999996E-10</v>
      </c>
      <c r="AJ1019" s="42">
        <v>2.5799590999999999E-7</v>
      </c>
      <c r="AK1019" s="42">
        <v>8.1087369000000001E-11</v>
      </c>
      <c r="AL1019" s="42">
        <v>2.6656609E-10</v>
      </c>
      <c r="AM1019" s="42">
        <v>1.3786012000000001E-14</v>
      </c>
      <c r="AN1019" s="42">
        <v>2.5113872000000001E-15</v>
      </c>
      <c r="AO1019" s="42">
        <v>9.961697100000001E-13</v>
      </c>
      <c r="AP1019" s="42">
        <v>1.5739296000000001E-14</v>
      </c>
      <c r="AQ1019" s="42">
        <v>9.9455478999999996E-15</v>
      </c>
      <c r="AR1019" s="42">
        <v>3.5056521000000002E-10</v>
      </c>
      <c r="AS1019" s="42">
        <v>1.7182454999999999E-9</v>
      </c>
      <c r="AT1019" s="42">
        <v>2.7500785E-11</v>
      </c>
      <c r="AU1019" s="42">
        <v>3.7965140000000003E-5</v>
      </c>
      <c r="AV1019" s="29">
        <v>1.8815076E-2</v>
      </c>
      <c r="AW1019" s="42">
        <v>2.3916800000000001E-8</v>
      </c>
      <c r="AX1019" s="42">
        <v>1.4543999999999999E-10</v>
      </c>
      <c r="AY1019" s="42">
        <v>6.5070934E-15</v>
      </c>
      <c r="AZ1019" s="81"/>
      <c r="BA1019" s="81" t="s">
        <v>1229</v>
      </c>
      <c r="BB1019" s="81"/>
      <c r="BC1019" s="81"/>
      <c r="BE1019" s="39"/>
      <c r="BF1019"/>
      <c r="BG1019"/>
      <c r="BH1019"/>
      <c r="BI1019"/>
      <c r="BJ1019"/>
      <c r="BK1019"/>
      <c r="BL1019"/>
      <c r="BM1019"/>
      <c r="BN1019"/>
      <c r="BO1019"/>
      <c r="BP1019"/>
      <c r="BQ1019"/>
    </row>
    <row r="1020" spans="3:69">
      <c r="C1020" s="71" t="s">
        <v>913</v>
      </c>
      <c r="E1020" s="29" t="s">
        <v>52</v>
      </c>
      <c r="F1020" s="43" t="s">
        <v>2470</v>
      </c>
      <c r="G1020" s="241">
        <f t="shared" si="880"/>
        <v>0.20563265976699999</v>
      </c>
      <c r="H1020" s="96">
        <f t="shared" si="881"/>
        <v>1.326752462E-2</v>
      </c>
      <c r="I1020" s="96">
        <f t="shared" si="882"/>
        <v>3.9054627599999996E-2</v>
      </c>
      <c r="J1020" s="151">
        <f t="shared" si="883"/>
        <v>4.0521027547000002E-2</v>
      </c>
      <c r="K1020" s="190">
        <v>0.11278948</v>
      </c>
      <c r="L1020" s="190">
        <v>2.2978775E-2</v>
      </c>
      <c r="M1020" s="190">
        <v>1.0280908E-2</v>
      </c>
      <c r="N1020" s="190">
        <v>9.1523939999999995E-3</v>
      </c>
      <c r="O1020" s="190">
        <v>3.8727633000000001E-3</v>
      </c>
      <c r="P1020" s="190">
        <v>2.4236732E-4</v>
      </c>
      <c r="Q1020" s="190">
        <v>5.7949446E-3</v>
      </c>
      <c r="R1020" s="190">
        <v>4.6470558E-3</v>
      </c>
      <c r="S1020" s="190">
        <v>3.5057968000000002E-2</v>
      </c>
      <c r="T1020" s="190">
        <v>7.4213285000000002E-4</v>
      </c>
      <c r="U1020" s="190">
        <v>7.3870897000000003E-5</v>
      </c>
      <c r="V1020" s="190">
        <v>0</v>
      </c>
      <c r="W1020" s="25"/>
      <c r="X1020" s="252">
        <f t="shared" si="843"/>
        <v>0.97232310344827577</v>
      </c>
      <c r="Y1020" s="25">
        <v>18.779726</v>
      </c>
      <c r="Z1020" s="67">
        <f t="shared" si="884"/>
        <v>3.0145402246678599E-2</v>
      </c>
      <c r="AA1020" s="5">
        <f t="shared" si="885"/>
        <v>1.63470661241E-6</v>
      </c>
      <c r="AB1020" s="5">
        <f t="shared" si="886"/>
        <v>4.0721752863197996E-9</v>
      </c>
      <c r="AC1020" s="36">
        <f t="shared" si="887"/>
        <v>4.8044847873E-2</v>
      </c>
      <c r="AD1020" s="42">
        <v>9.0913147999999996E-7</v>
      </c>
      <c r="AE1020" s="42">
        <v>2.7427625000000001E-9</v>
      </c>
      <c r="AF1020" s="42">
        <v>7.4934717999999999E-14</v>
      </c>
      <c r="AG1020" s="42">
        <v>1.3616531E-10</v>
      </c>
      <c r="AH1020" s="42">
        <v>2.9517973999999999E-10</v>
      </c>
      <c r="AI1020" s="42">
        <v>1.4489317E-9</v>
      </c>
      <c r="AJ1020" s="42">
        <v>6.5747346000000003E-7</v>
      </c>
      <c r="AK1020" s="42">
        <v>2.0664199999999999E-10</v>
      </c>
      <c r="AL1020" s="42">
        <v>6.7931358999999997E-10</v>
      </c>
      <c r="AM1020" s="42">
        <v>3.5132095999999999E-14</v>
      </c>
      <c r="AN1020" s="42">
        <v>6.3999867999999999E-15</v>
      </c>
      <c r="AO1020" s="42">
        <v>2.5386260000000002E-12</v>
      </c>
      <c r="AP1020" s="42">
        <v>4.010982E-14</v>
      </c>
      <c r="AQ1020" s="42">
        <v>2.5345106000000001E-14</v>
      </c>
      <c r="AR1020" s="42">
        <v>8.9337586000000004E-10</v>
      </c>
      <c r="AS1020" s="42">
        <v>4.3787548000000003E-9</v>
      </c>
      <c r="AT1020" s="42">
        <v>7.0082645999999995E-11</v>
      </c>
      <c r="AU1020" s="42">
        <v>9.6749873E-5</v>
      </c>
      <c r="AV1020" s="29">
        <v>4.7948098000000001E-2</v>
      </c>
      <c r="AW1020" s="42">
        <v>6.0949264999999994E-8</v>
      </c>
      <c r="AX1020" s="42">
        <v>3.7063742000000001E-10</v>
      </c>
      <c r="AY1020" s="42">
        <v>1.6582593000000001E-14</v>
      </c>
      <c r="AZ1020" s="81"/>
      <c r="BA1020" s="81" t="s">
        <v>1229</v>
      </c>
      <c r="BB1020" s="81"/>
      <c r="BC1020" s="81"/>
      <c r="BE1020" s="39"/>
      <c r="BF1020"/>
      <c r="BG1020"/>
      <c r="BH1020"/>
      <c r="BI1020"/>
      <c r="BJ1020"/>
      <c r="BK1020"/>
      <c r="BL1020"/>
      <c r="BM1020"/>
      <c r="BN1020"/>
      <c r="BO1020"/>
      <c r="BP1020"/>
      <c r="BQ1020"/>
    </row>
    <row r="1021" spans="3:69">
      <c r="C1021" s="71" t="s">
        <v>914</v>
      </c>
      <c r="E1021" s="29" t="s">
        <v>52</v>
      </c>
      <c r="F1021" s="43" t="s">
        <v>2471</v>
      </c>
      <c r="G1021" s="241">
        <f t="shared" si="880"/>
        <v>6.2275978539552079E-2</v>
      </c>
      <c r="H1021" s="96">
        <f t="shared" si="881"/>
        <v>3.5450190670000001E-3</v>
      </c>
      <c r="I1021" s="96">
        <f t="shared" si="882"/>
        <v>8.7637827000000001E-3</v>
      </c>
      <c r="J1021" s="151">
        <f t="shared" si="883"/>
        <v>7.9970117725520797E-3</v>
      </c>
      <c r="K1021" s="190">
        <v>4.1970164999999997E-2</v>
      </c>
      <c r="L1021" s="190">
        <v>4.8215897999999997E-3</v>
      </c>
      <c r="M1021" s="190">
        <v>2.8256131999999999E-3</v>
      </c>
      <c r="N1021" s="190">
        <v>2.6483220999999999E-3</v>
      </c>
      <c r="O1021" s="190">
        <v>8.3610393999999997E-4</v>
      </c>
      <c r="P1021" s="190">
        <v>6.0593027000000001E-5</v>
      </c>
      <c r="Q1021" s="190">
        <v>1.1165796999999999E-3</v>
      </c>
      <c r="R1021" s="190">
        <v>8.9397638999999995E-4</v>
      </c>
      <c r="S1021" s="190">
        <v>6.9074597999999997E-3</v>
      </c>
      <c r="T1021" s="190">
        <v>1.7954334E-4</v>
      </c>
      <c r="U1021" s="190">
        <v>1.6032031999999999E-5</v>
      </c>
      <c r="V1021" s="190">
        <v>2.1055208E-10</v>
      </c>
      <c r="W1021" s="25"/>
      <c r="X1021" s="252">
        <f t="shared" ref="X1021:X1023" si="888">K1021/0.116</f>
        <v>0.36181176724137926</v>
      </c>
      <c r="Y1021" s="25">
        <v>6.4574733999999996</v>
      </c>
      <c r="Z1021" s="67">
        <f t="shared" si="884"/>
        <v>9.3448204358462031E-3</v>
      </c>
      <c r="AA1021" s="5">
        <f t="shared" si="885"/>
        <v>4.9782716611799994E-7</v>
      </c>
      <c r="AB1021" s="5">
        <f t="shared" si="886"/>
        <v>1.3179902963259001E-9</v>
      </c>
      <c r="AC1021" s="36">
        <f t="shared" si="887"/>
        <v>3.1574954755000002E-2</v>
      </c>
      <c r="AD1021" s="42">
        <v>3.3854620999999999E-7</v>
      </c>
      <c r="AE1021" s="42">
        <v>1.0213512E-9</v>
      </c>
      <c r="AF1021" s="42">
        <v>2.7904085E-14</v>
      </c>
      <c r="AG1021" s="42">
        <v>3.6745855000000001E-11</v>
      </c>
      <c r="AH1021" s="42">
        <v>5.6254722999999999E-11</v>
      </c>
      <c r="AI1021" s="42">
        <v>4.0241222000000002E-10</v>
      </c>
      <c r="AJ1021" s="42">
        <v>1.4559262E-7</v>
      </c>
      <c r="AK1021" s="42">
        <v>5.7678403999999998E-11</v>
      </c>
      <c r="AL1021" s="42">
        <v>1.5068769E-10</v>
      </c>
      <c r="AM1021" s="42">
        <v>1.1355157999999999E-14</v>
      </c>
      <c r="AN1021" s="42">
        <v>1.3169332000000001E-15</v>
      </c>
      <c r="AO1021" s="42">
        <v>5.1202726999999999E-13</v>
      </c>
      <c r="AP1021" s="42">
        <v>9.5430481999999999E-15</v>
      </c>
      <c r="AQ1021" s="42">
        <v>6.3875710000000004E-15</v>
      </c>
      <c r="AR1021" s="42">
        <v>3.4258762999999999E-10</v>
      </c>
      <c r="AS1021" s="42">
        <v>9.2974469000000004E-10</v>
      </c>
      <c r="AT1021" s="42">
        <v>1.5211144E-11</v>
      </c>
      <c r="AU1021" s="42">
        <v>1.9719755000000001E-5</v>
      </c>
      <c r="AV1021" s="29">
        <v>3.1555235000000001E-2</v>
      </c>
      <c r="AW1021" s="42">
        <v>1.1920591E-8</v>
      </c>
      <c r="AX1021" s="42">
        <v>7.2490081000000001E-11</v>
      </c>
      <c r="AY1021" s="42">
        <v>3.2432605000000001E-15</v>
      </c>
      <c r="AZ1021" s="81"/>
      <c r="BA1021" s="81" t="s">
        <v>1229</v>
      </c>
      <c r="BB1021" s="81"/>
      <c r="BC1021" s="81"/>
      <c r="BE1021" s="39"/>
      <c r="BF1021"/>
      <c r="BG1021"/>
      <c r="BH1021"/>
      <c r="BI1021"/>
      <c r="BJ1021"/>
      <c r="BK1021"/>
      <c r="BL1021"/>
      <c r="BM1021"/>
      <c r="BN1021"/>
      <c r="BO1021"/>
      <c r="BP1021"/>
      <c r="BQ1021"/>
    </row>
    <row r="1022" spans="3:69">
      <c r="C1022" s="71" t="s">
        <v>915</v>
      </c>
      <c r="E1022" s="29" t="s">
        <v>52</v>
      </c>
      <c r="F1022" s="43" t="s">
        <v>2472</v>
      </c>
      <c r="G1022" s="241">
        <f t="shared" si="880"/>
        <v>3.8176527303000002E-2</v>
      </c>
      <c r="H1022" s="96">
        <f t="shared" si="881"/>
        <v>2.4631690949999999E-3</v>
      </c>
      <c r="I1022" s="96">
        <f t="shared" si="882"/>
        <v>7.2506480999999998E-3</v>
      </c>
      <c r="J1022" s="151">
        <f t="shared" si="883"/>
        <v>7.5228911079999999E-3</v>
      </c>
      <c r="K1022" s="190">
        <v>2.0939818999999998E-2</v>
      </c>
      <c r="L1022" s="190">
        <v>4.2661015999999998E-3</v>
      </c>
      <c r="M1022" s="190">
        <v>1.9086918E-3</v>
      </c>
      <c r="N1022" s="190">
        <v>1.6991786E-3</v>
      </c>
      <c r="O1022" s="190">
        <v>7.1899403000000002E-4</v>
      </c>
      <c r="P1022" s="190">
        <v>4.4996464999999999E-5</v>
      </c>
      <c r="Q1022" s="190">
        <v>1.0758547E-3</v>
      </c>
      <c r="R1022" s="190">
        <v>8.6274454000000004E-4</v>
      </c>
      <c r="S1022" s="190">
        <v>6.5086522000000003E-3</v>
      </c>
      <c r="T1022" s="190">
        <v>1.3777993999999999E-4</v>
      </c>
      <c r="U1022" s="190">
        <v>1.3714428E-5</v>
      </c>
      <c r="V1022" s="190">
        <v>0</v>
      </c>
      <c r="W1022" s="25"/>
      <c r="X1022" s="252">
        <f t="shared" si="888"/>
        <v>0.18051568103448273</v>
      </c>
      <c r="Y1022" s="25">
        <v>3.4865314999999999</v>
      </c>
      <c r="Z1022" s="67">
        <f t="shared" si="884"/>
        <v>5.5966146482361728E-3</v>
      </c>
      <c r="AA1022" s="5">
        <f t="shared" si="885"/>
        <v>3.0348982811700006E-7</v>
      </c>
      <c r="AB1022" s="5">
        <f t="shared" si="886"/>
        <v>7.5601567322279998E-10</v>
      </c>
      <c r="AC1022" s="36">
        <f t="shared" si="887"/>
        <v>8.9197186020000003E-3</v>
      </c>
      <c r="AD1022" s="42">
        <v>1.6878389999999999E-7</v>
      </c>
      <c r="AE1022" s="42">
        <v>5.0920486E-10</v>
      </c>
      <c r="AF1022" s="42">
        <v>1.3911931E-14</v>
      </c>
      <c r="AG1022" s="42">
        <v>2.5279635000000001E-11</v>
      </c>
      <c r="AH1022" s="42">
        <v>5.4801302000000003E-11</v>
      </c>
      <c r="AI1022" s="42">
        <v>2.6899999000000001E-10</v>
      </c>
      <c r="AJ1022" s="42">
        <v>1.2206258000000001E-7</v>
      </c>
      <c r="AK1022" s="42">
        <v>3.8363916000000003E-11</v>
      </c>
      <c r="AL1022" s="42">
        <v>1.2611729E-10</v>
      </c>
      <c r="AM1022" s="42">
        <v>6.5224145000000002E-15</v>
      </c>
      <c r="AN1022" s="42">
        <v>1.1881831999999999E-15</v>
      </c>
      <c r="AO1022" s="42">
        <v>4.7130610000000001E-13</v>
      </c>
      <c r="AP1022" s="42">
        <v>7.4465488000000005E-15</v>
      </c>
      <c r="AQ1022" s="42">
        <v>4.7054204999999998E-15</v>
      </c>
      <c r="AR1022" s="42">
        <v>1.6585881000000001E-10</v>
      </c>
      <c r="AS1022" s="42">
        <v>8.1293337999999996E-10</v>
      </c>
      <c r="AT1022" s="42">
        <v>1.3011124E-11</v>
      </c>
      <c r="AU1022" s="42">
        <v>1.7962002000000001E-5</v>
      </c>
      <c r="AV1022" s="29">
        <v>8.9017565999999996E-3</v>
      </c>
      <c r="AW1022" s="42">
        <v>1.1315475E-8</v>
      </c>
      <c r="AX1022" s="42">
        <v>6.8810323999999999E-11</v>
      </c>
      <c r="AY1022" s="42">
        <v>3.0786247999999998E-15</v>
      </c>
      <c r="AZ1022" s="81"/>
      <c r="BA1022" s="81" t="s">
        <v>1229</v>
      </c>
      <c r="BB1022" s="81"/>
      <c r="BC1022" s="81"/>
      <c r="BE1022" s="39"/>
      <c r="BF1022"/>
      <c r="BG1022"/>
      <c r="BH1022"/>
      <c r="BI1022"/>
      <c r="BJ1022"/>
      <c r="BK1022"/>
      <c r="BL1022"/>
      <c r="BM1022"/>
      <c r="BN1022"/>
      <c r="BO1022"/>
      <c r="BP1022"/>
      <c r="BQ1022"/>
    </row>
    <row r="1023" spans="3:69">
      <c r="C1023" s="71" t="s">
        <v>1162</v>
      </c>
      <c r="E1023" s="29" t="s">
        <v>52</v>
      </c>
      <c r="F1023" s="43" t="s">
        <v>2473</v>
      </c>
      <c r="G1023" s="241">
        <f t="shared" si="880"/>
        <v>7.8088351263000011E-2</v>
      </c>
      <c r="H1023" s="96">
        <f t="shared" si="881"/>
        <v>5.0383005239999995E-3</v>
      </c>
      <c r="I1023" s="96">
        <f t="shared" si="882"/>
        <v>1.48308712E-2</v>
      </c>
      <c r="J1023" s="151">
        <f t="shared" si="883"/>
        <v>1.5387731538999999E-2</v>
      </c>
      <c r="K1023" s="190">
        <v>4.2831448000000001E-2</v>
      </c>
      <c r="L1023" s="190">
        <v>8.7261170000000002E-3</v>
      </c>
      <c r="M1023" s="190">
        <v>3.9041422999999999E-3</v>
      </c>
      <c r="N1023" s="190">
        <v>3.4755926999999998E-3</v>
      </c>
      <c r="O1023" s="190">
        <v>1.4706696E-3</v>
      </c>
      <c r="P1023" s="190">
        <v>9.2038224000000001E-5</v>
      </c>
      <c r="Q1023" s="190">
        <v>2.2006119000000002E-3</v>
      </c>
      <c r="R1023" s="190">
        <v>1.7647047E-3</v>
      </c>
      <c r="S1023" s="190">
        <v>1.3313152E-2</v>
      </c>
      <c r="T1023" s="190">
        <v>2.8182259999999997E-4</v>
      </c>
      <c r="U1023" s="190">
        <v>2.8052238999999999E-5</v>
      </c>
      <c r="V1023" s="190">
        <v>0</v>
      </c>
      <c r="W1023" s="25"/>
      <c r="X1023" s="252">
        <f t="shared" si="888"/>
        <v>0.36923662068965518</v>
      </c>
      <c r="Y1023" s="25">
        <v>7.1315416000000003</v>
      </c>
      <c r="Z1023" s="67">
        <f t="shared" si="884"/>
        <v>1.1447620994193079E-2</v>
      </c>
      <c r="AA1023" s="5">
        <f t="shared" si="885"/>
        <v>6.2077465512500006E-7</v>
      </c>
      <c r="AB1023" s="5">
        <f t="shared" si="886"/>
        <v>1.5463957065865998E-9</v>
      </c>
      <c r="AC1023" s="36">
        <f t="shared" si="887"/>
        <v>1.8244879458000001E-2</v>
      </c>
      <c r="AD1023" s="42">
        <v>3.452398E-7</v>
      </c>
      <c r="AE1023" s="42">
        <v>1.0415554000000001E-9</v>
      </c>
      <c r="AF1023" s="42">
        <v>2.8456221999999998E-14</v>
      </c>
      <c r="AG1023" s="42">
        <v>5.1708345000000003E-11</v>
      </c>
      <c r="AH1023" s="42">
        <v>1.1209357E-10</v>
      </c>
      <c r="AI1023" s="42">
        <v>5.5022725000000002E-10</v>
      </c>
      <c r="AJ1023" s="42">
        <v>2.4967345999999999E-7</v>
      </c>
      <c r="AK1023" s="42">
        <v>7.8471647000000002E-11</v>
      </c>
      <c r="AL1023" s="42">
        <v>2.5796718999999998E-10</v>
      </c>
      <c r="AM1023" s="42">
        <v>1.3341302E-14</v>
      </c>
      <c r="AN1023" s="42">
        <v>2.4303747E-15</v>
      </c>
      <c r="AO1023" s="42">
        <v>9.6403520000000006E-13</v>
      </c>
      <c r="AP1023" s="42">
        <v>1.5231576999999999E-14</v>
      </c>
      <c r="AQ1023" s="42">
        <v>9.6247236999999993E-15</v>
      </c>
      <c r="AR1023" s="42">
        <v>3.3925665999999998E-10</v>
      </c>
      <c r="AS1023" s="42">
        <v>1.6628182999999999E-9</v>
      </c>
      <c r="AT1023" s="42">
        <v>2.6613663E-11</v>
      </c>
      <c r="AU1023" s="42">
        <v>3.6740457999999997E-5</v>
      </c>
      <c r="AV1023" s="29">
        <v>1.8208139000000002E-2</v>
      </c>
      <c r="AW1023" s="42">
        <v>2.3145291E-8</v>
      </c>
      <c r="AX1023" s="42">
        <v>1.4074838999999999E-10</v>
      </c>
      <c r="AY1023" s="42">
        <v>6.2971871999999998E-15</v>
      </c>
      <c r="AZ1023" s="81"/>
      <c r="BA1023" s="81" t="s">
        <v>1229</v>
      </c>
      <c r="BB1023" s="81"/>
      <c r="BC1023" s="81"/>
      <c r="BE1023" s="39"/>
      <c r="BF1023"/>
      <c r="BG1023"/>
      <c r="BH1023"/>
      <c r="BI1023"/>
      <c r="BJ1023"/>
      <c r="BK1023"/>
      <c r="BL1023"/>
      <c r="BM1023"/>
      <c r="BN1023"/>
      <c r="BO1023"/>
      <c r="BP1023"/>
      <c r="BQ1023"/>
    </row>
    <row r="1024" spans="3:69">
      <c r="C1024" s="57" t="s">
        <v>893</v>
      </c>
      <c r="D1024" s="1" t="s">
        <v>184</v>
      </c>
      <c r="E1024" s="29"/>
      <c r="F1024" s="67"/>
      <c r="H1024" s="67"/>
      <c r="I1024" s="67"/>
      <c r="J1024" s="67"/>
      <c r="K1024" s="67"/>
      <c r="L1024" s="67"/>
      <c r="M1024" s="67"/>
      <c r="N1024" s="67"/>
      <c r="O1024" s="67"/>
      <c r="P1024" s="67"/>
      <c r="Q1024" s="67"/>
      <c r="R1024" s="67"/>
      <c r="S1024" s="67"/>
      <c r="T1024" s="67"/>
      <c r="U1024" s="67"/>
      <c r="V1024" s="67"/>
      <c r="W1024" s="67"/>
      <c r="Y1024" s="67"/>
      <c r="AA1024" s="67"/>
      <c r="AB1024" s="67"/>
      <c r="AC1024" s="67"/>
      <c r="AD1024" s="67"/>
      <c r="AE1024" s="67"/>
      <c r="AF1024" s="67"/>
      <c r="AG1024" s="67"/>
      <c r="AH1024" s="67"/>
      <c r="AI1024" s="67"/>
      <c r="AJ1024" s="67"/>
      <c r="AK1024" s="67"/>
      <c r="AL1024" s="67"/>
      <c r="AM1024" s="67"/>
      <c r="AN1024" s="67"/>
      <c r="AO1024" s="67"/>
      <c r="AP1024" s="67"/>
      <c r="AQ1024" s="67"/>
      <c r="AR1024" s="67"/>
      <c r="AS1024" s="67"/>
      <c r="AT1024" s="67"/>
      <c r="AU1024" s="67"/>
      <c r="AV1024" s="67"/>
      <c r="AW1024" s="67"/>
      <c r="AX1024" s="67"/>
      <c r="AY1024" s="67"/>
      <c r="BE1024" s="29"/>
      <c r="BF1024"/>
      <c r="BG1024"/>
      <c r="BH1024"/>
      <c r="BI1024"/>
      <c r="BJ1024"/>
      <c r="BK1024"/>
      <c r="BL1024"/>
      <c r="BM1024"/>
      <c r="BN1024"/>
      <c r="BO1024"/>
      <c r="BP1024"/>
      <c r="BQ1024"/>
    </row>
    <row r="1025" spans="3:69" ht="14.4">
      <c r="C1025" s="73" t="s">
        <v>916</v>
      </c>
      <c r="D1025" s="8"/>
      <c r="E1025" s="68" t="s">
        <v>185</v>
      </c>
      <c r="F1025" s="43" t="s">
        <v>2474</v>
      </c>
      <c r="G1025" s="245">
        <f t="shared" ref="G1025:G1028" si="889">H1025+I1025+J1025+K1025</f>
        <v>2.160100867654933E-4</v>
      </c>
      <c r="H1025" s="93">
        <f t="shared" ref="H1025:H1028" si="890">N1025+O1025+P1025</f>
        <v>3.5204909757999996E-5</v>
      </c>
      <c r="I1025" s="93">
        <f t="shared" ref="I1025:I1028" si="891">L1025+M1025+Q1025</f>
        <v>1.1666810109E-5</v>
      </c>
      <c r="J1025" s="160">
        <f t="shared" ref="J1025:J1028" si="892">R1025+IF(S1025="x",0,S1025)+IF(T1025="x",0,T1025)+IF(U1025="x",0,U1025)+V1025</f>
        <v>8.2385328898493311E-5</v>
      </c>
      <c r="K1025" s="197">
        <v>8.6753037999999998E-5</v>
      </c>
      <c r="L1025" s="197">
        <v>5.7906400000000003E-6</v>
      </c>
      <c r="M1025" s="197">
        <v>5.7843572999999997E-6</v>
      </c>
      <c r="N1025" s="197">
        <v>3.2691248999999997E-5</v>
      </c>
      <c r="O1025" s="197">
        <v>2.4551741999999998E-6</v>
      </c>
      <c r="P1025" s="197">
        <v>5.8486557999999998E-8</v>
      </c>
      <c r="Q1025" s="197">
        <v>9.1812808999999998E-8</v>
      </c>
      <c r="R1025" s="197">
        <v>5.7989264999999999E-8</v>
      </c>
      <c r="S1025" s="197">
        <v>8.2235603000000004E-5</v>
      </c>
      <c r="T1025" s="197">
        <v>2.1861721000000001E-8</v>
      </c>
      <c r="U1025" s="197">
        <v>6.9874145000000004E-8</v>
      </c>
      <c r="V1025" s="197">
        <v>7.6749330999999997E-13</v>
      </c>
      <c r="W1025" s="81"/>
      <c r="X1025" s="245">
        <f t="shared" ref="X1025:X1028" si="893">K1025/0.116</f>
        <v>7.4787101724137922E-4</v>
      </c>
      <c r="Y1025" s="55">
        <v>1.0860513E-2</v>
      </c>
      <c r="Z1025" s="67">
        <f t="shared" ref="Z1025:Z1028" si="894">AA1025*42.1*400+AB1025*1396*400+AC1025*0.0000357*200</f>
        <v>1.6965721725851525E-5</v>
      </c>
      <c r="AA1025" s="5">
        <f t="shared" ref="AA1025:AA1028" si="895">AD1025+AG1025+AH1025+AI1025+AJ1025+AR1025+AS1025+AW1025</f>
        <v>8.8347020344940004E-10</v>
      </c>
      <c r="AB1025" s="5">
        <f t="shared" ref="AB1025:AB1028" si="896">AE1025+AF1025+AK1025+AL1025+AM1025+AN1025+AO1025+AP1025+AQ1025+AT1025+AX1025+AY1025</f>
        <v>2.5046564656462105E-12</v>
      </c>
      <c r="AC1025" s="36">
        <f t="shared" ref="AC1025:AC1028" si="897">AU1025+AV1025</f>
        <v>9.6566292625600004E-5</v>
      </c>
      <c r="AD1025" s="42">
        <v>6.9674690999999998E-10</v>
      </c>
      <c r="AE1025" s="42">
        <v>2.1021306E-12</v>
      </c>
      <c r="AF1025" s="42">
        <v>5.7432583000000004E-17</v>
      </c>
      <c r="AG1025" s="42">
        <v>4.9823789000000002E-14</v>
      </c>
      <c r="AH1025" s="42">
        <v>2.0526303999999999E-15</v>
      </c>
      <c r="AI1025" s="42">
        <v>8.0437651000000004E-13</v>
      </c>
      <c r="AJ1025" s="42">
        <v>1.8211152E-10</v>
      </c>
      <c r="AK1025" s="42">
        <v>1.1651353000000001E-13</v>
      </c>
      <c r="AL1025" s="42">
        <v>2.0770195999999999E-13</v>
      </c>
      <c r="AM1025" s="42">
        <v>2.4356863999999998E-16</v>
      </c>
      <c r="AN1025" s="42">
        <v>6.3471962000000001E-18</v>
      </c>
      <c r="AO1025" s="42">
        <v>7.1863534000000003E-16</v>
      </c>
      <c r="AP1025" s="42">
        <v>2.4429288E-17</v>
      </c>
      <c r="AQ1025" s="42">
        <v>5.6339579999999996E-17</v>
      </c>
      <c r="AR1025" s="42">
        <v>2.2859492000000001E-13</v>
      </c>
      <c r="AS1025" s="42">
        <v>1.7332218E-12</v>
      </c>
      <c r="AT1025" s="42">
        <v>6.6295475000000006E-14</v>
      </c>
      <c r="AU1025" s="42">
        <v>5.3486256000000002E-9</v>
      </c>
      <c r="AV1025" s="42">
        <v>9.6560944000000006E-5</v>
      </c>
      <c r="AW1025" s="42">
        <v>1.7937038000000001E-12</v>
      </c>
      <c r="AX1025" s="42">
        <v>1.0907659999999999E-14</v>
      </c>
      <c r="AY1025" s="42">
        <v>4.8801900999999998E-19</v>
      </c>
      <c r="AZ1025" s="59"/>
      <c r="BA1025" s="81" t="s">
        <v>41</v>
      </c>
      <c r="BB1025" s="59"/>
      <c r="BC1025" s="59"/>
      <c r="BD1025" s="8"/>
      <c r="BE1025" s="99"/>
      <c r="BF1025" s="8"/>
      <c r="BG1025" s="8"/>
      <c r="BH1025" s="8"/>
      <c r="BI1025" s="8"/>
      <c r="BJ1025" s="8"/>
      <c r="BK1025" s="8"/>
      <c r="BL1025" s="8"/>
      <c r="BM1025" s="8"/>
      <c r="BN1025" s="8"/>
      <c r="BO1025" s="8"/>
      <c r="BP1025" s="8"/>
      <c r="BQ1025" s="8"/>
    </row>
    <row r="1026" spans="3:69" ht="14.4">
      <c r="C1026" s="73" t="s">
        <v>1127</v>
      </c>
      <c r="D1026" s="8"/>
      <c r="E1026" s="68" t="s">
        <v>185</v>
      </c>
      <c r="F1026" s="43" t="s">
        <v>2475</v>
      </c>
      <c r="G1026" s="245">
        <f t="shared" si="889"/>
        <v>5.2986942031589958E-4</v>
      </c>
      <c r="H1026" s="93">
        <f t="shared" si="890"/>
        <v>8.4384355400000018E-6</v>
      </c>
      <c r="I1026" s="93">
        <f t="shared" si="891"/>
        <v>2.2092475549999998E-5</v>
      </c>
      <c r="J1026" s="160">
        <f t="shared" si="892"/>
        <v>2.7279997922589953E-4</v>
      </c>
      <c r="K1026" s="197">
        <v>2.2653853E-4</v>
      </c>
      <c r="L1026" s="197">
        <v>1.5098103E-5</v>
      </c>
      <c r="M1026" s="197">
        <v>6.7102877999999997E-6</v>
      </c>
      <c r="N1026" s="197">
        <v>7.9166149000000008E-6</v>
      </c>
      <c r="O1026" s="197">
        <v>3.4403862000000003E-7</v>
      </c>
      <c r="P1026" s="197">
        <v>1.7778201999999999E-7</v>
      </c>
      <c r="Q1026" s="197">
        <v>2.8408475000000001E-7</v>
      </c>
      <c r="R1026" s="197">
        <v>1.8125866000000001E-7</v>
      </c>
      <c r="S1026" s="197">
        <v>2.7237220000000001E-4</v>
      </c>
      <c r="T1026" s="197">
        <v>6.2413033000000005E-8</v>
      </c>
      <c r="U1026" s="197">
        <v>1.8410499000000001E-7</v>
      </c>
      <c r="V1026" s="197">
        <v>2.5428995000000001E-12</v>
      </c>
      <c r="W1026" s="81"/>
      <c r="X1026" s="245">
        <f t="shared" si="893"/>
        <v>1.9529183620689654E-3</v>
      </c>
      <c r="Y1026" s="55">
        <v>3.3474339999999998E-2</v>
      </c>
      <c r="Z1026" s="67">
        <f t="shared" si="894"/>
        <v>4.2994883806912003E-5</v>
      </c>
      <c r="AA1026" s="5">
        <f t="shared" si="895"/>
        <v>2.2179367637755997E-9</v>
      </c>
      <c r="AB1026" s="5">
        <f t="shared" si="896"/>
        <v>6.2823620989888007E-12</v>
      </c>
      <c r="AC1026" s="36">
        <f t="shared" si="897"/>
        <v>2.99265785554E-4</v>
      </c>
      <c r="AD1026" s="42">
        <v>1.8206888999999999E-9</v>
      </c>
      <c r="AE1026" s="42">
        <v>5.4930807999999999E-12</v>
      </c>
      <c r="AF1026" s="42">
        <v>1.500768E-16</v>
      </c>
      <c r="AG1026" s="42">
        <v>1.3505442999999999E-13</v>
      </c>
      <c r="AH1026" s="42">
        <v>6.3017355999999997E-15</v>
      </c>
      <c r="AI1026" s="42">
        <v>9.0520848000000001E-13</v>
      </c>
      <c r="AJ1026" s="42">
        <v>3.8440732000000002E-10</v>
      </c>
      <c r="AK1026" s="42">
        <v>1.3585758E-13</v>
      </c>
      <c r="AL1026" s="42">
        <v>4.4101441000000001E-13</v>
      </c>
      <c r="AM1026" s="42">
        <v>6.9346831000000001E-16</v>
      </c>
      <c r="AN1026" s="42">
        <v>1.7327446000000001E-17</v>
      </c>
      <c r="AO1026" s="42">
        <v>2.0921404E-15</v>
      </c>
      <c r="AP1026" s="42">
        <v>7.6349982999999999E-17</v>
      </c>
      <c r="AQ1026" s="42">
        <v>1.8023863E-16</v>
      </c>
      <c r="AR1026" s="42">
        <v>6.8360452999999996E-13</v>
      </c>
      <c r="AS1026" s="42">
        <v>5.4338926999999999E-12</v>
      </c>
      <c r="AT1026" s="42">
        <v>1.7467901000000001E-13</v>
      </c>
      <c r="AU1026" s="42">
        <v>1.6635554000000001E-8</v>
      </c>
      <c r="AV1026" s="42">
        <v>2.9924915000000002E-4</v>
      </c>
      <c r="AW1026" s="42">
        <v>5.6764818999999999E-12</v>
      </c>
      <c r="AX1026" s="42">
        <v>3.4519153000000002E-14</v>
      </c>
      <c r="AY1026" s="42">
        <v>1.5444198E-18</v>
      </c>
      <c r="AZ1026" s="59"/>
      <c r="BA1026" s="81" t="s">
        <v>41</v>
      </c>
      <c r="BB1026" s="59"/>
      <c r="BC1026" s="59"/>
      <c r="BD1026" s="8"/>
      <c r="BE1026" s="99"/>
      <c r="BF1026" s="8"/>
      <c r="BG1026" s="8"/>
      <c r="BH1026" s="8"/>
      <c r="BI1026" s="8"/>
      <c r="BJ1026" s="8"/>
      <c r="BK1026" s="8"/>
      <c r="BL1026" s="8"/>
      <c r="BM1026" s="8"/>
      <c r="BN1026" s="8"/>
      <c r="BO1026" s="8"/>
      <c r="BP1026" s="8"/>
      <c r="BQ1026" s="8"/>
    </row>
    <row r="1027" spans="3:69" ht="14.4">
      <c r="C1027" s="73" t="s">
        <v>1128</v>
      </c>
      <c r="D1027" s="8"/>
      <c r="E1027" s="68" t="s">
        <v>52</v>
      </c>
      <c r="F1027" s="189" t="s">
        <v>2662</v>
      </c>
      <c r="G1027" s="241">
        <f t="shared" si="889"/>
        <v>2.1458252023670001E-2</v>
      </c>
      <c r="H1027" s="96">
        <f t="shared" si="890"/>
        <v>9.6197985100000003E-4</v>
      </c>
      <c r="I1027" s="96">
        <f t="shared" si="891"/>
        <v>1.3426278160000001E-3</v>
      </c>
      <c r="J1027" s="151">
        <f t="shared" si="892"/>
        <v>2.2209635667000001E-4</v>
      </c>
      <c r="K1027" s="197">
        <v>1.8931547999999999E-2</v>
      </c>
      <c r="L1027" s="197">
        <v>4.9477585999999996E-4</v>
      </c>
      <c r="M1027" s="197">
        <v>8.1107580000000002E-4</v>
      </c>
      <c r="N1027" s="197">
        <v>8.4499830000000001E-4</v>
      </c>
      <c r="O1027" s="197">
        <v>1.0405937E-4</v>
      </c>
      <c r="P1027" s="197">
        <v>1.2922180999999999E-5</v>
      </c>
      <c r="Q1027" s="197">
        <v>3.6776156000000002E-5</v>
      </c>
      <c r="R1027" s="197">
        <v>2.6289218000000002E-5</v>
      </c>
      <c r="S1027" s="197">
        <v>1.5853368999999999E-4</v>
      </c>
      <c r="T1027" s="197">
        <v>3.6440586E-5</v>
      </c>
      <c r="U1027" s="197">
        <v>8.3286267000000001E-7</v>
      </c>
      <c r="V1027" s="197">
        <v>0</v>
      </c>
      <c r="W1027" s="81"/>
      <c r="X1027" s="245">
        <f t="shared" si="893"/>
        <v>0.16320299999999999</v>
      </c>
      <c r="Y1027" s="159">
        <v>2.6755472</v>
      </c>
      <c r="Z1027" s="67">
        <f t="shared" si="894"/>
        <v>3.366506392815838E-3</v>
      </c>
      <c r="AA1027" s="5">
        <f t="shared" si="895"/>
        <v>1.745765373135E-7</v>
      </c>
      <c r="AB1027" s="5">
        <f t="shared" si="896"/>
        <v>5.0362648422009297E-10</v>
      </c>
      <c r="AC1027" s="36">
        <f t="shared" si="897"/>
        <v>2.0365892950699998E-2</v>
      </c>
      <c r="AD1027" s="42">
        <v>1.5282557E-7</v>
      </c>
      <c r="AE1027" s="42">
        <v>4.6105056999999998E-10</v>
      </c>
      <c r="AF1027" s="42">
        <v>1.2596185E-14</v>
      </c>
      <c r="AG1027" s="42">
        <v>1.0260143999999999E-11</v>
      </c>
      <c r="AH1027" s="42">
        <v>1.3328425E-12</v>
      </c>
      <c r="AI1027" s="42">
        <v>1.1864757E-10</v>
      </c>
      <c r="AJ1027" s="42">
        <v>2.0947054E-8</v>
      </c>
      <c r="AK1027" s="42">
        <v>1.7178084999999999E-11</v>
      </c>
      <c r="AL1027" s="42">
        <v>2.1802645E-11</v>
      </c>
      <c r="AM1027" s="42">
        <v>7.4126939000000002E-16</v>
      </c>
      <c r="AN1027" s="42">
        <v>7.6718713E-17</v>
      </c>
      <c r="AO1027" s="42">
        <v>3.1706330000000003E-14</v>
      </c>
      <c r="AP1027" s="42">
        <v>1.8318284999999999E-15</v>
      </c>
      <c r="AQ1027" s="42">
        <v>1.3844974E-15</v>
      </c>
      <c r="AR1027" s="42">
        <v>1.5929563000000001E-10</v>
      </c>
      <c r="AS1027" s="42">
        <v>6.1074127E-11</v>
      </c>
      <c r="AT1027" s="42">
        <v>7.9015176000000001E-13</v>
      </c>
      <c r="AU1027" s="42">
        <v>1.4159507E-6</v>
      </c>
      <c r="AV1027" s="42">
        <v>2.0364476999999999E-2</v>
      </c>
      <c r="AW1027" s="42">
        <v>4.53303E-10</v>
      </c>
      <c r="AX1027" s="42">
        <v>2.7565723E-12</v>
      </c>
      <c r="AY1027" s="42">
        <v>1.2333109E-16</v>
      </c>
      <c r="AZ1027" s="59"/>
      <c r="BA1027" s="81" t="s">
        <v>41</v>
      </c>
      <c r="BB1027" s="59"/>
      <c r="BC1027" s="59"/>
      <c r="BD1027" s="8"/>
      <c r="BE1027" s="99"/>
      <c r="BF1027" s="8"/>
      <c r="BG1027" s="8"/>
      <c r="BH1027" s="8"/>
      <c r="BI1027" s="8"/>
      <c r="BJ1027" s="8"/>
      <c r="BK1027" s="8"/>
      <c r="BL1027" s="8"/>
      <c r="BM1027" s="8"/>
      <c r="BN1027" s="8"/>
      <c r="BO1027" s="8"/>
      <c r="BP1027" s="8"/>
      <c r="BQ1027" s="8"/>
    </row>
    <row r="1028" spans="3:69" ht="14.4">
      <c r="C1028" s="73" t="s">
        <v>1129</v>
      </c>
      <c r="D1028" s="8"/>
      <c r="E1028" s="68" t="s">
        <v>52</v>
      </c>
      <c r="F1028" s="189" t="s">
        <v>2663</v>
      </c>
      <c r="G1028" s="241">
        <f t="shared" si="889"/>
        <v>1.636191680778E-2</v>
      </c>
      <c r="H1028" s="96">
        <f t="shared" si="890"/>
        <v>7.3350963499999998E-4</v>
      </c>
      <c r="I1028" s="96">
        <f t="shared" si="891"/>
        <v>1.0237536989999999E-3</v>
      </c>
      <c r="J1028" s="151">
        <f t="shared" si="892"/>
        <v>1.6934847377999998E-4</v>
      </c>
      <c r="K1028" s="197">
        <v>1.4435305000000001E-2</v>
      </c>
      <c r="L1028" s="197">
        <v>3.7726658999999999E-4</v>
      </c>
      <c r="M1028" s="197">
        <v>6.1844529000000005E-4</v>
      </c>
      <c r="N1028" s="197">
        <v>6.4431120000000002E-4</v>
      </c>
      <c r="O1028" s="197">
        <v>7.9345272000000004E-5</v>
      </c>
      <c r="P1028" s="197">
        <v>9.8531629999999996E-6</v>
      </c>
      <c r="Q1028" s="197">
        <v>2.8041818999999998E-5</v>
      </c>
      <c r="R1028" s="197">
        <v>2.0045528999999999E-5</v>
      </c>
      <c r="S1028" s="197">
        <v>1.2088193999999999E-4</v>
      </c>
      <c r="T1028" s="197">
        <v>2.7785947E-5</v>
      </c>
      <c r="U1028" s="197">
        <v>6.3505778000000002E-7</v>
      </c>
      <c r="V1028" s="197">
        <v>0</v>
      </c>
      <c r="W1028" s="81"/>
      <c r="X1028" s="245">
        <f t="shared" si="893"/>
        <v>0.12444228448275862</v>
      </c>
      <c r="Y1028" s="159">
        <v>2.0401047999999999</v>
      </c>
      <c r="Z1028" s="67">
        <f t="shared" si="894"/>
        <v>2.5669610052872385E-3</v>
      </c>
      <c r="AA1028" s="5">
        <f t="shared" si="895"/>
        <v>1.3311460289750001E-7</v>
      </c>
      <c r="AB1028" s="5">
        <f t="shared" si="896"/>
        <v>3.84015194992482E-10</v>
      </c>
      <c r="AC1028" s="36">
        <f t="shared" si="897"/>
        <v>1.5528992662400001E-2</v>
      </c>
      <c r="AD1028" s="42">
        <v>1.1652949E-7</v>
      </c>
      <c r="AE1028" s="42">
        <v>3.5155106000000001E-10</v>
      </c>
      <c r="AF1028" s="42">
        <v>9.6045910999999999E-15</v>
      </c>
      <c r="AG1028" s="42">
        <v>7.8233600999999996E-12</v>
      </c>
      <c r="AH1028" s="42">
        <v>1.0162924000000001E-12</v>
      </c>
      <c r="AI1028" s="42">
        <v>9.0468772999999995E-11</v>
      </c>
      <c r="AJ1028" s="42">
        <v>1.5972129E-8</v>
      </c>
      <c r="AK1028" s="42">
        <v>1.309829E-11</v>
      </c>
      <c r="AL1028" s="42">
        <v>1.6624517E-11</v>
      </c>
      <c r="AM1028" s="42">
        <v>5.6521791000000002E-16</v>
      </c>
      <c r="AN1028" s="42">
        <v>5.8498017999999998E-17</v>
      </c>
      <c r="AO1028" s="42">
        <v>2.4176077E-14</v>
      </c>
      <c r="AP1028" s="42">
        <v>1.3967692999999999E-15</v>
      </c>
      <c r="AQ1028" s="42">
        <v>1.0556792E-15</v>
      </c>
      <c r="AR1028" s="42">
        <v>1.2146291E-10</v>
      </c>
      <c r="AS1028" s="42">
        <v>4.6569021999999998E-11</v>
      </c>
      <c r="AT1028" s="42">
        <v>6.0249071999999996E-13</v>
      </c>
      <c r="AU1028" s="42">
        <v>1.0796624E-6</v>
      </c>
      <c r="AV1028" s="42">
        <v>1.5527913000000001E-2</v>
      </c>
      <c r="AW1028" s="42">
        <v>3.4564354000000001E-10</v>
      </c>
      <c r="AX1028" s="42">
        <v>2.1018864E-12</v>
      </c>
      <c r="AY1028" s="42">
        <v>9.4039953999999997E-17</v>
      </c>
      <c r="AZ1028" s="59"/>
      <c r="BA1028" s="81" t="s">
        <v>41</v>
      </c>
      <c r="BB1028" s="59"/>
      <c r="BC1028" s="59"/>
      <c r="BD1028" s="8"/>
      <c r="BE1028" s="99"/>
      <c r="BF1028" s="8"/>
      <c r="BG1028" s="8"/>
      <c r="BH1028" s="8"/>
      <c r="BI1028" s="8"/>
      <c r="BJ1028" s="8"/>
      <c r="BK1028" s="8"/>
      <c r="BL1028" s="8"/>
      <c r="BM1028" s="8"/>
      <c r="BN1028" s="8"/>
      <c r="BO1028" s="8"/>
      <c r="BP1028" s="8"/>
      <c r="BQ1028" s="8"/>
    </row>
    <row r="1029" spans="3:69">
      <c r="D1029" s="1"/>
      <c r="E1029" s="29"/>
      <c r="F1029" s="67"/>
      <c r="AZ1029" s="28"/>
      <c r="BA1029" s="28"/>
      <c r="BB1029" s="28"/>
      <c r="BC1029" s="28"/>
      <c r="BE1029" s="29"/>
      <c r="BF1029"/>
      <c r="BG1029"/>
      <c r="BH1029"/>
      <c r="BI1029"/>
      <c r="BJ1029"/>
      <c r="BK1029"/>
      <c r="BL1029"/>
      <c r="BM1029"/>
      <c r="BN1029"/>
      <c r="BO1029"/>
      <c r="BP1029"/>
      <c r="BQ1029"/>
    </row>
    <row r="1030" spans="3:69">
      <c r="D1030" s="1"/>
      <c r="E1030" s="29"/>
      <c r="F1030" s="67"/>
      <c r="AZ1030" s="28"/>
      <c r="BA1030" s="28"/>
      <c r="BB1030" s="28"/>
      <c r="BC1030" s="28"/>
      <c r="BE1030" s="29"/>
      <c r="BF1030"/>
      <c r="BG1030"/>
      <c r="BH1030"/>
      <c r="BI1030"/>
      <c r="BJ1030"/>
      <c r="BK1030"/>
      <c r="BL1030"/>
      <c r="BM1030"/>
      <c r="BN1030"/>
      <c r="BO1030"/>
      <c r="BP1030"/>
      <c r="BQ1030"/>
    </row>
    <row r="1031" spans="3:69">
      <c r="C1031" s="57" t="s">
        <v>92</v>
      </c>
      <c r="D1031" s="1" t="s">
        <v>93</v>
      </c>
      <c r="E1031" s="29"/>
      <c r="F1031" s="67"/>
      <c r="H1031" s="67"/>
      <c r="I1031" s="67"/>
      <c r="J1031" s="67"/>
      <c r="K1031" s="67"/>
      <c r="L1031" s="67"/>
      <c r="M1031" s="67"/>
      <c r="N1031" s="67"/>
      <c r="O1031" s="67"/>
      <c r="P1031" s="67"/>
      <c r="Q1031" s="67"/>
      <c r="R1031" s="67"/>
      <c r="S1031" s="67"/>
      <c r="T1031" s="67"/>
      <c r="U1031" s="67"/>
      <c r="V1031" s="67"/>
      <c r="W1031" s="67"/>
      <c r="Y1031" s="67"/>
      <c r="AA1031" s="67"/>
      <c r="AB1031" s="67"/>
      <c r="AC1031" s="67"/>
      <c r="AD1031" s="67"/>
      <c r="AE1031" s="67"/>
      <c r="AF1031" s="67"/>
      <c r="AG1031" s="67"/>
      <c r="AH1031" s="67"/>
      <c r="AI1031" s="67"/>
      <c r="AJ1031" s="67"/>
      <c r="AK1031" s="67"/>
      <c r="AL1031" s="67"/>
      <c r="AM1031" s="67"/>
      <c r="AN1031" s="67"/>
      <c r="AO1031" s="67"/>
      <c r="AP1031" s="67"/>
      <c r="AQ1031" s="67"/>
      <c r="AR1031" s="67"/>
      <c r="AS1031" s="67"/>
      <c r="AT1031" s="67"/>
      <c r="AU1031" s="67"/>
      <c r="AV1031" s="67"/>
      <c r="AW1031" s="67"/>
      <c r="AX1031" s="67"/>
      <c r="AY1031" s="67"/>
      <c r="AZ1031" s="28"/>
      <c r="BA1031" s="28"/>
      <c r="BB1031" s="28"/>
      <c r="BC1031" s="28"/>
      <c r="BE1031" s="29"/>
      <c r="BF1031"/>
      <c r="BG1031"/>
      <c r="BH1031"/>
      <c r="BI1031"/>
      <c r="BJ1031"/>
      <c r="BK1031"/>
      <c r="BL1031"/>
      <c r="BM1031"/>
      <c r="BN1031"/>
      <c r="BO1031"/>
      <c r="BP1031"/>
      <c r="BQ1031"/>
    </row>
    <row r="1032" spans="3:69">
      <c r="C1032" s="71" t="s">
        <v>917</v>
      </c>
      <c r="D1032" s="1"/>
      <c r="E1032" s="68" t="s">
        <v>52</v>
      </c>
      <c r="F1032" s="43" t="s">
        <v>2476</v>
      </c>
      <c r="G1032" s="238">
        <f t="shared" ref="G1032:G1039" si="898">H1032+I1032+J1032+K1032</f>
        <v>-7.4563816206999992E-2</v>
      </c>
      <c r="H1032" s="134">
        <f t="shared" ref="H1032:H1039" si="899">N1032+O1032+P1032</f>
        <v>-2.1283803850000001E-2</v>
      </c>
      <c r="I1032" s="134">
        <f t="shared" ref="I1032:I1039" si="900">L1032+M1032+Q1032</f>
        <v>-2.9705640459999998E-2</v>
      </c>
      <c r="J1032" s="138">
        <f t="shared" ref="J1032:J1039" si="901">R1032+IF(S1032="x",0,S1032)+IF(T1032="x",0,T1032)+IF(U1032="x",0,U1032)+V1032</f>
        <v>-4.9138818969999996E-3</v>
      </c>
      <c r="K1032" s="190">
        <v>-1.8660489999999998E-2</v>
      </c>
      <c r="L1032" s="190">
        <v>-1.0946915999999999E-2</v>
      </c>
      <c r="M1032" s="190">
        <v>-1.7945052E-2</v>
      </c>
      <c r="N1032" s="190">
        <v>-1.8695587E-2</v>
      </c>
      <c r="O1032" s="190">
        <v>-2.3023136E-3</v>
      </c>
      <c r="P1032" s="190">
        <v>-2.8590324999999998E-4</v>
      </c>
      <c r="Q1032" s="190">
        <v>-8.1367245999999999E-4</v>
      </c>
      <c r="R1032" s="190">
        <v>-5.8164895000000004E-4</v>
      </c>
      <c r="S1032" s="190">
        <v>-3.5075579E-3</v>
      </c>
      <c r="T1032" s="190">
        <v>-8.0624796000000002E-4</v>
      </c>
      <c r="U1032" s="190">
        <v>-1.8427087E-5</v>
      </c>
      <c r="V1032" s="190">
        <v>0</v>
      </c>
      <c r="W1032" s="25"/>
      <c r="X1032" s="252">
        <f t="shared" ref="X1032:X1039" si="902">K1032/0.116</f>
        <v>-0.16086629310344824</v>
      </c>
      <c r="Y1032" s="25">
        <v>-59.196482000000003</v>
      </c>
      <c r="Z1032" s="67">
        <f t="shared" ref="Z1032:Z1039" si="903">AA1032*42.1*400+AB1032*1396*400+AC1032*0.0000357*200</f>
        <v>-1.5174717423501648E-2</v>
      </c>
      <c r="AA1032" s="5">
        <f t="shared" ref="AA1032:AA1039" si="904">AD1032+AG1032+AH1032+AI1032+AJ1032+AR1032+AS1032+AW1032</f>
        <v>-6.6090582213099994E-7</v>
      </c>
      <c r="AB1032" s="5">
        <f t="shared" ref="AB1032:AB1039" si="905">AE1032+AF1032+AK1032+AL1032+AM1032+AN1032+AO1032+AP1032+AQ1032+AT1032+AX1032+AY1032</f>
        <v>-1.4824721560498005E-9</v>
      </c>
      <c r="AC1032" s="36">
        <f t="shared" ref="AC1032:AC1039" si="906">AU1032+AV1032</f>
        <v>-0.45059536790999999</v>
      </c>
      <c r="AD1032" s="42">
        <v>-1.7966566E-7</v>
      </c>
      <c r="AE1032" s="42">
        <v>-5.4074397000000004E-10</v>
      </c>
      <c r="AF1032" s="42">
        <v>-1.4765593000000001E-14</v>
      </c>
      <c r="AG1032" s="42">
        <v>-2.2700569000000001E-10</v>
      </c>
      <c r="AH1032" s="42">
        <v>-2.9489141000000001E-11</v>
      </c>
      <c r="AI1032" s="42">
        <v>-2.6250774999999998E-9</v>
      </c>
      <c r="AJ1032" s="42">
        <v>-4.6345358E-7</v>
      </c>
      <c r="AK1032" s="42">
        <v>-3.8006514000000002E-10</v>
      </c>
      <c r="AL1032" s="42">
        <v>-4.8238352000000001E-10</v>
      </c>
      <c r="AM1032" s="42">
        <v>-1.6400585E-14</v>
      </c>
      <c r="AN1032" s="42">
        <v>-1.6974015000000001E-15</v>
      </c>
      <c r="AO1032" s="42">
        <v>-7.0150256000000003E-13</v>
      </c>
      <c r="AP1032" s="42">
        <v>-4.0529206000000003E-14</v>
      </c>
      <c r="AQ1032" s="42">
        <v>-3.0632003999999997E-14</v>
      </c>
      <c r="AR1032" s="42">
        <v>-3.5244157E-9</v>
      </c>
      <c r="AS1032" s="42">
        <v>-1.3512650999999999E-9</v>
      </c>
      <c r="AT1032" s="42">
        <v>-1.7482107999999999E-11</v>
      </c>
      <c r="AU1032" s="42">
        <v>-3.1327910000000003E-5</v>
      </c>
      <c r="AV1032" s="42">
        <v>-0.45056404</v>
      </c>
      <c r="AW1032" s="42">
        <v>-1.0029329000000001E-8</v>
      </c>
      <c r="AX1032" s="42">
        <v>-6.0989161999999995E-11</v>
      </c>
      <c r="AY1032" s="42">
        <v>-2.7287002999999999E-15</v>
      </c>
      <c r="AZ1032" s="28"/>
      <c r="BA1032" s="28" t="s">
        <v>1230</v>
      </c>
      <c r="BB1032" s="28"/>
      <c r="BC1032" s="28"/>
      <c r="BE1032" s="32"/>
      <c r="BF1032"/>
      <c r="BG1032"/>
      <c r="BH1032"/>
      <c r="BI1032"/>
      <c r="BJ1032"/>
      <c r="BK1032"/>
      <c r="BL1032"/>
      <c r="BM1032"/>
      <c r="BN1032"/>
      <c r="BO1032"/>
      <c r="BP1032"/>
      <c r="BQ1032"/>
    </row>
    <row r="1033" spans="3:69">
      <c r="C1033" s="71" t="s">
        <v>918</v>
      </c>
      <c r="D1033" s="1"/>
      <c r="E1033" s="68" t="s">
        <v>52</v>
      </c>
      <c r="F1033" s="43" t="s">
        <v>2477</v>
      </c>
      <c r="G1033" s="238">
        <f t="shared" si="898"/>
        <v>-0.16219086158000001</v>
      </c>
      <c r="H1033" s="134">
        <f t="shared" si="899"/>
        <v>-1.9335795240000002E-2</v>
      </c>
      <c r="I1033" s="134">
        <f t="shared" si="900"/>
        <v>-2.6986819540000005E-2</v>
      </c>
      <c r="J1033" s="138">
        <f t="shared" si="901"/>
        <v>-4.4641367999999999E-3</v>
      </c>
      <c r="K1033" s="190">
        <v>-0.11140411</v>
      </c>
      <c r="L1033" s="190">
        <v>-9.9449948000000007E-3</v>
      </c>
      <c r="M1033" s="190">
        <v>-1.6302624000000002E-2</v>
      </c>
      <c r="N1033" s="190">
        <v>-1.6984466E-2</v>
      </c>
      <c r="O1033" s="190">
        <v>-2.0915933999999998E-3</v>
      </c>
      <c r="P1033" s="190">
        <v>-2.5973583999999998E-4</v>
      </c>
      <c r="Q1033" s="190">
        <v>-7.3920074000000005E-4</v>
      </c>
      <c r="R1033" s="190">
        <v>-5.2841328E-4</v>
      </c>
      <c r="S1033" s="190">
        <v>-3.1865271999999998E-3</v>
      </c>
      <c r="T1033" s="190">
        <v>-7.3245578000000005E-4</v>
      </c>
      <c r="U1033" s="190">
        <v>-1.6740539999999999E-5</v>
      </c>
      <c r="V1033" s="190">
        <v>0</v>
      </c>
      <c r="W1033" s="25"/>
      <c r="X1033" s="252">
        <f t="shared" si="902"/>
        <v>-0.96038025862068965</v>
      </c>
      <c r="Y1033" s="25">
        <v>-53.778498999999996</v>
      </c>
      <c r="Z1033" s="67">
        <f t="shared" si="903"/>
        <v>-2.7783465568970628E-2</v>
      </c>
      <c r="AA1033" s="5">
        <f t="shared" si="904"/>
        <v>-1.3560283376350001E-6</v>
      </c>
      <c r="AB1033" s="5">
        <f t="shared" si="905"/>
        <v>-3.6267150022239E-9</v>
      </c>
      <c r="AC1033" s="36">
        <f t="shared" si="906"/>
        <v>-0.40935444060999998</v>
      </c>
      <c r="AD1033" s="42">
        <v>-9.1883389000000001E-7</v>
      </c>
      <c r="AE1033" s="42">
        <v>-2.7711166E-9</v>
      </c>
      <c r="AF1033" s="42">
        <v>-7.5703318000000004E-14</v>
      </c>
      <c r="AG1033" s="42">
        <v>-2.0622890000000001E-10</v>
      </c>
      <c r="AH1033" s="42">
        <v>-2.6790134999999999E-11</v>
      </c>
      <c r="AI1033" s="42">
        <v>-2.3848162000000001E-9</v>
      </c>
      <c r="AJ1033" s="42">
        <v>-4.2103578999999999E-7</v>
      </c>
      <c r="AK1033" s="42">
        <v>-3.4527952E-10</v>
      </c>
      <c r="AL1033" s="42">
        <v>-4.3823316000000001E-10</v>
      </c>
      <c r="AM1033" s="42">
        <v>-1.4899515E-14</v>
      </c>
      <c r="AN1033" s="42">
        <v>-1.5420461E-15</v>
      </c>
      <c r="AO1033" s="42">
        <v>-6.3729723999999996E-13</v>
      </c>
      <c r="AP1033" s="42">
        <v>-3.6819753000000001E-14</v>
      </c>
      <c r="AQ1033" s="42">
        <v>-2.7828397000000001E-14</v>
      </c>
      <c r="AR1033" s="42">
        <v>-3.2018421E-9</v>
      </c>
      <c r="AS1033" s="42">
        <v>-1.2275900000000001E-9</v>
      </c>
      <c r="AT1033" s="42">
        <v>-1.5882049999999999E-11</v>
      </c>
      <c r="AU1033" s="42">
        <v>-2.8460610000000001E-5</v>
      </c>
      <c r="AV1033" s="42">
        <v>-0.40932597999999998</v>
      </c>
      <c r="AW1033" s="42">
        <v>-9.1113903E-9</v>
      </c>
      <c r="AX1033" s="42">
        <v>-5.5407103000000001E-11</v>
      </c>
      <c r="AY1033" s="42">
        <v>-2.4789548000000001E-15</v>
      </c>
      <c r="AZ1033" s="28"/>
      <c r="BA1033" s="28" t="s">
        <v>1230</v>
      </c>
      <c r="BB1033" s="28"/>
      <c r="BC1033" s="28"/>
      <c r="BE1033" s="32"/>
      <c r="BF1033"/>
      <c r="BG1033"/>
      <c r="BH1033"/>
      <c r="BI1033"/>
      <c r="BJ1033"/>
      <c r="BK1033"/>
      <c r="BL1033"/>
      <c r="BM1033"/>
      <c r="BN1033"/>
      <c r="BO1033"/>
      <c r="BP1033"/>
      <c r="BQ1033"/>
    </row>
    <row r="1034" spans="3:69">
      <c r="C1034" s="71" t="s">
        <v>919</v>
      </c>
      <c r="D1034" s="15"/>
      <c r="E1034" s="68" t="s">
        <v>52</v>
      </c>
      <c r="F1034" s="43" t="s">
        <v>2478</v>
      </c>
      <c r="G1034" s="238">
        <f t="shared" si="898"/>
        <v>-9.1413427255000013E-2</v>
      </c>
      <c r="H1034" s="134">
        <f t="shared" si="899"/>
        <v>-2.0947111290000001E-2</v>
      </c>
      <c r="I1034" s="134">
        <f t="shared" si="900"/>
        <v>-2.9235719800000004E-2</v>
      </c>
      <c r="J1034" s="138">
        <f t="shared" si="901"/>
        <v>-4.8361481649999991E-3</v>
      </c>
      <c r="K1034" s="190">
        <v>-3.6394448000000003E-2</v>
      </c>
      <c r="L1034" s="190">
        <v>-1.0773744E-2</v>
      </c>
      <c r="M1034" s="190">
        <v>-1.7661175000000001E-2</v>
      </c>
      <c r="N1034" s="190">
        <v>-1.8399838000000002E-2</v>
      </c>
      <c r="O1034" s="190">
        <v>-2.2658928000000001E-3</v>
      </c>
      <c r="P1034" s="190">
        <v>-2.8138049000000001E-4</v>
      </c>
      <c r="Q1034" s="190">
        <v>-8.0080080000000001E-4</v>
      </c>
      <c r="R1034" s="190">
        <v>-5.7244771999999996E-4</v>
      </c>
      <c r="S1034" s="190">
        <v>-3.4520711000000002E-3</v>
      </c>
      <c r="T1034" s="190">
        <v>-7.9349376000000004E-4</v>
      </c>
      <c r="U1034" s="190">
        <v>-1.8135584999999999E-5</v>
      </c>
      <c r="V1034" s="190">
        <v>0</v>
      </c>
      <c r="W1034" s="25"/>
      <c r="X1034" s="252">
        <f t="shared" si="902"/>
        <v>-0.31374524137931037</v>
      </c>
      <c r="Y1034" s="25">
        <v>-58.260041000000001</v>
      </c>
      <c r="Z1034" s="67">
        <f t="shared" si="903"/>
        <v>-1.7606567575393903E-2</v>
      </c>
      <c r="AA1034" s="5">
        <f t="shared" si="904"/>
        <v>-7.9468403238599999E-7</v>
      </c>
      <c r="AB1034" s="5">
        <f t="shared" si="905"/>
        <v>-1.8942189469893998E-9</v>
      </c>
      <c r="AC1034" s="36">
        <f t="shared" si="906"/>
        <v>-0.44346731232700004</v>
      </c>
      <c r="AD1034" s="42">
        <v>-3.2105671000000002E-7</v>
      </c>
      <c r="AE1034" s="42">
        <v>-9.6737626999999995E-10</v>
      </c>
      <c r="AF1034" s="42">
        <v>-2.6421927999999999E-14</v>
      </c>
      <c r="AG1034" s="42">
        <v>-2.2341464E-10</v>
      </c>
      <c r="AH1034" s="42">
        <v>-2.9022645999999999E-11</v>
      </c>
      <c r="AI1034" s="42">
        <v>-2.5835509000000001E-9</v>
      </c>
      <c r="AJ1034" s="42">
        <v>-4.5612211000000001E-7</v>
      </c>
      <c r="AK1034" s="42">
        <v>-3.7405281000000002E-10</v>
      </c>
      <c r="AL1034" s="42">
        <v>-4.7475259E-10</v>
      </c>
      <c r="AM1034" s="42">
        <v>-1.6141141000000001E-14</v>
      </c>
      <c r="AN1034" s="42">
        <v>-1.6705500000000001E-15</v>
      </c>
      <c r="AO1034" s="42">
        <v>-6.9040534000000004E-13</v>
      </c>
      <c r="AP1034" s="42">
        <v>-3.9888066000000002E-14</v>
      </c>
      <c r="AQ1034" s="42">
        <v>-3.0147429999999998E-14</v>
      </c>
      <c r="AR1034" s="42">
        <v>-3.4686622999999998E-9</v>
      </c>
      <c r="AS1034" s="42">
        <v>-1.3298891E-9</v>
      </c>
      <c r="AT1034" s="42">
        <v>-1.7205555000000001E-11</v>
      </c>
      <c r="AU1034" s="42">
        <v>-3.0832327E-5</v>
      </c>
      <c r="AV1034" s="29">
        <v>-0.44343648000000002</v>
      </c>
      <c r="AW1034" s="42">
        <v>-9.8706727999999994E-9</v>
      </c>
      <c r="AX1034" s="42">
        <v>-6.0024362000000001E-11</v>
      </c>
      <c r="AY1034" s="42">
        <v>-2.6855344000000001E-15</v>
      </c>
      <c r="AZ1034" s="28"/>
      <c r="BA1034" s="28" t="s">
        <v>1230</v>
      </c>
      <c r="BB1034" s="28"/>
      <c r="BC1034" s="28"/>
      <c r="BE1034" s="32"/>
      <c r="BF1034"/>
      <c r="BG1034"/>
      <c r="BH1034"/>
      <c r="BI1034"/>
      <c r="BJ1034"/>
      <c r="BK1034"/>
      <c r="BL1034"/>
      <c r="BM1034"/>
      <c r="BN1034"/>
      <c r="BO1034"/>
      <c r="BP1034"/>
      <c r="BQ1034"/>
    </row>
    <row r="1035" spans="3:69">
      <c r="C1035" s="71" t="s">
        <v>920</v>
      </c>
      <c r="D1035" s="1"/>
      <c r="E1035" s="68" t="s">
        <v>52</v>
      </c>
      <c r="F1035" s="43" t="s">
        <v>2479</v>
      </c>
      <c r="G1035" s="238">
        <f t="shared" si="898"/>
        <v>-0.46725342925499996</v>
      </c>
      <c r="H1035" s="134">
        <f t="shared" si="899"/>
        <v>-2.0947111290000001E-2</v>
      </c>
      <c r="I1035" s="134">
        <f t="shared" si="900"/>
        <v>-2.9235719800000004E-2</v>
      </c>
      <c r="J1035" s="138">
        <f t="shared" si="901"/>
        <v>-4.8361481649999991E-3</v>
      </c>
      <c r="K1035" s="190">
        <v>-0.41223444999999997</v>
      </c>
      <c r="L1035" s="190">
        <v>-1.0773744E-2</v>
      </c>
      <c r="M1035" s="190">
        <v>-1.7661175000000001E-2</v>
      </c>
      <c r="N1035" s="190">
        <v>-1.8399838000000002E-2</v>
      </c>
      <c r="O1035" s="190">
        <v>-2.2658928000000001E-3</v>
      </c>
      <c r="P1035" s="190">
        <v>-2.8138049000000001E-4</v>
      </c>
      <c r="Q1035" s="190">
        <v>-8.0080080000000001E-4</v>
      </c>
      <c r="R1035" s="190">
        <v>-5.7244771999999996E-4</v>
      </c>
      <c r="S1035" s="190">
        <v>-3.4520711000000002E-3</v>
      </c>
      <c r="T1035" s="190">
        <v>-7.9349376000000004E-4</v>
      </c>
      <c r="U1035" s="190">
        <v>-1.8135584999999999E-5</v>
      </c>
      <c r="V1035" s="190">
        <v>0</v>
      </c>
      <c r="W1035" s="25"/>
      <c r="X1035" s="252">
        <f t="shared" si="902"/>
        <v>-3.5537452586206895</v>
      </c>
      <c r="Y1035" s="25">
        <v>-58.260041000000001</v>
      </c>
      <c r="Z1035" s="67">
        <f t="shared" si="903"/>
        <v>-7.3305675261251035E-2</v>
      </c>
      <c r="AA1035" s="5">
        <f t="shared" si="904"/>
        <v>-3.8014040223860002E-6</v>
      </c>
      <c r="AB1035" s="5">
        <f t="shared" si="905"/>
        <v>-1.0966466536991401E-8</v>
      </c>
      <c r="AC1035" s="36">
        <f t="shared" si="906"/>
        <v>-0.44346731232700004</v>
      </c>
      <c r="AD1035" s="42">
        <v>-3.3277766999999999E-6</v>
      </c>
      <c r="AE1035" s="42">
        <v>-1.0039376000000001E-8</v>
      </c>
      <c r="AF1035" s="42">
        <v>-2.7428193000000001E-13</v>
      </c>
      <c r="AG1035" s="42">
        <v>-2.2341464E-10</v>
      </c>
      <c r="AH1035" s="42">
        <v>-2.9022645999999999E-11</v>
      </c>
      <c r="AI1035" s="42">
        <v>-2.5835509000000001E-9</v>
      </c>
      <c r="AJ1035" s="42">
        <v>-4.5612211000000001E-7</v>
      </c>
      <c r="AK1035" s="42">
        <v>-3.7405281000000002E-10</v>
      </c>
      <c r="AL1035" s="42">
        <v>-4.7475259E-10</v>
      </c>
      <c r="AM1035" s="42">
        <v>-1.6141141000000001E-14</v>
      </c>
      <c r="AN1035" s="42">
        <v>-1.6705500000000001E-15</v>
      </c>
      <c r="AO1035" s="42">
        <v>-6.9040534000000004E-13</v>
      </c>
      <c r="AP1035" s="42">
        <v>-3.9888066000000002E-14</v>
      </c>
      <c r="AQ1035" s="42">
        <v>-3.0147429999999998E-14</v>
      </c>
      <c r="AR1035" s="42">
        <v>-3.4686622999999998E-9</v>
      </c>
      <c r="AS1035" s="42">
        <v>-1.3298891E-9</v>
      </c>
      <c r="AT1035" s="42">
        <v>-1.7205555000000001E-11</v>
      </c>
      <c r="AU1035" s="42">
        <v>-3.0832327E-5</v>
      </c>
      <c r="AV1035" s="29">
        <v>-0.44343648000000002</v>
      </c>
      <c r="AW1035" s="42">
        <v>-9.8706727999999994E-9</v>
      </c>
      <c r="AX1035" s="42">
        <v>-6.0024362000000001E-11</v>
      </c>
      <c r="AY1035" s="42">
        <v>-2.6855344000000001E-15</v>
      </c>
      <c r="AZ1035" s="28"/>
      <c r="BA1035" s="28" t="s">
        <v>1230</v>
      </c>
      <c r="BB1035" s="28"/>
      <c r="BC1035" s="28"/>
      <c r="BE1035" s="32"/>
      <c r="BF1035"/>
      <c r="BG1035"/>
      <c r="BH1035"/>
      <c r="BI1035"/>
      <c r="BJ1035"/>
      <c r="BK1035"/>
      <c r="BL1035"/>
      <c r="BM1035"/>
      <c r="BN1035"/>
      <c r="BO1035"/>
      <c r="BP1035"/>
      <c r="BQ1035"/>
    </row>
    <row r="1036" spans="3:69">
      <c r="C1036" s="71" t="s">
        <v>921</v>
      </c>
      <c r="D1036" s="1"/>
      <c r="E1036" s="68" t="s">
        <v>52</v>
      </c>
      <c r="F1036" s="43" t="s">
        <v>2480</v>
      </c>
      <c r="G1036" s="238">
        <f t="shared" si="898"/>
        <v>4.5762579849499996E-2</v>
      </c>
      <c r="H1036" s="134">
        <f t="shared" si="899"/>
        <v>-8.2970761999999997E-3</v>
      </c>
      <c r="I1036" s="134">
        <f t="shared" si="900"/>
        <v>-1.158016485E-2</v>
      </c>
      <c r="J1036" s="138">
        <f t="shared" si="901"/>
        <v>-1.9155811005E-3</v>
      </c>
      <c r="K1036" s="190">
        <v>6.7555402000000001E-2</v>
      </c>
      <c r="L1036" s="190">
        <v>-4.2674417999999997E-3</v>
      </c>
      <c r="M1036" s="190">
        <v>-6.9955286999999998E-3</v>
      </c>
      <c r="N1036" s="190">
        <v>-7.2881103000000001E-3</v>
      </c>
      <c r="O1036" s="190">
        <v>-8.9751209000000001E-4</v>
      </c>
      <c r="P1036" s="190">
        <v>-1.1145380999999999E-4</v>
      </c>
      <c r="Q1036" s="190">
        <v>-3.1719434999999998E-4</v>
      </c>
      <c r="R1036" s="190">
        <v>-2.2674450999999999E-4</v>
      </c>
      <c r="S1036" s="190">
        <v>-1.3673531E-3</v>
      </c>
      <c r="T1036" s="190">
        <v>-3.1430005000000001E-4</v>
      </c>
      <c r="U1036" s="190">
        <v>-7.1834404999999997E-6</v>
      </c>
      <c r="V1036" s="190">
        <v>0</v>
      </c>
      <c r="W1036" s="25"/>
      <c r="X1036" s="252">
        <f t="shared" si="902"/>
        <v>0.58237415517241375</v>
      </c>
      <c r="Y1036" s="25">
        <v>-23.076595000000001</v>
      </c>
      <c r="Z1036" s="67">
        <f t="shared" si="903"/>
        <v>5.1741375168848748E-3</v>
      </c>
      <c r="AA1036" s="5">
        <f t="shared" si="904"/>
        <v>3.4099739763799996E-7</v>
      </c>
      <c r="AB1036" s="5">
        <f t="shared" si="905"/>
        <v>1.2283737712149997E-9</v>
      </c>
      <c r="AC1036" s="36">
        <f t="shared" si="906"/>
        <v>-0.17565582257500001</v>
      </c>
      <c r="AD1036" s="42">
        <v>5.2859948999999996E-7</v>
      </c>
      <c r="AE1036" s="42">
        <v>1.5954388000000001E-9</v>
      </c>
      <c r="AF1036" s="42">
        <v>4.3592904000000001E-14</v>
      </c>
      <c r="AG1036" s="42">
        <v>-8.8493745000000006E-11</v>
      </c>
      <c r="AH1036" s="42">
        <v>-1.1495767E-11</v>
      </c>
      <c r="AI1036" s="42">
        <v>-1.0233353000000001E-9</v>
      </c>
      <c r="AJ1036" s="42">
        <v>-1.8066834E-7</v>
      </c>
      <c r="AK1036" s="42">
        <v>-1.4816099E-10</v>
      </c>
      <c r="AL1036" s="42">
        <v>-1.8804781E-10</v>
      </c>
      <c r="AM1036" s="42">
        <v>-6.3934485000000001E-15</v>
      </c>
      <c r="AN1036" s="42">
        <v>-6.6169889999999999E-16</v>
      </c>
      <c r="AO1036" s="42">
        <v>-2.7346709999999999E-13</v>
      </c>
      <c r="AP1036" s="42">
        <v>-1.5799521000000001E-14</v>
      </c>
      <c r="AQ1036" s="42">
        <v>-1.194129E-14</v>
      </c>
      <c r="AR1036" s="42">
        <v>-1.3739248E-9</v>
      </c>
      <c r="AS1036" s="42">
        <v>-5.2676434999999999E-10</v>
      </c>
      <c r="AT1036" s="42">
        <v>-6.8150588999999996E-12</v>
      </c>
      <c r="AU1036" s="42">
        <v>-1.2212575000000001E-5</v>
      </c>
      <c r="AV1036" s="29">
        <v>-0.17564361000000001</v>
      </c>
      <c r="AW1036" s="42">
        <v>-3.9097384000000001E-9</v>
      </c>
      <c r="AX1036" s="42">
        <v>-2.3775436E-11</v>
      </c>
      <c r="AY1036" s="42">
        <v>-1.0637305999999999E-15</v>
      </c>
      <c r="AZ1036" s="28"/>
      <c r="BA1036" s="28" t="s">
        <v>1230</v>
      </c>
      <c r="BB1036" s="28"/>
      <c r="BC1036" s="28"/>
      <c r="BE1036" s="32"/>
      <c r="BF1036"/>
      <c r="BG1036"/>
      <c r="BH1036"/>
      <c r="BI1036"/>
      <c r="BJ1036"/>
      <c r="BK1036"/>
      <c r="BL1036"/>
      <c r="BM1036"/>
      <c r="BN1036"/>
      <c r="BO1036"/>
      <c r="BP1036"/>
      <c r="BQ1036"/>
    </row>
    <row r="1037" spans="3:69">
      <c r="C1037" s="71" t="s">
        <v>922</v>
      </c>
      <c r="D1037" s="15"/>
      <c r="E1037" s="68" t="s">
        <v>52</v>
      </c>
      <c r="F1037" s="43" t="s">
        <v>2481</v>
      </c>
      <c r="G1037" s="238">
        <f t="shared" si="898"/>
        <v>7.2244042579699991E-2</v>
      </c>
      <c r="H1037" s="134">
        <f t="shared" si="899"/>
        <v>-1.0750124869999999E-2</v>
      </c>
      <c r="I1037" s="134">
        <f t="shared" si="900"/>
        <v>-1.500386575E-2</v>
      </c>
      <c r="J1037" s="138">
        <f t="shared" si="901"/>
        <v>-2.4819268002999996E-3</v>
      </c>
      <c r="K1037" s="190">
        <v>0.10047995999999999</v>
      </c>
      <c r="L1037" s="190">
        <v>-5.5291202000000003E-3</v>
      </c>
      <c r="M1037" s="190">
        <v>-9.0637719999999995E-3</v>
      </c>
      <c r="N1037" s="190">
        <v>-9.4428559999999995E-3</v>
      </c>
      <c r="O1037" s="190">
        <v>-1.1628635E-3</v>
      </c>
      <c r="P1037" s="190">
        <v>-1.4440537E-4</v>
      </c>
      <c r="Q1037" s="190">
        <v>-4.1097354999999999E-4</v>
      </c>
      <c r="R1037" s="190">
        <v>-2.9378200999999999E-4</v>
      </c>
      <c r="S1037" s="190">
        <v>-1.7716139999999999E-3</v>
      </c>
      <c r="T1037" s="190">
        <v>-4.0722354999999998E-4</v>
      </c>
      <c r="U1037" s="190">
        <v>-9.3072403000000005E-6</v>
      </c>
      <c r="V1037" s="190">
        <v>0</v>
      </c>
      <c r="W1037" s="25"/>
      <c r="X1037" s="252">
        <f t="shared" si="902"/>
        <v>0.86620655172413785</v>
      </c>
      <c r="Y1037" s="25">
        <v>-29.899239999999999</v>
      </c>
      <c r="Z1037" s="67">
        <f t="shared" si="903"/>
        <v>8.6233040831133964E-3</v>
      </c>
      <c r="AA1037" s="5">
        <f t="shared" si="904"/>
        <v>5.4542722880500009E-7</v>
      </c>
      <c r="AB1037" s="5">
        <f t="shared" si="905"/>
        <v>1.9041797318090897E-9</v>
      </c>
      <c r="AC1037" s="36">
        <f t="shared" si="906"/>
        <v>-0.22758885325</v>
      </c>
      <c r="AD1037" s="42">
        <v>7.8849428999999999E-7</v>
      </c>
      <c r="AE1037" s="42">
        <v>2.3797598E-9</v>
      </c>
      <c r="AF1037" s="42">
        <v>6.5022632999999996E-14</v>
      </c>
      <c r="AG1037" s="42">
        <v>-1.1465710999999999E-10</v>
      </c>
      <c r="AH1037" s="42">
        <v>-1.4894514999999999E-11</v>
      </c>
      <c r="AI1037" s="42">
        <v>-1.3258866E-9</v>
      </c>
      <c r="AJ1037" s="42">
        <v>-2.3408333E-7</v>
      </c>
      <c r="AK1037" s="42">
        <v>-1.9196510999999999E-10</v>
      </c>
      <c r="AL1037" s="42">
        <v>-2.4364455999999999E-10</v>
      </c>
      <c r="AM1037" s="42">
        <v>-8.2836853999999996E-15</v>
      </c>
      <c r="AN1037" s="42">
        <v>-8.5733160999999998E-16</v>
      </c>
      <c r="AO1037" s="42">
        <v>-3.5431824000000001E-13</v>
      </c>
      <c r="AP1037" s="42">
        <v>-2.0470684E-14</v>
      </c>
      <c r="AQ1037" s="42">
        <v>-1.5471758000000002E-14</v>
      </c>
      <c r="AR1037" s="42">
        <v>-1.7801285999999999E-9</v>
      </c>
      <c r="AS1037" s="42">
        <v>-6.8250336999999999E-10</v>
      </c>
      <c r="AT1037" s="42">
        <v>-8.8299458999999996E-12</v>
      </c>
      <c r="AU1037" s="42">
        <v>-1.5823250000000001E-5</v>
      </c>
      <c r="AV1037" s="29">
        <v>-0.22757303000000001</v>
      </c>
      <c r="AW1037" s="42">
        <v>-5.065661E-9</v>
      </c>
      <c r="AX1037" s="42">
        <v>-3.0804695000000002E-11</v>
      </c>
      <c r="AY1037" s="42">
        <v>-1.3782249E-15</v>
      </c>
      <c r="AZ1037" s="28"/>
      <c r="BA1037" s="28" t="s">
        <v>1230</v>
      </c>
      <c r="BB1037" s="28"/>
      <c r="BC1037" s="28"/>
      <c r="BE1037" s="32"/>
      <c r="BF1037"/>
      <c r="BG1037"/>
      <c r="BH1037"/>
      <c r="BI1037"/>
      <c r="BJ1037"/>
      <c r="BK1037"/>
      <c r="BL1037"/>
      <c r="BM1037"/>
      <c r="BN1037"/>
      <c r="BO1037"/>
      <c r="BP1037"/>
      <c r="BQ1037"/>
    </row>
    <row r="1038" spans="3:69">
      <c r="C1038" s="71" t="s">
        <v>923</v>
      </c>
      <c r="D1038" s="1"/>
      <c r="E1038" s="68" t="s">
        <v>52</v>
      </c>
      <c r="F1038" s="43" t="s">
        <v>2482</v>
      </c>
      <c r="G1038" s="238">
        <f t="shared" si="898"/>
        <v>-7.4563816206999992E-2</v>
      </c>
      <c r="H1038" s="134">
        <f t="shared" si="899"/>
        <v>-2.1283803850000001E-2</v>
      </c>
      <c r="I1038" s="134">
        <f t="shared" si="900"/>
        <v>-2.9705640459999998E-2</v>
      </c>
      <c r="J1038" s="138">
        <f t="shared" si="901"/>
        <v>-4.9138818969999996E-3</v>
      </c>
      <c r="K1038" s="190">
        <v>-1.8660489999999998E-2</v>
      </c>
      <c r="L1038" s="190">
        <v>-1.0946915999999999E-2</v>
      </c>
      <c r="M1038" s="190">
        <v>-1.7945052E-2</v>
      </c>
      <c r="N1038" s="190">
        <v>-1.8695587E-2</v>
      </c>
      <c r="O1038" s="190">
        <v>-2.3023136E-3</v>
      </c>
      <c r="P1038" s="190">
        <v>-2.8590324999999998E-4</v>
      </c>
      <c r="Q1038" s="190">
        <v>-8.1367245999999999E-4</v>
      </c>
      <c r="R1038" s="190">
        <v>-5.8164895000000004E-4</v>
      </c>
      <c r="S1038" s="190">
        <v>-3.5075579E-3</v>
      </c>
      <c r="T1038" s="190">
        <v>-8.0624796000000002E-4</v>
      </c>
      <c r="U1038" s="190">
        <v>-1.8427087E-5</v>
      </c>
      <c r="V1038" s="190">
        <v>0</v>
      </c>
      <c r="W1038" s="25"/>
      <c r="X1038" s="252">
        <f t="shared" si="902"/>
        <v>-0.16086629310344824</v>
      </c>
      <c r="Y1038" s="25">
        <v>-59.196482000000003</v>
      </c>
      <c r="Z1038" s="67">
        <f t="shared" si="903"/>
        <v>-1.5174717423501648E-2</v>
      </c>
      <c r="AA1038" s="5">
        <f t="shared" si="904"/>
        <v>-6.6090582213099994E-7</v>
      </c>
      <c r="AB1038" s="5">
        <f t="shared" si="905"/>
        <v>-1.4824721560498005E-9</v>
      </c>
      <c r="AC1038" s="36">
        <f t="shared" si="906"/>
        <v>-0.45059536790999999</v>
      </c>
      <c r="AD1038" s="42">
        <v>-1.7966566E-7</v>
      </c>
      <c r="AE1038" s="42">
        <v>-5.4074397000000004E-10</v>
      </c>
      <c r="AF1038" s="42">
        <v>-1.4765593000000001E-14</v>
      </c>
      <c r="AG1038" s="42">
        <v>-2.2700569000000001E-10</v>
      </c>
      <c r="AH1038" s="42">
        <v>-2.9489141000000001E-11</v>
      </c>
      <c r="AI1038" s="42">
        <v>-2.6250774999999998E-9</v>
      </c>
      <c r="AJ1038" s="42">
        <v>-4.6345358E-7</v>
      </c>
      <c r="AK1038" s="42">
        <v>-3.8006514000000002E-10</v>
      </c>
      <c r="AL1038" s="42">
        <v>-4.8238352000000001E-10</v>
      </c>
      <c r="AM1038" s="42">
        <v>-1.6400585E-14</v>
      </c>
      <c r="AN1038" s="42">
        <v>-1.6974015000000001E-15</v>
      </c>
      <c r="AO1038" s="42">
        <v>-7.0150256000000003E-13</v>
      </c>
      <c r="AP1038" s="42">
        <v>-4.0529206000000003E-14</v>
      </c>
      <c r="AQ1038" s="42">
        <v>-3.0632003999999997E-14</v>
      </c>
      <c r="AR1038" s="42">
        <v>-3.5244157E-9</v>
      </c>
      <c r="AS1038" s="42">
        <v>-1.3512650999999999E-9</v>
      </c>
      <c r="AT1038" s="42">
        <v>-1.7482107999999999E-11</v>
      </c>
      <c r="AU1038" s="42">
        <v>-3.1327910000000003E-5</v>
      </c>
      <c r="AV1038" s="29">
        <v>-0.45056404</v>
      </c>
      <c r="AW1038" s="42">
        <v>-1.0029329000000001E-8</v>
      </c>
      <c r="AX1038" s="42">
        <v>-6.0989161999999995E-11</v>
      </c>
      <c r="AY1038" s="42">
        <v>-2.7287002999999999E-15</v>
      </c>
      <c r="AZ1038" s="28"/>
      <c r="BA1038" s="28" t="s">
        <v>1230</v>
      </c>
      <c r="BB1038" s="28"/>
      <c r="BC1038" s="28"/>
      <c r="BE1038" s="32"/>
      <c r="BF1038"/>
      <c r="BG1038"/>
      <c r="BH1038"/>
      <c r="BI1038"/>
      <c r="BJ1038"/>
      <c r="BK1038"/>
      <c r="BL1038"/>
      <c r="BM1038"/>
      <c r="BN1038"/>
      <c r="BO1038"/>
      <c r="BP1038"/>
      <c r="BQ1038"/>
    </row>
    <row r="1039" spans="3:69">
      <c r="C1039" s="71" t="s">
        <v>924</v>
      </c>
      <c r="D1039" s="1"/>
      <c r="E1039" s="68" t="s">
        <v>52</v>
      </c>
      <c r="F1039" s="43" t="s">
        <v>2483</v>
      </c>
      <c r="G1039" s="238">
        <f t="shared" si="898"/>
        <v>7.5107433027299997E-2</v>
      </c>
      <c r="H1039" s="134">
        <f t="shared" si="899"/>
        <v>-6.5655125050000001E-3</v>
      </c>
      <c r="I1039" s="134">
        <f t="shared" si="900"/>
        <v>-9.1634348700000007E-3</v>
      </c>
      <c r="J1039" s="138">
        <f t="shared" si="901"/>
        <v>-1.5158075977E-3</v>
      </c>
      <c r="K1039" s="190">
        <v>9.2352188000000002E-2</v>
      </c>
      <c r="L1039" s="190">
        <v>-3.3768452999999999E-3</v>
      </c>
      <c r="M1039" s="190">
        <v>-5.5355923000000003E-3</v>
      </c>
      <c r="N1039" s="190">
        <v>-5.7671134000000001E-3</v>
      </c>
      <c r="O1039" s="190">
        <v>-7.1020521999999998E-4</v>
      </c>
      <c r="P1039" s="190">
        <v>-8.8193885000000002E-5</v>
      </c>
      <c r="Q1039" s="190">
        <v>-2.5099726999999999E-4</v>
      </c>
      <c r="R1039" s="190">
        <v>-1.7942391E-4</v>
      </c>
      <c r="S1039" s="190">
        <v>-1.0819924000000001E-3</v>
      </c>
      <c r="T1039" s="190">
        <v>-2.4870699999999998E-4</v>
      </c>
      <c r="U1039" s="190">
        <v>-5.6842876999999998E-6</v>
      </c>
      <c r="V1039" s="190">
        <v>0</v>
      </c>
      <c r="W1039" s="25"/>
      <c r="X1039" s="252">
        <f t="shared" si="902"/>
        <v>0.79613955172413786</v>
      </c>
      <c r="Y1039" s="25">
        <v>-18.26061</v>
      </c>
      <c r="Z1039" s="67">
        <f t="shared" si="903"/>
        <v>9.8585621841929764E-3</v>
      </c>
      <c r="AA1039" s="5">
        <f t="shared" si="904"/>
        <v>5.8099515167480003E-7</v>
      </c>
      <c r="AB1039" s="5">
        <f t="shared" si="905"/>
        <v>1.9108953026090205E-9</v>
      </c>
      <c r="AC1039" s="36">
        <f t="shared" si="906"/>
        <v>-0.13899721386379998</v>
      </c>
      <c r="AD1039" s="42">
        <v>7.2944550999999998E-7</v>
      </c>
      <c r="AE1039" s="42">
        <v>2.2013297999999998E-9</v>
      </c>
      <c r="AF1039" s="42">
        <v>6.0146037000000002E-14</v>
      </c>
      <c r="AG1039" s="42">
        <v>-7.0025485000000001E-11</v>
      </c>
      <c r="AH1039" s="42">
        <v>-9.0966501999999997E-12</v>
      </c>
      <c r="AI1039" s="42">
        <v>-8.0976966999999996E-10</v>
      </c>
      <c r="AJ1039" s="42">
        <v>-1.4296365000000001E-7</v>
      </c>
      <c r="AK1039" s="42">
        <v>-1.1724043E-10</v>
      </c>
      <c r="AL1039" s="42">
        <v>-1.4880305000000001E-10</v>
      </c>
      <c r="AM1039" s="42">
        <v>-5.0591636000000001E-15</v>
      </c>
      <c r="AN1039" s="42">
        <v>-5.2360521000000002E-16</v>
      </c>
      <c r="AO1039" s="42">
        <v>-2.1639570000000001E-13</v>
      </c>
      <c r="AP1039" s="42">
        <v>-1.250223E-14</v>
      </c>
      <c r="AQ1039" s="42">
        <v>-9.4491945E-15</v>
      </c>
      <c r="AR1039" s="42">
        <v>-1.0871926E-9</v>
      </c>
      <c r="AS1039" s="42">
        <v>-4.1683092000000001E-10</v>
      </c>
      <c r="AT1039" s="42">
        <v>-5.3927858000000001E-12</v>
      </c>
      <c r="AU1039" s="42">
        <v>-9.6638638000000007E-6</v>
      </c>
      <c r="AV1039" s="29">
        <v>-0.13898754999999999</v>
      </c>
      <c r="AW1039" s="42">
        <v>-3.0937930000000001E-9</v>
      </c>
      <c r="AX1039" s="42">
        <v>-1.8813606000000002E-11</v>
      </c>
      <c r="AY1039" s="42">
        <v>-8.4173467000000002E-16</v>
      </c>
      <c r="AZ1039" s="28"/>
      <c r="BA1039" s="28" t="s">
        <v>1230</v>
      </c>
      <c r="BB1039" s="28"/>
      <c r="BC1039" s="28"/>
      <c r="BE1039" s="32"/>
      <c r="BF1039"/>
      <c r="BG1039"/>
      <c r="BH1039"/>
      <c r="BI1039"/>
      <c r="BJ1039"/>
      <c r="BK1039"/>
      <c r="BL1039"/>
      <c r="BM1039"/>
      <c r="BN1039"/>
      <c r="BO1039"/>
      <c r="BP1039"/>
      <c r="BQ1039"/>
    </row>
    <row r="1040" spans="3:69">
      <c r="C1040" s="57" t="s">
        <v>892</v>
      </c>
      <c r="D1040" s="1" t="s">
        <v>94</v>
      </c>
      <c r="E1040" s="29"/>
      <c r="F1040" s="67"/>
      <c r="H1040" s="67"/>
      <c r="I1040" s="67"/>
      <c r="J1040" s="67"/>
      <c r="K1040" s="67"/>
      <c r="L1040" s="67"/>
      <c r="M1040" s="67"/>
      <c r="N1040" s="67"/>
      <c r="O1040" s="67"/>
      <c r="P1040" s="67"/>
      <c r="Q1040" s="67"/>
      <c r="R1040" s="67"/>
      <c r="S1040" s="67"/>
      <c r="T1040" s="67"/>
      <c r="U1040" s="67"/>
      <c r="V1040" s="67"/>
      <c r="W1040" s="67"/>
      <c r="Y1040" s="67"/>
      <c r="AA1040" s="67"/>
      <c r="AB1040" s="67"/>
      <c r="AC1040" s="67"/>
      <c r="AD1040" s="67"/>
      <c r="AE1040" s="67"/>
      <c r="AF1040" s="67"/>
      <c r="AG1040" s="67"/>
      <c r="AH1040" s="67"/>
      <c r="AI1040" s="67"/>
      <c r="AJ1040" s="67"/>
      <c r="AK1040" s="67"/>
      <c r="AL1040" s="67"/>
      <c r="AM1040" s="67"/>
      <c r="AN1040" s="67"/>
      <c r="AO1040" s="67"/>
      <c r="AP1040" s="67"/>
      <c r="AQ1040" s="67"/>
      <c r="AR1040" s="67"/>
      <c r="AS1040" s="67"/>
      <c r="AT1040" s="67"/>
      <c r="AU1040" s="67"/>
      <c r="AV1040" s="67"/>
      <c r="AW1040" s="67"/>
      <c r="AX1040" s="67"/>
      <c r="AY1040" s="67"/>
      <c r="AZ1040" s="53"/>
      <c r="BA1040" s="53"/>
      <c r="BB1040" s="53"/>
      <c r="BC1040" s="53"/>
      <c r="BE1040" s="33"/>
      <c r="BF1040"/>
      <c r="BG1040"/>
      <c r="BH1040"/>
      <c r="BI1040"/>
      <c r="BJ1040"/>
      <c r="BK1040"/>
      <c r="BL1040"/>
      <c r="BM1040"/>
      <c r="BN1040"/>
      <c r="BO1040"/>
      <c r="BP1040"/>
      <c r="BQ1040"/>
    </row>
    <row r="1041" spans="3:69">
      <c r="C1041" s="71" t="s">
        <v>925</v>
      </c>
      <c r="D1041" s="1"/>
      <c r="E1041" s="68" t="s">
        <v>52</v>
      </c>
      <c r="F1041" s="43" t="s">
        <v>2484</v>
      </c>
      <c r="G1041" s="238">
        <f t="shared" ref="G1041:G1053" si="907">H1041+I1041+J1041+K1041</f>
        <v>1.4979036461100003E-2</v>
      </c>
      <c r="H1041" s="134">
        <f t="shared" ref="H1041:H1053" si="908">N1041+O1041+P1041</f>
        <v>-8.2730267599999997E-3</v>
      </c>
      <c r="I1041" s="134">
        <f t="shared" ref="I1041:I1053" si="909">L1041+M1041+Q1041</f>
        <v>-1.1546599139999999E-2</v>
      </c>
      <c r="J1041" s="138">
        <f t="shared" ref="J1041:J1053" si="910">R1041+IF(S1041="x",0,S1041)+IF(T1041="x",0,T1041)+IF(U1041="x",0,U1041)+V1041</f>
        <v>-1.9100286389E-3</v>
      </c>
      <c r="K1041" s="190">
        <v>3.6708691000000002E-2</v>
      </c>
      <c r="L1041" s="190">
        <v>-4.2550723999999996E-3</v>
      </c>
      <c r="M1041" s="190">
        <v>-6.9752518000000003E-3</v>
      </c>
      <c r="N1041" s="190">
        <v>-7.2669854000000002E-3</v>
      </c>
      <c r="O1041" s="190">
        <v>-8.9491060000000005E-4</v>
      </c>
      <c r="P1041" s="190">
        <v>-1.1113076E-4</v>
      </c>
      <c r="Q1041" s="190">
        <v>-3.1627494E-4</v>
      </c>
      <c r="R1041" s="190">
        <v>-2.2608728E-4</v>
      </c>
      <c r="S1041" s="190">
        <v>-1.3633897E-3</v>
      </c>
      <c r="T1041" s="190">
        <v>-3.1338904000000002E-4</v>
      </c>
      <c r="U1041" s="190">
        <v>-7.1626189000000002E-6</v>
      </c>
      <c r="V1041" s="190">
        <v>0</v>
      </c>
      <c r="W1041" s="25"/>
      <c r="X1041" s="252">
        <f t="shared" ref="X1041:X1053" si="911">K1041/0.116</f>
        <v>0.31645423275862067</v>
      </c>
      <c r="Y1041" s="25">
        <v>-23.009706000000001</v>
      </c>
      <c r="Z1041" s="67">
        <f t="shared" ref="Z1041:Z1053" si="912">AA1041*42.1*400+AB1041*1396*400+AC1041*0.0000357*200</f>
        <v>6.1670772845296459E-4</v>
      </c>
      <c r="AA1041" s="5">
        <f t="shared" ref="AA1041:AA1053" si="913">AD1041+AG1041+AH1041+AI1041+AJ1041+AR1041+AS1041+AW1041</f>
        <v>9.4801805512000035E-8</v>
      </c>
      <c r="AB1041" s="5">
        <f t="shared" ref="AB1041:AB1053" si="914">AE1041+AF1041+AK1041+AL1041+AM1041+AN1041+AO1041+AP1041+AQ1041+AT1041+AX1041+AY1041</f>
        <v>4.8494376552206988E-10</v>
      </c>
      <c r="AC1041" s="36">
        <f t="shared" ref="AC1041:AC1053" si="915">AU1041+AV1041</f>
        <v>-0.17514667717599999</v>
      </c>
      <c r="AD1041" s="42">
        <v>2.8186013000000001E-7</v>
      </c>
      <c r="AE1041" s="42">
        <v>8.5096506000000003E-10</v>
      </c>
      <c r="AF1041" s="42">
        <v>2.3252809000000001E-14</v>
      </c>
      <c r="AG1041" s="42">
        <v>-8.8237241999999995E-11</v>
      </c>
      <c r="AH1041" s="42">
        <v>-1.1462446E-11</v>
      </c>
      <c r="AI1041" s="42">
        <v>-1.0203691E-9</v>
      </c>
      <c r="AJ1041" s="42">
        <v>-1.8014467E-7</v>
      </c>
      <c r="AK1041" s="42">
        <v>-1.4773154E-10</v>
      </c>
      <c r="AL1041" s="42">
        <v>-1.8750275E-10</v>
      </c>
      <c r="AM1041" s="42">
        <v>-6.3749166999999997E-15</v>
      </c>
      <c r="AN1041" s="42">
        <v>-6.5978092999999997E-16</v>
      </c>
      <c r="AO1041" s="42">
        <v>-2.7267444E-13</v>
      </c>
      <c r="AP1041" s="42">
        <v>-1.5753725000000001E-14</v>
      </c>
      <c r="AQ1041" s="42">
        <v>-1.1906677E-14</v>
      </c>
      <c r="AR1041" s="42">
        <v>-1.3699424000000001E-9</v>
      </c>
      <c r="AS1041" s="42">
        <v>-5.2523749999999997E-10</v>
      </c>
      <c r="AT1041" s="42">
        <v>-6.7953051000000001E-12</v>
      </c>
      <c r="AU1041" s="42">
        <v>-1.2177176E-5</v>
      </c>
      <c r="AV1041" s="42">
        <v>-0.1751345</v>
      </c>
      <c r="AW1041" s="42">
        <v>-3.8984057999999999E-9</v>
      </c>
      <c r="AX1041" s="42">
        <v>-2.3706522E-11</v>
      </c>
      <c r="AY1041" s="42">
        <v>-1.0606473000000001E-15</v>
      </c>
      <c r="AZ1041" s="28"/>
      <c r="BA1041" s="28" t="s">
        <v>1230</v>
      </c>
      <c r="BB1041" s="28"/>
      <c r="BC1041" s="28"/>
      <c r="BE1041" s="32"/>
      <c r="BF1041"/>
      <c r="BG1041"/>
      <c r="BH1041"/>
      <c r="BI1041"/>
      <c r="BJ1041"/>
      <c r="BK1041"/>
      <c r="BL1041"/>
      <c r="BM1041"/>
      <c r="BN1041"/>
      <c r="BO1041"/>
      <c r="BP1041"/>
      <c r="BQ1041"/>
    </row>
    <row r="1042" spans="3:69">
      <c r="C1042" s="71" t="s">
        <v>926</v>
      </c>
      <c r="E1042" s="68" t="s">
        <v>52</v>
      </c>
      <c r="F1042" s="43" t="s">
        <v>2485</v>
      </c>
      <c r="G1042" s="238">
        <f t="shared" si="907"/>
        <v>1.4979036461100003E-2</v>
      </c>
      <c r="H1042" s="134">
        <f t="shared" si="908"/>
        <v>-8.2730267599999997E-3</v>
      </c>
      <c r="I1042" s="134">
        <f t="shared" si="909"/>
        <v>-1.1546599139999999E-2</v>
      </c>
      <c r="J1042" s="138">
        <f t="shared" si="910"/>
        <v>-1.9100286389E-3</v>
      </c>
      <c r="K1042" s="190">
        <v>3.6708691000000002E-2</v>
      </c>
      <c r="L1042" s="190">
        <v>-4.2550723999999996E-3</v>
      </c>
      <c r="M1042" s="190">
        <v>-6.9752518000000003E-3</v>
      </c>
      <c r="N1042" s="190">
        <v>-7.2669854000000002E-3</v>
      </c>
      <c r="O1042" s="190">
        <v>-8.9491060000000005E-4</v>
      </c>
      <c r="P1042" s="190">
        <v>-1.1113076E-4</v>
      </c>
      <c r="Q1042" s="190">
        <v>-3.1627494E-4</v>
      </c>
      <c r="R1042" s="190">
        <v>-2.2608728E-4</v>
      </c>
      <c r="S1042" s="190">
        <v>-1.3633897E-3</v>
      </c>
      <c r="T1042" s="190">
        <v>-3.1338904000000002E-4</v>
      </c>
      <c r="U1042" s="190">
        <v>-7.1626189000000002E-6</v>
      </c>
      <c r="V1042" s="190">
        <v>0</v>
      </c>
      <c r="W1042" s="25"/>
      <c r="X1042" s="252">
        <f t="shared" si="911"/>
        <v>0.31645423275862067</v>
      </c>
      <c r="Y1042" s="25">
        <v>-23.009706000000001</v>
      </c>
      <c r="Z1042" s="67">
        <f t="shared" si="912"/>
        <v>6.1670772845296459E-4</v>
      </c>
      <c r="AA1042" s="5">
        <f t="shared" si="913"/>
        <v>9.4801805512000035E-8</v>
      </c>
      <c r="AB1042" s="5">
        <f t="shared" si="914"/>
        <v>4.8494376552206988E-10</v>
      </c>
      <c r="AC1042" s="36">
        <f t="shared" si="915"/>
        <v>-0.17514667717599999</v>
      </c>
      <c r="AD1042" s="42">
        <v>2.8186013000000001E-7</v>
      </c>
      <c r="AE1042" s="42">
        <v>8.5096506000000003E-10</v>
      </c>
      <c r="AF1042" s="42">
        <v>2.3252809000000001E-14</v>
      </c>
      <c r="AG1042" s="42">
        <v>-8.8237241999999995E-11</v>
      </c>
      <c r="AH1042" s="42">
        <v>-1.1462446E-11</v>
      </c>
      <c r="AI1042" s="42">
        <v>-1.0203691E-9</v>
      </c>
      <c r="AJ1042" s="42">
        <v>-1.8014467E-7</v>
      </c>
      <c r="AK1042" s="42">
        <v>-1.4773154E-10</v>
      </c>
      <c r="AL1042" s="42">
        <v>-1.8750275E-10</v>
      </c>
      <c r="AM1042" s="42">
        <v>-6.3749166999999997E-15</v>
      </c>
      <c r="AN1042" s="42">
        <v>-6.5978092999999997E-16</v>
      </c>
      <c r="AO1042" s="42">
        <v>-2.7267444E-13</v>
      </c>
      <c r="AP1042" s="42">
        <v>-1.5753725000000001E-14</v>
      </c>
      <c r="AQ1042" s="42">
        <v>-1.1906677E-14</v>
      </c>
      <c r="AR1042" s="42">
        <v>-1.3699424000000001E-9</v>
      </c>
      <c r="AS1042" s="42">
        <v>-5.2523749999999997E-10</v>
      </c>
      <c r="AT1042" s="42">
        <v>-6.7953051000000001E-12</v>
      </c>
      <c r="AU1042" s="42">
        <v>-1.2177176E-5</v>
      </c>
      <c r="AV1042" s="42">
        <v>-0.1751345</v>
      </c>
      <c r="AW1042" s="42">
        <v>-3.8984057999999999E-9</v>
      </c>
      <c r="AX1042" s="42">
        <v>-2.3706522E-11</v>
      </c>
      <c r="AY1042" s="42">
        <v>-1.0606473000000001E-15</v>
      </c>
      <c r="AZ1042" s="28"/>
      <c r="BA1042" s="28" t="s">
        <v>1230</v>
      </c>
      <c r="BB1042" s="28"/>
      <c r="BC1042" s="28"/>
      <c r="BE1042" s="32"/>
      <c r="BF1042"/>
      <c r="BG1042"/>
      <c r="BH1042"/>
      <c r="BI1042"/>
      <c r="BJ1042"/>
      <c r="BK1042"/>
      <c r="BL1042"/>
      <c r="BM1042"/>
      <c r="BN1042"/>
      <c r="BO1042"/>
      <c r="BP1042"/>
      <c r="BQ1042"/>
    </row>
    <row r="1043" spans="3:69">
      <c r="C1043" s="71" t="s">
        <v>927</v>
      </c>
      <c r="D1043" s="1"/>
      <c r="E1043" s="68" t="s">
        <v>52</v>
      </c>
      <c r="F1043" s="43" t="s">
        <v>2486</v>
      </c>
      <c r="G1043" s="238">
        <f t="shared" si="907"/>
        <v>7.2244042579699991E-2</v>
      </c>
      <c r="H1043" s="134">
        <f t="shared" si="908"/>
        <v>-1.0750124869999999E-2</v>
      </c>
      <c r="I1043" s="134">
        <f t="shared" si="909"/>
        <v>-1.500386575E-2</v>
      </c>
      <c r="J1043" s="138">
        <f t="shared" si="910"/>
        <v>-2.4819268002999996E-3</v>
      </c>
      <c r="K1043" s="190">
        <v>0.10047995999999999</v>
      </c>
      <c r="L1043" s="190">
        <v>-5.5291202000000003E-3</v>
      </c>
      <c r="M1043" s="190">
        <v>-9.0637719999999995E-3</v>
      </c>
      <c r="N1043" s="190">
        <v>-9.4428559999999995E-3</v>
      </c>
      <c r="O1043" s="190">
        <v>-1.1628635E-3</v>
      </c>
      <c r="P1043" s="190">
        <v>-1.4440537E-4</v>
      </c>
      <c r="Q1043" s="190">
        <v>-4.1097354999999999E-4</v>
      </c>
      <c r="R1043" s="190">
        <v>-2.9378200999999999E-4</v>
      </c>
      <c r="S1043" s="190">
        <v>-1.7716139999999999E-3</v>
      </c>
      <c r="T1043" s="190">
        <v>-4.0722354999999998E-4</v>
      </c>
      <c r="U1043" s="190">
        <v>-9.3072403000000005E-6</v>
      </c>
      <c r="V1043" s="190">
        <v>0</v>
      </c>
      <c r="W1043" s="25"/>
      <c r="X1043" s="252">
        <f t="shared" si="911"/>
        <v>0.86620655172413785</v>
      </c>
      <c r="Y1043" s="25">
        <v>-29.899239999999999</v>
      </c>
      <c r="Z1043" s="67">
        <f t="shared" si="912"/>
        <v>8.6233040831133964E-3</v>
      </c>
      <c r="AA1043" s="5">
        <f t="shared" si="913"/>
        <v>5.4542722880500009E-7</v>
      </c>
      <c r="AB1043" s="5">
        <f t="shared" si="914"/>
        <v>1.9041797318090897E-9</v>
      </c>
      <c r="AC1043" s="36">
        <f t="shared" si="915"/>
        <v>-0.22758885325</v>
      </c>
      <c r="AD1043" s="42">
        <v>7.8849428999999999E-7</v>
      </c>
      <c r="AE1043" s="42">
        <v>2.3797598E-9</v>
      </c>
      <c r="AF1043" s="42">
        <v>6.5022632999999996E-14</v>
      </c>
      <c r="AG1043" s="42">
        <v>-1.1465710999999999E-10</v>
      </c>
      <c r="AH1043" s="42">
        <v>-1.4894514999999999E-11</v>
      </c>
      <c r="AI1043" s="42">
        <v>-1.3258866E-9</v>
      </c>
      <c r="AJ1043" s="42">
        <v>-2.3408333E-7</v>
      </c>
      <c r="AK1043" s="42">
        <v>-1.9196510999999999E-10</v>
      </c>
      <c r="AL1043" s="42">
        <v>-2.4364455999999999E-10</v>
      </c>
      <c r="AM1043" s="42">
        <v>-8.2836853999999996E-15</v>
      </c>
      <c r="AN1043" s="42">
        <v>-8.5733160999999998E-16</v>
      </c>
      <c r="AO1043" s="42">
        <v>-3.5431824000000001E-13</v>
      </c>
      <c r="AP1043" s="42">
        <v>-2.0470684E-14</v>
      </c>
      <c r="AQ1043" s="42">
        <v>-1.5471758000000002E-14</v>
      </c>
      <c r="AR1043" s="42">
        <v>-1.7801285999999999E-9</v>
      </c>
      <c r="AS1043" s="42">
        <v>-6.8250336999999999E-10</v>
      </c>
      <c r="AT1043" s="42">
        <v>-8.8299458999999996E-12</v>
      </c>
      <c r="AU1043" s="42">
        <v>-1.5823250000000001E-5</v>
      </c>
      <c r="AV1043" s="42">
        <v>-0.22757303000000001</v>
      </c>
      <c r="AW1043" s="42">
        <v>-5.065661E-9</v>
      </c>
      <c r="AX1043" s="42">
        <v>-3.0804695000000002E-11</v>
      </c>
      <c r="AY1043" s="42">
        <v>-1.3782249E-15</v>
      </c>
      <c r="AZ1043" s="28"/>
      <c r="BA1043" s="28" t="s">
        <v>1230</v>
      </c>
      <c r="BB1043" s="28"/>
      <c r="BC1043" s="28"/>
      <c r="BE1043" s="32"/>
      <c r="BF1043"/>
      <c r="BG1043"/>
      <c r="BH1043"/>
      <c r="BI1043"/>
      <c r="BJ1043"/>
      <c r="BK1043"/>
      <c r="BL1043"/>
      <c r="BM1043"/>
      <c r="BN1043"/>
      <c r="BO1043"/>
      <c r="BP1043"/>
      <c r="BQ1043"/>
    </row>
    <row r="1044" spans="3:69">
      <c r="C1044" s="71" t="s">
        <v>928</v>
      </c>
      <c r="E1044" s="68" t="s">
        <v>52</v>
      </c>
      <c r="F1044" s="43" t="s">
        <v>2487</v>
      </c>
      <c r="G1044" s="238">
        <f t="shared" si="907"/>
        <v>1.4979036461100003E-2</v>
      </c>
      <c r="H1044" s="134">
        <f t="shared" si="908"/>
        <v>-8.2730267599999997E-3</v>
      </c>
      <c r="I1044" s="134">
        <f t="shared" si="909"/>
        <v>-1.1546599139999999E-2</v>
      </c>
      <c r="J1044" s="138">
        <f t="shared" si="910"/>
        <v>-1.9100286389E-3</v>
      </c>
      <c r="K1044" s="190">
        <v>3.6708691000000002E-2</v>
      </c>
      <c r="L1044" s="190">
        <v>-4.2550723999999996E-3</v>
      </c>
      <c r="M1044" s="190">
        <v>-6.9752518000000003E-3</v>
      </c>
      <c r="N1044" s="190">
        <v>-7.2669854000000002E-3</v>
      </c>
      <c r="O1044" s="190">
        <v>-8.9491060000000005E-4</v>
      </c>
      <c r="P1044" s="190">
        <v>-1.1113076E-4</v>
      </c>
      <c r="Q1044" s="190">
        <v>-3.1627494E-4</v>
      </c>
      <c r="R1044" s="190">
        <v>-2.2608728E-4</v>
      </c>
      <c r="S1044" s="190">
        <v>-1.3633897E-3</v>
      </c>
      <c r="T1044" s="190">
        <v>-3.1338904000000002E-4</v>
      </c>
      <c r="U1044" s="190">
        <v>-7.1626189000000002E-6</v>
      </c>
      <c r="V1044" s="190">
        <v>0</v>
      </c>
      <c r="W1044" s="25"/>
      <c r="X1044" s="252">
        <f t="shared" si="911"/>
        <v>0.31645423275862067</v>
      </c>
      <c r="Y1044" s="25">
        <v>-23.009706000000001</v>
      </c>
      <c r="Z1044" s="67">
        <f t="shared" si="912"/>
        <v>6.1670772845296459E-4</v>
      </c>
      <c r="AA1044" s="5">
        <f t="shared" si="913"/>
        <v>9.4801805512000035E-8</v>
      </c>
      <c r="AB1044" s="5">
        <f t="shared" si="914"/>
        <v>4.8494376552206988E-10</v>
      </c>
      <c r="AC1044" s="36">
        <f t="shared" si="915"/>
        <v>-0.17514667717599999</v>
      </c>
      <c r="AD1044" s="42">
        <v>2.8186013000000001E-7</v>
      </c>
      <c r="AE1044" s="42">
        <v>8.5096506000000003E-10</v>
      </c>
      <c r="AF1044" s="42">
        <v>2.3252809000000001E-14</v>
      </c>
      <c r="AG1044" s="42">
        <v>-8.8237241999999995E-11</v>
      </c>
      <c r="AH1044" s="42">
        <v>-1.1462446E-11</v>
      </c>
      <c r="AI1044" s="42">
        <v>-1.0203691E-9</v>
      </c>
      <c r="AJ1044" s="42">
        <v>-1.8014467E-7</v>
      </c>
      <c r="AK1044" s="42">
        <v>-1.4773154E-10</v>
      </c>
      <c r="AL1044" s="42">
        <v>-1.8750275E-10</v>
      </c>
      <c r="AM1044" s="42">
        <v>-6.3749166999999997E-15</v>
      </c>
      <c r="AN1044" s="42">
        <v>-6.5978092999999997E-16</v>
      </c>
      <c r="AO1044" s="42">
        <v>-2.7267444E-13</v>
      </c>
      <c r="AP1044" s="42">
        <v>-1.5753725000000001E-14</v>
      </c>
      <c r="AQ1044" s="42">
        <v>-1.1906677E-14</v>
      </c>
      <c r="AR1044" s="42">
        <v>-1.3699424000000001E-9</v>
      </c>
      <c r="AS1044" s="42">
        <v>-5.2523749999999997E-10</v>
      </c>
      <c r="AT1044" s="42">
        <v>-6.7953051000000001E-12</v>
      </c>
      <c r="AU1044" s="42">
        <v>-1.2177176E-5</v>
      </c>
      <c r="AV1044" s="42">
        <v>-0.1751345</v>
      </c>
      <c r="AW1044" s="42">
        <v>-3.8984057999999999E-9</v>
      </c>
      <c r="AX1044" s="42">
        <v>-2.3706522E-11</v>
      </c>
      <c r="AY1044" s="42">
        <v>-1.0606473000000001E-15</v>
      </c>
      <c r="AZ1044" s="28"/>
      <c r="BA1044" s="28" t="s">
        <v>1230</v>
      </c>
      <c r="BB1044" s="28"/>
      <c r="BC1044" s="28"/>
      <c r="BE1044" s="32"/>
      <c r="BF1044"/>
      <c r="BG1044"/>
      <c r="BH1044"/>
      <c r="BI1044"/>
      <c r="BJ1044"/>
      <c r="BK1044"/>
      <c r="BL1044"/>
      <c r="BM1044"/>
      <c r="BN1044"/>
      <c r="BO1044"/>
      <c r="BP1044"/>
      <c r="BQ1044"/>
    </row>
    <row r="1045" spans="3:69">
      <c r="C1045" s="71" t="s">
        <v>929</v>
      </c>
      <c r="E1045" s="68" t="s">
        <v>52</v>
      </c>
      <c r="F1045" s="43" t="s">
        <v>2488</v>
      </c>
      <c r="G1045" s="238">
        <f t="shared" si="907"/>
        <v>-0.21994707630230001</v>
      </c>
      <c r="H1045" s="134">
        <f t="shared" si="908"/>
        <v>-9.8602935600000004E-3</v>
      </c>
      <c r="I1045" s="134">
        <f t="shared" si="909"/>
        <v>-1.3761935099999999E-2</v>
      </c>
      <c r="J1045" s="138">
        <f t="shared" si="910"/>
        <v>-2.2764876423000003E-3</v>
      </c>
      <c r="K1045" s="190">
        <v>-0.19404836</v>
      </c>
      <c r="L1045" s="190">
        <v>-5.0714525999999999E-3</v>
      </c>
      <c r="M1045" s="190">
        <v>-8.3135268999999998E-3</v>
      </c>
      <c r="N1045" s="190">
        <v>-8.6612326000000007E-3</v>
      </c>
      <c r="O1045" s="190">
        <v>-1.0666085999999999E-3</v>
      </c>
      <c r="P1045" s="190">
        <v>-1.3245236E-4</v>
      </c>
      <c r="Q1045" s="190">
        <v>-3.7695559999999999E-4</v>
      </c>
      <c r="R1045" s="190">
        <v>-2.6946449000000001E-4</v>
      </c>
      <c r="S1045" s="190">
        <v>-1.6249703E-3</v>
      </c>
      <c r="T1045" s="190">
        <v>-3.7351601000000002E-4</v>
      </c>
      <c r="U1045" s="190">
        <v>-8.5368423000000007E-6</v>
      </c>
      <c r="V1045" s="190">
        <v>0</v>
      </c>
      <c r="W1045" s="25"/>
      <c r="X1045" s="252">
        <f t="shared" si="911"/>
        <v>-1.6728306896551723</v>
      </c>
      <c r="Y1045" s="25">
        <v>-27.424358999999999</v>
      </c>
      <c r="Z1045" s="67">
        <f t="shared" si="912"/>
        <v>-3.4506690804827836E-2</v>
      </c>
      <c r="AA1045" s="5">
        <f t="shared" si="913"/>
        <v>-1.7894095215260001E-6</v>
      </c>
      <c r="AB1045" s="5">
        <f t="shared" si="914"/>
        <v>-5.1621715282516005E-9</v>
      </c>
      <c r="AC1045" s="36">
        <f t="shared" si="915"/>
        <v>-0.20875040349500001</v>
      </c>
      <c r="AD1045" s="42">
        <v>-1.5664620999999999E-6</v>
      </c>
      <c r="AE1045" s="42">
        <v>-4.7257684000000002E-9</v>
      </c>
      <c r="AF1045" s="42">
        <v>-1.2911090000000001E-13</v>
      </c>
      <c r="AG1045" s="42">
        <v>-1.0516647999999999E-10</v>
      </c>
      <c r="AH1045" s="42">
        <v>-1.3661636E-11</v>
      </c>
      <c r="AI1045" s="42">
        <v>-1.2161376E-9</v>
      </c>
      <c r="AJ1045" s="42">
        <v>-2.1470731E-7</v>
      </c>
      <c r="AK1045" s="42">
        <v>-1.7607538E-10</v>
      </c>
      <c r="AL1045" s="42">
        <v>-2.2347711000000001E-10</v>
      </c>
      <c r="AM1045" s="42">
        <v>-7.5980112000000004E-15</v>
      </c>
      <c r="AN1045" s="42">
        <v>-7.8636679999999998E-16</v>
      </c>
      <c r="AO1045" s="42">
        <v>-3.2498989000000002E-13</v>
      </c>
      <c r="AP1045" s="42">
        <v>-1.8776242000000001E-14</v>
      </c>
      <c r="AQ1045" s="42">
        <v>-1.4191098E-14</v>
      </c>
      <c r="AR1045" s="42">
        <v>-1.6327802000000001E-9</v>
      </c>
      <c r="AS1045" s="42">
        <v>-6.2600980999999997E-10</v>
      </c>
      <c r="AT1045" s="42">
        <v>-8.0990556000000007E-12</v>
      </c>
      <c r="AU1045" s="42">
        <v>-1.4513495000000001E-5</v>
      </c>
      <c r="AV1045" s="42">
        <v>-0.20873589000000001</v>
      </c>
      <c r="AW1045" s="42">
        <v>-4.6463558E-9</v>
      </c>
      <c r="AX1045" s="42">
        <v>-2.8254866E-11</v>
      </c>
      <c r="AY1045" s="42">
        <v>-1.2641436E-15</v>
      </c>
      <c r="AZ1045" s="28"/>
      <c r="BA1045" s="28" t="s">
        <v>1230</v>
      </c>
      <c r="BB1045" s="28"/>
      <c r="BC1045" s="28"/>
      <c r="BE1045" s="32"/>
      <c r="BF1045"/>
      <c r="BG1045"/>
      <c r="BH1045"/>
      <c r="BI1045"/>
      <c r="BJ1045"/>
      <c r="BK1045"/>
      <c r="BL1045"/>
      <c r="BM1045"/>
      <c r="BN1045"/>
      <c r="BO1045"/>
      <c r="BP1045"/>
      <c r="BQ1045"/>
    </row>
    <row r="1046" spans="3:69">
      <c r="C1046" s="71" t="s">
        <v>930</v>
      </c>
      <c r="D1046" s="17">
        <v>1</v>
      </c>
      <c r="E1046" s="68" t="s">
        <v>52</v>
      </c>
      <c r="F1046" s="43" t="s">
        <v>2489</v>
      </c>
      <c r="G1046" s="238">
        <f t="shared" si="907"/>
        <v>-0.18990553073460001</v>
      </c>
      <c r="H1046" s="134">
        <f t="shared" si="908"/>
        <v>-8.5135217500000009E-3</v>
      </c>
      <c r="I1046" s="134">
        <f t="shared" si="909"/>
        <v>-1.188225618E-2</v>
      </c>
      <c r="J1046" s="138">
        <f t="shared" si="910"/>
        <v>-1.9655528045999997E-3</v>
      </c>
      <c r="K1046" s="190">
        <v>-0.1675442</v>
      </c>
      <c r="L1046" s="190">
        <v>-4.3787664000000002E-3</v>
      </c>
      <c r="M1046" s="190">
        <v>-7.1780207999999996E-3</v>
      </c>
      <c r="N1046" s="190">
        <v>-7.4782349999999997E-3</v>
      </c>
      <c r="O1046" s="190">
        <v>-9.2092545E-4</v>
      </c>
      <c r="P1046" s="190">
        <v>-1.1436130000000001E-4</v>
      </c>
      <c r="Q1046" s="190">
        <v>-3.2546898000000002E-4</v>
      </c>
      <c r="R1046" s="190">
        <v>-2.3265958000000001E-4</v>
      </c>
      <c r="S1046" s="190">
        <v>-1.4030232000000001E-3</v>
      </c>
      <c r="T1046" s="190">
        <v>-3.2249919000000002E-4</v>
      </c>
      <c r="U1046" s="190">
        <v>-7.3708346E-6</v>
      </c>
      <c r="V1046" s="190">
        <v>0</v>
      </c>
      <c r="W1046" s="25"/>
      <c r="X1046" s="252">
        <f t="shared" si="911"/>
        <v>-1.4443465517241378</v>
      </c>
      <c r="Y1046" s="25">
        <v>-23.678592999999999</v>
      </c>
      <c r="Z1046" s="67">
        <f t="shared" si="912"/>
        <v>-2.9793581731110422E-2</v>
      </c>
      <c r="AA1046" s="5">
        <f t="shared" si="913"/>
        <v>-1.5450023628639998E-6</v>
      </c>
      <c r="AB1046" s="5">
        <f t="shared" si="914"/>
        <v>-4.4570944505188095E-9</v>
      </c>
      <c r="AC1046" s="36">
        <f t="shared" si="915"/>
        <v>-0.18023815116399999</v>
      </c>
      <c r="AD1046" s="42">
        <v>-1.3525063E-6</v>
      </c>
      <c r="AE1046" s="42">
        <v>-4.0802975999999997E-9</v>
      </c>
      <c r="AF1046" s="42">
        <v>-1.1147624E-13</v>
      </c>
      <c r="AG1046" s="42">
        <v>-9.0802277999999996E-11</v>
      </c>
      <c r="AH1046" s="42">
        <v>-1.1795656E-11</v>
      </c>
      <c r="AI1046" s="42">
        <v>-1.0500310000000001E-9</v>
      </c>
      <c r="AJ1046" s="42">
        <v>-1.8538143000000001E-7</v>
      </c>
      <c r="AK1046" s="42">
        <v>-1.5202605999999999E-10</v>
      </c>
      <c r="AL1046" s="42">
        <v>-1.9295341000000001E-10</v>
      </c>
      <c r="AM1046" s="42">
        <v>-6.5602340999999998E-15</v>
      </c>
      <c r="AN1046" s="42">
        <v>-6.7896060999999998E-16</v>
      </c>
      <c r="AO1046" s="42">
        <v>-2.8060101999999998E-13</v>
      </c>
      <c r="AP1046" s="42">
        <v>-1.6211682000000001E-14</v>
      </c>
      <c r="AQ1046" s="42">
        <v>-1.2252802E-14</v>
      </c>
      <c r="AR1046" s="42">
        <v>-1.4097663E-9</v>
      </c>
      <c r="AS1046" s="42">
        <v>-5.4050603000000002E-10</v>
      </c>
      <c r="AT1046" s="42">
        <v>-6.9928430999999997E-12</v>
      </c>
      <c r="AU1046" s="42">
        <v>-1.2531163999999999E-5</v>
      </c>
      <c r="AV1046" s="42">
        <v>-0.18022562</v>
      </c>
      <c r="AW1046" s="42">
        <v>-4.0117316000000003E-9</v>
      </c>
      <c r="AX1046" s="42">
        <v>-2.4395665E-11</v>
      </c>
      <c r="AY1046" s="42">
        <v>-1.0914800999999999E-15</v>
      </c>
      <c r="AZ1046" s="28"/>
      <c r="BA1046" s="28" t="s">
        <v>1230</v>
      </c>
      <c r="BB1046" s="28"/>
      <c r="BC1046" s="28"/>
      <c r="BE1046" s="32"/>
      <c r="BF1046"/>
      <c r="BG1046"/>
      <c r="BH1046"/>
      <c r="BI1046"/>
      <c r="BJ1046"/>
      <c r="BK1046"/>
      <c r="BL1046"/>
      <c r="BM1046"/>
      <c r="BN1046"/>
      <c r="BO1046"/>
      <c r="BP1046"/>
      <c r="BQ1046"/>
    </row>
    <row r="1047" spans="3:69">
      <c r="C1047" s="71" t="s">
        <v>931</v>
      </c>
      <c r="E1047" s="68" t="s">
        <v>52</v>
      </c>
      <c r="F1047" s="43" t="s">
        <v>2490</v>
      </c>
      <c r="G1047" s="238">
        <f t="shared" si="907"/>
        <v>-9.6240258501100004E-2</v>
      </c>
      <c r="H1047" s="134">
        <f t="shared" si="908"/>
        <v>-4.3144796719999995E-3</v>
      </c>
      <c r="I1047" s="134">
        <f t="shared" si="909"/>
        <v>-6.0216856599999997E-3</v>
      </c>
      <c r="J1047" s="138">
        <f t="shared" si="910"/>
        <v>-9.9610216910000007E-4</v>
      </c>
      <c r="K1047" s="190">
        <v>-8.4907991000000002E-2</v>
      </c>
      <c r="L1047" s="190">
        <v>-2.2190697E-3</v>
      </c>
      <c r="M1047" s="190">
        <v>-3.6376748999999999E-3</v>
      </c>
      <c r="N1047" s="190">
        <v>-3.7898174000000001E-3</v>
      </c>
      <c r="O1047" s="190">
        <v>-4.6670628999999998E-4</v>
      </c>
      <c r="P1047" s="190">
        <v>-5.7955982000000003E-5</v>
      </c>
      <c r="Q1047" s="190">
        <v>-1.6494106E-4</v>
      </c>
      <c r="R1047" s="190">
        <v>-1.1790714E-4</v>
      </c>
      <c r="S1047" s="190">
        <v>-7.1102361000000003E-4</v>
      </c>
      <c r="T1047" s="190">
        <v>-1.6343603E-4</v>
      </c>
      <c r="U1047" s="190">
        <v>-3.7353891000000001E-6</v>
      </c>
      <c r="V1047" s="190">
        <v>0</v>
      </c>
      <c r="W1047" s="25"/>
      <c r="X1047" s="252">
        <f t="shared" si="911"/>
        <v>-0.73196543965517236</v>
      </c>
      <c r="Y1047" s="25">
        <v>-11.999829</v>
      </c>
      <c r="Z1047" s="67">
        <f t="shared" si="912"/>
        <v>-1.509878099753134E-2</v>
      </c>
      <c r="AA1047" s="5">
        <f t="shared" si="913"/>
        <v>-7.8297576024670016E-7</v>
      </c>
      <c r="AB1047" s="5">
        <f t="shared" si="914"/>
        <v>-2.2587647765181498E-9</v>
      </c>
      <c r="AC1047" s="36">
        <f t="shared" si="915"/>
        <v>-9.1341028539100005E-2</v>
      </c>
      <c r="AD1047" s="42">
        <v>-6.8542267E-7</v>
      </c>
      <c r="AE1047" s="42">
        <v>-2.0678117999999999E-9</v>
      </c>
      <c r="AF1047" s="42">
        <v>-5.6493890000000001E-14</v>
      </c>
      <c r="AG1047" s="42">
        <v>-4.6016748000000003E-11</v>
      </c>
      <c r="AH1047" s="42">
        <v>-5.9777986999999999E-12</v>
      </c>
      <c r="AI1047" s="42">
        <v>-5.3213435999999999E-10</v>
      </c>
      <c r="AJ1047" s="42">
        <v>-9.3947538999999997E-8</v>
      </c>
      <c r="AK1047" s="42">
        <v>-7.7043713000000004E-11</v>
      </c>
      <c r="AL1047" s="42">
        <v>-9.7784861999999999E-11</v>
      </c>
      <c r="AM1047" s="42">
        <v>-3.3245932000000001E-15</v>
      </c>
      <c r="AN1047" s="42">
        <v>-3.4408342999999999E-16</v>
      </c>
      <c r="AO1047" s="42">
        <v>-1.4220289000000001E-13</v>
      </c>
      <c r="AP1047" s="42">
        <v>-8.2157509000000001E-15</v>
      </c>
      <c r="AQ1047" s="42">
        <v>-6.2094707000000002E-15</v>
      </c>
      <c r="AR1047" s="42">
        <v>-7.1444087999999996E-10</v>
      </c>
      <c r="AS1047" s="42">
        <v>-2.7391745999999998E-10</v>
      </c>
      <c r="AT1047" s="42">
        <v>-3.5438306999999999E-12</v>
      </c>
      <c r="AU1047" s="42">
        <v>-6.3505391000000004E-6</v>
      </c>
      <c r="AV1047" s="42">
        <v>-9.1334678000000002E-2</v>
      </c>
      <c r="AW1047" s="42">
        <v>-2.033064E-9</v>
      </c>
      <c r="AX1047" s="42">
        <v>-1.2363227E-11</v>
      </c>
      <c r="AY1047" s="42">
        <v>-5.5313991999999997E-16</v>
      </c>
      <c r="AZ1047" s="28"/>
      <c r="BA1047" s="28" t="s">
        <v>1230</v>
      </c>
      <c r="BB1047" s="28"/>
      <c r="BC1047" s="28"/>
      <c r="BE1047" s="32"/>
      <c r="BF1047"/>
      <c r="BG1047"/>
      <c r="BH1047"/>
      <c r="BI1047"/>
      <c r="BJ1047"/>
      <c r="BK1047"/>
      <c r="BL1047"/>
      <c r="BM1047"/>
      <c r="BN1047"/>
      <c r="BO1047"/>
      <c r="BP1047"/>
      <c r="BQ1047"/>
    </row>
    <row r="1048" spans="3:69">
      <c r="C1048" s="71" t="s">
        <v>932</v>
      </c>
      <c r="E1048" s="68" t="s">
        <v>52</v>
      </c>
      <c r="F1048" s="43" t="s">
        <v>2491</v>
      </c>
      <c r="G1048" s="238">
        <f t="shared" si="907"/>
        <v>-0.2113637746873</v>
      </c>
      <c r="H1048" s="134">
        <f t="shared" si="908"/>
        <v>-9.4755015800000002E-3</v>
      </c>
      <c r="I1048" s="134">
        <f t="shared" si="909"/>
        <v>-1.3224883939999999E-2</v>
      </c>
      <c r="J1048" s="138">
        <f t="shared" si="910"/>
        <v>-2.1876491673000001E-3</v>
      </c>
      <c r="K1048" s="190">
        <v>-0.18647574</v>
      </c>
      <c r="L1048" s="190">
        <v>-4.8735421999999999E-3</v>
      </c>
      <c r="M1048" s="190">
        <v>-7.9890966000000004E-3</v>
      </c>
      <c r="N1048" s="190">
        <v>-8.3232332999999999E-3</v>
      </c>
      <c r="O1048" s="190">
        <v>-1.0249848000000001E-3</v>
      </c>
      <c r="P1048" s="190">
        <v>-1.2728347999999999E-4</v>
      </c>
      <c r="Q1048" s="190">
        <v>-3.6224514000000001E-4</v>
      </c>
      <c r="R1048" s="190">
        <v>-2.589488E-4</v>
      </c>
      <c r="S1048" s="190">
        <v>-1.5615569000000001E-3</v>
      </c>
      <c r="T1048" s="190">
        <v>-3.5893977000000003E-4</v>
      </c>
      <c r="U1048" s="190">
        <v>-8.2036973000000007E-6</v>
      </c>
      <c r="V1048" s="190">
        <v>0</v>
      </c>
      <c r="W1048" s="25"/>
      <c r="X1048" s="252">
        <f t="shared" si="911"/>
        <v>-1.6075494827586205</v>
      </c>
      <c r="Y1048" s="25">
        <v>-26.354140000000001</v>
      </c>
      <c r="Z1048" s="67">
        <f t="shared" si="912"/>
        <v>-3.3160087007065353E-2</v>
      </c>
      <c r="AA1048" s="5">
        <f t="shared" si="913"/>
        <v>-1.7195788361690001E-6</v>
      </c>
      <c r="AB1048" s="5">
        <f t="shared" si="914"/>
        <v>-4.960720954474019E-9</v>
      </c>
      <c r="AC1048" s="36">
        <f t="shared" si="915"/>
        <v>-0.20060403711499999</v>
      </c>
      <c r="AD1048" s="42">
        <v>-1.5053318E-6</v>
      </c>
      <c r="AE1048" s="42">
        <v>-4.5413482000000001E-9</v>
      </c>
      <c r="AF1048" s="42">
        <v>-1.2407241999999999E-13</v>
      </c>
      <c r="AG1048" s="42">
        <v>-1.0106242E-10</v>
      </c>
      <c r="AH1048" s="42">
        <v>-1.3128499E-11</v>
      </c>
      <c r="AI1048" s="42">
        <v>-1.1686785999999999E-9</v>
      </c>
      <c r="AJ1048" s="42">
        <v>-2.0632849E-7</v>
      </c>
      <c r="AK1048" s="42">
        <v>-1.6920414000000001E-10</v>
      </c>
      <c r="AL1048" s="42">
        <v>-2.1475605E-10</v>
      </c>
      <c r="AM1048" s="42">
        <v>-7.3015035000000002E-15</v>
      </c>
      <c r="AN1048" s="42">
        <v>-7.5567932000000001E-16</v>
      </c>
      <c r="AO1048" s="42">
        <v>-3.1230734999999999E-13</v>
      </c>
      <c r="AP1048" s="42">
        <v>-1.8043511E-14</v>
      </c>
      <c r="AQ1048" s="42">
        <v>-1.3637299E-14</v>
      </c>
      <c r="AR1048" s="42">
        <v>-1.5690618999999999E-9</v>
      </c>
      <c r="AS1048" s="42">
        <v>-6.0158014999999995E-10</v>
      </c>
      <c r="AT1048" s="42">
        <v>-7.7829948999999997E-12</v>
      </c>
      <c r="AU1048" s="42">
        <v>-1.3947115E-5</v>
      </c>
      <c r="AV1048" s="42">
        <v>-0.20059009</v>
      </c>
      <c r="AW1048" s="42">
        <v>-4.4650346000000001E-9</v>
      </c>
      <c r="AX1048" s="42">
        <v>-2.7152237E-11</v>
      </c>
      <c r="AY1048" s="42">
        <v>-1.2148112000000001E-15</v>
      </c>
      <c r="AZ1048" s="28"/>
      <c r="BA1048" s="28" t="s">
        <v>1230</v>
      </c>
      <c r="BB1048" s="28"/>
      <c r="BC1048" s="28"/>
      <c r="BE1048" s="32"/>
      <c r="BF1048"/>
      <c r="BG1048"/>
      <c r="BH1048"/>
      <c r="BI1048"/>
      <c r="BJ1048"/>
      <c r="BK1048"/>
      <c r="BL1048"/>
      <c r="BM1048"/>
      <c r="BN1048"/>
      <c r="BO1048"/>
      <c r="BP1048"/>
      <c r="BQ1048"/>
    </row>
    <row r="1049" spans="3:69">
      <c r="C1049" s="71" t="s">
        <v>933</v>
      </c>
      <c r="E1049" s="68" t="s">
        <v>52</v>
      </c>
      <c r="F1049" s="43" t="s">
        <v>2492</v>
      </c>
      <c r="G1049" s="238">
        <f t="shared" si="907"/>
        <v>-0.114279010687</v>
      </c>
      <c r="H1049" s="134">
        <f t="shared" si="908"/>
        <v>-2.1452150640000001E-2</v>
      </c>
      <c r="I1049" s="134">
        <f t="shared" si="909"/>
        <v>-2.994060028E-2</v>
      </c>
      <c r="J1049" s="138">
        <f t="shared" si="910"/>
        <v>-4.9527487669999998E-3</v>
      </c>
      <c r="K1049" s="190">
        <v>-5.7933511E-2</v>
      </c>
      <c r="L1049" s="190">
        <v>-1.1033502000000001E-2</v>
      </c>
      <c r="M1049" s="190">
        <v>-1.8086990000000001E-2</v>
      </c>
      <c r="N1049" s="190">
        <v>-1.8843461999999998E-2</v>
      </c>
      <c r="O1049" s="190">
        <v>-2.320524E-3</v>
      </c>
      <c r="P1049" s="190">
        <v>-2.8816463999999998E-4</v>
      </c>
      <c r="Q1049" s="190">
        <v>-8.2010828000000002E-4</v>
      </c>
      <c r="R1049" s="190">
        <v>-5.8624955999999999E-4</v>
      </c>
      <c r="S1049" s="190">
        <v>-3.5353012999999999E-3</v>
      </c>
      <c r="T1049" s="190">
        <v>-8.1262507000000002E-4</v>
      </c>
      <c r="U1049" s="190">
        <v>-1.8572837000000001E-5</v>
      </c>
      <c r="V1049" s="190">
        <v>0</v>
      </c>
      <c r="W1049" s="25"/>
      <c r="X1049" s="252">
        <f t="shared" si="911"/>
        <v>-0.49942681896551722</v>
      </c>
      <c r="Y1049" s="25">
        <v>-59.664703000000003</v>
      </c>
      <c r="Z1049" s="67">
        <f t="shared" si="912"/>
        <v>-2.1093091565307396E-2</v>
      </c>
      <c r="AA1049" s="5">
        <f t="shared" si="913"/>
        <v>-9.7913670690800008E-7</v>
      </c>
      <c r="AB1049" s="5">
        <f t="shared" si="914"/>
        <v>-2.4386304875794997E-9</v>
      </c>
      <c r="AC1049" s="36">
        <f t="shared" si="915"/>
        <v>-0.45415940570200003</v>
      </c>
      <c r="AD1049" s="42">
        <v>-4.9409013000000005E-7</v>
      </c>
      <c r="AE1049" s="42">
        <v>-1.4894278E-9</v>
      </c>
      <c r="AF1049" s="42">
        <v>-4.0684925E-14</v>
      </c>
      <c r="AG1049" s="42">
        <v>-2.2880122000000001E-10</v>
      </c>
      <c r="AH1049" s="42">
        <v>-2.9722387999999997E-11</v>
      </c>
      <c r="AI1049" s="42">
        <v>-2.6458407999999999E-9</v>
      </c>
      <c r="AJ1049" s="42">
        <v>-4.6711931E-7</v>
      </c>
      <c r="AK1049" s="42">
        <v>-3.8307131E-10</v>
      </c>
      <c r="AL1049" s="42">
        <v>-4.8619898000000004E-10</v>
      </c>
      <c r="AM1049" s="42">
        <v>-1.6530307000000002E-14</v>
      </c>
      <c r="AN1049" s="42">
        <v>-1.7108272999999999E-15</v>
      </c>
      <c r="AO1049" s="42">
        <v>-7.0705117000000003E-13</v>
      </c>
      <c r="AP1049" s="42">
        <v>-4.0849776E-14</v>
      </c>
      <c r="AQ1049" s="42">
        <v>-3.0874291000000002E-14</v>
      </c>
      <c r="AR1049" s="42">
        <v>-3.5522924999999999E-9</v>
      </c>
      <c r="AS1049" s="42">
        <v>-1.361953E-9</v>
      </c>
      <c r="AT1049" s="42">
        <v>-1.7620384000000002E-11</v>
      </c>
      <c r="AU1049" s="42">
        <v>-3.1575702000000002E-5</v>
      </c>
      <c r="AV1049" s="29">
        <v>-0.45412783000000001</v>
      </c>
      <c r="AW1049" s="42">
        <v>-1.0108657E-8</v>
      </c>
      <c r="AX1049" s="42">
        <v>-6.1471562000000005E-11</v>
      </c>
      <c r="AY1049" s="42">
        <v>-2.7502832E-15</v>
      </c>
      <c r="AZ1049" s="28"/>
      <c r="BA1049" s="28" t="s">
        <v>1230</v>
      </c>
      <c r="BB1049" s="28"/>
      <c r="BC1049" s="28"/>
      <c r="BE1049" s="32"/>
      <c r="BF1049"/>
      <c r="BG1049"/>
      <c r="BH1049"/>
      <c r="BI1049"/>
      <c r="BJ1049"/>
      <c r="BK1049"/>
      <c r="BL1049"/>
      <c r="BM1049"/>
      <c r="BN1049"/>
      <c r="BO1049"/>
      <c r="BP1049"/>
      <c r="BQ1049"/>
    </row>
    <row r="1050" spans="3:69">
      <c r="C1050" s="71" t="s">
        <v>934</v>
      </c>
      <c r="E1050" s="68" t="s">
        <v>52</v>
      </c>
      <c r="F1050" s="43" t="s">
        <v>2493</v>
      </c>
      <c r="G1050" s="238">
        <f t="shared" si="907"/>
        <v>1.4979036461100003E-2</v>
      </c>
      <c r="H1050" s="134">
        <f t="shared" si="908"/>
        <v>-8.2730267599999997E-3</v>
      </c>
      <c r="I1050" s="134">
        <f t="shared" si="909"/>
        <v>-1.1546599139999999E-2</v>
      </c>
      <c r="J1050" s="138">
        <f t="shared" si="910"/>
        <v>-1.9100286389E-3</v>
      </c>
      <c r="K1050" s="190">
        <v>3.6708691000000002E-2</v>
      </c>
      <c r="L1050" s="190">
        <v>-4.2550723999999996E-3</v>
      </c>
      <c r="M1050" s="190">
        <v>-6.9752518000000003E-3</v>
      </c>
      <c r="N1050" s="190">
        <v>-7.2669854000000002E-3</v>
      </c>
      <c r="O1050" s="190">
        <v>-8.9491060000000005E-4</v>
      </c>
      <c r="P1050" s="190">
        <v>-1.1113076E-4</v>
      </c>
      <c r="Q1050" s="190">
        <v>-3.1627494E-4</v>
      </c>
      <c r="R1050" s="190">
        <v>-2.2608728E-4</v>
      </c>
      <c r="S1050" s="190">
        <v>-1.3633897E-3</v>
      </c>
      <c r="T1050" s="190">
        <v>-3.1338904000000002E-4</v>
      </c>
      <c r="U1050" s="190">
        <v>-7.1626189000000002E-6</v>
      </c>
      <c r="V1050" s="190">
        <v>0</v>
      </c>
      <c r="W1050" s="25"/>
      <c r="X1050" s="252">
        <f t="shared" si="911"/>
        <v>0.31645423275862067</v>
      </c>
      <c r="Y1050" s="25">
        <v>-23.009706000000001</v>
      </c>
      <c r="Z1050" s="67">
        <f t="shared" si="912"/>
        <v>6.1670772845296459E-4</v>
      </c>
      <c r="AA1050" s="5">
        <f t="shared" si="913"/>
        <v>9.4801805512000035E-8</v>
      </c>
      <c r="AB1050" s="5">
        <f t="shared" si="914"/>
        <v>4.8494376552206988E-10</v>
      </c>
      <c r="AC1050" s="36">
        <f t="shared" si="915"/>
        <v>-0.17514667717599999</v>
      </c>
      <c r="AD1050" s="42">
        <v>2.8186013000000001E-7</v>
      </c>
      <c r="AE1050" s="42">
        <v>8.5096506000000003E-10</v>
      </c>
      <c r="AF1050" s="42">
        <v>2.3252809000000001E-14</v>
      </c>
      <c r="AG1050" s="42">
        <v>-8.8237241999999995E-11</v>
      </c>
      <c r="AH1050" s="42">
        <v>-1.1462446E-11</v>
      </c>
      <c r="AI1050" s="42">
        <v>-1.0203691E-9</v>
      </c>
      <c r="AJ1050" s="42">
        <v>-1.8014467E-7</v>
      </c>
      <c r="AK1050" s="42">
        <v>-1.4773154E-10</v>
      </c>
      <c r="AL1050" s="42">
        <v>-1.8750275E-10</v>
      </c>
      <c r="AM1050" s="42">
        <v>-6.3749166999999997E-15</v>
      </c>
      <c r="AN1050" s="42">
        <v>-6.5978092999999997E-16</v>
      </c>
      <c r="AO1050" s="42">
        <v>-2.7267444E-13</v>
      </c>
      <c r="AP1050" s="42">
        <v>-1.5753725000000001E-14</v>
      </c>
      <c r="AQ1050" s="42">
        <v>-1.1906677E-14</v>
      </c>
      <c r="AR1050" s="42">
        <v>-1.3699424000000001E-9</v>
      </c>
      <c r="AS1050" s="42">
        <v>-5.2523749999999997E-10</v>
      </c>
      <c r="AT1050" s="42">
        <v>-6.7953051000000001E-12</v>
      </c>
      <c r="AU1050" s="42">
        <v>-1.2177176E-5</v>
      </c>
      <c r="AV1050" s="29">
        <v>-0.1751345</v>
      </c>
      <c r="AW1050" s="42">
        <v>-3.8984057999999999E-9</v>
      </c>
      <c r="AX1050" s="42">
        <v>-2.3706522E-11</v>
      </c>
      <c r="AY1050" s="42">
        <v>-1.0606473000000001E-15</v>
      </c>
      <c r="AZ1050" s="28"/>
      <c r="BA1050" s="28" t="s">
        <v>1230</v>
      </c>
      <c r="BB1050" s="28"/>
      <c r="BC1050" s="28"/>
      <c r="BE1050" s="32"/>
      <c r="BF1050"/>
      <c r="BG1050"/>
      <c r="BH1050"/>
      <c r="BI1050"/>
      <c r="BJ1050"/>
      <c r="BK1050"/>
      <c r="BL1050"/>
      <c r="BM1050"/>
      <c r="BN1050"/>
      <c r="BO1050"/>
      <c r="BP1050"/>
      <c r="BQ1050"/>
    </row>
    <row r="1051" spans="3:69">
      <c r="C1051" s="71" t="s">
        <v>935</v>
      </c>
      <c r="E1051" s="68" t="s">
        <v>52</v>
      </c>
      <c r="F1051" s="43" t="s">
        <v>2494</v>
      </c>
      <c r="G1051" s="238">
        <f t="shared" si="907"/>
        <v>-0.22960329304050001</v>
      </c>
      <c r="H1051" s="134">
        <f t="shared" si="908"/>
        <v>-1.029318444E-2</v>
      </c>
      <c r="I1051" s="134">
        <f t="shared" si="909"/>
        <v>-1.436611757E-2</v>
      </c>
      <c r="J1051" s="138">
        <f t="shared" si="910"/>
        <v>-2.3764310305000006E-3</v>
      </c>
      <c r="K1051" s="190">
        <v>-0.20256756000000001</v>
      </c>
      <c r="L1051" s="190">
        <v>-5.2941016999999996E-3</v>
      </c>
      <c r="M1051" s="190">
        <v>-8.6785109999999999E-3</v>
      </c>
      <c r="N1051" s="190">
        <v>-9.0414818000000008E-3</v>
      </c>
      <c r="O1051" s="190">
        <v>-1.1134353E-3</v>
      </c>
      <c r="P1051" s="190">
        <v>-1.3826733999999999E-4</v>
      </c>
      <c r="Q1051" s="190">
        <v>-3.9350487000000003E-4</v>
      </c>
      <c r="R1051" s="190">
        <v>-2.8129463E-4</v>
      </c>
      <c r="S1051" s="190">
        <v>-1.6963105000000001E-3</v>
      </c>
      <c r="T1051" s="190">
        <v>-3.8991427E-4</v>
      </c>
      <c r="U1051" s="190">
        <v>-8.9116304999999996E-6</v>
      </c>
      <c r="V1051" s="190">
        <v>0</v>
      </c>
      <c r="W1051" s="25"/>
      <c r="X1051" s="252">
        <f t="shared" si="911"/>
        <v>-1.7462720689655171</v>
      </c>
      <c r="Y1051" s="25">
        <v>-28.628354999999999</v>
      </c>
      <c r="Z1051" s="67">
        <f t="shared" si="912"/>
        <v>-3.6021618484550301E-2</v>
      </c>
      <c r="AA1051" s="5">
        <f t="shared" si="913"/>
        <v>-1.8679689524150002E-6</v>
      </c>
      <c r="AB1051" s="5">
        <f t="shared" si="914"/>
        <v>-5.3888034815123211E-9</v>
      </c>
      <c r="AC1051" s="36">
        <f t="shared" si="915"/>
        <v>-0.21791505067300002</v>
      </c>
      <c r="AD1051" s="42">
        <v>-1.6352335999999999E-6</v>
      </c>
      <c r="AE1051" s="42">
        <v>-4.9332412000000002E-9</v>
      </c>
      <c r="AF1051" s="42">
        <v>-1.3477918E-13</v>
      </c>
      <c r="AG1051" s="42">
        <v>-1.0978354E-10</v>
      </c>
      <c r="AH1051" s="42">
        <v>-1.4261415E-11</v>
      </c>
      <c r="AI1051" s="42">
        <v>-1.2695289999999999E-9</v>
      </c>
      <c r="AJ1051" s="42">
        <v>-2.2413348000000001E-7</v>
      </c>
      <c r="AK1051" s="42">
        <v>-1.8380550999999999E-10</v>
      </c>
      <c r="AL1051" s="42">
        <v>-2.332883E-10</v>
      </c>
      <c r="AM1051" s="42">
        <v>-7.9315824999999997E-15</v>
      </c>
      <c r="AN1051" s="42">
        <v>-8.2089021999999997E-16</v>
      </c>
      <c r="AO1051" s="42">
        <v>-3.3925773E-13</v>
      </c>
      <c r="AP1051" s="42">
        <v>-1.9600564999999999E-14</v>
      </c>
      <c r="AQ1051" s="42">
        <v>-1.4814122000000001E-14</v>
      </c>
      <c r="AR1051" s="42">
        <v>-1.7044631999999999E-9</v>
      </c>
      <c r="AS1051" s="42">
        <v>-6.5349316E-10</v>
      </c>
      <c r="AT1051" s="42">
        <v>-8.4546238000000008E-12</v>
      </c>
      <c r="AU1051" s="42">
        <v>-1.5150673E-5</v>
      </c>
      <c r="AV1051" s="29">
        <v>-0.21789990000000001</v>
      </c>
      <c r="AW1051" s="42">
        <v>-4.8503421000000003E-9</v>
      </c>
      <c r="AX1051" s="42">
        <v>-2.9495323999999997E-11</v>
      </c>
      <c r="AY1051" s="42">
        <v>-1.3196426E-15</v>
      </c>
      <c r="AZ1051" s="28"/>
      <c r="BA1051" s="28" t="s">
        <v>1230</v>
      </c>
      <c r="BB1051" s="28"/>
      <c r="BC1051" s="28"/>
      <c r="BE1051" s="32"/>
      <c r="BF1051"/>
      <c r="BG1051"/>
      <c r="BH1051"/>
      <c r="BI1051"/>
      <c r="BJ1051"/>
      <c r="BK1051"/>
      <c r="BL1051"/>
      <c r="BM1051"/>
      <c r="BN1051"/>
      <c r="BO1051"/>
      <c r="BP1051"/>
      <c r="BQ1051"/>
    </row>
    <row r="1052" spans="3:69">
      <c r="C1052" s="71" t="s">
        <v>936</v>
      </c>
      <c r="D1052" s="17">
        <v>1</v>
      </c>
      <c r="E1052" s="68" t="s">
        <v>52</v>
      </c>
      <c r="F1052" s="43" t="s">
        <v>2495</v>
      </c>
      <c r="G1052" s="238">
        <f t="shared" si="907"/>
        <v>-0.19848883218970001</v>
      </c>
      <c r="H1052" s="134">
        <f t="shared" si="908"/>
        <v>-8.8983136699999996E-3</v>
      </c>
      <c r="I1052" s="134">
        <f t="shared" si="909"/>
        <v>-1.2419307249999999E-2</v>
      </c>
      <c r="J1052" s="138">
        <f t="shared" si="910"/>
        <v>-2.0543912696999998E-3</v>
      </c>
      <c r="K1052" s="190">
        <v>-0.17511682000000001</v>
      </c>
      <c r="L1052" s="190">
        <v>-4.5766766999999998E-3</v>
      </c>
      <c r="M1052" s="190">
        <v>-7.5024510999999999E-3</v>
      </c>
      <c r="N1052" s="190">
        <v>-7.8162343000000006E-3</v>
      </c>
      <c r="O1052" s="190">
        <v>-9.625492E-4</v>
      </c>
      <c r="P1052" s="190">
        <v>-1.1953017E-4</v>
      </c>
      <c r="Q1052" s="190">
        <v>-3.4017945000000001E-4</v>
      </c>
      <c r="R1052" s="190">
        <v>-2.4317526999999999E-4</v>
      </c>
      <c r="S1052" s="190">
        <v>-1.4664366E-3</v>
      </c>
      <c r="T1052" s="190">
        <v>-3.3707542E-4</v>
      </c>
      <c r="U1052" s="190">
        <v>-7.7039796999999999E-6</v>
      </c>
      <c r="V1052" s="190">
        <v>0</v>
      </c>
      <c r="W1052" s="25"/>
      <c r="X1052" s="252">
        <f t="shared" si="911"/>
        <v>-1.5096277586206897</v>
      </c>
      <c r="Y1052" s="25">
        <v>-24.748812000000001</v>
      </c>
      <c r="Z1052" s="67">
        <f t="shared" si="912"/>
        <v>-3.1140183760413852E-2</v>
      </c>
      <c r="AA1052" s="5">
        <f t="shared" si="913"/>
        <v>-1.6148329481089999E-6</v>
      </c>
      <c r="AB1052" s="5">
        <f t="shared" si="914"/>
        <v>-4.6585450042874883E-9</v>
      </c>
      <c r="AC1052" s="36">
        <f t="shared" si="915"/>
        <v>-0.18838450754399999</v>
      </c>
      <c r="AD1052" s="42">
        <v>-1.4136365E-6</v>
      </c>
      <c r="AE1052" s="42">
        <v>-4.2647177999999998E-9</v>
      </c>
      <c r="AF1052" s="42">
        <v>-1.1651471E-13</v>
      </c>
      <c r="AG1052" s="42">
        <v>-9.4906336000000003E-11</v>
      </c>
      <c r="AH1052" s="42">
        <v>-1.2328793000000001E-11</v>
      </c>
      <c r="AI1052" s="42">
        <v>-1.0974899999999999E-9</v>
      </c>
      <c r="AJ1052" s="42">
        <v>-1.9376024999999999E-7</v>
      </c>
      <c r="AK1052" s="42">
        <v>-1.5889728999999999E-10</v>
      </c>
      <c r="AL1052" s="42">
        <v>-2.0167446E-10</v>
      </c>
      <c r="AM1052" s="42">
        <v>-6.8567417999999999E-15</v>
      </c>
      <c r="AN1052" s="42">
        <v>-7.0964808999999995E-16</v>
      </c>
      <c r="AO1052" s="42">
        <v>-2.9328356E-13</v>
      </c>
      <c r="AP1052" s="42">
        <v>-1.6944413999999999E-14</v>
      </c>
      <c r="AQ1052" s="42">
        <v>-1.2806600999999999E-14</v>
      </c>
      <c r="AR1052" s="42">
        <v>-1.4734844999999999E-9</v>
      </c>
      <c r="AS1052" s="42">
        <v>-5.6493568E-10</v>
      </c>
      <c r="AT1052" s="42">
        <v>-7.3089038000000007E-12</v>
      </c>
      <c r="AU1052" s="42">
        <v>-1.3097544E-5</v>
      </c>
      <c r="AV1052" s="29">
        <v>-0.18837140999999999</v>
      </c>
      <c r="AW1052" s="42">
        <v>-4.1930528000000002E-9</v>
      </c>
      <c r="AX1052" s="42">
        <v>-2.5498294E-11</v>
      </c>
      <c r="AY1052" s="42">
        <v>-1.1408126E-15</v>
      </c>
      <c r="AZ1052" s="28"/>
      <c r="BA1052" s="28" t="s">
        <v>1230</v>
      </c>
      <c r="BB1052" s="28"/>
      <c r="BC1052" s="28"/>
      <c r="BE1052" s="32"/>
      <c r="BF1052"/>
      <c r="BG1052"/>
      <c r="BH1052"/>
      <c r="BI1052"/>
      <c r="BJ1052"/>
      <c r="BK1052"/>
      <c r="BL1052"/>
      <c r="BM1052"/>
      <c r="BN1052"/>
      <c r="BO1052"/>
      <c r="BP1052"/>
      <c r="BQ1052"/>
    </row>
    <row r="1053" spans="3:69">
      <c r="C1053" s="71" t="s">
        <v>937</v>
      </c>
      <c r="E1053" s="68" t="s">
        <v>52</v>
      </c>
      <c r="F1053" s="43" t="s">
        <v>2496</v>
      </c>
      <c r="G1053" s="238">
        <f t="shared" si="907"/>
        <v>-0.1008537828055</v>
      </c>
      <c r="H1053" s="134">
        <f t="shared" si="908"/>
        <v>-4.5213053009999999E-3</v>
      </c>
      <c r="I1053" s="134">
        <f t="shared" si="909"/>
        <v>-6.3103506300000002E-3</v>
      </c>
      <c r="J1053" s="138">
        <f t="shared" si="910"/>
        <v>-1.0438528744999998E-3</v>
      </c>
      <c r="K1053" s="190">
        <v>-8.8978273999999996E-2</v>
      </c>
      <c r="L1053" s="190">
        <v>-2.3254464999999998E-3</v>
      </c>
      <c r="M1053" s="190">
        <v>-3.8120561999999999E-3</v>
      </c>
      <c r="N1053" s="190">
        <v>-3.9714920000000001E-3</v>
      </c>
      <c r="O1053" s="190">
        <v>-4.8907905000000003E-4</v>
      </c>
      <c r="P1053" s="190">
        <v>-6.0734250999999998E-5</v>
      </c>
      <c r="Q1053" s="190">
        <v>-1.7284793E-4</v>
      </c>
      <c r="R1053" s="190">
        <v>-1.2355932E-4</v>
      </c>
      <c r="S1053" s="190">
        <v>-7.4510834999999998E-4</v>
      </c>
      <c r="T1053" s="190">
        <v>-1.7127074999999999E-4</v>
      </c>
      <c r="U1053" s="190">
        <v>-3.9144545000000001E-6</v>
      </c>
      <c r="V1053" s="190">
        <v>0</v>
      </c>
      <c r="W1053" s="25"/>
      <c r="X1053" s="252">
        <f t="shared" si="911"/>
        <v>-0.76705408620689652</v>
      </c>
      <c r="Y1053" s="25">
        <v>-12.575072</v>
      </c>
      <c r="Z1053" s="67">
        <f t="shared" si="912"/>
        <v>-1.582257976191688E-2</v>
      </c>
      <c r="AA1053" s="5">
        <f t="shared" si="913"/>
        <v>-8.205097085588E-7</v>
      </c>
      <c r="AB1053" s="5">
        <f t="shared" si="914"/>
        <v>-2.3670444980508596E-9</v>
      </c>
      <c r="AC1053" s="36">
        <f t="shared" si="915"/>
        <v>-9.5719694968499996E-2</v>
      </c>
      <c r="AD1053" s="42">
        <v>-7.1828016E-7</v>
      </c>
      <c r="AE1053" s="42">
        <v>-2.1669377000000001E-9</v>
      </c>
      <c r="AF1053" s="42">
        <v>-5.9202069000000003E-14</v>
      </c>
      <c r="AG1053" s="42">
        <v>-4.8222678999999998E-11</v>
      </c>
      <c r="AH1053" s="42">
        <v>-6.2643598000000001E-12</v>
      </c>
      <c r="AI1053" s="42">
        <v>-5.5764357999999997E-10</v>
      </c>
      <c r="AJ1053" s="42">
        <v>-9.8451155999999996E-8</v>
      </c>
      <c r="AK1053" s="42">
        <v>-8.0737001999999999E-11</v>
      </c>
      <c r="AL1053" s="42">
        <v>-1.0247243E-10</v>
      </c>
      <c r="AM1053" s="42">
        <v>-3.4839661E-15</v>
      </c>
      <c r="AN1053" s="42">
        <v>-3.6057795000000001E-16</v>
      </c>
      <c r="AO1053" s="42">
        <v>-1.4901975000000001E-13</v>
      </c>
      <c r="AP1053" s="42">
        <v>-8.6095940999999996E-15</v>
      </c>
      <c r="AQ1053" s="42">
        <v>-6.5071375999999999E-15</v>
      </c>
      <c r="AR1053" s="42">
        <v>-7.4868944000000001E-10</v>
      </c>
      <c r="AS1053" s="42">
        <v>-2.8704840000000001E-10</v>
      </c>
      <c r="AT1053" s="42">
        <v>-3.7137132999999998E-12</v>
      </c>
      <c r="AU1053" s="42">
        <v>-6.6549685000000003E-6</v>
      </c>
      <c r="AV1053" s="29">
        <v>-9.5713039999999999E-2</v>
      </c>
      <c r="AW1053" s="42">
        <v>-2.1305240999999999E-9</v>
      </c>
      <c r="AX1053" s="42">
        <v>-1.295589E-11</v>
      </c>
      <c r="AY1053" s="42">
        <v>-5.7965611000000005E-16</v>
      </c>
      <c r="AZ1053" s="28"/>
      <c r="BA1053" s="28" t="s">
        <v>1230</v>
      </c>
      <c r="BB1053" s="28"/>
      <c r="BC1053" s="28"/>
      <c r="BE1053" s="32"/>
      <c r="BF1053"/>
      <c r="BG1053"/>
      <c r="BH1053"/>
      <c r="BI1053"/>
      <c r="BJ1053"/>
      <c r="BK1053"/>
      <c r="BL1053"/>
      <c r="BM1053"/>
      <c r="BN1053"/>
      <c r="BO1053"/>
      <c r="BP1053"/>
      <c r="BQ1053"/>
    </row>
    <row r="1054" spans="3:69">
      <c r="C1054" s="57" t="s">
        <v>891</v>
      </c>
      <c r="D1054" s="1" t="s">
        <v>95</v>
      </c>
      <c r="E1054" s="29"/>
      <c r="F1054" s="67"/>
      <c r="H1054" s="67"/>
      <c r="I1054" s="67"/>
      <c r="J1054" s="67"/>
      <c r="K1054" s="67"/>
      <c r="L1054" s="67"/>
      <c r="M1054" s="67"/>
      <c r="N1054" s="67"/>
      <c r="O1054" s="67"/>
      <c r="P1054" s="67"/>
      <c r="Q1054" s="67"/>
      <c r="R1054" s="67"/>
      <c r="S1054" s="67"/>
      <c r="T1054" s="67"/>
      <c r="U1054" s="67"/>
      <c r="V1054" s="67"/>
      <c r="W1054" s="67"/>
      <c r="Y1054" s="67"/>
      <c r="AA1054" s="67"/>
      <c r="AB1054" s="67"/>
      <c r="AC1054" s="67"/>
      <c r="AD1054" s="67"/>
      <c r="AE1054" s="67"/>
      <c r="AF1054" s="67"/>
      <c r="AG1054" s="67"/>
      <c r="AH1054" s="67"/>
      <c r="AI1054" s="67"/>
      <c r="AJ1054" s="67"/>
      <c r="AK1054" s="67"/>
      <c r="AL1054" s="67"/>
      <c r="AM1054" s="67"/>
      <c r="AN1054" s="67"/>
      <c r="AO1054" s="67"/>
      <c r="AP1054" s="67"/>
      <c r="AQ1054" s="67"/>
      <c r="AR1054" s="67"/>
      <c r="AS1054" s="67"/>
      <c r="AT1054" s="67"/>
      <c r="AU1054" s="67"/>
      <c r="AV1054" s="67"/>
      <c r="AW1054" s="67"/>
      <c r="AX1054" s="67"/>
      <c r="AY1054" s="67"/>
      <c r="BE1054" s="29"/>
      <c r="BF1054"/>
      <c r="BG1054"/>
      <c r="BH1054"/>
      <c r="BI1054"/>
      <c r="BJ1054"/>
      <c r="BK1054"/>
      <c r="BL1054"/>
      <c r="BM1054"/>
      <c r="BN1054"/>
      <c r="BO1054"/>
      <c r="BP1054"/>
      <c r="BQ1054"/>
    </row>
    <row r="1055" spans="3:69">
      <c r="C1055" s="71" t="s">
        <v>938</v>
      </c>
      <c r="E1055" s="68" t="s">
        <v>52</v>
      </c>
      <c r="F1055" s="43" t="s">
        <v>2497</v>
      </c>
      <c r="G1055" s="238">
        <f t="shared" ref="G1055:G1076" si="916">H1055+I1055+J1055+K1055</f>
        <v>-5.0527799348000002E-2</v>
      </c>
      <c r="H1055" s="134">
        <f t="shared" ref="H1055:H1076" si="917">N1055+O1055+P1055</f>
        <v>-1.854216144E-2</v>
      </c>
      <c r="I1055" s="134">
        <f t="shared" ref="I1055:I1076" si="918">L1055+M1055+Q1055</f>
        <v>-2.5879151110000002E-2</v>
      </c>
      <c r="J1055" s="138">
        <f t="shared" ref="J1055:J1076" si="919">R1055+IF(S1055="x",0,S1055)+IF(T1055="x",0,T1055)+IF(U1055="x",0,U1055)+V1055</f>
        <v>-4.2809072980000001E-3</v>
      </c>
      <c r="K1055" s="190">
        <v>-1.8255795000000001E-3</v>
      </c>
      <c r="L1055" s="190">
        <v>-9.5368047000000001E-3</v>
      </c>
      <c r="M1055" s="190">
        <v>-1.5633485999999999E-2</v>
      </c>
      <c r="N1055" s="190">
        <v>-1.6287342E-2</v>
      </c>
      <c r="O1055" s="190">
        <v>-2.0057444E-3</v>
      </c>
      <c r="P1055" s="190">
        <v>-2.4907504000000003E-4</v>
      </c>
      <c r="Q1055" s="190">
        <v>-7.0886040999999995E-4</v>
      </c>
      <c r="R1055" s="190">
        <v>-5.0672467999999995E-4</v>
      </c>
      <c r="S1055" s="190">
        <v>-3.0557369000000002E-3</v>
      </c>
      <c r="T1055" s="190">
        <v>-7.0239228999999996E-4</v>
      </c>
      <c r="U1055" s="190">
        <v>-1.6053428000000001E-5</v>
      </c>
      <c r="V1055" s="190">
        <v>0</v>
      </c>
      <c r="W1055" s="25"/>
      <c r="X1055" s="252">
        <f t="shared" ref="X1055:X1081" si="920">K1055/0.116</f>
        <v>-1.5737754310344826E-2</v>
      </c>
      <c r="Y1055" s="25">
        <v>-51.571173000000002</v>
      </c>
      <c r="Z1055" s="67">
        <f t="shared" ref="Z1055:Z1081" si="921">AA1055*42.1*400+AB1055*1396*400+AC1055*0.0000357*200</f>
        <v>-1.108132077004818E-2</v>
      </c>
      <c r="AA1055" s="5">
        <f t="shared" ref="AA1055:AA1076" si="922">AD1055+AG1055+AH1055+AI1055+AJ1055+AR1055+AS1055+AW1055</f>
        <v>-4.6032269301900002E-7</v>
      </c>
      <c r="AB1055" s="5">
        <f t="shared" ref="AB1055:AB1081" si="923">AE1055+AF1055+AK1055+AL1055+AM1055+AN1055+AO1055+AP1055+AQ1055+AT1055+AX1055+AY1055</f>
        <v>-9.4316114059470004E-10</v>
      </c>
      <c r="AC1055" s="36">
        <f t="shared" ref="AC1055:AC1076" si="924">AU1055+AV1055</f>
        <v>-0.39255258245100005</v>
      </c>
      <c r="AD1055" s="42">
        <v>-4.1072794E-8</v>
      </c>
      <c r="AE1055" s="42">
        <v>-1.2274983000000001E-10</v>
      </c>
      <c r="AF1055" s="42">
        <v>-3.3464658000000001E-15</v>
      </c>
      <c r="AG1055" s="42">
        <v>-1.9776428000000001E-10</v>
      </c>
      <c r="AH1055" s="42">
        <v>-2.5690539000000002E-11</v>
      </c>
      <c r="AI1055" s="42">
        <v>-2.2869318999999999E-9</v>
      </c>
      <c r="AJ1055" s="42">
        <v>-4.0375447000000001E-7</v>
      </c>
      <c r="AK1055" s="42">
        <v>-3.3110760000000002E-10</v>
      </c>
      <c r="AL1055" s="42">
        <v>-4.2024598E-10</v>
      </c>
      <c r="AM1055" s="42">
        <v>-1.4287967000000001E-14</v>
      </c>
      <c r="AN1055" s="42">
        <v>-1.4787532E-15</v>
      </c>
      <c r="AO1055" s="42">
        <v>-6.1113952000000005E-13</v>
      </c>
      <c r="AP1055" s="42">
        <v>-3.5308495000000003E-14</v>
      </c>
      <c r="AQ1055" s="42">
        <v>-2.6686187E-14</v>
      </c>
      <c r="AR1055" s="42">
        <v>-3.0704232E-9</v>
      </c>
      <c r="AS1055" s="42">
        <v>-1.1772038E-9</v>
      </c>
      <c r="AT1055" s="42">
        <v>-1.5230175E-11</v>
      </c>
      <c r="AU1055" s="42">
        <v>-2.7292450999999999E-5</v>
      </c>
      <c r="AV1055" s="29">
        <v>-0.39252529000000003</v>
      </c>
      <c r="AW1055" s="42">
        <v>-8.7374153000000008E-9</v>
      </c>
      <c r="AX1055" s="42">
        <v>-5.3132931E-11</v>
      </c>
      <c r="AY1055" s="42">
        <v>-2.3772067E-15</v>
      </c>
      <c r="AZ1055" s="28"/>
      <c r="BA1055" s="33" t="s">
        <v>1447</v>
      </c>
      <c r="BB1055" s="28"/>
      <c r="BC1055" s="28"/>
      <c r="BE1055" s="39"/>
      <c r="BF1055"/>
      <c r="BG1055"/>
      <c r="BH1055"/>
      <c r="BI1055"/>
      <c r="BJ1055"/>
      <c r="BK1055"/>
      <c r="BL1055"/>
      <c r="BM1055"/>
      <c r="BN1055"/>
      <c r="BO1055"/>
      <c r="BP1055"/>
      <c r="BQ1055"/>
    </row>
    <row r="1056" spans="3:69">
      <c r="C1056" s="71" t="s">
        <v>939</v>
      </c>
      <c r="E1056" s="68" t="s">
        <v>52</v>
      </c>
      <c r="F1056" s="43" t="s">
        <v>2498</v>
      </c>
      <c r="G1056" s="238">
        <f t="shared" si="916"/>
        <v>-0.483883576333</v>
      </c>
      <c r="H1056" s="134">
        <f t="shared" si="917"/>
        <v>-2.1692646080000003E-2</v>
      </c>
      <c r="I1056" s="134">
        <f t="shared" si="918"/>
        <v>-3.0276257319999996E-2</v>
      </c>
      <c r="J1056" s="138">
        <f t="shared" si="919"/>
        <v>-5.0082729329999996E-3</v>
      </c>
      <c r="K1056" s="190">
        <v>-0.42690640000000002</v>
      </c>
      <c r="L1056" s="190">
        <v>-1.1157195999999999E-2</v>
      </c>
      <c r="M1056" s="190">
        <v>-1.8289758999999999E-2</v>
      </c>
      <c r="N1056" s="190">
        <v>-1.9054712000000001E-2</v>
      </c>
      <c r="O1056" s="190">
        <v>-2.3465388999999999E-3</v>
      </c>
      <c r="P1056" s="190">
        <v>-2.9139518E-4</v>
      </c>
      <c r="Q1056" s="190">
        <v>-8.2930231999999999E-4</v>
      </c>
      <c r="R1056" s="190">
        <v>-5.9282186999999999E-4</v>
      </c>
      <c r="S1056" s="190">
        <v>-3.5749347999999999E-3</v>
      </c>
      <c r="T1056" s="190">
        <v>-8.2173521000000001E-4</v>
      </c>
      <c r="U1056" s="190">
        <v>-1.8781053E-5</v>
      </c>
      <c r="V1056" s="190">
        <v>0</v>
      </c>
      <c r="W1056" s="25"/>
      <c r="X1056" s="252">
        <f t="shared" si="920"/>
        <v>-3.6802275862068967</v>
      </c>
      <c r="Y1056" s="25">
        <v>-60.333590000000001</v>
      </c>
      <c r="Z1056" s="67">
        <f t="shared" si="921"/>
        <v>-7.5914717389620759E-2</v>
      </c>
      <c r="AA1056" s="5">
        <f t="shared" si="922"/>
        <v>-3.9367008255590001E-6</v>
      </c>
      <c r="AB1056" s="5">
        <f t="shared" si="923"/>
        <v>-1.1356776873617E-8</v>
      </c>
      <c r="AC1056" s="36">
        <f t="shared" si="924"/>
        <v>-0.45925087968900002</v>
      </c>
      <c r="AD1056" s="42">
        <v>-3.4462164999999999E-6</v>
      </c>
      <c r="AE1056" s="42">
        <v>-1.0396689999999999E-8</v>
      </c>
      <c r="AF1056" s="42">
        <v>-2.8404397E-13</v>
      </c>
      <c r="AG1056" s="42">
        <v>-2.3136626000000001E-10</v>
      </c>
      <c r="AH1056" s="42">
        <v>-3.0055599000000003E-11</v>
      </c>
      <c r="AI1056" s="42">
        <v>-2.6755027000000002E-9</v>
      </c>
      <c r="AJ1056" s="42">
        <v>-4.7235608E-7</v>
      </c>
      <c r="AK1056" s="42">
        <v>-3.8736583000000001E-10</v>
      </c>
      <c r="AL1056" s="42">
        <v>-4.9164964E-10</v>
      </c>
      <c r="AM1056" s="42">
        <v>-1.6715624999999999E-14</v>
      </c>
      <c r="AN1056" s="42">
        <v>-1.730007E-15</v>
      </c>
      <c r="AO1056" s="42">
        <v>-7.1497774999999996E-13</v>
      </c>
      <c r="AP1056" s="42">
        <v>-4.1307733000000001E-14</v>
      </c>
      <c r="AQ1056" s="42">
        <v>-3.1220415999999999E-14</v>
      </c>
      <c r="AR1056" s="42">
        <v>-3.5921163999999999E-9</v>
      </c>
      <c r="AS1056" s="42">
        <v>-1.3772216E-9</v>
      </c>
      <c r="AT1056" s="42">
        <v>-1.7817921999999999E-11</v>
      </c>
      <c r="AU1056" s="42">
        <v>-3.1929688999999997E-5</v>
      </c>
      <c r="AV1056" s="29">
        <v>-0.45921895000000001</v>
      </c>
      <c r="AW1056" s="42">
        <v>-1.0221983E-8</v>
      </c>
      <c r="AX1056" s="42">
        <v>-6.2160704999999995E-11</v>
      </c>
      <c r="AY1056" s="42">
        <v>-2.781116E-15</v>
      </c>
      <c r="AZ1056" s="28"/>
      <c r="BA1056" s="33" t="s">
        <v>1447</v>
      </c>
      <c r="BB1056" s="28"/>
      <c r="BC1056" s="28"/>
      <c r="BE1056" s="39"/>
      <c r="BF1056"/>
      <c r="BG1056"/>
      <c r="BH1056"/>
      <c r="BI1056"/>
      <c r="BJ1056"/>
      <c r="BK1056"/>
      <c r="BL1056"/>
      <c r="BM1056"/>
      <c r="BN1056"/>
      <c r="BO1056"/>
      <c r="BP1056"/>
      <c r="BQ1056"/>
    </row>
    <row r="1057" spans="3:69">
      <c r="C1057" s="71" t="s">
        <v>940</v>
      </c>
      <c r="E1057" s="68" t="s">
        <v>52</v>
      </c>
      <c r="F1057" s="43" t="s">
        <v>2499</v>
      </c>
      <c r="G1057" s="238">
        <f t="shared" si="916"/>
        <v>-4.09273686395E-2</v>
      </c>
      <c r="H1057" s="134">
        <f t="shared" si="917"/>
        <v>-1.1351362340000001E-2</v>
      </c>
      <c r="I1057" s="134">
        <f t="shared" si="918"/>
        <v>-1.5843008239999998E-2</v>
      </c>
      <c r="J1057" s="138">
        <f t="shared" si="919"/>
        <v>-2.6207370594999997E-3</v>
      </c>
      <c r="K1057" s="190">
        <v>-1.1112261E-2</v>
      </c>
      <c r="L1057" s="190">
        <v>-5.8383552E-3</v>
      </c>
      <c r="M1057" s="190">
        <v>-9.5706943999999995E-3</v>
      </c>
      <c r="N1057" s="190">
        <v>-9.9709800000000008E-3</v>
      </c>
      <c r="O1057" s="190">
        <v>-1.2279006000000001E-3</v>
      </c>
      <c r="P1057" s="190">
        <v>-1.5248173999999999E-4</v>
      </c>
      <c r="Q1057" s="190">
        <v>-4.3395864000000001E-4</v>
      </c>
      <c r="R1057" s="190">
        <v>-3.1021276999999999E-4</v>
      </c>
      <c r="S1057" s="190">
        <v>-1.8706975999999999E-3</v>
      </c>
      <c r="T1057" s="190">
        <v>-4.2999891000000001E-4</v>
      </c>
      <c r="U1057" s="190">
        <v>-9.8277794999999999E-6</v>
      </c>
      <c r="V1057" s="190">
        <v>0</v>
      </c>
      <c r="W1057" s="25"/>
      <c r="X1057" s="252">
        <f t="shared" si="920"/>
        <v>-9.5795353448275861E-2</v>
      </c>
      <c r="Y1057" s="25">
        <v>-31.571456999999999</v>
      </c>
      <c r="Z1057" s="67">
        <f t="shared" si="921"/>
        <v>-8.2650933056144012E-3</v>
      </c>
      <c r="AA1057" s="5">
        <f t="shared" si="922"/>
        <v>-3.6176309704200001E-7</v>
      </c>
      <c r="AB1057" s="5">
        <f t="shared" si="923"/>
        <v>-8.1865257869530992E-10</v>
      </c>
      <c r="AC1057" s="36">
        <f t="shared" si="924"/>
        <v>-0.24031752821899999</v>
      </c>
      <c r="AD1057" s="42">
        <v>-1.0510168E-7</v>
      </c>
      <c r="AE1057" s="42">
        <v>-3.1639677999999999E-10</v>
      </c>
      <c r="AF1057" s="42">
        <v>-8.6399828999999999E-15</v>
      </c>
      <c r="AG1057" s="42">
        <v>-1.2106970000000001E-10</v>
      </c>
      <c r="AH1057" s="42">
        <v>-1.5727542E-11</v>
      </c>
      <c r="AI1057" s="42">
        <v>-1.4000413000000001E-9</v>
      </c>
      <c r="AJ1057" s="42">
        <v>-2.4717524000000001E-7</v>
      </c>
      <c r="AK1057" s="42">
        <v>-2.0270141000000001E-10</v>
      </c>
      <c r="AL1057" s="42">
        <v>-2.5727120999999999E-10</v>
      </c>
      <c r="AM1057" s="42">
        <v>-8.7469788000000002E-15</v>
      </c>
      <c r="AN1057" s="42">
        <v>-9.0528081000000004E-16</v>
      </c>
      <c r="AO1057" s="42">
        <v>-3.7413469999999998E-13</v>
      </c>
      <c r="AP1057" s="42">
        <v>-2.1615577000000001E-14</v>
      </c>
      <c r="AQ1057" s="42">
        <v>-1.6337069E-14</v>
      </c>
      <c r="AR1057" s="42">
        <v>-1.8796884000000001E-9</v>
      </c>
      <c r="AS1057" s="42">
        <v>-7.206747E-10</v>
      </c>
      <c r="AT1057" s="42">
        <v>-9.3237908000000007E-12</v>
      </c>
      <c r="AU1057" s="42">
        <v>-1.6708218999999999E-5</v>
      </c>
      <c r="AV1057" s="29">
        <v>-0.24030082</v>
      </c>
      <c r="AW1057" s="42">
        <v>-5.3489754000000001E-9</v>
      </c>
      <c r="AX1057" s="42">
        <v>-3.2527552999999999E-11</v>
      </c>
      <c r="AY1057" s="42">
        <v>-1.4553068E-15</v>
      </c>
      <c r="AZ1057" s="28"/>
      <c r="BA1057" s="33" t="s">
        <v>1447</v>
      </c>
      <c r="BB1057" s="28"/>
      <c r="BC1057" s="28"/>
      <c r="BE1057" s="39"/>
      <c r="BF1057"/>
      <c r="BG1057"/>
      <c r="BH1057"/>
      <c r="BI1057"/>
      <c r="BJ1057"/>
      <c r="BK1057"/>
      <c r="BL1057"/>
      <c r="BM1057"/>
      <c r="BN1057"/>
      <c r="BO1057"/>
      <c r="BP1057"/>
      <c r="BQ1057"/>
    </row>
    <row r="1058" spans="3:69">
      <c r="C1058" s="71" t="s">
        <v>941</v>
      </c>
      <c r="E1058" s="68" t="s">
        <v>52</v>
      </c>
      <c r="F1058" s="43" t="s">
        <v>2500</v>
      </c>
      <c r="G1058" s="238">
        <f t="shared" si="916"/>
        <v>-0.20278047306220001</v>
      </c>
      <c r="H1058" s="134">
        <f t="shared" si="917"/>
        <v>-9.0907095800000001E-3</v>
      </c>
      <c r="I1058" s="134">
        <f t="shared" si="918"/>
        <v>-1.2687832880000001E-2</v>
      </c>
      <c r="J1058" s="138">
        <f t="shared" si="919"/>
        <v>-2.0988106021999999E-3</v>
      </c>
      <c r="K1058" s="190">
        <v>-0.17890312</v>
      </c>
      <c r="L1058" s="190">
        <v>-4.6756319000000003E-3</v>
      </c>
      <c r="M1058" s="190">
        <v>-7.6646663000000002E-3</v>
      </c>
      <c r="N1058" s="190">
        <v>-7.9852338999999994E-3</v>
      </c>
      <c r="O1058" s="190">
        <v>-9.8336107000000002E-4</v>
      </c>
      <c r="P1058" s="190">
        <v>-1.2211460999999999E-4</v>
      </c>
      <c r="Q1058" s="190">
        <v>-3.4753467999999998E-4</v>
      </c>
      <c r="R1058" s="190">
        <v>-2.4843310999999999E-4</v>
      </c>
      <c r="S1058" s="190">
        <v>-1.4981434000000001E-3</v>
      </c>
      <c r="T1058" s="190">
        <v>-3.4436353999999999E-4</v>
      </c>
      <c r="U1058" s="190">
        <v>-7.8705522000000008E-6</v>
      </c>
      <c r="V1058" s="190">
        <v>0</v>
      </c>
      <c r="W1058" s="25"/>
      <c r="X1058" s="252">
        <f t="shared" si="920"/>
        <v>-1.5422682758620689</v>
      </c>
      <c r="Y1058" s="25">
        <v>-25.283920999999999</v>
      </c>
      <c r="Z1058" s="67">
        <f t="shared" si="921"/>
        <v>-3.1813484746237894E-2</v>
      </c>
      <c r="AA1058" s="5">
        <f t="shared" si="922"/>
        <v>-1.6497482408259998E-6</v>
      </c>
      <c r="AB1058" s="5">
        <f t="shared" si="923"/>
        <v>-4.7592702906163307E-9</v>
      </c>
      <c r="AC1058" s="36">
        <f t="shared" si="924"/>
        <v>-0.19245768073500003</v>
      </c>
      <c r="AD1058" s="42">
        <v>-1.4442016E-6</v>
      </c>
      <c r="AE1058" s="42">
        <v>-4.3569278999999999E-9</v>
      </c>
      <c r="AF1058" s="42">
        <v>-1.1903395000000001E-13</v>
      </c>
      <c r="AG1058" s="42">
        <v>-9.6958364000000006E-11</v>
      </c>
      <c r="AH1058" s="42">
        <v>-1.2595362E-11</v>
      </c>
      <c r="AI1058" s="42">
        <v>-1.1212195E-9</v>
      </c>
      <c r="AJ1058" s="42">
        <v>-1.9794966000000001E-7</v>
      </c>
      <c r="AK1058" s="42">
        <v>-1.6233291000000001E-10</v>
      </c>
      <c r="AL1058" s="42">
        <v>-2.0603499000000001E-10</v>
      </c>
      <c r="AM1058" s="42">
        <v>-7.0049957E-15</v>
      </c>
      <c r="AN1058" s="42">
        <v>-7.2499183000000004E-16</v>
      </c>
      <c r="AO1058" s="42">
        <v>-2.9962482000000001E-13</v>
      </c>
      <c r="AP1058" s="42">
        <v>-1.7310779999999999E-14</v>
      </c>
      <c r="AQ1058" s="42">
        <v>-1.30835E-14</v>
      </c>
      <c r="AR1058" s="42">
        <v>-1.5053437E-9</v>
      </c>
      <c r="AS1058" s="42">
        <v>-5.7715049999999997E-10</v>
      </c>
      <c r="AT1058" s="42">
        <v>-7.4669341000000003E-12</v>
      </c>
      <c r="AU1058" s="42">
        <v>-1.3380735E-5</v>
      </c>
      <c r="AV1058" s="29">
        <v>-0.19244430000000001</v>
      </c>
      <c r="AW1058" s="42">
        <v>-4.2837134000000001E-9</v>
      </c>
      <c r="AX1058" s="42">
        <v>-2.6049608E-11</v>
      </c>
      <c r="AY1058" s="42">
        <v>-1.1654788E-15</v>
      </c>
      <c r="AZ1058" s="28"/>
      <c r="BA1058" s="33" t="s">
        <v>1447</v>
      </c>
      <c r="BB1058" s="28"/>
      <c r="BC1058" s="28"/>
      <c r="BE1058" s="39"/>
      <c r="BF1058"/>
      <c r="BG1058"/>
      <c r="BH1058"/>
      <c r="BI1058"/>
      <c r="BJ1058"/>
      <c r="BK1058"/>
      <c r="BL1058"/>
      <c r="BM1058"/>
      <c r="BN1058"/>
      <c r="BO1058"/>
      <c r="BP1058"/>
      <c r="BQ1058"/>
    </row>
    <row r="1059" spans="3:69">
      <c r="C1059" s="71" t="s">
        <v>942</v>
      </c>
      <c r="E1059" s="68" t="s">
        <v>52</v>
      </c>
      <c r="F1059" s="43" t="s">
        <v>2501</v>
      </c>
      <c r="G1059" s="238">
        <f t="shared" si="916"/>
        <v>-3.6492847950000011E-2</v>
      </c>
      <c r="H1059" s="134">
        <f t="shared" si="917"/>
        <v>-1.7964973530000001E-2</v>
      </c>
      <c r="I1059" s="134">
        <f t="shared" si="918"/>
        <v>-2.5073573920000002E-2</v>
      </c>
      <c r="J1059" s="138">
        <f t="shared" si="919"/>
        <v>-4.1476495000000004E-3</v>
      </c>
      <c r="K1059" s="190">
        <v>1.0693349E-2</v>
      </c>
      <c r="L1059" s="190">
        <v>-9.2399392E-3</v>
      </c>
      <c r="M1059" s="190">
        <v>-1.514684E-2</v>
      </c>
      <c r="N1059" s="190">
        <v>-1.5780342999999999E-2</v>
      </c>
      <c r="O1059" s="190">
        <v>-1.9433088E-3</v>
      </c>
      <c r="P1059" s="190">
        <v>-2.4132173E-4</v>
      </c>
      <c r="Q1059" s="190">
        <v>-6.8679471999999995E-4</v>
      </c>
      <c r="R1059" s="190">
        <v>-4.9095115000000005E-4</v>
      </c>
      <c r="S1059" s="190">
        <v>-2.9606166999999999E-3</v>
      </c>
      <c r="T1059" s="190">
        <v>-6.8052794000000004E-4</v>
      </c>
      <c r="U1059" s="190">
        <v>-1.5553710000000001E-5</v>
      </c>
      <c r="V1059" s="190">
        <v>0</v>
      </c>
      <c r="W1059" s="25"/>
      <c r="X1059" s="252">
        <f t="shared" si="920"/>
        <v>9.2184043103448271E-2</v>
      </c>
      <c r="Y1059" s="25">
        <v>-49.965845000000002</v>
      </c>
      <c r="Z1059" s="67">
        <f t="shared" si="921"/>
        <v>-8.8895061544371715E-3</v>
      </c>
      <c r="AA1059" s="5">
        <f t="shared" si="922"/>
        <v>-3.4629677503399998E-7</v>
      </c>
      <c r="AB1059" s="5">
        <f t="shared" si="923"/>
        <v>-6.1298448549679993E-10</v>
      </c>
      <c r="AC1059" s="36">
        <f t="shared" si="924"/>
        <v>-0.38033304287999997</v>
      </c>
      <c r="AD1059" s="42">
        <v>5.9902545999999998E-8</v>
      </c>
      <c r="AE1059" s="42">
        <v>1.8188050999999999E-10</v>
      </c>
      <c r="AF1059" s="42">
        <v>4.9762451999999996E-15</v>
      </c>
      <c r="AG1059" s="42">
        <v>-1.9160819999999999E-10</v>
      </c>
      <c r="AH1059" s="42">
        <v>-2.4890834000000001E-11</v>
      </c>
      <c r="AI1059" s="42">
        <v>-2.2157433999999999E-9</v>
      </c>
      <c r="AJ1059" s="42">
        <v>-3.9118624000000002E-7</v>
      </c>
      <c r="AK1059" s="42">
        <v>-3.2080075E-10</v>
      </c>
      <c r="AL1059" s="42">
        <v>-4.0716438999999998E-10</v>
      </c>
      <c r="AM1059" s="42">
        <v>-1.3843206E-14</v>
      </c>
      <c r="AN1059" s="42">
        <v>-1.432722E-15</v>
      </c>
      <c r="AO1059" s="42">
        <v>-5.9211572000000002E-13</v>
      </c>
      <c r="AP1059" s="42">
        <v>-3.4209398000000001E-14</v>
      </c>
      <c r="AQ1059" s="42">
        <v>-2.5855488000000001E-14</v>
      </c>
      <c r="AR1059" s="42">
        <v>-2.9748457999999998E-9</v>
      </c>
      <c r="AS1059" s="42">
        <v>-1.1405593E-9</v>
      </c>
      <c r="AT1059" s="42">
        <v>-1.4756084000000001E-11</v>
      </c>
      <c r="AU1059" s="42">
        <v>-2.6442879999999999E-5</v>
      </c>
      <c r="AV1059" s="29">
        <v>-0.38030659999999999</v>
      </c>
      <c r="AW1059" s="42">
        <v>-8.4654334999999993E-9</v>
      </c>
      <c r="AX1059" s="42">
        <v>-5.1478987999999997E-11</v>
      </c>
      <c r="AY1059" s="42">
        <v>-2.3032080000000002E-15</v>
      </c>
      <c r="AZ1059" s="28"/>
      <c r="BA1059" s="33" t="s">
        <v>1447</v>
      </c>
      <c r="BB1059" s="28"/>
      <c r="BC1059" s="28"/>
      <c r="BE1059" s="39"/>
      <c r="BF1059"/>
      <c r="BG1059"/>
      <c r="BH1059"/>
      <c r="BI1059"/>
      <c r="BJ1059"/>
      <c r="BK1059"/>
      <c r="BL1059"/>
      <c r="BM1059"/>
      <c r="BN1059"/>
      <c r="BO1059"/>
      <c r="BP1059"/>
      <c r="BQ1059"/>
    </row>
    <row r="1060" spans="3:69">
      <c r="C1060" s="71" t="s">
        <v>943</v>
      </c>
      <c r="E1060" s="68" t="s">
        <v>52</v>
      </c>
      <c r="F1060" s="43" t="s">
        <v>2502</v>
      </c>
      <c r="G1060" s="238">
        <f t="shared" si="916"/>
        <v>-0.38946726823700001</v>
      </c>
      <c r="H1060" s="134">
        <f t="shared" si="917"/>
        <v>-1.7459934190000002E-2</v>
      </c>
      <c r="I1060" s="134">
        <f t="shared" si="918"/>
        <v>-2.436869514E-2</v>
      </c>
      <c r="J1060" s="138">
        <f t="shared" si="919"/>
        <v>-4.0310489070000009E-3</v>
      </c>
      <c r="K1060" s="190">
        <v>-0.34360759000000002</v>
      </c>
      <c r="L1060" s="190">
        <v>-8.9801819000000001E-3</v>
      </c>
      <c r="M1060" s="190">
        <v>-1.4721026E-2</v>
      </c>
      <c r="N1060" s="190">
        <v>-1.5336719E-2</v>
      </c>
      <c r="O1060" s="190">
        <v>-1.8886776000000001E-3</v>
      </c>
      <c r="P1060" s="190">
        <v>-2.3453758999999999E-4</v>
      </c>
      <c r="Q1060" s="190">
        <v>-6.6748724000000005E-4</v>
      </c>
      <c r="R1060" s="190">
        <v>-4.7714931000000002E-4</v>
      </c>
      <c r="S1060" s="190">
        <v>-2.8773865000000002E-3</v>
      </c>
      <c r="T1060" s="190">
        <v>-6.6139664000000001E-4</v>
      </c>
      <c r="U1060" s="190">
        <v>-1.5116457000000001E-5</v>
      </c>
      <c r="V1060" s="190">
        <v>0</v>
      </c>
      <c r="W1060" s="25"/>
      <c r="X1060" s="252">
        <f t="shared" si="920"/>
        <v>-2.9621343965517242</v>
      </c>
      <c r="Y1060" s="25">
        <v>-48.561182000000002</v>
      </c>
      <c r="Z1060" s="67">
        <f t="shared" si="921"/>
        <v>-6.1102089564058631E-2</v>
      </c>
      <c r="AA1060" s="5">
        <f t="shared" si="922"/>
        <v>-3.1685640666119999E-6</v>
      </c>
      <c r="AB1060" s="5">
        <f t="shared" si="923"/>
        <v>-9.1408207429078036E-9</v>
      </c>
      <c r="AC1060" s="36">
        <f t="shared" si="924"/>
        <v>-0.36964094950600002</v>
      </c>
      <c r="AD1060" s="42">
        <v>-2.773784E-6</v>
      </c>
      <c r="AE1060" s="42">
        <v>-8.3680678999999994E-9</v>
      </c>
      <c r="AF1060" s="42">
        <v>-2.2862076E-13</v>
      </c>
      <c r="AG1060" s="42">
        <v>-1.8622162000000001E-10</v>
      </c>
      <c r="AH1060" s="42">
        <v>-2.4191092E-11</v>
      </c>
      <c r="AI1060" s="42">
        <v>-2.1534534000000001E-9</v>
      </c>
      <c r="AJ1060" s="42">
        <v>-3.8018903999999998E-7</v>
      </c>
      <c r="AK1060" s="42">
        <v>-3.1178224999999998E-10</v>
      </c>
      <c r="AL1060" s="42">
        <v>-3.9571799999999999E-10</v>
      </c>
      <c r="AM1060" s="42">
        <v>-1.3454039000000001E-14</v>
      </c>
      <c r="AN1060" s="42">
        <v>-1.3924446E-15</v>
      </c>
      <c r="AO1060" s="42">
        <v>-5.7546989000000003E-13</v>
      </c>
      <c r="AP1060" s="42">
        <v>-3.3247687999999997E-14</v>
      </c>
      <c r="AQ1060" s="42">
        <v>-2.5128627E-14</v>
      </c>
      <c r="AR1060" s="42">
        <v>-2.8912156000000001E-9</v>
      </c>
      <c r="AS1060" s="42">
        <v>-1.1084954E-9</v>
      </c>
      <c r="AT1060" s="42">
        <v>-1.4341254000000001E-11</v>
      </c>
      <c r="AU1060" s="42">
        <v>-2.5699506E-5</v>
      </c>
      <c r="AV1060" s="29">
        <v>-0.36961525000000001</v>
      </c>
      <c r="AW1060" s="42">
        <v>-8.2274494999999992E-9</v>
      </c>
      <c r="AX1060" s="42">
        <v>-5.0031786999999998E-11</v>
      </c>
      <c r="AY1060" s="42">
        <v>-2.2384591999999998E-15</v>
      </c>
      <c r="AZ1060" s="28"/>
      <c r="BA1060" s="33" t="s">
        <v>1447</v>
      </c>
      <c r="BB1060" s="28"/>
      <c r="BC1060" s="28"/>
      <c r="BE1060" s="39"/>
      <c r="BF1060"/>
      <c r="BG1060"/>
      <c r="BH1060"/>
      <c r="BI1060"/>
      <c r="BJ1060"/>
      <c r="BK1060"/>
      <c r="BL1060"/>
      <c r="BM1060"/>
      <c r="BN1060"/>
      <c r="BO1060"/>
      <c r="BP1060"/>
      <c r="BQ1060"/>
    </row>
    <row r="1061" spans="3:69">
      <c r="C1061" s="71" t="s">
        <v>944</v>
      </c>
      <c r="E1061" s="68" t="s">
        <v>52</v>
      </c>
      <c r="F1061" s="43" t="s">
        <v>2503</v>
      </c>
      <c r="G1061" s="238">
        <f t="shared" si="916"/>
        <v>-2.2049658444999998E-2</v>
      </c>
      <c r="H1061" s="134">
        <f t="shared" si="917"/>
        <v>-1.3833270759999999E-2</v>
      </c>
      <c r="I1061" s="134">
        <f t="shared" si="918"/>
        <v>-1.930698803E-2</v>
      </c>
      <c r="J1061" s="138">
        <f t="shared" si="919"/>
        <v>-3.193745655E-3</v>
      </c>
      <c r="K1061" s="190">
        <v>1.4284346E-2</v>
      </c>
      <c r="L1061" s="190">
        <v>-7.1148768999999999E-3</v>
      </c>
      <c r="M1061" s="190">
        <v>-1.166327E-2</v>
      </c>
      <c r="N1061" s="190">
        <v>-1.2151076E-2</v>
      </c>
      <c r="O1061" s="190">
        <v>-1.4963737999999999E-3</v>
      </c>
      <c r="P1061" s="190">
        <v>-1.8582095999999999E-4</v>
      </c>
      <c r="Q1061" s="190">
        <v>-5.2884112999999997E-4</v>
      </c>
      <c r="R1061" s="190">
        <v>-3.7803895999999999E-4</v>
      </c>
      <c r="S1061" s="190">
        <v>-2.2797145000000001E-3</v>
      </c>
      <c r="T1061" s="190">
        <v>-5.2401563000000005E-4</v>
      </c>
      <c r="U1061" s="190">
        <v>-1.1976565000000001E-5</v>
      </c>
      <c r="V1061" s="190">
        <v>0</v>
      </c>
      <c r="W1061" s="25"/>
      <c r="X1061" s="252">
        <f t="shared" si="920"/>
        <v>0.12314091379310343</v>
      </c>
      <c r="Y1061" s="25">
        <v>-38.474369000000003</v>
      </c>
      <c r="Z1061" s="67">
        <f t="shared" si="921"/>
        <v>-5.948386798333238E-3</v>
      </c>
      <c r="AA1061" s="5">
        <f t="shared" si="922"/>
        <v>-2.1825055940499999E-7</v>
      </c>
      <c r="AB1061" s="5">
        <f t="shared" si="923"/>
        <v>-3.2595996410630009E-10</v>
      </c>
      <c r="AC1061" s="36">
        <f t="shared" si="924"/>
        <v>-0.29286153137199999</v>
      </c>
      <c r="AD1061" s="42">
        <v>9.4528353999999998E-8</v>
      </c>
      <c r="AE1061" s="42">
        <v>2.8609273E-10</v>
      </c>
      <c r="AF1061" s="42">
        <v>7.8218597999999997E-15</v>
      </c>
      <c r="AG1061" s="42">
        <v>-1.4754088000000001E-10</v>
      </c>
      <c r="AH1061" s="42">
        <v>-1.9166274999999999E-11</v>
      </c>
      <c r="AI1061" s="42">
        <v>-1.7061521E-9</v>
      </c>
      <c r="AJ1061" s="42">
        <v>-3.0121863999999998E-7</v>
      </c>
      <c r="AK1061" s="42">
        <v>-2.4702086999999999E-10</v>
      </c>
      <c r="AL1061" s="42">
        <v>-3.1352203000000002E-10</v>
      </c>
      <c r="AM1061" s="42">
        <v>-1.0659453999999999E-14</v>
      </c>
      <c r="AN1061" s="42">
        <v>-1.1032150999999999E-15</v>
      </c>
      <c r="AO1061" s="42">
        <v>-4.5593703000000002E-13</v>
      </c>
      <c r="AP1061" s="42">
        <v>-2.6341693999999999E-14</v>
      </c>
      <c r="AQ1061" s="42">
        <v>-1.9909072E-14</v>
      </c>
      <c r="AR1061" s="42">
        <v>-2.2906710999999998E-9</v>
      </c>
      <c r="AS1061" s="42">
        <v>-8.7824594999999999E-10</v>
      </c>
      <c r="AT1061" s="42">
        <v>-1.1362382E-11</v>
      </c>
      <c r="AU1061" s="42">
        <v>-2.0361372000000001E-5</v>
      </c>
      <c r="AV1061" s="29">
        <v>-0.29284116999999998</v>
      </c>
      <c r="AW1061" s="42">
        <v>-6.5184970999999997E-9</v>
      </c>
      <c r="AX1061" s="42">
        <v>-3.963951E-11</v>
      </c>
      <c r="AY1061" s="42">
        <v>-1.7735009999999999E-15</v>
      </c>
      <c r="AZ1061" s="28"/>
      <c r="BA1061" t="s">
        <v>1446</v>
      </c>
      <c r="BB1061" s="28"/>
      <c r="BC1061" s="28"/>
      <c r="BE1061" s="39"/>
      <c r="BF1061"/>
      <c r="BG1061"/>
      <c r="BH1061"/>
      <c r="BI1061"/>
      <c r="BJ1061"/>
      <c r="BK1061"/>
      <c r="BL1061"/>
      <c r="BM1061"/>
      <c r="BN1061"/>
      <c r="BO1061"/>
      <c r="BP1061"/>
      <c r="BQ1061"/>
    </row>
    <row r="1062" spans="3:69">
      <c r="C1062" s="71" t="s">
        <v>945</v>
      </c>
      <c r="E1062" s="68" t="s">
        <v>52</v>
      </c>
      <c r="F1062" s="43" t="s">
        <v>2504</v>
      </c>
      <c r="G1062" s="238">
        <f t="shared" si="916"/>
        <v>1.8093313496999996E-2</v>
      </c>
      <c r="H1062" s="134">
        <f t="shared" si="917"/>
        <v>-1.4477796419999999E-2</v>
      </c>
      <c r="I1062" s="134">
        <f t="shared" si="918"/>
        <v>-2.0206548849999999E-2</v>
      </c>
      <c r="J1062" s="138">
        <f t="shared" si="919"/>
        <v>-3.3425502330000001E-3</v>
      </c>
      <c r="K1062" s="190">
        <v>5.6120208999999997E-2</v>
      </c>
      <c r="L1062" s="190">
        <v>-7.4463767E-3</v>
      </c>
      <c r="M1062" s="190">
        <v>-1.2206691E-2</v>
      </c>
      <c r="N1062" s="190">
        <v>-1.2717223999999999E-2</v>
      </c>
      <c r="O1062" s="190">
        <v>-1.5660935999999999E-3</v>
      </c>
      <c r="P1062" s="190">
        <v>-1.9447881999999999E-4</v>
      </c>
      <c r="Q1062" s="190">
        <v>-5.5348115000000003E-4</v>
      </c>
      <c r="R1062" s="190">
        <v>-3.9565272999999998E-4</v>
      </c>
      <c r="S1062" s="190">
        <v>-2.3859320999999999E-3</v>
      </c>
      <c r="T1062" s="190">
        <v>-5.4843082000000001E-4</v>
      </c>
      <c r="U1062" s="190">
        <v>-1.2534583E-5</v>
      </c>
      <c r="V1062" s="190">
        <v>0</v>
      </c>
      <c r="W1062" s="25"/>
      <c r="X1062" s="252">
        <f t="shared" si="920"/>
        <v>0.48379490517241375</v>
      </c>
      <c r="Y1062" s="25">
        <v>-40.266986000000003</v>
      </c>
      <c r="Z1062" s="67">
        <f t="shared" si="921"/>
        <v>-1.2413733491863999E-4</v>
      </c>
      <c r="AA1062" s="5">
        <f t="shared" si="922"/>
        <v>1.0094315463000007E-7</v>
      </c>
      <c r="AB1062" s="5">
        <f t="shared" si="923"/>
        <v>6.5264619758850004E-10</v>
      </c>
      <c r="AC1062" s="36">
        <f t="shared" si="924"/>
        <v>-0.306506680059</v>
      </c>
      <c r="AD1062" s="42">
        <v>4.2829522000000002E-7</v>
      </c>
      <c r="AE1062" s="42">
        <v>1.2931888E-9</v>
      </c>
      <c r="AF1062" s="42">
        <v>3.5337416000000002E-14</v>
      </c>
      <c r="AG1062" s="42">
        <v>-1.5441517000000001E-10</v>
      </c>
      <c r="AH1062" s="42">
        <v>-2.0059280000000001E-11</v>
      </c>
      <c r="AI1062" s="42">
        <v>-1.7856459000000001E-9</v>
      </c>
      <c r="AJ1062" s="42">
        <v>-3.1525316999999998E-7</v>
      </c>
      <c r="AK1062" s="42">
        <v>-2.5853019E-10</v>
      </c>
      <c r="AL1062" s="42">
        <v>-3.2812980000000002E-10</v>
      </c>
      <c r="AM1062" s="42">
        <v>-1.1156103999999999E-14</v>
      </c>
      <c r="AN1062" s="42">
        <v>-1.1546166E-15</v>
      </c>
      <c r="AO1062" s="42">
        <v>-4.7718027000000001E-13</v>
      </c>
      <c r="AP1062" s="42">
        <v>-2.7569018999999999E-14</v>
      </c>
      <c r="AQ1062" s="42">
        <v>-2.0836685E-14</v>
      </c>
      <c r="AR1062" s="42">
        <v>-2.3973992000000002E-9</v>
      </c>
      <c r="AS1062" s="42">
        <v>-9.1916561999999997E-10</v>
      </c>
      <c r="AT1062" s="42">
        <v>-1.1891784E-11</v>
      </c>
      <c r="AU1062" s="42">
        <v>-2.1310058999999999E-5</v>
      </c>
      <c r="AV1062" s="29">
        <v>-0.30648536999999998</v>
      </c>
      <c r="AW1062" s="42">
        <v>-6.8222101999999998E-9</v>
      </c>
      <c r="AX1062" s="42">
        <v>-4.1486413000000001E-11</v>
      </c>
      <c r="AY1062" s="42">
        <v>-1.8561328999999999E-15</v>
      </c>
      <c r="AZ1062" s="28"/>
      <c r="BA1062" t="s">
        <v>1446</v>
      </c>
      <c r="BB1062" s="28"/>
      <c r="BC1062" s="28"/>
      <c r="BE1062" s="39"/>
      <c r="BF1062"/>
      <c r="BG1062"/>
      <c r="BH1062"/>
      <c r="BI1062"/>
      <c r="BJ1062"/>
      <c r="BK1062"/>
      <c r="BL1062"/>
      <c r="BM1062"/>
      <c r="BN1062"/>
      <c r="BO1062"/>
      <c r="BP1062"/>
      <c r="BQ1062"/>
    </row>
    <row r="1063" spans="3:69">
      <c r="C1063" s="71" t="s">
        <v>946</v>
      </c>
      <c r="E1063" s="68" t="s">
        <v>52</v>
      </c>
      <c r="F1063" s="43" t="s">
        <v>2505</v>
      </c>
      <c r="G1063" s="238">
        <f t="shared" si="916"/>
        <v>-0.114279010687</v>
      </c>
      <c r="H1063" s="134">
        <f t="shared" si="917"/>
        <v>-2.1452150640000001E-2</v>
      </c>
      <c r="I1063" s="134">
        <f t="shared" si="918"/>
        <v>-2.994060028E-2</v>
      </c>
      <c r="J1063" s="138">
        <f t="shared" si="919"/>
        <v>-4.9527487669999998E-3</v>
      </c>
      <c r="K1063" s="190">
        <v>-5.7933511E-2</v>
      </c>
      <c r="L1063" s="190">
        <v>-1.1033502000000001E-2</v>
      </c>
      <c r="M1063" s="190">
        <v>-1.8086990000000001E-2</v>
      </c>
      <c r="N1063" s="190">
        <v>-1.8843461999999998E-2</v>
      </c>
      <c r="O1063" s="190">
        <v>-2.320524E-3</v>
      </c>
      <c r="P1063" s="190">
        <v>-2.8816463999999998E-4</v>
      </c>
      <c r="Q1063" s="190">
        <v>-8.2010828000000002E-4</v>
      </c>
      <c r="R1063" s="190">
        <v>-5.8624955999999999E-4</v>
      </c>
      <c r="S1063" s="190">
        <v>-3.5353012999999999E-3</v>
      </c>
      <c r="T1063" s="190">
        <v>-8.1262507000000002E-4</v>
      </c>
      <c r="U1063" s="190">
        <v>-1.8572837000000001E-5</v>
      </c>
      <c r="V1063" s="190">
        <v>0</v>
      </c>
      <c r="W1063" s="25"/>
      <c r="X1063" s="252">
        <f t="shared" si="920"/>
        <v>-0.49942681896551722</v>
      </c>
      <c r="Y1063" s="25">
        <v>-59.664703000000003</v>
      </c>
      <c r="Z1063" s="67">
        <f t="shared" si="921"/>
        <v>-2.1093091565307396E-2</v>
      </c>
      <c r="AA1063" s="5">
        <f t="shared" si="922"/>
        <v>-9.7913670690800008E-7</v>
      </c>
      <c r="AB1063" s="5">
        <f t="shared" si="923"/>
        <v>-2.4386304875794997E-9</v>
      </c>
      <c r="AC1063" s="36">
        <f t="shared" si="924"/>
        <v>-0.45415940570200003</v>
      </c>
      <c r="AD1063" s="42">
        <v>-4.9409013000000005E-7</v>
      </c>
      <c r="AE1063" s="42">
        <v>-1.4894278E-9</v>
      </c>
      <c r="AF1063" s="42">
        <v>-4.0684925E-14</v>
      </c>
      <c r="AG1063" s="42">
        <v>-2.2880122000000001E-10</v>
      </c>
      <c r="AH1063" s="42">
        <v>-2.9722387999999997E-11</v>
      </c>
      <c r="AI1063" s="42">
        <v>-2.6458407999999999E-9</v>
      </c>
      <c r="AJ1063" s="42">
        <v>-4.6711931E-7</v>
      </c>
      <c r="AK1063" s="42">
        <v>-3.8307131E-10</v>
      </c>
      <c r="AL1063" s="42">
        <v>-4.8619898000000004E-10</v>
      </c>
      <c r="AM1063" s="42">
        <v>-1.6530307000000002E-14</v>
      </c>
      <c r="AN1063" s="42">
        <v>-1.7108272999999999E-15</v>
      </c>
      <c r="AO1063" s="42">
        <v>-7.0705117000000003E-13</v>
      </c>
      <c r="AP1063" s="42">
        <v>-4.0849776E-14</v>
      </c>
      <c r="AQ1063" s="42">
        <v>-3.0874291000000002E-14</v>
      </c>
      <c r="AR1063" s="42">
        <v>-3.5522924999999999E-9</v>
      </c>
      <c r="AS1063" s="42">
        <v>-1.361953E-9</v>
      </c>
      <c r="AT1063" s="42">
        <v>-1.7620384000000002E-11</v>
      </c>
      <c r="AU1063" s="42">
        <v>-3.1575702000000002E-5</v>
      </c>
      <c r="AV1063" s="29">
        <v>-0.45412783000000001</v>
      </c>
      <c r="AW1063" s="42">
        <v>-1.0108657E-8</v>
      </c>
      <c r="AX1063" s="42">
        <v>-6.1471562000000005E-11</v>
      </c>
      <c r="AY1063" s="42">
        <v>-2.7502832E-15</v>
      </c>
      <c r="AZ1063" s="28"/>
      <c r="BA1063" t="s">
        <v>1446</v>
      </c>
      <c r="BB1063" s="28"/>
      <c r="BC1063" s="28"/>
      <c r="BE1063" s="39"/>
      <c r="BF1063"/>
      <c r="BG1063"/>
      <c r="BH1063"/>
      <c r="BI1063"/>
      <c r="BJ1063"/>
      <c r="BK1063"/>
      <c r="BL1063"/>
      <c r="BM1063"/>
      <c r="BN1063"/>
      <c r="BO1063"/>
      <c r="BP1063"/>
      <c r="BQ1063"/>
    </row>
    <row r="1064" spans="3:69">
      <c r="C1064" s="71" t="s">
        <v>947</v>
      </c>
      <c r="E1064" s="68" t="s">
        <v>52</v>
      </c>
      <c r="F1064" s="43" t="s">
        <v>2506</v>
      </c>
      <c r="G1064" s="238">
        <f t="shared" si="916"/>
        <v>1.1644945000000712E-4</v>
      </c>
      <c r="H1064" s="134">
        <f t="shared" si="917"/>
        <v>-1.4607663919999998E-2</v>
      </c>
      <c r="I1064" s="134">
        <f t="shared" si="918"/>
        <v>-2.0387803429999997E-2</v>
      </c>
      <c r="J1064" s="138">
        <f t="shared" si="919"/>
        <v>-3.3725332000000001E-3</v>
      </c>
      <c r="K1064" s="190">
        <v>3.8484450000000003E-2</v>
      </c>
      <c r="L1064" s="190">
        <v>-7.5131714999999996E-3</v>
      </c>
      <c r="M1064" s="190">
        <v>-1.2316186E-2</v>
      </c>
      <c r="N1064" s="190">
        <v>-1.2831298999999999E-2</v>
      </c>
      <c r="O1064" s="190">
        <v>-1.5801416E-3</v>
      </c>
      <c r="P1064" s="190">
        <v>-1.9622332E-4</v>
      </c>
      <c r="Q1064" s="190">
        <v>-5.5844593000000005E-4</v>
      </c>
      <c r="R1064" s="190">
        <v>-3.9920177999999999E-4</v>
      </c>
      <c r="S1064" s="190">
        <v>-2.4073341000000002E-3</v>
      </c>
      <c r="T1064" s="190">
        <v>-5.5335029999999997E-4</v>
      </c>
      <c r="U1064" s="190">
        <v>-1.2647020000000001E-5</v>
      </c>
      <c r="V1064" s="190">
        <v>0</v>
      </c>
      <c r="W1064" s="25"/>
      <c r="X1064" s="252">
        <f t="shared" si="920"/>
        <v>0.33176250000000002</v>
      </c>
      <c r="Y1064" s="25">
        <v>-40.628185000000002</v>
      </c>
      <c r="Z1064" s="67">
        <f t="shared" si="921"/>
        <v>-2.813456394985273E-3</v>
      </c>
      <c r="AA1064" s="5">
        <f t="shared" si="922"/>
        <v>-4.3264673723999978E-8</v>
      </c>
      <c r="AB1064" s="5">
        <f t="shared" si="923"/>
        <v>2.2064672346090001E-10</v>
      </c>
      <c r="AC1064" s="36">
        <f t="shared" si="924"/>
        <v>-0.30925608121199999</v>
      </c>
      <c r="AD1064" s="42">
        <v>2.8702377E-7</v>
      </c>
      <c r="AE1064" s="42">
        <v>8.6694701999999995E-10</v>
      </c>
      <c r="AF1064" s="42">
        <v>2.3691931000000001E-14</v>
      </c>
      <c r="AG1064" s="42">
        <v>-1.5580028999999999E-10</v>
      </c>
      <c r="AH1064" s="42">
        <v>-2.0239214000000001E-11</v>
      </c>
      <c r="AI1064" s="42">
        <v>-1.8016634E-9</v>
      </c>
      <c r="AJ1064" s="42">
        <v>-3.1808101999999999E-7</v>
      </c>
      <c r="AK1064" s="42">
        <v>-2.6084923000000002E-10</v>
      </c>
      <c r="AL1064" s="42">
        <v>-3.3107315999999999E-10</v>
      </c>
      <c r="AM1064" s="42">
        <v>-1.1256176E-14</v>
      </c>
      <c r="AN1064" s="42">
        <v>-1.1649736E-15</v>
      </c>
      <c r="AO1064" s="42">
        <v>-4.8146062999999995E-13</v>
      </c>
      <c r="AP1064" s="42">
        <v>-2.7816315999999999E-14</v>
      </c>
      <c r="AQ1064" s="42">
        <v>-2.1023591999999999E-14</v>
      </c>
      <c r="AR1064" s="42">
        <v>-2.4189041000000001E-9</v>
      </c>
      <c r="AS1064" s="42">
        <v>-9.2741061999999998E-10</v>
      </c>
      <c r="AT1064" s="42">
        <v>-1.1998454E-11</v>
      </c>
      <c r="AU1064" s="42">
        <v>-2.1501212E-5</v>
      </c>
      <c r="AV1064" s="29">
        <v>-0.30923457999999998</v>
      </c>
      <c r="AW1064" s="42">
        <v>-6.8834060999999999E-9</v>
      </c>
      <c r="AX1064" s="42">
        <v>-4.1858550000000001E-11</v>
      </c>
      <c r="AY1064" s="42">
        <v>-1.8727825E-15</v>
      </c>
      <c r="AZ1064" s="28"/>
      <c r="BA1064" t="s">
        <v>1446</v>
      </c>
      <c r="BB1064" s="28"/>
      <c r="BC1064" s="28"/>
      <c r="BE1064" s="39"/>
      <c r="BF1064"/>
      <c r="BG1064"/>
      <c r="BH1064"/>
      <c r="BI1064"/>
      <c r="BJ1064"/>
      <c r="BK1064"/>
      <c r="BL1064"/>
      <c r="BM1064"/>
      <c r="BN1064"/>
      <c r="BO1064"/>
      <c r="BP1064"/>
      <c r="BQ1064"/>
    </row>
    <row r="1065" spans="3:69">
      <c r="C1065" s="71" t="s">
        <v>948</v>
      </c>
      <c r="E1065" s="68" t="s">
        <v>52</v>
      </c>
      <c r="F1065" s="43" t="s">
        <v>2507</v>
      </c>
      <c r="G1065" s="238">
        <f t="shared" si="916"/>
        <v>1.6724281353100001E-2</v>
      </c>
      <c r="H1065" s="134">
        <f t="shared" si="917"/>
        <v>-1.11589663E-2</v>
      </c>
      <c r="I1065" s="134">
        <f t="shared" si="918"/>
        <v>-1.5574482610000001E-2</v>
      </c>
      <c r="J1065" s="138">
        <f t="shared" si="919"/>
        <v>-2.5763177369000001E-3</v>
      </c>
      <c r="K1065" s="190">
        <v>4.6034048000000001E-2</v>
      </c>
      <c r="L1065" s="190">
        <v>-5.7394000000000004E-3</v>
      </c>
      <c r="M1065" s="190">
        <v>-9.4084792E-3</v>
      </c>
      <c r="N1065" s="190">
        <v>-9.8019803000000006E-3</v>
      </c>
      <c r="O1065" s="190">
        <v>-1.2070887000000001E-3</v>
      </c>
      <c r="P1065" s="190">
        <v>-1.4989730000000001E-4</v>
      </c>
      <c r="Q1065" s="190">
        <v>-4.2660341E-4</v>
      </c>
      <c r="R1065" s="190">
        <v>-3.0495492999999999E-4</v>
      </c>
      <c r="S1065" s="190">
        <v>-1.8389908E-3</v>
      </c>
      <c r="T1065" s="190">
        <v>-4.2271080000000003E-4</v>
      </c>
      <c r="U1065" s="190">
        <v>-9.6612069000000008E-6</v>
      </c>
      <c r="V1065" s="190">
        <v>0</v>
      </c>
      <c r="W1065" s="25"/>
      <c r="X1065" s="252">
        <f t="shared" si="920"/>
        <v>0.39684524137931032</v>
      </c>
      <c r="Y1065" s="25">
        <v>-31.036348</v>
      </c>
      <c r="Z1065" s="67">
        <f t="shared" si="921"/>
        <v>3.161058859404342E-4</v>
      </c>
      <c r="AA1065" s="5">
        <f t="shared" si="922"/>
        <v>1.0003220557699999E-7</v>
      </c>
      <c r="AB1065" s="5">
        <f t="shared" si="923"/>
        <v>5.7010787774143015E-10</v>
      </c>
      <c r="AC1065" s="36">
        <f t="shared" si="924"/>
        <v>-0.23624435502900001</v>
      </c>
      <c r="AD1065" s="42">
        <v>3.5234342999999999E-7</v>
      </c>
      <c r="AE1065" s="42">
        <v>1.0638133000000001E-9</v>
      </c>
      <c r="AF1065" s="42">
        <v>2.9069253999999998E-14</v>
      </c>
      <c r="AG1065" s="42">
        <v>-1.1901767000000001E-10</v>
      </c>
      <c r="AH1065" s="42">
        <v>-1.5460973E-11</v>
      </c>
      <c r="AI1065" s="42">
        <v>-1.3763117999999999E-9</v>
      </c>
      <c r="AJ1065" s="42">
        <v>-2.4298582999999999E-7</v>
      </c>
      <c r="AK1065" s="42">
        <v>-1.9926578999999999E-10</v>
      </c>
      <c r="AL1065" s="42">
        <v>-2.5291067999999999E-10</v>
      </c>
      <c r="AM1065" s="42">
        <v>-8.5987249000000001E-15</v>
      </c>
      <c r="AN1065" s="42">
        <v>-8.8993706999999996E-16</v>
      </c>
      <c r="AO1065" s="42">
        <v>-3.6779342999999999E-13</v>
      </c>
      <c r="AP1065" s="42">
        <v>-2.1249211000000001E-14</v>
      </c>
      <c r="AQ1065" s="42">
        <v>-1.6060169000000001E-14</v>
      </c>
      <c r="AR1065" s="42">
        <v>-1.8478293E-9</v>
      </c>
      <c r="AS1065" s="42">
        <v>-7.0845988000000004E-10</v>
      </c>
      <c r="AT1065" s="42">
        <v>-9.1657603999999993E-12</v>
      </c>
      <c r="AU1065" s="42">
        <v>-1.6425028999999999E-5</v>
      </c>
      <c r="AV1065" s="29">
        <v>-0.23622793</v>
      </c>
      <c r="AW1065" s="42">
        <v>-5.2583148000000001E-9</v>
      </c>
      <c r="AX1065" s="42">
        <v>-3.1976239000000003E-11</v>
      </c>
      <c r="AY1065" s="42">
        <v>-1.4306406E-15</v>
      </c>
      <c r="AZ1065" s="28"/>
      <c r="BA1065" t="s">
        <v>1446</v>
      </c>
      <c r="BB1065" s="28"/>
      <c r="BC1065" s="28"/>
      <c r="BE1065" s="39"/>
      <c r="BF1065"/>
      <c r="BG1065"/>
      <c r="BH1065"/>
      <c r="BI1065"/>
      <c r="BJ1065"/>
      <c r="BK1065"/>
      <c r="BL1065"/>
      <c r="BM1065"/>
      <c r="BN1065"/>
      <c r="BO1065"/>
      <c r="BP1065"/>
      <c r="BQ1065"/>
    </row>
    <row r="1066" spans="3:69">
      <c r="C1066" s="71" t="s">
        <v>949</v>
      </c>
      <c r="E1066" s="68" t="s">
        <v>52</v>
      </c>
      <c r="F1066" s="43" t="s">
        <v>2508</v>
      </c>
      <c r="G1066" s="238">
        <f t="shared" si="916"/>
        <v>-0.25213445230629999</v>
      </c>
      <c r="H1066" s="134">
        <f t="shared" si="917"/>
        <v>-1.1303263229999999E-2</v>
      </c>
      <c r="I1066" s="134">
        <f t="shared" si="918"/>
        <v>-1.5775876840000001E-2</v>
      </c>
      <c r="J1066" s="138">
        <f t="shared" si="919"/>
        <v>-2.6096322363000002E-3</v>
      </c>
      <c r="K1066" s="190">
        <v>-0.22244568000000001</v>
      </c>
      <c r="L1066" s="190">
        <v>-5.8136163999999999E-3</v>
      </c>
      <c r="M1066" s="190">
        <v>-9.5301406000000005E-3</v>
      </c>
      <c r="N1066" s="190">
        <v>-9.9287300000000002E-3</v>
      </c>
      <c r="O1066" s="190">
        <v>-1.2226976E-3</v>
      </c>
      <c r="P1066" s="190">
        <v>-1.5183562999999999E-4</v>
      </c>
      <c r="Q1066" s="190">
        <v>-4.3211984000000002E-4</v>
      </c>
      <c r="R1066" s="190">
        <v>-3.0889831E-4</v>
      </c>
      <c r="S1066" s="190">
        <v>-1.8627709E-3</v>
      </c>
      <c r="T1066" s="190">
        <v>-4.2817689000000002E-4</v>
      </c>
      <c r="U1066" s="190">
        <v>-9.7861362999999993E-6</v>
      </c>
      <c r="V1066" s="190">
        <v>0</v>
      </c>
      <c r="W1066" s="25"/>
      <c r="X1066" s="252">
        <f t="shared" si="920"/>
        <v>-1.917635172413793</v>
      </c>
      <c r="Y1066" s="25">
        <v>-31.43768</v>
      </c>
      <c r="Z1066" s="67">
        <f t="shared" si="921"/>
        <v>-3.9556449434418321E-2</v>
      </c>
      <c r="AA1066" s="5">
        <f t="shared" si="922"/>
        <v>-2.0512742715000003E-6</v>
      </c>
      <c r="AB1066" s="5">
        <f t="shared" si="923"/>
        <v>-5.9176112950794688E-9</v>
      </c>
      <c r="AC1066" s="36">
        <f t="shared" si="924"/>
        <v>-0.23929923742100001</v>
      </c>
      <c r="AD1066" s="42">
        <v>-1.7957004E-6</v>
      </c>
      <c r="AE1066" s="42">
        <v>-5.4173443000000004E-9</v>
      </c>
      <c r="AF1066" s="42">
        <v>-1.4800516999999999E-13</v>
      </c>
      <c r="AG1066" s="42">
        <v>-1.205567E-10</v>
      </c>
      <c r="AH1066" s="42">
        <v>-1.56609E-11</v>
      </c>
      <c r="AI1066" s="42">
        <v>-1.3941089999999999E-9</v>
      </c>
      <c r="AJ1066" s="42">
        <v>-2.4612789000000002E-7</v>
      </c>
      <c r="AK1066" s="42">
        <v>-2.0184249999999999E-10</v>
      </c>
      <c r="AL1066" s="42">
        <v>-2.5618107999999999E-10</v>
      </c>
      <c r="AM1066" s="42">
        <v>-8.7099152999999994E-15</v>
      </c>
      <c r="AN1066" s="42">
        <v>-9.0144487000000002E-16</v>
      </c>
      <c r="AO1066" s="42">
        <v>-3.7254938E-13</v>
      </c>
      <c r="AP1066" s="42">
        <v>-2.1523985000000001E-14</v>
      </c>
      <c r="AQ1066" s="42">
        <v>-1.6267844E-14</v>
      </c>
      <c r="AR1066" s="42">
        <v>-1.8717236000000001E-9</v>
      </c>
      <c r="AS1066" s="42">
        <v>-7.1762099999999996E-10</v>
      </c>
      <c r="AT1066" s="42">
        <v>-9.2842831999999999E-12</v>
      </c>
      <c r="AU1066" s="42">
        <v>-1.6637420999999998E-5</v>
      </c>
      <c r="AV1066" s="29">
        <v>-0.23928260000000001</v>
      </c>
      <c r="AW1066" s="42">
        <v>-5.3263102999999997E-9</v>
      </c>
      <c r="AX1066" s="42">
        <v>-3.2389725E-11</v>
      </c>
      <c r="AY1066" s="42">
        <v>-1.4491403000000001E-15</v>
      </c>
      <c r="AZ1066" s="28"/>
      <c r="BA1066" s="33" t="s">
        <v>1447</v>
      </c>
      <c r="BB1066" s="28"/>
      <c r="BC1066" s="28"/>
      <c r="BE1066" s="39"/>
      <c r="BF1066"/>
      <c r="BG1066"/>
      <c r="BH1066"/>
      <c r="BI1066"/>
      <c r="BJ1066"/>
      <c r="BK1066"/>
      <c r="BL1066"/>
      <c r="BM1066"/>
      <c r="BN1066"/>
      <c r="BO1066"/>
      <c r="BP1066"/>
      <c r="BQ1066"/>
    </row>
    <row r="1067" spans="3:69">
      <c r="C1067" s="71" t="s">
        <v>950</v>
      </c>
      <c r="E1067" s="68" t="s">
        <v>52</v>
      </c>
      <c r="F1067" s="43" t="s">
        <v>2509</v>
      </c>
      <c r="G1067" s="238">
        <f t="shared" si="916"/>
        <v>-0.20707212378470002</v>
      </c>
      <c r="H1067" s="134">
        <f t="shared" si="917"/>
        <v>-9.2831055500000002E-3</v>
      </c>
      <c r="I1067" s="134">
        <f t="shared" si="918"/>
        <v>-1.2956358409999999E-2</v>
      </c>
      <c r="J1067" s="138">
        <f t="shared" si="919"/>
        <v>-2.1432298247000001E-3</v>
      </c>
      <c r="K1067" s="190">
        <v>-0.18268943000000001</v>
      </c>
      <c r="L1067" s="190">
        <v>-4.7745870999999999E-3</v>
      </c>
      <c r="M1067" s="190">
        <v>-7.8268813999999992E-3</v>
      </c>
      <c r="N1067" s="190">
        <v>-8.1542335999999997E-3</v>
      </c>
      <c r="O1067" s="190">
        <v>-1.0041729000000001E-3</v>
      </c>
      <c r="P1067" s="190">
        <v>-1.2469905E-4</v>
      </c>
      <c r="Q1067" s="190">
        <v>-3.5488990999999999E-4</v>
      </c>
      <c r="R1067" s="190">
        <v>-2.5369094999999999E-4</v>
      </c>
      <c r="S1067" s="190">
        <v>-1.5298501E-3</v>
      </c>
      <c r="T1067" s="190">
        <v>-3.5165164999999998E-4</v>
      </c>
      <c r="U1067" s="190">
        <v>-8.0371246999999999E-6</v>
      </c>
      <c r="V1067" s="190">
        <v>0</v>
      </c>
      <c r="W1067" s="25"/>
      <c r="X1067" s="252">
        <f t="shared" si="920"/>
        <v>-1.574908879310345</v>
      </c>
      <c r="Y1067" s="25">
        <v>-25.819030999999999</v>
      </c>
      <c r="Z1067" s="67">
        <f t="shared" si="921"/>
        <v>-3.2486785972643033E-2</v>
      </c>
      <c r="AA1067" s="5">
        <f t="shared" si="922"/>
        <v>-1.6846635435529998E-6</v>
      </c>
      <c r="AB1067" s="5">
        <f t="shared" si="923"/>
        <v>-4.8599955780551817E-9</v>
      </c>
      <c r="AC1067" s="36">
        <f t="shared" si="924"/>
        <v>-0.19653086392499999</v>
      </c>
      <c r="AD1067" s="42">
        <v>-1.4747667E-6</v>
      </c>
      <c r="AE1067" s="42">
        <v>-4.449138E-9</v>
      </c>
      <c r="AF1067" s="42">
        <v>-1.2155318999999999E-13</v>
      </c>
      <c r="AG1067" s="42">
        <v>-9.9010393000000003E-11</v>
      </c>
      <c r="AH1067" s="42">
        <v>-1.2861930000000001E-11</v>
      </c>
      <c r="AI1067" s="42">
        <v>-1.1449491E-9</v>
      </c>
      <c r="AJ1067" s="42">
        <v>-2.0213908000000001E-7</v>
      </c>
      <c r="AK1067" s="42">
        <v>-1.6576853E-10</v>
      </c>
      <c r="AL1067" s="42">
        <v>-2.1039551999999999E-10</v>
      </c>
      <c r="AM1067" s="42">
        <v>-7.1532496000000001E-15</v>
      </c>
      <c r="AN1067" s="42">
        <v>-7.4033558000000002E-16</v>
      </c>
      <c r="AO1067" s="42">
        <v>-3.0596608999999999E-13</v>
      </c>
      <c r="AP1067" s="42">
        <v>-1.7677145E-14</v>
      </c>
      <c r="AQ1067" s="42">
        <v>-1.33604E-14</v>
      </c>
      <c r="AR1067" s="42">
        <v>-1.5372028000000001E-9</v>
      </c>
      <c r="AS1067" s="42">
        <v>-5.8936532999999998E-10</v>
      </c>
      <c r="AT1067" s="42">
        <v>-7.6249645E-12</v>
      </c>
      <c r="AU1067" s="42">
        <v>-1.3663925E-5</v>
      </c>
      <c r="AV1067" s="29">
        <v>-0.1965172</v>
      </c>
      <c r="AW1067" s="42">
        <v>-4.3743740000000001E-9</v>
      </c>
      <c r="AX1067" s="42">
        <v>-2.6600923E-11</v>
      </c>
      <c r="AY1067" s="42">
        <v>-1.1901449999999999E-15</v>
      </c>
      <c r="AZ1067" s="28"/>
      <c r="BA1067" s="33" t="s">
        <v>1447</v>
      </c>
      <c r="BB1067" s="28"/>
      <c r="BC1067" s="28"/>
      <c r="BE1067" s="39"/>
      <c r="BF1067"/>
      <c r="BG1067"/>
      <c r="BH1067"/>
      <c r="BI1067"/>
      <c r="BJ1067"/>
      <c r="BK1067"/>
      <c r="BL1067"/>
      <c r="BM1067"/>
      <c r="BN1067"/>
      <c r="BO1067"/>
      <c r="BP1067"/>
      <c r="BQ1067"/>
    </row>
    <row r="1068" spans="3:69">
      <c r="C1068" s="71" t="s">
        <v>951</v>
      </c>
      <c r="E1068" s="68" t="s">
        <v>52</v>
      </c>
      <c r="F1068" s="43" t="s">
        <v>2510</v>
      </c>
      <c r="G1068" s="238">
        <f t="shared" si="916"/>
        <v>-1.4101057596E-2</v>
      </c>
      <c r="H1068" s="134">
        <f t="shared" si="917"/>
        <v>-1.207284747E-2</v>
      </c>
      <c r="I1068" s="134">
        <f t="shared" si="918"/>
        <v>-1.684997886E-2</v>
      </c>
      <c r="J1068" s="138">
        <f t="shared" si="919"/>
        <v>-2.7873092659999998E-3</v>
      </c>
      <c r="K1068" s="190">
        <v>1.7609078E-2</v>
      </c>
      <c r="L1068" s="190">
        <v>-6.2094371000000004E-3</v>
      </c>
      <c r="M1068" s="190">
        <v>-1.0179001E-2</v>
      </c>
      <c r="N1068" s="190">
        <v>-1.0604729E-2</v>
      </c>
      <c r="O1068" s="190">
        <v>-1.3059451E-3</v>
      </c>
      <c r="P1068" s="190">
        <v>-1.6217337000000001E-4</v>
      </c>
      <c r="Q1068" s="190">
        <v>-4.6154075999999997E-4</v>
      </c>
      <c r="R1068" s="190">
        <v>-3.2992969000000003E-4</v>
      </c>
      <c r="S1068" s="190">
        <v>-1.9895977999999999E-3</v>
      </c>
      <c r="T1068" s="190">
        <v>-4.5732934999999998E-4</v>
      </c>
      <c r="U1068" s="190">
        <v>-1.0452426E-5</v>
      </c>
      <c r="V1068" s="190">
        <v>0</v>
      </c>
      <c r="W1068" s="25"/>
      <c r="X1068" s="252">
        <f t="shared" si="920"/>
        <v>0.15180239655172414</v>
      </c>
      <c r="Y1068" s="25">
        <v>-33.578118000000003</v>
      </c>
      <c r="Z1068" s="67">
        <f t="shared" si="921"/>
        <v>-4.4292725480733867E-3</v>
      </c>
      <c r="AA1068" s="5">
        <f t="shared" si="922"/>
        <v>-1.4933550208400002E-7</v>
      </c>
      <c r="AB1068" s="5">
        <f t="shared" si="923"/>
        <v>-1.6034414161773995E-10</v>
      </c>
      <c r="AC1068" s="36">
        <f t="shared" si="924"/>
        <v>-0.25559195018199998</v>
      </c>
      <c r="AD1068" s="42">
        <v>1.2363913999999999E-7</v>
      </c>
      <c r="AE1068" s="42">
        <v>3.7381528000000002E-10</v>
      </c>
      <c r="AF1068" s="42">
        <v>1.0217878E-14</v>
      </c>
      <c r="AG1068" s="42">
        <v>-1.2876481E-10</v>
      </c>
      <c r="AH1068" s="42">
        <v>-1.6727174E-11</v>
      </c>
      <c r="AI1068" s="42">
        <v>-1.4890270000000001E-9</v>
      </c>
      <c r="AJ1068" s="42">
        <v>-2.6288552999999998E-7</v>
      </c>
      <c r="AK1068" s="42">
        <v>-2.1558497000000001E-10</v>
      </c>
      <c r="AL1068" s="42">
        <v>-2.7362318999999997E-10</v>
      </c>
      <c r="AM1068" s="42">
        <v>-9.3029307999999997E-15</v>
      </c>
      <c r="AN1068" s="42">
        <v>-9.6281983999999996E-16</v>
      </c>
      <c r="AO1068" s="42">
        <v>-3.9791445000000001E-13</v>
      </c>
      <c r="AP1068" s="42">
        <v>-2.2989448E-14</v>
      </c>
      <c r="AQ1068" s="42">
        <v>-1.7375442000000001E-14</v>
      </c>
      <c r="AR1068" s="42">
        <v>-1.9991601E-9</v>
      </c>
      <c r="AS1068" s="42">
        <v>-7.6648030000000002E-10</v>
      </c>
      <c r="AT1068" s="42">
        <v>-9.9164046000000003E-12</v>
      </c>
      <c r="AU1068" s="42">
        <v>-1.7770181999999999E-5</v>
      </c>
      <c r="AV1068" s="29">
        <v>-0.25557417999999998</v>
      </c>
      <c r="AW1068" s="42">
        <v>-5.6889527000000003E-9</v>
      </c>
      <c r="AX1068" s="42">
        <v>-3.4594982E-11</v>
      </c>
      <c r="AY1068" s="42">
        <v>-1.5478051000000001E-15</v>
      </c>
      <c r="AZ1068" s="28"/>
      <c r="BA1068" t="s">
        <v>1446</v>
      </c>
      <c r="BB1068" s="28"/>
      <c r="BC1068" s="28"/>
      <c r="BE1068" s="39"/>
      <c r="BF1068"/>
      <c r="BG1068"/>
      <c r="BH1068"/>
      <c r="BI1068"/>
      <c r="BJ1068"/>
      <c r="BK1068"/>
      <c r="BL1068"/>
      <c r="BM1068"/>
      <c r="BN1068"/>
      <c r="BO1068"/>
      <c r="BP1068"/>
      <c r="BQ1068"/>
    </row>
    <row r="1069" spans="3:69">
      <c r="C1069" s="71" t="s">
        <v>952</v>
      </c>
      <c r="E1069" s="68" t="s">
        <v>52</v>
      </c>
      <c r="F1069" s="43" t="s">
        <v>2511</v>
      </c>
      <c r="G1069" s="238">
        <f t="shared" si="916"/>
        <v>-7.3100088199998942E-5</v>
      </c>
      <c r="H1069" s="134">
        <f t="shared" si="917"/>
        <v>-7.6477398499999998E-3</v>
      </c>
      <c r="I1069" s="134">
        <f t="shared" si="918"/>
        <v>-1.0673891140000001E-2</v>
      </c>
      <c r="J1069" s="138">
        <f t="shared" si="919"/>
        <v>-1.7656660982000002E-3</v>
      </c>
      <c r="K1069" s="190">
        <v>2.0014197000000001E-2</v>
      </c>
      <c r="L1069" s="190">
        <v>-3.9334681000000003E-3</v>
      </c>
      <c r="M1069" s="190">
        <v>-6.4480526000000003E-3</v>
      </c>
      <c r="N1069" s="190">
        <v>-6.7177364999999999E-3</v>
      </c>
      <c r="O1069" s="190">
        <v>-8.2727200999999995E-4</v>
      </c>
      <c r="P1069" s="190">
        <v>-1.0273134E-4</v>
      </c>
      <c r="Q1069" s="190">
        <v>-2.9237044E-4</v>
      </c>
      <c r="R1069" s="190">
        <v>-2.0899927999999999E-4</v>
      </c>
      <c r="S1069" s="190">
        <v>-1.2603429000000001E-3</v>
      </c>
      <c r="T1069" s="190">
        <v>-2.8970265999999999E-4</v>
      </c>
      <c r="U1069" s="190">
        <v>-6.6212581999999996E-6</v>
      </c>
      <c r="V1069" s="190">
        <v>0</v>
      </c>
      <c r="W1069" s="25"/>
      <c r="X1069" s="252">
        <f t="shared" si="920"/>
        <v>0.17253618103448276</v>
      </c>
      <c r="Y1069" s="25">
        <v>-21.270600000000002</v>
      </c>
      <c r="Z1069" s="67">
        <f t="shared" si="921"/>
        <v>-1.4928337193086329E-3</v>
      </c>
      <c r="AA1069" s="5">
        <f t="shared" si="922"/>
        <v>-2.3723440846000008E-8</v>
      </c>
      <c r="AB1069" s="5">
        <f t="shared" si="923"/>
        <v>1.1228186022050002E-10</v>
      </c>
      <c r="AC1069" s="36">
        <f t="shared" si="924"/>
        <v>-0.161908846808</v>
      </c>
      <c r="AD1069" s="42">
        <v>1.4919675E-7</v>
      </c>
      <c r="AE1069" s="42">
        <v>4.5064793000000002E-10</v>
      </c>
      <c r="AF1069" s="42">
        <v>1.2315329E-14</v>
      </c>
      <c r="AG1069" s="42">
        <v>-8.1568148E-11</v>
      </c>
      <c r="AH1069" s="42">
        <v>-1.0596098000000001E-11</v>
      </c>
      <c r="AI1069" s="42">
        <v>-9.4324819000000003E-10</v>
      </c>
      <c r="AJ1069" s="42">
        <v>-1.6652907999999999E-7</v>
      </c>
      <c r="AK1069" s="42">
        <v>-1.3656577999999999E-10</v>
      </c>
      <c r="AL1069" s="42">
        <v>-1.7333103E-10</v>
      </c>
      <c r="AM1069" s="42">
        <v>-5.8930916000000002E-15</v>
      </c>
      <c r="AN1069" s="42">
        <v>-6.0991376E-16</v>
      </c>
      <c r="AO1069" s="42">
        <v>-2.5206532999999998E-13</v>
      </c>
      <c r="AP1069" s="42">
        <v>-1.4563036999999999E-14</v>
      </c>
      <c r="AQ1069" s="42">
        <v>-1.1006753999999999E-14</v>
      </c>
      <c r="AR1069" s="42">
        <v>-1.2664002E-9</v>
      </c>
      <c r="AS1069" s="42">
        <v>-4.8553930999999999E-10</v>
      </c>
      <c r="AT1069" s="42">
        <v>-6.2817065000000003E-12</v>
      </c>
      <c r="AU1069" s="42">
        <v>-1.1256808000000001E-5</v>
      </c>
      <c r="AV1069" s="29">
        <v>-0.16189759000000001</v>
      </c>
      <c r="AW1069" s="42">
        <v>-3.6037589E-9</v>
      </c>
      <c r="AX1069" s="42">
        <v>-2.1914750000000001E-11</v>
      </c>
      <c r="AY1069" s="42">
        <v>-9.8048213999999992E-16</v>
      </c>
      <c r="AZ1069" s="28"/>
      <c r="BA1069" t="s">
        <v>1446</v>
      </c>
      <c r="BB1069" s="28"/>
      <c r="BC1069" s="28"/>
      <c r="BE1069" s="39"/>
    </row>
    <row r="1070" spans="3:69">
      <c r="C1070" s="71" t="s">
        <v>953</v>
      </c>
      <c r="E1070" s="68" t="s">
        <v>52</v>
      </c>
      <c r="F1070" s="43" t="s">
        <v>2512</v>
      </c>
      <c r="G1070" s="238">
        <f t="shared" si="916"/>
        <v>-9.3893672338E-2</v>
      </c>
      <c r="H1070" s="134">
        <f t="shared" si="917"/>
        <v>-2.053827016E-2</v>
      </c>
      <c r="I1070" s="134">
        <f t="shared" si="918"/>
        <v>-2.8665103940000002E-2</v>
      </c>
      <c r="J1070" s="138">
        <f t="shared" si="919"/>
        <v>-4.741757238E-3</v>
      </c>
      <c r="K1070" s="190">
        <v>-3.9948540999999997E-2</v>
      </c>
      <c r="L1070" s="190">
        <v>-1.0563464999999999E-2</v>
      </c>
      <c r="M1070" s="190">
        <v>-1.7316468000000002E-2</v>
      </c>
      <c r="N1070" s="190">
        <v>-1.8040713999999999E-2</v>
      </c>
      <c r="O1070" s="190">
        <v>-2.2216675999999999E-3</v>
      </c>
      <c r="P1070" s="190">
        <v>-2.7588856E-4</v>
      </c>
      <c r="Q1070" s="190">
        <v>-7.8517094E-4</v>
      </c>
      <c r="R1070" s="190">
        <v>-5.6127480999999997E-4</v>
      </c>
      <c r="S1070" s="190">
        <v>-3.3846942999999998E-3</v>
      </c>
      <c r="T1070" s="190">
        <v>-7.7800651000000005E-4</v>
      </c>
      <c r="U1070" s="190">
        <v>-1.7781617999999999E-5</v>
      </c>
      <c r="V1070" s="190">
        <v>0</v>
      </c>
      <c r="W1070" s="25"/>
      <c r="X1070" s="252">
        <f t="shared" si="920"/>
        <v>-0.34438397413793098</v>
      </c>
      <c r="Y1070" s="25">
        <v>-57.122933000000003</v>
      </c>
      <c r="Z1070" s="67">
        <f t="shared" si="921"/>
        <v>-1.7894910585820798E-2</v>
      </c>
      <c r="AA1070" s="5">
        <f t="shared" si="922"/>
        <v>-8.1328899916800001E-7</v>
      </c>
      <c r="AB1070" s="5">
        <f t="shared" si="923"/>
        <v>-1.9601853734221995E-9</v>
      </c>
      <c r="AC1070" s="36">
        <f t="shared" si="924"/>
        <v>-0.434811810548</v>
      </c>
      <c r="AD1070" s="42">
        <v>-3.4890584000000002E-7</v>
      </c>
      <c r="AE1070" s="42">
        <v>-1.0514298000000001E-9</v>
      </c>
      <c r="AF1070" s="42">
        <v>-2.8718549999999999E-14</v>
      </c>
      <c r="AG1070" s="42">
        <v>-2.1905408000000001E-10</v>
      </c>
      <c r="AH1070" s="42">
        <v>-2.8456188000000001E-11</v>
      </c>
      <c r="AI1070" s="42">
        <v>-2.5331256000000002E-9</v>
      </c>
      <c r="AJ1070" s="42">
        <v>-4.4721961000000002E-7</v>
      </c>
      <c r="AK1070" s="42">
        <v>-3.6675212999999998E-10</v>
      </c>
      <c r="AL1070" s="42">
        <v>-4.6548647E-10</v>
      </c>
      <c r="AM1070" s="42">
        <v>-1.5826100999999999E-14</v>
      </c>
      <c r="AN1070" s="42">
        <v>-1.6379444999999999E-15</v>
      </c>
      <c r="AO1070" s="42">
        <v>-6.7693015000000001E-13</v>
      </c>
      <c r="AP1070" s="42">
        <v>-3.9109538999999998E-14</v>
      </c>
      <c r="AQ1070" s="42">
        <v>-2.9559019000000002E-14</v>
      </c>
      <c r="AR1070" s="42">
        <v>-3.4009615999999999E-9</v>
      </c>
      <c r="AS1070" s="42">
        <v>-1.3039326000000001E-9</v>
      </c>
      <c r="AT1070" s="42">
        <v>-1.6869740000000001E-11</v>
      </c>
      <c r="AU1070" s="42">
        <v>-3.0230547999999999E-5</v>
      </c>
      <c r="AV1070" s="29">
        <v>-0.43478158</v>
      </c>
      <c r="AW1070" s="42">
        <v>-9.6780191000000002E-9</v>
      </c>
      <c r="AX1070" s="42">
        <v>-5.8852819000000001E-11</v>
      </c>
      <c r="AY1070" s="42">
        <v>-2.6331186999999999E-15</v>
      </c>
      <c r="AZ1070" s="28"/>
      <c r="BA1070" t="s">
        <v>1446</v>
      </c>
      <c r="BB1070" s="28"/>
      <c r="BC1070" s="28"/>
      <c r="BE1070" s="39"/>
    </row>
    <row r="1071" spans="3:69">
      <c r="C1071" s="71" t="s">
        <v>954</v>
      </c>
      <c r="E1071" s="68" t="s">
        <v>52</v>
      </c>
      <c r="F1071" s="43" t="s">
        <v>2513</v>
      </c>
      <c r="G1071" s="238">
        <f t="shared" si="916"/>
        <v>-5.8543283486000006E-2</v>
      </c>
      <c r="H1071" s="134">
        <f t="shared" si="917"/>
        <v>-2.0201576599999996E-2</v>
      </c>
      <c r="I1071" s="134">
        <f t="shared" si="918"/>
        <v>-2.819518428E-2</v>
      </c>
      <c r="J1071" s="138">
        <f t="shared" si="919"/>
        <v>-4.6640235059999995E-3</v>
      </c>
      <c r="K1071" s="190">
        <v>-5.4824990999999997E-3</v>
      </c>
      <c r="L1071" s="190">
        <v>-1.0390293E-2</v>
      </c>
      <c r="M1071" s="190">
        <v>-1.7032591999999999E-2</v>
      </c>
      <c r="N1071" s="190">
        <v>-1.7744963999999998E-2</v>
      </c>
      <c r="O1071" s="190">
        <v>-2.1852467999999999E-3</v>
      </c>
      <c r="P1071" s="190">
        <v>-2.7136579999999998E-4</v>
      </c>
      <c r="Q1071" s="190">
        <v>-7.7229928000000002E-4</v>
      </c>
      <c r="R1071" s="190">
        <v>-5.5207358E-4</v>
      </c>
      <c r="S1071" s="190">
        <v>-3.3292075E-3</v>
      </c>
      <c r="T1071" s="190">
        <v>-7.6525230999999997E-4</v>
      </c>
      <c r="U1071" s="190">
        <v>-1.7490116000000001E-5</v>
      </c>
      <c r="V1071" s="190">
        <v>0</v>
      </c>
      <c r="W1071" s="25"/>
      <c r="X1071" s="252">
        <f t="shared" si="920"/>
        <v>-4.7262923275862061E-2</v>
      </c>
      <c r="Y1071" s="25">
        <v>-56.186492000000001</v>
      </c>
      <c r="Z1071" s="67">
        <f t="shared" si="921"/>
        <v>-1.2590773528819318E-2</v>
      </c>
      <c r="AA1071" s="5">
        <f t="shared" si="922"/>
        <v>-5.2946721552300001E-7</v>
      </c>
      <c r="AB1071" s="5">
        <f t="shared" si="923"/>
        <v>-1.1118977083717001E-9</v>
      </c>
      <c r="AC1071" s="36">
        <f t="shared" si="924"/>
        <v>-0.42768374496599998</v>
      </c>
      <c r="AD1071" s="42">
        <v>-7.2696895999999999E-8</v>
      </c>
      <c r="AE1071" s="42">
        <v>-2.1806206999999999E-10</v>
      </c>
      <c r="AF1071" s="42">
        <v>-5.9498849000000003E-15</v>
      </c>
      <c r="AG1071" s="42">
        <v>-2.1546303E-10</v>
      </c>
      <c r="AH1071" s="42">
        <v>-2.7989692999999999E-11</v>
      </c>
      <c r="AI1071" s="42">
        <v>-2.4915990000000001E-9</v>
      </c>
      <c r="AJ1071" s="42">
        <v>-4.3988813999999998E-7</v>
      </c>
      <c r="AK1071" s="42">
        <v>-3.6073979999999997E-10</v>
      </c>
      <c r="AL1071" s="42">
        <v>-4.5785553999999999E-10</v>
      </c>
      <c r="AM1071" s="42">
        <v>-1.5566656999999999E-14</v>
      </c>
      <c r="AN1071" s="42">
        <v>-1.611093E-15</v>
      </c>
      <c r="AO1071" s="42">
        <v>-6.6583294E-13</v>
      </c>
      <c r="AP1071" s="42">
        <v>-3.8468398999999997E-14</v>
      </c>
      <c r="AQ1071" s="42">
        <v>-2.9074444999999997E-14</v>
      </c>
      <c r="AR1071" s="42">
        <v>-3.3452081000000001E-9</v>
      </c>
      <c r="AS1071" s="42">
        <v>-1.2825566999999999E-9</v>
      </c>
      <c r="AT1071" s="42">
        <v>-1.6593186999999999E-11</v>
      </c>
      <c r="AU1071" s="42">
        <v>-2.9734965999999999E-5</v>
      </c>
      <c r="AV1071" s="29">
        <v>-0.42765400999999997</v>
      </c>
      <c r="AW1071" s="42">
        <v>-9.5193630000000006E-9</v>
      </c>
      <c r="AX1071" s="42">
        <v>-5.7888018E-11</v>
      </c>
      <c r="AY1071" s="42">
        <v>-2.5899528000000001E-15</v>
      </c>
      <c r="AZ1071" s="28"/>
      <c r="BA1071" t="s">
        <v>1446</v>
      </c>
      <c r="BB1071" s="28"/>
      <c r="BC1071" s="28"/>
      <c r="BE1071" s="39"/>
    </row>
    <row r="1072" spans="3:69">
      <c r="C1072" s="71" t="s">
        <v>955</v>
      </c>
      <c r="E1072" s="68" t="s">
        <v>52</v>
      </c>
      <c r="F1072" s="43" t="s">
        <v>2514</v>
      </c>
      <c r="G1072" s="238">
        <f t="shared" si="916"/>
        <v>3.0194857573099997E-2</v>
      </c>
      <c r="H1072" s="134">
        <f t="shared" si="917"/>
        <v>-3.2226325060000002E-3</v>
      </c>
      <c r="I1072" s="134">
        <f t="shared" si="918"/>
        <v>-4.4978031200000003E-3</v>
      </c>
      <c r="J1072" s="138">
        <f t="shared" si="919"/>
        <v>-7.4402280089999996E-4</v>
      </c>
      <c r="K1072" s="190">
        <v>3.8659315999999999E-2</v>
      </c>
      <c r="L1072" s="190">
        <v>-1.6574991E-3</v>
      </c>
      <c r="M1072" s="190">
        <v>-2.7171039000000001E-3</v>
      </c>
      <c r="N1072" s="190">
        <v>-2.8307443000000002E-3</v>
      </c>
      <c r="O1072" s="190">
        <v>-3.4859890000000002E-4</v>
      </c>
      <c r="P1072" s="190">
        <v>-4.3289306000000002E-5</v>
      </c>
      <c r="Q1072" s="190">
        <v>-1.2320011999999999E-4</v>
      </c>
      <c r="R1072" s="190">
        <v>-8.8068881000000001E-5</v>
      </c>
      <c r="S1072" s="190">
        <v>-5.3108786999999996E-4</v>
      </c>
      <c r="T1072" s="190">
        <v>-1.2207596000000001E-4</v>
      </c>
      <c r="U1072" s="190">
        <v>-2.7900899E-6</v>
      </c>
      <c r="V1072" s="190">
        <v>0</v>
      </c>
      <c r="W1072" s="25"/>
      <c r="X1072" s="252">
        <f t="shared" si="920"/>
        <v>0.33326996551724136</v>
      </c>
      <c r="Y1072" s="25">
        <v>-8.9630831999999998</v>
      </c>
      <c r="Z1072" s="67">
        <f t="shared" si="921"/>
        <v>3.8503565112867162E-3</v>
      </c>
      <c r="AA1072" s="5">
        <f t="shared" si="922"/>
        <v>2.3180860835359995E-7</v>
      </c>
      <c r="AB1072" s="5">
        <f t="shared" si="923"/>
        <v>7.7691857685887005E-10</v>
      </c>
      <c r="AC1072" s="36">
        <f t="shared" si="924"/>
        <v>-6.8225740435000001E-2</v>
      </c>
      <c r="AD1072" s="42">
        <v>3.0467434999999999E-7</v>
      </c>
      <c r="AE1072" s="42">
        <v>9.1948056999999997E-10</v>
      </c>
      <c r="AF1072" s="42">
        <v>2.5122779999999999E-14</v>
      </c>
      <c r="AG1072" s="42">
        <v>-3.4371483999999997E-11</v>
      </c>
      <c r="AH1072" s="42">
        <v>-4.4650224000000001E-12</v>
      </c>
      <c r="AI1072" s="42">
        <v>-3.9746936000000002E-10</v>
      </c>
      <c r="AJ1072" s="42">
        <v>-7.0172632000000004E-8</v>
      </c>
      <c r="AK1072" s="42">
        <v>-5.7546585999999998E-11</v>
      </c>
      <c r="AL1072" s="42">
        <v>-7.3038860000000002E-11</v>
      </c>
      <c r="AM1072" s="42">
        <v>-2.4832524999999998E-15</v>
      </c>
      <c r="AN1072" s="42">
        <v>-2.5700768999999998E-16</v>
      </c>
      <c r="AO1072" s="42">
        <v>-1.0621621E-13</v>
      </c>
      <c r="AP1072" s="42">
        <v>-6.1366255999999997E-15</v>
      </c>
      <c r="AQ1072" s="42">
        <v>-4.6380661999999999E-15</v>
      </c>
      <c r="AR1072" s="42">
        <v>-5.3364035000000004E-10</v>
      </c>
      <c r="AS1072" s="42">
        <v>-2.0459833E-10</v>
      </c>
      <c r="AT1072" s="42">
        <v>-2.6470083999999999E-12</v>
      </c>
      <c r="AU1072" s="42">
        <v>-4.7434350000000001E-6</v>
      </c>
      <c r="AV1072" s="29">
        <v>-6.8220997000000005E-2</v>
      </c>
      <c r="AW1072" s="42">
        <v>-1.5185650999999999E-9</v>
      </c>
      <c r="AX1072" s="42">
        <v>-9.2345172000000001E-12</v>
      </c>
      <c r="AY1072" s="42">
        <v>-4.1315914E-16</v>
      </c>
      <c r="AZ1072" s="28"/>
      <c r="BA1072" t="s">
        <v>1446</v>
      </c>
      <c r="BB1072" s="28"/>
      <c r="BC1072" s="28"/>
      <c r="BE1072" s="39"/>
    </row>
    <row r="1073" spans="3:57">
      <c r="C1073" s="71" t="s">
        <v>1140</v>
      </c>
      <c r="E1073" s="68" t="s">
        <v>52</v>
      </c>
      <c r="F1073" s="43" t="s">
        <v>2515</v>
      </c>
      <c r="G1073" s="238">
        <f t="shared" si="916"/>
        <v>-5.4933903753000002E-3</v>
      </c>
      <c r="H1073" s="134">
        <f t="shared" si="917"/>
        <v>-9.1388086600000008E-3</v>
      </c>
      <c r="I1073" s="134">
        <f t="shared" si="918"/>
        <v>-1.2754964280000001E-2</v>
      </c>
      <c r="J1073" s="138">
        <f t="shared" si="919"/>
        <v>-2.1099154352999996E-3</v>
      </c>
      <c r="K1073" s="190">
        <v>1.8510298000000001E-2</v>
      </c>
      <c r="L1073" s="190">
        <v>-4.7003707000000004E-3</v>
      </c>
      <c r="M1073" s="190">
        <v>-7.7052201000000001E-3</v>
      </c>
      <c r="N1073" s="190">
        <v>-8.0274839000000001E-3</v>
      </c>
      <c r="O1073" s="190">
        <v>-9.8856403999999999E-4</v>
      </c>
      <c r="P1073" s="190">
        <v>-1.2276071999999999E-4</v>
      </c>
      <c r="Q1073" s="190">
        <v>-3.4937348000000002E-4</v>
      </c>
      <c r="R1073" s="190">
        <v>-2.4974756999999998E-4</v>
      </c>
      <c r="S1073" s="190">
        <v>-1.5060701E-3</v>
      </c>
      <c r="T1073" s="190">
        <v>-3.4618556999999999E-4</v>
      </c>
      <c r="U1073" s="190">
        <v>-7.9121952999999997E-6</v>
      </c>
      <c r="V1073" s="190">
        <v>0</v>
      </c>
      <c r="W1073" s="25"/>
      <c r="X1073" s="252">
        <f t="shared" si="920"/>
        <v>0.15957153448275863</v>
      </c>
      <c r="Y1073" s="25">
        <v>-25.417698999999999</v>
      </c>
      <c r="Z1073" s="67">
        <f t="shared" si="921"/>
        <v>-2.5850588288685106E-3</v>
      </c>
      <c r="AA1073" s="5">
        <f t="shared" si="922"/>
        <v>-7.1597076385999995E-8</v>
      </c>
      <c r="AB1073" s="5">
        <f t="shared" si="923"/>
        <v>3.6791647747299948E-12</v>
      </c>
      <c r="AC1073" s="36">
        <f t="shared" si="924"/>
        <v>-0.19347598153199999</v>
      </c>
      <c r="AD1073" s="42">
        <v>1.3503712000000001E-7</v>
      </c>
      <c r="AE1073" s="42">
        <v>4.0801954000000002E-10</v>
      </c>
      <c r="AF1073" s="42">
        <v>1.1151243E-14</v>
      </c>
      <c r="AG1073" s="42">
        <v>-9.7471372000000004E-11</v>
      </c>
      <c r="AH1073" s="42">
        <v>-1.2662004E-11</v>
      </c>
      <c r="AI1073" s="42">
        <v>-1.1271519E-9</v>
      </c>
      <c r="AJ1073" s="42">
        <v>-1.9899702000000001E-7</v>
      </c>
      <c r="AK1073" s="42">
        <v>-1.6319181000000001E-10</v>
      </c>
      <c r="AL1073" s="42">
        <v>-2.0712513000000001E-10</v>
      </c>
      <c r="AM1073" s="42">
        <v>-7.0420592E-15</v>
      </c>
      <c r="AN1073" s="42">
        <v>-7.2882776999999996E-16</v>
      </c>
      <c r="AO1073" s="42">
        <v>-3.0121013999999999E-13</v>
      </c>
      <c r="AP1073" s="42">
        <v>-1.7402370999999999E-14</v>
      </c>
      <c r="AQ1073" s="42">
        <v>-1.3152725E-14</v>
      </c>
      <c r="AR1073" s="42">
        <v>-1.5133083999999999E-9</v>
      </c>
      <c r="AS1073" s="42">
        <v>-5.8020420999999996E-10</v>
      </c>
      <c r="AT1073" s="42">
        <v>-7.5064416999999994E-12</v>
      </c>
      <c r="AU1073" s="42">
        <v>-1.3451532000000001E-5</v>
      </c>
      <c r="AV1073" s="29">
        <v>-0.19346252999999999</v>
      </c>
      <c r="AW1073" s="42">
        <v>-4.3063784999999997E-9</v>
      </c>
      <c r="AX1073" s="42">
        <v>-2.6187436999999999E-11</v>
      </c>
      <c r="AY1073" s="42">
        <v>-1.1716453000000001E-15</v>
      </c>
      <c r="AZ1073" s="28"/>
      <c r="BA1073" s="33" t="s">
        <v>1447</v>
      </c>
      <c r="BB1073" s="28"/>
      <c r="BC1073" s="28"/>
      <c r="BE1073" s="39"/>
    </row>
    <row r="1074" spans="3:57">
      <c r="C1074" s="71" t="s">
        <v>1141</v>
      </c>
      <c r="E1074" s="68" t="s">
        <v>52</v>
      </c>
      <c r="F1074" s="43" t="s">
        <v>2516</v>
      </c>
      <c r="G1074" s="238">
        <f t="shared" si="916"/>
        <v>7.2244042579699991E-2</v>
      </c>
      <c r="H1074" s="134">
        <f t="shared" si="917"/>
        <v>-1.0750124869999999E-2</v>
      </c>
      <c r="I1074" s="134">
        <f t="shared" si="918"/>
        <v>-1.500386575E-2</v>
      </c>
      <c r="J1074" s="138">
        <f t="shared" si="919"/>
        <v>-2.4819268002999996E-3</v>
      </c>
      <c r="K1074" s="190">
        <v>0.10047995999999999</v>
      </c>
      <c r="L1074" s="190">
        <v>-5.5291202000000003E-3</v>
      </c>
      <c r="M1074" s="190">
        <v>-9.0637719999999995E-3</v>
      </c>
      <c r="N1074" s="190">
        <v>-9.4428559999999995E-3</v>
      </c>
      <c r="O1074" s="190">
        <v>-1.1628635E-3</v>
      </c>
      <c r="P1074" s="190">
        <v>-1.4440537E-4</v>
      </c>
      <c r="Q1074" s="190">
        <v>-4.1097354999999999E-4</v>
      </c>
      <c r="R1074" s="190">
        <v>-2.9378200999999999E-4</v>
      </c>
      <c r="S1074" s="190">
        <v>-1.7716139999999999E-3</v>
      </c>
      <c r="T1074" s="190">
        <v>-4.0722354999999998E-4</v>
      </c>
      <c r="U1074" s="190">
        <v>-9.3072403000000005E-6</v>
      </c>
      <c r="V1074" s="190">
        <v>0</v>
      </c>
      <c r="W1074" s="25"/>
      <c r="X1074" s="252">
        <f t="shared" si="920"/>
        <v>0.86620655172413785</v>
      </c>
      <c r="Y1074" s="25">
        <v>-29.899239999999999</v>
      </c>
      <c r="Z1074" s="67">
        <f t="shared" si="921"/>
        <v>8.6233040831133964E-3</v>
      </c>
      <c r="AA1074" s="5">
        <f t="shared" si="922"/>
        <v>5.4542722880500009E-7</v>
      </c>
      <c r="AB1074" s="5">
        <f t="shared" si="923"/>
        <v>1.9041797318090897E-9</v>
      </c>
      <c r="AC1074" s="36">
        <f t="shared" si="924"/>
        <v>-0.22758885325</v>
      </c>
      <c r="AD1074" s="42">
        <v>7.8849428999999999E-7</v>
      </c>
      <c r="AE1074" s="42">
        <v>2.3797598E-9</v>
      </c>
      <c r="AF1074" s="42">
        <v>6.5022632999999996E-14</v>
      </c>
      <c r="AG1074" s="42">
        <v>-1.1465710999999999E-10</v>
      </c>
      <c r="AH1074" s="42">
        <v>-1.4894514999999999E-11</v>
      </c>
      <c r="AI1074" s="42">
        <v>-1.3258866E-9</v>
      </c>
      <c r="AJ1074" s="42">
        <v>-2.3408333E-7</v>
      </c>
      <c r="AK1074" s="42">
        <v>-1.9196510999999999E-10</v>
      </c>
      <c r="AL1074" s="42">
        <v>-2.4364455999999999E-10</v>
      </c>
      <c r="AM1074" s="42">
        <v>-8.2836853999999996E-15</v>
      </c>
      <c r="AN1074" s="42">
        <v>-8.5733160999999998E-16</v>
      </c>
      <c r="AO1074" s="42">
        <v>-3.5431824000000001E-13</v>
      </c>
      <c r="AP1074" s="42">
        <v>-2.0470684E-14</v>
      </c>
      <c r="AQ1074" s="42">
        <v>-1.5471758000000002E-14</v>
      </c>
      <c r="AR1074" s="42">
        <v>-1.7801285999999999E-9</v>
      </c>
      <c r="AS1074" s="42">
        <v>-6.8250336999999999E-10</v>
      </c>
      <c r="AT1074" s="42">
        <v>-8.8299458999999996E-12</v>
      </c>
      <c r="AU1074" s="42">
        <v>-1.5823250000000001E-5</v>
      </c>
      <c r="AV1074" s="29">
        <v>-0.22757303000000001</v>
      </c>
      <c r="AW1074" s="42">
        <v>-5.065661E-9</v>
      </c>
      <c r="AX1074" s="42">
        <v>-3.0804695000000002E-11</v>
      </c>
      <c r="AY1074" s="42">
        <v>-1.3782249E-15</v>
      </c>
      <c r="AZ1074" s="28"/>
      <c r="BA1074" s="33" t="s">
        <v>1447</v>
      </c>
      <c r="BB1074" s="28"/>
      <c r="BC1074" s="28"/>
      <c r="BE1074" s="39"/>
    </row>
    <row r="1075" spans="3:57">
      <c r="C1075" s="71" t="s">
        <v>1142</v>
      </c>
      <c r="E1075" s="68" t="s">
        <v>52</v>
      </c>
      <c r="F1075" s="43" t="s">
        <v>2517</v>
      </c>
      <c r="G1075" s="238">
        <f t="shared" si="916"/>
        <v>-2.9027808272400001E-2</v>
      </c>
      <c r="H1075" s="134">
        <f t="shared" si="917"/>
        <v>-8.6337692400000002E-3</v>
      </c>
      <c r="I1075" s="134">
        <f t="shared" si="918"/>
        <v>-1.20500847E-2</v>
      </c>
      <c r="J1075" s="138">
        <f t="shared" si="919"/>
        <v>-1.9933148324E-3</v>
      </c>
      <c r="K1075" s="190">
        <v>-6.3506394999999997E-3</v>
      </c>
      <c r="L1075" s="190">
        <v>-4.4406133999999996E-3</v>
      </c>
      <c r="M1075" s="190">
        <v>-7.2794052999999997E-3</v>
      </c>
      <c r="N1075" s="190">
        <v>-7.5838598000000004E-3</v>
      </c>
      <c r="O1075" s="190">
        <v>-9.3393287000000005E-4</v>
      </c>
      <c r="P1075" s="190">
        <v>-1.1597657E-4</v>
      </c>
      <c r="Q1075" s="190">
        <v>-3.3006600000000001E-4</v>
      </c>
      <c r="R1075" s="190">
        <v>-2.3594573E-4</v>
      </c>
      <c r="S1075" s="190">
        <v>-1.4228399000000001E-3</v>
      </c>
      <c r="T1075" s="190">
        <v>-3.2705426000000001E-4</v>
      </c>
      <c r="U1075" s="190">
        <v>-7.4749423999999999E-6</v>
      </c>
      <c r="V1075" s="190">
        <v>0</v>
      </c>
      <c r="W1075" s="25"/>
      <c r="X1075" s="252">
        <f t="shared" si="920"/>
        <v>-5.4746892241379304E-2</v>
      </c>
      <c r="Y1075" s="25">
        <v>-24.013036</v>
      </c>
      <c r="Z1075" s="67">
        <f t="shared" si="921"/>
        <v>-5.9749677340152066E-3</v>
      </c>
      <c r="AA1075" s="5">
        <f t="shared" si="922"/>
        <v>-2.5834439084800001E-7</v>
      </c>
      <c r="AB1075" s="5">
        <f t="shared" si="923"/>
        <v>-5.719398830350399E-10</v>
      </c>
      <c r="AC1075" s="36">
        <f t="shared" si="924"/>
        <v>-0.18278388815800001</v>
      </c>
      <c r="AD1075" s="42">
        <v>-6.3129459000000006E-8</v>
      </c>
      <c r="AE1075" s="42">
        <v>-1.8992890999999999E-10</v>
      </c>
      <c r="AF1075" s="42">
        <v>-5.1857603E-15</v>
      </c>
      <c r="AG1075" s="42">
        <v>-9.2084795999999996E-11</v>
      </c>
      <c r="AH1075" s="42">
        <v>-1.1962262E-11</v>
      </c>
      <c r="AI1075" s="42">
        <v>-1.0648619E-9</v>
      </c>
      <c r="AJ1075" s="42">
        <v>-1.8799980999999999E-7</v>
      </c>
      <c r="AK1075" s="42">
        <v>-1.5417332E-10</v>
      </c>
      <c r="AL1075" s="42">
        <v>-1.9567874000000001E-10</v>
      </c>
      <c r="AM1075" s="42">
        <v>-6.6528928000000002E-15</v>
      </c>
      <c r="AN1075" s="42">
        <v>-6.8855044000000004E-16</v>
      </c>
      <c r="AO1075" s="42">
        <v>-2.8456431E-13</v>
      </c>
      <c r="AP1075" s="42">
        <v>-1.6440661000000001E-14</v>
      </c>
      <c r="AQ1075" s="42">
        <v>-1.2425864E-14</v>
      </c>
      <c r="AR1075" s="42">
        <v>-1.4296782E-9</v>
      </c>
      <c r="AS1075" s="42">
        <v>-5.4814028999999998E-10</v>
      </c>
      <c r="AT1075" s="42">
        <v>-7.0916120999999999E-12</v>
      </c>
      <c r="AU1075" s="42">
        <v>-1.2708158E-5</v>
      </c>
      <c r="AV1075" s="29">
        <v>-0.18277118000000001</v>
      </c>
      <c r="AW1075" s="42">
        <v>-4.0683943999999996E-9</v>
      </c>
      <c r="AX1075" s="42">
        <v>-2.4740236000000001E-11</v>
      </c>
      <c r="AY1075" s="42">
        <v>-1.1068964999999999E-15</v>
      </c>
      <c r="AZ1075" s="28"/>
      <c r="BA1075" s="33" t="s">
        <v>1447</v>
      </c>
      <c r="BB1075" s="28"/>
      <c r="BC1075" s="28"/>
      <c r="BE1075" s="39"/>
    </row>
    <row r="1076" spans="3:57">
      <c r="C1076" s="71" t="s">
        <v>1151</v>
      </c>
      <c r="E1076" s="68" t="s">
        <v>52</v>
      </c>
      <c r="F1076" s="43" t="s">
        <v>2518</v>
      </c>
      <c r="G1076" s="238">
        <f t="shared" si="916"/>
        <v>-0.18239513430270002</v>
      </c>
      <c r="H1076" s="134">
        <f t="shared" si="917"/>
        <v>-8.1768288099999999E-3</v>
      </c>
      <c r="I1076" s="134">
        <f t="shared" si="918"/>
        <v>-1.1412336430000001E-2</v>
      </c>
      <c r="J1076" s="138">
        <f t="shared" si="919"/>
        <v>-1.8878190627000001E-3</v>
      </c>
      <c r="K1076" s="190">
        <v>-0.16091815000000001</v>
      </c>
      <c r="L1076" s="190">
        <v>-4.2055948000000003E-3</v>
      </c>
      <c r="M1076" s="190">
        <v>-6.8941443000000002E-3</v>
      </c>
      <c r="N1076" s="190">
        <v>-7.1824855999999999E-3</v>
      </c>
      <c r="O1076" s="190">
        <v>-8.8450466999999997E-4</v>
      </c>
      <c r="P1076" s="190">
        <v>-1.0983854E-4</v>
      </c>
      <c r="Q1076" s="190">
        <v>-3.1259733E-4</v>
      </c>
      <c r="R1076" s="190">
        <v>-2.2345835000000001E-4</v>
      </c>
      <c r="S1076" s="190">
        <v>-1.3475364E-3</v>
      </c>
      <c r="T1076" s="190">
        <v>-3.0974498000000002E-4</v>
      </c>
      <c r="U1076" s="190">
        <v>-7.0793326999999997E-6</v>
      </c>
      <c r="V1076" s="190">
        <v>0</v>
      </c>
      <c r="W1076" s="25"/>
      <c r="X1076" s="252">
        <f t="shared" si="920"/>
        <v>-1.3872254310344827</v>
      </c>
      <c r="Y1076" s="25">
        <v>-22.742151</v>
      </c>
      <c r="Z1076" s="67">
        <f t="shared" si="921"/>
        <v>-2.8615303599678593E-2</v>
      </c>
      <c r="AA1076" s="5">
        <f t="shared" si="922"/>
        <v>-1.4839005231679999E-6</v>
      </c>
      <c r="AB1076" s="5">
        <f t="shared" si="923"/>
        <v>-4.2808251763630602E-9</v>
      </c>
      <c r="AC1076" s="36">
        <f t="shared" si="924"/>
        <v>-0.17311008558099999</v>
      </c>
      <c r="AD1076" s="42">
        <v>-1.2990173E-6</v>
      </c>
      <c r="AE1076" s="42">
        <v>-3.9189299000000002E-9</v>
      </c>
      <c r="AF1076" s="42">
        <v>-1.0706757E-13</v>
      </c>
      <c r="AG1076" s="42">
        <v>-8.7211227000000006E-11</v>
      </c>
      <c r="AH1076" s="42">
        <v>-1.1329161E-11</v>
      </c>
      <c r="AI1076" s="42">
        <v>-1.0085043999999999E-9</v>
      </c>
      <c r="AJ1076" s="42">
        <v>-1.7804996E-7</v>
      </c>
      <c r="AK1076" s="42">
        <v>-1.4601372999999999E-10</v>
      </c>
      <c r="AL1076" s="42">
        <v>-1.8532248E-10</v>
      </c>
      <c r="AM1076" s="42">
        <v>-6.3007897999999996E-15</v>
      </c>
      <c r="AN1076" s="42">
        <v>-6.5210906000000003E-16</v>
      </c>
      <c r="AO1076" s="42">
        <v>-2.6950381000000002E-13</v>
      </c>
      <c r="AP1076" s="42">
        <v>-1.5570542E-14</v>
      </c>
      <c r="AQ1076" s="42">
        <v>-1.1768228E-14</v>
      </c>
      <c r="AR1076" s="42">
        <v>-1.3540128E-9</v>
      </c>
      <c r="AS1076" s="42">
        <v>-5.1913007999999999E-10</v>
      </c>
      <c r="AT1076" s="42">
        <v>-6.7162900000000003E-12</v>
      </c>
      <c r="AU1076" s="42">
        <v>-1.2035581E-5</v>
      </c>
      <c r="AV1076" s="29">
        <v>-0.17309805</v>
      </c>
      <c r="AW1076" s="42">
        <v>-3.8530754999999999E-9</v>
      </c>
      <c r="AX1076" s="42">
        <v>-2.3430864999999999E-11</v>
      </c>
      <c r="AY1076" s="42">
        <v>-1.0483141999999999E-15</v>
      </c>
      <c r="AZ1076" s="28"/>
      <c r="BA1076" s="33" t="s">
        <v>1447</v>
      </c>
      <c r="BB1076" s="28"/>
      <c r="BC1076" s="28"/>
      <c r="BE1076" s="39"/>
    </row>
    <row r="1077" spans="3:57">
      <c r="C1077" s="71" t="s">
        <v>1416</v>
      </c>
      <c r="E1077" s="68" t="s">
        <v>52</v>
      </c>
      <c r="F1077" s="43" t="s">
        <v>2519</v>
      </c>
      <c r="G1077" s="238">
        <f t="shared" ref="G1077:G1081" si="925">H1077+I1077+J1077+K1077</f>
        <v>-4.1846976596E-2</v>
      </c>
      <c r="H1077" s="134">
        <f t="shared" ref="H1077:H1081" si="926">N1077+O1077+P1077</f>
        <v>-1.5968865800000002E-2</v>
      </c>
      <c r="I1077" s="134">
        <f t="shared" ref="I1077:I1081" si="927">L1077+M1077+Q1077</f>
        <v>-2.2287621489999999E-2</v>
      </c>
      <c r="J1077" s="138">
        <f t="shared" ref="J1077:J1081" si="928">R1077+IF(S1077="x",0,S1077)+IF(T1077="x",0,T1077)+IF(U1077="x",0,U1077)+V1077</f>
        <v>-3.6867995699999996E-3</v>
      </c>
      <c r="K1077" s="190">
        <v>9.6310264000000007E-5</v>
      </c>
      <c r="L1077" s="190">
        <v>-8.2132792999999992E-3</v>
      </c>
      <c r="M1077" s="190">
        <v>-1.3463858E-2</v>
      </c>
      <c r="N1077" s="190">
        <v>-1.4026972E-2</v>
      </c>
      <c r="O1077" s="190">
        <v>-1.7273856000000001E-3</v>
      </c>
      <c r="P1077" s="190">
        <v>-2.1450819999999999E-4</v>
      </c>
      <c r="Q1077" s="190">
        <v>-6.1048419E-4</v>
      </c>
      <c r="R1077" s="190">
        <v>-4.3640102000000003E-4</v>
      </c>
      <c r="S1077" s="190">
        <v>-2.6316592999999998E-3</v>
      </c>
      <c r="T1077" s="190">
        <v>-6.0491373000000001E-4</v>
      </c>
      <c r="U1077" s="190">
        <v>-1.382552E-5</v>
      </c>
      <c r="V1077" s="190">
        <v>0</v>
      </c>
      <c r="W1077" s="25"/>
      <c r="X1077" s="252">
        <f t="shared" si="920"/>
        <v>8.3026089655172412E-4</v>
      </c>
      <c r="Y1077" s="25">
        <v>-44.414084000000003</v>
      </c>
      <c r="Z1077" s="67">
        <f t="shared" si="921"/>
        <v>-9.2961710115047856E-3</v>
      </c>
      <c r="AA1077" s="5">
        <f t="shared" ref="AA1077:AA1081" si="929">AD1077+AG1077+AH1077+AI1077+AJ1077+AR1077+AS1077+AW1077</f>
        <v>-3.8309046398600004E-7</v>
      </c>
      <c r="AB1077" s="5">
        <f t="shared" si="923"/>
        <v>-7.7199240765949992E-10</v>
      </c>
      <c r="AC1077" s="36">
        <f t="shared" ref="AC1077:AC1081" si="930">AU1077+AV1077</f>
        <v>-0.33807381478199999</v>
      </c>
      <c r="AD1077" s="42">
        <v>-2.2024402999999999E-8</v>
      </c>
      <c r="AE1077" s="42">
        <v>-6.5439544999999998E-11</v>
      </c>
      <c r="AF1077" s="42">
        <v>-1.7816708999999999E-15</v>
      </c>
      <c r="AG1077" s="42">
        <v>-1.7031839999999999E-10</v>
      </c>
      <c r="AH1077" s="42">
        <v>-2.2125185999999999E-11</v>
      </c>
      <c r="AI1077" s="42">
        <v>-1.9695497E-9</v>
      </c>
      <c r="AJ1077" s="42">
        <v>-3.4772110000000001E-7</v>
      </c>
      <c r="AK1077" s="42">
        <v>-2.8515621999999999E-10</v>
      </c>
      <c r="AL1077" s="42">
        <v>-3.6192389999999998E-10</v>
      </c>
      <c r="AM1077" s="42">
        <v>-1.2305072000000001E-14</v>
      </c>
      <c r="AN1077" s="42">
        <v>-1.2735306000000001E-15</v>
      </c>
      <c r="AO1077" s="42">
        <v>-5.2632507999999997E-13</v>
      </c>
      <c r="AP1077" s="42">
        <v>-3.0408354E-14</v>
      </c>
      <c r="AQ1077" s="42">
        <v>-2.2982655999999999E-14</v>
      </c>
      <c r="AR1077" s="42">
        <v>-2.6443073999999999E-9</v>
      </c>
      <c r="AS1077" s="42">
        <v>-1.0138305E-9</v>
      </c>
      <c r="AT1077" s="42">
        <v>-1.3116518999999999E-11</v>
      </c>
      <c r="AU1077" s="42">
        <v>-2.3504782E-5</v>
      </c>
      <c r="AV1077" s="29">
        <v>-0.33805031000000002</v>
      </c>
      <c r="AW1077" s="42">
        <v>-7.5248297999999999E-9</v>
      </c>
      <c r="AX1077" s="42">
        <v>-4.5759100000000003E-11</v>
      </c>
      <c r="AY1077" s="42">
        <v>-2.0472959999999999E-15</v>
      </c>
      <c r="AZ1077" s="28"/>
      <c r="BA1077" s="33" t="s">
        <v>1448</v>
      </c>
      <c r="BB1077" s="28"/>
      <c r="BC1077" s="28"/>
      <c r="BE1077" s="39"/>
    </row>
    <row r="1078" spans="3:57">
      <c r="C1078" s="71" t="s">
        <v>1417</v>
      </c>
      <c r="E1078" s="68" t="s">
        <v>52</v>
      </c>
      <c r="F1078" s="43" t="s">
        <v>2520</v>
      </c>
      <c r="G1078" s="238">
        <f t="shared" si="925"/>
        <v>-4.8023189318000002E-2</v>
      </c>
      <c r="H1078" s="134">
        <f t="shared" si="926"/>
        <v>-1.6401756489999999E-2</v>
      </c>
      <c r="I1078" s="134">
        <f t="shared" si="927"/>
        <v>-2.2891803860000001E-2</v>
      </c>
      <c r="J1078" s="138">
        <f t="shared" si="928"/>
        <v>-3.7867428679999996E-3</v>
      </c>
      <c r="K1078" s="190">
        <v>-4.9428861000000001E-3</v>
      </c>
      <c r="L1078" s="190">
        <v>-8.4359284000000007E-3</v>
      </c>
      <c r="M1078" s="190">
        <v>-1.3828841999999999E-2</v>
      </c>
      <c r="N1078" s="190">
        <v>-1.4407221E-2</v>
      </c>
      <c r="O1078" s="190">
        <v>-1.7742122999999999E-3</v>
      </c>
      <c r="P1078" s="190">
        <v>-2.2032319E-4</v>
      </c>
      <c r="Q1078" s="190">
        <v>-6.2703346000000004E-4</v>
      </c>
      <c r="R1078" s="190">
        <v>-4.4823117000000002E-4</v>
      </c>
      <c r="S1078" s="190">
        <v>-2.7029993999999999E-3</v>
      </c>
      <c r="T1078" s="190">
        <v>-6.2131198999999999E-4</v>
      </c>
      <c r="U1078" s="190">
        <v>-1.4200308E-5</v>
      </c>
      <c r="V1078" s="190">
        <v>0</v>
      </c>
      <c r="W1078" s="25"/>
      <c r="X1078" s="252">
        <f t="shared" si="920"/>
        <v>-4.2611087068965513E-2</v>
      </c>
      <c r="Y1078" s="25">
        <v>-45.618079999999999</v>
      </c>
      <c r="Z1078" s="67">
        <f t="shared" si="921"/>
        <v>-1.0295366517134604E-2</v>
      </c>
      <c r="AA1078" s="5">
        <f t="shared" si="929"/>
        <v>-4.33809910025E-7</v>
      </c>
      <c r="AB1078" s="5">
        <f t="shared" si="923"/>
        <v>-9.146220317320999E-10</v>
      </c>
      <c r="AC1078" s="36">
        <f t="shared" si="930"/>
        <v>-0.34723847196000002</v>
      </c>
      <c r="AD1078" s="42">
        <v>-6.2955907999999995E-8</v>
      </c>
      <c r="AE1078" s="42">
        <v>-1.8891230000000001E-10</v>
      </c>
      <c r="AF1078" s="42">
        <v>-5.1549540999999999E-15</v>
      </c>
      <c r="AG1078" s="42">
        <v>-1.7493546000000001E-10</v>
      </c>
      <c r="AH1078" s="42">
        <v>-2.2724965E-11</v>
      </c>
      <c r="AI1078" s="42">
        <v>-2.0229411E-9</v>
      </c>
      <c r="AJ1078" s="42">
        <v>-3.5714728000000002E-7</v>
      </c>
      <c r="AK1078" s="42">
        <v>-2.9288635999999998E-10</v>
      </c>
      <c r="AL1078" s="42">
        <v>-3.7173509E-10</v>
      </c>
      <c r="AM1078" s="42">
        <v>-1.2638643E-14</v>
      </c>
      <c r="AN1078" s="42">
        <v>-1.3080540000000001E-15</v>
      </c>
      <c r="AO1078" s="42">
        <v>-5.4059293000000004E-13</v>
      </c>
      <c r="AP1078" s="42">
        <v>-3.1232676000000001E-14</v>
      </c>
      <c r="AQ1078" s="42">
        <v>-2.3605680000000001E-14</v>
      </c>
      <c r="AR1078" s="42">
        <v>-2.7159904E-9</v>
      </c>
      <c r="AS1078" s="42">
        <v>-1.0413139E-9</v>
      </c>
      <c r="AT1078" s="42">
        <v>-1.3472088E-11</v>
      </c>
      <c r="AU1078" s="42">
        <v>-2.4141960000000001E-5</v>
      </c>
      <c r="AV1078" s="29">
        <v>-0.34721433000000002</v>
      </c>
      <c r="AW1078" s="42">
        <v>-7.7288162000000002E-9</v>
      </c>
      <c r="AX1078" s="42">
        <v>-4.6999558000000003E-11</v>
      </c>
      <c r="AY1078" s="42">
        <v>-2.1027949999999999E-15</v>
      </c>
      <c r="AZ1078" s="28"/>
      <c r="BA1078" s="33" t="s">
        <v>1448</v>
      </c>
      <c r="BB1078" s="28"/>
      <c r="BC1078" s="28"/>
      <c r="BE1078" s="39"/>
    </row>
    <row r="1079" spans="3:57">
      <c r="C1079" s="71" t="s">
        <v>1418</v>
      </c>
      <c r="E1079" s="68" t="s">
        <v>52</v>
      </c>
      <c r="F1079" s="43" t="s">
        <v>2521</v>
      </c>
      <c r="G1079" s="238">
        <f t="shared" si="925"/>
        <v>-6.0292025972999999E-2</v>
      </c>
      <c r="H1079" s="134">
        <f t="shared" si="926"/>
        <v>-1.5391677899999999E-2</v>
      </c>
      <c r="I1079" s="134">
        <f t="shared" si="927"/>
        <v>-2.1482045299999999E-2</v>
      </c>
      <c r="J1079" s="138">
        <f t="shared" si="928"/>
        <v>-3.5535417729999999E-3</v>
      </c>
      <c r="K1079" s="190">
        <v>-1.9864761000000002E-2</v>
      </c>
      <c r="L1079" s="190">
        <v>-7.9164137999999992E-3</v>
      </c>
      <c r="M1079" s="190">
        <v>-1.2977213E-2</v>
      </c>
      <c r="N1079" s="190">
        <v>-1.3519972999999999E-2</v>
      </c>
      <c r="O1079" s="190">
        <v>-1.6649499999999999E-3</v>
      </c>
      <c r="P1079" s="190">
        <v>-2.067549E-4</v>
      </c>
      <c r="Q1079" s="190">
        <v>-5.8841850000000001E-4</v>
      </c>
      <c r="R1079" s="190">
        <v>-4.2062749000000002E-4</v>
      </c>
      <c r="S1079" s="190">
        <v>-2.5365391E-3</v>
      </c>
      <c r="T1079" s="190">
        <v>-5.8304937999999998E-4</v>
      </c>
      <c r="U1079" s="190">
        <v>-1.3325803E-5</v>
      </c>
      <c r="V1079" s="190">
        <v>0</v>
      </c>
      <c r="W1079" s="25"/>
      <c r="X1079" s="252">
        <f t="shared" si="920"/>
        <v>-0.17124793965517243</v>
      </c>
      <c r="Y1079" s="25">
        <v>-42.808756000000002</v>
      </c>
      <c r="Z1079" s="67">
        <f t="shared" si="921"/>
        <v>-1.1917859579304829E-2</v>
      </c>
      <c r="AA1079" s="5">
        <f t="shared" si="929"/>
        <v>-5.2890454293000003E-7</v>
      </c>
      <c r="AB1079" s="5">
        <f t="shared" si="923"/>
        <v>-1.2258371775608001E-9</v>
      </c>
      <c r="AC1079" s="36">
        <f t="shared" si="930"/>
        <v>-0.32585428521199999</v>
      </c>
      <c r="AD1079" s="42">
        <v>-1.8088906000000001E-7</v>
      </c>
      <c r="AE1079" s="42">
        <v>-5.4480919999999996E-10</v>
      </c>
      <c r="AF1079" s="42">
        <v>-1.487896E-14</v>
      </c>
      <c r="AG1079" s="42">
        <v>-1.6416231000000001E-10</v>
      </c>
      <c r="AH1079" s="42">
        <v>-2.1325480000000001E-11</v>
      </c>
      <c r="AI1079" s="42">
        <v>-1.8983611E-9</v>
      </c>
      <c r="AJ1079" s="42">
        <v>-3.3515287000000001E-7</v>
      </c>
      <c r="AK1079" s="42">
        <v>-2.7484937000000002E-10</v>
      </c>
      <c r="AL1079" s="42">
        <v>-3.4884232E-10</v>
      </c>
      <c r="AM1079" s="42">
        <v>-1.186031E-14</v>
      </c>
      <c r="AN1079" s="42">
        <v>-1.2274994E-15</v>
      </c>
      <c r="AO1079" s="42">
        <v>-5.0730128000000004E-13</v>
      </c>
      <c r="AP1079" s="42">
        <v>-2.9309255999999998E-14</v>
      </c>
      <c r="AQ1079" s="42">
        <v>-2.2151958E-14</v>
      </c>
      <c r="AR1079" s="42">
        <v>-2.5487300000000002E-9</v>
      </c>
      <c r="AS1079" s="42">
        <v>-9.7718603999999995E-10</v>
      </c>
      <c r="AT1079" s="42">
        <v>-1.2642428E-11</v>
      </c>
      <c r="AU1079" s="42">
        <v>-2.2655211999999999E-5</v>
      </c>
      <c r="AV1079" s="29">
        <v>-0.32583162999999998</v>
      </c>
      <c r="AW1079" s="42">
        <v>-7.252848E-9</v>
      </c>
      <c r="AX1079" s="42">
        <v>-4.4105156999999999E-11</v>
      </c>
      <c r="AY1079" s="42">
        <v>-1.9732974E-15</v>
      </c>
      <c r="AZ1079" s="28"/>
      <c r="BA1079" s="33" t="s">
        <v>1448</v>
      </c>
      <c r="BB1079" s="28"/>
      <c r="BC1079" s="28"/>
      <c r="BE1079" s="39"/>
    </row>
    <row r="1080" spans="3:57">
      <c r="C1080" s="71" t="s">
        <v>1419</v>
      </c>
      <c r="E1080" s="68" t="s">
        <v>52</v>
      </c>
      <c r="F1080" s="43" t="s">
        <v>2522</v>
      </c>
      <c r="G1080" s="238">
        <f t="shared" ref="G1080" si="931">H1080+I1080+J1080+K1080</f>
        <v>-1.7375522046999995E-2</v>
      </c>
      <c r="H1080" s="134">
        <f t="shared" ref="H1080" si="932">N1080+O1080+P1080</f>
        <v>-1.346771773E-2</v>
      </c>
      <c r="I1080" s="134">
        <f t="shared" ref="I1080" si="933">L1080+M1080+Q1080</f>
        <v>-1.8796789290000001E-2</v>
      </c>
      <c r="J1080" s="138">
        <f t="shared" ref="J1080" si="934">R1080+IF(S1080="x",0,S1080)+IF(T1080="x",0,T1080)+IF(U1080="x",0,U1080)+V1080</f>
        <v>-3.1093490269999999E-3</v>
      </c>
      <c r="K1080" s="190">
        <v>1.7998334000000001E-2</v>
      </c>
      <c r="L1080" s="190">
        <v>-6.9268621000000002E-3</v>
      </c>
      <c r="M1080" s="190">
        <v>-1.1355061E-2</v>
      </c>
      <c r="N1080" s="190">
        <v>-1.1829976000000001E-2</v>
      </c>
      <c r="O1080" s="190">
        <v>-1.4568312000000001E-3</v>
      </c>
      <c r="P1080" s="190">
        <v>-1.8091053E-4</v>
      </c>
      <c r="Q1080" s="190">
        <v>-5.1486619E-4</v>
      </c>
      <c r="R1080" s="190">
        <v>-3.6804904999999998E-4</v>
      </c>
      <c r="S1080" s="190">
        <v>-2.2194717E-3</v>
      </c>
      <c r="T1080" s="190">
        <v>-5.1016820000000004E-4</v>
      </c>
      <c r="U1080" s="190">
        <v>-1.1660077000000001E-5</v>
      </c>
      <c r="V1080" s="190">
        <v>0</v>
      </c>
      <c r="W1080" s="25"/>
      <c r="X1080" s="252">
        <f t="shared" si="920"/>
        <v>0.15515805172413794</v>
      </c>
      <c r="Y1080" s="25">
        <v>-37.457661000000002</v>
      </c>
      <c r="Z1080" s="67">
        <f t="shared" ref="Z1080" si="935">AA1080*42.1*400+AB1080*1396*400+AC1080*0.0000357*200</f>
        <v>-5.1848468815809279E-3</v>
      </c>
      <c r="AA1080" s="5">
        <f t="shared" ref="AA1080" si="936">AD1080+AG1080+AH1080+AI1080+AJ1080+AR1080+AS1080+AW1080</f>
        <v>-1.7975147639500004E-7</v>
      </c>
      <c r="AB1080" s="5">
        <f t="shared" ref="AB1080" si="937">AE1080+AF1080+AK1080+AL1080+AM1080+AN1080+AO1080+AP1080+AQ1080+AT1080+AX1080+AY1080</f>
        <v>-2.1858419924019997E-10</v>
      </c>
      <c r="AC1080" s="36">
        <f t="shared" ref="AC1080" si="938">AU1080+AV1080</f>
        <v>-0.28512249331</v>
      </c>
      <c r="AD1080" s="42">
        <v>1.2476207E-7</v>
      </c>
      <c r="AE1080" s="42">
        <v>3.7729195E-10</v>
      </c>
      <c r="AF1080" s="42">
        <v>1.031341E-14</v>
      </c>
      <c r="AG1080" s="42">
        <v>-1.4364202000000001E-10</v>
      </c>
      <c r="AH1080" s="42">
        <v>-1.8659795000000001E-11</v>
      </c>
      <c r="AI1080" s="42">
        <v>-1.6610659999999999E-9</v>
      </c>
      <c r="AJ1080" s="42">
        <v>-2.9325876000000002E-7</v>
      </c>
      <c r="AK1080" s="42">
        <v>-2.404932E-10</v>
      </c>
      <c r="AL1080" s="42">
        <v>-3.0523702999999998E-10</v>
      </c>
      <c r="AM1080" s="42">
        <v>-1.0377771E-14</v>
      </c>
      <c r="AN1080" s="42">
        <v>-1.074062E-15</v>
      </c>
      <c r="AO1080" s="42">
        <v>-4.4388862000000001E-13</v>
      </c>
      <c r="AP1080" s="42">
        <v>-2.5645599E-14</v>
      </c>
      <c r="AQ1080" s="42">
        <v>-1.9382963000000002E-14</v>
      </c>
      <c r="AR1080" s="42">
        <v>-2.2301387999999999E-9</v>
      </c>
      <c r="AS1080" s="42">
        <v>-8.5503778000000001E-10</v>
      </c>
      <c r="AT1080" s="42">
        <v>-1.1062125000000001E-11</v>
      </c>
      <c r="AU1080" s="42">
        <v>-1.9823310000000001E-5</v>
      </c>
      <c r="AV1080" s="29">
        <v>-0.28510267</v>
      </c>
      <c r="AW1080" s="42">
        <v>-6.3462419999999996E-9</v>
      </c>
      <c r="AX1080" s="42">
        <v>-3.8592011999999998E-11</v>
      </c>
      <c r="AY1080" s="42">
        <v>-1.7266352000000001E-15</v>
      </c>
      <c r="AZ1080" s="28"/>
      <c r="BA1080" s="33"/>
      <c r="BB1080" s="28"/>
      <c r="BC1080" s="28"/>
      <c r="BE1080" s="39"/>
    </row>
    <row r="1081" spans="3:57">
      <c r="C1081" s="71" t="s">
        <v>1605</v>
      </c>
      <c r="E1081" s="68" t="s">
        <v>52</v>
      </c>
      <c r="F1081" s="43" t="s">
        <v>2523</v>
      </c>
      <c r="G1081" s="238">
        <f t="shared" si="925"/>
        <v>3.4696202125999998E-3</v>
      </c>
      <c r="H1081" s="134">
        <f t="shared" si="926"/>
        <v>-1.0245085429999998E-2</v>
      </c>
      <c r="I1081" s="134">
        <f t="shared" si="927"/>
        <v>-1.4298986160000002E-2</v>
      </c>
      <c r="J1081" s="138">
        <f t="shared" si="928"/>
        <v>-2.3653261974000001E-3</v>
      </c>
      <c r="K1081" s="190">
        <v>3.0379018000000001E-2</v>
      </c>
      <c r="L1081" s="190">
        <v>-5.2693629000000004E-3</v>
      </c>
      <c r="M1081" s="190">
        <v>-8.6379572000000009E-3</v>
      </c>
      <c r="N1081" s="190">
        <v>-8.9992318999999998E-3</v>
      </c>
      <c r="O1081" s="190">
        <v>-1.1082322999999999E-3</v>
      </c>
      <c r="P1081" s="190">
        <v>-1.3762122999999999E-4</v>
      </c>
      <c r="Q1081" s="190">
        <v>-3.9166606000000002E-4</v>
      </c>
      <c r="R1081" s="190">
        <v>-2.7998017000000001E-4</v>
      </c>
      <c r="S1081" s="190">
        <v>-1.6883838E-3</v>
      </c>
      <c r="T1081" s="190">
        <v>-3.8809224E-4</v>
      </c>
      <c r="U1081" s="190">
        <v>-8.8699874000000007E-6</v>
      </c>
      <c r="V1081" s="190">
        <v>0</v>
      </c>
      <c r="W1081" s="25"/>
      <c r="X1081" s="252">
        <f t="shared" si="920"/>
        <v>0.26188808620689652</v>
      </c>
      <c r="Y1081" s="25">
        <v>-28.494578000000001</v>
      </c>
      <c r="Z1081" s="67">
        <f t="shared" si="921"/>
        <v>-1.4711270789114217E-3</v>
      </c>
      <c r="AA1081" s="5">
        <f t="shared" si="929"/>
        <v>-3.240086773000005E-9</v>
      </c>
      <c r="AB1081" s="5">
        <f t="shared" si="923"/>
        <v>2.3653088798960994E-10</v>
      </c>
      <c r="AC1081" s="36">
        <f t="shared" si="930"/>
        <v>-0.21689675987499998</v>
      </c>
      <c r="AD1081" s="42">
        <v>2.2840772000000001E-7</v>
      </c>
      <c r="AE1081" s="42">
        <v>6.8981137999999996E-10</v>
      </c>
      <c r="AF1081" s="42">
        <v>1.885063E-14</v>
      </c>
      <c r="AG1081" s="42">
        <v>-1.0927054E-10</v>
      </c>
      <c r="AH1081" s="42">
        <v>-1.4194773000000001E-11</v>
      </c>
      <c r="AI1081" s="42">
        <v>-1.2635966E-9</v>
      </c>
      <c r="AJ1081" s="42">
        <v>-2.2308613000000001E-7</v>
      </c>
      <c r="AK1081" s="42">
        <v>-1.8294660999999999E-10</v>
      </c>
      <c r="AL1081" s="42">
        <v>-2.3219817E-10</v>
      </c>
      <c r="AM1081" s="42">
        <v>-7.8945190000000005E-15</v>
      </c>
      <c r="AN1081" s="42">
        <v>-8.1705428999999995E-16</v>
      </c>
      <c r="AO1081" s="42">
        <v>-3.3767242000000001E-13</v>
      </c>
      <c r="AP1081" s="42">
        <v>-1.9508973999999999E-14</v>
      </c>
      <c r="AQ1081" s="42">
        <v>-1.4744897000000001E-14</v>
      </c>
      <c r="AR1081" s="42">
        <v>-1.6964984E-9</v>
      </c>
      <c r="AS1081" s="42">
        <v>-6.5043945999999995E-10</v>
      </c>
      <c r="AT1081" s="42">
        <v>-8.4151163000000001E-12</v>
      </c>
      <c r="AU1081" s="42">
        <v>-1.5079874999999999E-5</v>
      </c>
      <c r="AV1081" s="29">
        <v>-0.21688167999999999</v>
      </c>
      <c r="AW1081" s="42">
        <v>-4.8276769999999999E-9</v>
      </c>
      <c r="AX1081" s="42">
        <v>-2.9357494999999998E-11</v>
      </c>
      <c r="AY1081" s="42">
        <v>-1.3134760999999999E-15</v>
      </c>
      <c r="AZ1081" s="28"/>
      <c r="BA1081" t="s">
        <v>1446</v>
      </c>
      <c r="BB1081" s="28"/>
      <c r="BC1081" s="28"/>
      <c r="BE1081" s="39"/>
    </row>
    <row r="1082" spans="3:57">
      <c r="C1082" s="57" t="s">
        <v>890</v>
      </c>
      <c r="D1082" s="1" t="s">
        <v>96</v>
      </c>
      <c r="E1082" s="29"/>
      <c r="F1082" s="67"/>
      <c r="H1082" s="67"/>
      <c r="I1082" s="67"/>
      <c r="J1082" s="67"/>
      <c r="K1082" s="67"/>
      <c r="L1082" s="67"/>
      <c r="M1082" s="67"/>
      <c r="N1082" s="67"/>
      <c r="O1082" s="67"/>
      <c r="P1082" s="67"/>
      <c r="Q1082" s="67"/>
      <c r="R1082" s="67"/>
      <c r="S1082" s="67"/>
      <c r="T1082" s="67"/>
      <c r="U1082" s="67"/>
      <c r="V1082" s="67"/>
      <c r="W1082" s="67"/>
      <c r="Y1082" s="67"/>
      <c r="AA1082" s="67"/>
      <c r="AB1082" s="67"/>
      <c r="AC1082" s="67"/>
      <c r="AD1082" s="67"/>
      <c r="AE1082" s="67"/>
      <c r="AF1082" s="67"/>
      <c r="AG1082" s="67"/>
      <c r="AH1082" s="67"/>
      <c r="AI1082" s="67"/>
      <c r="AJ1082" s="67"/>
      <c r="AK1082" s="67"/>
      <c r="AL1082" s="67"/>
      <c r="AM1082" s="67"/>
      <c r="AN1082" s="67"/>
      <c r="AO1082" s="67"/>
      <c r="AP1082" s="67"/>
      <c r="AQ1082" s="67"/>
      <c r="AR1082" s="67"/>
      <c r="AS1082" s="67"/>
      <c r="AT1082" s="67"/>
      <c r="AU1082" s="67"/>
      <c r="AV1082" s="67"/>
      <c r="AW1082" s="67"/>
      <c r="AX1082" s="67"/>
      <c r="AY1082" s="67"/>
      <c r="BE1082" s="29"/>
    </row>
    <row r="1083" spans="3:57">
      <c r="C1083" s="103" t="s">
        <v>956</v>
      </c>
      <c r="E1083" s="68" t="s">
        <v>52</v>
      </c>
      <c r="F1083" s="43" t="s">
        <v>2524</v>
      </c>
      <c r="G1083" s="238">
        <f t="shared" ref="G1083:G1085" si="939">H1083+I1083+J1083+K1083</f>
        <v>-6.2806182339999947E-3</v>
      </c>
      <c r="H1083" s="134">
        <f t="shared" ref="H1083:H1085" si="940">N1083+O1083+P1083</f>
        <v>-1.4790440429999999E-2</v>
      </c>
      <c r="I1083" s="134">
        <f t="shared" ref="I1083:I1085" si="941">L1083+M1083+Q1083</f>
        <v>-2.0642902299999998E-2</v>
      </c>
      <c r="J1083" s="138">
        <f t="shared" ref="J1083:J1085" si="942">R1083+IF(S1083="x",0,S1083)+IF(T1083="x",0,T1083)+IF(U1083="x",0,U1083)+V1083</f>
        <v>-3.414731504E-3</v>
      </c>
      <c r="K1083" s="190">
        <v>3.2567456000000002E-2</v>
      </c>
      <c r="L1083" s="190">
        <v>-7.6071788999999999E-3</v>
      </c>
      <c r="M1083" s="190">
        <v>-1.247029E-2</v>
      </c>
      <c r="N1083" s="190">
        <v>-1.2991849E-2</v>
      </c>
      <c r="O1083" s="190">
        <v>-1.5999129000000001E-3</v>
      </c>
      <c r="P1083" s="190">
        <v>-1.9867853000000001E-4</v>
      </c>
      <c r="Q1083" s="190">
        <v>-5.6543339999999998E-4</v>
      </c>
      <c r="R1083" s="190">
        <v>-4.0419673000000001E-4</v>
      </c>
      <c r="S1083" s="190">
        <v>-2.4374555E-3</v>
      </c>
      <c r="T1083" s="190">
        <v>-5.6027401E-4</v>
      </c>
      <c r="U1083" s="190">
        <v>-1.2805264000000001E-5</v>
      </c>
      <c r="V1083" s="190">
        <v>0</v>
      </c>
      <c r="W1083" s="25"/>
      <c r="X1083" s="252">
        <f t="shared" ref="X1083:X1085" si="943">K1083/0.116</f>
        <v>0.28075393103448276</v>
      </c>
      <c r="Y1083" s="25">
        <v>-41.136538999999999</v>
      </c>
      <c r="Z1083" s="67">
        <f t="shared" ref="Z1083:Z1085" si="944">AA1083*42.1*400+AB1083*1396*400+AC1083*0.0000357*200</f>
        <v>-3.7969141088003422E-3</v>
      </c>
      <c r="AA1083" s="5">
        <f t="shared" ref="AA1083:AA1085" si="945">AD1083+AG1083+AH1083+AI1083+AJ1083+AR1083+AS1083+AW1083</f>
        <v>-9.4994207083999933E-8</v>
      </c>
      <c r="AB1083" s="5">
        <f t="shared" ref="AB1083:AB1085" si="946">AE1083+AF1083+AK1083+AL1083+AM1083+AN1083+AO1083+AP1083+AQ1083+AT1083+AX1083+AY1083</f>
        <v>6.8956168032300057E-11</v>
      </c>
      <c r="AC1083" s="36">
        <f t="shared" ref="AC1083:AC1085" si="947">AU1083+AV1083</f>
        <v>-0.31312560024300001</v>
      </c>
      <c r="AD1083" s="42">
        <v>2.3942692000000002E-7</v>
      </c>
      <c r="AE1083" s="42">
        <v>7.2334741000000003E-10</v>
      </c>
      <c r="AF1083" s="42">
        <v>1.9768656E-14</v>
      </c>
      <c r="AG1083" s="42">
        <v>-1.5774971999999999E-10</v>
      </c>
      <c r="AH1083" s="42">
        <v>-2.0492454E-11</v>
      </c>
      <c r="AI1083" s="42">
        <v>-1.8242063999999999E-9</v>
      </c>
      <c r="AJ1083" s="42">
        <v>-3.2206096E-7</v>
      </c>
      <c r="AK1083" s="42">
        <v>-2.6411306000000001E-10</v>
      </c>
      <c r="AL1083" s="42">
        <v>-3.3521566000000001E-10</v>
      </c>
      <c r="AM1083" s="42">
        <v>-1.1397017E-14</v>
      </c>
      <c r="AN1083" s="42">
        <v>-1.1795502E-15</v>
      </c>
      <c r="AO1083" s="42">
        <v>-4.8748482999999996E-13</v>
      </c>
      <c r="AP1083" s="42">
        <v>-2.8164364E-14</v>
      </c>
      <c r="AQ1083" s="42">
        <v>-2.1286647000000001E-14</v>
      </c>
      <c r="AR1083" s="42">
        <v>-2.4491702000000002E-9</v>
      </c>
      <c r="AS1083" s="42">
        <v>-9.3901470999999994E-10</v>
      </c>
      <c r="AT1083" s="42">
        <v>-1.2148582999999999E-11</v>
      </c>
      <c r="AU1083" s="42">
        <v>-2.1770243000000001E-5</v>
      </c>
      <c r="AV1083" s="29">
        <v>-0.31310383000000003</v>
      </c>
      <c r="AW1083" s="42">
        <v>-6.9695335999999999E-9</v>
      </c>
      <c r="AX1083" s="42">
        <v>-4.2382299000000002E-11</v>
      </c>
      <c r="AY1083" s="42">
        <v>-1.8962154999999999E-15</v>
      </c>
      <c r="AZ1083" s="28"/>
      <c r="BA1083" s="28" t="s">
        <v>1230</v>
      </c>
      <c r="BB1083" s="28"/>
      <c r="BC1083" s="28"/>
      <c r="BE1083" s="32"/>
    </row>
    <row r="1084" spans="3:57">
      <c r="C1084" s="103" t="s">
        <v>957</v>
      </c>
      <c r="E1084" s="68" t="s">
        <v>52</v>
      </c>
      <c r="F1084" s="43" t="s">
        <v>2525</v>
      </c>
      <c r="G1084" s="238">
        <f t="shared" si="939"/>
        <v>-2.0590763402000001E-2</v>
      </c>
      <c r="H1084" s="134">
        <f t="shared" si="940"/>
        <v>-1.553597512E-2</v>
      </c>
      <c r="I1084" s="134">
        <f t="shared" si="941"/>
        <v>-2.1683439119999998E-2</v>
      </c>
      <c r="J1084" s="138">
        <f t="shared" si="942"/>
        <v>-3.586856162E-3</v>
      </c>
      <c r="K1084" s="190">
        <v>2.0215507000000001E-2</v>
      </c>
      <c r="L1084" s="190">
        <v>-7.9906301999999995E-3</v>
      </c>
      <c r="M1084" s="190">
        <v>-1.3098874E-2</v>
      </c>
      <c r="N1084" s="190">
        <v>-1.3646722999999999E-2</v>
      </c>
      <c r="O1084" s="190">
        <v>-1.6805589000000001E-3</v>
      </c>
      <c r="P1084" s="190">
        <v>-2.0869321999999999E-4</v>
      </c>
      <c r="Q1084" s="190">
        <v>-5.9393491999999997E-4</v>
      </c>
      <c r="R1084" s="190">
        <v>-4.2457086999999998E-4</v>
      </c>
      <c r="S1084" s="190">
        <v>-2.5603191000000002E-3</v>
      </c>
      <c r="T1084" s="190">
        <v>-5.8851545999999996E-4</v>
      </c>
      <c r="U1084" s="190">
        <v>-1.3450732000000001E-5</v>
      </c>
      <c r="V1084" s="190">
        <v>0</v>
      </c>
      <c r="W1084" s="25"/>
      <c r="X1084" s="252">
        <f t="shared" si="943"/>
        <v>0.17427161206896552</v>
      </c>
      <c r="Y1084" s="25">
        <v>-43.210087999999999</v>
      </c>
      <c r="Z1084" s="67">
        <f t="shared" si="944"/>
        <v>-6.0621350297093736E-3</v>
      </c>
      <c r="AA1084" s="5">
        <f t="shared" si="945"/>
        <v>-2.1173103009699997E-7</v>
      </c>
      <c r="AB1084" s="5">
        <f t="shared" si="946"/>
        <v>-2.653528405862E-10</v>
      </c>
      <c r="AC1084" s="36">
        <f t="shared" si="947"/>
        <v>-0.32890916760400002</v>
      </c>
      <c r="AD1084" s="42">
        <v>1.3954709999999999E-7</v>
      </c>
      <c r="AE1084" s="42">
        <v>4.2203321000000002E-10</v>
      </c>
      <c r="AF1084" s="42">
        <v>1.1536612E-14</v>
      </c>
      <c r="AG1084" s="42">
        <v>-1.6570133000000001E-10</v>
      </c>
      <c r="AH1084" s="42">
        <v>-2.1525407E-11</v>
      </c>
      <c r="AI1084" s="42">
        <v>-1.9161583E-9</v>
      </c>
      <c r="AJ1084" s="42">
        <v>-3.3829492999999998E-7</v>
      </c>
      <c r="AK1084" s="42">
        <v>-2.7742608E-10</v>
      </c>
      <c r="AL1084" s="42">
        <v>-3.5211271000000001E-10</v>
      </c>
      <c r="AM1084" s="42">
        <v>-1.1971501E-14</v>
      </c>
      <c r="AN1084" s="42">
        <v>-1.2390071999999999E-15</v>
      </c>
      <c r="AO1084" s="42">
        <v>-5.1205723E-13</v>
      </c>
      <c r="AP1084" s="42">
        <v>-2.9584030999999999E-14</v>
      </c>
      <c r="AQ1084" s="42">
        <v>-2.2359631999999999E-14</v>
      </c>
      <c r="AR1084" s="42">
        <v>-2.5726243999999999E-9</v>
      </c>
      <c r="AS1084" s="42">
        <v>-9.8634715999999997E-10</v>
      </c>
      <c r="AT1084" s="42">
        <v>-1.2760950999999999E-11</v>
      </c>
      <c r="AU1084" s="42">
        <v>-2.2867603999999999E-5</v>
      </c>
      <c r="AV1084" s="29">
        <v>-0.32888630000000002</v>
      </c>
      <c r="AW1084" s="42">
        <v>-7.3208434999999996E-9</v>
      </c>
      <c r="AX1084" s="42">
        <v>-4.4518642999999997E-11</v>
      </c>
      <c r="AY1084" s="42">
        <v>-1.9917969999999999E-15</v>
      </c>
      <c r="AZ1084" s="28"/>
      <c r="BA1084" s="28" t="s">
        <v>1230</v>
      </c>
      <c r="BB1084" s="28"/>
      <c r="BC1084" s="28"/>
      <c r="BE1084" s="32"/>
    </row>
    <row r="1085" spans="3:57">
      <c r="C1085" s="103" t="s">
        <v>958</v>
      </c>
      <c r="E1085" s="68" t="s">
        <v>52</v>
      </c>
      <c r="F1085" s="43" t="s">
        <v>2526</v>
      </c>
      <c r="G1085" s="238">
        <f t="shared" si="939"/>
        <v>-4.2285911209E-2</v>
      </c>
      <c r="H1085" s="134">
        <f t="shared" si="940"/>
        <v>-1.38044113E-2</v>
      </c>
      <c r="I1085" s="134">
        <f t="shared" si="941"/>
        <v>-1.9266709440000002E-2</v>
      </c>
      <c r="J1085" s="138">
        <f t="shared" si="942"/>
        <v>-3.1870827689999999E-3</v>
      </c>
      <c r="K1085" s="190">
        <v>-6.0277077E-3</v>
      </c>
      <c r="L1085" s="190">
        <v>-7.1000335999999997E-3</v>
      </c>
      <c r="M1085" s="190">
        <v>-1.1638938E-2</v>
      </c>
      <c r="N1085" s="190">
        <v>-1.2125726E-2</v>
      </c>
      <c r="O1085" s="190">
        <v>-1.493252E-3</v>
      </c>
      <c r="P1085" s="190">
        <v>-1.8543330000000001E-4</v>
      </c>
      <c r="Q1085" s="190">
        <v>-5.2773784000000002E-4</v>
      </c>
      <c r="R1085" s="190">
        <v>-3.7725028E-4</v>
      </c>
      <c r="S1085" s="190">
        <v>-2.2749584999999998E-3</v>
      </c>
      <c r="T1085" s="190">
        <v>-5.2292240999999998E-4</v>
      </c>
      <c r="U1085" s="190">
        <v>-1.1951579E-5</v>
      </c>
      <c r="V1085" s="190">
        <v>0</v>
      </c>
      <c r="W1085" s="25"/>
      <c r="X1085" s="252">
        <f t="shared" si="943"/>
        <v>-5.1962997413793101E-2</v>
      </c>
      <c r="Y1085" s="25">
        <v>-38.394103000000001</v>
      </c>
      <c r="Z1085" s="67">
        <f t="shared" si="944"/>
        <v>-8.9417865544750667E-3</v>
      </c>
      <c r="AA1085" s="5">
        <f t="shared" si="945"/>
        <v>-3.8005326499000004E-7</v>
      </c>
      <c r="AB1085" s="5">
        <f t="shared" si="946"/>
        <v>-8.1486493830130003E-10</v>
      </c>
      <c r="AC1085" s="36">
        <f t="shared" si="947"/>
        <v>-0.292250558893</v>
      </c>
      <c r="AD1085" s="42">
        <v>-6.7926878999999995E-8</v>
      </c>
      <c r="AE1085" s="42">
        <v>-2.0407575E-10</v>
      </c>
      <c r="AF1085" s="42">
        <v>-5.5702547000000001E-15</v>
      </c>
      <c r="AG1085" s="42">
        <v>-1.4723306999999999E-10</v>
      </c>
      <c r="AH1085" s="42">
        <v>-1.912629E-11</v>
      </c>
      <c r="AI1085" s="42">
        <v>-1.7025926E-9</v>
      </c>
      <c r="AJ1085" s="42">
        <v>-3.0059023000000001E-7</v>
      </c>
      <c r="AK1085" s="42">
        <v>-2.4650553E-10</v>
      </c>
      <c r="AL1085" s="42">
        <v>-3.1286794999999999E-10</v>
      </c>
      <c r="AM1085" s="42">
        <v>-1.0637216E-14</v>
      </c>
      <c r="AN1085" s="42">
        <v>-1.1009134999999999E-15</v>
      </c>
      <c r="AO1085" s="42">
        <v>-4.5498584E-13</v>
      </c>
      <c r="AP1085" s="42">
        <v>-2.6286739000000001E-14</v>
      </c>
      <c r="AQ1085" s="42">
        <v>-1.9867537E-14</v>
      </c>
      <c r="AR1085" s="42">
        <v>-2.2858922000000001E-9</v>
      </c>
      <c r="AS1085" s="42">
        <v>-8.7641373000000005E-10</v>
      </c>
      <c r="AT1085" s="42">
        <v>-1.1338678000000001E-11</v>
      </c>
      <c r="AU1085" s="42">
        <v>-2.0318893E-5</v>
      </c>
      <c r="AV1085" s="29">
        <v>-0.29223023999999997</v>
      </c>
      <c r="AW1085" s="42">
        <v>-6.5048981E-9</v>
      </c>
      <c r="AX1085" s="42">
        <v>-3.9556811999999998E-11</v>
      </c>
      <c r="AY1085" s="42">
        <v>-1.7698011000000001E-15</v>
      </c>
      <c r="AZ1085" s="28"/>
      <c r="BA1085" s="28" t="s">
        <v>1230</v>
      </c>
      <c r="BB1085" s="28"/>
      <c r="BC1085" s="28"/>
      <c r="BE1085" s="32"/>
    </row>
    <row r="1086" spans="3:57">
      <c r="C1086" s="57" t="s">
        <v>889</v>
      </c>
      <c r="D1086" s="1" t="s">
        <v>97</v>
      </c>
      <c r="F1086" s="67"/>
      <c r="BE1086" s="29"/>
    </row>
    <row r="1087" spans="3:57">
      <c r="C1087" s="71" t="s">
        <v>959</v>
      </c>
      <c r="E1087" s="68" t="s">
        <v>52</v>
      </c>
      <c r="F1087" s="43" t="s">
        <v>2527</v>
      </c>
      <c r="G1087" s="238">
        <f t="shared" ref="G1087:G1093" si="948">H1087+I1087+J1087+K1087</f>
        <v>-0.15396295129859999</v>
      </c>
      <c r="H1087" s="134">
        <f t="shared" ref="H1087:H1093" si="949">N1087+O1087+P1087</f>
        <v>-6.9022054490000002E-3</v>
      </c>
      <c r="I1087" s="134">
        <f t="shared" ref="I1087:I1093" si="950">L1087+M1087+Q1087</f>
        <v>-9.6333545199999999E-3</v>
      </c>
      <c r="J1087" s="138">
        <f t="shared" ref="J1087:J1093" si="951">R1087+IF(S1087="x",0,S1087)+IF(T1087="x",0,T1087)+IF(U1087="x",0,U1087)+V1087</f>
        <v>-1.5935413296E-3</v>
      </c>
      <c r="K1087" s="190">
        <v>-0.13583385000000001</v>
      </c>
      <c r="L1087" s="190">
        <v>-3.5500167999999999E-3</v>
      </c>
      <c r="M1087" s="190">
        <v>-5.8194687999999998E-3</v>
      </c>
      <c r="N1087" s="190">
        <v>-6.0628627999999999E-3</v>
      </c>
      <c r="O1087" s="190">
        <v>-7.4662600000000002E-4</v>
      </c>
      <c r="P1087" s="190">
        <v>-9.2716649000000007E-5</v>
      </c>
      <c r="Q1087" s="190">
        <v>-2.6386892000000001E-4</v>
      </c>
      <c r="R1087" s="190">
        <v>-1.8862514E-4</v>
      </c>
      <c r="S1087" s="190">
        <v>-1.1374791999999999E-3</v>
      </c>
      <c r="T1087" s="190">
        <v>-2.6146120000000001E-4</v>
      </c>
      <c r="U1087" s="190">
        <v>-5.9757896E-6</v>
      </c>
      <c r="V1087" s="190">
        <v>0</v>
      </c>
      <c r="W1087" s="25"/>
      <c r="X1087" s="252">
        <f t="shared" ref="X1087:X1093" si="952">K1087/0.116</f>
        <v>-1.1709814655172415</v>
      </c>
      <c r="Y1087" s="25">
        <v>-19.197050999999998</v>
      </c>
      <c r="Z1087" s="67">
        <f t="shared" ref="Z1087:Z1093" si="953">AA1087*42.1*400+AB1087*1396*400+AC1087*0.0000357*200</f>
        <v>-2.4154682421244793E-2</v>
      </c>
      <c r="AA1087" s="5">
        <f t="shared" ref="AA1087:AA1093" si="954">AD1087+AG1087+AH1087+AI1087+AJ1087+AR1087+AS1087+AW1087</f>
        <v>-1.252586597961E-6</v>
      </c>
      <c r="AB1087" s="5">
        <f t="shared" ref="AB1087:AB1093" si="955">AE1087+AF1087+AK1087+AL1087+AM1087+AN1087+AO1087+AP1087+AQ1087+AT1087+AX1087+AY1087</f>
        <v>-3.613520086550809E-9</v>
      </c>
      <c r="AC1087" s="36">
        <f t="shared" ref="AC1087:AC1093" si="956">AU1087+AV1087</f>
        <v>-0.14612527944699999</v>
      </c>
      <c r="AD1087" s="42">
        <v>-1.0965234E-6</v>
      </c>
      <c r="AE1087" s="42">
        <v>-3.3080378999999998E-9</v>
      </c>
      <c r="AF1087" s="42">
        <v>-9.0377626999999994E-14</v>
      </c>
      <c r="AG1087" s="42">
        <v>-7.3616536000000004E-11</v>
      </c>
      <c r="AH1087" s="42">
        <v>-9.563145E-12</v>
      </c>
      <c r="AI1087" s="42">
        <v>-8.5129631999999999E-10</v>
      </c>
      <c r="AJ1087" s="42">
        <v>-1.5029512E-7</v>
      </c>
      <c r="AK1087" s="42">
        <v>-1.2325276E-10</v>
      </c>
      <c r="AL1087" s="42">
        <v>-1.5643397999999999E-10</v>
      </c>
      <c r="AM1087" s="42">
        <v>-5.3186079000000002E-15</v>
      </c>
      <c r="AN1087" s="42">
        <v>-5.5045675999999997E-16</v>
      </c>
      <c r="AO1087" s="42">
        <v>-2.2749292E-13</v>
      </c>
      <c r="AP1087" s="42">
        <v>-1.314337E-14</v>
      </c>
      <c r="AQ1087" s="42">
        <v>-9.9337686E-15</v>
      </c>
      <c r="AR1087" s="42">
        <v>-1.1429461000000001E-9</v>
      </c>
      <c r="AS1087" s="42">
        <v>-4.3820686E-10</v>
      </c>
      <c r="AT1087" s="42">
        <v>-5.6693389000000003E-12</v>
      </c>
      <c r="AU1087" s="42">
        <v>-1.0159447E-5</v>
      </c>
      <c r="AV1087" s="42">
        <v>-0.14611511999999999</v>
      </c>
      <c r="AW1087" s="42">
        <v>-3.252449E-9</v>
      </c>
      <c r="AX1087" s="42">
        <v>-1.9778405999999999E-11</v>
      </c>
      <c r="AY1087" s="42">
        <v>-8.8490055000000004E-16</v>
      </c>
      <c r="AZ1087" s="28"/>
      <c r="BA1087" s="28" t="s">
        <v>1230</v>
      </c>
      <c r="BB1087" s="28"/>
      <c r="BC1087" s="28"/>
      <c r="BE1087" s="32"/>
    </row>
    <row r="1088" spans="3:57">
      <c r="C1088" s="71" t="s">
        <v>960</v>
      </c>
      <c r="D1088" s="17">
        <v>1</v>
      </c>
      <c r="E1088" s="68" t="s">
        <v>52</v>
      </c>
      <c r="F1088" s="43" t="s">
        <v>2528</v>
      </c>
      <c r="G1088" s="238">
        <f t="shared" si="948"/>
        <v>-0.1330411549205</v>
      </c>
      <c r="H1088" s="134">
        <f t="shared" si="949"/>
        <v>-5.9642751320000001E-3</v>
      </c>
      <c r="I1088" s="134">
        <f t="shared" si="950"/>
        <v>-8.3242923699999999E-3</v>
      </c>
      <c r="J1088" s="138">
        <f t="shared" si="951"/>
        <v>-1.3769974184999999E-3</v>
      </c>
      <c r="K1088" s="190">
        <v>-0.11737559</v>
      </c>
      <c r="L1088" s="190">
        <v>-3.0676102999999998E-3</v>
      </c>
      <c r="M1088" s="190">
        <v>-5.0286699000000002E-3</v>
      </c>
      <c r="N1088" s="190">
        <v>-5.2389895000000001E-3</v>
      </c>
      <c r="O1088" s="190">
        <v>-6.4516810999999999E-4</v>
      </c>
      <c r="P1088" s="190">
        <v>-8.0117521999999993E-5</v>
      </c>
      <c r="Q1088" s="190">
        <v>-2.2801217000000001E-4</v>
      </c>
      <c r="R1088" s="190">
        <v>-1.6299315E-4</v>
      </c>
      <c r="S1088" s="190">
        <v>-9.8290888999999992E-4</v>
      </c>
      <c r="T1088" s="190">
        <v>-2.2593162999999999E-4</v>
      </c>
      <c r="U1088" s="190">
        <v>-5.1637485000000004E-6</v>
      </c>
      <c r="V1088" s="190">
        <v>0</v>
      </c>
      <c r="W1088" s="25"/>
      <c r="X1088" s="252">
        <f t="shared" si="952"/>
        <v>-1.0118585344827586</v>
      </c>
      <c r="Y1088" s="25">
        <v>-16.588393</v>
      </c>
      <c r="Z1088" s="67">
        <f t="shared" si="953"/>
        <v>-2.0872339304716107E-2</v>
      </c>
      <c r="AA1088" s="5">
        <f t="shared" si="954"/>
        <v>-1.0823745125285999E-6</v>
      </c>
      <c r="AB1088" s="5">
        <f t="shared" si="955"/>
        <v>-3.1224842718965605E-9</v>
      </c>
      <c r="AC1088" s="36">
        <f t="shared" si="956"/>
        <v>-0.1262685288946</v>
      </c>
      <c r="AD1088" s="42">
        <v>-9.4751851000000005E-7</v>
      </c>
      <c r="AE1088" s="42">
        <v>-2.8585136000000002E-9</v>
      </c>
      <c r="AF1088" s="42">
        <v>-7.8096346999999998E-14</v>
      </c>
      <c r="AG1088" s="42">
        <v>-6.3612894999999998E-11</v>
      </c>
      <c r="AH1088" s="42">
        <v>-8.2636236000000003E-12</v>
      </c>
      <c r="AI1088" s="42">
        <v>-7.3561493999999999E-10</v>
      </c>
      <c r="AJ1088" s="42">
        <v>-1.2987174E-7</v>
      </c>
      <c r="AK1088" s="42">
        <v>-1.0650413E-10</v>
      </c>
      <c r="AL1088" s="42">
        <v>-1.3517640000000001E-10</v>
      </c>
      <c r="AM1088" s="42">
        <v>-4.5958702000000002E-15</v>
      </c>
      <c r="AN1088" s="42">
        <v>-4.7565602000000005E-16</v>
      </c>
      <c r="AO1088" s="42">
        <v>-1.9657925E-13</v>
      </c>
      <c r="AP1088" s="42">
        <v>-1.1357337E-14</v>
      </c>
      <c r="AQ1088" s="42">
        <v>-8.5838835999999995E-15</v>
      </c>
      <c r="AR1088" s="42">
        <v>-9.8763288000000004E-10</v>
      </c>
      <c r="AS1088" s="42">
        <v>-3.7865959E-10</v>
      </c>
      <c r="AT1088" s="42">
        <v>-4.8989408999999998E-12</v>
      </c>
      <c r="AU1088" s="42">
        <v>-8.7788945999999998E-6</v>
      </c>
      <c r="AV1088" s="42">
        <v>-0.12625975</v>
      </c>
      <c r="AW1088" s="42">
        <v>-2.8104786E-9</v>
      </c>
      <c r="AX1088" s="42">
        <v>-1.7090748000000001E-11</v>
      </c>
      <c r="AY1088" s="42">
        <v>-7.6465274000000001E-16</v>
      </c>
      <c r="AZ1088" s="28"/>
      <c r="BA1088" s="28" t="s">
        <v>1230</v>
      </c>
      <c r="BB1088" s="28"/>
      <c r="BC1088" s="28"/>
      <c r="BE1088" s="32"/>
    </row>
    <row r="1089" spans="3:69">
      <c r="C1089" s="71" t="s">
        <v>961</v>
      </c>
      <c r="E1089" s="68" t="s">
        <v>52</v>
      </c>
      <c r="F1089" s="43" t="s">
        <v>2529</v>
      </c>
      <c r="G1089" s="238">
        <f t="shared" si="948"/>
        <v>-6.7378909671800005E-2</v>
      </c>
      <c r="H1089" s="134">
        <f t="shared" si="949"/>
        <v>-3.0206167780000002E-3</v>
      </c>
      <c r="I1089" s="134">
        <f t="shared" si="950"/>
        <v>-4.2158513299999992E-3</v>
      </c>
      <c r="J1089" s="138">
        <f t="shared" si="951"/>
        <v>-6.9738256379999993E-4</v>
      </c>
      <c r="K1089" s="190">
        <v>-5.9445059000000001E-2</v>
      </c>
      <c r="L1089" s="190">
        <v>-1.5535962E-3</v>
      </c>
      <c r="M1089" s="190">
        <v>-2.546778E-3</v>
      </c>
      <c r="N1089" s="190">
        <v>-2.6532946999999999E-3</v>
      </c>
      <c r="O1089" s="190">
        <v>-3.2674643000000001E-4</v>
      </c>
      <c r="P1089" s="190">
        <v>-4.0575648000000003E-5</v>
      </c>
      <c r="Q1089" s="190">
        <v>-1.1547713E-4</v>
      </c>
      <c r="R1089" s="190">
        <v>-8.2548145E-5</v>
      </c>
      <c r="S1089" s="190">
        <v>-4.9779578999999997E-4</v>
      </c>
      <c r="T1089" s="190">
        <v>-1.1442344E-4</v>
      </c>
      <c r="U1089" s="190">
        <v>-2.6151888E-6</v>
      </c>
      <c r="V1089" s="190">
        <v>0</v>
      </c>
      <c r="W1089" s="25"/>
      <c r="X1089" s="252">
        <f t="shared" si="952"/>
        <v>-0.51245740517241378</v>
      </c>
      <c r="Y1089" s="25">
        <v>-8.4012183</v>
      </c>
      <c r="Z1089" s="67">
        <f t="shared" si="953"/>
        <v>-1.0570829932770736E-2</v>
      </c>
      <c r="AA1089" s="5">
        <f t="shared" si="954"/>
        <v>-5.4817031877849994E-7</v>
      </c>
      <c r="AB1089" s="5">
        <f t="shared" si="955"/>
        <v>-1.5813871714035698E-9</v>
      </c>
      <c r="AC1089" s="36">
        <f t="shared" si="956"/>
        <v>-6.3948903085299991E-2</v>
      </c>
      <c r="AD1089" s="42">
        <v>-4.7987227999999998E-7</v>
      </c>
      <c r="AE1089" s="42">
        <v>-1.4476987999999999E-9</v>
      </c>
      <c r="AF1089" s="42">
        <v>-3.9552021000000002E-14</v>
      </c>
      <c r="AG1089" s="42">
        <v>-3.2216852999999999E-11</v>
      </c>
      <c r="AH1089" s="42">
        <v>-4.1851255000000002E-12</v>
      </c>
      <c r="AI1089" s="42">
        <v>-3.7255336999999999E-10</v>
      </c>
      <c r="AJ1089" s="42">
        <v>-6.5773751000000001E-8</v>
      </c>
      <c r="AK1089" s="42">
        <v>-5.3939188E-11</v>
      </c>
      <c r="AL1089" s="42">
        <v>-6.8460305000000004E-11</v>
      </c>
      <c r="AM1089" s="42">
        <v>-2.3275859E-15</v>
      </c>
      <c r="AN1089" s="42">
        <v>-2.4089676000000002E-16</v>
      </c>
      <c r="AO1089" s="42">
        <v>-9.9557877000000004E-14</v>
      </c>
      <c r="AP1089" s="42">
        <v>-5.7519415999999999E-15</v>
      </c>
      <c r="AQ1089" s="42">
        <v>-4.3473217000000003E-15</v>
      </c>
      <c r="AR1089" s="42">
        <v>-5.0018826999999995E-10</v>
      </c>
      <c r="AS1089" s="42">
        <v>-1.9177275999999999E-10</v>
      </c>
      <c r="AT1089" s="42">
        <v>-2.4810765000000002E-12</v>
      </c>
      <c r="AU1089" s="42">
        <v>-4.4460853000000001E-6</v>
      </c>
      <c r="AV1089" s="42">
        <v>-6.3944456999999996E-2</v>
      </c>
      <c r="AW1089" s="42">
        <v>-1.4233714000000001E-9</v>
      </c>
      <c r="AX1089" s="42">
        <v>-8.6556370000000008E-12</v>
      </c>
      <c r="AY1089" s="42">
        <v>-3.8725960999999998E-16</v>
      </c>
      <c r="AZ1089" s="28"/>
      <c r="BA1089" s="28" t="s">
        <v>1230</v>
      </c>
      <c r="BB1089" s="28"/>
      <c r="BC1089" s="28"/>
      <c r="BE1089" s="32"/>
    </row>
    <row r="1090" spans="3:69">
      <c r="C1090" s="71" t="s">
        <v>962</v>
      </c>
      <c r="E1090" s="68" t="s">
        <v>52</v>
      </c>
      <c r="F1090" s="43" t="s">
        <v>2530</v>
      </c>
      <c r="G1090" s="238">
        <f t="shared" si="948"/>
        <v>-0.14806193779139998</v>
      </c>
      <c r="H1090" s="134">
        <f t="shared" si="949"/>
        <v>-6.6376610189999999E-3</v>
      </c>
      <c r="I1090" s="134">
        <f t="shared" si="950"/>
        <v>-9.2641318799999983E-3</v>
      </c>
      <c r="J1090" s="138">
        <f t="shared" si="951"/>
        <v>-1.5324648923999999E-3</v>
      </c>
      <c r="K1090" s="190">
        <v>-0.13062768</v>
      </c>
      <c r="L1090" s="190">
        <v>-3.4139534000000001E-3</v>
      </c>
      <c r="M1090" s="190">
        <v>-5.5964229999999997E-3</v>
      </c>
      <c r="N1090" s="190">
        <v>-5.8304882999999997E-3</v>
      </c>
      <c r="O1090" s="190">
        <v>-7.1800966999999995E-4</v>
      </c>
      <c r="P1090" s="190">
        <v>-8.9163048999999994E-5</v>
      </c>
      <c r="Q1090" s="190">
        <v>-2.5375548000000002E-4</v>
      </c>
      <c r="R1090" s="190">
        <v>-1.8139560000000001E-4</v>
      </c>
      <c r="S1090" s="190">
        <v>-1.0938825E-3</v>
      </c>
      <c r="T1090" s="190">
        <v>-2.5144004000000002E-4</v>
      </c>
      <c r="U1090" s="190">
        <v>-5.7467523999999999E-6</v>
      </c>
      <c r="V1090" s="190">
        <v>0</v>
      </c>
      <c r="W1090" s="25"/>
      <c r="X1090" s="252">
        <f t="shared" si="952"/>
        <v>-1.1261006896551724</v>
      </c>
      <c r="Y1090" s="25">
        <v>-18.461276000000002</v>
      </c>
      <c r="Z1090" s="67">
        <f t="shared" si="953"/>
        <v>-2.3228893708670161E-2</v>
      </c>
      <c r="AA1090" s="5">
        <f t="shared" si="954"/>
        <v>-1.2045780818293999E-6</v>
      </c>
      <c r="AB1090" s="5">
        <f t="shared" si="955"/>
        <v>-3.4750228113072202E-9</v>
      </c>
      <c r="AC1090" s="36">
        <f t="shared" si="956"/>
        <v>-0.1405246600601</v>
      </c>
      <c r="AD1090" s="42">
        <v>-1.0544964000000001E-6</v>
      </c>
      <c r="AE1090" s="42">
        <v>-3.181249E-9</v>
      </c>
      <c r="AF1090" s="42">
        <v>-8.6913676E-14</v>
      </c>
      <c r="AG1090" s="42">
        <v>-7.0794995999999997E-11</v>
      </c>
      <c r="AH1090" s="42">
        <v>-9.1966133999999995E-12</v>
      </c>
      <c r="AI1090" s="42">
        <v>-8.1866824000000005E-10</v>
      </c>
      <c r="AJ1090" s="42">
        <v>-1.4453467999999999E-7</v>
      </c>
      <c r="AK1090" s="42">
        <v>-1.1852878999999999E-10</v>
      </c>
      <c r="AL1090" s="42">
        <v>-1.5043825000000001E-10</v>
      </c>
      <c r="AM1090" s="42">
        <v>-5.1147587999999997E-15</v>
      </c>
      <c r="AN1090" s="42">
        <v>-5.2935912000000005E-16</v>
      </c>
      <c r="AO1090" s="42">
        <v>-2.1877368E-13</v>
      </c>
      <c r="AP1090" s="42">
        <v>-1.2639617E-14</v>
      </c>
      <c r="AQ1090" s="42">
        <v>-9.5530317999999994E-15</v>
      </c>
      <c r="AR1090" s="42">
        <v>-1.0991397999999999E-9</v>
      </c>
      <c r="AS1090" s="42">
        <v>-4.2141148000000002E-10</v>
      </c>
      <c r="AT1090" s="42">
        <v>-5.4520472000000004E-12</v>
      </c>
      <c r="AU1090" s="42">
        <v>-9.7700601000000004E-6</v>
      </c>
      <c r="AV1090" s="29">
        <v>-0.14051489</v>
      </c>
      <c r="AW1090" s="42">
        <v>-3.1277906999999998E-9</v>
      </c>
      <c r="AX1090" s="42">
        <v>-1.9020349E-11</v>
      </c>
      <c r="AY1090" s="42">
        <v>-8.5098449999999995E-16</v>
      </c>
      <c r="AZ1090" s="28"/>
      <c r="BA1090" s="28" t="s">
        <v>1230</v>
      </c>
      <c r="BB1090" s="28"/>
      <c r="BC1090" s="28"/>
      <c r="BE1090" s="32"/>
    </row>
    <row r="1091" spans="3:69">
      <c r="C1091" s="71" t="s">
        <v>963</v>
      </c>
      <c r="E1091" s="68" t="s">
        <v>52</v>
      </c>
      <c r="F1091" s="43" t="s">
        <v>2531</v>
      </c>
      <c r="G1091" s="238">
        <f t="shared" si="948"/>
        <v>-0.16093689031800001</v>
      </c>
      <c r="H1091" s="134">
        <f t="shared" si="949"/>
        <v>-7.2148489479999999E-3</v>
      </c>
      <c r="I1091" s="134">
        <f t="shared" si="950"/>
        <v>-1.006970867E-2</v>
      </c>
      <c r="J1091" s="138">
        <f t="shared" si="951"/>
        <v>-1.6657226999999999E-3</v>
      </c>
      <c r="K1091" s="190">
        <v>-0.14198661000000001</v>
      </c>
      <c r="L1091" s="190">
        <v>-3.7108190000000002E-3</v>
      </c>
      <c r="M1091" s="190">
        <v>-6.0830685000000002E-3</v>
      </c>
      <c r="N1091" s="190">
        <v>-6.3374872999999998E-3</v>
      </c>
      <c r="O1091" s="190">
        <v>-7.8044528999999998E-4</v>
      </c>
      <c r="P1091" s="190">
        <v>-9.6916357999999998E-5</v>
      </c>
      <c r="Q1091" s="190">
        <v>-2.7582117000000001E-4</v>
      </c>
      <c r="R1091" s="190">
        <v>-1.9716914000000001E-4</v>
      </c>
      <c r="S1091" s="190">
        <v>-1.1890027E-3</v>
      </c>
      <c r="T1091" s="190">
        <v>-2.7330439E-4</v>
      </c>
      <c r="U1091" s="190">
        <v>-6.2464699999999998E-6</v>
      </c>
      <c r="V1091" s="190">
        <v>0</v>
      </c>
      <c r="W1091" s="25"/>
      <c r="X1091" s="252">
        <f t="shared" si="952"/>
        <v>-1.2240225</v>
      </c>
      <c r="Y1091" s="25">
        <v>-20.066604000000002</v>
      </c>
      <c r="Z1091" s="67">
        <f t="shared" si="953"/>
        <v>-2.5248796730231428E-2</v>
      </c>
      <c r="AA1091" s="5">
        <f t="shared" si="954"/>
        <v>-1.3093239598419E-6</v>
      </c>
      <c r="AB1091" s="5">
        <f t="shared" si="955"/>
        <v>-3.7771986614048901E-9</v>
      </c>
      <c r="AC1091" s="36">
        <f t="shared" si="956"/>
        <v>-0.152744189631</v>
      </c>
      <c r="AD1091" s="42">
        <v>-1.1461917000000001E-6</v>
      </c>
      <c r="AE1091" s="42">
        <v>-3.4578792999999998E-9</v>
      </c>
      <c r="AF1091" s="42">
        <v>-9.4471386999999997E-14</v>
      </c>
      <c r="AG1091" s="42">
        <v>-7.6951083000000001E-11</v>
      </c>
      <c r="AH1091" s="42">
        <v>-9.9963189000000005E-12</v>
      </c>
      <c r="AI1091" s="42">
        <v>-8.8985677999999999E-10</v>
      </c>
      <c r="AJ1091" s="42">
        <v>-1.5710290999999999E-7</v>
      </c>
      <c r="AK1091" s="42">
        <v>-1.2883564000000001E-10</v>
      </c>
      <c r="AL1091" s="42">
        <v>-1.6351984000000001E-10</v>
      </c>
      <c r="AM1091" s="42">
        <v>-5.5595204E-15</v>
      </c>
      <c r="AN1091" s="42">
        <v>-5.7539034000000001E-16</v>
      </c>
      <c r="AO1091" s="42">
        <v>-2.3779748000000001E-13</v>
      </c>
      <c r="AP1091" s="42">
        <v>-1.3738714E-14</v>
      </c>
      <c r="AQ1091" s="42">
        <v>-1.038373E-14</v>
      </c>
      <c r="AR1091" s="42">
        <v>-1.1947171999999999E-9</v>
      </c>
      <c r="AS1091" s="42">
        <v>-4.5805596000000001E-10</v>
      </c>
      <c r="AT1091" s="42">
        <v>-5.9261382000000002E-12</v>
      </c>
      <c r="AU1091" s="42">
        <v>-1.0619631000000001E-5</v>
      </c>
      <c r="AV1091" s="29">
        <v>-0.15273357000000001</v>
      </c>
      <c r="AW1091" s="42">
        <v>-3.3997725000000001E-9</v>
      </c>
      <c r="AX1091" s="42">
        <v>-2.0674292000000001E-11</v>
      </c>
      <c r="AY1091" s="42">
        <v>-9.2498314999999992E-16</v>
      </c>
      <c r="AZ1091" s="28"/>
      <c r="BA1091" s="28" t="s">
        <v>1230</v>
      </c>
      <c r="BB1091" s="28"/>
      <c r="BC1091" s="28"/>
      <c r="BE1091" s="32"/>
    </row>
    <row r="1092" spans="3:69">
      <c r="C1092" s="71" t="s">
        <v>964</v>
      </c>
      <c r="D1092" s="17">
        <v>1</v>
      </c>
      <c r="E1092" s="68" t="s">
        <v>52</v>
      </c>
      <c r="F1092" s="43" t="s">
        <v>2532</v>
      </c>
      <c r="G1092" s="238">
        <f t="shared" si="948"/>
        <v>-0.13894217863780001</v>
      </c>
      <c r="H1092" s="134">
        <f t="shared" si="949"/>
        <v>-6.2288195620000004E-3</v>
      </c>
      <c r="I1092" s="134">
        <f t="shared" si="950"/>
        <v>-8.693515110000001E-3</v>
      </c>
      <c r="J1092" s="138">
        <f t="shared" si="951"/>
        <v>-1.4380739658000001E-3</v>
      </c>
      <c r="K1092" s="190">
        <v>-0.12258177000000001</v>
      </c>
      <c r="L1092" s="190">
        <v>-3.2036737E-3</v>
      </c>
      <c r="M1092" s="190">
        <v>-5.2517158E-3</v>
      </c>
      <c r="N1092" s="190">
        <v>-5.4713640000000003E-3</v>
      </c>
      <c r="O1092" s="190">
        <v>-6.7378443999999995E-4</v>
      </c>
      <c r="P1092" s="190">
        <v>-8.3671122000000006E-5</v>
      </c>
      <c r="Q1092" s="190">
        <v>-2.3812561E-4</v>
      </c>
      <c r="R1092" s="190">
        <v>-1.7022268999999999E-4</v>
      </c>
      <c r="S1092" s="190">
        <v>-1.0265057000000001E-3</v>
      </c>
      <c r="T1092" s="190">
        <v>-2.3595279000000001E-4</v>
      </c>
      <c r="U1092" s="190">
        <v>-5.3927857999999996E-6</v>
      </c>
      <c r="V1092" s="190">
        <v>0</v>
      </c>
      <c r="W1092" s="25"/>
      <c r="X1092" s="252">
        <f t="shared" si="952"/>
        <v>-1.0567393965517242</v>
      </c>
      <c r="Y1092" s="25">
        <v>-17.324168</v>
      </c>
      <c r="Z1092" s="67">
        <f t="shared" si="953"/>
        <v>-2.17981285948399E-2</v>
      </c>
      <c r="AA1092" s="5">
        <f t="shared" si="954"/>
        <v>-1.1303830586803002E-6</v>
      </c>
      <c r="AB1092" s="5">
        <f t="shared" si="955"/>
        <v>-3.2609815482401498E-9</v>
      </c>
      <c r="AC1092" s="36">
        <f t="shared" si="956"/>
        <v>-0.13186915828100002</v>
      </c>
      <c r="AD1092" s="42">
        <v>-9.8954554000000004E-7</v>
      </c>
      <c r="AE1092" s="42">
        <v>-2.9853025E-9</v>
      </c>
      <c r="AF1092" s="42">
        <v>-8.1560298000000005E-14</v>
      </c>
      <c r="AG1092" s="42">
        <v>-6.6434435000000005E-11</v>
      </c>
      <c r="AH1092" s="42">
        <v>-8.6301552999999994E-12</v>
      </c>
      <c r="AI1092" s="42">
        <v>-7.6824302000000004E-10</v>
      </c>
      <c r="AJ1092" s="42">
        <v>-1.3563218E-7</v>
      </c>
      <c r="AK1092" s="42">
        <v>-1.112281E-10</v>
      </c>
      <c r="AL1092" s="42">
        <v>-1.4117212999999999E-10</v>
      </c>
      <c r="AM1092" s="42">
        <v>-4.7997193E-15</v>
      </c>
      <c r="AN1092" s="42">
        <v>-4.9675365999999997E-16</v>
      </c>
      <c r="AO1092" s="42">
        <v>-2.0529849E-13</v>
      </c>
      <c r="AP1092" s="42">
        <v>-1.186109E-14</v>
      </c>
      <c r="AQ1092" s="42">
        <v>-8.9646204E-15</v>
      </c>
      <c r="AR1092" s="42">
        <v>-1.0314392000000001E-9</v>
      </c>
      <c r="AS1092" s="42">
        <v>-3.9545496999999998E-10</v>
      </c>
      <c r="AT1092" s="42">
        <v>-5.1162326999999998E-12</v>
      </c>
      <c r="AU1092" s="42">
        <v>-9.1682809999999996E-6</v>
      </c>
      <c r="AV1092" s="29">
        <v>-0.13185999000000001</v>
      </c>
      <c r="AW1092" s="42">
        <v>-2.9351369000000001E-9</v>
      </c>
      <c r="AX1092" s="42">
        <v>-1.7848806000000001E-11</v>
      </c>
      <c r="AY1092" s="42">
        <v>-7.9856879E-16</v>
      </c>
      <c r="AZ1092" s="28"/>
      <c r="BA1092" s="28" t="s">
        <v>1230</v>
      </c>
      <c r="BB1092" s="28"/>
      <c r="BC1092" s="28"/>
      <c r="BE1092" s="32"/>
    </row>
    <row r="1093" spans="3:69">
      <c r="C1093" s="71" t="s">
        <v>965</v>
      </c>
      <c r="E1093" s="68" t="s">
        <v>52</v>
      </c>
      <c r="F1093" s="43" t="s">
        <v>2533</v>
      </c>
      <c r="G1093" s="238">
        <f t="shared" si="948"/>
        <v>-7.0597648291199994E-2</v>
      </c>
      <c r="H1093" s="134">
        <f t="shared" si="949"/>
        <v>-3.1649137159999998E-3</v>
      </c>
      <c r="I1093" s="134">
        <f t="shared" si="950"/>
        <v>-4.4172455500000006E-3</v>
      </c>
      <c r="J1093" s="138">
        <f t="shared" si="951"/>
        <v>-7.3069702520000006E-4</v>
      </c>
      <c r="K1093" s="190">
        <v>-6.2284791999999999E-2</v>
      </c>
      <c r="L1093" s="190">
        <v>-1.6278126E-3</v>
      </c>
      <c r="M1093" s="190">
        <v>-2.6684394E-3</v>
      </c>
      <c r="N1093" s="190">
        <v>-2.7800443999999999E-3</v>
      </c>
      <c r="O1093" s="190">
        <v>-3.4235534000000002E-4</v>
      </c>
      <c r="P1093" s="190">
        <v>-4.2513976000000001E-5</v>
      </c>
      <c r="Q1093" s="190">
        <v>-1.2099355E-4</v>
      </c>
      <c r="R1093" s="190">
        <v>-8.6491527000000004E-5</v>
      </c>
      <c r="S1093" s="190">
        <v>-5.2157585E-4</v>
      </c>
      <c r="T1093" s="190">
        <v>-1.1988953E-4</v>
      </c>
      <c r="U1093" s="190">
        <v>-2.7401182000000002E-6</v>
      </c>
      <c r="V1093" s="190">
        <v>0</v>
      </c>
      <c r="W1093" s="25"/>
      <c r="X1093" s="252">
        <f t="shared" si="952"/>
        <v>-0.53693786206896543</v>
      </c>
      <c r="Y1093" s="25">
        <v>-8.8025503999999994</v>
      </c>
      <c r="Z1093" s="67">
        <f t="shared" si="953"/>
        <v>-1.1075805802197736E-2</v>
      </c>
      <c r="AA1093" s="5">
        <f t="shared" si="954"/>
        <v>-5.7435679382690006E-7</v>
      </c>
      <c r="AB1093" s="5">
        <f t="shared" si="955"/>
        <v>-1.6569311581313297E-9</v>
      </c>
      <c r="AC1093" s="36">
        <f t="shared" si="956"/>
        <v>-6.7003786477900007E-2</v>
      </c>
      <c r="AD1093" s="42">
        <v>-5.0279611000000005E-7</v>
      </c>
      <c r="AE1093" s="42">
        <v>-1.5168564E-9</v>
      </c>
      <c r="AF1093" s="42">
        <v>-4.1441449000000002E-14</v>
      </c>
      <c r="AG1093" s="42">
        <v>-3.3755874999999998E-11</v>
      </c>
      <c r="AH1093" s="42">
        <v>-4.3850518999999997E-12</v>
      </c>
      <c r="AI1093" s="42">
        <v>-3.9035051E-10</v>
      </c>
      <c r="AJ1093" s="42">
        <v>-6.8915809000000002E-8</v>
      </c>
      <c r="AK1093" s="42">
        <v>-5.6515901000000001E-11</v>
      </c>
      <c r="AL1093" s="42">
        <v>-7.1730701000000005E-11</v>
      </c>
      <c r="AM1093" s="42">
        <v>-2.4387763E-15</v>
      </c>
      <c r="AN1093" s="42">
        <v>-2.5240455999999999E-16</v>
      </c>
      <c r="AO1093" s="42">
        <v>-1.0431383E-13</v>
      </c>
      <c r="AP1093" s="42">
        <v>-6.0267159000000002E-15</v>
      </c>
      <c r="AQ1093" s="42">
        <v>-4.5549962999999999E-15</v>
      </c>
      <c r="AR1093" s="42">
        <v>-5.2408260999999996E-10</v>
      </c>
      <c r="AS1093" s="42">
        <v>-2.0093387999999999E-10</v>
      </c>
      <c r="AT1093" s="42">
        <v>-2.5995992999999999E-12</v>
      </c>
      <c r="AU1093" s="42">
        <v>-4.6584779000000003E-6</v>
      </c>
      <c r="AV1093" s="29">
        <v>-6.6999128000000005E-2</v>
      </c>
      <c r="AW1093" s="42">
        <v>-1.4913669E-9</v>
      </c>
      <c r="AX1093" s="42">
        <v>-9.0691229000000001E-12</v>
      </c>
      <c r="AY1093" s="42">
        <v>-4.0575926999999999E-16</v>
      </c>
      <c r="AZ1093" s="28"/>
      <c r="BA1093" s="28" t="s">
        <v>1230</v>
      </c>
      <c r="BB1093" s="28"/>
      <c r="BC1093" s="28"/>
      <c r="BE1093" s="32"/>
      <c r="BF1093"/>
      <c r="BG1093"/>
      <c r="BH1093"/>
      <c r="BI1093"/>
      <c r="BJ1093"/>
      <c r="BK1093"/>
      <c r="BL1093"/>
      <c r="BM1093"/>
      <c r="BN1093"/>
      <c r="BO1093"/>
      <c r="BP1093"/>
      <c r="BQ1093"/>
    </row>
    <row r="1094" spans="3:69">
      <c r="C1094" s="57" t="s">
        <v>888</v>
      </c>
      <c r="D1094" s="1" t="s">
        <v>58</v>
      </c>
      <c r="F1094" s="86"/>
      <c r="H1094" s="67"/>
      <c r="I1094" s="67"/>
      <c r="J1094" s="67"/>
      <c r="K1094" s="67"/>
      <c r="L1094" s="67"/>
      <c r="M1094" s="67"/>
      <c r="N1094" s="67"/>
      <c r="O1094" s="67"/>
      <c r="P1094" s="67"/>
      <c r="Q1094" s="67"/>
      <c r="R1094" s="67"/>
      <c r="S1094" s="67"/>
      <c r="T1094" s="67"/>
      <c r="U1094" s="67"/>
      <c r="V1094" s="67"/>
      <c r="W1094" s="67"/>
      <c r="Y1094" s="67"/>
      <c r="AA1094" s="67"/>
      <c r="AB1094" s="67"/>
      <c r="AC1094" s="67"/>
      <c r="AD1094" s="67"/>
      <c r="AE1094" s="67"/>
      <c r="AF1094" s="67"/>
      <c r="AG1094" s="67"/>
      <c r="AH1094" s="67"/>
      <c r="AI1094" s="67"/>
      <c r="AJ1094" s="67"/>
      <c r="AK1094" s="67"/>
      <c r="AL1094" s="67"/>
      <c r="AM1094" s="67"/>
      <c r="AN1094" s="67"/>
      <c r="AO1094" s="67"/>
      <c r="AP1094" s="67"/>
      <c r="AQ1094" s="67"/>
      <c r="AR1094" s="67"/>
      <c r="AS1094" s="67"/>
      <c r="AT1094" s="67"/>
      <c r="AU1094" s="67"/>
      <c r="AV1094" s="67"/>
      <c r="AW1094" s="67"/>
      <c r="AX1094" s="67"/>
      <c r="AY1094" s="67"/>
      <c r="BE1094" s="29"/>
      <c r="BF1094"/>
      <c r="BG1094"/>
      <c r="BH1094"/>
      <c r="BI1094"/>
      <c r="BJ1094"/>
      <c r="BK1094"/>
      <c r="BL1094"/>
      <c r="BM1094"/>
      <c r="BN1094"/>
      <c r="BO1094"/>
      <c r="BP1094"/>
      <c r="BQ1094"/>
    </row>
    <row r="1095" spans="3:69">
      <c r="C1095" s="71" t="s">
        <v>966</v>
      </c>
      <c r="E1095" s="68" t="s">
        <v>52</v>
      </c>
      <c r="F1095" s="43" t="s">
        <v>2534</v>
      </c>
      <c r="G1095" s="238">
        <f t="shared" ref="G1095:G1102" si="957">H1095+I1095+J1095+K1095</f>
        <v>0.139053082391</v>
      </c>
      <c r="H1095" s="134">
        <f t="shared" ref="H1095:H1102" si="958">N1095+O1095+P1095</f>
        <v>-1.170729454E-2</v>
      </c>
      <c r="I1095" s="134">
        <f t="shared" ref="I1095:I1102" si="959">L1095+M1095+Q1095</f>
        <v>-1.6339780419999998E-2</v>
      </c>
      <c r="J1095" s="138">
        <f t="shared" ref="J1095:J1102" si="960">R1095+IF(S1095="x",0,S1095)+IF(T1095="x",0,T1095)+IF(U1095="x",0,U1095)+V1095</f>
        <v>-2.702912649E-3</v>
      </c>
      <c r="K1095" s="190">
        <v>0.16980307</v>
      </c>
      <c r="L1095" s="190">
        <v>-6.0214222000000003E-3</v>
      </c>
      <c r="M1095" s="190">
        <v>-9.8707923999999999E-3</v>
      </c>
      <c r="N1095" s="190">
        <v>-1.0283629000000001E-2</v>
      </c>
      <c r="O1095" s="190">
        <v>-1.2664026E-3</v>
      </c>
      <c r="P1095" s="190">
        <v>-1.5726294000000001E-4</v>
      </c>
      <c r="Q1095" s="190">
        <v>-4.4756582E-4</v>
      </c>
      <c r="R1095" s="190">
        <v>-3.1993978000000001E-4</v>
      </c>
      <c r="S1095" s="190">
        <v>-1.929355E-3</v>
      </c>
      <c r="T1095" s="190">
        <v>-4.4348192999999999E-4</v>
      </c>
      <c r="U1095" s="190">
        <v>-1.0135939000000001E-5</v>
      </c>
      <c r="V1095" s="190">
        <v>0</v>
      </c>
      <c r="W1095" s="25"/>
      <c r="X1095" s="252">
        <f t="shared" ref="X1095:X1102" si="961">K1095/0.116</f>
        <v>1.4638195689655171</v>
      </c>
      <c r="Y1095" s="25">
        <v>-32.561410000000002</v>
      </c>
      <c r="Z1095" s="67">
        <f t="shared" ref="Z1095:Z1102" si="962">AA1095*42.1*400+AB1095*1396*400+AC1095*0.0000357*200</f>
        <v>1.8338853989525325E-2</v>
      </c>
      <c r="AA1095" s="5">
        <f t="shared" ref="AA1095:AA1102" si="963">AD1095+AG1095+AH1095+AI1095+AJ1095+AR1095+AS1095+AW1095</f>
        <v>1.0770036250170001E-6</v>
      </c>
      <c r="AB1095" s="5">
        <f t="shared" ref="AB1095:AB1102" si="964">AE1095+AF1095+AK1095+AL1095+AM1095+AN1095+AO1095+AP1095+AQ1095+AT1095+AX1095+AY1095</f>
        <v>3.5311295429494701E-9</v>
      </c>
      <c r="AC1095" s="36">
        <f t="shared" ref="AC1095:AC1102" si="965">AU1095+AV1095</f>
        <v>-0.247852912121</v>
      </c>
      <c r="AD1095" s="42">
        <v>1.3417129E-6</v>
      </c>
      <c r="AE1095" s="42">
        <v>4.0490145E-9</v>
      </c>
      <c r="AF1095" s="42">
        <v>1.1062943000000001E-13</v>
      </c>
      <c r="AG1095" s="42">
        <v>-1.2486596E-10</v>
      </c>
      <c r="AH1095" s="42">
        <v>-1.6220692999999999E-11</v>
      </c>
      <c r="AI1095" s="42">
        <v>-1.4439409E-9</v>
      </c>
      <c r="AJ1095" s="42">
        <v>-2.5492565000000002E-7</v>
      </c>
      <c r="AK1095" s="42">
        <v>-2.0905729999999999E-10</v>
      </c>
      <c r="AL1095" s="42">
        <v>-2.6533818999999999E-10</v>
      </c>
      <c r="AM1095" s="42">
        <v>-9.0212484999999999E-15</v>
      </c>
      <c r="AN1095" s="42">
        <v>-9.3366673000000004E-16</v>
      </c>
      <c r="AO1095" s="42">
        <v>-3.8586604000000001E-13</v>
      </c>
      <c r="AP1095" s="42">
        <v>-2.2293353000000001E-14</v>
      </c>
      <c r="AQ1095" s="42">
        <v>-1.6849332999999999E-14</v>
      </c>
      <c r="AR1095" s="42">
        <v>-1.9386278000000001E-9</v>
      </c>
      <c r="AS1095" s="42">
        <v>-7.4327213000000004E-10</v>
      </c>
      <c r="AT1095" s="42">
        <v>-9.6161469000000002E-12</v>
      </c>
      <c r="AU1095" s="42">
        <v>-1.7232121000000001E-5</v>
      </c>
      <c r="AV1095" s="42">
        <v>-0.24783568</v>
      </c>
      <c r="AW1095" s="42">
        <v>-5.5166975000000002E-9</v>
      </c>
      <c r="AX1095" s="42">
        <v>-3.3547484999999999E-11</v>
      </c>
      <c r="AY1095" s="42">
        <v>-1.5009393E-15</v>
      </c>
      <c r="AZ1095" s="28"/>
      <c r="BA1095" s="28" t="s">
        <v>1230</v>
      </c>
      <c r="BB1095" s="28"/>
      <c r="BC1095" s="28"/>
      <c r="BE1095" s="32"/>
      <c r="BF1095"/>
      <c r="BG1095"/>
      <c r="BH1095"/>
      <c r="BI1095"/>
      <c r="BJ1095"/>
      <c r="BK1095"/>
      <c r="BL1095"/>
      <c r="BM1095"/>
      <c r="BN1095"/>
      <c r="BO1095"/>
      <c r="BP1095"/>
      <c r="BQ1095"/>
    </row>
    <row r="1096" spans="3:69">
      <c r="C1096" s="71" t="s">
        <v>967</v>
      </c>
      <c r="E1096" s="68" t="s">
        <v>52</v>
      </c>
      <c r="F1096" s="43" t="s">
        <v>2535</v>
      </c>
      <c r="G1096" s="238">
        <f t="shared" si="957"/>
        <v>3.1899028993200004E-2</v>
      </c>
      <c r="H1096" s="134">
        <f t="shared" si="958"/>
        <v>-1.063468731E-2</v>
      </c>
      <c r="I1096" s="134">
        <f t="shared" si="959"/>
        <v>-1.4842750409999999E-2</v>
      </c>
      <c r="J1096" s="138">
        <f t="shared" si="960"/>
        <v>-2.4552752868000002E-3</v>
      </c>
      <c r="K1096" s="190">
        <v>5.9831742E-2</v>
      </c>
      <c r="L1096" s="190">
        <v>-5.4697471000000001E-3</v>
      </c>
      <c r="M1096" s="190">
        <v>-8.9664428999999997E-3</v>
      </c>
      <c r="N1096" s="190">
        <v>-9.3414562000000007E-3</v>
      </c>
      <c r="O1096" s="190">
        <v>-1.1503764E-3</v>
      </c>
      <c r="P1096" s="190">
        <v>-1.4285470999999999E-4</v>
      </c>
      <c r="Q1096" s="190">
        <v>-4.0656041000000003E-4</v>
      </c>
      <c r="R1096" s="190">
        <v>-2.9062731000000002E-4</v>
      </c>
      <c r="S1096" s="190">
        <v>-1.7525900000000001E-3</v>
      </c>
      <c r="T1096" s="190">
        <v>-4.0285068E-4</v>
      </c>
      <c r="U1096" s="190">
        <v>-9.2072967999999993E-6</v>
      </c>
      <c r="V1096" s="190">
        <v>0</v>
      </c>
      <c r="W1096" s="25"/>
      <c r="X1096" s="252">
        <f t="shared" si="961"/>
        <v>0.51579087931034484</v>
      </c>
      <c r="Y1096" s="25">
        <v>-29.578175000000002</v>
      </c>
      <c r="Z1096" s="67">
        <f t="shared" si="962"/>
        <v>2.6665841999219991E-3</v>
      </c>
      <c r="AA1096" s="5">
        <f t="shared" si="963"/>
        <v>2.2301640834600006E-7</v>
      </c>
      <c r="AB1096" s="5">
        <f t="shared" si="964"/>
        <v>9.2858663822932996E-10</v>
      </c>
      <c r="AC1096" s="36">
        <f t="shared" si="965"/>
        <v>-0.22514494333500001</v>
      </c>
      <c r="AD1096" s="42">
        <v>4.6347336000000002E-7</v>
      </c>
      <c r="AE1096" s="42">
        <v>1.3990858999999999E-9</v>
      </c>
      <c r="AF1096" s="42">
        <v>3.8229175000000002E-14</v>
      </c>
      <c r="AG1096" s="42">
        <v>-1.134259E-10</v>
      </c>
      <c r="AH1096" s="42">
        <v>-1.4734574000000001E-11</v>
      </c>
      <c r="AI1096" s="42">
        <v>-1.3116489E-9</v>
      </c>
      <c r="AJ1096" s="42">
        <v>-2.3156968999999999E-7</v>
      </c>
      <c r="AK1096" s="42">
        <v>-1.8990374E-10</v>
      </c>
      <c r="AL1096" s="42">
        <v>-2.4102824000000001E-10</v>
      </c>
      <c r="AM1096" s="42">
        <v>-8.1947331000000008E-15</v>
      </c>
      <c r="AN1096" s="42">
        <v>-8.4812536999999998E-16</v>
      </c>
      <c r="AO1096" s="42">
        <v>-3.5051348000000002E-13</v>
      </c>
      <c r="AP1096" s="42">
        <v>-2.0250864000000001E-14</v>
      </c>
      <c r="AQ1096" s="42">
        <v>-1.5305618E-14</v>
      </c>
      <c r="AR1096" s="42">
        <v>-1.7610131000000001E-9</v>
      </c>
      <c r="AS1096" s="42">
        <v>-6.7517447999999996E-10</v>
      </c>
      <c r="AT1096" s="42">
        <v>-8.7351277000000004E-12</v>
      </c>
      <c r="AU1096" s="42">
        <v>-1.5653335E-5</v>
      </c>
      <c r="AV1096" s="42">
        <v>-0.22512929000000001</v>
      </c>
      <c r="AW1096" s="42">
        <v>-5.0112647000000002E-9</v>
      </c>
      <c r="AX1096" s="42">
        <v>-3.0473906999999999E-11</v>
      </c>
      <c r="AY1096" s="42">
        <v>-1.3634252E-15</v>
      </c>
      <c r="AZ1096" s="28"/>
      <c r="BA1096" s="28" t="s">
        <v>1230</v>
      </c>
      <c r="BB1096" s="28"/>
      <c r="BC1096" s="28"/>
      <c r="BE1096" s="32"/>
      <c r="BF1096"/>
      <c r="BG1096"/>
      <c r="BH1096"/>
      <c r="BI1096"/>
      <c r="BJ1096"/>
      <c r="BK1096"/>
      <c r="BL1096"/>
      <c r="BM1096"/>
      <c r="BN1096"/>
      <c r="BO1096"/>
      <c r="BP1096"/>
      <c r="BQ1096"/>
    </row>
    <row r="1097" spans="3:69">
      <c r="C1097" s="71" t="s">
        <v>968</v>
      </c>
      <c r="E1097" s="68" t="s">
        <v>52</v>
      </c>
      <c r="F1097" s="43" t="s">
        <v>2536</v>
      </c>
      <c r="G1097" s="238">
        <f t="shared" si="957"/>
        <v>0.11887743886960001</v>
      </c>
      <c r="H1097" s="134">
        <f t="shared" si="958"/>
        <v>-1.1519709119999999E-2</v>
      </c>
      <c r="I1097" s="134">
        <f t="shared" si="959"/>
        <v>-1.607796807E-2</v>
      </c>
      <c r="J1097" s="138">
        <f t="shared" si="960"/>
        <v>-2.6596039404E-3</v>
      </c>
      <c r="K1097" s="190">
        <v>0.14913472</v>
      </c>
      <c r="L1097" s="190">
        <v>-5.9249408999999999E-3</v>
      </c>
      <c r="M1097" s="190">
        <v>-9.7126326999999995E-3</v>
      </c>
      <c r="N1097" s="190">
        <v>-1.0118855E-2</v>
      </c>
      <c r="O1097" s="190">
        <v>-1.2461110000000001E-3</v>
      </c>
      <c r="P1097" s="190">
        <v>-1.5474312E-4</v>
      </c>
      <c r="Q1097" s="190">
        <v>-4.4039447E-4</v>
      </c>
      <c r="R1097" s="190">
        <v>-3.1481339000000001E-4</v>
      </c>
      <c r="S1097" s="190">
        <v>-1.8984410000000001E-3</v>
      </c>
      <c r="T1097" s="190">
        <v>-4.3637602000000001E-4</v>
      </c>
      <c r="U1097" s="190">
        <v>-9.9735304000000005E-6</v>
      </c>
      <c r="V1097" s="190">
        <v>0</v>
      </c>
      <c r="W1097" s="25"/>
      <c r="X1097" s="252">
        <f t="shared" si="961"/>
        <v>1.2856441379310344</v>
      </c>
      <c r="Y1097" s="25">
        <v>-32.039678000000002</v>
      </c>
      <c r="Z1097" s="67">
        <f t="shared" si="962"/>
        <v>1.5385193826000444E-2</v>
      </c>
      <c r="AA1097" s="5">
        <f t="shared" si="963"/>
        <v>9.1616595810099998E-7</v>
      </c>
      <c r="AB1097" s="5">
        <f t="shared" si="964"/>
        <v>3.0413206892747206E-9</v>
      </c>
      <c r="AC1097" s="36">
        <f t="shared" si="965"/>
        <v>-0.24388156601000002</v>
      </c>
      <c r="AD1097" s="42">
        <v>1.1766338000000001E-6</v>
      </c>
      <c r="AE1097" s="42">
        <v>3.5509194000000002E-9</v>
      </c>
      <c r="AF1097" s="42">
        <v>9.7020684999999996E-14</v>
      </c>
      <c r="AG1097" s="42">
        <v>-1.2286523000000001E-10</v>
      </c>
      <c r="AH1097" s="42">
        <v>-1.5960788999999999E-11</v>
      </c>
      <c r="AI1097" s="42">
        <v>-1.4208046999999999E-9</v>
      </c>
      <c r="AJ1097" s="42">
        <v>-2.5084098E-7</v>
      </c>
      <c r="AK1097" s="42">
        <v>-2.0570757000000001E-10</v>
      </c>
      <c r="AL1097" s="42">
        <v>-2.6108666999999998E-10</v>
      </c>
      <c r="AM1097" s="42">
        <v>-8.8767008999999999E-15</v>
      </c>
      <c r="AN1097" s="42">
        <v>-9.1870657999999992E-16</v>
      </c>
      <c r="AO1097" s="42">
        <v>-3.7968330999999998E-13</v>
      </c>
      <c r="AP1097" s="42">
        <v>-2.1936146999999999E-14</v>
      </c>
      <c r="AQ1097" s="42">
        <v>-1.6579356E-14</v>
      </c>
      <c r="AR1097" s="42">
        <v>-1.9075650999999999E-9</v>
      </c>
      <c r="AS1097" s="42">
        <v>-7.3136267999999999E-10</v>
      </c>
      <c r="AT1097" s="42">
        <v>-9.4620672999999999E-12</v>
      </c>
      <c r="AU1097" s="42">
        <v>-1.6956009999999999E-5</v>
      </c>
      <c r="AV1097" s="42">
        <v>-0.24386461000000001</v>
      </c>
      <c r="AW1097" s="42">
        <v>-5.4283033999999998E-9</v>
      </c>
      <c r="AX1097" s="42">
        <v>-3.3009953000000003E-11</v>
      </c>
      <c r="AY1097" s="42">
        <v>-1.4768898000000001E-15</v>
      </c>
      <c r="AZ1097" s="28"/>
      <c r="BA1097" s="28" t="s">
        <v>1230</v>
      </c>
      <c r="BB1097" s="28"/>
      <c r="BC1097" s="28"/>
      <c r="BE1097" s="32"/>
      <c r="BF1097"/>
      <c r="BG1097"/>
      <c r="BH1097"/>
      <c r="BI1097"/>
      <c r="BJ1097"/>
      <c r="BK1097"/>
      <c r="BL1097"/>
      <c r="BM1097"/>
      <c r="BN1097"/>
      <c r="BO1097"/>
      <c r="BP1097"/>
      <c r="BQ1097"/>
    </row>
    <row r="1098" spans="3:69">
      <c r="C1098" s="71" t="s">
        <v>969</v>
      </c>
      <c r="E1098" s="68" t="s">
        <v>52</v>
      </c>
      <c r="F1098" s="43" t="s">
        <v>2537</v>
      </c>
      <c r="G1098" s="238">
        <f t="shared" si="957"/>
        <v>-0.2569625611304</v>
      </c>
      <c r="H1098" s="134">
        <f t="shared" si="958"/>
        <v>-1.1519709119999999E-2</v>
      </c>
      <c r="I1098" s="134">
        <f t="shared" si="959"/>
        <v>-1.607796807E-2</v>
      </c>
      <c r="J1098" s="138">
        <f t="shared" si="960"/>
        <v>-2.6596039404E-3</v>
      </c>
      <c r="K1098" s="190">
        <v>-0.22670528000000001</v>
      </c>
      <c r="L1098" s="190">
        <v>-5.9249408999999999E-3</v>
      </c>
      <c r="M1098" s="190">
        <v>-9.7126326999999995E-3</v>
      </c>
      <c r="N1098" s="190">
        <v>-1.0118855E-2</v>
      </c>
      <c r="O1098" s="190">
        <v>-1.2461110000000001E-3</v>
      </c>
      <c r="P1098" s="190">
        <v>-1.5474312E-4</v>
      </c>
      <c r="Q1098" s="190">
        <v>-4.4039447E-4</v>
      </c>
      <c r="R1098" s="190">
        <v>-3.1481339000000001E-4</v>
      </c>
      <c r="S1098" s="190">
        <v>-1.8984410000000001E-3</v>
      </c>
      <c r="T1098" s="190">
        <v>-4.3637602000000001E-4</v>
      </c>
      <c r="U1098" s="190">
        <v>-9.9735304000000005E-6</v>
      </c>
      <c r="V1098" s="190">
        <v>0</v>
      </c>
      <c r="W1098" s="25"/>
      <c r="X1098" s="252">
        <f t="shared" si="961"/>
        <v>-1.9543558620689654</v>
      </c>
      <c r="Y1098" s="25">
        <v>-32.039678000000002</v>
      </c>
      <c r="Z1098" s="67">
        <f t="shared" si="962"/>
        <v>-4.0313914179026349E-2</v>
      </c>
      <c r="AA1098" s="5">
        <f t="shared" si="963"/>
        <v>-2.0905540418990001E-6</v>
      </c>
      <c r="AB1098" s="5">
        <f t="shared" si="964"/>
        <v>-6.0309271707302797E-9</v>
      </c>
      <c r="AC1098" s="36">
        <f t="shared" si="965"/>
        <v>-0.24388156601000002</v>
      </c>
      <c r="AD1098" s="42">
        <v>-1.8300862E-6</v>
      </c>
      <c r="AE1098" s="42">
        <v>-5.5210806000000003E-9</v>
      </c>
      <c r="AF1098" s="42">
        <v>-1.5083931999999999E-13</v>
      </c>
      <c r="AG1098" s="42">
        <v>-1.2286523000000001E-10</v>
      </c>
      <c r="AH1098" s="42">
        <v>-1.5960788999999999E-11</v>
      </c>
      <c r="AI1098" s="42">
        <v>-1.4208046999999999E-9</v>
      </c>
      <c r="AJ1098" s="42">
        <v>-2.5084098E-7</v>
      </c>
      <c r="AK1098" s="42">
        <v>-2.0570757000000001E-10</v>
      </c>
      <c r="AL1098" s="42">
        <v>-2.6108666999999998E-10</v>
      </c>
      <c r="AM1098" s="42">
        <v>-8.8767008999999999E-15</v>
      </c>
      <c r="AN1098" s="42">
        <v>-9.1870657999999992E-16</v>
      </c>
      <c r="AO1098" s="42">
        <v>-3.7968330999999998E-13</v>
      </c>
      <c r="AP1098" s="42">
        <v>-2.1936146999999999E-14</v>
      </c>
      <c r="AQ1098" s="42">
        <v>-1.6579356E-14</v>
      </c>
      <c r="AR1098" s="42">
        <v>-1.9075650999999999E-9</v>
      </c>
      <c r="AS1098" s="42">
        <v>-7.3136267999999999E-10</v>
      </c>
      <c r="AT1098" s="42">
        <v>-9.4620672999999999E-12</v>
      </c>
      <c r="AU1098" s="42">
        <v>-1.6956009999999999E-5</v>
      </c>
      <c r="AV1098" s="42">
        <v>-0.24386461000000001</v>
      </c>
      <c r="AW1098" s="42">
        <v>-5.4283033999999998E-9</v>
      </c>
      <c r="AX1098" s="42">
        <v>-3.3009953000000003E-11</v>
      </c>
      <c r="AY1098" s="42">
        <v>-1.4768898000000001E-15</v>
      </c>
      <c r="AZ1098" s="28"/>
      <c r="BA1098" s="28" t="s">
        <v>1230</v>
      </c>
      <c r="BB1098" s="28"/>
      <c r="BC1098" s="28"/>
      <c r="BE1098" s="32"/>
      <c r="BF1098"/>
      <c r="BG1098"/>
      <c r="BH1098"/>
      <c r="BI1098"/>
      <c r="BJ1098"/>
      <c r="BK1098"/>
      <c r="BL1098"/>
      <c r="BM1098"/>
      <c r="BN1098"/>
      <c r="BO1098"/>
      <c r="BP1098"/>
      <c r="BQ1098"/>
    </row>
    <row r="1099" spans="3:69">
      <c r="C1099" s="71" t="s">
        <v>970</v>
      </c>
      <c r="E1099" s="68" t="s">
        <v>52</v>
      </c>
      <c r="F1099" s="43" t="s">
        <v>2538</v>
      </c>
      <c r="G1099" s="238">
        <f t="shared" si="957"/>
        <v>0.12902059934760002</v>
      </c>
      <c r="H1099" s="134">
        <f t="shared" si="958"/>
        <v>-4.5645943690000006E-3</v>
      </c>
      <c r="I1099" s="134">
        <f t="shared" si="959"/>
        <v>-6.3707690599999998E-3</v>
      </c>
      <c r="J1099" s="138">
        <f t="shared" si="960"/>
        <v>-1.0538472234E-3</v>
      </c>
      <c r="K1099" s="190">
        <v>0.14100981000000001</v>
      </c>
      <c r="L1099" s="190">
        <v>-2.3477114999999999E-3</v>
      </c>
      <c r="M1099" s="190">
        <v>-3.8485546999999999E-3</v>
      </c>
      <c r="N1099" s="190">
        <v>-4.0095169000000002E-3</v>
      </c>
      <c r="O1099" s="190">
        <v>-4.9376171999999995E-4</v>
      </c>
      <c r="P1099" s="190">
        <v>-6.1315748999999994E-5</v>
      </c>
      <c r="Q1099" s="190">
        <v>-1.7450286E-4</v>
      </c>
      <c r="R1099" s="190">
        <v>-1.2474234E-4</v>
      </c>
      <c r="S1099" s="190">
        <v>-7.5224237000000001E-4</v>
      </c>
      <c r="T1099" s="190">
        <v>-1.7291058000000001E-4</v>
      </c>
      <c r="U1099" s="190">
        <v>-3.9519334000000003E-6</v>
      </c>
      <c r="V1099" s="190">
        <v>0</v>
      </c>
      <c r="W1099" s="25"/>
      <c r="X1099" s="252">
        <f t="shared" si="961"/>
        <v>1.2156018103448276</v>
      </c>
      <c r="Y1099" s="25">
        <v>-12.695472000000001</v>
      </c>
      <c r="Z1099" s="67">
        <f t="shared" si="962"/>
        <v>1.8236182234566672E-2</v>
      </c>
      <c r="AA1099" s="5">
        <f t="shared" si="963"/>
        <v>1.0183543583773001E-6</v>
      </c>
      <c r="AB1099" s="5">
        <f t="shared" si="964"/>
        <v>3.1824445194361001E-9</v>
      </c>
      <c r="AC1099" s="36">
        <f t="shared" si="965"/>
        <v>-9.6636159686300002E-2</v>
      </c>
      <c r="AD1099" s="42">
        <v>1.1215627E-6</v>
      </c>
      <c r="AE1099" s="42">
        <v>3.3843149999999998E-9</v>
      </c>
      <c r="AF1099" s="42">
        <v>9.2466102000000004E-14</v>
      </c>
      <c r="AG1099" s="42">
        <v>-4.8684384999999998E-11</v>
      </c>
      <c r="AH1099" s="42">
        <v>-6.3243377000000004E-12</v>
      </c>
      <c r="AI1099" s="42">
        <v>-5.6298271999999997E-10</v>
      </c>
      <c r="AJ1099" s="42">
        <v>-9.9393772999999994E-8</v>
      </c>
      <c r="AK1099" s="42">
        <v>-8.1510015999999995E-11</v>
      </c>
      <c r="AL1099" s="42">
        <v>-1.0345355E-10</v>
      </c>
      <c r="AM1099" s="42">
        <v>-3.5173231999999999E-15</v>
      </c>
      <c r="AN1099" s="42">
        <v>-3.6403029000000002E-16</v>
      </c>
      <c r="AO1099" s="42">
        <v>-1.5044654E-13</v>
      </c>
      <c r="AP1099" s="42">
        <v>-8.6920264E-15</v>
      </c>
      <c r="AQ1099" s="42">
        <v>-6.5694399999999997E-15</v>
      </c>
      <c r="AR1099" s="42">
        <v>-7.5585775000000002E-10</v>
      </c>
      <c r="AS1099" s="42">
        <v>-2.8979672999999998E-10</v>
      </c>
      <c r="AT1099" s="42">
        <v>-3.7492701000000003E-12</v>
      </c>
      <c r="AU1099" s="42">
        <v>-6.7186862999999996E-6</v>
      </c>
      <c r="AV1099" s="42">
        <v>-9.6629440999999996E-2</v>
      </c>
      <c r="AW1099" s="42">
        <v>-2.1509226999999999E-9</v>
      </c>
      <c r="AX1099" s="42">
        <v>-1.3079936E-11</v>
      </c>
      <c r="AY1099" s="42">
        <v>-5.8520601000000003E-16</v>
      </c>
      <c r="AZ1099" s="28"/>
      <c r="BA1099" s="28" t="s">
        <v>1230</v>
      </c>
      <c r="BB1099" s="28"/>
      <c r="BC1099" s="28"/>
      <c r="BE1099" s="32"/>
      <c r="BF1099"/>
      <c r="BG1099"/>
      <c r="BH1099"/>
      <c r="BI1099"/>
      <c r="BJ1099"/>
      <c r="BK1099"/>
      <c r="BL1099"/>
      <c r="BM1099"/>
      <c r="BN1099"/>
      <c r="BO1099"/>
      <c r="BP1099"/>
      <c r="BQ1099"/>
    </row>
    <row r="1100" spans="3:69">
      <c r="C1100" s="71" t="s">
        <v>971</v>
      </c>
      <c r="E1100" s="68" t="s">
        <v>52</v>
      </c>
      <c r="F1100" s="43" t="s">
        <v>2539</v>
      </c>
      <c r="G1100" s="238">
        <f t="shared" si="957"/>
        <v>0.1800717502916</v>
      </c>
      <c r="H1100" s="134">
        <f t="shared" si="958"/>
        <v>-5.9161761530000002E-3</v>
      </c>
      <c r="I1100" s="134">
        <f t="shared" si="959"/>
        <v>-8.2571609600000009E-3</v>
      </c>
      <c r="J1100" s="138">
        <f t="shared" si="960"/>
        <v>-1.3658925954E-3</v>
      </c>
      <c r="K1100" s="190">
        <v>0.19561097999999999</v>
      </c>
      <c r="L1100" s="190">
        <v>-3.0428715000000001E-3</v>
      </c>
      <c r="M1100" s="190">
        <v>-4.9881161000000004E-3</v>
      </c>
      <c r="N1100" s="190">
        <v>-5.1967395999999999E-3</v>
      </c>
      <c r="O1100" s="190">
        <v>-6.3996514000000003E-4</v>
      </c>
      <c r="P1100" s="190">
        <v>-7.9471413000000002E-5</v>
      </c>
      <c r="Q1100" s="190">
        <v>-2.2617336E-4</v>
      </c>
      <c r="R1100" s="190">
        <v>-1.6167868999999999E-4</v>
      </c>
      <c r="S1100" s="190">
        <v>-9.7498219999999996E-4</v>
      </c>
      <c r="T1100" s="190">
        <v>-2.2410959999999999E-4</v>
      </c>
      <c r="U1100" s="190">
        <v>-5.1221053999999997E-6</v>
      </c>
      <c r="V1100" s="190">
        <v>0</v>
      </c>
      <c r="W1100" s="25"/>
      <c r="X1100" s="252">
        <f t="shared" si="961"/>
        <v>1.6863015517241378</v>
      </c>
      <c r="Y1100" s="25">
        <v>-16.454615</v>
      </c>
      <c r="Z1100" s="67">
        <f t="shared" si="962"/>
        <v>2.5539999186347397E-2</v>
      </c>
      <c r="AA1100" s="5">
        <f t="shared" si="963"/>
        <v>1.4226743530904997E-6</v>
      </c>
      <c r="AB1100" s="5">
        <f t="shared" si="964"/>
        <v>4.4349029017132401E-9</v>
      </c>
      <c r="AC1100" s="36">
        <f t="shared" si="965"/>
        <v>-0.12525023809709998</v>
      </c>
      <c r="AD1100" s="42">
        <v>1.5564428000000001E-6</v>
      </c>
      <c r="AE1100" s="42">
        <v>4.6965390000000001E-9</v>
      </c>
      <c r="AF1100" s="42">
        <v>1.2831846E-13</v>
      </c>
      <c r="AG1100" s="42">
        <v>-6.3099887999999994E-11</v>
      </c>
      <c r="AH1100" s="42">
        <v>-8.1969815000000005E-12</v>
      </c>
      <c r="AI1100" s="42">
        <v>-7.2968256000000004E-10</v>
      </c>
      <c r="AJ1100" s="42">
        <v>-1.2882437999999999E-7</v>
      </c>
      <c r="AK1100" s="42">
        <v>-1.0564523E-10</v>
      </c>
      <c r="AL1100" s="42">
        <v>-1.3408627E-10</v>
      </c>
      <c r="AM1100" s="42">
        <v>-4.5588067000000002E-15</v>
      </c>
      <c r="AN1100" s="42">
        <v>-4.7182008000000003E-16</v>
      </c>
      <c r="AO1100" s="42">
        <v>-1.9499393E-13</v>
      </c>
      <c r="AP1100" s="42">
        <v>-1.1265745E-14</v>
      </c>
      <c r="AQ1100" s="42">
        <v>-8.5146588000000004E-15</v>
      </c>
      <c r="AR1100" s="42">
        <v>-9.796681E-10</v>
      </c>
      <c r="AS1100" s="42">
        <v>-3.7560588000000001E-10</v>
      </c>
      <c r="AT1100" s="42">
        <v>-4.8594332999999999E-12</v>
      </c>
      <c r="AU1100" s="42">
        <v>-8.7080971000000006E-6</v>
      </c>
      <c r="AV1100" s="42">
        <v>-0.12524152999999999</v>
      </c>
      <c r="AW1100" s="42">
        <v>-2.7878135E-9</v>
      </c>
      <c r="AX1100" s="42">
        <v>-1.6952919999999999E-11</v>
      </c>
      <c r="AY1100" s="42">
        <v>-7.5848618000000002E-16</v>
      </c>
      <c r="AZ1100" s="28"/>
      <c r="BA1100" s="28" t="s">
        <v>1230</v>
      </c>
      <c r="BB1100" s="28"/>
      <c r="BC1100" s="28"/>
      <c r="BE1100" s="32"/>
      <c r="BF1100"/>
      <c r="BG1100"/>
      <c r="BH1100"/>
      <c r="BI1100"/>
      <c r="BJ1100"/>
      <c r="BK1100"/>
      <c r="BL1100"/>
      <c r="BM1100"/>
      <c r="BN1100"/>
      <c r="BO1100"/>
      <c r="BP1100"/>
      <c r="BQ1100"/>
    </row>
    <row r="1101" spans="3:69">
      <c r="C1101" s="71" t="s">
        <v>972</v>
      </c>
      <c r="E1101" s="68" t="s">
        <v>52</v>
      </c>
      <c r="F1101" s="43" t="s">
        <v>2540</v>
      </c>
      <c r="G1101" s="238">
        <f t="shared" si="957"/>
        <v>0.13916036568599999</v>
      </c>
      <c r="H1101" s="134">
        <f t="shared" si="958"/>
        <v>-1.1702484630000001E-2</v>
      </c>
      <c r="I1101" s="134">
        <f t="shared" si="959"/>
        <v>-1.6333067440000001E-2</v>
      </c>
      <c r="J1101" s="138">
        <f t="shared" si="960"/>
        <v>-2.701802244E-3</v>
      </c>
      <c r="K1101" s="190">
        <v>0.16989772</v>
      </c>
      <c r="L1101" s="190">
        <v>-6.0189483999999998E-3</v>
      </c>
      <c r="M1101" s="190">
        <v>-9.8667371E-3</v>
      </c>
      <c r="N1101" s="190">
        <v>-1.0279404000000001E-2</v>
      </c>
      <c r="O1101" s="190">
        <v>-1.2658823E-3</v>
      </c>
      <c r="P1101" s="190">
        <v>-1.5719833E-4</v>
      </c>
      <c r="Q1101" s="190">
        <v>-4.4738193999999999E-4</v>
      </c>
      <c r="R1101" s="190">
        <v>-3.1980833999999998E-4</v>
      </c>
      <c r="S1101" s="190">
        <v>-1.9285623999999999E-3</v>
      </c>
      <c r="T1101" s="190">
        <v>-4.4329972999999998E-4</v>
      </c>
      <c r="U1101" s="190">
        <v>-1.0131774000000001E-5</v>
      </c>
      <c r="V1101" s="190">
        <v>0</v>
      </c>
      <c r="W1101" s="25"/>
      <c r="X1101" s="252">
        <f t="shared" si="961"/>
        <v>1.4646355172413792</v>
      </c>
      <c r="Y1101" s="25">
        <v>-32.548031999999999</v>
      </c>
      <c r="Z1101" s="67">
        <f t="shared" si="962"/>
        <v>1.8355685976090694E-2</v>
      </c>
      <c r="AA1101" s="5">
        <f t="shared" si="963"/>
        <v>1.0778764745510001E-6</v>
      </c>
      <c r="AB1101" s="5">
        <f t="shared" si="964"/>
        <v>3.5336477289480596E-9</v>
      </c>
      <c r="AC1101" s="36">
        <f t="shared" si="965"/>
        <v>-0.24775108504099999</v>
      </c>
      <c r="AD1101" s="42">
        <v>1.3424770000000001E-6</v>
      </c>
      <c r="AE1101" s="42">
        <v>4.0513198000000004E-9</v>
      </c>
      <c r="AF1101" s="42">
        <v>1.1069241E-13</v>
      </c>
      <c r="AG1101" s="42">
        <v>-1.2481466000000001E-10</v>
      </c>
      <c r="AH1101" s="42">
        <v>-1.6214029000000001E-11</v>
      </c>
      <c r="AI1101" s="42">
        <v>-1.4433477000000001E-9</v>
      </c>
      <c r="AJ1101" s="42">
        <v>-2.5482092E-7</v>
      </c>
      <c r="AK1101" s="42">
        <v>-2.0897141E-10</v>
      </c>
      <c r="AL1101" s="42">
        <v>-2.6522917E-10</v>
      </c>
      <c r="AM1101" s="42">
        <v>-9.0175420999999998E-15</v>
      </c>
      <c r="AN1101" s="42">
        <v>-9.3328314000000008E-16</v>
      </c>
      <c r="AO1101" s="42">
        <v>-3.8570750999999999E-13</v>
      </c>
      <c r="AP1101" s="42">
        <v>-2.2284194E-14</v>
      </c>
      <c r="AQ1101" s="42">
        <v>-1.6842409999999999E-14</v>
      </c>
      <c r="AR1101" s="42">
        <v>-1.9378313000000001E-9</v>
      </c>
      <c r="AS1101" s="42">
        <v>-7.4296676000000001E-10</v>
      </c>
      <c r="AT1101" s="42">
        <v>-9.6121961999999992E-12</v>
      </c>
      <c r="AU1101" s="42">
        <v>-1.7225041000000001E-5</v>
      </c>
      <c r="AV1101" s="42">
        <v>-0.24773386</v>
      </c>
      <c r="AW1101" s="42">
        <v>-5.5144309999999999E-9</v>
      </c>
      <c r="AX1101" s="42">
        <v>-3.3533701999999997E-11</v>
      </c>
      <c r="AY1101" s="42">
        <v>-1.5003227E-15</v>
      </c>
      <c r="AZ1101" s="28"/>
      <c r="BA1101" s="28" t="s">
        <v>1230</v>
      </c>
      <c r="BB1101" s="28"/>
      <c r="BC1101" s="28"/>
      <c r="BE1101" s="32"/>
      <c r="BF1101"/>
      <c r="BG1101"/>
      <c r="BH1101"/>
      <c r="BI1101"/>
      <c r="BJ1101"/>
      <c r="BK1101"/>
      <c r="BL1101"/>
      <c r="BM1101"/>
      <c r="BN1101"/>
      <c r="BO1101"/>
      <c r="BP1101"/>
      <c r="BQ1101"/>
    </row>
    <row r="1102" spans="3:69">
      <c r="C1102" s="71" t="s">
        <v>973</v>
      </c>
      <c r="E1102" s="68" t="s">
        <v>52</v>
      </c>
      <c r="F1102" s="43" t="s">
        <v>2541</v>
      </c>
      <c r="G1102" s="238">
        <f t="shared" si="957"/>
        <v>0.14109155993799999</v>
      </c>
      <c r="H1102" s="134">
        <f t="shared" si="958"/>
        <v>-3.6074244290000002E-3</v>
      </c>
      <c r="I1102" s="134">
        <f t="shared" si="959"/>
        <v>-5.0348542899999998E-3</v>
      </c>
      <c r="J1102" s="138">
        <f t="shared" si="960"/>
        <v>-8.3286134299999999E-4</v>
      </c>
      <c r="K1102" s="190">
        <v>0.1505667</v>
      </c>
      <c r="L1102" s="190">
        <v>-1.8554095000000001E-3</v>
      </c>
      <c r="M1102" s="190">
        <v>-3.0415341999999999E-3</v>
      </c>
      <c r="N1102" s="190">
        <v>-3.1687436000000001E-3</v>
      </c>
      <c r="O1102" s="190">
        <v>-3.9022265000000002E-4</v>
      </c>
      <c r="P1102" s="190">
        <v>-4.8458178999999999E-5</v>
      </c>
      <c r="Q1102" s="190">
        <v>-1.3791059000000001E-4</v>
      </c>
      <c r="R1102" s="190">
        <v>-9.8584567999999997E-5</v>
      </c>
      <c r="S1102" s="190">
        <v>-5.9450134000000004E-4</v>
      </c>
      <c r="T1102" s="190">
        <v>-1.3665220000000001E-4</v>
      </c>
      <c r="U1102" s="190">
        <v>-3.1232349999999999E-6</v>
      </c>
      <c r="V1102" s="190">
        <v>0</v>
      </c>
      <c r="W1102" s="25"/>
      <c r="X1102" s="252">
        <f t="shared" si="961"/>
        <v>1.2979887931034482</v>
      </c>
      <c r="Y1102" s="25">
        <v>-10.033302000000001</v>
      </c>
      <c r="Z1102" s="67">
        <f t="shared" si="962"/>
        <v>2.0210568757867042E-2</v>
      </c>
      <c r="AA1102" s="5">
        <f t="shared" si="963"/>
        <v>1.1178179710296E-6</v>
      </c>
      <c r="AB1102" s="5">
        <f t="shared" si="964"/>
        <v>3.4595467352969596E-9</v>
      </c>
      <c r="AC1102" s="36">
        <f t="shared" si="965"/>
        <v>-7.6372096815300008E-2</v>
      </c>
      <c r="AD1102" s="42">
        <v>1.1993841E-6</v>
      </c>
      <c r="AE1102" s="42">
        <v>3.6190602999999998E-9</v>
      </c>
      <c r="AF1102" s="42">
        <v>9.8879306000000003E-14</v>
      </c>
      <c r="AG1102" s="42">
        <v>-3.8475540999999997E-11</v>
      </c>
      <c r="AH1102" s="42">
        <v>-4.9981594000000002E-12</v>
      </c>
      <c r="AI1102" s="42">
        <v>-4.4492839E-10</v>
      </c>
      <c r="AJ1102" s="42">
        <v>-7.8551454000000006E-8</v>
      </c>
      <c r="AK1102" s="42">
        <v>-6.4417820999999998E-11</v>
      </c>
      <c r="AL1102" s="42">
        <v>-8.1759918000000002E-11</v>
      </c>
      <c r="AM1102" s="42">
        <v>-2.7797602E-15</v>
      </c>
      <c r="AN1102" s="42">
        <v>-2.8769517E-16</v>
      </c>
      <c r="AO1102" s="42">
        <v>-1.1889874E-13</v>
      </c>
      <c r="AP1102" s="42">
        <v>-6.8693569999999998E-15</v>
      </c>
      <c r="AQ1102" s="42">
        <v>-5.1918650999999998E-15</v>
      </c>
      <c r="AR1102" s="42">
        <v>-5.9735859999999996E-10</v>
      </c>
      <c r="AS1102" s="42">
        <v>-2.2902798000000001E-10</v>
      </c>
      <c r="AT1102" s="42">
        <v>-2.9630691000000001E-12</v>
      </c>
      <c r="AU1102" s="42">
        <v>-5.3098153000000004E-6</v>
      </c>
      <c r="AV1102" s="29">
        <v>-7.6366787000000005E-2</v>
      </c>
      <c r="AW1102" s="42">
        <v>-1.6998863000000001E-9</v>
      </c>
      <c r="AX1102" s="42">
        <v>-1.0337146E-11</v>
      </c>
      <c r="AY1102" s="42">
        <v>-4.6249156999999996E-16</v>
      </c>
      <c r="AZ1102" s="28"/>
      <c r="BA1102" s="28" t="s">
        <v>1230</v>
      </c>
      <c r="BB1102" s="28"/>
      <c r="BC1102" s="28"/>
      <c r="BE1102" s="32"/>
      <c r="BF1102"/>
      <c r="BG1102"/>
      <c r="BH1102"/>
      <c r="BI1102"/>
      <c r="BJ1102"/>
      <c r="BK1102"/>
      <c r="BL1102"/>
      <c r="BM1102"/>
      <c r="BN1102"/>
      <c r="BO1102"/>
      <c r="BP1102"/>
      <c r="BQ1102"/>
    </row>
    <row r="1103" spans="3:69">
      <c r="C1103" s="57" t="s">
        <v>887</v>
      </c>
      <c r="D1103" s="1" t="s">
        <v>59</v>
      </c>
      <c r="F1103" s="86"/>
      <c r="G1103" s="86"/>
      <c r="H1103" s="86"/>
      <c r="I1103" s="86"/>
      <c r="J1103" s="86"/>
      <c r="K1103" s="86"/>
      <c r="L1103" s="86"/>
      <c r="M1103" s="86"/>
      <c r="N1103" s="86"/>
      <c r="O1103" s="86"/>
      <c r="P1103" s="86"/>
      <c r="Q1103" s="86"/>
      <c r="R1103" s="86"/>
      <c r="S1103" s="86"/>
      <c r="T1103" s="86"/>
      <c r="U1103" s="86"/>
      <c r="V1103" s="86"/>
      <c r="W1103" s="86"/>
      <c r="X1103" s="106"/>
      <c r="Y1103" s="86"/>
      <c r="Z1103" s="86"/>
      <c r="AA1103" s="86"/>
      <c r="AB1103" s="86"/>
      <c r="AC1103" s="86"/>
      <c r="AD1103" s="86"/>
      <c r="AE1103" s="86"/>
      <c r="AF1103" s="86"/>
      <c r="AG1103" s="86"/>
      <c r="AH1103" s="86"/>
      <c r="AI1103" s="86"/>
      <c r="AJ1103" s="86"/>
      <c r="AK1103" s="86"/>
      <c r="AL1103" s="86"/>
      <c r="AM1103" s="86"/>
      <c r="AN1103" s="86"/>
      <c r="AO1103" s="86"/>
      <c r="AP1103" s="86"/>
      <c r="AQ1103" s="86"/>
      <c r="AR1103" s="86"/>
      <c r="AS1103" s="86"/>
      <c r="AT1103" s="86"/>
      <c r="AU1103" s="86"/>
      <c r="AV1103" s="86"/>
      <c r="AW1103" s="86"/>
      <c r="AX1103" s="86"/>
      <c r="AY1103" s="86"/>
      <c r="BE1103" s="29"/>
      <c r="BF1103"/>
      <c r="BG1103"/>
      <c r="BH1103"/>
      <c r="BI1103"/>
      <c r="BJ1103"/>
      <c r="BK1103"/>
      <c r="BL1103"/>
      <c r="BM1103"/>
      <c r="BN1103"/>
      <c r="BO1103"/>
      <c r="BP1103"/>
      <c r="BQ1103"/>
    </row>
    <row r="1104" spans="3:69">
      <c r="C1104" s="71" t="s">
        <v>974</v>
      </c>
      <c r="E1104" s="68" t="s">
        <v>52</v>
      </c>
      <c r="F1104" s="43" t="s">
        <v>2542</v>
      </c>
      <c r="G1104" s="238">
        <f t="shared" ref="G1104:G1116" si="966">H1104+I1104+J1104+K1104</f>
        <v>0.1072495227125</v>
      </c>
      <c r="H1104" s="134">
        <f t="shared" ref="H1104:H1116" si="967">N1104+O1104+P1104</f>
        <v>-4.1365133779999999E-3</v>
      </c>
      <c r="I1104" s="134">
        <f t="shared" ref="I1104:I1116" si="968">L1104+M1104+Q1104</f>
        <v>-5.7732995699999994E-3</v>
      </c>
      <c r="J1104" s="138">
        <f t="shared" ref="J1104:J1116" si="969">R1104+IF(S1104="x",0,S1104)+IF(T1104="x",0,T1104)+IF(U1104="x",0,U1104)+V1104</f>
        <v>-9.5501433950000007E-4</v>
      </c>
      <c r="K1104" s="190">
        <v>0.11811435000000001</v>
      </c>
      <c r="L1104" s="190">
        <v>-2.1275361999999998E-3</v>
      </c>
      <c r="M1104" s="190">
        <v>-3.4876259000000001E-3</v>
      </c>
      <c r="N1104" s="190">
        <v>-3.6334927000000001E-3</v>
      </c>
      <c r="O1104" s="190">
        <v>-4.4745530000000003E-4</v>
      </c>
      <c r="P1104" s="190">
        <v>-5.5565378000000001E-5</v>
      </c>
      <c r="Q1104" s="190">
        <v>-1.5813747E-4</v>
      </c>
      <c r="R1104" s="190">
        <v>-1.1304364E-4</v>
      </c>
      <c r="S1104" s="190">
        <v>-6.8169487000000004E-4</v>
      </c>
      <c r="T1104" s="190">
        <v>-1.5669452000000001E-4</v>
      </c>
      <c r="U1104" s="190">
        <v>-3.5813095000000001E-6</v>
      </c>
      <c r="V1104" s="190">
        <v>0</v>
      </c>
      <c r="W1104" s="25"/>
      <c r="X1104" s="252">
        <f t="shared" ref="X1104:X1116" si="970">K1104/0.116</f>
        <v>1.0182271551724138</v>
      </c>
      <c r="Y1104" s="25">
        <v>-11.504853000000001</v>
      </c>
      <c r="Z1104" s="67">
        <f t="shared" ref="Z1104:Z1116" si="971">AA1104*42.1*400+AB1104*1396*400+AC1104*0.0000357*200</f>
        <v>1.5092684926598123E-2</v>
      </c>
      <c r="AA1104" s="5">
        <f t="shared" ref="AA1104:AA1116" si="972">AD1104+AG1104+AH1104+AI1104+AJ1104+AR1104+AS1104+AW1104</f>
        <v>8.4548089875619994E-7</v>
      </c>
      <c r="AB1104" s="5">
        <f t="shared" ref="AB1104:AB1116" si="973">AE1104+AF1104+AK1104+AL1104+AM1104+AN1104+AO1104+AP1104+AQ1104+AT1104+AX1104+AY1104</f>
        <v>2.6505376467110698E-9</v>
      </c>
      <c r="AC1104" s="36">
        <f t="shared" ref="AC1104:AC1116" si="974">AU1104+AV1104</f>
        <v>-8.7573337588200004E-2</v>
      </c>
      <c r="AD1104" s="42">
        <v>9.3901005999999999E-7</v>
      </c>
      <c r="AE1104" s="42">
        <v>2.8334825E-9</v>
      </c>
      <c r="AF1104" s="42">
        <v>7.7416404999999997E-14</v>
      </c>
      <c r="AG1104" s="42">
        <v>-4.4118620999999997E-11</v>
      </c>
      <c r="AH1104" s="42">
        <v>-5.7312227999999999E-12</v>
      </c>
      <c r="AI1104" s="42">
        <v>-5.1018456000000004E-10</v>
      </c>
      <c r="AJ1104" s="42">
        <v>-9.0072333999999995E-8</v>
      </c>
      <c r="AK1104" s="42">
        <v>-7.3865767999999999E-11</v>
      </c>
      <c r="AL1104" s="42">
        <v>-9.3751372999999997E-11</v>
      </c>
      <c r="AM1104" s="42">
        <v>-3.1874583999999998E-15</v>
      </c>
      <c r="AN1104" s="42">
        <v>-3.2989045999999999E-16</v>
      </c>
      <c r="AO1104" s="42">
        <v>-1.3633722E-13</v>
      </c>
      <c r="AP1104" s="42">
        <v>-7.8768627000000003E-15</v>
      </c>
      <c r="AQ1104" s="42">
        <v>-5.9533387000000001E-15</v>
      </c>
      <c r="AR1104" s="42">
        <v>-6.8497118999999999E-10</v>
      </c>
      <c r="AS1104" s="42">
        <v>-2.6261874999999998E-10</v>
      </c>
      <c r="AT1104" s="42">
        <v>-3.3976526000000001E-12</v>
      </c>
      <c r="AU1104" s="42">
        <v>-6.0885882E-6</v>
      </c>
      <c r="AV1104" s="42">
        <v>-8.7567249E-2</v>
      </c>
      <c r="AW1104" s="42">
        <v>-1.9492028999999999E-9</v>
      </c>
      <c r="AX1104" s="42">
        <v>-1.1853261E-11</v>
      </c>
      <c r="AY1104" s="42">
        <v>-5.3032367000000004E-16</v>
      </c>
      <c r="AZ1104" s="28"/>
      <c r="BA1104" s="28" t="s">
        <v>1230</v>
      </c>
      <c r="BB1104" s="28"/>
      <c r="BC1104" s="28"/>
      <c r="BE1104" s="32"/>
      <c r="BF1104"/>
      <c r="BG1104"/>
      <c r="BH1104"/>
      <c r="BI1104"/>
      <c r="BJ1104"/>
      <c r="BK1104"/>
      <c r="BL1104"/>
      <c r="BM1104"/>
      <c r="BN1104"/>
      <c r="BO1104"/>
      <c r="BP1104"/>
      <c r="BQ1104"/>
    </row>
    <row r="1105" spans="3:69">
      <c r="C1105" s="71" t="s">
        <v>975</v>
      </c>
      <c r="E1105" s="68" t="s">
        <v>52</v>
      </c>
      <c r="F1105" s="43" t="s">
        <v>2543</v>
      </c>
      <c r="G1105" s="238">
        <f t="shared" si="966"/>
        <v>0.1072495227125</v>
      </c>
      <c r="H1105" s="134">
        <f t="shared" si="967"/>
        <v>-4.1365133779999999E-3</v>
      </c>
      <c r="I1105" s="134">
        <f t="shared" si="968"/>
        <v>-5.7732995699999994E-3</v>
      </c>
      <c r="J1105" s="138">
        <f t="shared" si="969"/>
        <v>-9.5501433950000007E-4</v>
      </c>
      <c r="K1105" s="190">
        <v>0.11811435000000001</v>
      </c>
      <c r="L1105" s="190">
        <v>-2.1275361999999998E-3</v>
      </c>
      <c r="M1105" s="190">
        <v>-3.4876259000000001E-3</v>
      </c>
      <c r="N1105" s="190">
        <v>-3.6334927000000001E-3</v>
      </c>
      <c r="O1105" s="190">
        <v>-4.4745530000000003E-4</v>
      </c>
      <c r="P1105" s="190">
        <v>-5.5565378000000001E-5</v>
      </c>
      <c r="Q1105" s="190">
        <v>-1.5813747E-4</v>
      </c>
      <c r="R1105" s="190">
        <v>-1.1304364E-4</v>
      </c>
      <c r="S1105" s="190">
        <v>-6.8169487000000004E-4</v>
      </c>
      <c r="T1105" s="190">
        <v>-1.5669452000000001E-4</v>
      </c>
      <c r="U1105" s="190">
        <v>-3.5813095000000001E-6</v>
      </c>
      <c r="V1105" s="190">
        <v>0</v>
      </c>
      <c r="W1105" s="25"/>
      <c r="X1105" s="252">
        <f t="shared" si="970"/>
        <v>1.0182271551724138</v>
      </c>
      <c r="Y1105" s="25">
        <v>-11.504853000000001</v>
      </c>
      <c r="Z1105" s="67">
        <f t="shared" si="971"/>
        <v>1.5092684926598123E-2</v>
      </c>
      <c r="AA1105" s="5">
        <f t="shared" si="972"/>
        <v>8.4548089875619994E-7</v>
      </c>
      <c r="AB1105" s="5">
        <f t="shared" si="973"/>
        <v>2.6505376467110698E-9</v>
      </c>
      <c r="AC1105" s="36">
        <f t="shared" si="974"/>
        <v>-8.7573337588200004E-2</v>
      </c>
      <c r="AD1105" s="42">
        <v>9.3901005999999999E-7</v>
      </c>
      <c r="AE1105" s="42">
        <v>2.8334825E-9</v>
      </c>
      <c r="AF1105" s="42">
        <v>7.7416404999999997E-14</v>
      </c>
      <c r="AG1105" s="42">
        <v>-4.4118620999999997E-11</v>
      </c>
      <c r="AH1105" s="42">
        <v>-5.7312227999999999E-12</v>
      </c>
      <c r="AI1105" s="42">
        <v>-5.1018456000000004E-10</v>
      </c>
      <c r="AJ1105" s="42">
        <v>-9.0072333999999995E-8</v>
      </c>
      <c r="AK1105" s="42">
        <v>-7.3865767999999999E-11</v>
      </c>
      <c r="AL1105" s="42">
        <v>-9.3751372999999997E-11</v>
      </c>
      <c r="AM1105" s="42">
        <v>-3.1874583999999998E-15</v>
      </c>
      <c r="AN1105" s="42">
        <v>-3.2989045999999999E-16</v>
      </c>
      <c r="AO1105" s="42">
        <v>-1.3633722E-13</v>
      </c>
      <c r="AP1105" s="42">
        <v>-7.8768627000000003E-15</v>
      </c>
      <c r="AQ1105" s="42">
        <v>-5.9533387000000001E-15</v>
      </c>
      <c r="AR1105" s="42">
        <v>-6.8497118999999999E-10</v>
      </c>
      <c r="AS1105" s="42">
        <v>-2.6261874999999998E-10</v>
      </c>
      <c r="AT1105" s="42">
        <v>-3.3976526000000001E-12</v>
      </c>
      <c r="AU1105" s="42">
        <v>-6.0885882E-6</v>
      </c>
      <c r="AV1105" s="42">
        <v>-8.7567249E-2</v>
      </c>
      <c r="AW1105" s="42">
        <v>-1.9492028999999999E-9</v>
      </c>
      <c r="AX1105" s="42">
        <v>-1.1853261E-11</v>
      </c>
      <c r="AY1105" s="42">
        <v>-5.3032367000000004E-16</v>
      </c>
      <c r="AZ1105" s="28"/>
      <c r="BA1105" s="28" t="s">
        <v>1230</v>
      </c>
      <c r="BB1105" s="28"/>
      <c r="BC1105" s="28"/>
      <c r="BE1105" s="32"/>
      <c r="BF1105"/>
      <c r="BG1105"/>
      <c r="BH1105"/>
      <c r="BI1105"/>
      <c r="BJ1105"/>
      <c r="BK1105"/>
      <c r="BL1105"/>
      <c r="BM1105"/>
      <c r="BN1105"/>
      <c r="BO1105"/>
      <c r="BP1105"/>
      <c r="BQ1105"/>
    </row>
    <row r="1106" spans="3:69">
      <c r="C1106" s="71" t="s">
        <v>976</v>
      </c>
      <c r="E1106" s="68" t="s">
        <v>52</v>
      </c>
      <c r="F1106" s="43" t="s">
        <v>2544</v>
      </c>
      <c r="G1106" s="238">
        <f t="shared" si="966"/>
        <v>0.1800717502916</v>
      </c>
      <c r="H1106" s="134">
        <f t="shared" si="967"/>
        <v>-5.9161761530000002E-3</v>
      </c>
      <c r="I1106" s="134">
        <f t="shared" si="968"/>
        <v>-8.2571609600000009E-3</v>
      </c>
      <c r="J1106" s="138">
        <f t="shared" si="969"/>
        <v>-1.3658925954E-3</v>
      </c>
      <c r="K1106" s="190">
        <v>0.19561097999999999</v>
      </c>
      <c r="L1106" s="190">
        <v>-3.0428715000000001E-3</v>
      </c>
      <c r="M1106" s="190">
        <v>-4.9881161000000004E-3</v>
      </c>
      <c r="N1106" s="190">
        <v>-5.1967395999999999E-3</v>
      </c>
      <c r="O1106" s="190">
        <v>-6.3996514000000003E-4</v>
      </c>
      <c r="P1106" s="190">
        <v>-7.9471413000000002E-5</v>
      </c>
      <c r="Q1106" s="190">
        <v>-2.2617336E-4</v>
      </c>
      <c r="R1106" s="190">
        <v>-1.6167868999999999E-4</v>
      </c>
      <c r="S1106" s="190">
        <v>-9.7498219999999996E-4</v>
      </c>
      <c r="T1106" s="190">
        <v>-2.2410959999999999E-4</v>
      </c>
      <c r="U1106" s="190">
        <v>-5.1221053999999997E-6</v>
      </c>
      <c r="V1106" s="190">
        <v>0</v>
      </c>
      <c r="W1106" s="25"/>
      <c r="X1106" s="252">
        <f t="shared" si="970"/>
        <v>1.6863015517241378</v>
      </c>
      <c r="Y1106" s="25">
        <v>-16.454615</v>
      </c>
      <c r="Z1106" s="67">
        <f t="shared" si="971"/>
        <v>2.5539999186347397E-2</v>
      </c>
      <c r="AA1106" s="5">
        <f t="shared" si="972"/>
        <v>1.4226743530904997E-6</v>
      </c>
      <c r="AB1106" s="5">
        <f t="shared" si="973"/>
        <v>4.4349029017132401E-9</v>
      </c>
      <c r="AC1106" s="36">
        <f t="shared" si="974"/>
        <v>-0.12525023809709998</v>
      </c>
      <c r="AD1106" s="42">
        <v>1.5564428000000001E-6</v>
      </c>
      <c r="AE1106" s="42">
        <v>4.6965390000000001E-9</v>
      </c>
      <c r="AF1106" s="42">
        <v>1.2831846E-13</v>
      </c>
      <c r="AG1106" s="42">
        <v>-6.3099887999999994E-11</v>
      </c>
      <c r="AH1106" s="42">
        <v>-8.1969815000000005E-12</v>
      </c>
      <c r="AI1106" s="42">
        <v>-7.2968256000000004E-10</v>
      </c>
      <c r="AJ1106" s="42">
        <v>-1.2882437999999999E-7</v>
      </c>
      <c r="AK1106" s="42">
        <v>-1.0564523E-10</v>
      </c>
      <c r="AL1106" s="42">
        <v>-1.3408627E-10</v>
      </c>
      <c r="AM1106" s="42">
        <v>-4.5588067000000002E-15</v>
      </c>
      <c r="AN1106" s="42">
        <v>-4.7182008000000003E-16</v>
      </c>
      <c r="AO1106" s="42">
        <v>-1.9499393E-13</v>
      </c>
      <c r="AP1106" s="42">
        <v>-1.1265745E-14</v>
      </c>
      <c r="AQ1106" s="42">
        <v>-8.5146588000000004E-15</v>
      </c>
      <c r="AR1106" s="42">
        <v>-9.796681E-10</v>
      </c>
      <c r="AS1106" s="42">
        <v>-3.7560588000000001E-10</v>
      </c>
      <c r="AT1106" s="42">
        <v>-4.8594332999999999E-12</v>
      </c>
      <c r="AU1106" s="42">
        <v>-8.7080971000000006E-6</v>
      </c>
      <c r="AV1106" s="42">
        <v>-0.12524152999999999</v>
      </c>
      <c r="AW1106" s="42">
        <v>-2.7878135E-9</v>
      </c>
      <c r="AX1106" s="42">
        <v>-1.6952919999999999E-11</v>
      </c>
      <c r="AY1106" s="42">
        <v>-7.5848618000000002E-16</v>
      </c>
      <c r="AZ1106" s="28"/>
      <c r="BA1106" s="28" t="s">
        <v>1230</v>
      </c>
      <c r="BB1106" s="28"/>
      <c r="BC1106" s="28"/>
      <c r="BE1106" s="32"/>
      <c r="BF1106"/>
      <c r="BG1106"/>
      <c r="BH1106"/>
      <c r="BI1106"/>
      <c r="BJ1106"/>
      <c r="BK1106"/>
      <c r="BL1106"/>
      <c r="BM1106"/>
      <c r="BN1106"/>
      <c r="BO1106"/>
      <c r="BP1106"/>
      <c r="BQ1106"/>
    </row>
    <row r="1107" spans="3:69">
      <c r="C1107" s="71" t="s">
        <v>977</v>
      </c>
      <c r="E1107" s="68" t="s">
        <v>52</v>
      </c>
      <c r="F1107" s="43" t="s">
        <v>2545</v>
      </c>
      <c r="G1107" s="238">
        <f t="shared" si="966"/>
        <v>0.1072495227125</v>
      </c>
      <c r="H1107" s="134">
        <f t="shared" si="967"/>
        <v>-4.1365133779999999E-3</v>
      </c>
      <c r="I1107" s="134">
        <f t="shared" si="968"/>
        <v>-5.7732995699999994E-3</v>
      </c>
      <c r="J1107" s="138">
        <f t="shared" si="969"/>
        <v>-9.5501433950000007E-4</v>
      </c>
      <c r="K1107" s="190">
        <v>0.11811435000000001</v>
      </c>
      <c r="L1107" s="190">
        <v>-2.1275361999999998E-3</v>
      </c>
      <c r="M1107" s="190">
        <v>-3.4876259000000001E-3</v>
      </c>
      <c r="N1107" s="190">
        <v>-3.6334927000000001E-3</v>
      </c>
      <c r="O1107" s="190">
        <v>-4.4745530000000003E-4</v>
      </c>
      <c r="P1107" s="190">
        <v>-5.5565378000000001E-5</v>
      </c>
      <c r="Q1107" s="190">
        <v>-1.5813747E-4</v>
      </c>
      <c r="R1107" s="190">
        <v>-1.1304364E-4</v>
      </c>
      <c r="S1107" s="190">
        <v>-6.8169487000000004E-4</v>
      </c>
      <c r="T1107" s="190">
        <v>-1.5669452000000001E-4</v>
      </c>
      <c r="U1107" s="190">
        <v>-3.5813095000000001E-6</v>
      </c>
      <c r="V1107" s="190">
        <v>0</v>
      </c>
      <c r="W1107" s="25"/>
      <c r="X1107" s="252">
        <f t="shared" si="970"/>
        <v>1.0182271551724138</v>
      </c>
      <c r="Y1107" s="25">
        <v>-11.504853000000001</v>
      </c>
      <c r="Z1107" s="67">
        <f t="shared" si="971"/>
        <v>1.5092684926598123E-2</v>
      </c>
      <c r="AA1107" s="5">
        <f t="shared" si="972"/>
        <v>8.4548089875619994E-7</v>
      </c>
      <c r="AB1107" s="5">
        <f t="shared" si="973"/>
        <v>2.6505376467110698E-9</v>
      </c>
      <c r="AC1107" s="36">
        <f t="shared" si="974"/>
        <v>-8.7573337588200004E-2</v>
      </c>
      <c r="AD1107" s="42">
        <v>9.3901005999999999E-7</v>
      </c>
      <c r="AE1107" s="42">
        <v>2.8334825E-9</v>
      </c>
      <c r="AF1107" s="42">
        <v>7.7416404999999997E-14</v>
      </c>
      <c r="AG1107" s="42">
        <v>-4.4118620999999997E-11</v>
      </c>
      <c r="AH1107" s="42">
        <v>-5.7312227999999999E-12</v>
      </c>
      <c r="AI1107" s="42">
        <v>-5.1018456000000004E-10</v>
      </c>
      <c r="AJ1107" s="42">
        <v>-9.0072333999999995E-8</v>
      </c>
      <c r="AK1107" s="42">
        <v>-7.3865767999999999E-11</v>
      </c>
      <c r="AL1107" s="42">
        <v>-9.3751372999999997E-11</v>
      </c>
      <c r="AM1107" s="42">
        <v>-3.1874583999999998E-15</v>
      </c>
      <c r="AN1107" s="42">
        <v>-3.2989045999999999E-16</v>
      </c>
      <c r="AO1107" s="42">
        <v>-1.3633722E-13</v>
      </c>
      <c r="AP1107" s="42">
        <v>-7.8768627000000003E-15</v>
      </c>
      <c r="AQ1107" s="42">
        <v>-5.9533387000000001E-15</v>
      </c>
      <c r="AR1107" s="42">
        <v>-6.8497118999999999E-10</v>
      </c>
      <c r="AS1107" s="42">
        <v>-2.6261874999999998E-10</v>
      </c>
      <c r="AT1107" s="42">
        <v>-3.3976526000000001E-12</v>
      </c>
      <c r="AU1107" s="42">
        <v>-6.0885882E-6</v>
      </c>
      <c r="AV1107" s="42">
        <v>-8.7567249E-2</v>
      </c>
      <c r="AW1107" s="42">
        <v>-1.9492028999999999E-9</v>
      </c>
      <c r="AX1107" s="42">
        <v>-1.1853261E-11</v>
      </c>
      <c r="AY1107" s="42">
        <v>-5.3032367000000004E-16</v>
      </c>
      <c r="AZ1107" s="28"/>
      <c r="BA1107" s="28" t="s">
        <v>1230</v>
      </c>
      <c r="BB1107" s="28"/>
      <c r="BC1107" s="28"/>
      <c r="BE1107" s="32"/>
      <c r="BF1107"/>
      <c r="BG1107"/>
      <c r="BH1107"/>
      <c r="BI1107"/>
      <c r="BJ1107"/>
      <c r="BK1107"/>
      <c r="BL1107"/>
      <c r="BM1107"/>
      <c r="BN1107"/>
      <c r="BO1107"/>
      <c r="BP1107"/>
      <c r="BQ1107"/>
    </row>
    <row r="1108" spans="3:69">
      <c r="C1108" s="71" t="s">
        <v>978</v>
      </c>
      <c r="E1108" s="68" t="s">
        <v>52</v>
      </c>
      <c r="F1108" s="43" t="s">
        <v>2546</v>
      </c>
      <c r="G1108" s="238">
        <f t="shared" si="966"/>
        <v>-0.1209172471611</v>
      </c>
      <c r="H1108" s="134">
        <f t="shared" si="967"/>
        <v>-5.4207564499999996E-3</v>
      </c>
      <c r="I1108" s="134">
        <f t="shared" si="968"/>
        <v>-7.5657077400000002E-3</v>
      </c>
      <c r="J1108" s="138">
        <f t="shared" si="969"/>
        <v>-1.2515129711000001E-3</v>
      </c>
      <c r="K1108" s="190">
        <v>-0.10667927000000001</v>
      </c>
      <c r="L1108" s="190">
        <v>-2.788062E-3</v>
      </c>
      <c r="M1108" s="190">
        <v>-4.5704120999999999E-3</v>
      </c>
      <c r="N1108" s="190">
        <v>-4.7615653999999999E-3</v>
      </c>
      <c r="O1108" s="190">
        <v>-5.8637456000000001E-4</v>
      </c>
      <c r="P1108" s="190">
        <v>-7.2816489999999996E-5</v>
      </c>
      <c r="Q1108" s="190">
        <v>-2.0723363999999999E-4</v>
      </c>
      <c r="R1108" s="190">
        <v>-1.4813974000000001E-4</v>
      </c>
      <c r="S1108" s="190">
        <v>-8.9333735000000003E-4</v>
      </c>
      <c r="T1108" s="190">
        <v>-2.0534270000000001E-4</v>
      </c>
      <c r="U1108" s="190">
        <v>-4.6931810999999999E-6</v>
      </c>
      <c r="V1108" s="190">
        <v>0</v>
      </c>
      <c r="W1108" s="25"/>
      <c r="X1108" s="252">
        <f t="shared" si="970"/>
        <v>-0.91964887931034489</v>
      </c>
      <c r="Y1108" s="25">
        <v>-15.076708999999999</v>
      </c>
      <c r="Z1108" s="67">
        <f t="shared" si="971"/>
        <v>-1.8970263285180197E-2</v>
      </c>
      <c r="AA1108" s="5">
        <f t="shared" si="972"/>
        <v>-9.8373877150159992E-7</v>
      </c>
      <c r="AB1108" s="5">
        <f t="shared" si="973"/>
        <v>-2.8379352752022101E-9</v>
      </c>
      <c r="AC1108" s="36">
        <f t="shared" si="974"/>
        <v>-0.11476180888240001</v>
      </c>
      <c r="AD1108" s="42">
        <v>-8.6117207000000002E-7</v>
      </c>
      <c r="AE1108" s="42">
        <v>-2.5980200000000001E-9</v>
      </c>
      <c r="AF1108" s="42">
        <v>-7.0979502000000005E-14</v>
      </c>
      <c r="AG1108" s="42">
        <v>-5.7815914E-11</v>
      </c>
      <c r="AH1108" s="42">
        <v>-7.5105675999999998E-12</v>
      </c>
      <c r="AI1108" s="42">
        <v>-6.6857906000000003E-10</v>
      </c>
      <c r="AJ1108" s="42">
        <v>-1.1803665E-7</v>
      </c>
      <c r="AK1108" s="42">
        <v>-9.6798511999999998E-11</v>
      </c>
      <c r="AL1108" s="42">
        <v>-1.2285790000000001E-10</v>
      </c>
      <c r="AM1108" s="42">
        <v>-4.1770529999999998E-15</v>
      </c>
      <c r="AN1108" s="42">
        <v>-4.3230993999999998E-16</v>
      </c>
      <c r="AO1108" s="42">
        <v>-1.7866517000000001E-13</v>
      </c>
      <c r="AP1108" s="42">
        <v>-1.0322353999999999E-14</v>
      </c>
      <c r="AQ1108" s="42">
        <v>-7.8016425999999998E-15</v>
      </c>
      <c r="AR1108" s="42">
        <v>-8.9763084999999999E-10</v>
      </c>
      <c r="AS1108" s="42">
        <v>-3.4415271000000002E-10</v>
      </c>
      <c r="AT1108" s="42">
        <v>-4.4525052E-12</v>
      </c>
      <c r="AU1108" s="42">
        <v>-7.9788823999999996E-6</v>
      </c>
      <c r="AV1108" s="42">
        <v>-0.11475383</v>
      </c>
      <c r="AW1108" s="42">
        <v>-2.5543624000000002E-9</v>
      </c>
      <c r="AX1108" s="42">
        <v>-1.5533285E-11</v>
      </c>
      <c r="AY1108" s="42">
        <v>-6.9497067000000001E-16</v>
      </c>
      <c r="AZ1108" s="28"/>
      <c r="BA1108" s="28" t="s">
        <v>1230</v>
      </c>
      <c r="BB1108" s="28"/>
      <c r="BC1108" s="28"/>
      <c r="BE1108" s="32"/>
      <c r="BF1108"/>
      <c r="BG1108"/>
      <c r="BH1108"/>
      <c r="BI1108"/>
      <c r="BJ1108"/>
      <c r="BK1108"/>
      <c r="BL1108"/>
      <c r="BM1108"/>
      <c r="BN1108"/>
      <c r="BO1108"/>
      <c r="BP1108"/>
      <c r="BQ1108"/>
    </row>
    <row r="1109" spans="3:69">
      <c r="C1109" s="71" t="s">
        <v>979</v>
      </c>
      <c r="D1109" s="17">
        <v>1</v>
      </c>
      <c r="E1109" s="68" t="s">
        <v>52</v>
      </c>
      <c r="F1109" s="43" t="s">
        <v>2547</v>
      </c>
      <c r="G1109" s="238">
        <f t="shared" si="966"/>
        <v>-0.10439439404789999</v>
      </c>
      <c r="H1109" s="134">
        <f t="shared" si="967"/>
        <v>-4.6800319609999995E-3</v>
      </c>
      <c r="I1109" s="134">
        <f t="shared" si="968"/>
        <v>-6.5318842999999996E-3</v>
      </c>
      <c r="J1109" s="138">
        <f t="shared" si="969"/>
        <v>-1.0804987869000001E-3</v>
      </c>
      <c r="K1109" s="190">
        <v>-9.2101979E-2</v>
      </c>
      <c r="L1109" s="190">
        <v>-2.4070846000000001E-3</v>
      </c>
      <c r="M1109" s="190">
        <v>-3.9458836999999997E-3</v>
      </c>
      <c r="N1109" s="190">
        <v>-4.1109166999999999E-3</v>
      </c>
      <c r="O1109" s="190">
        <v>-5.0624885000000001E-4</v>
      </c>
      <c r="P1109" s="190">
        <v>-6.2866411000000002E-5</v>
      </c>
      <c r="Q1109" s="190">
        <v>-1.7891599999999999E-4</v>
      </c>
      <c r="R1109" s="190">
        <v>-1.2789704999999999E-4</v>
      </c>
      <c r="S1109" s="190">
        <v>-7.7126641000000004E-4</v>
      </c>
      <c r="T1109" s="190">
        <v>-1.7728344999999999E-4</v>
      </c>
      <c r="U1109" s="190">
        <v>-4.0518768999999998E-6</v>
      </c>
      <c r="V1109" s="190">
        <v>0</v>
      </c>
      <c r="W1109" s="25"/>
      <c r="X1109" s="252">
        <f t="shared" si="970"/>
        <v>-0.79398257758620683</v>
      </c>
      <c r="Y1109" s="25">
        <v>-13.016537</v>
      </c>
      <c r="Z1109" s="67">
        <f t="shared" si="971"/>
        <v>-1.6378053313566246E-2</v>
      </c>
      <c r="AA1109" s="5">
        <f t="shared" si="972"/>
        <v>-8.4931483826079996E-7</v>
      </c>
      <c r="AB1109" s="5">
        <f t="shared" si="973"/>
        <v>-2.4501428269833798E-9</v>
      </c>
      <c r="AC1109" s="36">
        <f t="shared" si="974"/>
        <v>-9.9080067600400001E-2</v>
      </c>
      <c r="AD1109" s="42">
        <v>-7.4349637999999995E-7</v>
      </c>
      <c r="AE1109" s="42">
        <v>-2.243011E-9</v>
      </c>
      <c r="AF1109" s="42">
        <v>-6.1280440000000001E-14</v>
      </c>
      <c r="AG1109" s="42">
        <v>-4.9915602000000001E-11</v>
      </c>
      <c r="AH1109" s="42">
        <v>-6.4842787999999996E-12</v>
      </c>
      <c r="AI1109" s="42">
        <v>-5.7722042999999995E-10</v>
      </c>
      <c r="AJ1109" s="42">
        <v>-1.0190742E-7</v>
      </c>
      <c r="AK1109" s="42">
        <v>-8.3571386000000001E-11</v>
      </c>
      <c r="AL1109" s="42">
        <v>-1.0606987E-10</v>
      </c>
      <c r="AM1109" s="42">
        <v>-3.6062755999999999E-15</v>
      </c>
      <c r="AN1109" s="42">
        <v>-3.7323654000000001E-16</v>
      </c>
      <c r="AO1109" s="42">
        <v>-1.5425129999999999E-13</v>
      </c>
      <c r="AP1109" s="42">
        <v>-8.9118458000000006E-15</v>
      </c>
      <c r="AQ1109" s="42">
        <v>-6.7355796999999997E-15</v>
      </c>
      <c r="AR1109" s="42">
        <v>-7.7497322000000004E-10</v>
      </c>
      <c r="AS1109" s="42">
        <v>-2.9712563000000001E-10</v>
      </c>
      <c r="AT1109" s="42">
        <v>-3.8440883000000003E-12</v>
      </c>
      <c r="AU1109" s="42">
        <v>-6.8886004000000002E-6</v>
      </c>
      <c r="AV1109" s="42">
        <v>-9.9073178999999997E-2</v>
      </c>
      <c r="AW1109" s="42">
        <v>-2.2053191000000001E-9</v>
      </c>
      <c r="AX1109" s="42">
        <v>-1.3410724E-11</v>
      </c>
      <c r="AY1109" s="42">
        <v>-6.0000574000000004E-16</v>
      </c>
      <c r="AZ1109" s="28"/>
      <c r="BA1109" s="28" t="s">
        <v>1230</v>
      </c>
      <c r="BB1109" s="28"/>
      <c r="BC1109" s="28"/>
      <c r="BE1109" s="32"/>
      <c r="BF1109"/>
      <c r="BG1109"/>
      <c r="BH1109"/>
      <c r="BI1109"/>
      <c r="BJ1109"/>
      <c r="BK1109"/>
      <c r="BL1109"/>
      <c r="BM1109"/>
      <c r="BN1109"/>
      <c r="BO1109"/>
      <c r="BP1109"/>
      <c r="BQ1109"/>
    </row>
    <row r="1110" spans="3:69">
      <c r="C1110" s="71" t="s">
        <v>980</v>
      </c>
      <c r="E1110" s="68" t="s">
        <v>52</v>
      </c>
      <c r="F1110" s="43" t="s">
        <v>2548</v>
      </c>
      <c r="G1110" s="238">
        <f t="shared" si="966"/>
        <v>-5.2572716869499998E-2</v>
      </c>
      <c r="H1110" s="134">
        <f t="shared" si="967"/>
        <v>-2.3568506029999995E-3</v>
      </c>
      <c r="I1110" s="134">
        <f t="shared" si="968"/>
        <v>-3.2894381829999997E-3</v>
      </c>
      <c r="J1110" s="138">
        <f t="shared" si="969"/>
        <v>-5.4413608350000007E-4</v>
      </c>
      <c r="K1110" s="190">
        <v>-4.6382291999999999E-2</v>
      </c>
      <c r="L1110" s="190">
        <v>-1.2122009E-3</v>
      </c>
      <c r="M1110" s="190">
        <v>-1.9871356999999999E-3</v>
      </c>
      <c r="N1110" s="190">
        <v>-2.0702457999999999E-3</v>
      </c>
      <c r="O1110" s="190">
        <v>-2.5494546000000002E-4</v>
      </c>
      <c r="P1110" s="190">
        <v>-3.1659343000000001E-5</v>
      </c>
      <c r="Q1110" s="190">
        <v>-9.0101582999999998E-5</v>
      </c>
      <c r="R1110" s="190">
        <v>-6.4408583999999995E-5</v>
      </c>
      <c r="S1110" s="190">
        <v>-3.8840754999999998E-4</v>
      </c>
      <c r="T1110" s="190">
        <v>-8.9279436000000003E-5</v>
      </c>
      <c r="U1110" s="190">
        <v>-2.0405135E-6</v>
      </c>
      <c r="V1110" s="190">
        <v>0</v>
      </c>
      <c r="W1110" s="25"/>
      <c r="X1110" s="252">
        <f t="shared" si="970"/>
        <v>-0.39984734482758616</v>
      </c>
      <c r="Y1110" s="25">
        <v>-6.5550907</v>
      </c>
      <c r="Z1110" s="67">
        <f t="shared" si="971"/>
        <v>-8.2479405629695707E-3</v>
      </c>
      <c r="AA1110" s="5">
        <f t="shared" si="972"/>
        <v>-4.2771251065819993E-7</v>
      </c>
      <c r="AB1110" s="5">
        <f t="shared" si="973"/>
        <v>-1.2338848902924099E-9</v>
      </c>
      <c r="AC1110" s="36">
        <f t="shared" si="974"/>
        <v>-4.9896437079300006E-2</v>
      </c>
      <c r="AD1110" s="42">
        <v>-3.7442263999999998E-7</v>
      </c>
      <c r="AE1110" s="42">
        <v>-1.1295739000000001E-9</v>
      </c>
      <c r="AF1110" s="42">
        <v>-3.0860653000000003E-14</v>
      </c>
      <c r="AG1110" s="42">
        <v>-2.5137354000000001E-11</v>
      </c>
      <c r="AH1110" s="42">
        <v>-3.2654642000000001E-12</v>
      </c>
      <c r="AI1110" s="42">
        <v>-2.9068654999999999E-10</v>
      </c>
      <c r="AJ1110" s="42">
        <v>-5.1320283E-8</v>
      </c>
      <c r="AK1110" s="42">
        <v>-4.2086309000000002E-11</v>
      </c>
      <c r="AL1110" s="42">
        <v>-5.3416479999999999E-11</v>
      </c>
      <c r="AM1110" s="42">
        <v>-1.8161099999999998E-15</v>
      </c>
      <c r="AN1110" s="42">
        <v>-1.8796085E-16</v>
      </c>
      <c r="AO1110" s="42">
        <v>-7.7680509000000006E-14</v>
      </c>
      <c r="AP1110" s="42">
        <v>-4.4879799E-15</v>
      </c>
      <c r="AQ1110" s="42">
        <v>-3.3920185000000001E-15</v>
      </c>
      <c r="AR1110" s="42">
        <v>-3.9027427999999998E-10</v>
      </c>
      <c r="AS1110" s="42">
        <v>-1.4963160999999999E-10</v>
      </c>
      <c r="AT1110" s="42">
        <v>-1.9358718000000001E-12</v>
      </c>
      <c r="AU1110" s="42">
        <v>-3.4690792999999998E-6</v>
      </c>
      <c r="AV1110" s="42">
        <v>-4.9892968000000003E-2</v>
      </c>
      <c r="AW1110" s="42">
        <v>-1.1105923999999999E-9</v>
      </c>
      <c r="AX1110" s="42">
        <v>-6.7536021000000002E-12</v>
      </c>
      <c r="AY1110" s="42">
        <v>-3.0216116E-16</v>
      </c>
      <c r="AZ1110" s="28"/>
      <c r="BA1110" s="28" t="s">
        <v>1230</v>
      </c>
      <c r="BB1110" s="28"/>
      <c r="BC1110" s="28"/>
      <c r="BE1110" s="32"/>
      <c r="BF1110"/>
      <c r="BG1110"/>
      <c r="BH1110"/>
      <c r="BI1110"/>
      <c r="BJ1110"/>
      <c r="BK1110"/>
      <c r="BL1110"/>
      <c r="BM1110"/>
      <c r="BN1110"/>
      <c r="BO1110"/>
      <c r="BP1110"/>
      <c r="BQ1110"/>
    </row>
    <row r="1111" spans="3:69">
      <c r="C1111" s="71" t="s">
        <v>981</v>
      </c>
      <c r="E1111" s="68" t="s">
        <v>52</v>
      </c>
      <c r="F1111" s="43" t="s">
        <v>2549</v>
      </c>
      <c r="G1111" s="238">
        <f t="shared" si="966"/>
        <v>-0.1161964322813</v>
      </c>
      <c r="H1111" s="134">
        <f t="shared" si="967"/>
        <v>-5.2091209100000001E-3</v>
      </c>
      <c r="I1111" s="134">
        <f t="shared" si="968"/>
        <v>-7.270329590000001E-3</v>
      </c>
      <c r="J1111" s="138">
        <f t="shared" si="969"/>
        <v>-1.2026517812999999E-3</v>
      </c>
      <c r="K1111" s="190">
        <v>-0.10251433</v>
      </c>
      <c r="L1111" s="190">
        <v>-2.6792113E-3</v>
      </c>
      <c r="M1111" s="190">
        <v>-4.3919754000000004E-3</v>
      </c>
      <c r="N1111" s="190">
        <v>-4.5756657999999999E-3</v>
      </c>
      <c r="O1111" s="190">
        <v>-5.6348149999999996E-4</v>
      </c>
      <c r="P1111" s="190">
        <v>-6.9973610000000004E-5</v>
      </c>
      <c r="Q1111" s="190">
        <v>-1.9914288999999999E-4</v>
      </c>
      <c r="R1111" s="190">
        <v>-1.4235612000000001E-4</v>
      </c>
      <c r="S1111" s="190">
        <v>-8.5845994000000004E-4</v>
      </c>
      <c r="T1111" s="190">
        <v>-1.9732577E-4</v>
      </c>
      <c r="U1111" s="190">
        <v>-4.5099513E-6</v>
      </c>
      <c r="V1111" s="190">
        <v>0</v>
      </c>
      <c r="W1111" s="25"/>
      <c r="X1111" s="252">
        <f t="shared" si="970"/>
        <v>-0.88374422413793097</v>
      </c>
      <c r="Y1111" s="25">
        <v>-14.488087999999999</v>
      </c>
      <c r="Z1111" s="67">
        <f t="shared" si="971"/>
        <v>-1.8229631811199614E-2</v>
      </c>
      <c r="AA1111" s="5">
        <f t="shared" si="972"/>
        <v>-9.4533193053420004E-7</v>
      </c>
      <c r="AB1111" s="5">
        <f t="shared" si="973"/>
        <v>-2.7271374755700596E-9</v>
      </c>
      <c r="AC1111" s="36">
        <f t="shared" si="974"/>
        <v>-0.11028130737330001</v>
      </c>
      <c r="AD1111" s="42">
        <v>-8.2755044000000003E-7</v>
      </c>
      <c r="AE1111" s="42">
        <v>-2.4965889E-9</v>
      </c>
      <c r="AF1111" s="42">
        <v>-6.8208342000000002E-14</v>
      </c>
      <c r="AG1111" s="42">
        <v>-5.5558682000000002E-11</v>
      </c>
      <c r="AH1111" s="42">
        <v>-7.2173422000000001E-12</v>
      </c>
      <c r="AI1111" s="42">
        <v>-6.4247659999999999E-10</v>
      </c>
      <c r="AJ1111" s="42">
        <v>-1.134283E-7</v>
      </c>
      <c r="AK1111" s="42">
        <v>-9.3019333000000002E-11</v>
      </c>
      <c r="AL1111" s="42">
        <v>-1.1806131999999999E-10</v>
      </c>
      <c r="AM1111" s="42">
        <v>-4.0139737000000001E-15</v>
      </c>
      <c r="AN1111" s="42">
        <v>-4.1543182999999999E-16</v>
      </c>
      <c r="AO1111" s="42">
        <v>-1.7168977999999999E-13</v>
      </c>
      <c r="AP1111" s="42">
        <v>-9.9193515000000003E-15</v>
      </c>
      <c r="AQ1111" s="42">
        <v>-7.4970532E-15</v>
      </c>
      <c r="AR1111" s="42">
        <v>-8.6258580999999996E-10</v>
      </c>
      <c r="AS1111" s="42">
        <v>-3.3071640000000001E-10</v>
      </c>
      <c r="AT1111" s="42">
        <v>-4.2786718000000002E-12</v>
      </c>
      <c r="AU1111" s="42">
        <v>-7.6673732999999998E-6</v>
      </c>
      <c r="AV1111" s="42">
        <v>-0.11027364000000001</v>
      </c>
      <c r="AW1111" s="42">
        <v>-2.4546357E-9</v>
      </c>
      <c r="AX1111" s="42">
        <v>-1.4926839000000001E-11</v>
      </c>
      <c r="AY1111" s="42">
        <v>-6.6783783000000002E-16</v>
      </c>
      <c r="AZ1111" s="28"/>
      <c r="BA1111" s="28" t="s">
        <v>1230</v>
      </c>
      <c r="BB1111" s="28"/>
      <c r="BC1111" s="28"/>
      <c r="BE1111" s="32"/>
      <c r="BF1111"/>
      <c r="BG1111"/>
      <c r="BH1111"/>
      <c r="BI1111"/>
      <c r="BJ1111"/>
      <c r="BK1111"/>
      <c r="BL1111"/>
      <c r="BM1111"/>
      <c r="BN1111"/>
      <c r="BO1111"/>
      <c r="BP1111"/>
      <c r="BQ1111"/>
    </row>
    <row r="1112" spans="3:69">
      <c r="C1112" s="71" t="s">
        <v>982</v>
      </c>
      <c r="E1112" s="68" t="s">
        <v>52</v>
      </c>
      <c r="F1112" s="43" t="s">
        <v>2550</v>
      </c>
      <c r="G1112" s="238">
        <f t="shared" si="966"/>
        <v>0.10105454537900001</v>
      </c>
      <c r="H1112" s="134">
        <f t="shared" si="967"/>
        <v>-1.1798682749999999E-2</v>
      </c>
      <c r="I1112" s="134">
        <f t="shared" si="968"/>
        <v>-1.646733006E-2</v>
      </c>
      <c r="J1112" s="138">
        <f t="shared" si="969"/>
        <v>-2.7240118109999995E-3</v>
      </c>
      <c r="K1112" s="190">
        <v>0.13204457</v>
      </c>
      <c r="L1112" s="190">
        <v>-6.0684259000000004E-3</v>
      </c>
      <c r="M1112" s="190">
        <v>-9.9478446000000002E-3</v>
      </c>
      <c r="N1112" s="190">
        <v>-1.0363904E-2</v>
      </c>
      <c r="O1112" s="190">
        <v>-1.2762882000000001E-3</v>
      </c>
      <c r="P1112" s="190">
        <v>-1.5849055000000001E-4</v>
      </c>
      <c r="Q1112" s="190">
        <v>-4.5105956E-4</v>
      </c>
      <c r="R1112" s="190">
        <v>-3.2243726000000001E-4</v>
      </c>
      <c r="S1112" s="190">
        <v>-1.9444156999999999E-3</v>
      </c>
      <c r="T1112" s="190">
        <v>-4.4694378999999998E-4</v>
      </c>
      <c r="U1112" s="190">
        <v>-1.0215061E-5</v>
      </c>
      <c r="V1112" s="190">
        <v>0</v>
      </c>
      <c r="W1112" s="25"/>
      <c r="X1112" s="252">
        <f t="shared" si="970"/>
        <v>1.1383152586206895</v>
      </c>
      <c r="Y1112" s="25">
        <v>-32.815587000000001</v>
      </c>
      <c r="Z1112" s="67">
        <f t="shared" si="971"/>
        <v>1.2689799015720413E-2</v>
      </c>
      <c r="AA1112" s="5">
        <f t="shared" si="972"/>
        <v>7.7273878314700013E-7</v>
      </c>
      <c r="AB1112" s="5">
        <f t="shared" si="973"/>
        <v>2.6152613157341899E-9</v>
      </c>
      <c r="AC1112" s="36">
        <f t="shared" si="974"/>
        <v>-0.24978767663599999</v>
      </c>
      <c r="AD1112" s="42">
        <v>1.0395144000000001E-6</v>
      </c>
      <c r="AE1112" s="42">
        <v>3.1372147E-9</v>
      </c>
      <c r="AF1112" s="42">
        <v>8.5717791E-14</v>
      </c>
      <c r="AG1112" s="42">
        <v>-1.2584066999999999E-10</v>
      </c>
      <c r="AH1112" s="42">
        <v>-1.6347313E-11</v>
      </c>
      <c r="AI1112" s="42">
        <v>-1.4552125E-9</v>
      </c>
      <c r="AJ1112" s="42">
        <v>-2.5691561999999999E-7</v>
      </c>
      <c r="AK1112" s="42">
        <v>-2.1068921999999999E-10</v>
      </c>
      <c r="AL1112" s="42">
        <v>-2.6740944E-10</v>
      </c>
      <c r="AM1112" s="42">
        <v>-9.0916689999999999E-15</v>
      </c>
      <c r="AN1112" s="42">
        <v>-9.4095500999999992E-16</v>
      </c>
      <c r="AO1112" s="42">
        <v>-3.8887814000000001E-13</v>
      </c>
      <c r="AP1112" s="42">
        <v>-2.2467377E-14</v>
      </c>
      <c r="AQ1112" s="42">
        <v>-1.698086E-14</v>
      </c>
      <c r="AR1112" s="42">
        <v>-1.9537609E-9</v>
      </c>
      <c r="AS1112" s="42">
        <v>-7.4907417000000005E-10</v>
      </c>
      <c r="AT1112" s="42">
        <v>-9.6912114000000007E-12</v>
      </c>
      <c r="AU1112" s="42">
        <v>-1.7366635999999999E-5</v>
      </c>
      <c r="AV1112" s="29">
        <v>-0.24977031</v>
      </c>
      <c r="AW1112" s="42">
        <v>-5.5597612999999998E-9</v>
      </c>
      <c r="AX1112" s="42">
        <v>-3.3809359000000002E-11</v>
      </c>
      <c r="AY1112" s="42">
        <v>-1.5126558E-15</v>
      </c>
      <c r="AZ1112" s="28"/>
      <c r="BA1112" s="28" t="s">
        <v>1230</v>
      </c>
      <c r="BB1112" s="28"/>
      <c r="BC1112" s="28"/>
      <c r="BE1112" s="32"/>
      <c r="BF1112"/>
      <c r="BG1112"/>
      <c r="BH1112"/>
      <c r="BI1112"/>
      <c r="BJ1112"/>
      <c r="BK1112"/>
      <c r="BL1112"/>
      <c r="BM1112"/>
      <c r="BN1112"/>
      <c r="BO1112"/>
      <c r="BP1112"/>
      <c r="BQ1112"/>
    </row>
    <row r="1113" spans="3:69">
      <c r="C1113" s="71" t="s">
        <v>983</v>
      </c>
      <c r="E1113" s="68" t="s">
        <v>52</v>
      </c>
      <c r="F1113" s="43" t="s">
        <v>2551</v>
      </c>
      <c r="G1113" s="238">
        <f t="shared" si="966"/>
        <v>0.1072495227125</v>
      </c>
      <c r="H1113" s="134">
        <f t="shared" si="967"/>
        <v>-4.1365133779999999E-3</v>
      </c>
      <c r="I1113" s="134">
        <f t="shared" si="968"/>
        <v>-5.7732995699999994E-3</v>
      </c>
      <c r="J1113" s="138">
        <f t="shared" si="969"/>
        <v>-9.5501433950000007E-4</v>
      </c>
      <c r="K1113" s="190">
        <v>0.11811435000000001</v>
      </c>
      <c r="L1113" s="190">
        <v>-2.1275361999999998E-3</v>
      </c>
      <c r="M1113" s="190">
        <v>-3.4876259000000001E-3</v>
      </c>
      <c r="N1113" s="190">
        <v>-3.6334927000000001E-3</v>
      </c>
      <c r="O1113" s="190">
        <v>-4.4745530000000003E-4</v>
      </c>
      <c r="P1113" s="190">
        <v>-5.5565378000000001E-5</v>
      </c>
      <c r="Q1113" s="190">
        <v>-1.5813747E-4</v>
      </c>
      <c r="R1113" s="190">
        <v>-1.1304364E-4</v>
      </c>
      <c r="S1113" s="190">
        <v>-6.8169487000000004E-4</v>
      </c>
      <c r="T1113" s="190">
        <v>-1.5669452000000001E-4</v>
      </c>
      <c r="U1113" s="190">
        <v>-3.5813095000000001E-6</v>
      </c>
      <c r="V1113" s="190">
        <v>0</v>
      </c>
      <c r="W1113" s="25"/>
      <c r="X1113" s="252">
        <f t="shared" si="970"/>
        <v>1.0182271551724138</v>
      </c>
      <c r="Y1113" s="25">
        <v>-11.504853000000001</v>
      </c>
      <c r="Z1113" s="67">
        <f t="shared" si="971"/>
        <v>1.5092684926598123E-2</v>
      </c>
      <c r="AA1113" s="5">
        <f t="shared" si="972"/>
        <v>8.4548089875619994E-7</v>
      </c>
      <c r="AB1113" s="5">
        <f t="shared" si="973"/>
        <v>2.6505376467110698E-9</v>
      </c>
      <c r="AC1113" s="36">
        <f t="shared" si="974"/>
        <v>-8.7573337588200004E-2</v>
      </c>
      <c r="AD1113" s="42">
        <v>9.3901005999999999E-7</v>
      </c>
      <c r="AE1113" s="42">
        <v>2.8334825E-9</v>
      </c>
      <c r="AF1113" s="42">
        <v>7.7416404999999997E-14</v>
      </c>
      <c r="AG1113" s="42">
        <v>-4.4118620999999997E-11</v>
      </c>
      <c r="AH1113" s="42">
        <v>-5.7312227999999999E-12</v>
      </c>
      <c r="AI1113" s="42">
        <v>-5.1018456000000004E-10</v>
      </c>
      <c r="AJ1113" s="42">
        <v>-9.0072333999999995E-8</v>
      </c>
      <c r="AK1113" s="42">
        <v>-7.3865767999999999E-11</v>
      </c>
      <c r="AL1113" s="42">
        <v>-9.3751372999999997E-11</v>
      </c>
      <c r="AM1113" s="42">
        <v>-3.1874583999999998E-15</v>
      </c>
      <c r="AN1113" s="42">
        <v>-3.2989045999999999E-16</v>
      </c>
      <c r="AO1113" s="42">
        <v>-1.3633722E-13</v>
      </c>
      <c r="AP1113" s="42">
        <v>-7.8768627000000003E-15</v>
      </c>
      <c r="AQ1113" s="42">
        <v>-5.9533387000000001E-15</v>
      </c>
      <c r="AR1113" s="42">
        <v>-6.8497118999999999E-10</v>
      </c>
      <c r="AS1113" s="42">
        <v>-2.6261874999999998E-10</v>
      </c>
      <c r="AT1113" s="42">
        <v>-3.3976526000000001E-12</v>
      </c>
      <c r="AU1113" s="42">
        <v>-6.0885882E-6</v>
      </c>
      <c r="AV1113" s="29">
        <v>-8.7567249E-2</v>
      </c>
      <c r="AW1113" s="42">
        <v>-1.9492028999999999E-9</v>
      </c>
      <c r="AX1113" s="42">
        <v>-1.1853261E-11</v>
      </c>
      <c r="AY1113" s="42">
        <v>-5.3032367000000004E-16</v>
      </c>
      <c r="AZ1113" s="28"/>
      <c r="BA1113" s="28" t="s">
        <v>1230</v>
      </c>
      <c r="BB1113" s="28"/>
      <c r="BC1113" s="28"/>
      <c r="BE1113" s="32"/>
      <c r="BF1113"/>
      <c r="BG1113"/>
      <c r="BH1113"/>
      <c r="BI1113"/>
      <c r="BJ1113"/>
      <c r="BK1113"/>
      <c r="BL1113"/>
      <c r="BM1113"/>
      <c r="BN1113"/>
      <c r="BO1113"/>
      <c r="BP1113"/>
      <c r="BQ1113"/>
    </row>
    <row r="1114" spans="3:69">
      <c r="C1114" s="71" t="s">
        <v>984</v>
      </c>
      <c r="E1114" s="68" t="s">
        <v>52</v>
      </c>
      <c r="F1114" s="43" t="s">
        <v>2552</v>
      </c>
      <c r="G1114" s="238">
        <f t="shared" si="966"/>
        <v>-0.12628181320179999</v>
      </c>
      <c r="H1114" s="134">
        <f t="shared" si="967"/>
        <v>-5.6612514450000003E-3</v>
      </c>
      <c r="I1114" s="134">
        <f t="shared" si="968"/>
        <v>-7.90136468E-3</v>
      </c>
      <c r="J1114" s="138">
        <f t="shared" si="969"/>
        <v>-1.3070370768000002E-3</v>
      </c>
      <c r="K1114" s="190">
        <v>-0.11141216</v>
      </c>
      <c r="L1114" s="190">
        <v>-2.9117559000000001E-3</v>
      </c>
      <c r="M1114" s="190">
        <v>-4.7731811000000001E-3</v>
      </c>
      <c r="N1114" s="190">
        <v>-4.9728150000000002E-3</v>
      </c>
      <c r="O1114" s="190">
        <v>-6.1238940999999996E-4</v>
      </c>
      <c r="P1114" s="190">
        <v>-7.6047034999999994E-5</v>
      </c>
      <c r="Q1114" s="190">
        <v>-2.1642767999999999E-4</v>
      </c>
      <c r="R1114" s="190">
        <v>-1.5471205000000001E-4</v>
      </c>
      <c r="S1114" s="190">
        <v>-9.3297078000000001E-4</v>
      </c>
      <c r="T1114" s="190">
        <v>-2.1445285E-4</v>
      </c>
      <c r="U1114" s="190">
        <v>-4.9013967999999996E-6</v>
      </c>
      <c r="V1114" s="190">
        <v>0</v>
      </c>
      <c r="W1114" s="25"/>
      <c r="X1114" s="252">
        <f t="shared" si="970"/>
        <v>-0.96044965517241376</v>
      </c>
      <c r="Y1114" s="25">
        <v>-15.745595</v>
      </c>
      <c r="Z1114" s="67">
        <f t="shared" si="971"/>
        <v>-1.9811889859369779E-2</v>
      </c>
      <c r="AA1114" s="5">
        <f t="shared" si="972"/>
        <v>-1.0273829098882001E-6</v>
      </c>
      <c r="AB1114" s="5">
        <f t="shared" si="973"/>
        <v>-2.9638418491403606E-9</v>
      </c>
      <c r="AC1114" s="36">
        <f t="shared" si="974"/>
        <v>-0.1198532728701</v>
      </c>
      <c r="AD1114" s="42">
        <v>-8.9937846000000002E-7</v>
      </c>
      <c r="AE1114" s="42">
        <v>-2.7132826E-9</v>
      </c>
      <c r="AF1114" s="42">
        <v>-7.4128548999999998E-14</v>
      </c>
      <c r="AG1114" s="42">
        <v>-6.0380949999999995E-11</v>
      </c>
      <c r="AH1114" s="42">
        <v>-7.8437782000000005E-12</v>
      </c>
      <c r="AI1114" s="42">
        <v>-6.9824096E-10</v>
      </c>
      <c r="AJ1114" s="42">
        <v>-1.2327342000000001E-7</v>
      </c>
      <c r="AK1114" s="42">
        <v>-1.0109303E-10</v>
      </c>
      <c r="AL1114" s="42">
        <v>-1.2830855999999999E-10</v>
      </c>
      <c r="AM1114" s="42">
        <v>-4.3623702999999999E-15</v>
      </c>
      <c r="AN1114" s="42">
        <v>-4.5148962000000003E-16</v>
      </c>
      <c r="AO1114" s="42">
        <v>-1.8659174999999999E-13</v>
      </c>
      <c r="AP1114" s="42">
        <v>-1.0780311E-14</v>
      </c>
      <c r="AQ1114" s="42">
        <v>-8.147767E-15</v>
      </c>
      <c r="AR1114" s="42">
        <v>-9.3745476000000001E-10</v>
      </c>
      <c r="AS1114" s="42">
        <v>-3.5942123999999998E-10</v>
      </c>
      <c r="AT1114" s="42">
        <v>-4.6500430999999996E-12</v>
      </c>
      <c r="AU1114" s="42">
        <v>-8.3328701000000007E-6</v>
      </c>
      <c r="AV1114" s="29">
        <v>-0.11984494</v>
      </c>
      <c r="AW1114" s="42">
        <v>-2.6676882000000002E-9</v>
      </c>
      <c r="AX1114" s="42">
        <v>-1.6222427999999999E-11</v>
      </c>
      <c r="AY1114" s="42">
        <v>-7.2580343999999995E-16</v>
      </c>
      <c r="AZ1114" s="28"/>
      <c r="BA1114" s="28" t="s">
        <v>1230</v>
      </c>
      <c r="BB1114" s="28"/>
      <c r="BC1114" s="28"/>
      <c r="BE1114" s="32"/>
      <c r="BF1114"/>
      <c r="BG1114"/>
      <c r="BH1114"/>
      <c r="BI1114"/>
      <c r="BJ1114"/>
      <c r="BK1114"/>
      <c r="BL1114"/>
      <c r="BM1114"/>
      <c r="BN1114"/>
      <c r="BO1114"/>
      <c r="BP1114"/>
      <c r="BQ1114"/>
    </row>
    <row r="1115" spans="3:69">
      <c r="C1115" s="71" t="s">
        <v>985</v>
      </c>
      <c r="D1115" s="17">
        <v>1</v>
      </c>
      <c r="E1115" s="68" t="s">
        <v>52</v>
      </c>
      <c r="F1115" s="43" t="s">
        <v>2553</v>
      </c>
      <c r="G1115" s="238">
        <f t="shared" si="966"/>
        <v>-0.1094370835526</v>
      </c>
      <c r="H1115" s="134">
        <f t="shared" si="967"/>
        <v>-4.9060972230000003E-3</v>
      </c>
      <c r="I1115" s="134">
        <f t="shared" si="968"/>
        <v>-6.8474019000000002E-3</v>
      </c>
      <c r="J1115" s="138">
        <f t="shared" si="969"/>
        <v>-1.1326914296000002E-3</v>
      </c>
      <c r="K1115" s="190">
        <v>-9.6550892999999999E-2</v>
      </c>
      <c r="L1115" s="190">
        <v>-2.5233568999999999E-3</v>
      </c>
      <c r="M1115" s="190">
        <v>-4.1364866000000002E-3</v>
      </c>
      <c r="N1115" s="190">
        <v>-4.3094913E-3</v>
      </c>
      <c r="O1115" s="190">
        <v>-5.3070280000000003E-4</v>
      </c>
      <c r="P1115" s="190">
        <v>-6.5903123000000006E-5</v>
      </c>
      <c r="Q1115" s="190">
        <v>-1.875584E-4</v>
      </c>
      <c r="R1115" s="190">
        <v>-1.3407501000000001E-4</v>
      </c>
      <c r="S1115" s="190">
        <v>-8.0852183000000002E-4</v>
      </c>
      <c r="T1115" s="190">
        <v>-1.8584699000000001E-4</v>
      </c>
      <c r="U1115" s="190">
        <v>-4.2475996E-6</v>
      </c>
      <c r="V1115" s="190">
        <v>0</v>
      </c>
      <c r="W1115" s="25"/>
      <c r="X1115" s="252">
        <f t="shared" si="970"/>
        <v>-0.83233528448275862</v>
      </c>
      <c r="Y1115" s="25">
        <v>-13.645291</v>
      </c>
      <c r="Z1115" s="67">
        <f t="shared" si="971"/>
        <v>-1.7169182372926688E-2</v>
      </c>
      <c r="AA1115" s="5">
        <f t="shared" si="972"/>
        <v>-8.903403278827999E-7</v>
      </c>
      <c r="AB1115" s="5">
        <f t="shared" si="973"/>
        <v>-2.5684950658128698E-9</v>
      </c>
      <c r="AC1115" s="36">
        <f t="shared" si="974"/>
        <v>-0.1038660513488</v>
      </c>
      <c r="AD1115" s="42">
        <v>-7.7941039E-7</v>
      </c>
      <c r="AE1115" s="42">
        <v>-2.3513579000000002E-9</v>
      </c>
      <c r="AF1115" s="42">
        <v>-6.4240542999999996E-14</v>
      </c>
      <c r="AG1115" s="42">
        <v>-5.2326735999999998E-11</v>
      </c>
      <c r="AH1115" s="42">
        <v>-6.7974968000000002E-12</v>
      </c>
      <c r="AI1115" s="42">
        <v>-6.0510260999999995E-10</v>
      </c>
      <c r="AJ1115" s="42">
        <v>-1.0682998E-7</v>
      </c>
      <c r="AK1115" s="42">
        <v>-8.7608235999999998E-11</v>
      </c>
      <c r="AL1115" s="42">
        <v>-1.1119349E-10</v>
      </c>
      <c r="AM1115" s="42">
        <v>-3.7804738999999998E-15</v>
      </c>
      <c r="AN1115" s="42">
        <v>-3.9126542999999998E-16</v>
      </c>
      <c r="AO1115" s="42">
        <v>-1.6170228E-13</v>
      </c>
      <c r="AP1115" s="42">
        <v>-9.3423255000000005E-15</v>
      </c>
      <c r="AQ1115" s="42">
        <v>-7.0609364999999998E-15</v>
      </c>
      <c r="AR1115" s="42">
        <v>-8.1240769000000004E-10</v>
      </c>
      <c r="AS1115" s="42">
        <v>-3.1147804999999999E-10</v>
      </c>
      <c r="AT1115" s="42">
        <v>-4.029774E-12</v>
      </c>
      <c r="AU1115" s="42">
        <v>-7.2213487999999998E-6</v>
      </c>
      <c r="AV1115" s="29">
        <v>-0.10385883</v>
      </c>
      <c r="AW1115" s="42">
        <v>-2.3118453000000002E-9</v>
      </c>
      <c r="AX1115" s="42">
        <v>-1.4058519000000001E-11</v>
      </c>
      <c r="AY1115" s="42">
        <v>-6.2898853999999996E-16</v>
      </c>
      <c r="AZ1115" s="28"/>
      <c r="BA1115" s="28" t="s">
        <v>1230</v>
      </c>
      <c r="BB1115" s="28"/>
      <c r="BC1115" s="28"/>
      <c r="BE1115" s="32"/>
      <c r="BF1115"/>
      <c r="BG1115"/>
      <c r="BH1115"/>
      <c r="BI1115"/>
      <c r="BJ1115"/>
      <c r="BK1115"/>
      <c r="BL1115"/>
      <c r="BM1115"/>
      <c r="BN1115"/>
      <c r="BO1115"/>
      <c r="BP1115"/>
      <c r="BQ1115"/>
    </row>
    <row r="1116" spans="3:69">
      <c r="C1116" s="71" t="s">
        <v>986</v>
      </c>
      <c r="E1116" s="68" t="s">
        <v>52</v>
      </c>
      <c r="F1116" s="43" t="s">
        <v>2554</v>
      </c>
      <c r="G1116" s="238">
        <f t="shared" si="966"/>
        <v>-5.5791454480900005E-2</v>
      </c>
      <c r="H1116" s="134">
        <f t="shared" si="967"/>
        <v>-2.501147641E-3</v>
      </c>
      <c r="I1116" s="134">
        <f t="shared" si="968"/>
        <v>-3.4908323060000002E-3</v>
      </c>
      <c r="J1116" s="138">
        <f t="shared" si="969"/>
        <v>-5.7745053390000003E-4</v>
      </c>
      <c r="K1116" s="190">
        <v>-4.9222024000000003E-2</v>
      </c>
      <c r="L1116" s="190">
        <v>-1.2864172000000001E-3</v>
      </c>
      <c r="M1116" s="190">
        <v>-2.1087971E-3</v>
      </c>
      <c r="N1116" s="190">
        <v>-2.1969956E-3</v>
      </c>
      <c r="O1116" s="190">
        <v>-2.7055436999999998E-4</v>
      </c>
      <c r="P1116" s="190">
        <v>-3.3597670999999999E-5</v>
      </c>
      <c r="Q1116" s="190">
        <v>-9.5618005999999995E-5</v>
      </c>
      <c r="R1116" s="190">
        <v>-6.8351966999999995E-5</v>
      </c>
      <c r="S1116" s="190">
        <v>-4.1218759999999999E-4</v>
      </c>
      <c r="T1116" s="190">
        <v>-9.4745523999999995E-5</v>
      </c>
      <c r="U1116" s="190">
        <v>-2.1654428999999998E-6</v>
      </c>
      <c r="V1116" s="190">
        <v>0</v>
      </c>
      <c r="W1116" s="25"/>
      <c r="X1116" s="252">
        <f t="shared" si="970"/>
        <v>-0.42432779310344826</v>
      </c>
      <c r="Y1116" s="25">
        <v>-6.9564228000000004</v>
      </c>
      <c r="Z1116" s="67">
        <f t="shared" si="971"/>
        <v>-8.7529164475323787E-3</v>
      </c>
      <c r="AA1116" s="5">
        <f t="shared" si="972"/>
        <v>-4.5389898660549995E-7</v>
      </c>
      <c r="AB1116" s="5">
        <f t="shared" si="973"/>
        <v>-1.3094288770171798E-9</v>
      </c>
      <c r="AC1116" s="36">
        <f t="shared" si="974"/>
        <v>-5.2951320471899994E-2</v>
      </c>
      <c r="AD1116" s="42">
        <v>-3.9734647E-7</v>
      </c>
      <c r="AE1116" s="42">
        <v>-1.1987314999999999E-9</v>
      </c>
      <c r="AF1116" s="42">
        <v>-3.2750080999999997E-14</v>
      </c>
      <c r="AG1116" s="42">
        <v>-2.6676375E-11</v>
      </c>
      <c r="AH1116" s="42">
        <v>-3.4653904999999999E-12</v>
      </c>
      <c r="AI1116" s="42">
        <v>-3.0848368000000001E-10</v>
      </c>
      <c r="AJ1116" s="42">
        <v>-5.4462341999999998E-8</v>
      </c>
      <c r="AK1116" s="42">
        <v>-4.4663021999999997E-11</v>
      </c>
      <c r="AL1116" s="42">
        <v>-5.6686876E-11</v>
      </c>
      <c r="AM1116" s="42">
        <v>-1.9273003999999999E-15</v>
      </c>
      <c r="AN1116" s="42">
        <v>-1.9946865000000001E-16</v>
      </c>
      <c r="AO1116" s="42">
        <v>-8.2436459E-14</v>
      </c>
      <c r="AP1116" s="42">
        <v>-4.7627542000000004E-15</v>
      </c>
      <c r="AQ1116" s="42">
        <v>-3.5996931000000002E-15</v>
      </c>
      <c r="AR1116" s="42">
        <v>-4.1416862999999997E-10</v>
      </c>
      <c r="AS1116" s="42">
        <v>-1.5879272999999999E-10</v>
      </c>
      <c r="AT1116" s="42">
        <v>-2.0543945999999999E-12</v>
      </c>
      <c r="AU1116" s="42">
        <v>-3.6814719E-6</v>
      </c>
      <c r="AV1116" s="29">
        <v>-5.2947638999999998E-2</v>
      </c>
      <c r="AW1116" s="42">
        <v>-1.1785878000000001E-9</v>
      </c>
      <c r="AX1116" s="42">
        <v>-7.1670880000000004E-12</v>
      </c>
      <c r="AY1116" s="42">
        <v>-3.2066083000000002E-16</v>
      </c>
      <c r="AZ1116" s="28"/>
      <c r="BA1116" s="28" t="s">
        <v>1230</v>
      </c>
      <c r="BB1116" s="28"/>
      <c r="BC1116" s="28"/>
      <c r="BE1116" s="32"/>
      <c r="BF1116"/>
      <c r="BG1116"/>
      <c r="BH1116"/>
      <c r="BI1116"/>
      <c r="BJ1116"/>
      <c r="BK1116"/>
      <c r="BL1116"/>
      <c r="BM1116"/>
      <c r="BN1116"/>
      <c r="BO1116"/>
      <c r="BP1116"/>
      <c r="BQ1116"/>
    </row>
    <row r="1117" spans="3:69">
      <c r="C1117" s="57" t="s">
        <v>886</v>
      </c>
      <c r="D1117" s="1" t="s">
        <v>61</v>
      </c>
      <c r="E1117" s="1"/>
      <c r="F1117" s="86"/>
      <c r="G1117" s="86"/>
      <c r="H1117" s="86"/>
      <c r="I1117" s="86"/>
      <c r="J1117" s="86"/>
      <c r="K1117" s="86"/>
      <c r="L1117" s="86"/>
      <c r="M1117" s="86"/>
      <c r="N1117" s="86"/>
      <c r="O1117" s="86"/>
      <c r="P1117" s="86"/>
      <c r="Q1117" s="86"/>
      <c r="R1117" s="86"/>
      <c r="S1117" s="86"/>
      <c r="T1117" s="86"/>
      <c r="U1117" s="86"/>
      <c r="V1117" s="86"/>
      <c r="W1117" s="86"/>
      <c r="X1117" s="106"/>
      <c r="Y1117" s="86"/>
      <c r="Z1117" s="86"/>
      <c r="AA1117" s="86"/>
      <c r="AB1117" s="86"/>
      <c r="AC1117" s="86"/>
      <c r="AD1117" s="86"/>
      <c r="AE1117" s="86"/>
      <c r="AF1117" s="86"/>
      <c r="AG1117" s="86"/>
      <c r="AH1117" s="86"/>
      <c r="AI1117" s="86"/>
      <c r="AJ1117" s="86"/>
      <c r="AK1117" s="86"/>
      <c r="AL1117" s="86"/>
      <c r="AM1117" s="86"/>
      <c r="AN1117" s="86"/>
      <c r="AO1117" s="86"/>
      <c r="AP1117" s="86"/>
      <c r="AQ1117" s="86"/>
      <c r="AR1117" s="86"/>
      <c r="AS1117" s="86"/>
      <c r="AT1117" s="86"/>
      <c r="AU1117" s="86"/>
      <c r="AV1117" s="86"/>
      <c r="AW1117" s="86"/>
      <c r="AX1117" s="86"/>
      <c r="AY1117" s="86"/>
      <c r="BE1117" s="29"/>
      <c r="BF1117"/>
      <c r="BG1117"/>
      <c r="BH1117"/>
      <c r="BI1117"/>
      <c r="BJ1117"/>
      <c r="BK1117"/>
      <c r="BL1117"/>
      <c r="BM1117"/>
      <c r="BN1117"/>
      <c r="BO1117"/>
      <c r="BP1117"/>
      <c r="BQ1117"/>
    </row>
    <row r="1118" spans="3:69" ht="14.4">
      <c r="C1118" s="71" t="s">
        <v>987</v>
      </c>
      <c r="E1118" s="68" t="s">
        <v>52</v>
      </c>
      <c r="F1118" s="43" t="s">
        <v>2555</v>
      </c>
      <c r="G1118" s="238">
        <f t="shared" ref="G1118:G1139" si="975">H1118+I1118+J1118+K1118</f>
        <v>0.13562253745570002</v>
      </c>
      <c r="H1118" s="134">
        <f t="shared" ref="H1118:H1139" si="976">N1118+O1118+P1118</f>
        <v>-1.0196986420000002E-2</v>
      </c>
      <c r="I1118" s="134">
        <f t="shared" ref="I1118:I1139" si="977">L1118+M1118+Q1118</f>
        <v>-1.4231854759999999E-2</v>
      </c>
      <c r="J1118" s="138">
        <f t="shared" ref="J1118:J1139" si="978">R1118+IF(S1118="x",0,S1118)+IF(T1118="x",0,T1118)+IF(U1118="x",0,U1118)+V1118</f>
        <v>-2.3542213643000004E-3</v>
      </c>
      <c r="K1118" s="190">
        <v>0.16240560000000001</v>
      </c>
      <c r="L1118" s="190">
        <v>-5.2446241000000003E-3</v>
      </c>
      <c r="M1118" s="190">
        <v>-8.5974034000000001E-3</v>
      </c>
      <c r="N1118" s="190">
        <v>-8.9569820000000005E-3</v>
      </c>
      <c r="O1118" s="190">
        <v>-1.1030293E-3</v>
      </c>
      <c r="P1118" s="190">
        <v>-1.3697511999999999E-4</v>
      </c>
      <c r="Q1118" s="190">
        <v>-3.8982726000000002E-4</v>
      </c>
      <c r="R1118" s="190">
        <v>-2.7866571000000003E-4</v>
      </c>
      <c r="S1118" s="190">
        <v>-1.6804571E-3</v>
      </c>
      <c r="T1118" s="190">
        <v>-3.8627021E-4</v>
      </c>
      <c r="U1118" s="190">
        <v>-8.8283443E-6</v>
      </c>
      <c r="V1118" s="190">
        <v>0</v>
      </c>
      <c r="W1118" s="25"/>
      <c r="X1118" s="252">
        <f t="shared" ref="X1118:X1144" si="979">K1118/0.116</f>
        <v>1.4000482758620689</v>
      </c>
      <c r="Y1118" s="25">
        <v>-28.360800999999999</v>
      </c>
      <c r="Z1118" s="67">
        <f t="shared" ref="Z1118:Z1144" si="980">AA1118*42.1*400+AB1118*1396*400+AC1118*0.0000357*200</f>
        <v>1.812312173268716E-2</v>
      </c>
      <c r="AA1118" s="5">
        <f t="shared" ref="AA1118:AA1138" si="981">AD1118+AG1118+AH1118+AI1118+AJ1118+AR1118+AS1118+AW1118</f>
        <v>1.0541287388890001E-6</v>
      </c>
      <c r="AB1118" s="5">
        <f t="shared" ref="AB1118:AB1144" si="982">AE1118+AF1118+AK1118+AL1118+AM1118+AN1118+AO1118+AP1118+AQ1118+AT1118+AX1118+AY1118</f>
        <v>3.4257986526026496E-9</v>
      </c>
      <c r="AC1118" s="36">
        <f t="shared" ref="AC1118:AC1138" si="983">AU1118+AV1118</f>
        <v>-0.21587845907800002</v>
      </c>
      <c r="AD1118" s="42">
        <v>1.2846890000000001E-6</v>
      </c>
      <c r="AE1118" s="42">
        <v>3.8768639000000002E-9</v>
      </c>
      <c r="AF1118" s="42">
        <v>1.0592544E-13</v>
      </c>
      <c r="AG1118" s="42">
        <v>-1.0875753E-10</v>
      </c>
      <c r="AH1118" s="42">
        <v>-1.4128130999999999E-11</v>
      </c>
      <c r="AI1118" s="42">
        <v>-1.2576642999999999E-9</v>
      </c>
      <c r="AJ1118" s="42">
        <v>-2.2203877999999999E-7</v>
      </c>
      <c r="AK1118" s="42">
        <v>-1.8208771E-10</v>
      </c>
      <c r="AL1118" s="42">
        <v>-2.3110803E-10</v>
      </c>
      <c r="AM1118" s="42">
        <v>-7.8574554999999997E-15</v>
      </c>
      <c r="AN1118" s="42">
        <v>-8.1321835000000003E-16</v>
      </c>
      <c r="AO1118" s="42">
        <v>-3.3608709999999998E-13</v>
      </c>
      <c r="AP1118" s="42">
        <v>-1.9417381999999999E-14</v>
      </c>
      <c r="AQ1118" s="42">
        <v>-1.4675672E-14</v>
      </c>
      <c r="AR1118" s="42">
        <v>-1.6885336000000001E-9</v>
      </c>
      <c r="AS1118" s="42">
        <v>-6.4738574999999996E-10</v>
      </c>
      <c r="AT1118" s="42">
        <v>-8.3756086999999993E-12</v>
      </c>
      <c r="AU1118" s="42">
        <v>-1.5009078E-5</v>
      </c>
      <c r="AV1118" s="29">
        <v>-0.21586345000000001</v>
      </c>
      <c r="AW1118" s="42">
        <v>-4.8050118000000003E-9</v>
      </c>
      <c r="AX1118" s="42">
        <v>-2.9219665999999998E-11</v>
      </c>
      <c r="AY1118" s="42">
        <v>-1.3073095E-15</v>
      </c>
      <c r="AZ1118" s="28"/>
      <c r="BA1118" s="33" t="s">
        <v>1447</v>
      </c>
      <c r="BB1118" s="28"/>
      <c r="BC1118" s="28"/>
      <c r="BE1118" s="101"/>
      <c r="BF1118"/>
      <c r="BG1118"/>
      <c r="BH1118"/>
      <c r="BI1118"/>
      <c r="BJ1118"/>
      <c r="BK1118"/>
      <c r="BL1118"/>
      <c r="BM1118"/>
      <c r="BN1118"/>
      <c r="BO1118"/>
      <c r="BP1118"/>
      <c r="BQ1118"/>
    </row>
    <row r="1119" spans="3:69" ht="14.4">
      <c r="C1119" s="71" t="s">
        <v>988</v>
      </c>
      <c r="E1119" s="68" t="s">
        <v>52</v>
      </c>
      <c r="F1119" s="43" t="s">
        <v>2556</v>
      </c>
      <c r="G1119" s="238">
        <f t="shared" si="975"/>
        <v>-0.26608232014700001</v>
      </c>
      <c r="H1119" s="134">
        <f t="shared" si="976"/>
        <v>-1.192855024E-2</v>
      </c>
      <c r="I1119" s="134">
        <f t="shared" si="977"/>
        <v>-1.664858504E-2</v>
      </c>
      <c r="J1119" s="138">
        <f t="shared" si="978"/>
        <v>-2.7539948670000001E-3</v>
      </c>
      <c r="K1119" s="190">
        <v>-0.23475119</v>
      </c>
      <c r="L1119" s="190">
        <v>-6.1352207000000001E-3</v>
      </c>
      <c r="M1119" s="190">
        <v>-1.005734E-2</v>
      </c>
      <c r="N1119" s="190">
        <v>-1.0477979E-2</v>
      </c>
      <c r="O1119" s="190">
        <v>-1.2903362000000001E-3</v>
      </c>
      <c r="P1119" s="190">
        <v>-1.6023504E-4</v>
      </c>
      <c r="Q1119" s="190">
        <v>-4.5602434000000002E-4</v>
      </c>
      <c r="R1119" s="190">
        <v>-3.259863E-4</v>
      </c>
      <c r="S1119" s="190">
        <v>-1.9658178000000002E-3</v>
      </c>
      <c r="T1119" s="190">
        <v>-4.5186327E-4</v>
      </c>
      <c r="U1119" s="190">
        <v>-1.0327497000000001E-5</v>
      </c>
      <c r="V1119" s="190">
        <v>0</v>
      </c>
      <c r="W1119" s="25"/>
      <c r="X1119" s="252">
        <f t="shared" si="979"/>
        <v>-2.0237171551724136</v>
      </c>
      <c r="Y1119" s="25">
        <v>-33.176786</v>
      </c>
      <c r="Z1119" s="67">
        <f t="shared" si="980"/>
        <v>-4.1744678289753881E-2</v>
      </c>
      <c r="AA1119" s="5">
        <f t="shared" si="981"/>
        <v>-2.1647490051169998E-6</v>
      </c>
      <c r="AB1119" s="5">
        <f t="shared" si="982"/>
        <v>-6.2449684447889405E-9</v>
      </c>
      <c r="AC1119" s="36">
        <f t="shared" si="983"/>
        <v>-0.25253706778899998</v>
      </c>
      <c r="AD1119" s="42">
        <v>-1.895037E-6</v>
      </c>
      <c r="AE1119" s="42">
        <v>-5.7170271000000004E-9</v>
      </c>
      <c r="AF1119" s="42">
        <v>-1.5619269E-13</v>
      </c>
      <c r="AG1119" s="42">
        <v>-1.2722579E-10</v>
      </c>
      <c r="AH1119" s="42">
        <v>-1.6527247000000001E-11</v>
      </c>
      <c r="AI1119" s="42">
        <v>-1.4712299000000001E-9</v>
      </c>
      <c r="AJ1119" s="42">
        <v>-2.5974347999999999E-7</v>
      </c>
      <c r="AK1119" s="42">
        <v>-2.1300826E-10</v>
      </c>
      <c r="AL1119" s="42">
        <v>-2.7035280000000002E-10</v>
      </c>
      <c r="AM1119" s="42">
        <v>-9.1917404000000005E-15</v>
      </c>
      <c r="AN1119" s="42">
        <v>-9.513120400000001E-16</v>
      </c>
      <c r="AO1119" s="42">
        <v>-3.9315850000000001E-13</v>
      </c>
      <c r="AP1119" s="42">
        <v>-2.2714674E-14</v>
      </c>
      <c r="AQ1119" s="42">
        <v>-1.7167766999999999E-14</v>
      </c>
      <c r="AR1119" s="42">
        <v>-1.9752657999999998E-9</v>
      </c>
      <c r="AS1119" s="42">
        <v>-7.5731917999999999E-10</v>
      </c>
      <c r="AT1119" s="42">
        <v>-9.7978817999999997E-12</v>
      </c>
      <c r="AU1119" s="42">
        <v>-1.7557789E-5</v>
      </c>
      <c r="AV1119" s="29">
        <v>-0.25251951</v>
      </c>
      <c r="AW1119" s="42">
        <v>-5.6209571999999999E-9</v>
      </c>
      <c r="AX1119" s="42">
        <v>-3.4181497000000003E-11</v>
      </c>
      <c r="AY1119" s="42">
        <v>-1.5293055E-15</v>
      </c>
      <c r="AZ1119" s="28"/>
      <c r="BA1119" s="33" t="s">
        <v>1447</v>
      </c>
      <c r="BB1119" s="28"/>
      <c r="BC1119" s="28"/>
      <c r="BE1119" s="101"/>
      <c r="BF1119"/>
      <c r="BG1119"/>
      <c r="BH1119"/>
      <c r="BI1119"/>
      <c r="BJ1119"/>
      <c r="BK1119"/>
      <c r="BL1119"/>
      <c r="BM1119"/>
      <c r="BN1119"/>
      <c r="BO1119"/>
      <c r="BP1119"/>
      <c r="BQ1119"/>
    </row>
    <row r="1120" spans="3:69" ht="14.4">
      <c r="C1120" s="71" t="s">
        <v>989</v>
      </c>
      <c r="E1120" s="68" t="s">
        <v>52</v>
      </c>
      <c r="F1120" s="43" t="s">
        <v>2557</v>
      </c>
      <c r="G1120" s="238">
        <f t="shared" si="975"/>
        <v>7.2801364745700009E-2</v>
      </c>
      <c r="H1120" s="134">
        <f t="shared" si="976"/>
        <v>-6.2528690969999995E-3</v>
      </c>
      <c r="I1120" s="134">
        <f t="shared" si="977"/>
        <v>-8.7270808200000001E-3</v>
      </c>
      <c r="J1120" s="138">
        <f t="shared" si="978"/>
        <v>-1.4436263372999999E-3</v>
      </c>
      <c r="K1120" s="190">
        <v>8.9224941000000002E-2</v>
      </c>
      <c r="L1120" s="190">
        <v>-3.2160431000000001E-3</v>
      </c>
      <c r="M1120" s="190">
        <v>-5.2719927000000003E-3</v>
      </c>
      <c r="N1120" s="190">
        <v>-5.4924889999999997E-3</v>
      </c>
      <c r="O1120" s="190">
        <v>-6.7638591999999995E-4</v>
      </c>
      <c r="P1120" s="190">
        <v>-8.3994176999999993E-5</v>
      </c>
      <c r="Q1120" s="190">
        <v>-2.3904501999999999E-4</v>
      </c>
      <c r="R1120" s="190">
        <v>-1.7087992000000001E-4</v>
      </c>
      <c r="S1120" s="190">
        <v>-1.030469E-3</v>
      </c>
      <c r="T1120" s="190">
        <v>-2.3686380999999999E-4</v>
      </c>
      <c r="U1120" s="190">
        <v>-5.4136072999999999E-6</v>
      </c>
      <c r="V1120" s="190">
        <v>0</v>
      </c>
      <c r="W1120" s="25"/>
      <c r="X1120" s="252">
        <f t="shared" si="979"/>
        <v>0.76918052586206898</v>
      </c>
      <c r="Y1120" s="25">
        <v>-17.391057</v>
      </c>
      <c r="Z1120" s="67">
        <f t="shared" si="980"/>
        <v>9.5773902609709149E-3</v>
      </c>
      <c r="AA1120" s="5">
        <f t="shared" si="981"/>
        <v>5.6349253344569985E-7</v>
      </c>
      <c r="AB1120" s="5">
        <f t="shared" si="982"/>
        <v>1.8505678474554101E-9</v>
      </c>
      <c r="AC1120" s="36">
        <f t="shared" si="983"/>
        <v>-0.1323783036798</v>
      </c>
      <c r="AD1120" s="42">
        <v>7.0487382000000002E-7</v>
      </c>
      <c r="AE1120" s="42">
        <v>2.1271712999999998E-9</v>
      </c>
      <c r="AF1120" s="42">
        <v>5.8119797999999995E-14</v>
      </c>
      <c r="AG1120" s="42">
        <v>-6.6690938000000003E-11</v>
      </c>
      <c r="AH1120" s="42">
        <v>-8.6634762999999992E-12</v>
      </c>
      <c r="AI1120" s="42">
        <v>-7.7120920999999996E-10</v>
      </c>
      <c r="AJ1120" s="42">
        <v>-1.3615585E-7</v>
      </c>
      <c r="AK1120" s="42">
        <v>-1.1165756000000001E-10</v>
      </c>
      <c r="AL1120" s="42">
        <v>-1.4171719E-10</v>
      </c>
      <c r="AM1120" s="42">
        <v>-4.8182510000000004E-15</v>
      </c>
      <c r="AN1120" s="42">
        <v>-4.9867162999999998E-16</v>
      </c>
      <c r="AO1120" s="42">
        <v>-2.0609114999999999E-13</v>
      </c>
      <c r="AP1120" s="42">
        <v>-1.1906885000000001E-14</v>
      </c>
      <c r="AQ1120" s="42">
        <v>-8.9992329000000004E-15</v>
      </c>
      <c r="AR1120" s="42">
        <v>-1.0354216E-9</v>
      </c>
      <c r="AS1120" s="42">
        <v>-3.9698182999999999E-10</v>
      </c>
      <c r="AT1120" s="42">
        <v>-5.1359865000000002E-12</v>
      </c>
      <c r="AU1120" s="42">
        <v>-9.2036798000000001E-6</v>
      </c>
      <c r="AV1120" s="29">
        <v>-0.13236909999999999</v>
      </c>
      <c r="AW1120" s="42">
        <v>-2.9464694999999999E-9</v>
      </c>
      <c r="AX1120" s="42">
        <v>-1.791772E-11</v>
      </c>
      <c r="AY1120" s="42">
        <v>-8.0165206000000004E-16</v>
      </c>
      <c r="AZ1120" s="28"/>
      <c r="BA1120" s="33" t="s">
        <v>1447</v>
      </c>
      <c r="BB1120" s="28"/>
      <c r="BC1120" s="28"/>
      <c r="BE1120" s="101"/>
      <c r="BF1120"/>
      <c r="BG1120"/>
      <c r="BH1120"/>
      <c r="BI1120"/>
      <c r="BJ1120"/>
      <c r="BK1120"/>
      <c r="BL1120"/>
      <c r="BM1120"/>
      <c r="BN1120"/>
      <c r="BO1120"/>
      <c r="BP1120"/>
      <c r="BQ1120"/>
    </row>
    <row r="1121" spans="3:69" ht="14.4">
      <c r="C1121" s="71" t="s">
        <v>990</v>
      </c>
      <c r="E1121" s="68" t="s">
        <v>52</v>
      </c>
      <c r="F1121" s="43" t="s">
        <v>2558</v>
      </c>
      <c r="G1121" s="238">
        <f t="shared" si="975"/>
        <v>-0.11158290795690001</v>
      </c>
      <c r="H1121" s="134">
        <f t="shared" si="976"/>
        <v>-5.0022952809999997E-3</v>
      </c>
      <c r="I1121" s="134">
        <f t="shared" si="977"/>
        <v>-6.9816646100000004E-3</v>
      </c>
      <c r="J1121" s="138">
        <f t="shared" si="978"/>
        <v>-1.1549010658999999E-3</v>
      </c>
      <c r="K1121" s="190">
        <v>-9.8444047000000007E-2</v>
      </c>
      <c r="L1121" s="190">
        <v>-2.5728345000000001E-3</v>
      </c>
      <c r="M1121" s="190">
        <v>-4.2175941000000003E-3</v>
      </c>
      <c r="N1121" s="190">
        <v>-4.3939911999999999E-3</v>
      </c>
      <c r="O1121" s="190">
        <v>-5.4110873999999997E-4</v>
      </c>
      <c r="P1121" s="190">
        <v>-6.7195341000000002E-5</v>
      </c>
      <c r="Q1121" s="190">
        <v>-1.9123601E-4</v>
      </c>
      <c r="R1121" s="190">
        <v>-1.3670393000000001E-4</v>
      </c>
      <c r="S1121" s="190">
        <v>-8.2437519999999998E-4</v>
      </c>
      <c r="T1121" s="190">
        <v>-1.8949105000000001E-4</v>
      </c>
      <c r="U1121" s="190">
        <v>-4.3308858999999996E-6</v>
      </c>
      <c r="V1121" s="190">
        <v>0</v>
      </c>
      <c r="W1121" s="25"/>
      <c r="X1121" s="252">
        <f t="shared" si="979"/>
        <v>-0.84865557758620691</v>
      </c>
      <c r="Y1121" s="25">
        <v>-13.912846</v>
      </c>
      <c r="Z1121" s="67">
        <f t="shared" si="980"/>
        <v>-1.7505833009846712E-2</v>
      </c>
      <c r="AA1121" s="5">
        <f t="shared" si="981"/>
        <v>-9.077979792120999E-7</v>
      </c>
      <c r="AB1121" s="5">
        <f t="shared" si="982"/>
        <v>-2.6188577530363599E-9</v>
      </c>
      <c r="AC1121" s="36">
        <f t="shared" si="983"/>
        <v>-0.10590264294389999</v>
      </c>
      <c r="AD1121" s="42">
        <v>-7.9469295000000004E-7</v>
      </c>
      <c r="AE1121" s="42">
        <v>-2.3974629999999998E-9</v>
      </c>
      <c r="AF1121" s="42">
        <v>-6.5500161999999995E-14</v>
      </c>
      <c r="AG1121" s="42">
        <v>-5.3352751E-11</v>
      </c>
      <c r="AH1121" s="42">
        <v>-6.9307810999999999E-12</v>
      </c>
      <c r="AI1121" s="42">
        <v>-6.1696736999999996E-10</v>
      </c>
      <c r="AJ1121" s="42">
        <v>-1.0892467999999999E-7</v>
      </c>
      <c r="AK1121" s="42">
        <v>-8.9326045000000001E-11</v>
      </c>
      <c r="AL1121" s="42">
        <v>-1.1337375E-10</v>
      </c>
      <c r="AM1121" s="42">
        <v>-3.8546007999999998E-15</v>
      </c>
      <c r="AN1121" s="42">
        <v>-3.9893731000000002E-16</v>
      </c>
      <c r="AO1121" s="42">
        <v>-1.6487291999999999E-13</v>
      </c>
      <c r="AP1121" s="42">
        <v>-9.5255083000000007E-15</v>
      </c>
      <c r="AQ1121" s="42">
        <v>-7.1993863000000003E-15</v>
      </c>
      <c r="AR1121" s="42">
        <v>-8.2833725000000001E-10</v>
      </c>
      <c r="AS1121" s="42">
        <v>-3.1758545999999998E-10</v>
      </c>
      <c r="AT1121" s="42">
        <v>-4.1087891999999998E-12</v>
      </c>
      <c r="AU1121" s="42">
        <v>-7.3629438999999998E-6</v>
      </c>
      <c r="AV1121" s="29">
        <v>-0.10589527999999999</v>
      </c>
      <c r="AW1121" s="42">
        <v>-2.3571756000000002E-9</v>
      </c>
      <c r="AX1121" s="42">
        <v>-1.4334176000000001E-11</v>
      </c>
      <c r="AY1121" s="42">
        <v>-6.4132165000000003E-16</v>
      </c>
      <c r="AZ1121" s="28"/>
      <c r="BA1121" s="33" t="s">
        <v>1447</v>
      </c>
      <c r="BB1121" s="28"/>
      <c r="BC1121" s="28"/>
      <c r="BE1121" s="101"/>
      <c r="BF1121"/>
      <c r="BG1121"/>
      <c r="BH1121"/>
      <c r="BI1121"/>
      <c r="BJ1121"/>
      <c r="BK1121"/>
      <c r="BL1121"/>
      <c r="BM1121"/>
      <c r="BN1121"/>
      <c r="BO1121"/>
      <c r="BP1121"/>
      <c r="BQ1121"/>
    </row>
    <row r="1122" spans="3:69" ht="14.4">
      <c r="C1122" s="71" t="s">
        <v>991</v>
      </c>
      <c r="E1122" s="68" t="s">
        <v>52</v>
      </c>
      <c r="F1122" s="43" t="s">
        <v>2559</v>
      </c>
      <c r="G1122" s="238">
        <f t="shared" si="975"/>
        <v>0.14386375959039999</v>
      </c>
      <c r="H1122" s="134">
        <f t="shared" si="976"/>
        <v>-9.8795331999999986E-3</v>
      </c>
      <c r="I1122" s="134">
        <f t="shared" si="977"/>
        <v>-1.3788787620000001E-2</v>
      </c>
      <c r="J1122" s="138">
        <f t="shared" si="978"/>
        <v>-2.2809295896E-3</v>
      </c>
      <c r="K1122" s="190">
        <v>0.16981300999999999</v>
      </c>
      <c r="L1122" s="190">
        <v>-5.0813480999999999E-3</v>
      </c>
      <c r="M1122" s="190">
        <v>-8.3297483999999998E-3</v>
      </c>
      <c r="N1122" s="190">
        <v>-8.6781325999999992E-3</v>
      </c>
      <c r="O1122" s="190">
        <v>-1.0686897999999999E-3</v>
      </c>
      <c r="P1122" s="190">
        <v>-1.327108E-4</v>
      </c>
      <c r="Q1122" s="190">
        <v>-3.7769111999999999E-4</v>
      </c>
      <c r="R1122" s="190">
        <v>-2.6999027000000001E-4</v>
      </c>
      <c r="S1122" s="190">
        <v>-1.6281410000000001E-3</v>
      </c>
      <c r="T1122" s="190">
        <v>-3.7424482000000001E-4</v>
      </c>
      <c r="U1122" s="190">
        <v>-8.5534996000000006E-6</v>
      </c>
      <c r="V1122" s="190">
        <v>0</v>
      </c>
      <c r="W1122" s="25"/>
      <c r="X1122" s="252">
        <f t="shared" si="979"/>
        <v>1.4639052586206895</v>
      </c>
      <c r="Y1122" s="25">
        <v>-27.477869999999999</v>
      </c>
      <c r="Z1122" s="67">
        <f t="shared" si="980"/>
        <v>1.9405979088001787E-2</v>
      </c>
      <c r="AA1122" s="5">
        <f t="shared" si="981"/>
        <v>1.1210189602369999E-6</v>
      </c>
      <c r="AB1122" s="5">
        <f t="shared" si="982"/>
        <v>3.6199961675549191E-9</v>
      </c>
      <c r="AC1122" s="36">
        <f t="shared" si="983"/>
        <v>-0.209157711814</v>
      </c>
      <c r="AD1122" s="42">
        <v>1.3444014E-6</v>
      </c>
      <c r="AE1122" s="42">
        <v>4.0570105999999996E-9</v>
      </c>
      <c r="AF1122" s="42">
        <v>1.1084718000000001E-13</v>
      </c>
      <c r="AG1122" s="42">
        <v>-1.0537167999999999E-10</v>
      </c>
      <c r="AH1122" s="42">
        <v>-1.3688293E-11</v>
      </c>
      <c r="AI1122" s="42">
        <v>-1.2185105999999999E-9</v>
      </c>
      <c r="AJ1122" s="42">
        <v>-2.1512625E-7</v>
      </c>
      <c r="AK1122" s="42">
        <v>-1.7641894000000001E-10</v>
      </c>
      <c r="AL1122" s="42">
        <v>-2.2391315999999999E-10</v>
      </c>
      <c r="AM1122" s="42">
        <v>-7.6128366000000007E-15</v>
      </c>
      <c r="AN1122" s="42">
        <v>-7.8790118000000003E-16</v>
      </c>
      <c r="AO1122" s="42">
        <v>-3.2562401E-13</v>
      </c>
      <c r="AP1122" s="42">
        <v>-1.8812879E-14</v>
      </c>
      <c r="AQ1122" s="42">
        <v>-1.4218787999999999E-14</v>
      </c>
      <c r="AR1122" s="42">
        <v>-1.6359661000000001E-9</v>
      </c>
      <c r="AS1122" s="42">
        <v>-6.2723128999999997E-10</v>
      </c>
      <c r="AT1122" s="42">
        <v>-8.1148586E-12</v>
      </c>
      <c r="AU1122" s="42">
        <v>-1.4541814E-5</v>
      </c>
      <c r="AV1122" s="29">
        <v>-0.20914316999999999</v>
      </c>
      <c r="AW1122" s="42">
        <v>-4.6554217999999998E-9</v>
      </c>
      <c r="AX1122" s="42">
        <v>-2.8309997999999999E-11</v>
      </c>
      <c r="AY1122" s="42">
        <v>-1.2666103E-15</v>
      </c>
      <c r="AZ1122" s="28"/>
      <c r="BA1122" s="33" t="s">
        <v>1447</v>
      </c>
      <c r="BB1122" s="28"/>
      <c r="BC1122" s="28"/>
      <c r="BE1122" s="101"/>
      <c r="BF1122"/>
      <c r="BG1122"/>
      <c r="BH1122"/>
      <c r="BI1122"/>
      <c r="BJ1122"/>
      <c r="BK1122"/>
      <c r="BL1122"/>
      <c r="BM1122"/>
      <c r="BN1122"/>
      <c r="BO1122"/>
      <c r="BP1122"/>
      <c r="BQ1122"/>
    </row>
    <row r="1123" spans="3:69" ht="14.4">
      <c r="C1123" s="71" t="s">
        <v>992</v>
      </c>
      <c r="E1123" s="68" t="s">
        <v>52</v>
      </c>
      <c r="F1123" s="43" t="s">
        <v>2560</v>
      </c>
      <c r="G1123" s="238">
        <f t="shared" si="975"/>
        <v>-0.21458252023669999</v>
      </c>
      <c r="H1123" s="134">
        <f t="shared" si="976"/>
        <v>-9.6197985099999994E-3</v>
      </c>
      <c r="I1123" s="134">
        <f t="shared" si="977"/>
        <v>-1.3426278160000001E-2</v>
      </c>
      <c r="J1123" s="138">
        <f t="shared" si="978"/>
        <v>-2.2209635667000001E-3</v>
      </c>
      <c r="K1123" s="190">
        <v>-0.18931548000000001</v>
      </c>
      <c r="L1123" s="190">
        <v>-4.9477586000000002E-3</v>
      </c>
      <c r="M1123" s="190">
        <v>-8.1107579999999992E-3</v>
      </c>
      <c r="N1123" s="190">
        <v>-8.4499829999999995E-3</v>
      </c>
      <c r="O1123" s="190">
        <v>-1.0405937000000001E-3</v>
      </c>
      <c r="P1123" s="190">
        <v>-1.2922180999999999E-4</v>
      </c>
      <c r="Q1123" s="190">
        <v>-3.6776156000000002E-4</v>
      </c>
      <c r="R1123" s="190">
        <v>-2.6289218000000002E-4</v>
      </c>
      <c r="S1123" s="190">
        <v>-1.5853369E-3</v>
      </c>
      <c r="T1123" s="190">
        <v>-3.6440586000000002E-4</v>
      </c>
      <c r="U1123" s="190">
        <v>-8.3286266999999992E-6</v>
      </c>
      <c r="V1123" s="190">
        <v>0</v>
      </c>
      <c r="W1123" s="25"/>
      <c r="X1123" s="252">
        <f t="shared" si="979"/>
        <v>-1.6320300000000001</v>
      </c>
      <c r="Y1123" s="25">
        <v>-26.755472000000001</v>
      </c>
      <c r="Z1123" s="67">
        <f t="shared" si="980"/>
        <v>-3.3665063928158379E-2</v>
      </c>
      <c r="AA1123" s="5">
        <f t="shared" si="981"/>
        <v>-1.7457653731349998E-6</v>
      </c>
      <c r="AB1123" s="5">
        <f t="shared" si="982"/>
        <v>-5.0362648422009305E-9</v>
      </c>
      <c r="AC1123" s="36">
        <f t="shared" si="983"/>
        <v>-0.20365892950700001</v>
      </c>
      <c r="AD1123" s="42">
        <v>-1.5282557000000001E-6</v>
      </c>
      <c r="AE1123" s="42">
        <v>-4.6105057000000003E-9</v>
      </c>
      <c r="AF1123" s="42">
        <v>-1.2596185000000001E-13</v>
      </c>
      <c r="AG1123" s="42">
        <v>-1.0260144E-10</v>
      </c>
      <c r="AH1123" s="42">
        <v>-1.3328425E-11</v>
      </c>
      <c r="AI1123" s="42">
        <v>-1.1864757000000001E-9</v>
      </c>
      <c r="AJ1123" s="42">
        <v>-2.0947054000000001E-7</v>
      </c>
      <c r="AK1123" s="42">
        <v>-1.7178085000000001E-10</v>
      </c>
      <c r="AL1123" s="42">
        <v>-2.1802645E-10</v>
      </c>
      <c r="AM1123" s="42">
        <v>-7.4126938999999995E-15</v>
      </c>
      <c r="AN1123" s="42">
        <v>-7.6718712999999997E-16</v>
      </c>
      <c r="AO1123" s="42">
        <v>-3.170633E-13</v>
      </c>
      <c r="AP1123" s="42">
        <v>-1.8318285000000001E-14</v>
      </c>
      <c r="AQ1123" s="42">
        <v>-1.3844974E-14</v>
      </c>
      <c r="AR1123" s="42">
        <v>-1.5929562999999999E-9</v>
      </c>
      <c r="AS1123" s="42">
        <v>-6.1074126999999997E-10</v>
      </c>
      <c r="AT1123" s="42">
        <v>-7.9015176000000003E-12</v>
      </c>
      <c r="AU1123" s="42">
        <v>-1.4159507E-5</v>
      </c>
      <c r="AV1123" s="29">
        <v>-0.20364477</v>
      </c>
      <c r="AW1123" s="42">
        <v>-4.5330299999999996E-9</v>
      </c>
      <c r="AX1123" s="42">
        <v>-2.7565723000000001E-11</v>
      </c>
      <c r="AY1123" s="42">
        <v>-1.2333109E-15</v>
      </c>
      <c r="AZ1123" s="28"/>
      <c r="BA1123" s="33" t="s">
        <v>1447</v>
      </c>
      <c r="BB1123" s="28"/>
      <c r="BC1123" s="28"/>
      <c r="BE1123" s="101"/>
      <c r="BF1123"/>
      <c r="BG1123"/>
      <c r="BH1123"/>
      <c r="BI1123"/>
      <c r="BJ1123"/>
      <c r="BK1123"/>
      <c r="BL1123"/>
      <c r="BM1123"/>
      <c r="BN1123"/>
      <c r="BO1123"/>
      <c r="BP1123"/>
      <c r="BQ1123"/>
    </row>
    <row r="1124" spans="3:69" ht="14.4">
      <c r="C1124" s="71" t="s">
        <v>993</v>
      </c>
      <c r="E1124" s="68" t="s">
        <v>52</v>
      </c>
      <c r="F1124" s="43" t="s">
        <v>2561</v>
      </c>
      <c r="G1124" s="238">
        <f t="shared" si="975"/>
        <v>0.11678523110630001</v>
      </c>
      <c r="H1124" s="134">
        <f t="shared" si="976"/>
        <v>-7.6092606899999995E-3</v>
      </c>
      <c r="I1124" s="134">
        <f t="shared" si="977"/>
        <v>-1.0620186E-2</v>
      </c>
      <c r="J1124" s="138">
        <f t="shared" si="978"/>
        <v>-1.7567822036999999E-3</v>
      </c>
      <c r="K1124" s="190">
        <v>0.13677146000000001</v>
      </c>
      <c r="L1124" s="190">
        <v>-3.9136771000000004E-3</v>
      </c>
      <c r="M1124" s="190">
        <v>-6.4156094999999998E-3</v>
      </c>
      <c r="N1124" s="190">
        <v>-6.6839365999999999E-3</v>
      </c>
      <c r="O1124" s="190">
        <v>-8.2310963999999997E-4</v>
      </c>
      <c r="P1124" s="190">
        <v>-1.0221445E-4</v>
      </c>
      <c r="Q1124" s="190">
        <v>-2.9089939999999998E-4</v>
      </c>
      <c r="R1124" s="190">
        <v>-2.0794771999999999E-4</v>
      </c>
      <c r="S1124" s="190">
        <v>-1.2540015E-3</v>
      </c>
      <c r="T1124" s="190">
        <v>-2.8824504000000002E-4</v>
      </c>
      <c r="U1124" s="190">
        <v>-6.5879436999999998E-6</v>
      </c>
      <c r="V1124" s="190">
        <v>0</v>
      </c>
      <c r="W1124" s="25"/>
      <c r="X1124" s="252">
        <f t="shared" si="979"/>
        <v>1.1790643103448277</v>
      </c>
      <c r="Y1124" s="25">
        <v>-21.163578999999999</v>
      </c>
      <c r="Z1124" s="67">
        <f t="shared" si="980"/>
        <v>1.5832909709929534E-2</v>
      </c>
      <c r="AA1124" s="5">
        <f t="shared" si="981"/>
        <v>9.1125964573400011E-7</v>
      </c>
      <c r="AB1124" s="5">
        <f t="shared" si="982"/>
        <v>2.9325034677341905E-9</v>
      </c>
      <c r="AC1124" s="36">
        <f t="shared" si="983"/>
        <v>-0.16109421017</v>
      </c>
      <c r="AD1124" s="42">
        <v>1.0833098E-6</v>
      </c>
      <c r="AE1124" s="42">
        <v>3.2690899999999999E-9</v>
      </c>
      <c r="AF1124" s="42">
        <v>8.9319176999999995E-14</v>
      </c>
      <c r="AG1124" s="42">
        <v>-8.1157741999999996E-11</v>
      </c>
      <c r="AH1124" s="42">
        <v>-1.0542784E-11</v>
      </c>
      <c r="AI1124" s="42">
        <v>-9.3850229000000008E-10</v>
      </c>
      <c r="AJ1124" s="42">
        <v>-1.6569120000000001E-7</v>
      </c>
      <c r="AK1124" s="42">
        <v>-1.3587866E-10</v>
      </c>
      <c r="AL1124" s="42">
        <v>-1.7245891999999999E-10</v>
      </c>
      <c r="AM1124" s="42">
        <v>-5.8634409000000003E-15</v>
      </c>
      <c r="AN1124" s="42">
        <v>-6.0684502E-16</v>
      </c>
      <c r="AO1124" s="42">
        <v>-2.5079706999999999E-13</v>
      </c>
      <c r="AP1124" s="42">
        <v>-1.4489764000000001E-14</v>
      </c>
      <c r="AQ1124" s="42">
        <v>-1.0951374E-14</v>
      </c>
      <c r="AR1124" s="42">
        <v>-1.2600283999999999E-9</v>
      </c>
      <c r="AS1124" s="42">
        <v>-4.8309634999999999E-10</v>
      </c>
      <c r="AT1124" s="42">
        <v>-6.2501004E-12</v>
      </c>
      <c r="AU1124" s="42">
        <v>-1.120017E-5</v>
      </c>
      <c r="AV1124" s="29">
        <v>-0.16108301</v>
      </c>
      <c r="AW1124" s="42">
        <v>-3.5856266999999999E-9</v>
      </c>
      <c r="AX1124" s="42">
        <v>-2.1804487E-11</v>
      </c>
      <c r="AY1124" s="42">
        <v>-9.7554889000000005E-16</v>
      </c>
      <c r="AZ1124" s="28"/>
      <c r="BA1124" t="s">
        <v>1446</v>
      </c>
      <c r="BB1124" s="28"/>
      <c r="BC1124" s="28"/>
      <c r="BE1124" s="101"/>
      <c r="BF1124"/>
      <c r="BG1124"/>
      <c r="BH1124"/>
      <c r="BI1124"/>
      <c r="BJ1124"/>
      <c r="BK1124"/>
      <c r="BL1124"/>
      <c r="BM1124"/>
      <c r="BN1124"/>
      <c r="BO1124"/>
      <c r="BP1124"/>
      <c r="BQ1124"/>
    </row>
    <row r="1125" spans="3:69" ht="14.4">
      <c r="C1125" s="71" t="s">
        <v>994</v>
      </c>
      <c r="E1125" s="68" t="s">
        <v>52</v>
      </c>
      <c r="F1125" s="43" t="s">
        <v>2562</v>
      </c>
      <c r="G1125" s="238">
        <f t="shared" si="975"/>
        <v>0.1634729641814</v>
      </c>
      <c r="H1125" s="134">
        <f t="shared" si="976"/>
        <v>-7.9603832600000004E-3</v>
      </c>
      <c r="I1125" s="134">
        <f t="shared" si="977"/>
        <v>-1.1110245190000001E-2</v>
      </c>
      <c r="J1125" s="138">
        <f t="shared" si="978"/>
        <v>-1.8378473685999998E-3</v>
      </c>
      <c r="K1125" s="190">
        <v>0.18438144000000001</v>
      </c>
      <c r="L1125" s="190">
        <v>-4.0942703000000002E-3</v>
      </c>
      <c r="M1125" s="190">
        <v>-6.7116522000000003E-3</v>
      </c>
      <c r="N1125" s="190">
        <v>-6.9923609000000003E-3</v>
      </c>
      <c r="O1125" s="190">
        <v>-8.6109130999999998E-4</v>
      </c>
      <c r="P1125" s="190">
        <v>-1.0693105E-4</v>
      </c>
      <c r="Q1125" s="190">
        <v>-3.0432269E-4</v>
      </c>
      <c r="R1125" s="190">
        <v>-2.1754327999999999E-4</v>
      </c>
      <c r="S1125" s="190">
        <v>-1.3118663E-3</v>
      </c>
      <c r="T1125" s="190">
        <v>-3.0154584999999998E-4</v>
      </c>
      <c r="U1125" s="190">
        <v>-6.8919386000000003E-6</v>
      </c>
      <c r="V1125" s="190">
        <v>0</v>
      </c>
      <c r="W1125" s="25"/>
      <c r="X1125" s="252">
        <f t="shared" si="979"/>
        <v>1.5894951724137931</v>
      </c>
      <c r="Y1125" s="25">
        <v>-22.140153000000002</v>
      </c>
      <c r="Z1125" s="67">
        <f t="shared" si="980"/>
        <v>2.268394254128122E-2</v>
      </c>
      <c r="AA1125" s="5">
        <f t="shared" si="981"/>
        <v>1.283699137383E-6</v>
      </c>
      <c r="AB1125" s="5">
        <f t="shared" si="982"/>
        <v>4.0647157103767524E-9</v>
      </c>
      <c r="AC1125" s="36">
        <f t="shared" si="983"/>
        <v>-0.16852775699200001</v>
      </c>
      <c r="AD1125" s="42">
        <v>1.4636883999999999E-6</v>
      </c>
      <c r="AE1125" s="42">
        <v>4.4168065000000003E-9</v>
      </c>
      <c r="AF1125" s="42">
        <v>1.2067657E-13</v>
      </c>
      <c r="AG1125" s="42">
        <v>-8.4902694999999997E-11</v>
      </c>
      <c r="AH1125" s="42">
        <v>-1.1029271999999999E-11</v>
      </c>
      <c r="AI1125" s="42">
        <v>-9.8180864999999993E-10</v>
      </c>
      <c r="AJ1125" s="42">
        <v>-1.7333688E-7</v>
      </c>
      <c r="AK1125" s="42">
        <v>-1.4214866E-10</v>
      </c>
      <c r="AL1125" s="42">
        <v>-1.8041689000000001E-10</v>
      </c>
      <c r="AM1125" s="42">
        <v>-6.1340041999999999E-15</v>
      </c>
      <c r="AN1125" s="42">
        <v>-6.3484735000000003E-16</v>
      </c>
      <c r="AO1125" s="42">
        <v>-2.6236987999999999E-13</v>
      </c>
      <c r="AP1125" s="42">
        <v>-1.5158381E-14</v>
      </c>
      <c r="AQ1125" s="42">
        <v>-1.1456716E-14</v>
      </c>
      <c r="AR1125" s="42">
        <v>-1.3181713E-9</v>
      </c>
      <c r="AS1125" s="42">
        <v>-5.0538839999999995E-10</v>
      </c>
      <c r="AT1125" s="42">
        <v>-6.5385058000000002E-12</v>
      </c>
      <c r="AU1125" s="42">
        <v>-1.1716992E-5</v>
      </c>
      <c r="AV1125" s="29">
        <v>-0.16851604000000001</v>
      </c>
      <c r="AW1125" s="42">
        <v>-3.7510822999999997E-9</v>
      </c>
      <c r="AX1125" s="42">
        <v>-2.2810635999999999E-11</v>
      </c>
      <c r="AY1125" s="42">
        <v>-1.0205646999999999E-15</v>
      </c>
      <c r="AZ1125" s="28"/>
      <c r="BA1125" t="s">
        <v>1446</v>
      </c>
      <c r="BB1125" s="28"/>
      <c r="BC1125" s="28"/>
      <c r="BE1125" s="101"/>
      <c r="BF1125"/>
      <c r="BG1125"/>
      <c r="BH1125"/>
      <c r="BI1125"/>
      <c r="BJ1125"/>
      <c r="BK1125"/>
      <c r="BL1125"/>
      <c r="BM1125"/>
      <c r="BN1125"/>
      <c r="BO1125"/>
      <c r="BP1125"/>
      <c r="BQ1125"/>
    </row>
    <row r="1126" spans="3:69" ht="14.4">
      <c r="C1126" s="71" t="s">
        <v>995</v>
      </c>
      <c r="D1126" s="17">
        <v>1</v>
      </c>
      <c r="E1126" s="68" t="s">
        <v>52</v>
      </c>
      <c r="F1126" s="43" t="s">
        <v>2563</v>
      </c>
      <c r="G1126" s="238">
        <f t="shared" si="975"/>
        <v>0.10105454537900001</v>
      </c>
      <c r="H1126" s="134">
        <f t="shared" si="976"/>
        <v>-1.1798682749999999E-2</v>
      </c>
      <c r="I1126" s="134">
        <f t="shared" si="977"/>
        <v>-1.646733006E-2</v>
      </c>
      <c r="J1126" s="138">
        <f t="shared" si="978"/>
        <v>-2.7240118109999995E-3</v>
      </c>
      <c r="K1126" s="190">
        <v>0.13204457</v>
      </c>
      <c r="L1126" s="190">
        <v>-6.0684259000000004E-3</v>
      </c>
      <c r="M1126" s="190">
        <v>-9.9478446000000002E-3</v>
      </c>
      <c r="N1126" s="190">
        <v>-1.0363904E-2</v>
      </c>
      <c r="O1126" s="190">
        <v>-1.2762882000000001E-3</v>
      </c>
      <c r="P1126" s="190">
        <v>-1.5849055000000001E-4</v>
      </c>
      <c r="Q1126" s="190">
        <v>-4.5105956E-4</v>
      </c>
      <c r="R1126" s="190">
        <v>-3.2243726000000001E-4</v>
      </c>
      <c r="S1126" s="190">
        <v>-1.9444156999999999E-3</v>
      </c>
      <c r="T1126" s="190">
        <v>-4.4694378999999998E-4</v>
      </c>
      <c r="U1126" s="190">
        <v>-1.0215061E-5</v>
      </c>
      <c r="V1126" s="190">
        <v>0</v>
      </c>
      <c r="W1126" s="25"/>
      <c r="X1126" s="252">
        <f t="shared" si="979"/>
        <v>1.1383152586206895</v>
      </c>
      <c r="Y1126" s="25">
        <v>-32.815587000000001</v>
      </c>
      <c r="Z1126" s="67">
        <f t="shared" si="980"/>
        <v>1.2689799015720413E-2</v>
      </c>
      <c r="AA1126" s="5">
        <f t="shared" si="981"/>
        <v>7.7273878314700013E-7</v>
      </c>
      <c r="AB1126" s="5">
        <f t="shared" si="982"/>
        <v>2.6152613157341899E-9</v>
      </c>
      <c r="AC1126" s="36">
        <f t="shared" si="983"/>
        <v>-0.24978767663599999</v>
      </c>
      <c r="AD1126" s="42">
        <v>1.0395144000000001E-6</v>
      </c>
      <c r="AE1126" s="42">
        <v>3.1372147E-9</v>
      </c>
      <c r="AF1126" s="42">
        <v>8.5717791E-14</v>
      </c>
      <c r="AG1126" s="42">
        <v>-1.2584066999999999E-10</v>
      </c>
      <c r="AH1126" s="42">
        <v>-1.6347313E-11</v>
      </c>
      <c r="AI1126" s="42">
        <v>-1.4552125E-9</v>
      </c>
      <c r="AJ1126" s="42">
        <v>-2.5691561999999999E-7</v>
      </c>
      <c r="AK1126" s="42">
        <v>-2.1068921999999999E-10</v>
      </c>
      <c r="AL1126" s="42">
        <v>-2.6740944E-10</v>
      </c>
      <c r="AM1126" s="42">
        <v>-9.0916689999999999E-15</v>
      </c>
      <c r="AN1126" s="42">
        <v>-9.4095500999999992E-16</v>
      </c>
      <c r="AO1126" s="42">
        <v>-3.8887814000000001E-13</v>
      </c>
      <c r="AP1126" s="42">
        <v>-2.2467377E-14</v>
      </c>
      <c r="AQ1126" s="42">
        <v>-1.698086E-14</v>
      </c>
      <c r="AR1126" s="42">
        <v>-1.9537609E-9</v>
      </c>
      <c r="AS1126" s="42">
        <v>-7.4907417000000005E-10</v>
      </c>
      <c r="AT1126" s="42">
        <v>-9.6912114000000007E-12</v>
      </c>
      <c r="AU1126" s="42">
        <v>-1.7366635999999999E-5</v>
      </c>
      <c r="AV1126" s="29">
        <v>-0.24977031</v>
      </c>
      <c r="AW1126" s="42">
        <v>-5.5597612999999998E-9</v>
      </c>
      <c r="AX1126" s="42">
        <v>-3.3809359000000002E-11</v>
      </c>
      <c r="AY1126" s="42">
        <v>-1.5126558E-15</v>
      </c>
      <c r="AZ1126" s="28"/>
      <c r="BA1126" t="s">
        <v>1446</v>
      </c>
      <c r="BB1126" s="28"/>
      <c r="BC1126" s="28"/>
      <c r="BE1126" s="101"/>
      <c r="BF1126"/>
      <c r="BG1126"/>
      <c r="BH1126"/>
      <c r="BI1126"/>
      <c r="BJ1126"/>
      <c r="BK1126"/>
      <c r="BL1126"/>
      <c r="BM1126"/>
      <c r="BN1126"/>
      <c r="BO1126"/>
      <c r="BP1126"/>
      <c r="BQ1126"/>
    </row>
    <row r="1127" spans="3:69" ht="14.4">
      <c r="C1127" s="71" t="s">
        <v>996</v>
      </c>
      <c r="E1127" s="68" t="s">
        <v>52</v>
      </c>
      <c r="F1127" s="43" t="s">
        <v>2564</v>
      </c>
      <c r="G1127" s="238">
        <f t="shared" si="975"/>
        <v>0.1467836014667</v>
      </c>
      <c r="H1127" s="134">
        <f t="shared" si="976"/>
        <v>-8.0325317699999985E-3</v>
      </c>
      <c r="I1127" s="134">
        <f t="shared" si="977"/>
        <v>-1.1210942199999999E-2</v>
      </c>
      <c r="J1127" s="138">
        <f t="shared" si="978"/>
        <v>-1.8545045632999998E-3</v>
      </c>
      <c r="K1127" s="190">
        <v>0.16788158</v>
      </c>
      <c r="L1127" s="190">
        <v>-4.1313783999999999E-3</v>
      </c>
      <c r="M1127" s="190">
        <v>-6.7724828999999997E-3</v>
      </c>
      <c r="N1127" s="190">
        <v>-7.0557357999999999E-3</v>
      </c>
      <c r="O1127" s="190">
        <v>-8.6889575999999995E-4</v>
      </c>
      <c r="P1127" s="190">
        <v>-1.0790020999999999E-4</v>
      </c>
      <c r="Q1127" s="190">
        <v>-3.0708089999999998E-4</v>
      </c>
      <c r="R1127" s="190">
        <v>-2.1951497E-4</v>
      </c>
      <c r="S1127" s="190">
        <v>-1.3237563E-3</v>
      </c>
      <c r="T1127" s="190">
        <v>-3.0427889000000002E-4</v>
      </c>
      <c r="U1127" s="190">
        <v>-6.9544033000000004E-6</v>
      </c>
      <c r="V1127" s="190">
        <v>0</v>
      </c>
      <c r="W1127" s="25"/>
      <c r="X1127" s="252">
        <f t="shared" si="979"/>
        <v>1.447255</v>
      </c>
      <c r="Y1127" s="25">
        <v>-22.340819</v>
      </c>
      <c r="Z1127" s="67">
        <f t="shared" si="980"/>
        <v>2.0196614232030254E-2</v>
      </c>
      <c r="AA1127" s="5">
        <f t="shared" si="981"/>
        <v>1.1499659237789998E-6</v>
      </c>
      <c r="AB1127" s="5">
        <f t="shared" si="982"/>
        <v>3.66293378646375E-9</v>
      </c>
      <c r="AC1127" s="36">
        <f t="shared" si="983"/>
        <v>-0.170055203189</v>
      </c>
      <c r="AD1127" s="42">
        <v>1.3315865E-6</v>
      </c>
      <c r="AE1127" s="42">
        <v>4.0182276999999998E-9</v>
      </c>
      <c r="AF1127" s="42">
        <v>1.0978686E-13</v>
      </c>
      <c r="AG1127" s="42">
        <v>-8.5672205999999994E-11</v>
      </c>
      <c r="AH1127" s="42">
        <v>-1.1129235000000001E-11</v>
      </c>
      <c r="AI1127" s="42">
        <v>-9.9070722000000001E-10</v>
      </c>
      <c r="AJ1127" s="42">
        <v>-1.749079E-7</v>
      </c>
      <c r="AK1127" s="42">
        <v>-1.4343700999999999E-10</v>
      </c>
      <c r="AL1127" s="42">
        <v>-1.8205207999999999E-10</v>
      </c>
      <c r="AM1127" s="42">
        <v>-6.1895994000000003E-15</v>
      </c>
      <c r="AN1127" s="42">
        <v>-6.4060124999999997E-16</v>
      </c>
      <c r="AO1127" s="42">
        <v>-2.6474786000000001E-13</v>
      </c>
      <c r="AP1127" s="42">
        <v>-1.5295768E-14</v>
      </c>
      <c r="AQ1127" s="42">
        <v>-1.1560553E-14</v>
      </c>
      <c r="AR1127" s="42">
        <v>-1.3301185000000001E-9</v>
      </c>
      <c r="AS1127" s="42">
        <v>-5.0996895999999997E-10</v>
      </c>
      <c r="AT1127" s="42">
        <v>-6.5977671999999997E-12</v>
      </c>
      <c r="AU1127" s="42">
        <v>-1.1823189E-5</v>
      </c>
      <c r="AV1127" s="29">
        <v>-0.17004337999999999</v>
      </c>
      <c r="AW1127" s="42">
        <v>-3.7850801000000004E-9</v>
      </c>
      <c r="AX1127" s="42">
        <v>-2.3017379000000001E-11</v>
      </c>
      <c r="AY1127" s="42">
        <v>-1.0298146E-15</v>
      </c>
      <c r="AZ1127" s="28"/>
      <c r="BA1127" t="s">
        <v>1446</v>
      </c>
      <c r="BB1127" s="28"/>
      <c r="BC1127" s="28"/>
      <c r="BE1127" s="101"/>
      <c r="BF1127"/>
      <c r="BG1127"/>
      <c r="BH1127"/>
      <c r="BI1127"/>
      <c r="BJ1127"/>
      <c r="BK1127"/>
      <c r="BL1127"/>
      <c r="BM1127"/>
      <c r="BN1127"/>
      <c r="BO1127"/>
      <c r="BP1127"/>
      <c r="BQ1127"/>
    </row>
    <row r="1128" spans="3:69" ht="14.4">
      <c r="C1128" s="71" t="s">
        <v>997</v>
      </c>
      <c r="E1128" s="68" t="s">
        <v>52</v>
      </c>
      <c r="F1128" s="43" t="s">
        <v>2565</v>
      </c>
      <c r="G1128" s="238">
        <f t="shared" si="975"/>
        <v>0.12862906469589999</v>
      </c>
      <c r="H1128" s="134">
        <f t="shared" si="976"/>
        <v>-6.1422414159999997E-3</v>
      </c>
      <c r="I1128" s="134">
        <f t="shared" si="977"/>
        <v>-8.5726786599999993E-3</v>
      </c>
      <c r="J1128" s="138">
        <f t="shared" si="978"/>
        <v>-1.4180852281E-3</v>
      </c>
      <c r="K1128" s="190">
        <v>0.14476206999999999</v>
      </c>
      <c r="L1128" s="190">
        <v>-3.1591439E-3</v>
      </c>
      <c r="M1128" s="190">
        <v>-5.178719E-3</v>
      </c>
      <c r="N1128" s="190">
        <v>-5.3953142000000001E-3</v>
      </c>
      <c r="O1128" s="190">
        <v>-6.6441909000000004E-4</v>
      </c>
      <c r="P1128" s="190">
        <v>-8.2508126000000002E-5</v>
      </c>
      <c r="Q1128" s="190">
        <v>-2.3481576000000001E-4</v>
      </c>
      <c r="R1128" s="190">
        <v>-1.6785665999999999E-4</v>
      </c>
      <c r="S1128" s="190">
        <v>-1.0122376E-3</v>
      </c>
      <c r="T1128" s="190">
        <v>-2.3267314000000001E-4</v>
      </c>
      <c r="U1128" s="190">
        <v>-5.3178281E-6</v>
      </c>
      <c r="V1128" s="190">
        <v>0</v>
      </c>
      <c r="W1128" s="25"/>
      <c r="X1128" s="252">
        <f t="shared" si="979"/>
        <v>1.2479488793103446</v>
      </c>
      <c r="Y1128" s="25">
        <v>-17.083369000000001</v>
      </c>
      <c r="Z1128" s="67">
        <f t="shared" si="980"/>
        <v>1.7872437215535452E-2</v>
      </c>
      <c r="AA1128" s="5">
        <f t="shared" si="981"/>
        <v>1.0104488734384999E-6</v>
      </c>
      <c r="AB1128" s="5">
        <f t="shared" si="982"/>
        <v>3.1965200638753299E-9</v>
      </c>
      <c r="AC1128" s="36">
        <f t="shared" si="983"/>
        <v>-0.13003622084549998</v>
      </c>
      <c r="AD1128" s="42">
        <v>1.1493288E-6</v>
      </c>
      <c r="AE1128" s="42">
        <v>3.4681921E-9</v>
      </c>
      <c r="AF1128" s="42">
        <v>9.4758359000000004E-14</v>
      </c>
      <c r="AG1128" s="42">
        <v>-6.5511021999999997E-11</v>
      </c>
      <c r="AH1128" s="42">
        <v>-8.5101995000000003E-12</v>
      </c>
      <c r="AI1128" s="42">
        <v>-7.5756474000000004E-10</v>
      </c>
      <c r="AJ1128" s="42">
        <v>-1.3374694000000001E-7</v>
      </c>
      <c r="AK1128" s="42">
        <v>-1.0968208E-10</v>
      </c>
      <c r="AL1128" s="42">
        <v>-1.3920989E-10</v>
      </c>
      <c r="AM1128" s="42">
        <v>-4.7330050000000001E-15</v>
      </c>
      <c r="AN1128" s="42">
        <v>-4.8984898000000005E-16</v>
      </c>
      <c r="AO1128" s="42">
        <v>-2.0244491999999999E-13</v>
      </c>
      <c r="AP1128" s="42">
        <v>-1.1696225E-14</v>
      </c>
      <c r="AQ1128" s="42">
        <v>-8.8400157000000004E-15</v>
      </c>
      <c r="AR1128" s="42">
        <v>-1.0171025999999999E-9</v>
      </c>
      <c r="AS1128" s="42">
        <v>-3.8995829999999999E-10</v>
      </c>
      <c r="AT1128" s="42">
        <v>-5.0451189999999996E-12</v>
      </c>
      <c r="AU1128" s="42">
        <v>-9.0408454999999994E-6</v>
      </c>
      <c r="AV1128" s="29">
        <v>-0.13002717999999999</v>
      </c>
      <c r="AW1128" s="42">
        <v>-2.8943397000000001E-9</v>
      </c>
      <c r="AX1128" s="42">
        <v>-1.7600714000000001E-11</v>
      </c>
      <c r="AY1128" s="42">
        <v>-7.8746899000000004E-16</v>
      </c>
      <c r="AZ1128" s="28"/>
      <c r="BA1128" t="s">
        <v>1446</v>
      </c>
      <c r="BB1128" s="28"/>
      <c r="BC1128" s="28"/>
      <c r="BE1128" s="101"/>
      <c r="BF1128"/>
      <c r="BG1128"/>
      <c r="BH1128"/>
      <c r="BI1128"/>
      <c r="BJ1128"/>
      <c r="BK1128"/>
      <c r="BL1128"/>
      <c r="BM1128"/>
      <c r="BN1128"/>
      <c r="BO1128"/>
      <c r="BP1128"/>
      <c r="BQ1128"/>
    </row>
    <row r="1129" spans="3:69" ht="14.4">
      <c r="C1129" s="71" t="s">
        <v>998</v>
      </c>
      <c r="E1129" s="68" t="s">
        <v>52</v>
      </c>
      <c r="F1129" s="43" t="s">
        <v>2566</v>
      </c>
      <c r="G1129" s="238">
        <f t="shared" si="975"/>
        <v>-0.13840572093120002</v>
      </c>
      <c r="H1129" s="134">
        <f t="shared" si="976"/>
        <v>-6.2047700169999996E-3</v>
      </c>
      <c r="I1129" s="134">
        <f t="shared" si="977"/>
        <v>-8.6599494099999993E-3</v>
      </c>
      <c r="J1129" s="138">
        <f t="shared" si="978"/>
        <v>-1.4325215041999999E-3</v>
      </c>
      <c r="K1129" s="190">
        <v>-0.12210848000000001</v>
      </c>
      <c r="L1129" s="190">
        <v>-3.1913042999999999E-3</v>
      </c>
      <c r="M1129" s="190">
        <v>-5.2314388999999996E-3</v>
      </c>
      <c r="N1129" s="190">
        <v>-5.450239E-3</v>
      </c>
      <c r="O1129" s="190">
        <v>-6.7118294999999998E-4</v>
      </c>
      <c r="P1129" s="190">
        <v>-8.3348067000000006E-5</v>
      </c>
      <c r="Q1129" s="190">
        <v>-2.3720621000000001E-4</v>
      </c>
      <c r="R1129" s="190">
        <v>-1.6956546E-4</v>
      </c>
      <c r="S1129" s="190">
        <v>-1.0225423000000001E-3</v>
      </c>
      <c r="T1129" s="190">
        <v>-2.3504177999999999E-4</v>
      </c>
      <c r="U1129" s="190">
        <v>-5.3719642000000001E-6</v>
      </c>
      <c r="V1129" s="190">
        <v>0</v>
      </c>
      <c r="W1129" s="25"/>
      <c r="X1129" s="252">
        <f t="shared" si="979"/>
        <v>-1.0526593103448276</v>
      </c>
      <c r="Y1129" s="25">
        <v>-17.257280000000002</v>
      </c>
      <c r="Z1129" s="67">
        <f t="shared" si="980"/>
        <v>-2.171396578307783E-2</v>
      </c>
      <c r="AA1129" s="5">
        <f t="shared" si="981"/>
        <v>-1.1260186409152E-6</v>
      </c>
      <c r="AB1129" s="5">
        <f t="shared" si="982"/>
        <v>-3.2483908479338096E-9</v>
      </c>
      <c r="AC1129" s="36">
        <f t="shared" si="983"/>
        <v>-0.13136000288230001</v>
      </c>
      <c r="AD1129" s="42">
        <v>-9.8572490000000005E-7</v>
      </c>
      <c r="AE1129" s="42">
        <v>-2.9737762000000001E-9</v>
      </c>
      <c r="AF1129" s="42">
        <v>-8.1245392999999997E-14</v>
      </c>
      <c r="AG1129" s="42">
        <v>-6.6177930999999999E-11</v>
      </c>
      <c r="AH1129" s="42">
        <v>-8.5968341999999994E-12</v>
      </c>
      <c r="AI1129" s="42">
        <v>-7.6527683000000001E-10</v>
      </c>
      <c r="AJ1129" s="42">
        <v>-1.3510850000000001E-7</v>
      </c>
      <c r="AK1129" s="42">
        <v>-1.1079865E-10</v>
      </c>
      <c r="AL1129" s="42">
        <v>-1.4062705999999999E-10</v>
      </c>
      <c r="AM1129" s="42">
        <v>-4.7811876000000003E-15</v>
      </c>
      <c r="AN1129" s="42">
        <v>-4.9483569999999996E-16</v>
      </c>
      <c r="AO1129" s="42">
        <v>-2.0450583000000001E-13</v>
      </c>
      <c r="AP1129" s="42">
        <v>-1.1815294E-14</v>
      </c>
      <c r="AQ1129" s="42">
        <v>-8.9300079999999997E-15</v>
      </c>
      <c r="AR1129" s="42">
        <v>-1.0274567999999999E-9</v>
      </c>
      <c r="AS1129" s="42">
        <v>-3.9392812E-10</v>
      </c>
      <c r="AT1129" s="42">
        <v>-5.0964789000000003E-12</v>
      </c>
      <c r="AU1129" s="42">
        <v>-9.1328822999999992E-6</v>
      </c>
      <c r="AV1129" s="29">
        <v>-0.13135087000000001</v>
      </c>
      <c r="AW1129" s="42">
        <v>-2.9238043999999999E-9</v>
      </c>
      <c r="AX1129" s="42">
        <v>-1.7779891000000001E-11</v>
      </c>
      <c r="AY1129" s="42">
        <v>-7.9548550999999996E-16</v>
      </c>
      <c r="AZ1129" s="28"/>
      <c r="BA1129" s="33" t="s">
        <v>1447</v>
      </c>
      <c r="BB1129" s="28"/>
      <c r="BC1129" s="28"/>
      <c r="BE1129" s="101"/>
      <c r="BF1129"/>
      <c r="BG1129"/>
      <c r="BH1129"/>
      <c r="BI1129"/>
      <c r="BJ1129"/>
      <c r="BK1129"/>
      <c r="BL1129"/>
      <c r="BM1129"/>
      <c r="BN1129"/>
      <c r="BO1129"/>
      <c r="BP1129"/>
      <c r="BQ1129"/>
    </row>
    <row r="1130" spans="3:69" ht="14.4">
      <c r="C1130" s="71" t="s">
        <v>999</v>
      </c>
      <c r="E1130" s="68" t="s">
        <v>52</v>
      </c>
      <c r="F1130" s="43" t="s">
        <v>2567</v>
      </c>
      <c r="G1130" s="238">
        <f t="shared" si="975"/>
        <v>-0.1137287313711</v>
      </c>
      <c r="H1130" s="134">
        <f t="shared" si="976"/>
        <v>-5.0984932290000003E-3</v>
      </c>
      <c r="I1130" s="134">
        <f t="shared" si="977"/>
        <v>-7.1159274300000002E-3</v>
      </c>
      <c r="J1130" s="138">
        <f t="shared" si="978"/>
        <v>-1.1771107121000002E-3</v>
      </c>
      <c r="K1130" s="190">
        <v>-0.1003372</v>
      </c>
      <c r="L1130" s="190">
        <v>-2.6223120999999999E-3</v>
      </c>
      <c r="M1130" s="190">
        <v>-4.2987017000000001E-3</v>
      </c>
      <c r="N1130" s="190">
        <v>-4.4784910000000002E-3</v>
      </c>
      <c r="O1130" s="190">
        <v>-5.5151467000000005E-4</v>
      </c>
      <c r="P1130" s="190">
        <v>-6.8487558999999999E-5</v>
      </c>
      <c r="Q1130" s="190">
        <v>-1.9491363000000001E-4</v>
      </c>
      <c r="R1130" s="190">
        <v>-1.3933285999999999E-4</v>
      </c>
      <c r="S1130" s="190">
        <v>-8.4022857000000005E-4</v>
      </c>
      <c r="T1130" s="190">
        <v>-1.9313511000000001E-4</v>
      </c>
      <c r="U1130" s="190">
        <v>-4.4141721E-6</v>
      </c>
      <c r="V1130" s="190">
        <v>0</v>
      </c>
      <c r="W1130" s="25"/>
      <c r="X1130" s="252">
        <f t="shared" si="979"/>
        <v>-0.86497586206896548</v>
      </c>
      <c r="Y1130" s="25">
        <v>-14.180400000000001</v>
      </c>
      <c r="Z1130" s="67">
        <f t="shared" si="980"/>
        <v>-1.7842483596207968E-2</v>
      </c>
      <c r="AA1130" s="5">
        <f t="shared" si="981"/>
        <v>-9.2525563056030006E-7</v>
      </c>
      <c r="AB1130" s="5">
        <f t="shared" si="982"/>
        <v>-2.6692203491489396E-9</v>
      </c>
      <c r="AC1130" s="36">
        <f t="shared" si="983"/>
        <v>-0.1079392345389</v>
      </c>
      <c r="AD1130" s="42">
        <v>-8.0997550000000004E-7</v>
      </c>
      <c r="AE1130" s="42">
        <v>-2.4435679999999998E-9</v>
      </c>
      <c r="AF1130" s="42">
        <v>-6.675978E-14</v>
      </c>
      <c r="AG1130" s="42">
        <v>-5.4378765000000002E-11</v>
      </c>
      <c r="AH1130" s="42">
        <v>-7.0640653000000003E-12</v>
      </c>
      <c r="AI1130" s="42">
        <v>-6.2883212999999996E-10</v>
      </c>
      <c r="AJ1130" s="42">
        <v>-1.1101938999999999E-7</v>
      </c>
      <c r="AK1130" s="42">
        <v>-9.1043852999999998E-11</v>
      </c>
      <c r="AL1130" s="42">
        <v>-1.1555402E-10</v>
      </c>
      <c r="AM1130" s="42">
        <v>-3.9287277999999998E-15</v>
      </c>
      <c r="AN1130" s="42">
        <v>-4.0660918000000001E-16</v>
      </c>
      <c r="AO1130" s="42">
        <v>-1.6804354999999999E-13</v>
      </c>
      <c r="AP1130" s="42">
        <v>-9.7086911999999994E-15</v>
      </c>
      <c r="AQ1130" s="42">
        <v>-7.3378360000000001E-15</v>
      </c>
      <c r="AR1130" s="42">
        <v>-8.4426682000000002E-10</v>
      </c>
      <c r="AS1130" s="42">
        <v>-3.2369288E-10</v>
      </c>
      <c r="AT1130" s="42">
        <v>-4.1878042999999996E-12</v>
      </c>
      <c r="AU1130" s="42">
        <v>-7.5045389E-6</v>
      </c>
      <c r="AV1130" s="29">
        <v>-0.10793173</v>
      </c>
      <c r="AW1130" s="42">
        <v>-2.4025059000000002E-9</v>
      </c>
      <c r="AX1130" s="42">
        <v>-1.4609832999999999E-11</v>
      </c>
      <c r="AY1130" s="42">
        <v>-6.5365476000000001E-16</v>
      </c>
      <c r="AZ1130" s="28"/>
      <c r="BA1130" s="33" t="s">
        <v>1447</v>
      </c>
      <c r="BB1130" s="28"/>
      <c r="BC1130" s="28"/>
      <c r="BE1130" s="101"/>
      <c r="BF1130"/>
      <c r="BG1130"/>
      <c r="BH1130"/>
      <c r="BI1130"/>
      <c r="BJ1130"/>
      <c r="BK1130"/>
      <c r="BL1130"/>
      <c r="BM1130"/>
      <c r="BN1130"/>
      <c r="BO1130"/>
      <c r="BP1130"/>
      <c r="BQ1130"/>
    </row>
    <row r="1131" spans="3:69" ht="14.4">
      <c r="C1131" s="71" t="s">
        <v>1000</v>
      </c>
      <c r="E1131" s="68" t="s">
        <v>52</v>
      </c>
      <c r="F1131" s="43" t="s">
        <v>2568</v>
      </c>
      <c r="G1131" s="238">
        <f t="shared" si="975"/>
        <v>0.10745993270449999</v>
      </c>
      <c r="H1131" s="134">
        <f t="shared" si="976"/>
        <v>-6.6232312960000008E-3</v>
      </c>
      <c r="I1131" s="134">
        <f t="shared" si="977"/>
        <v>-9.2439925400000008E-3</v>
      </c>
      <c r="J1131" s="138">
        <f t="shared" si="978"/>
        <v>-1.5291334594999999E-3</v>
      </c>
      <c r="K1131" s="190">
        <v>0.12485628999999999</v>
      </c>
      <c r="L1131" s="190">
        <v>-3.4065317999999998E-3</v>
      </c>
      <c r="M1131" s="190">
        <v>-5.5842569E-3</v>
      </c>
      <c r="N1131" s="190">
        <v>-5.8178133000000003E-3</v>
      </c>
      <c r="O1131" s="190">
        <v>-7.1644877999999998E-4</v>
      </c>
      <c r="P1131" s="190">
        <v>-8.8969215999999999E-5</v>
      </c>
      <c r="Q1131" s="190">
        <v>-2.5320384000000003E-4</v>
      </c>
      <c r="R1131" s="190">
        <v>-1.8100127E-4</v>
      </c>
      <c r="S1131" s="190">
        <v>-1.0915045E-3</v>
      </c>
      <c r="T1131" s="190">
        <v>-2.5089342999999999E-4</v>
      </c>
      <c r="U1131" s="190">
        <v>-5.7342595000000004E-6</v>
      </c>
      <c r="V1131" s="190">
        <v>0</v>
      </c>
      <c r="W1131" s="25"/>
      <c r="X1131" s="252">
        <f t="shared" si="979"/>
        <v>1.0763473275862068</v>
      </c>
      <c r="Y1131" s="25">
        <v>-18.421143000000001</v>
      </c>
      <c r="Z1131" s="67">
        <f t="shared" si="980"/>
        <v>1.4641985750064259E-2</v>
      </c>
      <c r="AA1131" s="5">
        <f t="shared" si="981"/>
        <v>8.3964055678529983E-7</v>
      </c>
      <c r="AB1131" s="5">
        <f t="shared" si="982"/>
        <v>2.6926999269001302E-9</v>
      </c>
      <c r="AC1131" s="36">
        <f t="shared" si="983"/>
        <v>-0.14021916882089999</v>
      </c>
      <c r="AD1131" s="42">
        <v>9.8939597E-7</v>
      </c>
      <c r="AE1131" s="42">
        <v>2.9856667999999999E-9</v>
      </c>
      <c r="AF1131" s="42">
        <v>8.1575265999999998E-14</v>
      </c>
      <c r="AG1131" s="42">
        <v>-7.0641093999999999E-11</v>
      </c>
      <c r="AH1131" s="42">
        <v>-9.1766207000000001E-12</v>
      </c>
      <c r="AI1131" s="42">
        <v>-8.1688853000000003E-10</v>
      </c>
      <c r="AJ1131" s="42">
        <v>-1.4422046999999999E-7</v>
      </c>
      <c r="AK1131" s="42">
        <v>-1.1827112E-10</v>
      </c>
      <c r="AL1131" s="42">
        <v>-1.5011121E-10</v>
      </c>
      <c r="AM1131" s="42">
        <v>-5.1036397000000003E-15</v>
      </c>
      <c r="AN1131" s="42">
        <v>-5.2820833999999996E-16</v>
      </c>
      <c r="AO1131" s="42">
        <v>-2.1829808000000001E-13</v>
      </c>
      <c r="AP1131" s="42">
        <v>-1.2612138999999999E-14</v>
      </c>
      <c r="AQ1131" s="42">
        <v>-9.5322642999999992E-15</v>
      </c>
      <c r="AR1131" s="42">
        <v>-1.0967504000000001E-9</v>
      </c>
      <c r="AS1131" s="42">
        <v>-4.2049537E-10</v>
      </c>
      <c r="AT1131" s="42">
        <v>-5.4401948999999997E-12</v>
      </c>
      <c r="AU1131" s="42">
        <v>-9.7488208999999997E-6</v>
      </c>
      <c r="AV1131" s="29">
        <v>-0.14020942</v>
      </c>
      <c r="AW1131" s="42">
        <v>-3.1209912E-9</v>
      </c>
      <c r="AX1131" s="42">
        <v>-1.8979E-11</v>
      </c>
      <c r="AY1131" s="42">
        <v>-8.4913453000000003E-16</v>
      </c>
      <c r="AZ1131" s="28"/>
      <c r="BA1131" t="s">
        <v>1446</v>
      </c>
      <c r="BB1131" s="28"/>
      <c r="BC1131" s="28"/>
      <c r="BE1131" s="101"/>
      <c r="BF1131"/>
      <c r="BG1131"/>
      <c r="BH1131"/>
      <c r="BI1131"/>
      <c r="BJ1131"/>
      <c r="BK1131"/>
      <c r="BL1131"/>
      <c r="BM1131"/>
      <c r="BN1131"/>
      <c r="BO1131"/>
      <c r="BP1131"/>
      <c r="BQ1131"/>
    </row>
    <row r="1132" spans="3:69" ht="14.4">
      <c r="C1132" s="71" t="s">
        <v>1001</v>
      </c>
      <c r="E1132" s="68" t="s">
        <v>52</v>
      </c>
      <c r="F1132" s="43" t="s">
        <v>2569</v>
      </c>
      <c r="G1132" s="238">
        <f t="shared" si="975"/>
        <v>7.6640148863800009E-2</v>
      </c>
      <c r="H1132" s="134">
        <f t="shared" si="976"/>
        <v>-4.2086618919999997E-3</v>
      </c>
      <c r="I1132" s="134">
        <f t="shared" si="977"/>
        <v>-5.8739966800000001E-3</v>
      </c>
      <c r="J1132" s="138">
        <f t="shared" si="978"/>
        <v>-9.7167156419999999E-4</v>
      </c>
      <c r="K1132" s="190">
        <v>8.7694479000000006E-2</v>
      </c>
      <c r="L1132" s="190">
        <v>-2.1646444E-3</v>
      </c>
      <c r="M1132" s="190">
        <v>-3.5484566E-3</v>
      </c>
      <c r="N1132" s="190">
        <v>-3.6968676000000002E-3</v>
      </c>
      <c r="O1132" s="190">
        <v>-4.5525975E-4</v>
      </c>
      <c r="P1132" s="190">
        <v>-5.6534542E-5</v>
      </c>
      <c r="Q1132" s="190">
        <v>-1.6089568E-4</v>
      </c>
      <c r="R1132" s="190">
        <v>-1.1501533000000001E-4</v>
      </c>
      <c r="S1132" s="190">
        <v>-6.935849E-4</v>
      </c>
      <c r="T1132" s="190">
        <v>-1.5942756E-4</v>
      </c>
      <c r="U1132" s="190">
        <v>-3.6437742000000002E-6</v>
      </c>
      <c r="V1132" s="190">
        <v>0</v>
      </c>
      <c r="W1132" s="25"/>
      <c r="X1132" s="252">
        <f t="shared" si="979"/>
        <v>0.75598688793103452</v>
      </c>
      <c r="Y1132" s="25">
        <v>-11.705519000000001</v>
      </c>
      <c r="Z1132" s="67">
        <f t="shared" si="980"/>
        <v>1.0542426394379953E-2</v>
      </c>
      <c r="AA1132" s="5">
        <f t="shared" si="981"/>
        <v>6.0038766629199994E-7</v>
      </c>
      <c r="AB1132" s="5">
        <f t="shared" si="982"/>
        <v>1.9127465288037302E-9</v>
      </c>
      <c r="AC1132" s="36">
        <f t="shared" si="983"/>
        <v>-8.9100779784499998E-2</v>
      </c>
      <c r="AD1132" s="42">
        <v>6.9554815000000002E-7</v>
      </c>
      <c r="AE1132" s="42">
        <v>2.0989036999999998E-9</v>
      </c>
      <c r="AF1132" s="42">
        <v>5.7346690999999999E-14</v>
      </c>
      <c r="AG1132" s="42">
        <v>-4.4888132E-11</v>
      </c>
      <c r="AH1132" s="42">
        <v>-5.8311859999999996E-12</v>
      </c>
      <c r="AI1132" s="42">
        <v>-5.1908311999999997E-10</v>
      </c>
      <c r="AJ1132" s="42">
        <v>-9.1643363000000002E-8</v>
      </c>
      <c r="AK1132" s="42">
        <v>-7.5154123999999996E-11</v>
      </c>
      <c r="AL1132" s="42">
        <v>-9.5386570999999998E-11</v>
      </c>
      <c r="AM1132" s="42">
        <v>-3.2430535999999999E-15</v>
      </c>
      <c r="AN1132" s="42">
        <v>-3.3564437000000002E-16</v>
      </c>
      <c r="AO1132" s="42">
        <v>-1.3871519000000001E-13</v>
      </c>
      <c r="AP1132" s="42">
        <v>-8.0142498000000004E-15</v>
      </c>
      <c r="AQ1132" s="42">
        <v>-6.0571760000000003E-15</v>
      </c>
      <c r="AR1132" s="42">
        <v>-6.9691836000000004E-10</v>
      </c>
      <c r="AS1132" s="42">
        <v>-2.6719930999999999E-10</v>
      </c>
      <c r="AT1132" s="42">
        <v>-3.4569139999999999E-12</v>
      </c>
      <c r="AU1132" s="42">
        <v>-6.1947844999999996E-6</v>
      </c>
      <c r="AV1132" s="29">
        <v>-8.9094585000000004E-2</v>
      </c>
      <c r="AW1132" s="42">
        <v>-1.9832006000000001E-9</v>
      </c>
      <c r="AX1132" s="42">
        <v>-1.2060004000000001E-11</v>
      </c>
      <c r="AY1132" s="42">
        <v>-5.3957349999999997E-16</v>
      </c>
      <c r="AZ1132" s="28"/>
      <c r="BA1132" t="s">
        <v>1446</v>
      </c>
      <c r="BB1132" s="28"/>
      <c r="BC1132" s="28"/>
      <c r="BE1132" s="101"/>
      <c r="BF1132"/>
      <c r="BG1132"/>
      <c r="BH1132"/>
      <c r="BI1132"/>
      <c r="BJ1132"/>
      <c r="BK1132"/>
      <c r="BL1132"/>
      <c r="BM1132"/>
      <c r="BN1132"/>
      <c r="BO1132"/>
      <c r="BP1132"/>
      <c r="BQ1132"/>
    </row>
    <row r="1133" spans="3:69" ht="14.4">
      <c r="C1133" s="71" t="s">
        <v>1002</v>
      </c>
      <c r="E1133" s="68" t="s">
        <v>52</v>
      </c>
      <c r="F1133" s="43" t="s">
        <v>2570</v>
      </c>
      <c r="G1133" s="238">
        <f t="shared" si="975"/>
        <v>0.1123201248223</v>
      </c>
      <c r="H1133" s="134">
        <f t="shared" si="976"/>
        <v>-1.1293643499999999E-2</v>
      </c>
      <c r="I1133" s="134">
        <f t="shared" si="977"/>
        <v>-1.5762450469999998E-2</v>
      </c>
      <c r="J1133" s="138">
        <f t="shared" si="978"/>
        <v>-2.6074112077E-3</v>
      </c>
      <c r="K1133" s="190">
        <v>0.14198363</v>
      </c>
      <c r="L1133" s="190">
        <v>-5.8086685999999997E-3</v>
      </c>
      <c r="M1133" s="190">
        <v>-9.5220297999999998E-3</v>
      </c>
      <c r="N1133" s="190">
        <v>-9.9202800999999997E-3</v>
      </c>
      <c r="O1133" s="190">
        <v>-1.2216569999999999E-3</v>
      </c>
      <c r="P1133" s="190">
        <v>-1.5170639999999999E-4</v>
      </c>
      <c r="Q1133" s="190">
        <v>-4.3175206999999997E-4</v>
      </c>
      <c r="R1133" s="190">
        <v>-3.0863541999999998E-4</v>
      </c>
      <c r="S1133" s="190">
        <v>-1.8611855E-3</v>
      </c>
      <c r="T1133" s="190">
        <v>-4.2781248E-4</v>
      </c>
      <c r="U1133" s="190">
        <v>-9.7778077000000002E-6</v>
      </c>
      <c r="V1133" s="190">
        <v>0</v>
      </c>
      <c r="W1133" s="25"/>
      <c r="X1133" s="252">
        <f t="shared" si="979"/>
        <v>1.2239968103448275</v>
      </c>
      <c r="Y1133" s="25">
        <v>-31.410924000000001</v>
      </c>
      <c r="Z1133" s="67">
        <f t="shared" si="980"/>
        <v>1.4457214382384301E-2</v>
      </c>
      <c r="AA1133" s="5">
        <f t="shared" si="981"/>
        <v>8.6439143776900003E-7</v>
      </c>
      <c r="AB1133" s="5">
        <f t="shared" si="982"/>
        <v>2.8796651770147199E-9</v>
      </c>
      <c r="AC1133" s="36">
        <f t="shared" si="983"/>
        <v>-0.23909558326200001</v>
      </c>
      <c r="AD1133" s="42">
        <v>1.1197478E-6</v>
      </c>
      <c r="AE1133" s="42">
        <v>3.3792662000000001E-9</v>
      </c>
      <c r="AF1133" s="42">
        <v>9.2330788000000006E-14</v>
      </c>
      <c r="AG1133" s="42">
        <v>-1.204541E-10</v>
      </c>
      <c r="AH1133" s="42">
        <v>-1.5647570999999999E-11</v>
      </c>
      <c r="AI1133" s="42">
        <v>-1.3929225E-9</v>
      </c>
      <c r="AJ1133" s="42">
        <v>-2.4591842000000001E-7</v>
      </c>
      <c r="AK1133" s="42">
        <v>-2.0167071999999999E-10</v>
      </c>
      <c r="AL1133" s="42">
        <v>-2.5596305E-10</v>
      </c>
      <c r="AM1133" s="42">
        <v>-8.7025025999999992E-15</v>
      </c>
      <c r="AN1133" s="42">
        <v>-9.006776800000001E-16</v>
      </c>
      <c r="AO1133" s="42">
        <v>-3.7223232000000001E-13</v>
      </c>
      <c r="AP1133" s="42">
        <v>-2.1505666999999999E-14</v>
      </c>
      <c r="AQ1133" s="42">
        <v>-1.6253999E-14</v>
      </c>
      <c r="AR1133" s="42">
        <v>-1.8701305999999998E-9</v>
      </c>
      <c r="AS1133" s="42">
        <v>-7.1701026000000001E-10</v>
      </c>
      <c r="AT1133" s="42">
        <v>-9.2763816999999995E-12</v>
      </c>
      <c r="AU1133" s="42">
        <v>-1.6623262E-5</v>
      </c>
      <c r="AV1133" s="29">
        <v>-0.23907896000000001</v>
      </c>
      <c r="AW1133" s="42">
        <v>-5.3217771999999997E-9</v>
      </c>
      <c r="AX1133" s="42">
        <v>-3.2362158999999998E-11</v>
      </c>
      <c r="AY1133" s="42">
        <v>-1.447907E-15</v>
      </c>
      <c r="AZ1133" s="28"/>
      <c r="BA1133" t="s">
        <v>1446</v>
      </c>
      <c r="BB1133" s="28"/>
      <c r="BC1133" s="28"/>
      <c r="BE1133" s="101"/>
      <c r="BF1133"/>
      <c r="BG1133"/>
      <c r="BH1133"/>
      <c r="BI1133"/>
      <c r="BJ1133"/>
      <c r="BK1133"/>
      <c r="BL1133"/>
      <c r="BM1133"/>
      <c r="BN1133"/>
      <c r="BO1133"/>
      <c r="BP1133"/>
      <c r="BQ1133"/>
    </row>
    <row r="1134" spans="3:69" ht="14.4">
      <c r="C1134" s="71" t="s">
        <v>1003</v>
      </c>
      <c r="D1134" s="17">
        <v>1</v>
      </c>
      <c r="E1134" s="68" t="s">
        <v>52</v>
      </c>
      <c r="F1134" s="43" t="s">
        <v>2571</v>
      </c>
      <c r="G1134" s="238">
        <f t="shared" si="975"/>
        <v>0.14445177551479998</v>
      </c>
      <c r="H1134" s="134">
        <f t="shared" si="976"/>
        <v>-1.110124757E-2</v>
      </c>
      <c r="I1134" s="134">
        <f t="shared" si="977"/>
        <v>-1.5493924940000001E-2</v>
      </c>
      <c r="J1134" s="138">
        <f t="shared" si="978"/>
        <v>-2.5629919752000003E-3</v>
      </c>
      <c r="K1134" s="190">
        <v>0.17360993999999999</v>
      </c>
      <c r="L1134" s="190">
        <v>-5.7097134000000001E-3</v>
      </c>
      <c r="M1134" s="190">
        <v>-9.3598147E-3</v>
      </c>
      <c r="N1134" s="190">
        <v>-9.7512803999999995E-3</v>
      </c>
      <c r="O1134" s="190">
        <v>-1.2008451999999999E-3</v>
      </c>
      <c r="P1134" s="190">
        <v>-1.4912197E-4</v>
      </c>
      <c r="Q1134" s="190">
        <v>-4.2439684000000001E-4</v>
      </c>
      <c r="R1134" s="190">
        <v>-3.0337757999999998E-4</v>
      </c>
      <c r="S1134" s="190">
        <v>-1.8294788000000001E-3</v>
      </c>
      <c r="T1134" s="190">
        <v>-4.2052436E-4</v>
      </c>
      <c r="U1134" s="190">
        <v>-9.6112351999999993E-6</v>
      </c>
      <c r="V1134" s="190">
        <v>0</v>
      </c>
      <c r="W1134" s="25"/>
      <c r="X1134" s="252">
        <f t="shared" si="979"/>
        <v>1.4966374137931033</v>
      </c>
      <c r="Y1134" s="25">
        <v>-30.875814999999999</v>
      </c>
      <c r="Z1134" s="67">
        <f t="shared" si="980"/>
        <v>1.9256377025203442E-2</v>
      </c>
      <c r="AA1134" s="5">
        <f t="shared" si="981"/>
        <v>1.122026830397E-6</v>
      </c>
      <c r="AB1134" s="5">
        <f t="shared" si="982"/>
        <v>3.6524089144556598E-9</v>
      </c>
      <c r="AC1134" s="36">
        <f t="shared" si="983"/>
        <v>-0.23502240007199998</v>
      </c>
      <c r="AD1134" s="42">
        <v>1.3730330000000001E-6</v>
      </c>
      <c r="AE1134" s="42">
        <v>4.1434763999999999E-9</v>
      </c>
      <c r="AF1134" s="42">
        <v>1.1321003E-13</v>
      </c>
      <c r="AG1134" s="42">
        <v>-1.1840206999999999E-10</v>
      </c>
      <c r="AH1134" s="42">
        <v>-1.5381003E-11</v>
      </c>
      <c r="AI1134" s="42">
        <v>-1.369193E-9</v>
      </c>
      <c r="AJ1134" s="42">
        <v>-2.4172900999999999E-7</v>
      </c>
      <c r="AK1134" s="42">
        <v>-1.9823511000000001E-10</v>
      </c>
      <c r="AL1134" s="42">
        <v>-2.5160252E-10</v>
      </c>
      <c r="AM1134" s="42">
        <v>-8.5542487000000007E-15</v>
      </c>
      <c r="AN1134" s="42">
        <v>-8.8533394000000001E-16</v>
      </c>
      <c r="AO1134" s="42">
        <v>-3.6589105000000002E-13</v>
      </c>
      <c r="AP1134" s="42">
        <v>-2.1139301000000002E-14</v>
      </c>
      <c r="AQ1134" s="42">
        <v>-1.59771E-14</v>
      </c>
      <c r="AR1134" s="42">
        <v>-1.8382715E-9</v>
      </c>
      <c r="AS1134" s="42">
        <v>-7.0479543E-10</v>
      </c>
      <c r="AT1134" s="42">
        <v>-9.1183512999999998E-12</v>
      </c>
      <c r="AU1134" s="42">
        <v>-1.6340072E-5</v>
      </c>
      <c r="AV1134" s="29">
        <v>-0.23500605999999999</v>
      </c>
      <c r="AW1134" s="42">
        <v>-5.2311165999999998E-9</v>
      </c>
      <c r="AX1134" s="42">
        <v>-3.1810844E-11</v>
      </c>
      <c r="AY1134" s="42">
        <v>-1.4232406999999999E-15</v>
      </c>
      <c r="AZ1134" s="28"/>
      <c r="BA1134" t="s">
        <v>1446</v>
      </c>
      <c r="BB1134" s="28"/>
      <c r="BC1134" s="28"/>
      <c r="BE1134" s="101"/>
      <c r="BF1134"/>
      <c r="BG1134"/>
      <c r="BH1134"/>
      <c r="BI1134"/>
      <c r="BJ1134"/>
      <c r="BK1134"/>
      <c r="BL1134"/>
      <c r="BM1134"/>
      <c r="BN1134"/>
      <c r="BO1134"/>
      <c r="BP1134"/>
      <c r="BQ1134"/>
    </row>
    <row r="1135" spans="3:69" ht="14.4">
      <c r="C1135" s="71" t="s">
        <v>1004</v>
      </c>
      <c r="E1135" s="68" t="s">
        <v>52</v>
      </c>
      <c r="F1135" s="43" t="s">
        <v>2572</v>
      </c>
      <c r="G1135" s="238">
        <f t="shared" si="975"/>
        <v>6.2596816532699995E-2</v>
      </c>
      <c r="H1135" s="134">
        <f t="shared" si="976"/>
        <v>-1.7700429630000002E-3</v>
      </c>
      <c r="I1135" s="134">
        <f t="shared" si="977"/>
        <v>-2.4704352079999996E-3</v>
      </c>
      <c r="J1135" s="138">
        <f t="shared" si="978"/>
        <v>-4.0865729629999999E-4</v>
      </c>
      <c r="K1135" s="190">
        <v>6.7245951999999998E-2</v>
      </c>
      <c r="L1135" s="190">
        <v>-9.1038757999999998E-4</v>
      </c>
      <c r="M1135" s="190">
        <v>-1.4923795E-3</v>
      </c>
      <c r="N1135" s="190">
        <v>-1.5547969000000001E-3</v>
      </c>
      <c r="O1135" s="190">
        <v>-1.9146925E-4</v>
      </c>
      <c r="P1135" s="190">
        <v>-2.3776813000000001E-5</v>
      </c>
      <c r="Q1135" s="190">
        <v>-6.7668127999999993E-5</v>
      </c>
      <c r="R1135" s="190">
        <v>-4.8372160999999997E-5</v>
      </c>
      <c r="S1135" s="190">
        <v>-2.9170199000000001E-4</v>
      </c>
      <c r="T1135" s="190">
        <v>-6.7050678000000005E-5</v>
      </c>
      <c r="U1135" s="190">
        <v>-1.5324672999999999E-6</v>
      </c>
      <c r="V1135" s="190">
        <v>0</v>
      </c>
      <c r="W1135" s="25"/>
      <c r="X1135" s="252">
        <f t="shared" si="979"/>
        <v>0.57970648275862069</v>
      </c>
      <c r="Y1135" s="25">
        <v>-4.9230068999999999</v>
      </c>
      <c r="Z1135" s="67">
        <f t="shared" si="980"/>
        <v>8.9337811427155495E-3</v>
      </c>
      <c r="AA1135" s="5">
        <f t="shared" si="981"/>
        <v>4.9541917951380009E-7</v>
      </c>
      <c r="AB1135" s="5">
        <f t="shared" si="982"/>
        <v>1.5373945381050698E-9</v>
      </c>
      <c r="AC1135" s="36">
        <f t="shared" si="983"/>
        <v>-3.7473242349399999E-2</v>
      </c>
      <c r="AD1135" s="42">
        <v>5.3544096000000002E-7</v>
      </c>
      <c r="AE1135" s="42">
        <v>1.6156668999999999E-9</v>
      </c>
      <c r="AF1135" s="42">
        <v>4.4143020000000001E-14</v>
      </c>
      <c r="AG1135" s="42">
        <v>-1.8878665999999999E-11</v>
      </c>
      <c r="AH1135" s="42">
        <v>-2.4524302E-12</v>
      </c>
      <c r="AI1135" s="42">
        <v>-2.1831153000000001E-10</v>
      </c>
      <c r="AJ1135" s="42">
        <v>-3.8542580000000002E-8</v>
      </c>
      <c r="AK1135" s="42">
        <v>-3.1607676999999998E-11</v>
      </c>
      <c r="AL1135" s="42">
        <v>-4.0116866E-11</v>
      </c>
      <c r="AM1135" s="42">
        <v>-1.3639357E-15</v>
      </c>
      <c r="AN1135" s="42">
        <v>-1.4116242999999999E-16</v>
      </c>
      <c r="AO1135" s="42">
        <v>-5.8339647999999995E-14</v>
      </c>
      <c r="AP1135" s="42">
        <v>-3.3705645000000001E-15</v>
      </c>
      <c r="AQ1135" s="42">
        <v>-2.5474750999999998E-15</v>
      </c>
      <c r="AR1135" s="42">
        <v>-2.9310395000000002E-10</v>
      </c>
      <c r="AS1135" s="42">
        <v>-1.1237639E-10</v>
      </c>
      <c r="AT1135" s="42">
        <v>-1.4538792E-12</v>
      </c>
      <c r="AU1135" s="42">
        <v>-2.6053493999999999E-6</v>
      </c>
      <c r="AV1135" s="29">
        <v>-3.7470637000000001E-2</v>
      </c>
      <c r="AW1135" s="42">
        <v>-8.3407751999999999E-10</v>
      </c>
      <c r="AX1135" s="42">
        <v>-5.0720929999999998E-12</v>
      </c>
      <c r="AY1135" s="42">
        <v>-2.2692920000000002E-16</v>
      </c>
      <c r="AZ1135" s="28"/>
      <c r="BA1135" t="s">
        <v>1446</v>
      </c>
      <c r="BB1135" s="28"/>
      <c r="BC1135" s="28"/>
      <c r="BE1135" s="101"/>
      <c r="BF1135"/>
      <c r="BG1135"/>
      <c r="BH1135"/>
      <c r="BI1135"/>
      <c r="BJ1135"/>
      <c r="BK1135"/>
      <c r="BL1135"/>
      <c r="BM1135"/>
      <c r="BN1135"/>
      <c r="BO1135"/>
      <c r="BP1135"/>
      <c r="BQ1135"/>
    </row>
    <row r="1136" spans="3:69" ht="14.4">
      <c r="C1136" s="71" t="s">
        <v>1143</v>
      </c>
      <c r="E1136" s="68" t="s">
        <v>52</v>
      </c>
      <c r="F1136" s="43" t="s">
        <v>2573</v>
      </c>
      <c r="G1136" s="238">
        <f t="shared" si="975"/>
        <v>8.6240635496599993E-2</v>
      </c>
      <c r="H1136" s="134">
        <f t="shared" si="976"/>
        <v>-5.026344716E-3</v>
      </c>
      <c r="I1136" s="134">
        <f t="shared" si="977"/>
        <v>-7.0152303200000004E-3</v>
      </c>
      <c r="J1136" s="138">
        <f t="shared" si="978"/>
        <v>-1.1604534674000001E-3</v>
      </c>
      <c r="K1136" s="190">
        <v>9.9442664E-2</v>
      </c>
      <c r="L1136" s="190">
        <v>-2.5852039000000002E-3</v>
      </c>
      <c r="M1136" s="190">
        <v>-4.2378709999999998E-3</v>
      </c>
      <c r="N1136" s="190">
        <v>-4.4151160999999998E-3</v>
      </c>
      <c r="O1136" s="190">
        <v>-5.4371021999999997E-4</v>
      </c>
      <c r="P1136" s="190">
        <v>-6.7518396000000003E-5</v>
      </c>
      <c r="Q1136" s="190">
        <v>-1.9215542000000001E-4</v>
      </c>
      <c r="R1136" s="190">
        <v>-1.3736116E-4</v>
      </c>
      <c r="S1136" s="190">
        <v>-8.2833853999999998E-4</v>
      </c>
      <c r="T1136" s="190">
        <v>-1.9040206E-4</v>
      </c>
      <c r="U1136" s="190">
        <v>-4.3517073999999999E-6</v>
      </c>
      <c r="V1136" s="190">
        <v>0</v>
      </c>
      <c r="W1136" s="25"/>
      <c r="X1136" s="252">
        <f t="shared" si="979"/>
        <v>0.85726434482758618</v>
      </c>
      <c r="Y1136" s="25">
        <v>-13.979734000000001</v>
      </c>
      <c r="Z1136" s="67">
        <f t="shared" si="980"/>
        <v>1.1806755862895002E-2</v>
      </c>
      <c r="AA1136" s="5">
        <f t="shared" si="981"/>
        <v>6.7471761291389986E-7</v>
      </c>
      <c r="AB1136" s="5">
        <f t="shared" si="982"/>
        <v>2.1566823606573995E-9</v>
      </c>
      <c r="AC1136" s="36">
        <f t="shared" si="983"/>
        <v>-0.1064117883426</v>
      </c>
      <c r="AD1136" s="42">
        <v>7.8836641999999999E-7</v>
      </c>
      <c r="AE1136" s="42">
        <v>2.3790106999999998E-9</v>
      </c>
      <c r="AF1136" s="42">
        <v>6.4999932999999994E-14</v>
      </c>
      <c r="AG1136" s="42">
        <v>-5.3609253999999999E-11</v>
      </c>
      <c r="AH1136" s="42">
        <v>-6.9641020999999998E-12</v>
      </c>
      <c r="AI1136" s="42">
        <v>-6.1993355999999999E-10</v>
      </c>
      <c r="AJ1136" s="42">
        <v>-1.0944836E-7</v>
      </c>
      <c r="AK1136" s="42">
        <v>-8.9755497E-11</v>
      </c>
      <c r="AL1136" s="42">
        <v>-1.1391882E-10</v>
      </c>
      <c r="AM1136" s="42">
        <v>-3.8731326000000002E-15</v>
      </c>
      <c r="AN1136" s="42">
        <v>-4.0085526999999998E-16</v>
      </c>
      <c r="AO1136" s="42">
        <v>-1.6566558E-13</v>
      </c>
      <c r="AP1136" s="42">
        <v>-9.5713041000000008E-15</v>
      </c>
      <c r="AQ1136" s="42">
        <v>-7.2339987000000006E-15</v>
      </c>
      <c r="AR1136" s="42">
        <v>-8.3231964999999997E-10</v>
      </c>
      <c r="AS1136" s="42">
        <v>-3.1911231999999999E-10</v>
      </c>
      <c r="AT1136" s="42">
        <v>-4.1285430000000002E-12</v>
      </c>
      <c r="AU1136" s="42">
        <v>-7.3983426000000003E-6</v>
      </c>
      <c r="AV1136" s="29">
        <v>-0.10640439</v>
      </c>
      <c r="AW1136" s="42">
        <v>-2.3685082E-9</v>
      </c>
      <c r="AX1136" s="42">
        <v>-1.440309E-11</v>
      </c>
      <c r="AY1136" s="42">
        <v>-6.4440492999999998E-16</v>
      </c>
      <c r="AZ1136" s="28"/>
      <c r="BA1136" s="33" t="s">
        <v>1447</v>
      </c>
      <c r="BB1136" s="28"/>
      <c r="BC1136" s="28"/>
      <c r="BE1136" s="101"/>
      <c r="BF1136"/>
      <c r="BG1136"/>
      <c r="BH1136"/>
      <c r="BI1136"/>
      <c r="BJ1136"/>
      <c r="BK1136"/>
      <c r="BL1136"/>
      <c r="BM1136"/>
      <c r="BN1136"/>
      <c r="BO1136"/>
      <c r="BP1136"/>
      <c r="BQ1136"/>
    </row>
    <row r="1137" spans="3:69" ht="14.4">
      <c r="C1137" s="71" t="s">
        <v>1144</v>
      </c>
      <c r="E1137" s="68" t="s">
        <v>52</v>
      </c>
      <c r="F1137" s="43" t="s">
        <v>2574</v>
      </c>
      <c r="G1137" s="238">
        <f t="shared" si="975"/>
        <v>0.1800717502916</v>
      </c>
      <c r="H1137" s="134">
        <f t="shared" si="976"/>
        <v>-5.9161761530000002E-3</v>
      </c>
      <c r="I1137" s="134">
        <f t="shared" si="977"/>
        <v>-8.2571609600000009E-3</v>
      </c>
      <c r="J1137" s="138">
        <f t="shared" si="978"/>
        <v>-1.3658925954E-3</v>
      </c>
      <c r="K1137" s="190">
        <v>0.19561097999999999</v>
      </c>
      <c r="L1137" s="190">
        <v>-3.0428715000000001E-3</v>
      </c>
      <c r="M1137" s="190">
        <v>-4.9881161000000004E-3</v>
      </c>
      <c r="N1137" s="190">
        <v>-5.1967395999999999E-3</v>
      </c>
      <c r="O1137" s="190">
        <v>-6.3996514000000003E-4</v>
      </c>
      <c r="P1137" s="190">
        <v>-7.9471413000000002E-5</v>
      </c>
      <c r="Q1137" s="190">
        <v>-2.2617336E-4</v>
      </c>
      <c r="R1137" s="190">
        <v>-1.6167868999999999E-4</v>
      </c>
      <c r="S1137" s="190">
        <v>-9.7498219999999996E-4</v>
      </c>
      <c r="T1137" s="190">
        <v>-2.2410959999999999E-4</v>
      </c>
      <c r="U1137" s="190">
        <v>-5.1221053999999997E-6</v>
      </c>
      <c r="V1137" s="190">
        <v>0</v>
      </c>
      <c r="W1137" s="25"/>
      <c r="X1137" s="252">
        <f t="shared" si="979"/>
        <v>1.6863015517241378</v>
      </c>
      <c r="Y1137" s="25">
        <v>-16.454615</v>
      </c>
      <c r="Z1137" s="67">
        <f t="shared" si="980"/>
        <v>2.5539999186347397E-2</v>
      </c>
      <c r="AA1137" s="5">
        <f t="shared" si="981"/>
        <v>1.4226743530904997E-6</v>
      </c>
      <c r="AB1137" s="5">
        <f t="shared" si="982"/>
        <v>4.4349029017132401E-9</v>
      </c>
      <c r="AC1137" s="36">
        <f t="shared" si="983"/>
        <v>-0.12525023809709998</v>
      </c>
      <c r="AD1137" s="42">
        <v>1.5564428000000001E-6</v>
      </c>
      <c r="AE1137" s="42">
        <v>4.6965390000000001E-9</v>
      </c>
      <c r="AF1137" s="42">
        <v>1.2831846E-13</v>
      </c>
      <c r="AG1137" s="42">
        <v>-6.3099887999999994E-11</v>
      </c>
      <c r="AH1137" s="42">
        <v>-8.1969815000000005E-12</v>
      </c>
      <c r="AI1137" s="42">
        <v>-7.2968256000000004E-10</v>
      </c>
      <c r="AJ1137" s="42">
        <v>-1.2882437999999999E-7</v>
      </c>
      <c r="AK1137" s="42">
        <v>-1.0564523E-10</v>
      </c>
      <c r="AL1137" s="42">
        <v>-1.3408627E-10</v>
      </c>
      <c r="AM1137" s="42">
        <v>-4.5588067000000002E-15</v>
      </c>
      <c r="AN1137" s="42">
        <v>-4.7182008000000003E-16</v>
      </c>
      <c r="AO1137" s="42">
        <v>-1.9499393E-13</v>
      </c>
      <c r="AP1137" s="42">
        <v>-1.1265745E-14</v>
      </c>
      <c r="AQ1137" s="42">
        <v>-8.5146588000000004E-15</v>
      </c>
      <c r="AR1137" s="42">
        <v>-9.796681E-10</v>
      </c>
      <c r="AS1137" s="42">
        <v>-3.7560588000000001E-10</v>
      </c>
      <c r="AT1137" s="42">
        <v>-4.8594332999999999E-12</v>
      </c>
      <c r="AU1137" s="42">
        <v>-8.7080971000000006E-6</v>
      </c>
      <c r="AV1137" s="29">
        <v>-0.12524152999999999</v>
      </c>
      <c r="AW1137" s="42">
        <v>-2.7878135E-9</v>
      </c>
      <c r="AX1137" s="42">
        <v>-1.6952919999999999E-11</v>
      </c>
      <c r="AY1137" s="42">
        <v>-7.5848618000000002E-16</v>
      </c>
      <c r="AZ1137" s="28"/>
      <c r="BA1137" s="33" t="s">
        <v>1447</v>
      </c>
      <c r="BB1137" s="28"/>
      <c r="BC1137" s="28"/>
      <c r="BE1137" s="101"/>
      <c r="BF1137"/>
      <c r="BG1137"/>
      <c r="BH1137"/>
      <c r="BI1137"/>
      <c r="BJ1137"/>
      <c r="BK1137"/>
      <c r="BL1137"/>
      <c r="BM1137"/>
      <c r="BN1137"/>
      <c r="BO1137"/>
      <c r="BP1137"/>
      <c r="BQ1137"/>
    </row>
    <row r="1138" spans="3:69" ht="14.4">
      <c r="C1138" s="71" t="s">
        <v>1145</v>
      </c>
      <c r="D1138" s="17">
        <v>1</v>
      </c>
      <c r="E1138" s="68" t="s">
        <v>52</v>
      </c>
      <c r="F1138" s="43" t="s">
        <v>2575</v>
      </c>
      <c r="G1138" s="238">
        <f t="shared" si="975"/>
        <v>5.7663528579700002E-2</v>
      </c>
      <c r="H1138" s="134">
        <f t="shared" si="976"/>
        <v>-4.7473705630000007E-3</v>
      </c>
      <c r="I1138" s="134">
        <f t="shared" si="977"/>
        <v>-6.6258683300000005E-3</v>
      </c>
      <c r="J1138" s="138">
        <f t="shared" si="978"/>
        <v>-1.0960455273E-3</v>
      </c>
      <c r="K1138" s="190">
        <v>7.0132813000000002E-2</v>
      </c>
      <c r="L1138" s="190">
        <v>-2.4417189000000001E-3</v>
      </c>
      <c r="M1138" s="190">
        <v>-4.0026591E-3</v>
      </c>
      <c r="N1138" s="190">
        <v>-4.1700666000000003E-3</v>
      </c>
      <c r="O1138" s="190">
        <v>-5.1353300000000004E-4</v>
      </c>
      <c r="P1138" s="190">
        <v>-6.3770962999999995E-5</v>
      </c>
      <c r="Q1138" s="190">
        <v>-1.8149033000000001E-4</v>
      </c>
      <c r="R1138" s="190">
        <v>-1.2973729E-4</v>
      </c>
      <c r="S1138" s="190">
        <v>-7.8236376999999996E-4</v>
      </c>
      <c r="T1138" s="190">
        <v>-1.7983429000000001E-4</v>
      </c>
      <c r="U1138" s="190">
        <v>-4.1101773000000003E-6</v>
      </c>
      <c r="V1138" s="190">
        <v>0</v>
      </c>
      <c r="W1138" s="25"/>
      <c r="X1138" s="252">
        <f t="shared" si="979"/>
        <v>0.60459321551724132</v>
      </c>
      <c r="Y1138" s="25">
        <v>-13.203825999999999</v>
      </c>
      <c r="Z1138" s="67">
        <f t="shared" si="980"/>
        <v>7.6257179193267091E-3</v>
      </c>
      <c r="AA1138" s="5">
        <f t="shared" si="981"/>
        <v>4.4694480781919995E-7</v>
      </c>
      <c r="AB1138" s="5">
        <f t="shared" si="982"/>
        <v>1.4627111292085398E-9</v>
      </c>
      <c r="AC1138" s="36">
        <f t="shared" si="983"/>
        <v>-0.1005056777169</v>
      </c>
      <c r="AD1138" s="42">
        <v>5.5428582999999998E-7</v>
      </c>
      <c r="AE1138" s="42">
        <v>1.6727154E-9</v>
      </c>
      <c r="AF1138" s="42">
        <v>4.5702826999999999E-14</v>
      </c>
      <c r="AG1138" s="42">
        <v>-5.0633813000000001E-11</v>
      </c>
      <c r="AH1138" s="42">
        <v>-6.5775777999999999E-12</v>
      </c>
      <c r="AI1138" s="42">
        <v>-5.8552575999999998E-10</v>
      </c>
      <c r="AJ1138" s="42">
        <v>-1.0337371E-7</v>
      </c>
      <c r="AK1138" s="42">
        <v>-8.4773851999999996E-11</v>
      </c>
      <c r="AL1138" s="42">
        <v>-1.0759605E-10</v>
      </c>
      <c r="AM1138" s="42">
        <v>-3.6581644000000003E-15</v>
      </c>
      <c r="AN1138" s="42">
        <v>-3.7860684999999998E-16</v>
      </c>
      <c r="AO1138" s="42">
        <v>-1.5647074000000001E-13</v>
      </c>
      <c r="AP1138" s="42">
        <v>-9.0400737999999995E-15</v>
      </c>
      <c r="AQ1138" s="42">
        <v>-6.8324944999999999E-15</v>
      </c>
      <c r="AR1138" s="42">
        <v>-7.8612391000000002E-10</v>
      </c>
      <c r="AS1138" s="42">
        <v>-3.0140082E-10</v>
      </c>
      <c r="AT1138" s="42">
        <v>-3.8993989000000003E-12</v>
      </c>
      <c r="AU1138" s="42">
        <v>-6.9877168999999999E-6</v>
      </c>
      <c r="AV1138" s="29">
        <v>-0.10049869</v>
      </c>
      <c r="AW1138" s="42">
        <v>-2.2370502999999999E-9</v>
      </c>
      <c r="AX1138" s="42">
        <v>-1.3603684000000001E-11</v>
      </c>
      <c r="AY1138" s="42">
        <v>-6.0863890999999997E-16</v>
      </c>
      <c r="AZ1138" s="28"/>
      <c r="BA1138" s="33" t="s">
        <v>1447</v>
      </c>
      <c r="BB1138" s="28"/>
      <c r="BC1138" s="28"/>
      <c r="BE1138" s="101"/>
      <c r="BF1138"/>
      <c r="BG1138"/>
      <c r="BH1138"/>
      <c r="BI1138"/>
      <c r="BJ1138"/>
      <c r="BK1138"/>
      <c r="BL1138"/>
      <c r="BM1138"/>
      <c r="BN1138"/>
      <c r="BO1138"/>
      <c r="BP1138"/>
      <c r="BQ1138"/>
    </row>
    <row r="1139" spans="3:69" ht="14.4">
      <c r="C1139" s="71" t="s">
        <v>1150</v>
      </c>
      <c r="E1139" s="68" t="s">
        <v>52</v>
      </c>
      <c r="F1139" s="43" t="s">
        <v>2576</v>
      </c>
      <c r="G1139" s="238">
        <f t="shared" si="975"/>
        <v>-0.100317326369</v>
      </c>
      <c r="H1139" s="134">
        <f t="shared" si="976"/>
        <v>-4.4972558660000004E-3</v>
      </c>
      <c r="I1139" s="134">
        <f t="shared" si="977"/>
        <v>-6.2767850299999999E-3</v>
      </c>
      <c r="J1139" s="138">
        <f t="shared" si="978"/>
        <v>-1.0383004729999999E-3</v>
      </c>
      <c r="K1139" s="190">
        <v>-8.8504984999999994E-2</v>
      </c>
      <c r="L1139" s="190">
        <v>-2.3130771999999998E-3</v>
      </c>
      <c r="M1139" s="190">
        <v>-3.7917793E-3</v>
      </c>
      <c r="N1139" s="190">
        <v>-3.9503671000000002E-3</v>
      </c>
      <c r="O1139" s="190">
        <v>-4.8647757000000002E-4</v>
      </c>
      <c r="P1139" s="190">
        <v>-6.0411195999999998E-5</v>
      </c>
      <c r="Q1139" s="190">
        <v>-1.7192853000000001E-4</v>
      </c>
      <c r="R1139" s="190">
        <v>-1.2290209E-4</v>
      </c>
      <c r="S1139" s="190">
        <v>-7.4114500999999998E-4</v>
      </c>
      <c r="T1139" s="190">
        <v>-1.7035974E-4</v>
      </c>
      <c r="U1139" s="190">
        <v>-3.8936329999999997E-6</v>
      </c>
      <c r="V1139" s="190">
        <v>0</v>
      </c>
      <c r="W1139" s="25"/>
      <c r="X1139" s="252">
        <f t="shared" si="979"/>
        <v>-0.76297400862068954</v>
      </c>
      <c r="Y1139" s="25">
        <v>-12.508183000000001</v>
      </c>
      <c r="Z1139" s="67">
        <f t="shared" si="980"/>
        <v>-1.5738417072004109E-2</v>
      </c>
      <c r="AA1139" s="5">
        <f>AD1139+AG1139+AH1139+AI1139+AJ1139+AR1139+AS1139+AW1139</f>
        <v>-8.1614529470379988E-7</v>
      </c>
      <c r="AB1139" s="5">
        <f t="shared" si="982"/>
        <v>-2.3544537957458104E-9</v>
      </c>
      <c r="AC1139" s="36">
        <f>AU1139+AV1139</f>
        <v>-9.5210547569699988E-2</v>
      </c>
      <c r="AD1139" s="42">
        <v>-7.1445952000000001E-7</v>
      </c>
      <c r="AE1139" s="42">
        <v>-2.1554114000000001E-9</v>
      </c>
      <c r="AF1139" s="42">
        <v>-5.8887165000000001E-14</v>
      </c>
      <c r="AG1139" s="42">
        <v>-4.7966174999999999E-11</v>
      </c>
      <c r="AH1139" s="42">
        <v>-6.2310388000000002E-12</v>
      </c>
      <c r="AI1139" s="42">
        <v>-5.5467739000000005E-10</v>
      </c>
      <c r="AJ1139" s="42">
        <v>-9.7927479999999995E-8</v>
      </c>
      <c r="AK1139" s="42">
        <v>-8.0307549999999999E-11</v>
      </c>
      <c r="AL1139" s="42">
        <v>-1.0192736E-10</v>
      </c>
      <c r="AM1139" s="42">
        <v>-3.4654344E-15</v>
      </c>
      <c r="AN1139" s="42">
        <v>-3.5865998E-16</v>
      </c>
      <c r="AO1139" s="42">
        <v>-1.4822709E-13</v>
      </c>
      <c r="AP1139" s="42">
        <v>-8.5637983999999995E-15</v>
      </c>
      <c r="AQ1139" s="42">
        <v>-6.4725252000000004E-15</v>
      </c>
      <c r="AR1139" s="42">
        <v>-7.4470705E-10</v>
      </c>
      <c r="AS1139" s="42">
        <v>-2.8552154999999999E-10</v>
      </c>
      <c r="AT1139" s="42">
        <v>-3.6939595000000003E-12</v>
      </c>
      <c r="AU1139" s="42">
        <v>-6.6195696999999999E-6</v>
      </c>
      <c r="AV1139" s="29">
        <v>-9.5203927999999993E-2</v>
      </c>
      <c r="AW1139" s="42">
        <v>-2.1191915000000001E-9</v>
      </c>
      <c r="AX1139" s="42">
        <v>-1.2886975E-11</v>
      </c>
      <c r="AY1139" s="42">
        <v>-5.7657283E-16</v>
      </c>
      <c r="AZ1139" s="28"/>
      <c r="BA1139" s="33" t="s">
        <v>1447</v>
      </c>
      <c r="BB1139" s="28"/>
      <c r="BC1139" s="28"/>
      <c r="BE1139" s="101"/>
      <c r="BF1139"/>
      <c r="BG1139"/>
      <c r="BH1139"/>
      <c r="BI1139"/>
      <c r="BJ1139"/>
      <c r="BK1139"/>
      <c r="BL1139"/>
      <c r="BM1139"/>
      <c r="BN1139"/>
      <c r="BO1139"/>
      <c r="BP1139"/>
      <c r="BQ1139"/>
    </row>
    <row r="1140" spans="3:69" ht="14.4">
      <c r="C1140" s="71" t="s">
        <v>1412</v>
      </c>
      <c r="E1140" s="68" t="s">
        <v>52</v>
      </c>
      <c r="F1140" s="43" t="s">
        <v>2577</v>
      </c>
      <c r="G1140" s="238">
        <f t="shared" ref="G1140:G1144" si="984">H1140+I1140+J1140+K1140</f>
        <v>0.11844616226379999</v>
      </c>
      <c r="H1140" s="134">
        <f t="shared" ref="H1140:H1144" si="985">N1140+O1140+P1140</f>
        <v>-8.7828760799999999E-3</v>
      </c>
      <c r="I1140" s="134">
        <f t="shared" ref="I1140:I1144" si="986">L1140+M1140+Q1140</f>
        <v>-1.2258191910000001E-2</v>
      </c>
      <c r="J1140" s="138">
        <f t="shared" ref="J1140:J1144" si="987">R1140+IF(S1140="x",0,S1140)+IF(T1140="x",0,T1140)+IF(U1140="x",0,U1140)+V1140</f>
        <v>-2.0277397462E-3</v>
      </c>
      <c r="K1140" s="190">
        <v>0.14151496999999999</v>
      </c>
      <c r="L1140" s="190">
        <v>-4.5173035999999996E-3</v>
      </c>
      <c r="M1140" s="190">
        <v>-7.4051220000000001E-3</v>
      </c>
      <c r="N1140" s="190">
        <v>-7.7148345E-3</v>
      </c>
      <c r="O1140" s="190">
        <v>-9.5006207000000004E-4</v>
      </c>
      <c r="P1140" s="190">
        <v>-1.1797951E-4</v>
      </c>
      <c r="Q1140" s="190">
        <v>-3.3576630999999999E-4</v>
      </c>
      <c r="R1140" s="190">
        <v>-2.4002056000000001E-4</v>
      </c>
      <c r="S1140" s="190">
        <v>-1.4474125999999999E-3</v>
      </c>
      <c r="T1140" s="190">
        <v>-3.3270255000000001E-4</v>
      </c>
      <c r="U1140" s="190">
        <v>-7.6040362000000004E-6</v>
      </c>
      <c r="V1140" s="190">
        <v>0</v>
      </c>
      <c r="W1140" s="25"/>
      <c r="X1140" s="252">
        <f t="shared" si="979"/>
        <v>1.2199566379310343</v>
      </c>
      <c r="Y1140" s="25">
        <v>-24.427745999999999</v>
      </c>
      <c r="Z1140" s="67">
        <f t="shared" si="980"/>
        <v>1.5851631627072628E-2</v>
      </c>
      <c r="AA1140" s="5">
        <f t="shared" ref="AA1140:AA1144" si="988">AD1140+AG1140+AH1140+AI1140+AJ1140+AR1140+AS1140+AW1140</f>
        <v>9.2099626144999996E-7</v>
      </c>
      <c r="AB1140" s="5">
        <f t="shared" si="982"/>
        <v>2.9900975131318503E-9</v>
      </c>
      <c r="AC1140" s="36">
        <f t="shared" ref="AC1140:AC1144" si="989">AU1140+AV1140</f>
        <v>-0.18594059762999998</v>
      </c>
      <c r="AD1140" s="42">
        <v>1.1195826E-6</v>
      </c>
      <c r="AE1140" s="42">
        <v>3.3786083000000001E-9</v>
      </c>
      <c r="AF1140" s="42">
        <v>9.2311831000000005E-14</v>
      </c>
      <c r="AG1140" s="42">
        <v>-9.3675118000000006E-11</v>
      </c>
      <c r="AH1140" s="42">
        <v>-1.2168852E-11</v>
      </c>
      <c r="AI1140" s="42">
        <v>-1.0832523000000001E-9</v>
      </c>
      <c r="AJ1140" s="42">
        <v>-1.9124661000000001E-7</v>
      </c>
      <c r="AK1140" s="42">
        <v>-1.5683592E-10</v>
      </c>
      <c r="AL1140" s="42">
        <v>-1.9905814999999999E-10</v>
      </c>
      <c r="AM1140" s="42">
        <v>-6.7677895000000004E-15</v>
      </c>
      <c r="AN1140" s="42">
        <v>-7.0044184999999996E-16</v>
      </c>
      <c r="AO1140" s="42">
        <v>-2.8947880000000001E-13</v>
      </c>
      <c r="AP1140" s="42">
        <v>-1.6724594E-14</v>
      </c>
      <c r="AQ1140" s="42">
        <v>-1.2640460999999999E-14</v>
      </c>
      <c r="AR1140" s="42">
        <v>-1.4543690999999999E-9</v>
      </c>
      <c r="AS1140" s="42">
        <v>-5.5760678000000003E-10</v>
      </c>
      <c r="AT1140" s="42">
        <v>-7.2140855999999999E-12</v>
      </c>
      <c r="AU1140" s="42">
        <v>-1.292763E-5</v>
      </c>
      <c r="AV1140" s="29">
        <v>-0.18592766999999999</v>
      </c>
      <c r="AW1140" s="42">
        <v>-4.1386564000000004E-9</v>
      </c>
      <c r="AX1140" s="42">
        <v>-2.5167505E-11</v>
      </c>
      <c r="AY1140" s="42">
        <v>-1.1260128E-15</v>
      </c>
      <c r="AZ1140" s="28"/>
      <c r="BA1140" s="33" t="s">
        <v>1448</v>
      </c>
      <c r="BB1140" s="28"/>
      <c r="BC1140" s="28"/>
      <c r="BE1140" s="101"/>
      <c r="BF1140"/>
      <c r="BG1140"/>
      <c r="BH1140"/>
      <c r="BI1140"/>
      <c r="BJ1140"/>
      <c r="BK1140"/>
      <c r="BL1140"/>
      <c r="BM1140"/>
      <c r="BN1140"/>
      <c r="BO1140"/>
      <c r="BP1140"/>
      <c r="BQ1140"/>
    </row>
    <row r="1141" spans="3:69" ht="14.4">
      <c r="C1141" s="71" t="s">
        <v>1413</v>
      </c>
      <c r="E1141" s="68" t="s">
        <v>52</v>
      </c>
      <c r="F1141" s="43" t="s">
        <v>2578</v>
      </c>
      <c r="G1141" s="238">
        <f t="shared" si="984"/>
        <v>0.11677618327680001</v>
      </c>
      <c r="H1141" s="134">
        <f t="shared" si="985"/>
        <v>-9.0137512599999994E-3</v>
      </c>
      <c r="I1141" s="134">
        <f t="shared" si="986"/>
        <v>-1.258042258E-2</v>
      </c>
      <c r="J1141" s="138">
        <f t="shared" si="987"/>
        <v>-2.0810428832000005E-3</v>
      </c>
      <c r="K1141" s="190">
        <v>0.1404514</v>
      </c>
      <c r="L1141" s="190">
        <v>-4.6360498E-3</v>
      </c>
      <c r="M1141" s="190">
        <v>-7.5997801999999996E-3</v>
      </c>
      <c r="N1141" s="190">
        <v>-7.9176340999999994E-3</v>
      </c>
      <c r="O1141" s="190">
        <v>-9.7503632E-4</v>
      </c>
      <c r="P1141" s="190">
        <v>-1.2108084E-4</v>
      </c>
      <c r="Q1141" s="190">
        <v>-3.4459258000000002E-4</v>
      </c>
      <c r="R1141" s="190">
        <v>-2.4632997000000002E-4</v>
      </c>
      <c r="S1141" s="190">
        <v>-1.4854607000000001E-3</v>
      </c>
      <c r="T1141" s="190">
        <v>-3.4144828999999998E-4</v>
      </c>
      <c r="U1141" s="190">
        <v>-7.8039231999999994E-6</v>
      </c>
      <c r="V1141" s="190">
        <v>0</v>
      </c>
      <c r="W1141" s="25"/>
      <c r="X1141" s="252">
        <f t="shared" si="979"/>
        <v>1.2107879310344827</v>
      </c>
      <c r="Y1141" s="25">
        <v>-25.069877999999999</v>
      </c>
      <c r="Z1141" s="67">
        <f t="shared" si="980"/>
        <v>1.5559401489784883E-2</v>
      </c>
      <c r="AA1141" s="5">
        <f t="shared" si="988"/>
        <v>9.0693783234299992E-7</v>
      </c>
      <c r="AB1141" s="5">
        <f t="shared" si="982"/>
        <v>2.9532293943031603E-9</v>
      </c>
      <c r="AC1141" s="36">
        <f t="shared" si="989"/>
        <v>-0.190828417458</v>
      </c>
      <c r="AD1141" s="42">
        <v>1.1107443999999999E-6</v>
      </c>
      <c r="AE1141" s="42">
        <v>3.3519561000000001E-9</v>
      </c>
      <c r="AF1141" s="42">
        <v>9.1583747E-14</v>
      </c>
      <c r="AG1141" s="42">
        <v>-9.6137553000000006E-11</v>
      </c>
      <c r="AH1141" s="42">
        <v>-1.2488734E-11</v>
      </c>
      <c r="AI1141" s="42">
        <v>-1.1117276999999999E-9</v>
      </c>
      <c r="AJ1141" s="42">
        <v>-1.9627390000000001E-7</v>
      </c>
      <c r="AK1141" s="42">
        <v>-1.6095866000000001E-10</v>
      </c>
      <c r="AL1141" s="42">
        <v>-2.0429078000000001E-10</v>
      </c>
      <c r="AM1141" s="42">
        <v>-6.9456942000000003E-15</v>
      </c>
      <c r="AN1141" s="42">
        <v>-7.1885434000000004E-16</v>
      </c>
      <c r="AO1141" s="42">
        <v>-2.9708831000000001E-13</v>
      </c>
      <c r="AP1141" s="42">
        <v>-1.7164233000000001E-14</v>
      </c>
      <c r="AQ1141" s="42">
        <v>-1.2972739999999999E-14</v>
      </c>
      <c r="AR1141" s="42">
        <v>-1.4926E-9</v>
      </c>
      <c r="AS1141" s="42">
        <v>-5.7226457000000004E-10</v>
      </c>
      <c r="AT1141" s="42">
        <v>-7.4037219999999998E-12</v>
      </c>
      <c r="AU1141" s="42">
        <v>-1.3267458E-5</v>
      </c>
      <c r="AV1141" s="29">
        <v>-0.19081514999999999</v>
      </c>
      <c r="AW1141" s="42">
        <v>-4.2474491E-9</v>
      </c>
      <c r="AX1141" s="42">
        <v>-2.5829082E-11</v>
      </c>
      <c r="AY1141" s="42">
        <v>-1.1556123E-15</v>
      </c>
      <c r="AZ1141" s="28"/>
      <c r="BA1141" s="33" t="s">
        <v>1448</v>
      </c>
      <c r="BB1141" s="28"/>
      <c r="BC1141" s="28"/>
      <c r="BE1141" s="101"/>
      <c r="BF1141"/>
      <c r="BG1141"/>
      <c r="BH1141"/>
      <c r="BI1141"/>
      <c r="BJ1141"/>
      <c r="BK1141"/>
      <c r="BL1141"/>
      <c r="BM1141"/>
      <c r="BN1141"/>
      <c r="BO1141"/>
      <c r="BP1141"/>
      <c r="BQ1141"/>
    </row>
    <row r="1142" spans="3:69" ht="14.4">
      <c r="C1142" s="71" t="s">
        <v>1414</v>
      </c>
      <c r="E1142" s="68" t="s">
        <v>52</v>
      </c>
      <c r="F1142" s="43" t="s">
        <v>2579</v>
      </c>
      <c r="G1142" s="238">
        <f t="shared" si="984"/>
        <v>9.4207384478499995E-2</v>
      </c>
      <c r="H1142" s="134">
        <f t="shared" si="985"/>
        <v>-8.4654227699999997E-3</v>
      </c>
      <c r="I1142" s="134">
        <f t="shared" si="986"/>
        <v>-1.1815124779999998E-2</v>
      </c>
      <c r="J1142" s="138">
        <f t="shared" si="987"/>
        <v>-1.9544479714999996E-3</v>
      </c>
      <c r="K1142" s="190">
        <v>0.11644238</v>
      </c>
      <c r="L1142" s="190">
        <v>-4.3540276000000001E-3</v>
      </c>
      <c r="M1142" s="190">
        <v>-7.1374669999999998E-3</v>
      </c>
      <c r="N1142" s="190">
        <v>-7.4359850999999996E-3</v>
      </c>
      <c r="O1142" s="190">
        <v>-9.1572248000000003E-4</v>
      </c>
      <c r="P1142" s="190">
        <v>-1.1371519E-4</v>
      </c>
      <c r="Q1142" s="190">
        <v>-3.2363017999999998E-4</v>
      </c>
      <c r="R1142" s="190">
        <v>-2.3134512E-4</v>
      </c>
      <c r="S1142" s="190">
        <v>-1.3950964999999999E-3</v>
      </c>
      <c r="T1142" s="190">
        <v>-3.2067716000000002E-4</v>
      </c>
      <c r="U1142" s="190">
        <v>-7.3291915000000001E-6</v>
      </c>
      <c r="V1142" s="190">
        <v>0</v>
      </c>
      <c r="W1142" s="25"/>
      <c r="X1142" s="252">
        <f t="shared" si="979"/>
        <v>1.0038136206896551</v>
      </c>
      <c r="Y1142" s="25">
        <v>-23.544816000000001</v>
      </c>
      <c r="Z1142" s="67">
        <f t="shared" si="980"/>
        <v>1.232098611018856E-2</v>
      </c>
      <c r="AA1142" s="5">
        <f t="shared" si="988"/>
        <v>7.2804650289500008E-7</v>
      </c>
      <c r="AB1142" s="5">
        <f t="shared" si="982"/>
        <v>2.40027351908513E-9</v>
      </c>
      <c r="AC1142" s="36">
        <f t="shared" si="989"/>
        <v>-0.179219850367</v>
      </c>
      <c r="AD1142" s="42">
        <v>9.1945502000000004E-7</v>
      </c>
      <c r="AE1142" s="42">
        <v>2.7747549000000001E-9</v>
      </c>
      <c r="AF1142" s="42">
        <v>7.5813571999999995E-14</v>
      </c>
      <c r="AG1142" s="42">
        <v>-9.0289271000000005E-11</v>
      </c>
      <c r="AH1142" s="42">
        <v>-1.1729014000000001E-11</v>
      </c>
      <c r="AI1142" s="42">
        <v>-1.0440985999999999E-9</v>
      </c>
      <c r="AJ1142" s="42">
        <v>-1.8433407999999999E-7</v>
      </c>
      <c r="AK1142" s="42">
        <v>-1.5116715E-10</v>
      </c>
      <c r="AL1142" s="42">
        <v>-1.9186327000000001E-10</v>
      </c>
      <c r="AM1142" s="42">
        <v>-6.5231705999999997E-15</v>
      </c>
      <c r="AN1142" s="42">
        <v>-6.7512466999999996E-16</v>
      </c>
      <c r="AO1142" s="42">
        <v>-2.7901570999999998E-13</v>
      </c>
      <c r="AP1142" s="42">
        <v>-1.6120091000000001E-14</v>
      </c>
      <c r="AQ1142" s="42">
        <v>-1.2183577E-14</v>
      </c>
      <c r="AR1142" s="42">
        <v>-1.4018014999999999E-9</v>
      </c>
      <c r="AS1142" s="42">
        <v>-5.3745232000000004E-10</v>
      </c>
      <c r="AT1142" s="42">
        <v>-6.9533354999999998E-12</v>
      </c>
      <c r="AU1142" s="42">
        <v>-1.2460367E-5</v>
      </c>
      <c r="AV1142" s="29">
        <v>-0.17920738999999999</v>
      </c>
      <c r="AW1142" s="42">
        <v>-3.9890663999999998E-9</v>
      </c>
      <c r="AX1142" s="42">
        <v>-2.4257836E-11</v>
      </c>
      <c r="AY1142" s="42">
        <v>-1.0853136E-15</v>
      </c>
      <c r="AZ1142" s="28"/>
      <c r="BA1142" s="33" t="s">
        <v>1448</v>
      </c>
      <c r="BB1142" s="28"/>
      <c r="BC1142" s="28"/>
      <c r="BE1142" s="101"/>
      <c r="BF1142"/>
      <c r="BG1142"/>
      <c r="BH1142"/>
      <c r="BI1142"/>
      <c r="BJ1142"/>
      <c r="BK1142"/>
      <c r="BL1142"/>
      <c r="BM1142"/>
      <c r="BN1142"/>
      <c r="BO1142"/>
      <c r="BP1142"/>
      <c r="BQ1142"/>
    </row>
    <row r="1143" spans="3:69" ht="14.4">
      <c r="C1143" s="71" t="s">
        <v>1415</v>
      </c>
      <c r="E1143" s="68" t="s">
        <v>52</v>
      </c>
      <c r="F1143" s="43" t="s">
        <v>2580</v>
      </c>
      <c r="G1143" s="238">
        <f t="shared" ref="G1143" si="990">H1143+I1143+J1143+K1143</f>
        <v>0.13283224186430001</v>
      </c>
      <c r="H1143" s="134">
        <f t="shared" ref="H1143" si="991">N1143+O1143+P1143</f>
        <v>-6.7338589769999997E-3</v>
      </c>
      <c r="I1143" s="134">
        <f t="shared" ref="I1143" si="992">L1143+M1143+Q1143</f>
        <v>-9.3983946900000007E-3</v>
      </c>
      <c r="J1143" s="138">
        <f t="shared" ref="J1143" si="993">R1143+IF(S1143="x",0,S1143)+IF(T1143="x",0,T1143)+IF(U1143="x",0,U1143)+V1143</f>
        <v>-1.5546744687000001E-3</v>
      </c>
      <c r="K1143" s="190">
        <v>0.15051917000000001</v>
      </c>
      <c r="L1143" s="190">
        <v>-3.4634309999999999E-3</v>
      </c>
      <c r="M1143" s="190">
        <v>-5.6775306000000003E-3</v>
      </c>
      <c r="N1143" s="190">
        <v>-5.9149881E-3</v>
      </c>
      <c r="O1143" s="190">
        <v>-7.2841561E-4</v>
      </c>
      <c r="P1143" s="190">
        <v>-9.0455267000000004E-5</v>
      </c>
      <c r="Q1143" s="190">
        <v>-2.5743309000000002E-4</v>
      </c>
      <c r="R1143" s="190">
        <v>-1.8402452999999999E-4</v>
      </c>
      <c r="S1143" s="190">
        <v>-1.1097358E-3</v>
      </c>
      <c r="T1143" s="190">
        <v>-2.5508410000000002E-4</v>
      </c>
      <c r="U1143" s="190">
        <v>-5.8300387000000003E-6</v>
      </c>
      <c r="V1143" s="190">
        <v>0</v>
      </c>
      <c r="W1143" s="25"/>
      <c r="X1143" s="252">
        <f t="shared" si="979"/>
        <v>1.2975790517241379</v>
      </c>
      <c r="Y1143" s="25">
        <v>-18.728831</v>
      </c>
      <c r="Z1143" s="67">
        <f t="shared" si="980"/>
        <v>1.8380696866424868E-2</v>
      </c>
      <c r="AA1143" s="5">
        <f t="shared" ref="AA1143" si="994">AD1143+AG1143+AH1143+AI1143+AJ1143+AR1143+AS1143+AW1143</f>
        <v>1.0422842268013998E-6</v>
      </c>
      <c r="AB1143" s="5">
        <f t="shared" ref="AB1143" si="995">AE1143+AF1143+AK1143+AL1143+AM1143+AN1143+AO1143+AP1143+AQ1143+AT1143+AX1143+AY1143</f>
        <v>3.3068012605791997E-9</v>
      </c>
      <c r="AC1143" s="36">
        <f t="shared" ref="AC1143" si="996">AU1143+AV1143</f>
        <v>-0.14256125165520001</v>
      </c>
      <c r="AD1143" s="42">
        <v>1.194541E-6</v>
      </c>
      <c r="AE1143" s="42">
        <v>3.6046459999999999E-9</v>
      </c>
      <c r="AF1143" s="42">
        <v>9.8486704999999999E-14</v>
      </c>
      <c r="AG1143" s="42">
        <v>-7.1821010999999999E-11</v>
      </c>
      <c r="AH1143" s="42">
        <v>-9.3298976000000007E-12</v>
      </c>
      <c r="AI1143" s="42">
        <v>-8.3053299999999995E-10</v>
      </c>
      <c r="AJ1143" s="42">
        <v>-1.4662938000000001E-7</v>
      </c>
      <c r="AK1143" s="42">
        <v>-1.202466E-10</v>
      </c>
      <c r="AL1143" s="42">
        <v>-1.5261850999999999E-10</v>
      </c>
      <c r="AM1143" s="42">
        <v>-5.1888856999999998E-15</v>
      </c>
      <c r="AN1143" s="42">
        <v>-5.3703098999999999E-16</v>
      </c>
      <c r="AO1143" s="42">
        <v>-2.2194431000000001E-13</v>
      </c>
      <c r="AP1143" s="42">
        <v>-1.28228E-14</v>
      </c>
      <c r="AQ1143" s="42">
        <v>-9.6914815000000008E-15</v>
      </c>
      <c r="AR1143" s="42">
        <v>-1.1150694E-9</v>
      </c>
      <c r="AS1143" s="42">
        <v>-4.2751889000000001E-10</v>
      </c>
      <c r="AT1143" s="42">
        <v>-5.5310623000000002E-12</v>
      </c>
      <c r="AU1143" s="42">
        <v>-9.9116552000000004E-6</v>
      </c>
      <c r="AV1143" s="29">
        <v>-0.14255134</v>
      </c>
      <c r="AW1143" s="42">
        <v>-3.1731209999999998E-9</v>
      </c>
      <c r="AX1143" s="42">
        <v>-1.9296005999999999E-11</v>
      </c>
      <c r="AY1143" s="42">
        <v>-8.6331761000000003E-16</v>
      </c>
      <c r="AZ1143" s="28"/>
      <c r="BA1143" s="33"/>
      <c r="BB1143" s="28"/>
      <c r="BC1143" s="28"/>
      <c r="BE1143" s="101"/>
      <c r="BF1143"/>
      <c r="BG1143"/>
      <c r="BH1143"/>
      <c r="BI1143"/>
      <c r="BJ1143"/>
      <c r="BK1143"/>
      <c r="BL1143"/>
      <c r="BM1143"/>
      <c r="BN1143"/>
      <c r="BO1143"/>
      <c r="BP1143"/>
      <c r="BQ1143"/>
    </row>
    <row r="1144" spans="3:69" ht="14.4">
      <c r="C1144" s="71" t="s">
        <v>1606</v>
      </c>
      <c r="E1144" s="68" t="s">
        <v>52</v>
      </c>
      <c r="F1144" s="43" t="s">
        <v>2581</v>
      </c>
      <c r="G1144" s="238">
        <f t="shared" si="984"/>
        <v>0.10625464446380001</v>
      </c>
      <c r="H1144" s="134">
        <f t="shared" si="985"/>
        <v>-5.637201901E-3</v>
      </c>
      <c r="I1144" s="134">
        <f t="shared" si="986"/>
        <v>-7.8677989800000001E-3</v>
      </c>
      <c r="J1144" s="138">
        <f t="shared" si="987"/>
        <v>-1.3014846551999998E-3</v>
      </c>
      <c r="K1144" s="190">
        <v>0.12106113</v>
      </c>
      <c r="L1144" s="190">
        <v>-2.8993865000000001E-3</v>
      </c>
      <c r="M1144" s="190">
        <v>-4.7529041999999997E-3</v>
      </c>
      <c r="N1144" s="190">
        <v>-4.9516899999999999E-3</v>
      </c>
      <c r="O1144" s="190">
        <v>-6.0978791999999999E-4</v>
      </c>
      <c r="P1144" s="190">
        <v>-7.5723981000000003E-5</v>
      </c>
      <c r="Q1144" s="190">
        <v>-2.1550827999999999E-4</v>
      </c>
      <c r="R1144" s="190">
        <v>-1.5405481999999999E-4</v>
      </c>
      <c r="S1144" s="190">
        <v>-9.2900743000000005E-4</v>
      </c>
      <c r="T1144" s="190">
        <v>-2.1354183E-4</v>
      </c>
      <c r="U1144" s="190">
        <v>-4.8805752000000002E-6</v>
      </c>
      <c r="V1144" s="190">
        <v>0</v>
      </c>
      <c r="W1144" s="25"/>
      <c r="X1144" s="252">
        <f t="shared" si="979"/>
        <v>1.0436304310344828</v>
      </c>
      <c r="Y1144" s="25">
        <v>-15.678706999999999</v>
      </c>
      <c r="Z1144" s="67">
        <f t="shared" si="980"/>
        <v>1.4654438255720664E-2</v>
      </c>
      <c r="AA1144" s="5">
        <f t="shared" si="988"/>
        <v>8.3298150796689991E-7</v>
      </c>
      <c r="AB1144" s="5">
        <f t="shared" si="982"/>
        <v>2.6489017401560697E-9</v>
      </c>
      <c r="AC1144" s="36">
        <f t="shared" si="989"/>
        <v>-0.11934412747130001</v>
      </c>
      <c r="AD1144" s="42">
        <v>9.6044218000000006E-7</v>
      </c>
      <c r="AE1144" s="42">
        <v>2.8982436E-9</v>
      </c>
      <c r="AF1144" s="42">
        <v>7.9186356000000001E-14</v>
      </c>
      <c r="AG1144" s="42">
        <v>-6.0124446000000002E-11</v>
      </c>
      <c r="AH1144" s="42">
        <v>-7.8104571000000006E-12</v>
      </c>
      <c r="AI1144" s="42">
        <v>-6.9527476999999997E-10</v>
      </c>
      <c r="AJ1144" s="42">
        <v>-1.2274973999999999E-7</v>
      </c>
      <c r="AK1144" s="42">
        <v>-1.0066358E-10</v>
      </c>
      <c r="AL1144" s="42">
        <v>-1.2776350000000001E-10</v>
      </c>
      <c r="AM1144" s="42">
        <v>-4.3438386000000002E-15</v>
      </c>
      <c r="AN1144" s="42">
        <v>-4.4957166000000002E-16</v>
      </c>
      <c r="AO1144" s="42">
        <v>-1.8579910000000001E-13</v>
      </c>
      <c r="AP1144" s="42">
        <v>-1.0734515E-14</v>
      </c>
      <c r="AQ1144" s="42">
        <v>-8.1131544999999997E-15</v>
      </c>
      <c r="AR1144" s="42">
        <v>-9.334723700000001E-10</v>
      </c>
      <c r="AS1144" s="42">
        <v>-3.5789439000000001E-10</v>
      </c>
      <c r="AT1144" s="42">
        <v>-4.6302893000000001E-12</v>
      </c>
      <c r="AU1144" s="42">
        <v>-8.2974713000000003E-6</v>
      </c>
      <c r="AV1144" s="29">
        <v>-0.11933583</v>
      </c>
      <c r="AW1144" s="42">
        <v>-2.6563556E-9</v>
      </c>
      <c r="AX1144" s="42">
        <v>-1.6153514E-11</v>
      </c>
      <c r="AY1144" s="42">
        <v>-7.2272017000000001E-16</v>
      </c>
      <c r="AZ1144" s="28"/>
      <c r="BA1144" t="s">
        <v>1446</v>
      </c>
      <c r="BB1144" s="28"/>
      <c r="BC1144" s="28"/>
      <c r="BE1144" s="101"/>
      <c r="BF1144"/>
      <c r="BG1144"/>
      <c r="BH1144"/>
      <c r="BI1144"/>
      <c r="BJ1144"/>
      <c r="BK1144"/>
      <c r="BL1144"/>
      <c r="BM1144"/>
      <c r="BN1144"/>
      <c r="BO1144"/>
      <c r="BP1144"/>
      <c r="BQ1144"/>
    </row>
    <row r="1145" spans="3:69">
      <c r="C1145" s="57" t="s">
        <v>885</v>
      </c>
      <c r="D1145" s="1" t="s">
        <v>60</v>
      </c>
      <c r="F1145" s="86"/>
      <c r="G1145" s="86"/>
      <c r="H1145" s="86"/>
      <c r="I1145" s="86"/>
      <c r="J1145" s="86"/>
      <c r="K1145" s="86"/>
      <c r="L1145" s="86"/>
      <c r="M1145" s="86"/>
      <c r="N1145" s="86"/>
      <c r="O1145" s="86"/>
      <c r="P1145" s="86"/>
      <c r="Q1145" s="86"/>
      <c r="R1145" s="86"/>
      <c r="S1145" s="86"/>
      <c r="T1145" s="86"/>
      <c r="U1145" s="86"/>
      <c r="V1145" s="86"/>
      <c r="W1145" s="86"/>
      <c r="X1145" s="106"/>
      <c r="Y1145" s="86"/>
      <c r="Z1145" s="86"/>
      <c r="AA1145" s="86"/>
      <c r="AB1145" s="86"/>
      <c r="AC1145" s="86"/>
      <c r="AD1145" s="86"/>
      <c r="AE1145" s="86"/>
      <c r="AF1145" s="86"/>
      <c r="AG1145" s="86"/>
      <c r="AH1145" s="86"/>
      <c r="AI1145" s="86"/>
      <c r="AJ1145" s="86"/>
      <c r="AK1145" s="86"/>
      <c r="AL1145" s="86"/>
      <c r="AM1145" s="86"/>
      <c r="AN1145" s="86"/>
      <c r="AO1145" s="86"/>
      <c r="AP1145" s="86"/>
      <c r="AQ1145" s="86"/>
      <c r="AR1145" s="86"/>
      <c r="AS1145" s="86"/>
      <c r="AT1145" s="86"/>
      <c r="AU1145" s="86"/>
      <c r="AV1145" s="86"/>
      <c r="AW1145" s="86"/>
      <c r="AX1145" s="86"/>
      <c r="AY1145" s="86"/>
      <c r="BE1145" s="29"/>
      <c r="BF1145"/>
      <c r="BG1145"/>
      <c r="BH1145"/>
      <c r="BI1145"/>
      <c r="BJ1145"/>
      <c r="BK1145"/>
      <c r="BL1145"/>
      <c r="BM1145"/>
      <c r="BN1145"/>
      <c r="BO1145"/>
      <c r="BP1145"/>
      <c r="BQ1145"/>
    </row>
    <row r="1146" spans="3:69">
      <c r="C1146" s="71" t="s">
        <v>1005</v>
      </c>
      <c r="D1146" s="17">
        <v>1</v>
      </c>
      <c r="E1146" s="68" t="s">
        <v>52</v>
      </c>
      <c r="F1146" s="43" t="s">
        <v>2582</v>
      </c>
      <c r="G1146" s="238">
        <f t="shared" ref="G1146:G1148" si="997">H1146+I1146+J1146+K1146</f>
        <v>0.14221048742610001</v>
      </c>
      <c r="H1146" s="134">
        <f t="shared" ref="H1146:H1148" si="998">N1146+O1146+P1146</f>
        <v>-8.1335396300000005E-3</v>
      </c>
      <c r="I1146" s="134">
        <f t="shared" ref="I1146:I1148" si="999">L1146+M1146+Q1146</f>
        <v>-1.13519182E-2</v>
      </c>
      <c r="J1146" s="138">
        <f t="shared" ref="J1146:J1148" si="1000">R1146+IF(S1146="x",0,S1146)+IF(T1146="x",0,T1146)+IF(U1146="x",0,U1146)+V1146</f>
        <v>-1.8778247438999999E-3</v>
      </c>
      <c r="K1146" s="190">
        <v>0.16357377000000001</v>
      </c>
      <c r="L1146" s="190">
        <v>-4.1833299000000003E-3</v>
      </c>
      <c r="M1146" s="190">
        <v>-6.8576458999999998E-3</v>
      </c>
      <c r="N1146" s="190">
        <v>-7.1444606000000003E-3</v>
      </c>
      <c r="O1146" s="190">
        <v>-8.7982198999999998E-4</v>
      </c>
      <c r="P1146" s="190">
        <v>-1.0925704E-4</v>
      </c>
      <c r="Q1146" s="190">
        <v>-3.1094240000000001E-4</v>
      </c>
      <c r="R1146" s="190">
        <v>-2.2227533999999999E-4</v>
      </c>
      <c r="S1146" s="190">
        <v>-1.3404024E-3</v>
      </c>
      <c r="T1146" s="190">
        <v>-3.0810514999999998E-4</v>
      </c>
      <c r="U1146" s="190">
        <v>-7.0418539000000004E-6</v>
      </c>
      <c r="V1146" s="190">
        <v>0</v>
      </c>
      <c r="W1146" s="25"/>
      <c r="X1146" s="252">
        <f t="shared" ref="X1146:X1173" si="1001">K1146/0.116</f>
        <v>1.4101187068965517</v>
      </c>
      <c r="Y1146" s="25">
        <v>-22.621752000000001</v>
      </c>
      <c r="Z1146" s="67">
        <f t="shared" ref="Z1146:Z1148" si="1002">AA1146*42.1*400+AB1146*1396*400+AC1146*0.0000357*200</f>
        <v>1.9499308999590802E-2</v>
      </c>
      <c r="AA1146" s="5">
        <f t="shared" ref="AA1146:AA1148" si="1003">AD1146+AG1146+AH1146+AI1146+AJ1146+AR1146+AS1146+AW1146</f>
        <v>1.113075362946E-6</v>
      </c>
      <c r="AB1146" s="5">
        <f t="shared" ref="AB1146:AB1148" si="1004">AE1146+AF1146+AK1146+AL1146+AM1146+AN1146+AO1146+AP1146+AQ1146+AT1146+AX1146+AY1146</f>
        <v>3.5540514822512892E-9</v>
      </c>
      <c r="AC1146" s="36">
        <f t="shared" ref="AC1146:AC1148" si="1005">AU1146+AV1146</f>
        <v>-0.172193621864</v>
      </c>
      <c r="AD1146" s="42">
        <v>1.2969798E-6</v>
      </c>
      <c r="AE1146" s="42">
        <v>3.9138174E-9</v>
      </c>
      <c r="AF1146" s="42">
        <v>1.0693426E-13</v>
      </c>
      <c r="AG1146" s="42">
        <v>-8.6749520999999999E-11</v>
      </c>
      <c r="AH1146" s="42">
        <v>-1.1269183E-11</v>
      </c>
      <c r="AI1146" s="42">
        <v>-1.0031652000000001E-9</v>
      </c>
      <c r="AJ1146" s="42">
        <v>-1.7710735E-7</v>
      </c>
      <c r="AK1146" s="42">
        <v>-1.4524070999999999E-10</v>
      </c>
      <c r="AL1146" s="42">
        <v>-1.8434135999999999E-10</v>
      </c>
      <c r="AM1146" s="42">
        <v>-6.2674326999999997E-15</v>
      </c>
      <c r="AN1146" s="42">
        <v>-6.4865670999999997E-16</v>
      </c>
      <c r="AO1146" s="42">
        <v>-2.6807702000000001E-13</v>
      </c>
      <c r="AP1146" s="42">
        <v>-1.5488110000000002E-14</v>
      </c>
      <c r="AQ1146" s="42">
        <v>-1.1705925E-14</v>
      </c>
      <c r="AR1146" s="42">
        <v>-1.3468445000000001E-9</v>
      </c>
      <c r="AS1146" s="42">
        <v>-5.1638174999999997E-10</v>
      </c>
      <c r="AT1146" s="42">
        <v>-6.6807330999999997E-12</v>
      </c>
      <c r="AU1146" s="42">
        <v>-1.1971864E-5</v>
      </c>
      <c r="AV1146" s="29">
        <v>-0.17218164999999999</v>
      </c>
      <c r="AW1146" s="42">
        <v>-3.8326768999999999E-9</v>
      </c>
      <c r="AX1146" s="42">
        <v>-2.3306819E-11</v>
      </c>
      <c r="AY1146" s="42">
        <v>-1.0427643E-15</v>
      </c>
      <c r="AZ1146" s="28"/>
      <c r="BA1146" s="28" t="s">
        <v>1230</v>
      </c>
      <c r="BB1146" s="28"/>
      <c r="BC1146" s="28"/>
      <c r="BE1146" s="32"/>
      <c r="BF1146"/>
      <c r="BG1146"/>
      <c r="BH1146"/>
      <c r="BI1146"/>
      <c r="BJ1146"/>
      <c r="BK1146"/>
      <c r="BL1146"/>
      <c r="BM1146"/>
      <c r="BN1146"/>
      <c r="BO1146"/>
      <c r="BP1146"/>
      <c r="BQ1146"/>
    </row>
    <row r="1147" spans="3:69">
      <c r="C1147" s="71" t="s">
        <v>1006</v>
      </c>
      <c r="E1147" s="68" t="s">
        <v>52</v>
      </c>
      <c r="F1147" s="43" t="s">
        <v>2583</v>
      </c>
      <c r="G1147" s="238">
        <f t="shared" si="997"/>
        <v>0.13541072824950001</v>
      </c>
      <c r="H1147" s="134">
        <f t="shared" si="998"/>
        <v>-8.5423810999999995E-3</v>
      </c>
      <c r="I1147" s="134">
        <f t="shared" si="999"/>
        <v>-1.1922534970000001E-2</v>
      </c>
      <c r="J1147" s="138">
        <f t="shared" si="1000"/>
        <v>-1.9722156804999999E-3</v>
      </c>
      <c r="K1147" s="190">
        <v>0.15784786000000001</v>
      </c>
      <c r="L1147" s="190">
        <v>-4.3936095999999999E-3</v>
      </c>
      <c r="M1147" s="190">
        <v>-7.2023531000000003E-3</v>
      </c>
      <c r="N1147" s="190">
        <v>-7.5035848999999996E-3</v>
      </c>
      <c r="O1147" s="190">
        <v>-9.2404722999999995E-4</v>
      </c>
      <c r="P1147" s="190">
        <v>-1.1474897000000001E-4</v>
      </c>
      <c r="Q1147" s="190">
        <v>-3.2657227000000002E-4</v>
      </c>
      <c r="R1147" s="190">
        <v>-2.3344826E-4</v>
      </c>
      <c r="S1147" s="190">
        <v>-1.4077791999999999E-3</v>
      </c>
      <c r="T1147" s="190">
        <v>-3.2359240000000002E-4</v>
      </c>
      <c r="U1147" s="190">
        <v>-7.3958204999999998E-6</v>
      </c>
      <c r="V1147" s="190">
        <v>0</v>
      </c>
      <c r="W1147" s="25"/>
      <c r="X1147" s="252">
        <f t="shared" si="1001"/>
        <v>1.3607574137931033</v>
      </c>
      <c r="Y1147" s="25">
        <v>-23.758859000000001</v>
      </c>
      <c r="Z1147" s="67">
        <f t="shared" si="1002"/>
        <v>1.8412366713817841E-2</v>
      </c>
      <c r="AA1147" s="5">
        <f t="shared" si="1003"/>
        <v>1.057440409826E-6</v>
      </c>
      <c r="AB1147" s="5">
        <f t="shared" si="1004"/>
        <v>3.3960117391816301E-9</v>
      </c>
      <c r="AC1147" s="36">
        <f t="shared" si="1005"/>
        <v>-0.18084912364300001</v>
      </c>
      <c r="AD1147" s="42">
        <v>1.2505890000000001E-6</v>
      </c>
      <c r="AE1147" s="42">
        <v>3.7738708999999998E-9</v>
      </c>
      <c r="AF1147" s="42">
        <v>1.0311087999999999E-13</v>
      </c>
      <c r="AG1147" s="42">
        <v>-9.1110082000000005E-11</v>
      </c>
      <c r="AH1147" s="42">
        <v>-1.1835641999999999E-11</v>
      </c>
      <c r="AI1147" s="42">
        <v>-1.0535904E-9</v>
      </c>
      <c r="AJ1147" s="42">
        <v>-1.8600984000000001E-7</v>
      </c>
      <c r="AK1147" s="42">
        <v>-1.525414E-10</v>
      </c>
      <c r="AL1147" s="42">
        <v>-1.9360749E-10</v>
      </c>
      <c r="AM1147" s="42">
        <v>-6.5824722000000002E-15</v>
      </c>
      <c r="AN1147" s="42">
        <v>-6.8126216999999995E-16</v>
      </c>
      <c r="AO1147" s="42">
        <v>-2.8155220999999999E-13</v>
      </c>
      <c r="AP1147" s="42">
        <v>-1.6266636999999999E-14</v>
      </c>
      <c r="AQ1147" s="42">
        <v>-1.2294337000000001E-14</v>
      </c>
      <c r="AR1147" s="42">
        <v>-1.4145452E-9</v>
      </c>
      <c r="AS1147" s="42">
        <v>-5.4233824999999997E-10</v>
      </c>
      <c r="AT1147" s="42">
        <v>-7.0165476000000003E-12</v>
      </c>
      <c r="AU1147" s="42">
        <v>-1.2573643E-5</v>
      </c>
      <c r="AV1147" s="29">
        <v>-0.18083655000000001</v>
      </c>
      <c r="AW1147" s="42">
        <v>-4.0253306E-9</v>
      </c>
      <c r="AX1147" s="42">
        <v>-2.4478362E-11</v>
      </c>
      <c r="AY1147" s="42">
        <v>-1.09518E-15</v>
      </c>
      <c r="AZ1147" s="28"/>
      <c r="BA1147" s="28" t="s">
        <v>1230</v>
      </c>
      <c r="BB1147" s="28"/>
      <c r="BC1147" s="28"/>
      <c r="BE1147" s="32"/>
      <c r="BF1147"/>
      <c r="BG1147"/>
      <c r="BH1147"/>
      <c r="BI1147"/>
      <c r="BJ1147"/>
      <c r="BK1147"/>
      <c r="BL1147"/>
      <c r="BM1147"/>
      <c r="BN1147"/>
      <c r="BO1147"/>
      <c r="BP1147"/>
      <c r="BQ1147"/>
    </row>
    <row r="1148" spans="3:69">
      <c r="C1148" s="71" t="s">
        <v>1007</v>
      </c>
      <c r="E1148" s="68" t="s">
        <v>52</v>
      </c>
      <c r="F1148" s="43" t="s">
        <v>2584</v>
      </c>
      <c r="G1148" s="238">
        <f t="shared" si="997"/>
        <v>9.6334395333600012E-2</v>
      </c>
      <c r="H1148" s="134">
        <f t="shared" si="998"/>
        <v>-7.5900210599999995E-3</v>
      </c>
      <c r="I1148" s="134">
        <f t="shared" si="999"/>
        <v>-1.0593333370000001E-2</v>
      </c>
      <c r="J1148" s="138">
        <f t="shared" si="1000"/>
        <v>-1.7523402363999999E-3</v>
      </c>
      <c r="K1148" s="190">
        <v>0.11627009000000001</v>
      </c>
      <c r="L1148" s="190">
        <v>-3.9037815E-3</v>
      </c>
      <c r="M1148" s="190">
        <v>-6.3993879999999998E-3</v>
      </c>
      <c r="N1148" s="190">
        <v>-6.6670365999999997E-3</v>
      </c>
      <c r="O1148" s="190">
        <v>-8.2102844999999995E-4</v>
      </c>
      <c r="P1148" s="190">
        <v>-1.0195601E-4</v>
      </c>
      <c r="Q1148" s="190">
        <v>-2.9016387000000001E-4</v>
      </c>
      <c r="R1148" s="190">
        <v>-2.0742193E-4</v>
      </c>
      <c r="S1148" s="190">
        <v>-1.2508307999999999E-3</v>
      </c>
      <c r="T1148" s="190">
        <v>-2.8751622000000002E-4</v>
      </c>
      <c r="U1148" s="190">
        <v>-6.5712863999999999E-6</v>
      </c>
      <c r="V1148" s="190">
        <v>0</v>
      </c>
      <c r="W1148" s="25"/>
      <c r="X1148" s="252">
        <f t="shared" si="1001"/>
        <v>1.0023283620689656</v>
      </c>
      <c r="Y1148" s="25">
        <v>-21.110067999999998</v>
      </c>
      <c r="Z1148" s="67">
        <f t="shared" si="1002"/>
        <v>1.2805844400758458E-2</v>
      </c>
      <c r="AA1148" s="5">
        <f t="shared" si="1003"/>
        <v>7.4771114393399986E-7</v>
      </c>
      <c r="AB1148" s="5">
        <f t="shared" si="1004"/>
        <v>2.4385622219305894E-9</v>
      </c>
      <c r="AC1148" s="36">
        <f t="shared" si="1005"/>
        <v>-0.16068689185099999</v>
      </c>
      <c r="AD1148" s="42">
        <v>9.1932627999999997E-7</v>
      </c>
      <c r="AE1148" s="42">
        <v>2.774311E-9</v>
      </c>
      <c r="AF1148" s="42">
        <v>7.5801099999999994E-14</v>
      </c>
      <c r="AG1148" s="42">
        <v>-8.0952539000000001E-11</v>
      </c>
      <c r="AH1148" s="42">
        <v>-1.0516127E-11</v>
      </c>
      <c r="AI1148" s="42">
        <v>-9.3612933999999991E-10</v>
      </c>
      <c r="AJ1148" s="42">
        <v>-1.6527225999999999E-7</v>
      </c>
      <c r="AK1148" s="42">
        <v>-1.3553509E-10</v>
      </c>
      <c r="AL1148" s="42">
        <v>-1.7202287000000001E-10</v>
      </c>
      <c r="AM1148" s="42">
        <v>-5.8486155E-15</v>
      </c>
      <c r="AN1148" s="42">
        <v>-6.0531063999999995E-16</v>
      </c>
      <c r="AO1148" s="42">
        <v>-2.5016295E-13</v>
      </c>
      <c r="AP1148" s="42">
        <v>-1.4453127E-14</v>
      </c>
      <c r="AQ1148" s="42">
        <v>-1.0923684E-14</v>
      </c>
      <c r="AR1148" s="42">
        <v>-1.2568424999999999E-9</v>
      </c>
      <c r="AS1148" s="42">
        <v>-4.8187486000000005E-10</v>
      </c>
      <c r="AT1148" s="42">
        <v>-6.2342973999999999E-12</v>
      </c>
      <c r="AU1148" s="42">
        <v>-1.1171851E-5</v>
      </c>
      <c r="AV1148" s="29">
        <v>-0.16067571999999999</v>
      </c>
      <c r="AW1148" s="42">
        <v>-3.5765607000000001E-9</v>
      </c>
      <c r="AX1148" s="42">
        <v>-2.1749354999999998E-11</v>
      </c>
      <c r="AY1148" s="42">
        <v>-9.7308227000000001E-16</v>
      </c>
      <c r="AZ1148" s="28"/>
      <c r="BA1148" s="28" t="s">
        <v>1230</v>
      </c>
      <c r="BB1148" s="28"/>
      <c r="BC1148" s="28"/>
      <c r="BE1148" s="32"/>
      <c r="BF1148"/>
      <c r="BG1148"/>
      <c r="BH1148"/>
      <c r="BI1148"/>
      <c r="BJ1148"/>
      <c r="BK1148"/>
      <c r="BL1148"/>
      <c r="BM1148"/>
      <c r="BN1148"/>
      <c r="BO1148"/>
      <c r="BP1148"/>
      <c r="BQ1148"/>
    </row>
    <row r="1149" spans="3:69">
      <c r="C1149" s="57" t="s">
        <v>1455</v>
      </c>
      <c r="D1149" s="1" t="s">
        <v>1477</v>
      </c>
      <c r="E1149" s="68"/>
      <c r="F1149"/>
      <c r="G1149" s="242"/>
      <c r="H1149" s="3"/>
      <c r="I1149" s="3"/>
      <c r="J1149" s="39"/>
      <c r="K1149" s="25"/>
      <c r="L1149" s="25"/>
      <c r="M1149" s="25"/>
      <c r="N1149" s="25"/>
      <c r="O1149" s="25"/>
      <c r="P1149" s="25"/>
      <c r="Q1149" s="25"/>
      <c r="R1149" s="25"/>
      <c r="S1149" s="25"/>
      <c r="T1149" s="25"/>
      <c r="U1149" s="25"/>
      <c r="V1149" s="25"/>
      <c r="W1149" s="25"/>
      <c r="Y1149" s="25"/>
      <c r="Z1149" s="105"/>
      <c r="AC1149" s="36"/>
      <c r="AU1149"/>
      <c r="AV1149"/>
      <c r="AW1149"/>
      <c r="AZ1149" s="28"/>
      <c r="BA1149" s="28"/>
      <c r="BB1149" s="28"/>
      <c r="BC1149" s="28"/>
      <c r="BE1149" s="32"/>
      <c r="BF1149"/>
      <c r="BG1149"/>
      <c r="BH1149"/>
      <c r="BI1149"/>
      <c r="BJ1149"/>
      <c r="BK1149"/>
      <c r="BL1149"/>
      <c r="BM1149"/>
      <c r="BN1149"/>
      <c r="BO1149"/>
      <c r="BP1149"/>
      <c r="BQ1149"/>
    </row>
    <row r="1150" spans="3:69">
      <c r="C1150" s="71" t="s">
        <v>1456</v>
      </c>
      <c r="E1150" s="68" t="s">
        <v>30</v>
      </c>
      <c r="F1150" s="43" t="s">
        <v>2585</v>
      </c>
      <c r="G1150" s="246">
        <f t="shared" ref="G1150:G1173" si="1006">H1150+I1150+J1150+K1150</f>
        <v>-5.4617466544299997E-3</v>
      </c>
      <c r="H1150" s="95">
        <f t="shared" ref="H1150:H1173" si="1007">N1150+O1150+P1150</f>
        <v>-1.0196986419999999E-3</v>
      </c>
      <c r="I1150" s="95">
        <f t="shared" ref="I1150:I1173" si="1008">L1150+M1150+Q1150</f>
        <v>-1.423185476E-3</v>
      </c>
      <c r="J1150" s="152">
        <f t="shared" ref="J1150:J1173" si="1009">R1150+IF(S1150="x",0,S1150)+IF(T1150="x",0,T1150)+IF(U1150="x",0,U1150)+V1150</f>
        <v>-2.3542213643E-4</v>
      </c>
      <c r="K1150" s="198">
        <v>-2.7834404E-3</v>
      </c>
      <c r="L1150" s="198">
        <v>-5.2446241000000005E-4</v>
      </c>
      <c r="M1150" s="198">
        <v>-8.5974033999999995E-4</v>
      </c>
      <c r="N1150" s="198">
        <v>-8.9569819999999996E-4</v>
      </c>
      <c r="O1150" s="198">
        <v>-1.1030293E-4</v>
      </c>
      <c r="P1150" s="198">
        <v>-1.3697512E-5</v>
      </c>
      <c r="Q1150" s="198">
        <v>-3.8982726E-5</v>
      </c>
      <c r="R1150" s="198">
        <v>-2.7866570999999999E-5</v>
      </c>
      <c r="S1150" s="198">
        <v>-1.6804571E-4</v>
      </c>
      <c r="T1150" s="198">
        <v>-3.8627020999999999E-5</v>
      </c>
      <c r="U1150" s="198">
        <v>-8.8283443E-7</v>
      </c>
      <c r="V1150" s="198">
        <v>0</v>
      </c>
      <c r="W1150" s="25"/>
      <c r="X1150" s="241">
        <f t="shared" si="1001"/>
        <v>-2.3995175862068965E-2</v>
      </c>
      <c r="Y1150" s="25">
        <v>-2.8360801000000002</v>
      </c>
      <c r="Z1150" s="67">
        <f t="shared" ref="Z1150:Z1173" si="1010">AA1150*42.1*400+AB1150*1396*400+AC1150*0.0000357*200</f>
        <v>-1.00702539185934E-3</v>
      </c>
      <c r="AA1150" s="5">
        <f t="shared" ref="AA1150:AA1173" si="1011">AD1150+AG1150+AH1150+AI1150+AJ1150+AR1150+AS1150+AW1150</f>
        <v>-4.6779126111100003E-8</v>
      </c>
      <c r="AB1150" s="5">
        <f t="shared" ref="AB1150:AB1173" si="1012">AE1150+AF1150+AK1150+AL1150+AM1150+AN1150+AO1150+AP1150+AQ1150+AT1150+AX1150+AY1150</f>
        <v>-1.1663267973983501E-10</v>
      </c>
      <c r="AC1150" s="36">
        <f t="shared" ref="AC1150:AC1173" si="1013">AU1150+AV1150</f>
        <v>-2.15878459078E-2</v>
      </c>
      <c r="AD1150" s="42">
        <v>-2.3723099999999999E-8</v>
      </c>
      <c r="AE1150" s="42">
        <v>-7.1513609000000003E-11</v>
      </c>
      <c r="AF1150" s="42">
        <v>-1.9534560999999999E-15</v>
      </c>
      <c r="AG1150" s="42">
        <v>-1.0875753E-11</v>
      </c>
      <c r="AH1150" s="42">
        <v>-1.4128131000000001E-12</v>
      </c>
      <c r="AI1150" s="42">
        <v>-1.2576642999999999E-10</v>
      </c>
      <c r="AJ1150" s="42">
        <v>-2.2203877999999999E-8</v>
      </c>
      <c r="AK1150" s="42">
        <v>-1.8208770999999999E-11</v>
      </c>
      <c r="AL1150" s="42">
        <v>-2.3110803E-11</v>
      </c>
      <c r="AM1150" s="42">
        <v>-7.8574555000000001E-16</v>
      </c>
      <c r="AN1150" s="42">
        <v>-8.1321834999999998E-17</v>
      </c>
      <c r="AO1150" s="42">
        <v>-3.360871E-14</v>
      </c>
      <c r="AP1150" s="42">
        <v>-1.9417381999999998E-15</v>
      </c>
      <c r="AQ1150" s="42">
        <v>-1.4675672E-15</v>
      </c>
      <c r="AR1150" s="42">
        <v>-1.6885335999999999E-10</v>
      </c>
      <c r="AS1150" s="42">
        <v>-6.4738574999999999E-11</v>
      </c>
      <c r="AT1150" s="42">
        <v>-8.3756086999999997E-13</v>
      </c>
      <c r="AU1150" s="42">
        <v>-1.5009078E-6</v>
      </c>
      <c r="AV1150" s="42">
        <v>-2.1586345E-2</v>
      </c>
      <c r="AW1150" s="42">
        <v>-4.8050118000000003E-10</v>
      </c>
      <c r="AX1150" s="42">
        <v>-2.9219666E-12</v>
      </c>
      <c r="AY1150" s="42">
        <v>-1.3073095000000001E-16</v>
      </c>
      <c r="AZ1150" s="28"/>
      <c r="BA1150" s="33" t="s">
        <v>1407</v>
      </c>
      <c r="BB1150" s="28"/>
      <c r="BC1150" s="28"/>
      <c r="BE1150" s="32"/>
      <c r="BF1150"/>
      <c r="BG1150"/>
      <c r="BH1150"/>
      <c r="BI1150"/>
      <c r="BJ1150"/>
      <c r="BK1150"/>
      <c r="BL1150"/>
      <c r="BM1150"/>
      <c r="BN1150"/>
      <c r="BO1150"/>
      <c r="BP1150"/>
      <c r="BQ1150"/>
    </row>
    <row r="1151" spans="3:69">
      <c r="C1151" s="71" t="s">
        <v>1457</v>
      </c>
      <c r="E1151" s="68" t="s">
        <v>30</v>
      </c>
      <c r="F1151" s="43" t="s">
        <v>2586</v>
      </c>
      <c r="G1151" s="246">
        <f t="shared" si="1006"/>
        <v>-5.4617466544299997E-3</v>
      </c>
      <c r="H1151" s="95">
        <f t="shared" si="1007"/>
        <v>-1.0196986419999999E-3</v>
      </c>
      <c r="I1151" s="95">
        <f t="shared" si="1008"/>
        <v>-1.423185476E-3</v>
      </c>
      <c r="J1151" s="152">
        <f t="shared" si="1009"/>
        <v>-2.3542213643E-4</v>
      </c>
      <c r="K1151" s="198">
        <v>-2.7834404E-3</v>
      </c>
      <c r="L1151" s="198">
        <v>-5.2446241000000005E-4</v>
      </c>
      <c r="M1151" s="198">
        <v>-8.5974033999999995E-4</v>
      </c>
      <c r="N1151" s="198">
        <v>-8.9569819999999996E-4</v>
      </c>
      <c r="O1151" s="198">
        <v>-1.1030293E-4</v>
      </c>
      <c r="P1151" s="198">
        <v>-1.3697512E-5</v>
      </c>
      <c r="Q1151" s="198">
        <v>-3.8982726E-5</v>
      </c>
      <c r="R1151" s="198">
        <v>-2.7866570999999999E-5</v>
      </c>
      <c r="S1151" s="198">
        <v>-1.6804571E-4</v>
      </c>
      <c r="T1151" s="198">
        <v>-3.8627020999999999E-5</v>
      </c>
      <c r="U1151" s="198">
        <v>-8.8283443E-7</v>
      </c>
      <c r="V1151" s="198">
        <v>0</v>
      </c>
      <c r="W1151" s="25"/>
      <c r="X1151" s="241">
        <f t="shared" si="1001"/>
        <v>-2.3995175862068965E-2</v>
      </c>
      <c r="Y1151" s="25">
        <v>-2.8360801000000002</v>
      </c>
      <c r="Z1151" s="67">
        <f t="shared" si="1010"/>
        <v>-1.00702539185934E-3</v>
      </c>
      <c r="AA1151" s="5">
        <f t="shared" si="1011"/>
        <v>-4.6779126111100003E-8</v>
      </c>
      <c r="AB1151" s="5">
        <f t="shared" si="1012"/>
        <v>-1.1663267973983501E-10</v>
      </c>
      <c r="AC1151" s="36">
        <f t="shared" si="1013"/>
        <v>-2.15878459078E-2</v>
      </c>
      <c r="AD1151" s="42">
        <v>-2.3723099999999999E-8</v>
      </c>
      <c r="AE1151" s="42">
        <v>-7.1513609000000003E-11</v>
      </c>
      <c r="AF1151" s="42">
        <v>-1.9534560999999999E-15</v>
      </c>
      <c r="AG1151" s="42">
        <v>-1.0875753E-11</v>
      </c>
      <c r="AH1151" s="42">
        <v>-1.4128131000000001E-12</v>
      </c>
      <c r="AI1151" s="42">
        <v>-1.2576642999999999E-10</v>
      </c>
      <c r="AJ1151" s="42">
        <v>-2.2203877999999999E-8</v>
      </c>
      <c r="AK1151" s="42">
        <v>-1.8208770999999999E-11</v>
      </c>
      <c r="AL1151" s="42">
        <v>-2.3110803E-11</v>
      </c>
      <c r="AM1151" s="42">
        <v>-7.8574555000000001E-16</v>
      </c>
      <c r="AN1151" s="42">
        <v>-8.1321834999999998E-17</v>
      </c>
      <c r="AO1151" s="42">
        <v>-3.360871E-14</v>
      </c>
      <c r="AP1151" s="42">
        <v>-1.9417381999999998E-15</v>
      </c>
      <c r="AQ1151" s="42">
        <v>-1.4675672E-15</v>
      </c>
      <c r="AR1151" s="42">
        <v>-1.6885335999999999E-10</v>
      </c>
      <c r="AS1151" s="42">
        <v>-6.4738574999999999E-11</v>
      </c>
      <c r="AT1151" s="42">
        <v>-8.3756086999999997E-13</v>
      </c>
      <c r="AU1151" s="42">
        <v>-1.5009078E-6</v>
      </c>
      <c r="AV1151" s="42">
        <v>-2.1586345E-2</v>
      </c>
      <c r="AW1151" s="42">
        <v>-4.8050118000000003E-10</v>
      </c>
      <c r="AX1151" s="42">
        <v>-2.9219666E-12</v>
      </c>
      <c r="AY1151" s="42">
        <v>-1.3073095000000001E-16</v>
      </c>
      <c r="AZ1151" s="28"/>
      <c r="BA1151" s="33" t="s">
        <v>1407</v>
      </c>
      <c r="BB1151" s="28"/>
      <c r="BC1151" s="28"/>
      <c r="BE1151" s="32"/>
      <c r="BF1151"/>
      <c r="BG1151"/>
      <c r="BH1151"/>
      <c r="BI1151"/>
      <c r="BJ1151"/>
      <c r="BK1151"/>
      <c r="BL1151"/>
      <c r="BM1151"/>
      <c r="BN1151"/>
      <c r="BO1151"/>
      <c r="BP1151"/>
      <c r="BQ1151"/>
    </row>
    <row r="1152" spans="3:69">
      <c r="C1152" s="71" t="s">
        <v>1458</v>
      </c>
      <c r="E1152" s="68" t="s">
        <v>30</v>
      </c>
      <c r="F1152" s="43" t="s">
        <v>2587</v>
      </c>
      <c r="G1152" s="246">
        <f t="shared" si="1006"/>
        <v>-2.1011773970999953E-4</v>
      </c>
      <c r="H1152" s="95">
        <f t="shared" si="1007"/>
        <v>-8.7059176600000007E-4</v>
      </c>
      <c r="I1152" s="95">
        <f t="shared" si="1008"/>
        <v>-1.2150781709999998E-3</v>
      </c>
      <c r="J1152" s="152">
        <f t="shared" si="1009"/>
        <v>-2.0099720271E-4</v>
      </c>
      <c r="K1152" s="198">
        <v>2.0765494000000002E-3</v>
      </c>
      <c r="L1152" s="198">
        <v>-4.4777214999999998E-4</v>
      </c>
      <c r="M1152" s="198">
        <v>-7.3402359999999998E-4</v>
      </c>
      <c r="N1152" s="198">
        <v>-7.6472346000000004E-4</v>
      </c>
      <c r="O1152" s="198">
        <v>-9.4173731999999997E-5</v>
      </c>
      <c r="P1152" s="198">
        <v>-1.1694574E-5</v>
      </c>
      <c r="Q1152" s="198">
        <v>-3.3282421000000003E-5</v>
      </c>
      <c r="R1152" s="198">
        <v>-2.3791741999999999E-5</v>
      </c>
      <c r="S1152" s="198">
        <v>-1.4347299000000001E-4</v>
      </c>
      <c r="T1152" s="198">
        <v>-3.2978729999999999E-5</v>
      </c>
      <c r="U1152" s="198">
        <v>-7.5374070999999995E-7</v>
      </c>
      <c r="V1152" s="198">
        <v>0</v>
      </c>
      <c r="W1152" s="25"/>
      <c r="X1152" s="241">
        <f t="shared" si="1001"/>
        <v>1.7901287931034484E-2</v>
      </c>
      <c r="Y1152" s="25">
        <v>-2.4213702000000001</v>
      </c>
      <c r="Z1152" s="67">
        <f t="shared" si="1010"/>
        <v>-1.9984493925328015E-4</v>
      </c>
      <c r="AA1152" s="5">
        <f t="shared" si="1011"/>
        <v>-4.3149635482000013E-9</v>
      </c>
      <c r="AB1152" s="5">
        <f t="shared" si="1012"/>
        <v>7.9106957148350006E-12</v>
      </c>
      <c r="AC1152" s="36">
        <f t="shared" si="1013"/>
        <v>-1.84311324354E-2</v>
      </c>
      <c r="AD1152" s="42">
        <v>1.5369661999999999E-8</v>
      </c>
      <c r="AE1152" s="42">
        <v>4.6429230000000003E-11</v>
      </c>
      <c r="AF1152" s="42">
        <v>1.2688526E-15</v>
      </c>
      <c r="AG1152" s="42">
        <v>-9.2854306999999999E-12</v>
      </c>
      <c r="AH1152" s="42">
        <v>-1.2062224999999999E-12</v>
      </c>
      <c r="AI1152" s="42">
        <v>-1.0737605E-10</v>
      </c>
      <c r="AJ1152" s="42">
        <v>-1.8957083999999999E-8</v>
      </c>
      <c r="AK1152" s="42">
        <v>-1.5546167000000001E-11</v>
      </c>
      <c r="AL1152" s="42">
        <v>-1.9731393999999999E-11</v>
      </c>
      <c r="AM1152" s="42">
        <v>-6.7084879999999996E-16</v>
      </c>
      <c r="AN1152" s="42">
        <v>-6.9430434999999997E-17</v>
      </c>
      <c r="AO1152" s="42">
        <v>-2.8694228999999998E-14</v>
      </c>
      <c r="AP1152" s="42">
        <v>-1.6578048E-15</v>
      </c>
      <c r="AQ1152" s="42">
        <v>-1.2529700999999999E-15</v>
      </c>
      <c r="AR1152" s="42">
        <v>-1.4416253999999999E-10</v>
      </c>
      <c r="AS1152" s="42">
        <v>-5.5272085000000002E-11</v>
      </c>
      <c r="AT1152" s="42">
        <v>-7.1508734000000004E-13</v>
      </c>
      <c r="AU1152" s="42">
        <v>-1.2814354E-6</v>
      </c>
      <c r="AV1152" s="42">
        <v>-1.8429851000000001E-2</v>
      </c>
      <c r="AW1152" s="42">
        <v>-4.1023922000000001E-10</v>
      </c>
      <c r="AX1152" s="42">
        <v>-2.4946978999999999E-12</v>
      </c>
      <c r="AY1152" s="42">
        <v>-1.1161463000000001E-16</v>
      </c>
      <c r="AZ1152" s="28"/>
      <c r="BA1152" s="33" t="s">
        <v>1407</v>
      </c>
      <c r="BB1152" s="28"/>
      <c r="BC1152" s="28"/>
      <c r="BE1152" s="32"/>
      <c r="BF1152"/>
      <c r="BG1152"/>
      <c r="BH1152"/>
      <c r="BI1152"/>
      <c r="BJ1152"/>
      <c r="BK1152"/>
      <c r="BL1152"/>
      <c r="BM1152"/>
      <c r="BN1152"/>
      <c r="BO1152"/>
      <c r="BP1152"/>
      <c r="BQ1152"/>
    </row>
    <row r="1153" spans="3:69">
      <c r="C1153" s="71" t="s">
        <v>1459</v>
      </c>
      <c r="E1153" s="68" t="s">
        <v>30</v>
      </c>
      <c r="F1153" s="43" t="s">
        <v>2588</v>
      </c>
      <c r="G1153" s="246">
        <f t="shared" si="1006"/>
        <v>-4.67043441532E-3</v>
      </c>
      <c r="H1153" s="95">
        <f t="shared" si="1007"/>
        <v>-1.125516432E-3</v>
      </c>
      <c r="I1153" s="95">
        <f t="shared" si="1008"/>
        <v>-1.5708745430000001E-3</v>
      </c>
      <c r="J1153" s="152">
        <f t="shared" si="1009"/>
        <v>-2.5985274031999994E-4</v>
      </c>
      <c r="K1153" s="198">
        <v>-1.7141907E-3</v>
      </c>
      <c r="L1153" s="198">
        <v>-5.7888776000000004E-4</v>
      </c>
      <c r="M1153" s="198">
        <v>-9.4895867999999996E-4</v>
      </c>
      <c r="N1153" s="198">
        <v>-9.8864800999999992E-4</v>
      </c>
      <c r="O1153" s="198">
        <v>-1.2174946999999999E-4</v>
      </c>
      <c r="P1153" s="198">
        <v>-1.5118952000000001E-5</v>
      </c>
      <c r="Q1153" s="198">
        <v>-4.3028102999999997E-5</v>
      </c>
      <c r="R1153" s="198">
        <v>-3.0758384999999999E-5</v>
      </c>
      <c r="S1153" s="198">
        <v>-1.8548442E-4</v>
      </c>
      <c r="T1153" s="198">
        <v>-4.2635485999999997E-5</v>
      </c>
      <c r="U1153" s="198">
        <v>-9.7444931999999991E-7</v>
      </c>
      <c r="V1153" s="198">
        <v>0</v>
      </c>
      <c r="W1153" s="25"/>
      <c r="X1153" s="241">
        <f t="shared" si="1001"/>
        <v>-1.4777506034482758E-2</v>
      </c>
      <c r="Y1153" s="25">
        <v>-3.1303903000000002</v>
      </c>
      <c r="Z1153" s="67">
        <f t="shared" si="1010"/>
        <v>-9.1025938802937725E-4</v>
      </c>
      <c r="AA1153" s="5">
        <f t="shared" si="1011"/>
        <v>-4.0768785573700001E-8</v>
      </c>
      <c r="AB1153" s="5">
        <f t="shared" si="1012"/>
        <v>-9.5953515542144018E-11</v>
      </c>
      <c r="AC1153" s="36">
        <f t="shared" si="1013"/>
        <v>-2.3828094662399997E-2</v>
      </c>
      <c r="AD1153" s="42">
        <v>-1.5320153E-8</v>
      </c>
      <c r="AE1153" s="42">
        <v>-4.6153173E-11</v>
      </c>
      <c r="AF1153" s="42">
        <v>-1.2605313999999999E-15</v>
      </c>
      <c r="AG1153" s="42">
        <v>-1.2004369000000001E-11</v>
      </c>
      <c r="AH1153" s="42">
        <v>-1.5594257000000001E-12</v>
      </c>
      <c r="AI1153" s="42">
        <v>-1.3881766000000001E-10</v>
      </c>
      <c r="AJ1153" s="42">
        <v>-2.4508054000000001E-8</v>
      </c>
      <c r="AK1153" s="42">
        <v>-2.009836E-11</v>
      </c>
      <c r="AL1153" s="42">
        <v>-2.5509094000000001E-11</v>
      </c>
      <c r="AM1153" s="42">
        <v>-8.6728518000000002E-16</v>
      </c>
      <c r="AN1153" s="42">
        <v>-8.9760893999999995E-17</v>
      </c>
      <c r="AO1153" s="42">
        <v>-3.7096405999999998E-14</v>
      </c>
      <c r="AP1153" s="42">
        <v>-2.1432393999999998E-15</v>
      </c>
      <c r="AQ1153" s="42">
        <v>-1.6198618999999999E-15</v>
      </c>
      <c r="AR1153" s="42">
        <v>-1.8637588000000001E-10</v>
      </c>
      <c r="AS1153" s="42">
        <v>-7.1456728999999997E-11</v>
      </c>
      <c r="AT1153" s="42">
        <v>-9.2447756E-13</v>
      </c>
      <c r="AU1153" s="42">
        <v>-1.6566623999999999E-6</v>
      </c>
      <c r="AV1153" s="29">
        <v>-2.3826437999999998E-2</v>
      </c>
      <c r="AW1153" s="42">
        <v>-5.3036451000000005E-10</v>
      </c>
      <c r="AX1153" s="42">
        <v>-3.2251896000000001E-12</v>
      </c>
      <c r="AY1153" s="42">
        <v>-1.4429737E-16</v>
      </c>
      <c r="AZ1153" s="28"/>
      <c r="BA1153" s="33" t="s">
        <v>1407</v>
      </c>
      <c r="BB1153" s="28"/>
      <c r="BC1153" s="28"/>
      <c r="BE1153" s="32"/>
      <c r="BF1153"/>
      <c r="BG1153"/>
      <c r="BH1153"/>
      <c r="BI1153"/>
      <c r="BJ1153"/>
      <c r="BK1153"/>
      <c r="BL1153"/>
      <c r="BM1153"/>
      <c r="BN1153"/>
      <c r="BO1153"/>
      <c r="BP1153"/>
      <c r="BQ1153"/>
    </row>
    <row r="1154" spans="3:69">
      <c r="C1154" s="71" t="s">
        <v>1460</v>
      </c>
      <c r="E1154" s="68" t="s">
        <v>30</v>
      </c>
      <c r="F1154" s="43" t="s">
        <v>2589</v>
      </c>
      <c r="G1154" s="246">
        <f t="shared" si="1006"/>
        <v>1.1497986788699998E-3</v>
      </c>
      <c r="H1154" s="95">
        <f t="shared" si="1007"/>
        <v>-7.6958388299999995E-4</v>
      </c>
      <c r="I1154" s="95">
        <f t="shared" si="1008"/>
        <v>-1.074102255E-3</v>
      </c>
      <c r="J1154" s="152">
        <f t="shared" si="1009"/>
        <v>-1.7767708312999998E-4</v>
      </c>
      <c r="K1154" s="198">
        <v>3.1711618999999999E-3</v>
      </c>
      <c r="L1154" s="198">
        <v>-3.9582069000000002E-4</v>
      </c>
      <c r="M1154" s="198">
        <v>-6.4886063999999995E-4</v>
      </c>
      <c r="N1154" s="198">
        <v>-6.7599863999999996E-4</v>
      </c>
      <c r="O1154" s="198">
        <v>-8.3247498E-5</v>
      </c>
      <c r="P1154" s="198">
        <v>-1.0337745000000001E-5</v>
      </c>
      <c r="Q1154" s="198">
        <v>-2.9420925E-5</v>
      </c>
      <c r="R1154" s="198">
        <v>-2.1031373999999999E-5</v>
      </c>
      <c r="S1154" s="198">
        <v>-1.2682694999999999E-4</v>
      </c>
      <c r="T1154" s="198">
        <v>-2.9152469000000001E-5</v>
      </c>
      <c r="U1154" s="198">
        <v>-6.6629012999999996E-7</v>
      </c>
      <c r="V1154" s="198">
        <v>0</v>
      </c>
      <c r="W1154" s="25"/>
      <c r="X1154" s="241">
        <f t="shared" si="1001"/>
        <v>2.7337602586206895E-2</v>
      </c>
      <c r="Y1154" s="25">
        <v>-2.1404377999999999</v>
      </c>
      <c r="Z1154" s="67">
        <f t="shared" si="1010"/>
        <v>2.1266886014449508E-5</v>
      </c>
      <c r="AA1154" s="5">
        <f t="shared" si="1011"/>
        <v>6.8699723515000035E-9</v>
      </c>
      <c r="AB1154" s="5">
        <f t="shared" si="1012"/>
        <v>3.9230888011950994E-11</v>
      </c>
      <c r="AC1154" s="36">
        <f t="shared" si="1013"/>
        <v>-1.62927137606E-2</v>
      </c>
      <c r="AD1154" s="42">
        <v>2.4270747000000001E-8</v>
      </c>
      <c r="AE1154" s="42">
        <v>7.3279539999999997E-11</v>
      </c>
      <c r="AF1154" s="42">
        <v>2.002402E-15</v>
      </c>
      <c r="AG1154" s="42">
        <v>-8.2081154999999994E-12</v>
      </c>
      <c r="AH1154" s="42">
        <v>-1.0662739999999999E-12</v>
      </c>
      <c r="AI1154" s="42">
        <v>-9.4918057000000003E-11</v>
      </c>
      <c r="AJ1154" s="42">
        <v>-1.6757643999999999E-8</v>
      </c>
      <c r="AK1154" s="42">
        <v>-1.3742468000000001E-11</v>
      </c>
      <c r="AL1154" s="42">
        <v>-1.7442116E-11</v>
      </c>
      <c r="AM1154" s="42">
        <v>-5.9301551000000004E-16</v>
      </c>
      <c r="AN1154" s="42">
        <v>-6.1374970000000004E-17</v>
      </c>
      <c r="AO1154" s="42">
        <v>-2.5365063999999999E-14</v>
      </c>
      <c r="AP1154" s="42">
        <v>-1.4654628E-15</v>
      </c>
      <c r="AQ1154" s="42">
        <v>-1.1075979000000001E-15</v>
      </c>
      <c r="AR1154" s="42">
        <v>-1.274365E-10</v>
      </c>
      <c r="AS1154" s="42">
        <v>-4.8859301999999998E-11</v>
      </c>
      <c r="AT1154" s="42">
        <v>-6.3212141000000002E-13</v>
      </c>
      <c r="AU1154" s="42">
        <v>-1.1327606E-6</v>
      </c>
      <c r="AV1154" s="29">
        <v>-1.6291580999999999E-2</v>
      </c>
      <c r="AW1154" s="42">
        <v>-3.6264239999999999E-10</v>
      </c>
      <c r="AX1154" s="42">
        <v>-2.2052578000000002E-12</v>
      </c>
      <c r="AY1154" s="42">
        <v>-9.8664869000000001E-17</v>
      </c>
      <c r="AZ1154" s="28"/>
      <c r="BA1154" s="33" t="s">
        <v>1407</v>
      </c>
      <c r="BB1154" s="28"/>
      <c r="BC1154" s="28"/>
      <c r="BE1154" s="32"/>
      <c r="BF1154"/>
      <c r="BG1154"/>
      <c r="BH1154"/>
      <c r="BI1154"/>
      <c r="BJ1154"/>
      <c r="BK1154"/>
      <c r="BL1154"/>
      <c r="BM1154"/>
      <c r="BN1154"/>
      <c r="BO1154"/>
      <c r="BP1154"/>
      <c r="BQ1154"/>
    </row>
    <row r="1155" spans="3:69">
      <c r="C1155" s="71" t="s">
        <v>1461</v>
      </c>
      <c r="E1155" s="68" t="s">
        <v>30</v>
      </c>
      <c r="F1155" s="43" t="s">
        <v>2590</v>
      </c>
      <c r="G1155" s="246">
        <f t="shared" si="1006"/>
        <v>-4.8652968639499999E-3</v>
      </c>
      <c r="H1155" s="95">
        <f t="shared" si="1007"/>
        <v>-1.1351362340000001E-3</v>
      </c>
      <c r="I1155" s="95">
        <f t="shared" si="1008"/>
        <v>-1.584300824E-3</v>
      </c>
      <c r="J1155" s="152">
        <f t="shared" si="1009"/>
        <v>-2.6207370594999999E-4</v>
      </c>
      <c r="K1155" s="198">
        <v>-1.8837861E-3</v>
      </c>
      <c r="L1155" s="198">
        <v>-5.8383551999999998E-4</v>
      </c>
      <c r="M1155" s="198">
        <v>-9.5706944000000004E-4</v>
      </c>
      <c r="N1155" s="198">
        <v>-9.9709800000000008E-4</v>
      </c>
      <c r="O1155" s="198">
        <v>-1.2279006000000001E-4</v>
      </c>
      <c r="P1155" s="198">
        <v>-1.5248174E-5</v>
      </c>
      <c r="Q1155" s="198">
        <v>-4.3395863999999997E-5</v>
      </c>
      <c r="R1155" s="198">
        <v>-3.1021276999999998E-5</v>
      </c>
      <c r="S1155" s="198">
        <v>-1.8706975999999999E-4</v>
      </c>
      <c r="T1155" s="198">
        <v>-4.2999890999999997E-5</v>
      </c>
      <c r="U1155" s="198">
        <v>-9.8277794999999999E-7</v>
      </c>
      <c r="V1155" s="198">
        <v>0</v>
      </c>
      <c r="W1155" s="25"/>
      <c r="X1155" s="241">
        <f t="shared" si="1001"/>
        <v>-1.6239535344827586E-2</v>
      </c>
      <c r="Y1155" s="25">
        <v>-3.1571457000000001</v>
      </c>
      <c r="Z1155" s="67">
        <f t="shared" si="1010"/>
        <v>-9.4100194146066183E-4</v>
      </c>
      <c r="AA1155" s="5">
        <f t="shared" si="1011"/>
        <v>-4.23567897042E-8</v>
      </c>
      <c r="AB1155" s="5">
        <f t="shared" si="1012"/>
        <v>-1.0051376735954099E-10</v>
      </c>
      <c r="AC1155" s="36">
        <f t="shared" si="1013"/>
        <v>-2.4031752821900003E-2</v>
      </c>
      <c r="AD1155" s="42">
        <v>-1.6690648000000001E-8</v>
      </c>
      <c r="AE1155" s="42">
        <v>-5.0287677999999999E-11</v>
      </c>
      <c r="AF1155" s="42">
        <v>-1.3734883000000001E-15</v>
      </c>
      <c r="AG1155" s="42">
        <v>-1.210697E-11</v>
      </c>
      <c r="AH1155" s="42">
        <v>-1.5727541999999999E-12</v>
      </c>
      <c r="AI1155" s="42">
        <v>-1.4000413E-10</v>
      </c>
      <c r="AJ1155" s="42">
        <v>-2.4717524000000001E-8</v>
      </c>
      <c r="AK1155" s="42">
        <v>-2.0270140999999999E-11</v>
      </c>
      <c r="AL1155" s="42">
        <v>-2.5727121E-11</v>
      </c>
      <c r="AM1155" s="42">
        <v>-8.7469787999999998E-16</v>
      </c>
      <c r="AN1155" s="42">
        <v>-9.0528080999999997E-17</v>
      </c>
      <c r="AO1155" s="42">
        <v>-3.7413470000000002E-14</v>
      </c>
      <c r="AP1155" s="42">
        <v>-2.1615577E-15</v>
      </c>
      <c r="AQ1155" s="42">
        <v>-1.6337069E-15</v>
      </c>
      <c r="AR1155" s="42">
        <v>-1.8796884E-10</v>
      </c>
      <c r="AS1155" s="42">
        <v>-7.2067470000000003E-11</v>
      </c>
      <c r="AT1155" s="42">
        <v>-9.3237908000000003E-13</v>
      </c>
      <c r="AU1155" s="42">
        <v>-1.6708219E-6</v>
      </c>
      <c r="AV1155" s="29">
        <v>-2.4030082000000001E-2</v>
      </c>
      <c r="AW1155" s="42">
        <v>-5.3489753999999998E-10</v>
      </c>
      <c r="AX1155" s="42">
        <v>-3.2527553000000001E-12</v>
      </c>
      <c r="AY1155" s="42">
        <v>-1.4553068E-16</v>
      </c>
      <c r="AZ1155" s="28"/>
      <c r="BA1155" s="33" t="s">
        <v>1407</v>
      </c>
      <c r="BB1155" s="28"/>
      <c r="BC1155" s="28"/>
      <c r="BE1155" s="32"/>
      <c r="BF1155"/>
      <c r="BG1155"/>
      <c r="BH1155"/>
      <c r="BI1155"/>
      <c r="BJ1155"/>
      <c r="BK1155"/>
      <c r="BL1155"/>
      <c r="BM1155"/>
      <c r="BN1155"/>
      <c r="BO1155"/>
      <c r="BP1155"/>
      <c r="BQ1155"/>
    </row>
    <row r="1156" spans="3:69">
      <c r="C1156" s="71" t="s">
        <v>1462</v>
      </c>
      <c r="E1156" s="68" t="s">
        <v>30</v>
      </c>
      <c r="F1156" s="43" t="s">
        <v>2591</v>
      </c>
      <c r="G1156" s="246">
        <f t="shared" si="1006"/>
        <v>-2.2321383041399999E-3</v>
      </c>
      <c r="H1156" s="95">
        <f t="shared" si="1007"/>
        <v>-1.1442750539999999E-3</v>
      </c>
      <c r="I1156" s="95">
        <f t="shared" si="1008"/>
        <v>-1.5970557879999999E-3</v>
      </c>
      <c r="J1156" s="152">
        <f t="shared" si="1009"/>
        <v>-2.6418362213999997E-4</v>
      </c>
      <c r="K1156" s="198">
        <v>7.7337616E-4</v>
      </c>
      <c r="L1156" s="198">
        <v>-5.8853588999999997E-4</v>
      </c>
      <c r="M1156" s="198">
        <v>-9.6477466000000002E-4</v>
      </c>
      <c r="N1156" s="198">
        <v>-1.0051254999999999E-3</v>
      </c>
      <c r="O1156" s="198">
        <v>-1.2377862E-4</v>
      </c>
      <c r="P1156" s="198">
        <v>-1.5370933999999998E-5</v>
      </c>
      <c r="Q1156" s="198">
        <v>-4.3745238E-5</v>
      </c>
      <c r="R1156" s="198">
        <v>-3.1271025000000001E-5</v>
      </c>
      <c r="S1156" s="198">
        <v>-1.8857583000000001E-4</v>
      </c>
      <c r="T1156" s="198">
        <v>-4.3346076999999999E-5</v>
      </c>
      <c r="U1156" s="198">
        <v>-9.9069013999999991E-7</v>
      </c>
      <c r="V1156" s="198">
        <v>0</v>
      </c>
      <c r="W1156" s="25"/>
      <c r="X1156" s="241">
        <f t="shared" si="1001"/>
        <v>6.6670358620689648E-3</v>
      </c>
      <c r="Y1156" s="25">
        <v>-3.1825633999999998</v>
      </c>
      <c r="Z1156" s="67">
        <f t="shared" si="1010"/>
        <v>-5.5254145236857178E-4</v>
      </c>
      <c r="AA1156" s="5">
        <f t="shared" si="1011"/>
        <v>-2.13191711922E-8</v>
      </c>
      <c r="AB1156" s="5">
        <f t="shared" si="1012"/>
        <v>-3.6816748710328987E-11</v>
      </c>
      <c r="AC1156" s="36">
        <f t="shared" si="1013"/>
        <v>-2.4225229273399998E-2</v>
      </c>
      <c r="AD1156" s="42">
        <v>4.5536047000000003E-9</v>
      </c>
      <c r="AE1156" s="42">
        <v>1.3811941E-11</v>
      </c>
      <c r="AF1156" s="42">
        <v>3.7780845E-16</v>
      </c>
      <c r="AG1156" s="42">
        <v>-1.2204442000000001E-11</v>
      </c>
      <c r="AH1156" s="42">
        <v>-1.5854162E-12</v>
      </c>
      <c r="AI1156" s="42">
        <v>-1.4113128999999999E-10</v>
      </c>
      <c r="AJ1156" s="42">
        <v>-2.4916521E-8</v>
      </c>
      <c r="AK1156" s="42">
        <v>-2.0433332999999999E-11</v>
      </c>
      <c r="AL1156" s="42">
        <v>-2.5934246E-11</v>
      </c>
      <c r="AM1156" s="42">
        <v>-8.8173994000000002E-16</v>
      </c>
      <c r="AN1156" s="42">
        <v>-9.1256908999999997E-17</v>
      </c>
      <c r="AO1156" s="42">
        <v>-3.7714680000000001E-14</v>
      </c>
      <c r="AP1156" s="42">
        <v>-2.1789599999999998E-15</v>
      </c>
      <c r="AQ1156" s="42">
        <v>-1.6468596E-15</v>
      </c>
      <c r="AR1156" s="42">
        <v>-1.8948214999999999E-10</v>
      </c>
      <c r="AS1156" s="42">
        <v>-7.2647674000000004E-11</v>
      </c>
      <c r="AT1156" s="42">
        <v>-9.3988551999999995E-13</v>
      </c>
      <c r="AU1156" s="42">
        <v>-1.6842734E-6</v>
      </c>
      <c r="AV1156" s="29">
        <v>-2.4223544999999999E-2</v>
      </c>
      <c r="AW1156" s="42">
        <v>-5.3920392000000005E-10</v>
      </c>
      <c r="AX1156" s="42">
        <v>-3.2789428000000002E-12</v>
      </c>
      <c r="AY1156" s="42">
        <v>-1.4670233E-16</v>
      </c>
      <c r="AZ1156" s="28"/>
      <c r="BA1156" s="33" t="s">
        <v>1407</v>
      </c>
      <c r="BB1156" s="28"/>
      <c r="BC1156" s="28"/>
      <c r="BE1156" s="32"/>
      <c r="BF1156"/>
      <c r="BG1156"/>
      <c r="BH1156"/>
      <c r="BI1156"/>
      <c r="BJ1156"/>
      <c r="BK1156"/>
      <c r="BL1156"/>
      <c r="BM1156"/>
      <c r="BN1156"/>
      <c r="BO1156"/>
      <c r="BP1156"/>
      <c r="BQ1156"/>
    </row>
    <row r="1157" spans="3:69">
      <c r="C1157" s="71" t="s">
        <v>1463</v>
      </c>
      <c r="E1157" s="68" t="s">
        <v>30</v>
      </c>
      <c r="F1157" s="43" t="s">
        <v>2592</v>
      </c>
      <c r="G1157" s="246">
        <f t="shared" si="1006"/>
        <v>-1.3411407012270001E-2</v>
      </c>
      <c r="H1157" s="95">
        <f t="shared" si="1007"/>
        <v>-6.0123741109999998E-4</v>
      </c>
      <c r="I1157" s="95">
        <f t="shared" si="1008"/>
        <v>-8.3914237800000009E-4</v>
      </c>
      <c r="J1157" s="152">
        <f t="shared" si="1009"/>
        <v>-1.3881022316999998E-4</v>
      </c>
      <c r="K1157" s="198">
        <v>-1.1832217000000001E-2</v>
      </c>
      <c r="L1157" s="198">
        <v>-3.0923491000000002E-4</v>
      </c>
      <c r="M1157" s="198">
        <v>-5.0692236999999997E-4</v>
      </c>
      <c r="N1157" s="198">
        <v>-5.2812393999999996E-4</v>
      </c>
      <c r="O1157" s="198">
        <v>-6.5037107999999996E-5</v>
      </c>
      <c r="P1157" s="198">
        <v>-8.0763630999999998E-6</v>
      </c>
      <c r="Q1157" s="198">
        <v>-2.2985097999999999E-5</v>
      </c>
      <c r="R1157" s="198">
        <v>-1.6430760999999999E-5</v>
      </c>
      <c r="S1157" s="198">
        <v>-9.9083556999999997E-5</v>
      </c>
      <c r="T1157" s="198">
        <v>-2.2775365999999999E-5</v>
      </c>
      <c r="U1157" s="198">
        <v>-5.2053917000000003E-7</v>
      </c>
      <c r="V1157" s="198">
        <v>0</v>
      </c>
      <c r="W1157" s="25"/>
      <c r="X1157" s="241">
        <f t="shared" si="1001"/>
        <v>-0.10200187068965517</v>
      </c>
      <c r="Y1157" s="25">
        <v>-1.6722170000000001</v>
      </c>
      <c r="Z1157" s="67">
        <f t="shared" si="1010"/>
        <v>-2.104066462963303E-3</v>
      </c>
      <c r="AA1157" s="5">
        <f t="shared" si="1011"/>
        <v>-1.0911033382477E-7</v>
      </c>
      <c r="AB1157" s="5">
        <f t="shared" si="1012"/>
        <v>-3.1476655614974403E-10</v>
      </c>
      <c r="AC1157" s="36">
        <f t="shared" si="1013"/>
        <v>-1.272868296921E-2</v>
      </c>
      <c r="AD1157" s="42">
        <v>-9.5515978999999996E-8</v>
      </c>
      <c r="AE1157" s="42">
        <v>-2.8815661000000001E-10</v>
      </c>
      <c r="AF1157" s="42">
        <v>-7.8726155999999997E-15</v>
      </c>
      <c r="AG1157" s="42">
        <v>-6.4125902000000004E-12</v>
      </c>
      <c r="AH1157" s="42">
        <v>-8.3302657000000004E-13</v>
      </c>
      <c r="AI1157" s="42">
        <v>-7.4154732000000002E-11</v>
      </c>
      <c r="AJ1157" s="42">
        <v>-1.3091909E-8</v>
      </c>
      <c r="AK1157" s="42">
        <v>-1.0736303E-11</v>
      </c>
      <c r="AL1157" s="42">
        <v>-1.3626652999999999E-11</v>
      </c>
      <c r="AM1157" s="42">
        <v>-4.6329336999999997E-16</v>
      </c>
      <c r="AN1157" s="42">
        <v>-4.7949194999999998E-17</v>
      </c>
      <c r="AO1157" s="42">
        <v>-1.9816455999999999E-14</v>
      </c>
      <c r="AP1157" s="42">
        <v>-1.1448928E-15</v>
      </c>
      <c r="AQ1157" s="42">
        <v>-8.6531085E-16</v>
      </c>
      <c r="AR1157" s="42">
        <v>-9.9559765999999997E-11</v>
      </c>
      <c r="AS1157" s="42">
        <v>-3.8171330000000001E-11</v>
      </c>
      <c r="AT1157" s="42">
        <v>-4.9384485000000002E-13</v>
      </c>
      <c r="AU1157" s="42">
        <v>-8.8496921000000001E-7</v>
      </c>
      <c r="AV1157" s="29">
        <v>-1.2727798E-2</v>
      </c>
      <c r="AW1157" s="42">
        <v>-2.8331438E-10</v>
      </c>
      <c r="AX1157" s="42">
        <v>-1.7228577000000001E-12</v>
      </c>
      <c r="AY1157" s="42">
        <v>-7.7081929000000002E-17</v>
      </c>
      <c r="AZ1157" s="28"/>
      <c r="BA1157" s="33" t="s">
        <v>1407</v>
      </c>
      <c r="BB1157" s="28"/>
      <c r="BC1157" s="28"/>
      <c r="BE1157" s="32"/>
      <c r="BF1157"/>
      <c r="BG1157"/>
      <c r="BH1157"/>
      <c r="BI1157"/>
      <c r="BJ1157"/>
      <c r="BK1157"/>
      <c r="BL1157"/>
      <c r="BM1157"/>
      <c r="BN1157"/>
      <c r="BO1157"/>
      <c r="BP1157"/>
      <c r="BQ1157"/>
    </row>
    <row r="1158" spans="3:69">
      <c r="C1158" s="71" t="s">
        <v>1464</v>
      </c>
      <c r="E1158" s="68" t="s">
        <v>30</v>
      </c>
      <c r="F1158" s="43" t="s">
        <v>2593</v>
      </c>
      <c r="G1158" s="246">
        <f t="shared" si="1006"/>
        <v>-4.2729040047900001E-3</v>
      </c>
      <c r="H1158" s="95">
        <f t="shared" si="1007"/>
        <v>-9.3312045599999998E-4</v>
      </c>
      <c r="I1158" s="95">
        <f t="shared" si="1008"/>
        <v>-1.302348982E-3</v>
      </c>
      <c r="J1158" s="152">
        <f t="shared" si="1009"/>
        <v>-2.1543346679E-4</v>
      </c>
      <c r="K1158" s="198">
        <v>-1.8220011E-3</v>
      </c>
      <c r="L1158" s="198">
        <v>-4.7993259E-4</v>
      </c>
      <c r="M1158" s="198">
        <v>-7.8674351999999999E-4</v>
      </c>
      <c r="N1158" s="198">
        <v>-8.1964834999999998E-4</v>
      </c>
      <c r="O1158" s="198">
        <v>-1.0093759E-4</v>
      </c>
      <c r="P1158" s="198">
        <v>-1.2534516E-5</v>
      </c>
      <c r="Q1158" s="198">
        <v>-3.5672871999999999E-5</v>
      </c>
      <c r="R1158" s="198">
        <v>-2.5500541999999999E-5</v>
      </c>
      <c r="S1158" s="198">
        <v>-1.5377768000000001E-4</v>
      </c>
      <c r="T1158" s="198">
        <v>-3.5347367999999999E-5</v>
      </c>
      <c r="U1158" s="198">
        <v>-8.0787679000000001E-7</v>
      </c>
      <c r="V1158" s="198">
        <v>0</v>
      </c>
      <c r="W1158" s="25"/>
      <c r="X1158" s="241">
        <f t="shared" si="1001"/>
        <v>-1.5706906034482757E-2</v>
      </c>
      <c r="Y1158" s="25">
        <v>-2.5952807999999998</v>
      </c>
      <c r="Z1158" s="67">
        <f t="shared" si="1010"/>
        <v>-8.140627480673541E-4</v>
      </c>
      <c r="AA1158" s="5">
        <f t="shared" si="1011"/>
        <v>-3.7006437911199999E-8</v>
      </c>
      <c r="AB1158" s="5">
        <f t="shared" si="1012"/>
        <v>-8.922678576511098E-11</v>
      </c>
      <c r="AC1158" s="36">
        <f t="shared" si="1013"/>
        <v>-1.9754915472199999E-2</v>
      </c>
      <c r="AD1158" s="42">
        <v>-1.5907998999999999E-8</v>
      </c>
      <c r="AE1158" s="42">
        <v>-4.7939057999999997E-11</v>
      </c>
      <c r="AF1158" s="42">
        <v>-1.3093994E-15</v>
      </c>
      <c r="AG1158" s="42">
        <v>-9.9523400000000004E-12</v>
      </c>
      <c r="AH1158" s="42">
        <v>-1.2928572E-12</v>
      </c>
      <c r="AI1158" s="42">
        <v>-1.1508814E-10</v>
      </c>
      <c r="AJ1158" s="42">
        <v>-2.0318643E-8</v>
      </c>
      <c r="AK1158" s="42">
        <v>-1.6662743000000001E-11</v>
      </c>
      <c r="AL1158" s="42">
        <v>-2.1148565000000001E-11</v>
      </c>
      <c r="AM1158" s="42">
        <v>-7.1903131000000003E-16</v>
      </c>
      <c r="AN1158" s="42">
        <v>-7.4417151E-17</v>
      </c>
      <c r="AO1158" s="42">
        <v>-3.0755139999999997E-14</v>
      </c>
      <c r="AP1158" s="42">
        <v>-1.7768737000000001E-15</v>
      </c>
      <c r="AQ1158" s="42">
        <v>-1.3429624E-15</v>
      </c>
      <c r="AR1158" s="42">
        <v>-1.5451675999999999E-10</v>
      </c>
      <c r="AS1158" s="42">
        <v>-5.9241903999999994E-11</v>
      </c>
      <c r="AT1158" s="42">
        <v>-7.6644721000000002E-13</v>
      </c>
      <c r="AU1158" s="42">
        <v>-1.3734722E-6</v>
      </c>
      <c r="AV1158" s="29">
        <v>-1.9753541999999999E-2</v>
      </c>
      <c r="AW1158" s="42">
        <v>-4.3970390999999999E-10</v>
      </c>
      <c r="AX1158" s="42">
        <v>-2.6738750999999999E-12</v>
      </c>
      <c r="AY1158" s="42">
        <v>-1.1963115E-16</v>
      </c>
      <c r="AZ1158" s="28"/>
      <c r="BA1158" s="33" t="s">
        <v>1407</v>
      </c>
      <c r="BB1158" s="28"/>
      <c r="BC1158" s="28"/>
      <c r="BE1158" s="32"/>
      <c r="BF1158"/>
      <c r="BG1158"/>
      <c r="BH1158"/>
      <c r="BI1158"/>
      <c r="BJ1158"/>
      <c r="BK1158"/>
      <c r="BL1158"/>
      <c r="BM1158"/>
      <c r="BN1158"/>
      <c r="BO1158"/>
      <c r="BP1158"/>
      <c r="BQ1158"/>
    </row>
    <row r="1159" spans="3:69">
      <c r="C1159" s="71" t="s">
        <v>1465</v>
      </c>
      <c r="E1159" s="68" t="s">
        <v>30</v>
      </c>
      <c r="F1159" s="43" t="s">
        <v>2594</v>
      </c>
      <c r="G1159" s="246">
        <f t="shared" si="1006"/>
        <v>-4.1069890840399999E-3</v>
      </c>
      <c r="H1159" s="95">
        <f t="shared" si="1007"/>
        <v>-9.5236005900000006E-4</v>
      </c>
      <c r="I1159" s="95">
        <f t="shared" si="1008"/>
        <v>-1.3292015350000002E-3</v>
      </c>
      <c r="J1159" s="152">
        <f t="shared" si="1009"/>
        <v>-2.1987539004000002E-4</v>
      </c>
      <c r="K1159" s="198">
        <v>-1.6055520999999999E-3</v>
      </c>
      <c r="L1159" s="198">
        <v>-4.8982810000000002E-4</v>
      </c>
      <c r="M1159" s="198">
        <v>-8.0296504000000005E-4</v>
      </c>
      <c r="N1159" s="198">
        <v>-8.3654832000000002E-4</v>
      </c>
      <c r="O1159" s="198">
        <v>-1.0301878E-4</v>
      </c>
      <c r="P1159" s="198">
        <v>-1.2792959000000001E-5</v>
      </c>
      <c r="Q1159" s="198">
        <v>-3.6408395000000002E-5</v>
      </c>
      <c r="R1159" s="198">
        <v>-2.6026326E-5</v>
      </c>
      <c r="S1159" s="198">
        <v>-1.5694835E-4</v>
      </c>
      <c r="T1159" s="198">
        <v>-3.6076179999999997E-5</v>
      </c>
      <c r="U1159" s="198">
        <v>-8.2453404000000003E-7</v>
      </c>
      <c r="V1159" s="198">
        <v>0</v>
      </c>
      <c r="W1159" s="25"/>
      <c r="X1159" s="241">
        <f t="shared" si="1001"/>
        <v>-1.3840966379310343E-2</v>
      </c>
      <c r="Y1159" s="25">
        <v>-2.6487918000000001</v>
      </c>
      <c r="Z1159" s="67">
        <f t="shared" si="1010"/>
        <v>-7.9320263374575532E-4</v>
      </c>
      <c r="AA1159" s="5">
        <f t="shared" si="1011"/>
        <v>-3.5737329183100002E-8</v>
      </c>
      <c r="AB1159" s="5">
        <f t="shared" si="1012"/>
        <v>-8.493492305369501E-11</v>
      </c>
      <c r="AC1159" s="36">
        <f t="shared" si="1013"/>
        <v>-2.01622337912E-2</v>
      </c>
      <c r="AD1159" s="42">
        <v>-1.4203871E-8</v>
      </c>
      <c r="AE1159" s="42">
        <v>-4.2796069000000002E-11</v>
      </c>
      <c r="AF1159" s="42">
        <v>-1.1688780999999999E-15</v>
      </c>
      <c r="AG1159" s="42">
        <v>-1.0157543E-11</v>
      </c>
      <c r="AH1159" s="42">
        <v>-1.3195141E-12</v>
      </c>
      <c r="AI1159" s="42">
        <v>-1.1746109999999999E-10</v>
      </c>
      <c r="AJ1159" s="42">
        <v>-2.0737584E-8</v>
      </c>
      <c r="AK1159" s="42">
        <v>-1.7006305000000001E-11</v>
      </c>
      <c r="AL1159" s="42">
        <v>-2.1584618000000001E-11</v>
      </c>
      <c r="AM1159" s="42">
        <v>-7.3385668999999996E-16</v>
      </c>
      <c r="AN1159" s="42">
        <v>-7.5951525000000003E-17</v>
      </c>
      <c r="AO1159" s="42">
        <v>-3.1389266999999999E-14</v>
      </c>
      <c r="AP1159" s="42">
        <v>-1.8135102000000001E-15</v>
      </c>
      <c r="AQ1159" s="42">
        <v>-1.3706524000000001E-15</v>
      </c>
      <c r="AR1159" s="42">
        <v>-1.5770267000000001E-10</v>
      </c>
      <c r="AS1159" s="42">
        <v>-6.0463385999999994E-11</v>
      </c>
      <c r="AT1159" s="42">
        <v>-7.8225023999999998E-13</v>
      </c>
      <c r="AU1159" s="42">
        <v>-1.4017911999999999E-6</v>
      </c>
      <c r="AV1159" s="29">
        <v>-2.0160832E-2</v>
      </c>
      <c r="AW1159" s="42">
        <v>-4.4876997000000001E-10</v>
      </c>
      <c r="AX1159" s="42">
        <v>-2.7290066E-12</v>
      </c>
      <c r="AY1159" s="42">
        <v>-1.2209778000000001E-16</v>
      </c>
      <c r="AZ1159" s="28"/>
      <c r="BA1159" s="33" t="s">
        <v>1407</v>
      </c>
      <c r="BB1159" s="28"/>
      <c r="BC1159" s="28"/>
      <c r="BE1159" s="32"/>
      <c r="BF1159"/>
      <c r="BG1159"/>
      <c r="BH1159"/>
      <c r="BI1159"/>
      <c r="BJ1159"/>
      <c r="BK1159"/>
      <c r="BL1159"/>
      <c r="BM1159"/>
      <c r="BN1159"/>
      <c r="BO1159"/>
      <c r="BP1159"/>
      <c r="BQ1159"/>
    </row>
    <row r="1160" spans="3:69">
      <c r="C1160" s="71" t="s">
        <v>1466</v>
      </c>
      <c r="E1160" s="68" t="s">
        <v>30</v>
      </c>
      <c r="F1160" s="43" t="s">
        <v>2595</v>
      </c>
      <c r="G1160" s="246">
        <f t="shared" si="1006"/>
        <v>-3.06395676493E-3</v>
      </c>
      <c r="H1160" s="95">
        <f t="shared" si="1007"/>
        <v>-1.0581778389999999E-3</v>
      </c>
      <c r="I1160" s="95">
        <f t="shared" si="1008"/>
        <v>-1.4768906019999998E-3</v>
      </c>
      <c r="J1160" s="152">
        <f t="shared" si="1009"/>
        <v>-2.4430599392999999E-4</v>
      </c>
      <c r="K1160" s="198">
        <v>-2.8458233E-4</v>
      </c>
      <c r="L1160" s="198">
        <v>-5.4425345000000001E-4</v>
      </c>
      <c r="M1160" s="198">
        <v>-8.9218337999999995E-4</v>
      </c>
      <c r="N1160" s="198">
        <v>-9.2949812999999998E-4</v>
      </c>
      <c r="O1160" s="198">
        <v>-1.1446531E-4</v>
      </c>
      <c r="P1160" s="198">
        <v>-1.4214399E-5</v>
      </c>
      <c r="Q1160" s="198">
        <v>-4.0453771999999999E-5</v>
      </c>
      <c r="R1160" s="198">
        <v>-2.891814E-5</v>
      </c>
      <c r="S1160" s="198">
        <v>-1.7438706E-4</v>
      </c>
      <c r="T1160" s="198">
        <v>-4.0084645000000002E-5</v>
      </c>
      <c r="U1160" s="198">
        <v>-9.1614893000000004E-7</v>
      </c>
      <c r="V1160" s="198">
        <v>0</v>
      </c>
      <c r="W1160" s="25"/>
      <c r="X1160" s="241">
        <f t="shared" si="1001"/>
        <v>-2.4532959482758618E-3</v>
      </c>
      <c r="Y1160" s="25">
        <v>-2.9431020000000001</v>
      </c>
      <c r="Z1160" s="67">
        <f t="shared" si="1010"/>
        <v>-6.5913195751568445E-4</v>
      </c>
      <c r="AA1160" s="5">
        <f t="shared" si="1011"/>
        <v>-2.7713227745799997E-8</v>
      </c>
      <c r="AB1160" s="5">
        <f t="shared" si="1012"/>
        <v>-5.8179591761103993E-11</v>
      </c>
      <c r="AC1160" s="36">
        <f t="shared" si="1013"/>
        <v>-2.2402481545800001E-2</v>
      </c>
      <c r="AD1160" s="42">
        <v>-3.7871631000000001E-9</v>
      </c>
      <c r="AE1160" s="42">
        <v>-1.1359631999999999E-11</v>
      </c>
      <c r="AF1160" s="42">
        <v>-3.0994849000000001E-16</v>
      </c>
      <c r="AG1160" s="42">
        <v>-1.1286159E-11</v>
      </c>
      <c r="AH1160" s="42">
        <v>-1.4661267999999999E-12</v>
      </c>
      <c r="AI1160" s="42">
        <v>-1.3051233000000001E-10</v>
      </c>
      <c r="AJ1160" s="42">
        <v>-2.3041759999999998E-8</v>
      </c>
      <c r="AK1160" s="42">
        <v>-1.8895893999999999E-11</v>
      </c>
      <c r="AL1160" s="42">
        <v>-2.3982909E-11</v>
      </c>
      <c r="AM1160" s="42">
        <v>-8.1539632999999997E-16</v>
      </c>
      <c r="AN1160" s="42">
        <v>-8.4390584E-17</v>
      </c>
      <c r="AO1160" s="42">
        <v>-3.4876963000000003E-14</v>
      </c>
      <c r="AP1160" s="42">
        <v>-2.0150114000000001E-15</v>
      </c>
      <c r="AQ1160" s="42">
        <v>-1.5229471E-15</v>
      </c>
      <c r="AR1160" s="42">
        <v>-1.7522519E-10</v>
      </c>
      <c r="AS1160" s="42">
        <v>-6.7181540000000005E-11</v>
      </c>
      <c r="AT1160" s="42">
        <v>-8.6916693999999999E-13</v>
      </c>
      <c r="AU1160" s="42">
        <v>-1.5575458E-6</v>
      </c>
      <c r="AV1160" s="29">
        <v>-2.2400923999999999E-2</v>
      </c>
      <c r="AW1160" s="42">
        <v>-4.9863329999999998E-10</v>
      </c>
      <c r="AX1160" s="42">
        <v>-3.0322295E-12</v>
      </c>
      <c r="AY1160" s="42">
        <v>-1.356642E-16</v>
      </c>
      <c r="AZ1160" s="28"/>
      <c r="BA1160" s="33" t="s">
        <v>1407</v>
      </c>
      <c r="BB1160" s="28"/>
      <c r="BC1160" s="28"/>
      <c r="BE1160" s="32"/>
      <c r="BF1160"/>
      <c r="BG1160"/>
      <c r="BH1160"/>
      <c r="BI1160"/>
      <c r="BJ1160"/>
      <c r="BK1160"/>
      <c r="BL1160"/>
      <c r="BM1160"/>
      <c r="BN1160"/>
      <c r="BO1160"/>
      <c r="BP1160"/>
      <c r="BQ1160"/>
    </row>
    <row r="1161" spans="3:69">
      <c r="C1161" s="71" t="s">
        <v>1467</v>
      </c>
      <c r="E1161" s="68" t="s">
        <v>30</v>
      </c>
      <c r="F1161" s="43" t="s">
        <v>2596</v>
      </c>
      <c r="G1161" s="246">
        <f t="shared" si="1006"/>
        <v>-2.0329672422700002E-3</v>
      </c>
      <c r="H1161" s="95">
        <f t="shared" si="1007"/>
        <v>-6.0123741109999998E-4</v>
      </c>
      <c r="I1161" s="95">
        <f t="shared" si="1008"/>
        <v>-8.3914237800000009E-4</v>
      </c>
      <c r="J1161" s="152">
        <f t="shared" si="1009"/>
        <v>-1.3881022316999998E-4</v>
      </c>
      <c r="K1161" s="198">
        <v>-4.5377722999999999E-4</v>
      </c>
      <c r="L1161" s="198">
        <v>-3.0923491000000002E-4</v>
      </c>
      <c r="M1161" s="198">
        <v>-5.0692236999999997E-4</v>
      </c>
      <c r="N1161" s="198">
        <v>-5.2812393999999996E-4</v>
      </c>
      <c r="O1161" s="198">
        <v>-6.5037107999999996E-5</v>
      </c>
      <c r="P1161" s="198">
        <v>-8.0763630999999998E-6</v>
      </c>
      <c r="Q1161" s="198">
        <v>-2.2985097999999999E-5</v>
      </c>
      <c r="R1161" s="198">
        <v>-1.6430760999999999E-5</v>
      </c>
      <c r="S1161" s="198">
        <v>-9.9083556999999997E-5</v>
      </c>
      <c r="T1161" s="198">
        <v>-2.2775365999999999E-5</v>
      </c>
      <c r="U1161" s="198">
        <v>-5.2053917000000003E-7</v>
      </c>
      <c r="V1161" s="198">
        <v>0</v>
      </c>
      <c r="W1161" s="25"/>
      <c r="X1161" s="241">
        <f t="shared" si="1001"/>
        <v>-3.9118726724137924E-3</v>
      </c>
      <c r="Y1161" s="25">
        <v>-1.6722170000000001</v>
      </c>
      <c r="Z1161" s="67">
        <f t="shared" si="1010"/>
        <v>-4.1779315863553051E-4</v>
      </c>
      <c r="AA1161" s="5">
        <f t="shared" si="1011"/>
        <v>-1.8082813824770004E-8</v>
      </c>
      <c r="AB1161" s="5">
        <f t="shared" si="1012"/>
        <v>-4.0107051264763998E-11</v>
      </c>
      <c r="AC1161" s="36">
        <f t="shared" si="1013"/>
        <v>-1.272868296921E-2</v>
      </c>
      <c r="AD1161" s="42">
        <v>-4.4884590000000001E-9</v>
      </c>
      <c r="AE1161" s="42">
        <v>-1.3504609E-11</v>
      </c>
      <c r="AF1161" s="42">
        <v>-3.6873062000000001E-16</v>
      </c>
      <c r="AG1161" s="42">
        <v>-6.4125902000000004E-12</v>
      </c>
      <c r="AH1161" s="42">
        <v>-8.3302657000000004E-13</v>
      </c>
      <c r="AI1161" s="42">
        <v>-7.4154732000000002E-11</v>
      </c>
      <c r="AJ1161" s="42">
        <v>-1.3091909E-8</v>
      </c>
      <c r="AK1161" s="42">
        <v>-1.0736303E-11</v>
      </c>
      <c r="AL1161" s="42">
        <v>-1.3626652999999999E-11</v>
      </c>
      <c r="AM1161" s="42">
        <v>-4.6329336999999997E-16</v>
      </c>
      <c r="AN1161" s="42">
        <v>-4.7949194999999998E-17</v>
      </c>
      <c r="AO1161" s="42">
        <v>-1.9816455999999999E-14</v>
      </c>
      <c r="AP1161" s="42">
        <v>-1.1448928E-15</v>
      </c>
      <c r="AQ1161" s="42">
        <v>-8.6531085E-16</v>
      </c>
      <c r="AR1161" s="42">
        <v>-9.9559765999999997E-11</v>
      </c>
      <c r="AS1161" s="42">
        <v>-3.8171330000000001E-11</v>
      </c>
      <c r="AT1161" s="42">
        <v>-4.9384485000000002E-13</v>
      </c>
      <c r="AU1161" s="42">
        <v>-8.8496921000000001E-7</v>
      </c>
      <c r="AV1161" s="29">
        <v>-1.2727798E-2</v>
      </c>
      <c r="AW1161" s="42">
        <v>-2.8331438E-10</v>
      </c>
      <c r="AX1161" s="42">
        <v>-1.7228577000000001E-12</v>
      </c>
      <c r="AY1161" s="42">
        <v>-7.7081929000000002E-17</v>
      </c>
      <c r="AZ1161" s="28"/>
      <c r="BA1161" s="33" t="s">
        <v>1407</v>
      </c>
      <c r="BB1161" s="28"/>
      <c r="BC1161" s="28"/>
      <c r="BE1161" s="32"/>
      <c r="BF1161"/>
      <c r="BG1161"/>
      <c r="BH1161"/>
      <c r="BI1161"/>
      <c r="BJ1161"/>
      <c r="BK1161"/>
      <c r="BL1161"/>
      <c r="BM1161"/>
      <c r="BN1161"/>
      <c r="BO1161"/>
      <c r="BP1161"/>
      <c r="BQ1161"/>
    </row>
    <row r="1162" spans="3:69">
      <c r="C1162" s="71" t="s">
        <v>1468</v>
      </c>
      <c r="E1162" s="68" t="s">
        <v>30</v>
      </c>
      <c r="F1162" s="43" t="s">
        <v>2597</v>
      </c>
      <c r="G1162" s="246">
        <f t="shared" si="1006"/>
        <v>4.7738393485599996E-3</v>
      </c>
      <c r="H1162" s="95">
        <f t="shared" si="1007"/>
        <v>-5.6083425549999992E-4</v>
      </c>
      <c r="I1162" s="95">
        <f t="shared" si="1008"/>
        <v>-7.8275201899999998E-4</v>
      </c>
      <c r="J1162" s="152">
        <f t="shared" si="1009"/>
        <v>-1.2948217694E-4</v>
      </c>
      <c r="K1162" s="198">
        <v>6.2469077999999997E-3</v>
      </c>
      <c r="L1162" s="198">
        <v>-2.8845432999999998E-4</v>
      </c>
      <c r="M1162" s="198">
        <v>-4.7285718999999998E-4</v>
      </c>
      <c r="N1162" s="198">
        <v>-4.9263401E-4</v>
      </c>
      <c r="O1162" s="198">
        <v>-6.0666613999999998E-5</v>
      </c>
      <c r="P1162" s="198">
        <v>-7.5336314999999997E-6</v>
      </c>
      <c r="Q1162" s="198">
        <v>-2.1440499E-5</v>
      </c>
      <c r="R1162" s="198">
        <v>-1.5326614000000002E-5</v>
      </c>
      <c r="S1162" s="198">
        <v>-9.2425141999999999E-5</v>
      </c>
      <c r="T1162" s="198">
        <v>-2.1244862E-5</v>
      </c>
      <c r="U1162" s="198">
        <v>-4.8555893999999998E-7</v>
      </c>
      <c r="V1162" s="198">
        <v>0</v>
      </c>
      <c r="W1162" s="25"/>
      <c r="X1162" s="241">
        <f t="shared" si="1001"/>
        <v>5.3852653448275854E-2</v>
      </c>
      <c r="Y1162" s="25">
        <v>-1.559844</v>
      </c>
      <c r="Z1162" s="67">
        <f t="shared" si="1010"/>
        <v>5.9879812419105186E-4</v>
      </c>
      <c r="AA1162" s="5">
        <f t="shared" si="1011"/>
        <v>3.6493880538609997E-8</v>
      </c>
      <c r="AB1162" s="5">
        <f t="shared" si="1012"/>
        <v>1.23597150046058E-10</v>
      </c>
      <c r="AC1162" s="36">
        <f t="shared" si="1013"/>
        <v>-1.187331549928E-2</v>
      </c>
      <c r="AD1162" s="42">
        <v>4.9174695000000001E-8</v>
      </c>
      <c r="AE1162" s="42">
        <v>1.4840751E-10</v>
      </c>
      <c r="AF1162" s="42">
        <v>4.0549241000000001E-15</v>
      </c>
      <c r="AG1162" s="42">
        <v>-5.9816642000000002E-12</v>
      </c>
      <c r="AH1162" s="42">
        <v>-7.7704719000000002E-13</v>
      </c>
      <c r="AI1162" s="42">
        <v>-6.9171533999999999E-11</v>
      </c>
      <c r="AJ1162" s="42">
        <v>-1.2212133E-8</v>
      </c>
      <c r="AK1162" s="42">
        <v>-1.0014824000000001E-11</v>
      </c>
      <c r="AL1162" s="42">
        <v>-1.2710942E-11</v>
      </c>
      <c r="AM1162" s="42">
        <v>-4.3216005E-16</v>
      </c>
      <c r="AN1162" s="42">
        <v>-4.4727009000000003E-17</v>
      </c>
      <c r="AO1162" s="42">
        <v>-1.8484790999999999E-14</v>
      </c>
      <c r="AP1162" s="42">
        <v>-1.067956E-15</v>
      </c>
      <c r="AQ1162" s="42">
        <v>-8.0716196000000003E-16</v>
      </c>
      <c r="AR1162" s="42">
        <v>-9.2869349999999998E-11</v>
      </c>
      <c r="AS1162" s="42">
        <v>-3.5606216E-11</v>
      </c>
      <c r="AT1162" s="42">
        <v>-4.6065848000000005E-13</v>
      </c>
      <c r="AU1162" s="42">
        <v>-8.2549928000000001E-7</v>
      </c>
      <c r="AV1162" s="29">
        <v>-1.1872489999999999E-2</v>
      </c>
      <c r="AW1162" s="42">
        <v>-2.6427565E-10</v>
      </c>
      <c r="AX1162" s="42">
        <v>-1.6070817E-12</v>
      </c>
      <c r="AY1162" s="42">
        <v>-7.1902022999999998E-17</v>
      </c>
      <c r="AZ1162" s="28"/>
      <c r="BA1162" s="33" t="s">
        <v>1407</v>
      </c>
      <c r="BB1162" s="28"/>
      <c r="BC1162" s="28"/>
      <c r="BE1162" s="32"/>
      <c r="BF1162"/>
      <c r="BG1162"/>
      <c r="BH1162"/>
      <c r="BI1162"/>
      <c r="BJ1162"/>
      <c r="BK1162"/>
      <c r="BL1162"/>
      <c r="BM1162"/>
      <c r="BN1162"/>
      <c r="BO1162"/>
      <c r="BP1162"/>
      <c r="BQ1162"/>
    </row>
    <row r="1163" spans="3:69">
      <c r="C1163" s="71" t="s">
        <v>1469</v>
      </c>
      <c r="E1163" s="68" t="s">
        <v>30</v>
      </c>
      <c r="F1163" s="43" t="s">
        <v>2598</v>
      </c>
      <c r="G1163" s="246">
        <f t="shared" si="1006"/>
        <v>4.7738393485599996E-3</v>
      </c>
      <c r="H1163" s="95">
        <f t="shared" si="1007"/>
        <v>-5.6083425549999992E-4</v>
      </c>
      <c r="I1163" s="95">
        <f t="shared" si="1008"/>
        <v>-7.8275201899999998E-4</v>
      </c>
      <c r="J1163" s="152">
        <f t="shared" si="1009"/>
        <v>-1.2948217694E-4</v>
      </c>
      <c r="K1163" s="198">
        <v>6.2469077999999997E-3</v>
      </c>
      <c r="L1163" s="198">
        <v>-2.8845432999999998E-4</v>
      </c>
      <c r="M1163" s="198">
        <v>-4.7285718999999998E-4</v>
      </c>
      <c r="N1163" s="198">
        <v>-4.9263401E-4</v>
      </c>
      <c r="O1163" s="198">
        <v>-6.0666613999999998E-5</v>
      </c>
      <c r="P1163" s="198">
        <v>-7.5336314999999997E-6</v>
      </c>
      <c r="Q1163" s="198">
        <v>-2.1440499E-5</v>
      </c>
      <c r="R1163" s="198">
        <v>-1.5326614000000002E-5</v>
      </c>
      <c r="S1163" s="198">
        <v>-9.2425141999999999E-5</v>
      </c>
      <c r="T1163" s="198">
        <v>-2.1244862E-5</v>
      </c>
      <c r="U1163" s="198">
        <v>-4.8555893999999998E-7</v>
      </c>
      <c r="V1163" s="198">
        <v>0</v>
      </c>
      <c r="W1163" s="25"/>
      <c r="X1163" s="241">
        <f t="shared" si="1001"/>
        <v>5.3852653448275854E-2</v>
      </c>
      <c r="Y1163" s="25">
        <v>-1.559844</v>
      </c>
      <c r="Z1163" s="67">
        <f t="shared" si="1010"/>
        <v>5.9879812419105186E-4</v>
      </c>
      <c r="AA1163" s="5">
        <f t="shared" si="1011"/>
        <v>3.6493880538609997E-8</v>
      </c>
      <c r="AB1163" s="5">
        <f t="shared" si="1012"/>
        <v>1.23597150046058E-10</v>
      </c>
      <c r="AC1163" s="36">
        <f t="shared" si="1013"/>
        <v>-1.187331549928E-2</v>
      </c>
      <c r="AD1163" s="42">
        <v>4.9174695000000001E-8</v>
      </c>
      <c r="AE1163" s="42">
        <v>1.4840751E-10</v>
      </c>
      <c r="AF1163" s="42">
        <v>4.0549241000000001E-15</v>
      </c>
      <c r="AG1163" s="42">
        <v>-5.9816642000000002E-12</v>
      </c>
      <c r="AH1163" s="42">
        <v>-7.7704719000000002E-13</v>
      </c>
      <c r="AI1163" s="42">
        <v>-6.9171533999999999E-11</v>
      </c>
      <c r="AJ1163" s="42">
        <v>-1.2212133E-8</v>
      </c>
      <c r="AK1163" s="42">
        <v>-1.0014824000000001E-11</v>
      </c>
      <c r="AL1163" s="42">
        <v>-1.2710942E-11</v>
      </c>
      <c r="AM1163" s="42">
        <v>-4.3216005E-16</v>
      </c>
      <c r="AN1163" s="42">
        <v>-4.4727009000000003E-17</v>
      </c>
      <c r="AO1163" s="42">
        <v>-1.8484790999999999E-14</v>
      </c>
      <c r="AP1163" s="42">
        <v>-1.067956E-15</v>
      </c>
      <c r="AQ1163" s="42">
        <v>-8.0716196000000003E-16</v>
      </c>
      <c r="AR1163" s="42">
        <v>-9.2869349999999998E-11</v>
      </c>
      <c r="AS1163" s="42">
        <v>-3.5606216E-11</v>
      </c>
      <c r="AT1163" s="42">
        <v>-4.6065848000000005E-13</v>
      </c>
      <c r="AU1163" s="42">
        <v>-8.2549928000000001E-7</v>
      </c>
      <c r="AV1163" s="29">
        <v>-1.1872489999999999E-2</v>
      </c>
      <c r="AW1163" s="42">
        <v>-2.6427565E-10</v>
      </c>
      <c r="AX1163" s="42">
        <v>-1.6070817E-12</v>
      </c>
      <c r="AY1163" s="42">
        <v>-7.1902022999999998E-17</v>
      </c>
      <c r="AZ1163" s="28"/>
      <c r="BA1163" s="33" t="s">
        <v>1407</v>
      </c>
      <c r="BB1163" s="28"/>
      <c r="BC1163" s="28"/>
      <c r="BE1163" s="32"/>
      <c r="BF1163"/>
      <c r="BG1163"/>
      <c r="BH1163"/>
      <c r="BI1163"/>
      <c r="BJ1163"/>
      <c r="BK1163"/>
      <c r="BL1163"/>
      <c r="BM1163"/>
      <c r="BN1163"/>
      <c r="BO1163"/>
      <c r="BP1163"/>
      <c r="BQ1163"/>
    </row>
    <row r="1164" spans="3:69">
      <c r="C1164" s="71" t="s">
        <v>1470</v>
      </c>
      <c r="E1164" s="68" t="s">
        <v>30</v>
      </c>
      <c r="F1164" s="43" t="s">
        <v>2599</v>
      </c>
      <c r="G1164" s="246">
        <f t="shared" si="1006"/>
        <v>8.5341198498200006E-3</v>
      </c>
      <c r="H1164" s="95">
        <f t="shared" si="1007"/>
        <v>-4.7858497299999996E-4</v>
      </c>
      <c r="I1164" s="95">
        <f t="shared" si="1008"/>
        <v>-6.6795733800000001E-4</v>
      </c>
      <c r="J1164" s="152">
        <f t="shared" si="1009"/>
        <v>-1.1049293918E-4</v>
      </c>
      <c r="K1164" s="198">
        <v>9.7911551000000006E-3</v>
      </c>
      <c r="L1164" s="198">
        <v>-2.4615098999999999E-4</v>
      </c>
      <c r="M1164" s="198">
        <v>-4.0351021000000002E-4</v>
      </c>
      <c r="N1164" s="198">
        <v>-4.2038664999999997E-4</v>
      </c>
      <c r="O1164" s="198">
        <v>-5.1769537999999997E-5</v>
      </c>
      <c r="P1164" s="198">
        <v>-6.428785E-6</v>
      </c>
      <c r="Q1164" s="198">
        <v>-1.8296138E-5</v>
      </c>
      <c r="R1164" s="198">
        <v>-1.3078885999999999E-5</v>
      </c>
      <c r="S1164" s="198">
        <v>-7.8870511999999996E-5</v>
      </c>
      <c r="T1164" s="198">
        <v>-1.8129192000000001E-5</v>
      </c>
      <c r="U1164" s="198">
        <v>-4.1434917999999999E-7</v>
      </c>
      <c r="V1164" s="198">
        <v>0</v>
      </c>
      <c r="W1164" s="25"/>
      <c r="X1164" s="241">
        <f t="shared" si="1001"/>
        <v>8.4406509482758615E-2</v>
      </c>
      <c r="Y1164" s="25">
        <v>-1.3310846999999999</v>
      </c>
      <c r="Z1164" s="67">
        <f t="shared" si="1010"/>
        <v>1.1720063931469325E-3</v>
      </c>
      <c r="AA1164" s="5">
        <f t="shared" si="1011"/>
        <v>6.6824974130049987E-8</v>
      </c>
      <c r="AB1164" s="5">
        <f t="shared" si="1012"/>
        <v>2.1313849077057504E-10</v>
      </c>
      <c r="AC1164" s="36">
        <f t="shared" si="1013"/>
        <v>-1.0132031435490001E-2</v>
      </c>
      <c r="AD1164" s="42">
        <v>7.7646080999999995E-8</v>
      </c>
      <c r="AE1164" s="42">
        <v>2.3430733999999998E-10</v>
      </c>
      <c r="AF1164" s="42">
        <v>6.4017980000000004E-15</v>
      </c>
      <c r="AG1164" s="42">
        <v>-5.1044217999999996E-12</v>
      </c>
      <c r="AH1164" s="42">
        <v>-6.6308914999999997E-13</v>
      </c>
      <c r="AI1164" s="42">
        <v>-5.9027167000000001E-11</v>
      </c>
      <c r="AJ1164" s="42">
        <v>-1.0421159999999999E-8</v>
      </c>
      <c r="AK1164" s="42">
        <v>-8.5460974999999999E-12</v>
      </c>
      <c r="AL1164" s="42">
        <v>-1.0846816000000001E-11</v>
      </c>
      <c r="AM1164" s="42">
        <v>-3.6878152000000002E-16</v>
      </c>
      <c r="AN1164" s="42">
        <v>-3.8167559E-17</v>
      </c>
      <c r="AO1164" s="42">
        <v>-1.5773899E-14</v>
      </c>
      <c r="AP1164" s="42">
        <v>-9.113346899999999E-16</v>
      </c>
      <c r="AQ1164" s="42">
        <v>-6.8878743999999996E-16</v>
      </c>
      <c r="AR1164" s="42">
        <v>-7.9249573999999997E-11</v>
      </c>
      <c r="AS1164" s="42">
        <v>-3.0384378000000003E-11</v>
      </c>
      <c r="AT1164" s="42">
        <v>-3.931005E-13</v>
      </c>
      <c r="AU1164" s="42">
        <v>-7.0443548999999997E-7</v>
      </c>
      <c r="AV1164" s="29">
        <v>-1.0131327000000001E-2</v>
      </c>
      <c r="AW1164" s="42">
        <v>-2.2551824000000001E-10</v>
      </c>
      <c r="AX1164" s="42">
        <v>-1.3713947E-12</v>
      </c>
      <c r="AY1164" s="42">
        <v>-6.1357216000000003E-17</v>
      </c>
      <c r="AZ1164" s="28"/>
      <c r="BA1164" s="33" t="s">
        <v>1407</v>
      </c>
      <c r="BB1164" s="28"/>
      <c r="BC1164" s="28"/>
      <c r="BE1164" s="32"/>
      <c r="BF1164"/>
      <c r="BG1164"/>
      <c r="BH1164"/>
      <c r="BI1164"/>
      <c r="BJ1164"/>
      <c r="BK1164"/>
      <c r="BL1164"/>
      <c r="BM1164"/>
      <c r="BN1164"/>
      <c r="BO1164"/>
      <c r="BP1164"/>
      <c r="BQ1164"/>
    </row>
    <row r="1165" spans="3:69">
      <c r="C1165" s="71" t="s">
        <v>1471</v>
      </c>
      <c r="E1165" s="68" t="s">
        <v>30</v>
      </c>
      <c r="F1165" s="43" t="s">
        <v>2600</v>
      </c>
      <c r="G1165" s="246">
        <f t="shared" si="1006"/>
        <v>6.5897831370599997E-3</v>
      </c>
      <c r="H1165" s="95">
        <f t="shared" si="1007"/>
        <v>-6.2071749730000002E-4</v>
      </c>
      <c r="I1165" s="95">
        <f t="shared" si="1008"/>
        <v>-8.6633059500000002E-4</v>
      </c>
      <c r="J1165" s="152">
        <f t="shared" si="1009"/>
        <v>-1.4330767063999998E-4</v>
      </c>
      <c r="K1165" s="198">
        <v>8.2201389E-3</v>
      </c>
      <c r="L1165" s="198">
        <v>-3.1925412E-4</v>
      </c>
      <c r="M1165" s="198">
        <v>-5.2334666000000002E-4</v>
      </c>
      <c r="N1165" s="198">
        <v>-5.4523514999999998E-4</v>
      </c>
      <c r="O1165" s="198">
        <v>-6.7144310000000001E-5</v>
      </c>
      <c r="P1165" s="198">
        <v>-8.3380372999999998E-6</v>
      </c>
      <c r="Q1165" s="198">
        <v>-2.3729814999999999E-5</v>
      </c>
      <c r="R1165" s="198">
        <v>-1.6963117999999999E-5</v>
      </c>
      <c r="S1165" s="198">
        <v>-1.0229386E-4</v>
      </c>
      <c r="T1165" s="198">
        <v>-2.3513288000000001E-5</v>
      </c>
      <c r="U1165" s="198">
        <v>-5.3740464000000003E-7</v>
      </c>
      <c r="V1165" s="198">
        <v>0</v>
      </c>
      <c r="W1165" s="25"/>
      <c r="X1165" s="241">
        <f t="shared" si="1001"/>
        <v>7.0863266379310341E-2</v>
      </c>
      <c r="Y1165" s="25">
        <v>-1.7263968000000001</v>
      </c>
      <c r="Z1165" s="67">
        <f t="shared" si="1010"/>
        <v>8.5631481809538912E-4</v>
      </c>
      <c r="AA1165" s="5">
        <f t="shared" si="1011"/>
        <v>5.0840250939169986E-8</v>
      </c>
      <c r="AB1165" s="5">
        <f t="shared" si="1012"/>
        <v>1.6832448736607703E-10</v>
      </c>
      <c r="AC1165" s="36">
        <f t="shared" si="1013"/>
        <v>-1.3141092642219999E-2</v>
      </c>
      <c r="AD1165" s="42">
        <v>6.4875062999999994E-8</v>
      </c>
      <c r="AE1165" s="42">
        <v>1.9578312000000001E-10</v>
      </c>
      <c r="AF1165" s="42">
        <v>5.3493165999999997E-15</v>
      </c>
      <c r="AG1165" s="42">
        <v>-6.6203581999999996E-12</v>
      </c>
      <c r="AH1165" s="42">
        <v>-8.6001663000000002E-13</v>
      </c>
      <c r="AI1165" s="42">
        <v>-7.6557345000000004E-11</v>
      </c>
      <c r="AJ1165" s="42">
        <v>-1.3516087E-8</v>
      </c>
      <c r="AK1165" s="42">
        <v>-1.1084159999999999E-11</v>
      </c>
      <c r="AL1165" s="42">
        <v>-1.4068157E-11</v>
      </c>
      <c r="AM1165" s="42">
        <v>-4.7830406999999996E-16</v>
      </c>
      <c r="AN1165" s="42">
        <v>-4.9502749E-17</v>
      </c>
      <c r="AO1165" s="42">
        <v>-2.0458509999999999E-14</v>
      </c>
      <c r="AP1165" s="42">
        <v>-1.1819874E-15</v>
      </c>
      <c r="AQ1165" s="42">
        <v>-8.9334691999999997E-16</v>
      </c>
      <c r="AR1165" s="42">
        <v>-1.027855E-10</v>
      </c>
      <c r="AS1165" s="42">
        <v>-3.9408081E-11</v>
      </c>
      <c r="AT1165" s="42">
        <v>-5.0984542000000004E-13</v>
      </c>
      <c r="AU1165" s="42">
        <v>-9.1364221999999997E-7</v>
      </c>
      <c r="AV1165" s="29">
        <v>-1.3140179E-2</v>
      </c>
      <c r="AW1165" s="42">
        <v>-2.9249375999999999E-10</v>
      </c>
      <c r="AX1165" s="42">
        <v>-1.7786783000000001E-12</v>
      </c>
      <c r="AY1165" s="42">
        <v>-7.9579383999999996E-17</v>
      </c>
      <c r="AZ1165" s="28"/>
      <c r="BA1165" s="33" t="s">
        <v>1407</v>
      </c>
      <c r="BB1165" s="28"/>
      <c r="BC1165" s="28"/>
      <c r="BE1165" s="32"/>
      <c r="BF1165"/>
      <c r="BG1165"/>
      <c r="BH1165"/>
      <c r="BI1165"/>
      <c r="BJ1165"/>
      <c r="BK1165"/>
      <c r="BL1165"/>
      <c r="BM1165"/>
      <c r="BN1165"/>
      <c r="BO1165"/>
      <c r="BP1165"/>
      <c r="BQ1165"/>
    </row>
    <row r="1166" spans="3:69">
      <c r="C1166" s="71" t="s">
        <v>1472</v>
      </c>
      <c r="E1166" s="68" t="s">
        <v>30</v>
      </c>
      <c r="F1166" s="43" t="s">
        <v>2601</v>
      </c>
      <c r="G1166" s="246">
        <f t="shared" si="1006"/>
        <v>8.7703693298300002E-3</v>
      </c>
      <c r="H1166" s="95">
        <f t="shared" si="1007"/>
        <v>-4.2327113360000001E-4</v>
      </c>
      <c r="I1166" s="95">
        <f t="shared" si="1008"/>
        <v>-5.9075623900000003E-4</v>
      </c>
      <c r="J1166" s="152">
        <f t="shared" si="1009"/>
        <v>-9.7722397570000003E-5</v>
      </c>
      <c r="K1166" s="198">
        <v>9.8821190999999996E-3</v>
      </c>
      <c r="L1166" s="198">
        <v>-2.1770137999999999E-4</v>
      </c>
      <c r="M1166" s="198">
        <v>-3.5687335000000002E-4</v>
      </c>
      <c r="N1166" s="198">
        <v>-3.7179925E-4</v>
      </c>
      <c r="O1166" s="198">
        <v>-4.5786123999999998E-5</v>
      </c>
      <c r="P1166" s="198">
        <v>-5.6857595999999998E-6</v>
      </c>
      <c r="Q1166" s="198">
        <v>-1.6181508999999999E-5</v>
      </c>
      <c r="R1166" s="198">
        <v>-1.1567256E-5</v>
      </c>
      <c r="S1166" s="198">
        <v>-6.9754823999999997E-5</v>
      </c>
      <c r="T1166" s="198">
        <v>-1.6033858000000001E-5</v>
      </c>
      <c r="U1166" s="198">
        <v>-3.6645956999999999E-7</v>
      </c>
      <c r="V1166" s="198">
        <v>0</v>
      </c>
      <c r="W1166" s="25"/>
      <c r="X1166" s="241">
        <f t="shared" si="1001"/>
        <v>8.5190681896551712E-2</v>
      </c>
      <c r="Y1166" s="25">
        <v>-1.1772408000000001</v>
      </c>
      <c r="Z1166" s="67">
        <f t="shared" si="1010"/>
        <v>1.217737201803378E-3</v>
      </c>
      <c r="AA1166" s="5">
        <f t="shared" si="1011"/>
        <v>6.8882325143790006E-8</v>
      </c>
      <c r="AB1166" s="5">
        <f t="shared" si="1012"/>
        <v>2.18016358149768E-10</v>
      </c>
      <c r="AC1166" s="36">
        <f t="shared" si="1013"/>
        <v>-8.9609927183300006E-3</v>
      </c>
      <c r="AD1166" s="42">
        <v>7.8452751000000004E-8</v>
      </c>
      <c r="AE1166" s="42">
        <v>2.3673775000000001E-10</v>
      </c>
      <c r="AF1166" s="42">
        <v>6.4681786000000004E-15</v>
      </c>
      <c r="AG1166" s="42">
        <v>-4.5144634999999997E-12</v>
      </c>
      <c r="AH1166" s="42">
        <v>-5.8645070999999998E-13</v>
      </c>
      <c r="AI1166" s="42">
        <v>-5.2204931000000001E-11</v>
      </c>
      <c r="AJ1166" s="42">
        <v>-9.2167040000000007E-9</v>
      </c>
      <c r="AK1166" s="42">
        <v>-7.5583575999999995E-12</v>
      </c>
      <c r="AL1166" s="42">
        <v>-9.5931637E-12</v>
      </c>
      <c r="AM1166" s="42">
        <v>-3.2615852999999998E-16</v>
      </c>
      <c r="AN1166" s="42">
        <v>-3.3756233999999998E-17</v>
      </c>
      <c r="AO1166" s="42">
        <v>-1.3950785000000001E-14</v>
      </c>
      <c r="AP1166" s="42">
        <v>-8.0600454999999995E-16</v>
      </c>
      <c r="AQ1166" s="42">
        <v>-6.0917883999999998E-16</v>
      </c>
      <c r="AR1166" s="42">
        <v>-7.0090074999999998E-11</v>
      </c>
      <c r="AS1166" s="42">
        <v>-2.6872616000000001E-11</v>
      </c>
      <c r="AT1166" s="42">
        <v>-3.4766678000000002E-13</v>
      </c>
      <c r="AU1166" s="42">
        <v>-6.2301833000000001E-7</v>
      </c>
      <c r="AV1166" s="29">
        <v>-8.9603697E-3</v>
      </c>
      <c r="AW1166" s="42">
        <v>-1.9945332E-10</v>
      </c>
      <c r="AX1166" s="42">
        <v>-1.2128917999999999E-12</v>
      </c>
      <c r="AY1166" s="42">
        <v>-5.4265677999999998E-17</v>
      </c>
      <c r="AZ1166" s="28"/>
      <c r="BA1166" s="33" t="s">
        <v>1407</v>
      </c>
      <c r="BB1166" s="28"/>
      <c r="BC1166" s="28"/>
      <c r="BE1166" s="32"/>
      <c r="BF1166"/>
      <c r="BG1166"/>
      <c r="BH1166"/>
      <c r="BI1166"/>
      <c r="BJ1166"/>
      <c r="BK1166"/>
      <c r="BL1166"/>
      <c r="BM1166"/>
      <c r="BN1166"/>
      <c r="BO1166"/>
      <c r="BP1166"/>
      <c r="BQ1166"/>
    </row>
    <row r="1167" spans="3:69">
      <c r="C1167" s="71" t="s">
        <v>1473</v>
      </c>
      <c r="E1167" s="68" t="s">
        <v>30</v>
      </c>
      <c r="F1167" s="43" t="s">
        <v>2602</v>
      </c>
      <c r="G1167" s="246">
        <f t="shared" si="1006"/>
        <v>6.5394746856300007E-3</v>
      </c>
      <c r="H1167" s="95">
        <f t="shared" si="1007"/>
        <v>-6.2432492849999997E-4</v>
      </c>
      <c r="I1167" s="95">
        <f t="shared" si="1008"/>
        <v>-8.7136544499999999E-4</v>
      </c>
      <c r="J1167" s="152">
        <f t="shared" si="1009"/>
        <v>-1.4414054087E-4</v>
      </c>
      <c r="K1167" s="198">
        <v>8.1793056000000006E-3</v>
      </c>
      <c r="L1167" s="198">
        <v>-3.2110952999999997E-4</v>
      </c>
      <c r="M1167" s="198">
        <v>-5.2638819000000003E-4</v>
      </c>
      <c r="N1167" s="198">
        <v>-5.4840390000000002E-4</v>
      </c>
      <c r="O1167" s="198">
        <v>-6.7534533000000006E-5</v>
      </c>
      <c r="P1167" s="198">
        <v>-8.3864954999999994E-6</v>
      </c>
      <c r="Q1167" s="198">
        <v>-2.3867725E-5</v>
      </c>
      <c r="R1167" s="198">
        <v>-1.7061703000000001E-5</v>
      </c>
      <c r="S1167" s="198">
        <v>-1.0288836999999999E-4</v>
      </c>
      <c r="T1167" s="198">
        <v>-2.3649940000000001E-5</v>
      </c>
      <c r="U1167" s="198">
        <v>-5.4052787000000004E-7</v>
      </c>
      <c r="V1167" s="198">
        <v>0</v>
      </c>
      <c r="W1167" s="25"/>
      <c r="X1167" s="241">
        <f t="shared" si="1001"/>
        <v>7.05112551724138E-2</v>
      </c>
      <c r="Y1167" s="25">
        <v>-1.7364302</v>
      </c>
      <c r="Z1167" s="67">
        <f t="shared" si="1010"/>
        <v>8.4816011268314215E-4</v>
      </c>
      <c r="AA1167" s="5">
        <f t="shared" si="1011"/>
        <v>5.0426869258509982E-8</v>
      </c>
      <c r="AB1167" s="5">
        <f t="shared" si="1012"/>
        <v>1.67163909361261E-10</v>
      </c>
      <c r="AC1167" s="36">
        <f t="shared" si="1013"/>
        <v>-1.321746395203E-2</v>
      </c>
      <c r="AD1167" s="42">
        <v>6.4543246999999994E-8</v>
      </c>
      <c r="AE1167" s="42">
        <v>1.9478217999999999E-10</v>
      </c>
      <c r="AF1167" s="42">
        <v>5.3219708999999998E-15</v>
      </c>
      <c r="AG1167" s="42">
        <v>-6.6588336999999999E-12</v>
      </c>
      <c r="AH1167" s="42">
        <v>-8.6501479000000003E-13</v>
      </c>
      <c r="AI1167" s="42">
        <v>-7.7002274E-11</v>
      </c>
      <c r="AJ1167" s="42">
        <v>-1.3594638000000001E-8</v>
      </c>
      <c r="AK1167" s="42">
        <v>-1.1148576999999999E-11</v>
      </c>
      <c r="AL1167" s="42">
        <v>-1.4149915999999999E-11</v>
      </c>
      <c r="AM1167" s="42">
        <v>-4.8108383000000002E-16</v>
      </c>
      <c r="AN1167" s="42">
        <v>-4.9790444000000003E-17</v>
      </c>
      <c r="AO1167" s="42">
        <v>-2.0577407999999999E-14</v>
      </c>
      <c r="AP1167" s="42">
        <v>-1.1888567E-15</v>
      </c>
      <c r="AQ1167" s="42">
        <v>-8.9853879000000002E-16</v>
      </c>
      <c r="AR1167" s="42">
        <v>-1.0338286000000001E-10</v>
      </c>
      <c r="AS1167" s="42">
        <v>-3.9637109000000003E-11</v>
      </c>
      <c r="AT1167" s="42">
        <v>-5.1280848999999997E-13</v>
      </c>
      <c r="AU1167" s="42">
        <v>-9.1895202999999996E-7</v>
      </c>
      <c r="AV1167" s="29">
        <v>-1.3216545E-2</v>
      </c>
      <c r="AW1167" s="42">
        <v>-2.9419365000000002E-10</v>
      </c>
      <c r="AX1167" s="42">
        <v>-1.7890154E-12</v>
      </c>
      <c r="AY1167" s="42">
        <v>-8.0041874999999998E-17</v>
      </c>
      <c r="AZ1167" s="28"/>
      <c r="BA1167" s="33" t="s">
        <v>1407</v>
      </c>
      <c r="BB1167" s="28"/>
      <c r="BC1167" s="28"/>
      <c r="BE1167" s="32"/>
      <c r="BF1167"/>
      <c r="BG1167"/>
      <c r="BH1167"/>
      <c r="BI1167"/>
      <c r="BJ1167"/>
      <c r="BK1167"/>
      <c r="BL1167"/>
      <c r="BM1167"/>
      <c r="BN1167"/>
      <c r="BO1167"/>
      <c r="BP1167"/>
      <c r="BQ1167"/>
    </row>
    <row r="1168" spans="3:69">
      <c r="C1168" s="71" t="s">
        <v>1474</v>
      </c>
      <c r="E1168" s="68" t="s">
        <v>30</v>
      </c>
      <c r="F1168" s="43" t="s">
        <v>2603</v>
      </c>
      <c r="G1168" s="246">
        <f t="shared" si="1006"/>
        <v>9.3145189727700008E-3</v>
      </c>
      <c r="H1168" s="95">
        <f t="shared" si="1007"/>
        <v>-6.2706656569999999E-4</v>
      </c>
      <c r="I1168" s="95">
        <f t="shared" si="1008"/>
        <v>-8.7519194699999989E-4</v>
      </c>
      <c r="J1168" s="152">
        <f t="shared" si="1009"/>
        <v>-1.4477351452999999E-4</v>
      </c>
      <c r="K1168" s="198">
        <v>1.0961551E-2</v>
      </c>
      <c r="L1168" s="198">
        <v>-3.2251965000000001E-4</v>
      </c>
      <c r="M1168" s="198">
        <v>-5.2869975999999999E-4</v>
      </c>
      <c r="N1168" s="198">
        <v>-5.5081214000000001E-4</v>
      </c>
      <c r="O1168" s="198">
        <v>-6.7831101999999994E-5</v>
      </c>
      <c r="P1168" s="198">
        <v>-8.4233237000000003E-6</v>
      </c>
      <c r="Q1168" s="198">
        <v>-2.3972536999999999E-5</v>
      </c>
      <c r="R1168" s="198">
        <v>-1.7136626999999998E-5</v>
      </c>
      <c r="S1168" s="198">
        <v>-1.0334019E-4</v>
      </c>
      <c r="T1168" s="198">
        <v>-2.3753795999999999E-5</v>
      </c>
      <c r="U1168" s="198">
        <v>-5.4290152999999996E-7</v>
      </c>
      <c r="V1168" s="198">
        <v>0</v>
      </c>
      <c r="W1168" s="25"/>
      <c r="X1168" s="241">
        <f t="shared" si="1001"/>
        <v>9.4496129310344817E-2</v>
      </c>
      <c r="Y1168" s="25">
        <v>-1.7440555</v>
      </c>
      <c r="Z1168" s="67">
        <f t="shared" si="1010"/>
        <v>1.258887552947626E-3</v>
      </c>
      <c r="AA1168" s="5">
        <f t="shared" si="1011"/>
        <v>7.261892711251002E-8</v>
      </c>
      <c r="AB1168" s="5">
        <f t="shared" si="1012"/>
        <v>2.3419043743487796E-10</v>
      </c>
      <c r="AC1168" s="36">
        <f t="shared" si="1013"/>
        <v>-1.3275506987490001E-2</v>
      </c>
      <c r="AD1168" s="42">
        <v>8.6797295000000004E-8</v>
      </c>
      <c r="AE1168" s="42">
        <v>2.6192818E-10</v>
      </c>
      <c r="AF1168" s="42">
        <v>7.1564967999999992E-15</v>
      </c>
      <c r="AG1168" s="42">
        <v>-6.6880751000000003E-12</v>
      </c>
      <c r="AH1168" s="42">
        <v>-8.6881338999999997E-13</v>
      </c>
      <c r="AI1168" s="42">
        <v>-7.7340419000000004E-11</v>
      </c>
      <c r="AJ1168" s="42">
        <v>-1.3654336999999999E-8</v>
      </c>
      <c r="AK1168" s="42">
        <v>-1.1197535E-11</v>
      </c>
      <c r="AL1168" s="42">
        <v>-1.4212054E-11</v>
      </c>
      <c r="AM1168" s="42">
        <v>-4.8319644999999999E-16</v>
      </c>
      <c r="AN1168" s="42">
        <v>-5.0009092999999999E-17</v>
      </c>
      <c r="AO1168" s="42">
        <v>-2.0667770999999999E-14</v>
      </c>
      <c r="AP1168" s="42">
        <v>-1.1940773999999999E-15</v>
      </c>
      <c r="AQ1168" s="42">
        <v>-9.0248460999999998E-16</v>
      </c>
      <c r="AR1168" s="42">
        <v>-1.0383685E-10</v>
      </c>
      <c r="AS1168" s="42">
        <v>-3.9811169999999999E-11</v>
      </c>
      <c r="AT1168" s="42">
        <v>-5.1506043000000001E-13</v>
      </c>
      <c r="AU1168" s="42">
        <v>-9.2298749000000004E-7</v>
      </c>
      <c r="AV1168" s="29">
        <v>-1.3274584000000001E-2</v>
      </c>
      <c r="AW1168" s="42">
        <v>-2.9548556E-10</v>
      </c>
      <c r="AX1168" s="42">
        <v>-1.7968717E-12</v>
      </c>
      <c r="AY1168" s="42">
        <v>-8.0393369000000001E-17</v>
      </c>
      <c r="AZ1168" s="28"/>
      <c r="BA1168" s="33" t="s">
        <v>1407</v>
      </c>
      <c r="BB1168" s="28"/>
      <c r="BC1168" s="28"/>
      <c r="BE1168" s="32"/>
      <c r="BF1168"/>
      <c r="BG1168"/>
      <c r="BH1168"/>
      <c r="BI1168"/>
      <c r="BJ1168"/>
      <c r="BK1168"/>
      <c r="BL1168"/>
      <c r="BM1168"/>
      <c r="BN1168"/>
      <c r="BO1168"/>
      <c r="BP1168"/>
      <c r="BQ1168"/>
    </row>
    <row r="1169" spans="3:69">
      <c r="C1169" s="71" t="s">
        <v>1475</v>
      </c>
      <c r="E1169" s="68" t="s">
        <v>30</v>
      </c>
      <c r="F1169" s="43" t="s">
        <v>2604</v>
      </c>
      <c r="G1169" s="246">
        <f t="shared" si="1006"/>
        <v>-7.3816385900600003E-3</v>
      </c>
      <c r="H1169" s="95">
        <f t="shared" si="1007"/>
        <v>-3.3092107429999999E-4</v>
      </c>
      <c r="I1169" s="95">
        <f t="shared" si="1008"/>
        <v>-4.6186396799999995E-4</v>
      </c>
      <c r="J1169" s="152">
        <f t="shared" si="1009"/>
        <v>-7.6401147759999998E-5</v>
      </c>
      <c r="K1169" s="198">
        <v>-6.5124524000000003E-3</v>
      </c>
      <c r="L1169" s="198">
        <v>-1.702029E-4</v>
      </c>
      <c r="M1169" s="198">
        <v>-2.7901006999999999E-4</v>
      </c>
      <c r="N1169" s="198">
        <v>-2.9067942000000002E-4</v>
      </c>
      <c r="O1169" s="198">
        <v>-3.5796424000000001E-5</v>
      </c>
      <c r="P1169" s="198">
        <v>-4.4452302999999996E-6</v>
      </c>
      <c r="Q1169" s="198">
        <v>-1.2650997999999999E-5</v>
      </c>
      <c r="R1169" s="198">
        <v>-9.0434909999999994E-6</v>
      </c>
      <c r="S1169" s="198">
        <v>-5.4535589999999999E-5</v>
      </c>
      <c r="T1169" s="198">
        <v>-1.2535562E-5</v>
      </c>
      <c r="U1169" s="198">
        <v>-2.8650475999999999E-7</v>
      </c>
      <c r="V1169" s="198">
        <v>0</v>
      </c>
      <c r="W1169" s="25"/>
      <c r="X1169" s="241">
        <f t="shared" si="1001"/>
        <v>-5.614183103448276E-2</v>
      </c>
      <c r="Y1169" s="25">
        <v>-0.92038825000000002</v>
      </c>
      <c r="Z1169" s="67">
        <f t="shared" si="1010"/>
        <v>-1.1580781845812621E-3</v>
      </c>
      <c r="AA1169" s="5">
        <f t="shared" si="1011"/>
        <v>-6.0054327876530007E-8</v>
      </c>
      <c r="AB1169" s="5">
        <f t="shared" si="1012"/>
        <v>-1.7324751457550098E-10</v>
      </c>
      <c r="AC1169" s="36">
        <f t="shared" si="1013"/>
        <v>-7.0058670870500007E-3</v>
      </c>
      <c r="AD1169" s="42">
        <v>-5.2571994999999998E-8</v>
      </c>
      <c r="AE1169" s="42">
        <v>-1.5860140000000001E-10</v>
      </c>
      <c r="AF1169" s="42">
        <v>-4.3330876E-15</v>
      </c>
      <c r="AG1169" s="42">
        <v>-3.5294897E-12</v>
      </c>
      <c r="AH1169" s="42">
        <v>-4.5849783000000001E-13</v>
      </c>
      <c r="AI1169" s="42">
        <v>-4.0814764000000003E-11</v>
      </c>
      <c r="AJ1169" s="42">
        <v>-7.2057867E-9</v>
      </c>
      <c r="AK1169" s="42">
        <v>-5.9092613999999998E-12</v>
      </c>
      <c r="AL1169" s="42">
        <v>-7.5001098000000003E-12</v>
      </c>
      <c r="AM1169" s="42">
        <v>-2.5499667000000001E-16</v>
      </c>
      <c r="AN1169" s="42">
        <v>-2.6391237000000001E-17</v>
      </c>
      <c r="AO1169" s="42">
        <v>-1.0906978000000001E-14</v>
      </c>
      <c r="AP1169" s="42">
        <v>-6.3014900999999998E-16</v>
      </c>
      <c r="AQ1169" s="42">
        <v>-4.7626708999999998E-16</v>
      </c>
      <c r="AR1169" s="42">
        <v>-5.4797695000000001E-11</v>
      </c>
      <c r="AS1169" s="42">
        <v>-2.1009499999999999E-11</v>
      </c>
      <c r="AT1169" s="42">
        <v>-2.7181221000000002E-13</v>
      </c>
      <c r="AU1169" s="42">
        <v>-4.8708705E-7</v>
      </c>
      <c r="AV1169" s="29">
        <v>-7.0053800000000003E-3</v>
      </c>
      <c r="AW1169" s="42">
        <v>-1.5593622999999999E-10</v>
      </c>
      <c r="AX1169" s="42">
        <v>-9.482608700000001E-13</v>
      </c>
      <c r="AY1169" s="42">
        <v>-4.2425893999999998E-17</v>
      </c>
      <c r="AZ1169" s="28"/>
      <c r="BA1169" s="33" t="s">
        <v>1407</v>
      </c>
      <c r="BB1169" s="28"/>
      <c r="BC1169" s="28"/>
      <c r="BE1169" s="32"/>
      <c r="BF1169"/>
      <c r="BG1169"/>
      <c r="BH1169"/>
      <c r="BI1169"/>
      <c r="BJ1169"/>
      <c r="BK1169"/>
      <c r="BL1169"/>
      <c r="BM1169"/>
      <c r="BN1169"/>
      <c r="BO1169"/>
      <c r="BP1169"/>
      <c r="BQ1169"/>
    </row>
    <row r="1170" spans="3:69">
      <c r="C1170" s="71" t="s">
        <v>1476</v>
      </c>
      <c r="E1170" s="68" t="s">
        <v>30</v>
      </c>
      <c r="F1170" s="43" t="s">
        <v>2605</v>
      </c>
      <c r="G1170" s="246">
        <f t="shared" si="1006"/>
        <v>5.0936228041700005E-3</v>
      </c>
      <c r="H1170" s="95">
        <f t="shared" si="1007"/>
        <v>-5.132162486E-4</v>
      </c>
      <c r="I1170" s="95">
        <f t="shared" si="1008"/>
        <v>-7.1629193900000002E-4</v>
      </c>
      <c r="J1170" s="152">
        <f t="shared" si="1009"/>
        <v>-1.1848840823000001E-4</v>
      </c>
      <c r="K1170" s="198">
        <v>6.4416194000000001E-3</v>
      </c>
      <c r="L1170" s="198">
        <v>-2.6396291999999997E-4</v>
      </c>
      <c r="M1170" s="198">
        <v>-4.3270894E-4</v>
      </c>
      <c r="N1170" s="198">
        <v>-4.5080659000000002E-4</v>
      </c>
      <c r="O1170" s="198">
        <v>-5.5515674999999999E-5</v>
      </c>
      <c r="P1170" s="198">
        <v>-6.8939836000000002E-6</v>
      </c>
      <c r="Q1170" s="198">
        <v>-1.9620079000000001E-5</v>
      </c>
      <c r="R1170" s="198">
        <v>-1.4025298000000001E-5</v>
      </c>
      <c r="S1170" s="198">
        <v>-8.4577725000000003E-5</v>
      </c>
      <c r="T1170" s="198">
        <v>-1.9441053000000001E-5</v>
      </c>
      <c r="U1170" s="198">
        <v>-4.4433223E-7</v>
      </c>
      <c r="V1170" s="198">
        <v>0</v>
      </c>
      <c r="W1170" s="25"/>
      <c r="X1170" s="241">
        <f t="shared" si="1001"/>
        <v>5.5531201724137932E-2</v>
      </c>
      <c r="Y1170" s="25">
        <v>-1.4274043999999999</v>
      </c>
      <c r="Z1170" s="67">
        <f t="shared" si="1010"/>
        <v>6.5541725307584982E-4</v>
      </c>
      <c r="AA1170" s="5">
        <f t="shared" si="1011"/>
        <v>3.919621824952001E-8</v>
      </c>
      <c r="AB1170" s="5">
        <f t="shared" si="1012"/>
        <v>1.3060617854465199E-10</v>
      </c>
      <c r="AC1170" s="36">
        <f t="shared" si="1013"/>
        <v>-1.0865203409720001E-2</v>
      </c>
      <c r="AD1170" s="42">
        <v>5.0800360000000001E-8</v>
      </c>
      <c r="AE1170" s="42">
        <v>1.5330951999999999E-10</v>
      </c>
      <c r="AF1170" s="42">
        <v>4.1888352999999997E-15</v>
      </c>
      <c r="AG1170" s="42">
        <v>-5.4737870000000001E-12</v>
      </c>
      <c r="AH1170" s="42">
        <v>-7.1107148E-13</v>
      </c>
      <c r="AI1170" s="42">
        <v>-6.3298478999999998E-11</v>
      </c>
      <c r="AJ1170" s="42">
        <v>-1.1175254000000001E-8</v>
      </c>
      <c r="AK1170" s="42">
        <v>-9.1645086000000005E-12</v>
      </c>
      <c r="AL1170" s="42">
        <v>-1.1631711E-11</v>
      </c>
      <c r="AM1170" s="42">
        <v>-3.9546722E-16</v>
      </c>
      <c r="AN1170" s="42">
        <v>-4.0929433000000001E-17</v>
      </c>
      <c r="AO1170" s="42">
        <v>-1.6915327000000001E-14</v>
      </c>
      <c r="AP1170" s="42">
        <v>-9.7728052000000008E-16</v>
      </c>
      <c r="AQ1170" s="42">
        <v>-7.3862933999999995E-16</v>
      </c>
      <c r="AR1170" s="42">
        <v>-8.4984216000000004E-11</v>
      </c>
      <c r="AS1170" s="42">
        <v>-3.2583047E-11</v>
      </c>
      <c r="AT1170" s="42">
        <v>-4.2154595999999998E-13</v>
      </c>
      <c r="AU1170" s="42">
        <v>-7.5540972E-7</v>
      </c>
      <c r="AV1170" s="29">
        <v>-1.0864448000000001E-2</v>
      </c>
      <c r="AW1170" s="42">
        <v>-2.4183714999999999E-10</v>
      </c>
      <c r="AX1170" s="42">
        <v>-1.4706312999999999E-12</v>
      </c>
      <c r="AY1170" s="42">
        <v>-6.5797135000000002E-17</v>
      </c>
      <c r="AZ1170" s="28"/>
      <c r="BA1170" s="33" t="s">
        <v>1407</v>
      </c>
      <c r="BB1170" s="28"/>
      <c r="BC1170" s="28"/>
      <c r="BE1170" s="32"/>
      <c r="BF1170"/>
      <c r="BG1170"/>
      <c r="BH1170"/>
      <c r="BI1170"/>
      <c r="BJ1170"/>
      <c r="BK1170"/>
      <c r="BL1170"/>
      <c r="BM1170"/>
      <c r="BN1170"/>
      <c r="BO1170"/>
      <c r="BP1170"/>
      <c r="BQ1170"/>
    </row>
    <row r="1171" spans="3:69">
      <c r="C1171" s="71" t="s">
        <v>1150</v>
      </c>
      <c r="E1171" s="68" t="s">
        <v>30</v>
      </c>
      <c r="F1171" s="43" t="s">
        <v>2606</v>
      </c>
      <c r="G1171" s="246">
        <f t="shared" si="1006"/>
        <v>5.4526619506800001E-3</v>
      </c>
      <c r="H1171" s="95">
        <f t="shared" si="1007"/>
        <v>-5.2379803559999996E-4</v>
      </c>
      <c r="I1171" s="95">
        <f t="shared" si="1008"/>
        <v>-7.3106084700000004E-4</v>
      </c>
      <c r="J1171" s="152">
        <f t="shared" si="1009"/>
        <v>-1.2093146671999999E-4</v>
      </c>
      <c r="K1171" s="198">
        <v>6.8284523000000001E-3</v>
      </c>
      <c r="L1171" s="198">
        <v>-2.6940546000000002E-4</v>
      </c>
      <c r="M1171" s="198">
        <v>-4.4163077E-4</v>
      </c>
      <c r="N1171" s="198">
        <v>-4.6010157999999999E-4</v>
      </c>
      <c r="O1171" s="198">
        <v>-5.6660328E-5</v>
      </c>
      <c r="P1171" s="198">
        <v>-7.0361275999999996E-6</v>
      </c>
      <c r="Q1171" s="198">
        <v>-2.0024617000000001E-5</v>
      </c>
      <c r="R1171" s="198">
        <v>-1.4314479000000001E-5</v>
      </c>
      <c r="S1171" s="198">
        <v>-8.6321594999999997E-5</v>
      </c>
      <c r="T1171" s="198">
        <v>-1.9841899000000001E-5</v>
      </c>
      <c r="U1171" s="198">
        <v>-4.5349372000000001E-7</v>
      </c>
      <c r="V1171" s="198">
        <v>0</v>
      </c>
      <c r="W1171" s="25"/>
      <c r="X1171" s="241">
        <f t="shared" si="1001"/>
        <v>5.8865968103448275E-2</v>
      </c>
      <c r="Y1171" s="25">
        <v>-1.4568354999999999</v>
      </c>
      <c r="Z1171" s="67">
        <f t="shared" si="1010"/>
        <v>7.0657594426050462E-4</v>
      </c>
      <c r="AA1171" s="5">
        <f t="shared" si="1011"/>
        <v>4.2036517206650002E-8</v>
      </c>
      <c r="AB1171" s="5">
        <f t="shared" si="1012"/>
        <v>1.3943067595756401E-10</v>
      </c>
      <c r="AC1171" s="36">
        <f t="shared" si="1013"/>
        <v>-1.1089228985180001E-2</v>
      </c>
      <c r="AD1171" s="42">
        <v>5.3879919000000001E-8</v>
      </c>
      <c r="AE1171" s="42">
        <v>1.6260196000000001E-10</v>
      </c>
      <c r="AF1171" s="42">
        <v>4.4427223000000001E-15</v>
      </c>
      <c r="AG1171" s="42">
        <v>-5.5866486000000002E-12</v>
      </c>
      <c r="AH1171" s="42">
        <v>-7.2573274999999995E-13</v>
      </c>
      <c r="AI1171" s="42">
        <v>-6.4603602E-11</v>
      </c>
      <c r="AJ1171" s="42">
        <v>-1.1405671000000001E-8</v>
      </c>
      <c r="AK1171" s="42">
        <v>-9.3534676000000004E-12</v>
      </c>
      <c r="AL1171" s="42">
        <v>-1.1871540000000001E-11</v>
      </c>
      <c r="AM1171" s="42">
        <v>-4.0362118000000002E-16</v>
      </c>
      <c r="AN1171" s="42">
        <v>-4.1773339E-17</v>
      </c>
      <c r="AO1171" s="42">
        <v>-1.7264097000000001E-14</v>
      </c>
      <c r="AP1171" s="42">
        <v>-9.9743063E-16</v>
      </c>
      <c r="AQ1171" s="42">
        <v>-7.5385881E-16</v>
      </c>
      <c r="AR1171" s="42">
        <v>-8.6736468000000006E-11</v>
      </c>
      <c r="AS1171" s="42">
        <v>-3.3254861999999997E-11</v>
      </c>
      <c r="AT1171" s="42">
        <v>-4.3023762999999998E-13</v>
      </c>
      <c r="AU1171" s="42">
        <v>-7.7098518000000004E-7</v>
      </c>
      <c r="AV1171" s="29">
        <v>-1.1088458000000001E-2</v>
      </c>
      <c r="AW1171" s="42">
        <v>-2.4682348000000003E-10</v>
      </c>
      <c r="AX1171" s="42">
        <v>-1.5009536E-12</v>
      </c>
      <c r="AY1171" s="42">
        <v>-6.7153777000000004E-17</v>
      </c>
      <c r="AZ1171" s="28"/>
      <c r="BA1171" s="33" t="s">
        <v>1407</v>
      </c>
      <c r="BB1171" s="28"/>
      <c r="BC1171" s="28"/>
      <c r="BE1171" s="32"/>
      <c r="BF1171"/>
      <c r="BG1171"/>
      <c r="BH1171"/>
      <c r="BI1171"/>
      <c r="BJ1171"/>
      <c r="BK1171"/>
      <c r="BL1171"/>
      <c r="BM1171"/>
      <c r="BN1171"/>
      <c r="BO1171"/>
      <c r="BP1171"/>
      <c r="BQ1171"/>
    </row>
    <row r="1172" spans="3:69">
      <c r="C1172" s="71" t="s">
        <v>1412</v>
      </c>
      <c r="E1172" s="68" t="s">
        <v>30</v>
      </c>
      <c r="F1172" s="43" t="s">
        <v>2607</v>
      </c>
      <c r="G1172" s="246">
        <f t="shared" si="1006"/>
        <v>7.5578777575899996E-3</v>
      </c>
      <c r="H1172" s="95">
        <f t="shared" si="1007"/>
        <v>-5.8199780950000002E-4</v>
      </c>
      <c r="I1172" s="95">
        <f t="shared" si="1008"/>
        <v>-8.1228983499999992E-4</v>
      </c>
      <c r="J1172" s="152">
        <f t="shared" si="1009"/>
        <v>-1.3436829791E-4</v>
      </c>
      <c r="K1172" s="198">
        <v>9.0865336999999997E-3</v>
      </c>
      <c r="L1172" s="198">
        <v>-2.993394E-4</v>
      </c>
      <c r="M1172" s="198">
        <v>-4.9070085999999998E-4</v>
      </c>
      <c r="N1172" s="198">
        <v>-5.1122397000000002E-4</v>
      </c>
      <c r="O1172" s="198">
        <v>-6.2955920000000006E-5</v>
      </c>
      <c r="P1172" s="198">
        <v>-7.8179195000000002E-6</v>
      </c>
      <c r="Q1172" s="198">
        <v>-2.2249574999999999E-5</v>
      </c>
      <c r="R1172" s="198">
        <v>-1.5904977000000001E-5</v>
      </c>
      <c r="S1172" s="198">
        <v>-9.5912884000000004E-5</v>
      </c>
      <c r="T1172" s="198">
        <v>-2.2046555E-5</v>
      </c>
      <c r="U1172" s="198">
        <v>-5.0388190999999998E-7</v>
      </c>
      <c r="V1172" s="198">
        <v>0</v>
      </c>
      <c r="W1172" s="25"/>
      <c r="X1172" s="241">
        <f t="shared" si="1001"/>
        <v>7.8332187068965511E-2</v>
      </c>
      <c r="Y1172" s="25">
        <v>-1.6187061</v>
      </c>
      <c r="Z1172" s="67">
        <f t="shared" si="1010"/>
        <v>1.0072886758177783E-3</v>
      </c>
      <c r="AA1172" s="5">
        <f t="shared" si="1011"/>
        <v>5.870215644198E-8</v>
      </c>
      <c r="AB1172" s="5">
        <f t="shared" si="1012"/>
        <v>1.9111551743779206E-10</v>
      </c>
      <c r="AC1172" s="36">
        <f t="shared" si="1013"/>
        <v>-1.2321364650200001E-2</v>
      </c>
      <c r="AD1172" s="42">
        <v>7.1861491999999995E-8</v>
      </c>
      <c r="AE1172" s="42">
        <v>2.1686040000000001E-10</v>
      </c>
      <c r="AF1172" s="42">
        <v>5.9251630999999997E-15</v>
      </c>
      <c r="AG1172" s="42">
        <v>-6.2073873000000003E-12</v>
      </c>
      <c r="AH1172" s="42">
        <v>-8.0636972000000003E-13</v>
      </c>
      <c r="AI1172" s="42">
        <v>-7.1781780000000003E-11</v>
      </c>
      <c r="AJ1172" s="42">
        <v>-1.2672968E-8</v>
      </c>
      <c r="AK1172" s="42">
        <v>-1.0392742E-11</v>
      </c>
      <c r="AL1172" s="42">
        <v>-1.3190600000000001E-11</v>
      </c>
      <c r="AM1172" s="42">
        <v>-4.4846798000000004E-16</v>
      </c>
      <c r="AN1172" s="42">
        <v>-4.6414821000000001E-17</v>
      </c>
      <c r="AO1172" s="42">
        <v>-1.918233E-14</v>
      </c>
      <c r="AP1172" s="42">
        <v>-1.1082563000000001E-15</v>
      </c>
      <c r="AQ1172" s="42">
        <v>-8.3762090000000003E-16</v>
      </c>
      <c r="AR1172" s="42">
        <v>-9.6373854000000001E-11</v>
      </c>
      <c r="AS1172" s="42">
        <v>-3.6949847000000001E-11</v>
      </c>
      <c r="AT1172" s="42">
        <v>-4.7804181999999995E-13</v>
      </c>
      <c r="AU1172" s="42">
        <v>-8.5665019999999997E-7</v>
      </c>
      <c r="AV1172" s="29">
        <v>-1.2320508000000001E-2</v>
      </c>
      <c r="AW1172" s="42">
        <v>-2.7424832000000002E-10</v>
      </c>
      <c r="AX1172" s="42">
        <v>-1.6677262E-12</v>
      </c>
      <c r="AY1172" s="42">
        <v>-7.4615307000000002E-17</v>
      </c>
      <c r="AZ1172" s="28"/>
      <c r="BA1172" s="33" t="s">
        <v>1407</v>
      </c>
      <c r="BB1172" s="28"/>
      <c r="BC1172" s="28"/>
      <c r="BE1172" s="32"/>
      <c r="BF1172"/>
      <c r="BG1172"/>
      <c r="BH1172"/>
      <c r="BI1172"/>
      <c r="BJ1172"/>
      <c r="BK1172"/>
      <c r="BL1172"/>
      <c r="BM1172"/>
      <c r="BN1172"/>
      <c r="BO1172"/>
      <c r="BP1172"/>
      <c r="BQ1172"/>
    </row>
    <row r="1173" spans="3:69">
      <c r="C1173" s="71" t="s">
        <v>1413</v>
      </c>
      <c r="E1173" s="68" t="s">
        <v>30</v>
      </c>
      <c r="F1173" s="43" t="s">
        <v>2608</v>
      </c>
      <c r="G1173" s="246">
        <f t="shared" si="1006"/>
        <v>3.9741832157799998E-3</v>
      </c>
      <c r="H1173" s="95">
        <f t="shared" si="1007"/>
        <v>-3.3188304640000005E-4</v>
      </c>
      <c r="I1173" s="95">
        <f t="shared" si="1008"/>
        <v>-4.6320659399999998E-4</v>
      </c>
      <c r="J1173" s="152">
        <f t="shared" si="1009"/>
        <v>-7.6623243819999985E-5</v>
      </c>
      <c r="K1173" s="198">
        <v>4.8458961000000002E-3</v>
      </c>
      <c r="L1173" s="198">
        <v>-1.7069766999999999E-4</v>
      </c>
      <c r="M1173" s="198">
        <v>-2.7982114999999997E-4</v>
      </c>
      <c r="N1173" s="198">
        <v>-2.9152441000000002E-4</v>
      </c>
      <c r="O1173" s="198">
        <v>-3.5900484000000003E-5</v>
      </c>
      <c r="P1173" s="198">
        <v>-4.4581524000000001E-6</v>
      </c>
      <c r="Q1173" s="198">
        <v>-1.2687774E-5</v>
      </c>
      <c r="R1173" s="198">
        <v>-9.0697801999999993E-6</v>
      </c>
      <c r="S1173" s="198">
        <v>-5.4694124000000001E-5</v>
      </c>
      <c r="T1173" s="198">
        <v>-1.2572002E-5</v>
      </c>
      <c r="U1173" s="198">
        <v>-2.8733762000000003E-7</v>
      </c>
      <c r="V1173" s="198">
        <v>0</v>
      </c>
      <c r="W1173" s="25"/>
      <c r="X1173" s="241">
        <f t="shared" si="1001"/>
        <v>4.1774966379310344E-2</v>
      </c>
      <c r="Y1173" s="25">
        <v>-0.92306379000000005</v>
      </c>
      <c r="Z1173" s="67">
        <f t="shared" si="1010"/>
        <v>5.2465671149521363E-4</v>
      </c>
      <c r="AA1173" s="5">
        <f t="shared" si="1011"/>
        <v>3.0789336102529996E-8</v>
      </c>
      <c r="AB1173" s="5">
        <f t="shared" si="1012"/>
        <v>1.0088036256464899E-10</v>
      </c>
      <c r="AC1173" s="36">
        <f t="shared" si="1013"/>
        <v>-7.0262329030099996E-3</v>
      </c>
      <c r="AD1173" s="42">
        <v>3.8293419999999999E-8</v>
      </c>
      <c r="AE1173" s="42">
        <v>1.1556155E-10</v>
      </c>
      <c r="AF1173" s="42">
        <v>3.1574362000000002E-15</v>
      </c>
      <c r="AG1173" s="42">
        <v>-3.5397498E-12</v>
      </c>
      <c r="AH1173" s="42">
        <v>-4.5983067000000001E-13</v>
      </c>
      <c r="AI1173" s="42">
        <v>-4.0933412E-11</v>
      </c>
      <c r="AJ1173" s="42">
        <v>-7.2267338000000003E-9</v>
      </c>
      <c r="AK1173" s="42">
        <v>-5.9264394999999996E-12</v>
      </c>
      <c r="AL1173" s="42">
        <v>-7.5219124999999992E-12</v>
      </c>
      <c r="AM1173" s="42">
        <v>-2.5573794000000002E-16</v>
      </c>
      <c r="AN1173" s="42">
        <v>-2.6467956000000001E-17</v>
      </c>
      <c r="AO1173" s="42">
        <v>-1.0938684000000001E-14</v>
      </c>
      <c r="AP1173" s="42">
        <v>-6.3198084000000001E-16</v>
      </c>
      <c r="AQ1173" s="42">
        <v>-4.7765158999999999E-16</v>
      </c>
      <c r="AR1173" s="42">
        <v>-5.4956990999999998E-11</v>
      </c>
      <c r="AS1173" s="42">
        <v>-2.1070574E-11</v>
      </c>
      <c r="AT1173" s="42">
        <v>-2.7260236E-13</v>
      </c>
      <c r="AU1173" s="42">
        <v>-4.8850300999999997E-7</v>
      </c>
      <c r="AV1173" s="29">
        <v>-7.0257443999999997E-3</v>
      </c>
      <c r="AW1173" s="42">
        <v>-1.5638954000000001E-10</v>
      </c>
      <c r="AX1173" s="42">
        <v>-9.5101743999999998E-13</v>
      </c>
      <c r="AY1173" s="42">
        <v>-4.2549225E-17</v>
      </c>
      <c r="AZ1173" s="28"/>
      <c r="BA1173" s="33" t="s">
        <v>1407</v>
      </c>
      <c r="BB1173" s="28"/>
      <c r="BC1173" s="28"/>
      <c r="BE1173" s="32"/>
      <c r="BF1173"/>
      <c r="BG1173"/>
      <c r="BH1173"/>
      <c r="BI1173"/>
      <c r="BJ1173"/>
      <c r="BK1173"/>
      <c r="BL1173"/>
      <c r="BM1173"/>
      <c r="BN1173"/>
      <c r="BO1173"/>
      <c r="BP1173"/>
      <c r="BQ1173"/>
    </row>
    <row r="1174" spans="3:69">
      <c r="C1174"/>
      <c r="E1174" s="68"/>
      <c r="F1174" s="25"/>
      <c r="G1174" s="242"/>
      <c r="H1174" s="3"/>
      <c r="I1174" s="3"/>
      <c r="J1174" s="39"/>
      <c r="K1174" s="25"/>
      <c r="L1174" s="25"/>
      <c r="M1174" s="25"/>
      <c r="N1174" s="25"/>
      <c r="O1174" s="25"/>
      <c r="P1174" s="25"/>
      <c r="Q1174" s="25"/>
      <c r="R1174" s="25"/>
      <c r="S1174" s="25"/>
      <c r="T1174" s="25"/>
      <c r="U1174" s="25"/>
      <c r="V1174" s="25"/>
      <c r="W1174" s="25"/>
      <c r="Y1174" s="25"/>
      <c r="Z1174" s="105"/>
      <c r="AC1174" s="36"/>
      <c r="AU1174"/>
      <c r="AV1174"/>
      <c r="AW1174"/>
      <c r="AZ1174" s="28"/>
      <c r="BA1174" s="28"/>
      <c r="BB1174" s="28"/>
      <c r="BC1174" s="28"/>
      <c r="BE1174" s="32"/>
      <c r="BF1174"/>
      <c r="BG1174"/>
      <c r="BH1174"/>
      <c r="BI1174"/>
      <c r="BJ1174"/>
      <c r="BK1174"/>
      <c r="BL1174"/>
      <c r="BM1174"/>
      <c r="BN1174"/>
      <c r="BO1174"/>
      <c r="BP1174"/>
      <c r="BQ1174"/>
    </row>
    <row r="1175" spans="3:69">
      <c r="C1175" s="166" t="s">
        <v>884</v>
      </c>
      <c r="D1175" s="1" t="s">
        <v>24</v>
      </c>
      <c r="F1175" s="67"/>
      <c r="H1175" s="67"/>
      <c r="I1175" s="67"/>
      <c r="J1175" s="67"/>
      <c r="K1175" s="67"/>
      <c r="L1175" s="67"/>
      <c r="M1175" s="67"/>
      <c r="N1175" s="67"/>
      <c r="O1175" s="67"/>
      <c r="P1175" s="67"/>
      <c r="Q1175" s="67"/>
      <c r="R1175" s="67"/>
      <c r="S1175" s="67"/>
      <c r="T1175" s="67"/>
      <c r="U1175" s="67"/>
      <c r="V1175" s="67"/>
      <c r="W1175" s="67"/>
      <c r="Y1175" s="67"/>
      <c r="AA1175" s="67"/>
      <c r="AB1175" s="67"/>
      <c r="AC1175" s="67"/>
      <c r="AD1175" s="67"/>
      <c r="AE1175" s="67"/>
      <c r="AF1175" s="67"/>
      <c r="AG1175" s="67"/>
      <c r="AH1175" s="67"/>
      <c r="AI1175" s="67"/>
      <c r="AJ1175" s="67"/>
      <c r="AK1175" s="67"/>
      <c r="AL1175" s="67"/>
      <c r="AM1175" s="67"/>
      <c r="AN1175" s="67"/>
      <c r="AO1175" s="67"/>
      <c r="AP1175" s="67"/>
      <c r="AQ1175" s="67"/>
      <c r="AR1175" s="67"/>
      <c r="AS1175" s="67"/>
      <c r="AT1175" s="67"/>
      <c r="AU1175" s="67"/>
      <c r="AV1175" s="67"/>
      <c r="AW1175" s="67"/>
      <c r="AX1175" s="67"/>
      <c r="AY1175" s="67"/>
      <c r="BE1175" s="29"/>
      <c r="BF1175"/>
      <c r="BG1175"/>
      <c r="BH1175"/>
      <c r="BI1175"/>
      <c r="BJ1175"/>
      <c r="BK1175"/>
      <c r="BL1175"/>
      <c r="BM1175"/>
      <c r="BN1175"/>
      <c r="BO1175"/>
      <c r="BP1175"/>
      <c r="BQ1175"/>
    </row>
    <row r="1176" spans="3:69">
      <c r="C1176" s="71" t="s">
        <v>1008</v>
      </c>
      <c r="E1176" s="68" t="s">
        <v>52</v>
      </c>
      <c r="F1176" s="190" t="s">
        <v>2846</v>
      </c>
      <c r="G1176" s="238">
        <f t="shared" ref="G1176:G1188" si="1014">H1176+I1176+J1176+K1176</f>
        <v>-1.9439080666043476</v>
      </c>
      <c r="H1176" s="134">
        <f t="shared" ref="H1176:H1188" si="1015">N1176+O1176+P1176</f>
        <v>-8.7103293999999998E-2</v>
      </c>
      <c r="I1176" s="134">
        <f t="shared" ref="I1176:I1188" si="1016">L1176+M1176+Q1176</f>
        <v>-0.39433931499999997</v>
      </c>
      <c r="J1176" s="138">
        <f t="shared" ref="J1176:J1188" si="1017">R1176+IF(S1176="x",0,S1176)+IF(T1176="x",0,T1176)+IF(U1176="x",0,U1176)+V1176</f>
        <v>-1.0099588476043477</v>
      </c>
      <c r="K1176" s="190">
        <v>-0.45250660999999998</v>
      </c>
      <c r="L1176" s="190">
        <v>-0.29962633</v>
      </c>
      <c r="M1176" s="190">
        <v>-6.159713E-2</v>
      </c>
      <c r="N1176" s="190">
        <v>-5.2838294000000001E-2</v>
      </c>
      <c r="O1176" s="190">
        <v>-2.1057794000000001E-2</v>
      </c>
      <c r="P1176" s="190">
        <v>-1.3207206000000001E-2</v>
      </c>
      <c r="Q1176" s="190">
        <v>-3.3115855E-2</v>
      </c>
      <c r="R1176" s="190">
        <v>-0.80529152999999998</v>
      </c>
      <c r="S1176" s="190">
        <v>-0.20051643999999999</v>
      </c>
      <c r="T1176" s="190">
        <v>-3.7331088E-3</v>
      </c>
      <c r="U1176" s="190">
        <v>-4.1777241E-4</v>
      </c>
      <c r="V1176" s="190">
        <v>3.6056524000000002E-9</v>
      </c>
      <c r="W1176" s="25"/>
      <c r="X1176" s="252">
        <f t="shared" ref="X1176:X1188" si="1018">K1176/0.116</f>
        <v>-3.9009190517241374</v>
      </c>
      <c r="Y1176" s="46">
        <v>-84.729425000000006</v>
      </c>
      <c r="Z1176" s="67">
        <f t="shared" ref="Z1176:Z1188" si="1019">AA1176*42.1*400+AB1176*1396*400+AC1176*0.0000357*200</f>
        <v>-0.20430354503325907</v>
      </c>
      <c r="AA1176" s="5">
        <f t="shared" ref="AA1176:AA1188" si="1020">AD1176+AG1176+AH1176+AI1176+AJ1176+AR1176+AS1176+AW1176</f>
        <v>-1.1335704852260001E-5</v>
      </c>
      <c r="AB1176" s="5">
        <f t="shared" ref="AB1176:AB1188" si="1021">AE1176+AF1176+AK1176+AL1176+AM1176+AN1176+AO1176+AP1176+AQ1176+AT1176+AX1176+AY1176</f>
        <v>-2.2737961755696001E-8</v>
      </c>
      <c r="AC1176" s="36">
        <f t="shared" ref="AC1176:AC1188" si="1022">AU1176+AV1176</f>
        <v>-9.9915612999999986E-2</v>
      </c>
      <c r="AD1176" s="42">
        <v>-3.6477015000000002E-6</v>
      </c>
      <c r="AE1176" s="42">
        <v>-1.1004748999999999E-8</v>
      </c>
      <c r="AF1176" s="42">
        <v>-3.0065997E-13</v>
      </c>
      <c r="AG1176" s="42">
        <v>-6.4837715999999995E-10</v>
      </c>
      <c r="AH1176" s="42">
        <v>-1.6905357999999999E-9</v>
      </c>
      <c r="AI1176" s="42">
        <v>-8.6516773E-9</v>
      </c>
      <c r="AJ1176" s="42">
        <v>-7.2701448E-6</v>
      </c>
      <c r="AK1176" s="42">
        <v>-1.2293206E-9</v>
      </c>
      <c r="AL1176" s="42">
        <v>-7.9922726000000006E-9</v>
      </c>
      <c r="AM1176" s="42">
        <v>-3.5991653999999999E-13</v>
      </c>
      <c r="AN1176" s="42">
        <v>-3.6405799999999998E-14</v>
      </c>
      <c r="AO1176" s="42">
        <v>-1.9969776E-11</v>
      </c>
      <c r="AP1176" s="42">
        <v>-2.7286942999999999E-13</v>
      </c>
      <c r="AQ1176" s="42">
        <v>-4.0156720000000002E-13</v>
      </c>
      <c r="AR1176" s="42">
        <v>-3.5282380999999997E-8</v>
      </c>
      <c r="AS1176" s="42">
        <v>-2.7262231E-8</v>
      </c>
      <c r="AT1176" s="42">
        <v>-3.9632648E-10</v>
      </c>
      <c r="AU1176" s="42">
        <v>-3.4758936999999997E-2</v>
      </c>
      <c r="AV1176" s="42">
        <v>-6.5156675999999997E-2</v>
      </c>
      <c r="AW1176" s="42">
        <v>-3.4432334999999998E-7</v>
      </c>
      <c r="AX1176" s="42">
        <v>-2.0938581999999999E-9</v>
      </c>
      <c r="AY1176" s="42">
        <v>-9.3680756000000001E-14</v>
      </c>
      <c r="AZ1176" s="28"/>
      <c r="BA1176" s="28" t="s">
        <v>1641</v>
      </c>
      <c r="BB1176" s="28"/>
      <c r="BC1176" s="28"/>
      <c r="BE1176" s="32"/>
      <c r="BF1176"/>
      <c r="BG1176"/>
      <c r="BH1176"/>
      <c r="BI1176"/>
      <c r="BJ1176"/>
      <c r="BK1176"/>
      <c r="BL1176"/>
      <c r="BM1176"/>
      <c r="BN1176"/>
      <c r="BO1176"/>
      <c r="BP1176"/>
      <c r="BQ1176"/>
    </row>
    <row r="1177" spans="3:69">
      <c r="C1177" s="71" t="s">
        <v>1009</v>
      </c>
      <c r="E1177" s="68" t="s">
        <v>52</v>
      </c>
      <c r="F1177" s="190" t="s">
        <v>2847</v>
      </c>
      <c r="G1177" s="238">
        <f t="shared" si="1014"/>
        <v>-3.8023100779700001</v>
      </c>
      <c r="H1177" s="134">
        <f t="shared" si="1015"/>
        <v>-0.318720067</v>
      </c>
      <c r="I1177" s="134">
        <f t="shared" si="1016"/>
        <v>-1.7524168</v>
      </c>
      <c r="J1177" s="138">
        <f t="shared" si="1017"/>
        <v>-1.6728306369700001</v>
      </c>
      <c r="K1177" s="190">
        <v>-5.8342574000000001E-2</v>
      </c>
      <c r="L1177" s="190">
        <v>-0.90268088999999996</v>
      </c>
      <c r="M1177" s="190">
        <v>-0.39014993999999997</v>
      </c>
      <c r="N1177" s="190">
        <v>-9.8729327000000006E-2</v>
      </c>
      <c r="O1177" s="190">
        <v>-3.725726E-2</v>
      </c>
      <c r="P1177" s="190">
        <v>-0.18273348</v>
      </c>
      <c r="Q1177" s="190">
        <v>-0.45958597000000001</v>
      </c>
      <c r="R1177" s="190">
        <v>-1.6653530000000001</v>
      </c>
      <c r="S1177" s="190">
        <v>-6.2426781000000002E-3</v>
      </c>
      <c r="T1177" s="190">
        <v>2.6146060999999998E-4</v>
      </c>
      <c r="U1177" s="190">
        <v>-3.4171708000000001E-4</v>
      </c>
      <c r="V1177" s="190">
        <v>-1.1547024E-3</v>
      </c>
      <c r="W1177" s="25"/>
      <c r="X1177" s="252">
        <f t="shared" si="1018"/>
        <v>-0.50295322413793098</v>
      </c>
      <c r="Y1177" s="46">
        <v>-4.2297313000000001</v>
      </c>
      <c r="Z1177" s="67">
        <f t="shared" si="1019"/>
        <v>-0.70367515254921587</v>
      </c>
      <c r="AA1177" s="5">
        <f t="shared" si="1020"/>
        <v>-3.9847494107101005E-5</v>
      </c>
      <c r="AB1177" s="5">
        <f t="shared" si="1021"/>
        <v>-5.7313005761488003E-8</v>
      </c>
      <c r="AC1177" s="36">
        <f t="shared" si="1022"/>
        <v>-8.9603553000000002E-2</v>
      </c>
      <c r="AD1177" s="42">
        <v>-4.8671667000000005E-7</v>
      </c>
      <c r="AE1177" s="42">
        <v>-1.4690028000000001E-9</v>
      </c>
      <c r="AF1177" s="42">
        <v>-4.0111224999999999E-14</v>
      </c>
      <c r="AG1177" s="42">
        <v>-1.7225665000000001E-9</v>
      </c>
      <c r="AH1177" s="42">
        <v>-2.8572601E-11</v>
      </c>
      <c r="AI1177" s="42">
        <v>-1.4559427E-8</v>
      </c>
      <c r="AJ1177" s="42">
        <v>-2.3726480999999999E-5</v>
      </c>
      <c r="AK1177" s="42">
        <v>-2.1022836999999998E-9</v>
      </c>
      <c r="AL1177" s="42">
        <v>-2.3957906999999999E-8</v>
      </c>
      <c r="AM1177" s="42">
        <v>-1.1679837E-8</v>
      </c>
      <c r="AN1177" s="42">
        <v>-3.3959022999999999E-13</v>
      </c>
      <c r="AO1177" s="42">
        <v>-1.667193E-8</v>
      </c>
      <c r="AP1177" s="42">
        <v>-1.4793278E-11</v>
      </c>
      <c r="AQ1177" s="42">
        <v>-6.9310316000000006E-11</v>
      </c>
      <c r="AR1177" s="42">
        <v>-1.451862E-6</v>
      </c>
      <c r="AS1177" s="42">
        <v>-1.4134677000000001E-5</v>
      </c>
      <c r="AT1177" s="42">
        <v>-1.1534594000000001E-9</v>
      </c>
      <c r="AU1177" s="42">
        <v>-0.13618199</v>
      </c>
      <c r="AV1177" s="42">
        <v>4.6578437E-2</v>
      </c>
      <c r="AW1177" s="42">
        <v>-3.1446870999999999E-8</v>
      </c>
      <c r="AX1177" s="42">
        <v>-1.9409054E-10</v>
      </c>
      <c r="AY1177" s="42">
        <v>-1.2026033E-14</v>
      </c>
      <c r="AZ1177" s="28"/>
      <c r="BA1177" s="28" t="s">
        <v>1641</v>
      </c>
      <c r="BB1177" s="28"/>
      <c r="BC1177" s="28"/>
      <c r="BE1177" s="32"/>
      <c r="BF1177"/>
      <c r="BG1177"/>
      <c r="BH1177"/>
      <c r="BI1177"/>
      <c r="BJ1177"/>
      <c r="BK1177"/>
      <c r="BL1177"/>
      <c r="BM1177"/>
      <c r="BN1177"/>
      <c r="BO1177"/>
      <c r="BP1177"/>
      <c r="BQ1177"/>
    </row>
    <row r="1178" spans="3:69">
      <c r="C1178" s="71" t="s">
        <v>1010</v>
      </c>
      <c r="E1178" s="68" t="s">
        <v>52</v>
      </c>
      <c r="F1178" s="190" t="s">
        <v>2848</v>
      </c>
      <c r="G1178" s="238">
        <f t="shared" si="1014"/>
        <v>-23227.403939434997</v>
      </c>
      <c r="H1178" s="134">
        <f t="shared" si="1015"/>
        <v>-456.16269510000001</v>
      </c>
      <c r="I1178" s="134">
        <f t="shared" si="1016"/>
        <v>-2033.501411</v>
      </c>
      <c r="J1178" s="138">
        <f t="shared" si="1017"/>
        <v>-19113.216733334997</v>
      </c>
      <c r="K1178" s="190">
        <v>-1624.5231000000001</v>
      </c>
      <c r="L1178" s="190">
        <v>-1316.8717999999999</v>
      </c>
      <c r="M1178" s="190">
        <v>-39.423741</v>
      </c>
      <c r="N1178" s="190">
        <v>-29.751825</v>
      </c>
      <c r="O1178" s="190">
        <v>1.2664099</v>
      </c>
      <c r="P1178" s="190">
        <v>-427.67728</v>
      </c>
      <c r="Q1178" s="190">
        <v>-677.20587</v>
      </c>
      <c r="R1178" s="190">
        <v>-18994.488000000001</v>
      </c>
      <c r="S1178" s="190">
        <v>-118.99557</v>
      </c>
      <c r="T1178" s="190">
        <v>0.24268057000000001</v>
      </c>
      <c r="U1178" s="190">
        <v>2.4156094999999999E-2</v>
      </c>
      <c r="V1178" s="190">
        <v>0</v>
      </c>
      <c r="W1178" s="25"/>
      <c r="X1178" s="252">
        <f t="shared" si="1018"/>
        <v>-14004.509482758622</v>
      </c>
      <c r="Y1178" s="46">
        <v>-213699.23</v>
      </c>
      <c r="Z1178" s="67">
        <f t="shared" si="1019"/>
        <v>-1119.1380873026167</v>
      </c>
      <c r="AA1178" s="5">
        <f t="shared" si="1020"/>
        <v>-6.295703840255E-2</v>
      </c>
      <c r="AB1178" s="5">
        <f t="shared" si="1021"/>
        <v>-7.3799280038099103E-5</v>
      </c>
      <c r="AC1178" s="36">
        <f t="shared" si="1022"/>
        <v>-2483.4793600000003</v>
      </c>
      <c r="AD1178" s="42">
        <v>-1.2993955999999999E-2</v>
      </c>
      <c r="AE1178" s="42">
        <v>-3.9206002000000003E-5</v>
      </c>
      <c r="AF1178" s="42">
        <v>-1.0711645E-9</v>
      </c>
      <c r="AG1178" s="42">
        <v>4.452663E-8</v>
      </c>
      <c r="AH1178" s="42">
        <v>9.6525020000000005E-8</v>
      </c>
      <c r="AI1178" s="42">
        <v>-7.2132120000000002E-7</v>
      </c>
      <c r="AJ1178" s="29">
        <v>-2.7332232000000001E-2</v>
      </c>
      <c r="AK1178" s="42">
        <v>-2.0549582999999999E-7</v>
      </c>
      <c r="AL1178" s="42">
        <v>-3.1865841999999997E-5</v>
      </c>
      <c r="AM1178" s="42">
        <v>-5.4742111999999997E-8</v>
      </c>
      <c r="AN1178" s="42">
        <v>-2.8915177E-11</v>
      </c>
      <c r="AO1178" s="42">
        <v>-3.2078305999999997E-7</v>
      </c>
      <c r="AP1178" s="42">
        <v>-1.8896655000000001E-6</v>
      </c>
      <c r="AQ1178" s="42">
        <v>-3.9977220000000003E-7</v>
      </c>
      <c r="AR1178" s="42">
        <v>-1.411258E-4</v>
      </c>
      <c r="AS1178" s="42">
        <v>-2.2509075E-2</v>
      </c>
      <c r="AT1178" s="42">
        <v>2.2917320999999999E-8</v>
      </c>
      <c r="AU1178" s="42">
        <v>-690.36836000000005</v>
      </c>
      <c r="AV1178" s="42">
        <v>-1793.1110000000001</v>
      </c>
      <c r="AW1178" s="42">
        <v>1.9930666999999998E-5</v>
      </c>
      <c r="AX1178" s="42">
        <v>1.212E-7</v>
      </c>
      <c r="AY1178" s="42">
        <v>5.4225779000000001E-12</v>
      </c>
      <c r="AZ1178" s="28"/>
      <c r="BA1178" s="28" t="s">
        <v>1641</v>
      </c>
      <c r="BB1178" s="28"/>
      <c r="BC1178" s="28"/>
      <c r="BE1178" s="32"/>
      <c r="BF1178"/>
      <c r="BG1178"/>
      <c r="BH1178"/>
      <c r="BI1178"/>
      <c r="BJ1178"/>
      <c r="BK1178"/>
      <c r="BL1178"/>
      <c r="BM1178"/>
      <c r="BN1178"/>
      <c r="BO1178"/>
      <c r="BP1178"/>
      <c r="BQ1178"/>
    </row>
    <row r="1179" spans="3:69">
      <c r="C1179" s="71" t="s">
        <v>1011</v>
      </c>
      <c r="E1179" s="68" t="s">
        <v>52</v>
      </c>
      <c r="F1179" s="190" t="s">
        <v>2609</v>
      </c>
      <c r="G1179" s="238">
        <f t="shared" si="1014"/>
        <v>-0.48646211367325531</v>
      </c>
      <c r="H1179" s="134">
        <f t="shared" si="1015"/>
        <v>-8.4359155900000007E-3</v>
      </c>
      <c r="I1179" s="134">
        <f t="shared" si="1016"/>
        <v>-7.6536986799999998E-2</v>
      </c>
      <c r="J1179" s="138">
        <f t="shared" si="1017"/>
        <v>-0.3658496712832553</v>
      </c>
      <c r="K1179" s="190">
        <v>-3.5639539999999997E-2</v>
      </c>
      <c r="L1179" s="190">
        <v>-7.1639012000000002E-2</v>
      </c>
      <c r="M1179" s="190">
        <v>-3.7251530000000001E-3</v>
      </c>
      <c r="N1179" s="190">
        <v>-6.6160671000000002E-3</v>
      </c>
      <c r="O1179" s="190">
        <v>-8.7894909000000004E-4</v>
      </c>
      <c r="P1179" s="190">
        <v>-9.4089939999999995E-4</v>
      </c>
      <c r="Q1179" s="190">
        <v>-1.1728217999999999E-3</v>
      </c>
      <c r="R1179" s="190">
        <v>-0.35795234999999997</v>
      </c>
      <c r="S1179" s="190">
        <v>-7.9446902999999996E-3</v>
      </c>
      <c r="T1179" s="190">
        <v>3.9860509E-5</v>
      </c>
      <c r="U1179" s="190">
        <v>7.5074951000000001E-6</v>
      </c>
      <c r="V1179" s="190">
        <v>1.0126447E-9</v>
      </c>
      <c r="W1179" s="25"/>
      <c r="X1179" s="252">
        <f t="shared" si="1018"/>
        <v>-0.30723741379310343</v>
      </c>
      <c r="Y1179" s="46">
        <v>-3.6831695999999998</v>
      </c>
      <c r="Z1179" s="67">
        <f t="shared" si="1019"/>
        <v>-3.4489503535046109E-2</v>
      </c>
      <c r="AA1179" s="5">
        <f t="shared" si="1020"/>
        <v>-1.9438780725009995E-6</v>
      </c>
      <c r="AB1179" s="5">
        <f t="shared" si="1021"/>
        <v>-2.7684705970115998E-9</v>
      </c>
      <c r="AC1179" s="36">
        <f t="shared" si="1022"/>
        <v>-2.9227284700000002E-2</v>
      </c>
      <c r="AD1179" s="42">
        <v>-2.8666699999999998E-7</v>
      </c>
      <c r="AE1179" s="42">
        <v>-8.6487353000000004E-10</v>
      </c>
      <c r="AF1179" s="42">
        <v>-2.3629301999999999E-14</v>
      </c>
      <c r="AG1179" s="42">
        <v>-5.5319951E-11</v>
      </c>
      <c r="AH1179" s="42">
        <v>-1.4518746E-10</v>
      </c>
      <c r="AI1179" s="42">
        <v>-5.3067008999999998E-10</v>
      </c>
      <c r="AJ1179" s="42">
        <v>-1.5416139999999999E-6</v>
      </c>
      <c r="AK1179" s="42">
        <v>-7.5434492E-11</v>
      </c>
      <c r="AL1179" s="42">
        <v>-1.7803547E-9</v>
      </c>
      <c r="AM1179" s="42">
        <v>-6.0557292999999998E-14</v>
      </c>
      <c r="AN1179" s="42">
        <v>-1.7678803E-15</v>
      </c>
      <c r="AO1179" s="42">
        <v>-2.9287667E-11</v>
      </c>
      <c r="AP1179" s="42">
        <v>-1.2528829000000001E-12</v>
      </c>
      <c r="AQ1179" s="42">
        <v>-4.1502761000000001E-13</v>
      </c>
      <c r="AR1179" s="42">
        <v>-2.4181812E-9</v>
      </c>
      <c r="AS1179" s="42">
        <v>-1.0851850000000001E-7</v>
      </c>
      <c r="AT1179" s="42">
        <v>7.1285909999999998E-12</v>
      </c>
      <c r="AU1179" s="42">
        <v>-2.3514902000000001E-2</v>
      </c>
      <c r="AV1179" s="42">
        <v>-5.7123827E-3</v>
      </c>
      <c r="AW1179" s="42">
        <v>-3.9292138000000003E-9</v>
      </c>
      <c r="AX1179" s="42">
        <v>-2.3893864999999999E-11</v>
      </c>
      <c r="AY1179" s="42">
        <v>-1.0690263E-15</v>
      </c>
      <c r="AZ1179" s="28"/>
      <c r="BA1179" s="28" t="s">
        <v>1641</v>
      </c>
      <c r="BB1179" s="28"/>
      <c r="BC1179" s="28"/>
      <c r="BE1179" s="32"/>
      <c r="BF1179"/>
      <c r="BG1179"/>
      <c r="BH1179"/>
      <c r="BI1179"/>
      <c r="BJ1179"/>
      <c r="BK1179"/>
      <c r="BL1179"/>
      <c r="BM1179"/>
      <c r="BN1179"/>
      <c r="BO1179"/>
      <c r="BP1179"/>
      <c r="BQ1179"/>
    </row>
    <row r="1180" spans="3:69">
      <c r="C1180" s="71" t="s">
        <v>1012</v>
      </c>
      <c r="E1180" s="68" t="s">
        <v>52</v>
      </c>
      <c r="F1180" s="190" t="s">
        <v>2849</v>
      </c>
      <c r="G1180" s="238">
        <f t="shared" si="1014"/>
        <v>-7.5830920711530005</v>
      </c>
      <c r="H1180" s="134">
        <f t="shared" si="1015"/>
        <v>2.2075681199999999E-2</v>
      </c>
      <c r="I1180" s="134">
        <f t="shared" si="1016"/>
        <v>-8.5869995099999999E-2</v>
      </c>
      <c r="J1180" s="138">
        <f t="shared" si="1017"/>
        <v>-0.40219535725300004</v>
      </c>
      <c r="K1180" s="190">
        <v>-7.1171024000000003</v>
      </c>
      <c r="L1180" s="190">
        <v>1.9432430000000001E-2</v>
      </c>
      <c r="M1180" s="190">
        <v>-0.10234728</v>
      </c>
      <c r="N1180" s="190">
        <v>1.0154333E-2</v>
      </c>
      <c r="O1180" s="190">
        <v>1.3954246999999999E-2</v>
      </c>
      <c r="P1180" s="190">
        <v>-2.0328987999999998E-3</v>
      </c>
      <c r="Q1180" s="190">
        <v>-2.9551451000000002E-3</v>
      </c>
      <c r="R1180" s="190">
        <v>-9.8745755000000004E-2</v>
      </c>
      <c r="S1180" s="190">
        <v>-0.30424294000000002</v>
      </c>
      <c r="T1180" s="190">
        <v>7.8092964999999998E-4</v>
      </c>
      <c r="U1180" s="190">
        <v>1.2408097000000001E-5</v>
      </c>
      <c r="V1180" s="190">
        <v>0</v>
      </c>
      <c r="W1180" s="25"/>
      <c r="X1180" s="252">
        <f t="shared" si="1018"/>
        <v>-61.354331034482755</v>
      </c>
      <c r="Y1180" s="46">
        <v>-80.213419999999999</v>
      </c>
      <c r="Z1180" s="67">
        <f t="shared" si="1019"/>
        <v>-1.0351815083890092</v>
      </c>
      <c r="AA1180" s="5">
        <f t="shared" si="1020"/>
        <v>-5.5701609952537108E-5</v>
      </c>
      <c r="AB1180" s="5">
        <f t="shared" si="1021"/>
        <v>-1.6999209997794469E-7</v>
      </c>
      <c r="AC1180" s="36">
        <f t="shared" si="1022"/>
        <v>-0.31411878999999998</v>
      </c>
      <c r="AD1180" s="42">
        <v>-5.6920991000000001E-5</v>
      </c>
      <c r="AE1180" s="42">
        <v>-1.7174508999999999E-7</v>
      </c>
      <c r="AF1180" s="42">
        <v>-4.6923244999999997E-12</v>
      </c>
      <c r="AG1180" s="42">
        <v>3.9325922999999998E-10</v>
      </c>
      <c r="AH1180" s="42">
        <v>9.4348328999999998E-12</v>
      </c>
      <c r="AI1180" s="42">
        <v>6.0625339999999998E-9</v>
      </c>
      <c r="AJ1180" s="42">
        <v>1.2139180999999999E-6</v>
      </c>
      <c r="AK1180" s="42">
        <v>7.5140209999999996E-10</v>
      </c>
      <c r="AL1180" s="42">
        <v>1.0924539999999999E-9</v>
      </c>
      <c r="AM1180" s="42">
        <v>-1.6311812999999999E-10</v>
      </c>
      <c r="AN1180" s="42">
        <v>-1.2897483999999999E-12</v>
      </c>
      <c r="AO1180" s="42">
        <v>2.4015239E-11</v>
      </c>
      <c r="AP1180" s="42">
        <v>-2.4408115E-12</v>
      </c>
      <c r="AQ1180" s="42">
        <v>-1.4856438E-14</v>
      </c>
      <c r="AR1180" s="42">
        <v>4.8903515999999999E-9</v>
      </c>
      <c r="AS1180" s="42">
        <v>-1.3276313E-8</v>
      </c>
      <c r="AT1180" s="42">
        <v>1.1771783999999999E-11</v>
      </c>
      <c r="AU1180" s="42">
        <v>-0.16467575000000001</v>
      </c>
      <c r="AV1180" s="42">
        <v>-0.14944304</v>
      </c>
      <c r="AW1180" s="42">
        <v>7.3836808000000001E-9</v>
      </c>
      <c r="AX1180" s="42">
        <v>4.4900761000000001E-11</v>
      </c>
      <c r="AY1180" s="42">
        <v>2.0088933E-15</v>
      </c>
      <c r="AZ1180" s="28"/>
      <c r="BA1180" s="28" t="s">
        <v>1641</v>
      </c>
      <c r="BB1180" s="28"/>
      <c r="BC1180" s="28"/>
      <c r="BE1180" s="32"/>
      <c r="BF1180"/>
      <c r="BG1180"/>
      <c r="BH1180"/>
      <c r="BI1180"/>
      <c r="BJ1180"/>
      <c r="BK1180"/>
      <c r="BL1180"/>
      <c r="BM1180"/>
      <c r="BN1180"/>
      <c r="BO1180"/>
      <c r="BP1180"/>
      <c r="BQ1180"/>
    </row>
    <row r="1181" spans="3:69">
      <c r="C1181" s="71" t="s">
        <v>1013</v>
      </c>
      <c r="E1181" s="68" t="s">
        <v>52</v>
      </c>
      <c r="F1181" s="190" t="s">
        <v>2850</v>
      </c>
      <c r="G1181" s="238">
        <f t="shared" si="1014"/>
        <v>-17.00125580221362</v>
      </c>
      <c r="H1181" s="134">
        <f t="shared" si="1015"/>
        <v>-0.31853136435999996</v>
      </c>
      <c r="I1181" s="134">
        <f t="shared" si="1016"/>
        <v>-8.0731546247000008</v>
      </c>
      <c r="J1181" s="138">
        <f t="shared" si="1017"/>
        <v>-7.7971725431536179</v>
      </c>
      <c r="K1181" s="190">
        <v>-0.81239726999999995</v>
      </c>
      <c r="L1181" s="190">
        <v>-8.0817606000000008</v>
      </c>
      <c r="M1181" s="190">
        <v>8.2381630999999993E-3</v>
      </c>
      <c r="N1181" s="190">
        <v>-0.31973468999999999</v>
      </c>
      <c r="O1181" s="190">
        <v>1.0606421999999999E-3</v>
      </c>
      <c r="P1181" s="190">
        <v>1.4268344000000001E-4</v>
      </c>
      <c r="Q1181" s="190">
        <v>3.6781219999999998E-4</v>
      </c>
      <c r="R1181" s="190">
        <v>-7.7943085999999999</v>
      </c>
      <c r="S1181" s="190">
        <v>-3.2723550999999998E-3</v>
      </c>
      <c r="T1181" s="190">
        <v>3.8246044999999998E-4</v>
      </c>
      <c r="U1181" s="190">
        <v>2.5948823000000001E-5</v>
      </c>
      <c r="V1181" s="190">
        <v>2.6733821E-9</v>
      </c>
      <c r="W1181" s="25"/>
      <c r="X1181" s="252">
        <f t="shared" si="1018"/>
        <v>-7.0034247413793098</v>
      </c>
      <c r="Y1181" s="46">
        <v>-103.38081</v>
      </c>
      <c r="Z1181" s="67">
        <f t="shared" si="1019"/>
        <v>-2.9210689790066708</v>
      </c>
      <c r="AA1181" s="5">
        <f t="shared" si="1020"/>
        <v>-1.6650662557230402E-4</v>
      </c>
      <c r="AB1181" s="5">
        <f t="shared" si="1021"/>
        <v>-1.9102144447254848E-7</v>
      </c>
      <c r="AC1181" s="36">
        <f t="shared" si="1022"/>
        <v>-1.4609285399999998</v>
      </c>
      <c r="AD1181" s="42">
        <v>1.4765895E-6</v>
      </c>
      <c r="AE1181" s="42">
        <v>4.4546260999999999E-9</v>
      </c>
      <c r="AF1181" s="42">
        <v>1.2170305E-13</v>
      </c>
      <c r="AG1181" s="42">
        <v>1.0312806E-10</v>
      </c>
      <c r="AH1181" s="42">
        <v>1.3222236000000001E-11</v>
      </c>
      <c r="AI1181" s="42">
        <v>1.1955903000000001E-9</v>
      </c>
      <c r="AJ1181" s="29">
        <v>-1.6799305000000001E-4</v>
      </c>
      <c r="AK1181" s="42">
        <v>1.7298858E-10</v>
      </c>
      <c r="AL1181" s="42">
        <v>-1.9570957E-7</v>
      </c>
      <c r="AM1181" s="42">
        <v>5.0956648000000002E-14</v>
      </c>
      <c r="AN1181" s="42">
        <v>1.2091097000000001E-15</v>
      </c>
      <c r="AO1181" s="42">
        <v>3.6107177000000002E-13</v>
      </c>
      <c r="AP1181" s="42">
        <v>1.7499588E-14</v>
      </c>
      <c r="AQ1181" s="42">
        <v>1.1267421999999999E-14</v>
      </c>
      <c r="AR1181" s="42">
        <v>1.5852089E-9</v>
      </c>
      <c r="AS1181" s="42">
        <v>1.1310235E-9</v>
      </c>
      <c r="AT1181" s="42">
        <v>2.4634206999999999E-11</v>
      </c>
      <c r="AU1181" s="42">
        <v>-0.44086364</v>
      </c>
      <c r="AV1181" s="42">
        <v>-1.0200648999999999</v>
      </c>
      <c r="AW1181" s="42">
        <v>5.8067546999999999E-9</v>
      </c>
      <c r="AX1181" s="42">
        <v>3.5311352999999998E-11</v>
      </c>
      <c r="AY1181" s="42">
        <v>1.5798637999999999E-15</v>
      </c>
      <c r="AZ1181" s="28"/>
      <c r="BA1181" s="28" t="s">
        <v>1641</v>
      </c>
      <c r="BB1181" s="28"/>
      <c r="BC1181" s="28"/>
      <c r="BE1181" s="32"/>
      <c r="BF1181"/>
      <c r="BG1181"/>
      <c r="BH1181"/>
      <c r="BI1181"/>
      <c r="BJ1181"/>
      <c r="BK1181"/>
      <c r="BL1181"/>
      <c r="BM1181"/>
      <c r="BN1181"/>
      <c r="BO1181"/>
      <c r="BP1181"/>
      <c r="BQ1181"/>
    </row>
    <row r="1182" spans="3:69">
      <c r="C1182" s="71" t="s">
        <v>1014</v>
      </c>
      <c r="E1182" s="68" t="s">
        <v>52</v>
      </c>
      <c r="F1182" s="190" t="s">
        <v>2851</v>
      </c>
      <c r="G1182" s="238">
        <f t="shared" ref="G1182:G1184" si="1023">H1182+I1182+J1182+K1182</f>
        <v>-80781.969903414007</v>
      </c>
      <c r="H1182" s="134">
        <f t="shared" ref="H1182:H1184" si="1024">N1182+O1182+P1182</f>
        <v>-4296.3966268800004</v>
      </c>
      <c r="I1182" s="134">
        <f t="shared" ref="I1182:I1184" si="1025">L1182+M1182+Q1182</f>
        <v>-68125.735690000001</v>
      </c>
      <c r="J1182" s="138">
        <f t="shared" ref="J1182:J1184" si="1026">R1182+IF(S1182="x",0,S1182)+IF(T1182="x",0,T1182)+IF(U1182="x",0,U1182)+V1182</f>
        <v>-7392.6104365340007</v>
      </c>
      <c r="K1182" s="190">
        <v>-967.22715000000005</v>
      </c>
      <c r="L1182" s="190">
        <v>-67909.33</v>
      </c>
      <c r="M1182" s="190">
        <v>-14.46191</v>
      </c>
      <c r="N1182" s="190">
        <v>-3364.7945</v>
      </c>
      <c r="O1182" s="190">
        <v>0.62640311999999998</v>
      </c>
      <c r="P1182" s="190">
        <v>-932.22852999999998</v>
      </c>
      <c r="Q1182" s="190">
        <v>-201.94378</v>
      </c>
      <c r="R1182" s="190">
        <v>-7398.4129000000003</v>
      </c>
      <c r="S1182" s="190">
        <v>5.6704783000000001</v>
      </c>
      <c r="T1182" s="190">
        <v>0.12003686</v>
      </c>
      <c r="U1182" s="190">
        <v>1.1948306000000001E-2</v>
      </c>
      <c r="V1182" s="190">
        <v>0</v>
      </c>
      <c r="W1182" s="25"/>
      <c r="X1182" s="252">
        <f t="shared" si="1018"/>
        <v>-8338.1650862068964</v>
      </c>
      <c r="Y1182" s="46">
        <v>-101581.44</v>
      </c>
      <c r="Z1182" s="67">
        <f t="shared" ref="Z1182:Z1184" si="1027">AA1182*42.1*400+AB1182*1396*400+AC1182*0.0000357*200</f>
        <v>-24905.30716943719</v>
      </c>
      <c r="AA1182" s="5">
        <f t="shared" ref="AA1182:AA1184" si="1028">AD1182+AG1182+AH1182+AI1182+AJ1182+AR1182+AS1182+AW1182</f>
        <v>-1.4218286475052591</v>
      </c>
      <c r="AB1182" s="5">
        <f t="shared" ref="AB1182:AB1184" si="1029">AE1182+AF1182+AK1182+AL1182+AM1182+AN1182+AO1182+AP1182+AQ1182+AT1182+AX1182+AY1182</f>
        <v>-1.6983897359663844E-3</v>
      </c>
      <c r="AC1182" s="36">
        <f t="shared" ref="AC1182:AC1184" si="1030">AU1182+AV1182</f>
        <v>-1867.21525</v>
      </c>
      <c r="AD1182" s="42">
        <v>-7.7367147999999998E-3</v>
      </c>
      <c r="AE1182" s="42">
        <v>-2.3343586E-5</v>
      </c>
      <c r="AF1182" s="42">
        <v>-6.3778034000000001E-10</v>
      </c>
      <c r="AG1182" s="42">
        <v>2.2024163999999999E-8</v>
      </c>
      <c r="AH1182" s="42">
        <v>4.7744077000000002E-8</v>
      </c>
      <c r="AI1182" s="29">
        <v>-1.2262918000000001E-4</v>
      </c>
      <c r="AJ1182" s="29">
        <v>-1.412485</v>
      </c>
      <c r="AK1182" s="42">
        <v>-2.8039034E-5</v>
      </c>
      <c r="AL1182" s="29">
        <v>-1.6453262E-3</v>
      </c>
      <c r="AM1182" s="42">
        <v>-2.3324734000000001E-7</v>
      </c>
      <c r="AN1182" s="42">
        <v>-1.3177209E-11</v>
      </c>
      <c r="AO1182" s="42">
        <v>-1.1773233999999999E-6</v>
      </c>
      <c r="AP1182" s="42">
        <v>-2.8270295000000002E-7</v>
      </c>
      <c r="AQ1182" s="42">
        <v>-5.8278613000000001E-8</v>
      </c>
      <c r="AR1182" s="29">
        <v>-6.7178610999999995E-4</v>
      </c>
      <c r="AS1182" s="42">
        <v>-8.2244546999999996E-4</v>
      </c>
      <c r="AT1182" s="42">
        <v>1.1335572000000001E-8</v>
      </c>
      <c r="AU1182" s="42">
        <v>-899.06434999999999</v>
      </c>
      <c r="AV1182" s="42">
        <v>-968.15089999999998</v>
      </c>
      <c r="AW1182" s="42">
        <v>9.8582864999999999E-6</v>
      </c>
      <c r="AX1182" s="42">
        <v>5.9949040000000002E-8</v>
      </c>
      <c r="AY1182" s="42">
        <v>2.6821644000000001E-12</v>
      </c>
      <c r="AZ1182" s="28"/>
      <c r="BA1182" s="28" t="s">
        <v>1641</v>
      </c>
      <c r="BB1182" s="28"/>
      <c r="BC1182" s="28"/>
      <c r="BE1182" s="32"/>
      <c r="BF1182"/>
      <c r="BG1182"/>
      <c r="BH1182"/>
      <c r="BI1182"/>
      <c r="BJ1182"/>
      <c r="BK1182"/>
      <c r="BL1182"/>
      <c r="BM1182"/>
      <c r="BN1182"/>
      <c r="BO1182"/>
      <c r="BP1182"/>
      <c r="BQ1182"/>
    </row>
    <row r="1183" spans="3:69">
      <c r="C1183" s="71" t="s">
        <v>1015</v>
      </c>
      <c r="E1183" s="68" t="s">
        <v>52</v>
      </c>
      <c r="F1183" s="190" t="s">
        <v>2852</v>
      </c>
      <c r="G1183" s="238">
        <f t="shared" si="1023"/>
        <v>-113605.470190796</v>
      </c>
      <c r="H1183" s="134">
        <f t="shared" si="1024"/>
        <v>-6213.4071392999995</v>
      </c>
      <c r="I1183" s="134">
        <f t="shared" si="1025"/>
        <v>-98575.064957999988</v>
      </c>
      <c r="J1183" s="138">
        <f t="shared" si="1026"/>
        <v>-7453.5360934959999</v>
      </c>
      <c r="K1183" s="190">
        <v>-1363.462</v>
      </c>
      <c r="L1183" s="190">
        <v>-98266.9</v>
      </c>
      <c r="M1183" s="190">
        <v>-17.618017999999999</v>
      </c>
      <c r="N1183" s="190">
        <v>-4866.3918999999996</v>
      </c>
      <c r="O1183" s="190">
        <v>2.1511607000000001</v>
      </c>
      <c r="P1183" s="190">
        <v>-1349.1664000000001</v>
      </c>
      <c r="Q1183" s="190">
        <v>-290.54694000000001</v>
      </c>
      <c r="R1183" s="190">
        <v>-7193.3095000000003</v>
      </c>
      <c r="S1183" s="190">
        <v>-260.67984999999999</v>
      </c>
      <c r="T1183" s="190">
        <v>0.41222426000000001</v>
      </c>
      <c r="U1183" s="190">
        <v>4.1032244000000002E-2</v>
      </c>
      <c r="V1183" s="190">
        <v>0</v>
      </c>
      <c r="W1183" s="25"/>
      <c r="X1183" s="252">
        <f t="shared" si="1018"/>
        <v>-11753.982758620688</v>
      </c>
      <c r="Y1183" s="46">
        <v>-187106.71</v>
      </c>
      <c r="Z1183" s="67">
        <f t="shared" si="1027"/>
        <v>-36035.34574499631</v>
      </c>
      <c r="AA1183" s="5">
        <f t="shared" si="1028"/>
        <v>-2.0570615528655734</v>
      </c>
      <c r="AB1183" s="5">
        <f t="shared" si="1029"/>
        <v>-2.456498306679893E-3</v>
      </c>
      <c r="AC1183" s="36">
        <f t="shared" si="1030"/>
        <v>-3182.1485000000002</v>
      </c>
      <c r="AD1183" s="42">
        <v>-1.0903911000000001E-2</v>
      </c>
      <c r="AE1183" s="42">
        <v>-3.28999E-5</v>
      </c>
      <c r="AF1183" s="42">
        <v>-8.9887309999999997E-10</v>
      </c>
      <c r="AG1183" s="42">
        <v>7.5634227000000004E-8</v>
      </c>
      <c r="AH1183" s="42">
        <v>1.639602E-7</v>
      </c>
      <c r="AI1183" s="29">
        <v>-1.7699609E-4</v>
      </c>
      <c r="AJ1183" s="29">
        <v>-2.0438518000000001</v>
      </c>
      <c r="AK1183" s="42">
        <v>-4.0510034000000003E-5</v>
      </c>
      <c r="AL1183" s="29">
        <v>-2.3807985000000001E-3</v>
      </c>
      <c r="AM1183" s="42">
        <v>-3.3727877E-7</v>
      </c>
      <c r="AN1183" s="42">
        <v>-1.6925741E-11</v>
      </c>
      <c r="AO1183" s="42">
        <v>-1.7030078E-6</v>
      </c>
      <c r="AP1183" s="42">
        <v>-4.0914224999999998E-7</v>
      </c>
      <c r="AQ1183" s="42">
        <v>-8.4339139E-8</v>
      </c>
      <c r="AR1183" s="29">
        <v>-9.7201798000000003E-4</v>
      </c>
      <c r="AS1183" s="29">
        <v>-1.1909221999999999E-3</v>
      </c>
      <c r="AT1183" s="42">
        <v>3.8928027000000002E-8</v>
      </c>
      <c r="AU1183" s="42">
        <v>-1796.4963</v>
      </c>
      <c r="AV1183" s="42">
        <v>-1385.6522</v>
      </c>
      <c r="AW1183" s="42">
        <v>3.3854810000000001E-5</v>
      </c>
      <c r="AX1183" s="42">
        <v>2.0587384000000001E-7</v>
      </c>
      <c r="AY1183" s="42">
        <v>9.2109481999999994E-12</v>
      </c>
      <c r="AZ1183" s="28"/>
      <c r="BA1183" s="28" t="s">
        <v>1641</v>
      </c>
      <c r="BB1183" s="28"/>
      <c r="BC1183" s="28"/>
      <c r="BE1183" s="32"/>
      <c r="BF1183"/>
      <c r="BG1183"/>
      <c r="BH1183"/>
      <c r="BI1183"/>
      <c r="BJ1183"/>
      <c r="BK1183"/>
      <c r="BL1183"/>
      <c r="BM1183"/>
      <c r="BN1183"/>
      <c r="BO1183"/>
      <c r="BP1183"/>
      <c r="BQ1183"/>
    </row>
    <row r="1184" spans="3:69">
      <c r="C1184" s="71" t="s">
        <v>1016</v>
      </c>
      <c r="E1184" s="68" t="s">
        <v>52</v>
      </c>
      <c r="F1184" s="190" t="s">
        <v>2853</v>
      </c>
      <c r="G1184" s="238">
        <f t="shared" si="1023"/>
        <v>-247035.65385228998</v>
      </c>
      <c r="H1184" s="134">
        <f t="shared" si="1024"/>
        <v>-13992.028556400001</v>
      </c>
      <c r="I1184" s="134">
        <f t="shared" si="1025"/>
        <v>-222048.84111099999</v>
      </c>
      <c r="J1184" s="138">
        <f t="shared" si="1026"/>
        <v>-7964.7131848899999</v>
      </c>
      <c r="K1184" s="190">
        <v>-3030.0709999999999</v>
      </c>
      <c r="L1184" s="190">
        <v>-221360.34</v>
      </c>
      <c r="M1184" s="190">
        <v>-35.974730999999998</v>
      </c>
      <c r="N1184" s="190">
        <v>-10959.343000000001</v>
      </c>
      <c r="O1184" s="190">
        <v>6.2454435999999998</v>
      </c>
      <c r="P1184" s="190">
        <v>-3038.931</v>
      </c>
      <c r="Q1184" s="190">
        <v>-652.52638000000002</v>
      </c>
      <c r="R1184" s="190">
        <v>-7391.6704</v>
      </c>
      <c r="S1184" s="190">
        <v>-574.35871999999995</v>
      </c>
      <c r="T1184" s="190">
        <v>1.1968065999999999</v>
      </c>
      <c r="U1184" s="190">
        <v>0.11912851000000001</v>
      </c>
      <c r="V1184" s="190">
        <v>0</v>
      </c>
      <c r="W1184" s="25"/>
      <c r="X1184" s="252">
        <f t="shared" si="1018"/>
        <v>-26121.301724137928</v>
      </c>
      <c r="Y1184" s="46">
        <v>-414609.94</v>
      </c>
      <c r="Z1184" s="67">
        <f t="shared" si="1027"/>
        <v>-81147.468043928093</v>
      </c>
      <c r="AA1184" s="5">
        <f t="shared" si="1028"/>
        <v>-4.6334028642538705</v>
      </c>
      <c r="AB1184" s="5">
        <f t="shared" si="1029"/>
        <v>-5.5323327557143939E-3</v>
      </c>
      <c r="AC1184" s="36">
        <f t="shared" si="1030"/>
        <v>-4441.0643</v>
      </c>
      <c r="AD1184" s="42">
        <v>-2.4229575999999999E-2</v>
      </c>
      <c r="AE1184" s="42">
        <v>-7.3106974999999995E-5</v>
      </c>
      <c r="AF1184" s="42">
        <v>-1.9973894000000001E-9</v>
      </c>
      <c r="AG1184" s="42">
        <v>2.1958810000000001E-7</v>
      </c>
      <c r="AH1184" s="42">
        <v>4.7602403E-7</v>
      </c>
      <c r="AI1184" s="29">
        <v>-3.9820019999999999E-4</v>
      </c>
      <c r="AJ1184" s="29">
        <v>-4.6040055999999998</v>
      </c>
      <c r="AK1184" s="42">
        <v>-9.1183355999999998E-5</v>
      </c>
      <c r="AL1184" s="29">
        <v>-5.3630472000000002E-3</v>
      </c>
      <c r="AM1184" s="42">
        <v>-7.6015279E-7</v>
      </c>
      <c r="AN1184" s="42">
        <v>-3.5947048999999999E-11</v>
      </c>
      <c r="AO1184" s="42">
        <v>-3.8321307000000001E-6</v>
      </c>
      <c r="AP1184" s="42">
        <v>-9.2169324999999997E-7</v>
      </c>
      <c r="AQ1184" s="42">
        <v>-1.8997222999999999E-7</v>
      </c>
      <c r="AR1184" s="29">
        <v>-2.1887422000000001E-3</v>
      </c>
      <c r="AS1184" s="29">
        <v>-2.6797318000000001E-3</v>
      </c>
      <c r="AT1184" s="42">
        <v>1.1301936E-7</v>
      </c>
      <c r="AU1184" s="42">
        <v>-1337.5440000000001</v>
      </c>
      <c r="AV1184" s="42">
        <v>-3103.5203000000001</v>
      </c>
      <c r="AW1184" s="42">
        <v>9.8290334000000003E-5</v>
      </c>
      <c r="AX1184" s="42">
        <v>5.9771148999999998E-7</v>
      </c>
      <c r="AY1184" s="42">
        <v>2.6742055E-11</v>
      </c>
      <c r="AZ1184" s="28"/>
      <c r="BA1184" s="28" t="s">
        <v>1641</v>
      </c>
      <c r="BB1184" s="28"/>
      <c r="BC1184" s="28"/>
      <c r="BE1184" s="32"/>
      <c r="BF1184"/>
      <c r="BG1184"/>
      <c r="BH1184"/>
      <c r="BI1184"/>
      <c r="BJ1184"/>
      <c r="BK1184"/>
      <c r="BL1184"/>
      <c r="BM1184"/>
      <c r="BN1184"/>
      <c r="BO1184"/>
      <c r="BP1184"/>
      <c r="BQ1184"/>
    </row>
    <row r="1185" spans="1:69">
      <c r="C1185" s="71" t="s">
        <v>1017</v>
      </c>
      <c r="E1185" s="68" t="s">
        <v>52</v>
      </c>
      <c r="F1185" s="190" t="s">
        <v>2854</v>
      </c>
      <c r="G1185" s="238">
        <f t="shared" si="1014"/>
        <v>-279.65581041037001</v>
      </c>
      <c r="H1185" s="134">
        <f t="shared" si="1015"/>
        <v>-2.447543048</v>
      </c>
      <c r="I1185" s="134">
        <f t="shared" si="1016"/>
        <v>-15.26067342</v>
      </c>
      <c r="J1185" s="138">
        <f t="shared" si="1017"/>
        <v>-255.86260434236999</v>
      </c>
      <c r="K1185" s="190">
        <v>-6.0849896000000001</v>
      </c>
      <c r="L1185" s="190">
        <v>-11.445316999999999</v>
      </c>
      <c r="M1185" s="190">
        <v>-0.24199631999999999</v>
      </c>
      <c r="N1185" s="190">
        <v>-0.39294799000000002</v>
      </c>
      <c r="O1185" s="190">
        <v>1.2776442000000001E-2</v>
      </c>
      <c r="P1185" s="190">
        <v>-2.0673715000000001</v>
      </c>
      <c r="Q1185" s="190">
        <v>-3.5733600999999999</v>
      </c>
      <c r="R1185" s="190">
        <v>-255.60266999999999</v>
      </c>
      <c r="S1185" s="190">
        <v>-0.26262637999999999</v>
      </c>
      <c r="T1185" s="190">
        <v>2.4483337999999999E-3</v>
      </c>
      <c r="U1185" s="190">
        <v>2.4370383E-4</v>
      </c>
      <c r="V1185" s="190">
        <v>0</v>
      </c>
      <c r="W1185" s="25"/>
      <c r="X1185" s="252">
        <f t="shared" si="1018"/>
        <v>-52.456806896551726</v>
      </c>
      <c r="Y1185" s="46">
        <v>-726.46136000000001</v>
      </c>
      <c r="Z1185" s="67">
        <f t="shared" si="1019"/>
        <v>-7.8901946691473528</v>
      </c>
      <c r="AA1185" s="5">
        <f t="shared" si="1020"/>
        <v>-4.4330024096185002E-4</v>
      </c>
      <c r="AB1185" s="5">
        <f t="shared" si="1021"/>
        <v>-4.7932279014290609E-7</v>
      </c>
      <c r="AC1185" s="36">
        <f t="shared" si="1022"/>
        <v>-22.039883100000001</v>
      </c>
      <c r="AD1185" s="42">
        <v>-4.8657432E-5</v>
      </c>
      <c r="AE1185" s="42">
        <v>-1.4681222999999999E-7</v>
      </c>
      <c r="AF1185" s="42">
        <v>-4.0111245999999998E-12</v>
      </c>
      <c r="AG1185" s="42">
        <v>4.4921625000000002E-10</v>
      </c>
      <c r="AH1185" s="42">
        <v>9.7381290000000007E-10</v>
      </c>
      <c r="AI1185" s="42">
        <v>-1.0663901E-8</v>
      </c>
      <c r="AJ1185" s="29">
        <v>-2.3747036000000001E-4</v>
      </c>
      <c r="AK1185" s="42">
        <v>-2.8469975999999998E-9</v>
      </c>
      <c r="AL1185" s="42">
        <v>-2.7689930999999998E-7</v>
      </c>
      <c r="AM1185" s="42">
        <v>-2.2423294999999999E-10</v>
      </c>
      <c r="AN1185" s="42">
        <v>-1.0867512000000001E-13</v>
      </c>
      <c r="AO1185" s="42">
        <v>-4.2777998E-8</v>
      </c>
      <c r="AP1185" s="42">
        <v>-9.1186972999999999E-9</v>
      </c>
      <c r="AQ1185" s="42">
        <v>-2.0932169999999998E-9</v>
      </c>
      <c r="AR1185" s="42">
        <v>-5.6952428000000004E-6</v>
      </c>
      <c r="AS1185" s="29">
        <v>-1.5166904E-4</v>
      </c>
      <c r="AT1185" s="42">
        <v>2.312062E-10</v>
      </c>
      <c r="AU1185" s="42">
        <v>-15.929681</v>
      </c>
      <c r="AV1185" s="42">
        <v>-6.1102021000000004</v>
      </c>
      <c r="AW1185" s="42">
        <v>2.0107471E-7</v>
      </c>
      <c r="AX1185" s="42">
        <v>1.2227516E-9</v>
      </c>
      <c r="AY1185" s="42">
        <v>5.4706814E-14</v>
      </c>
      <c r="AZ1185" s="28"/>
      <c r="BA1185" s="28" t="s">
        <v>1641</v>
      </c>
      <c r="BB1185" s="28"/>
      <c r="BC1185" s="28"/>
      <c r="BE1185" s="32"/>
      <c r="BF1185"/>
      <c r="BG1185"/>
      <c r="BH1185"/>
      <c r="BI1185"/>
      <c r="BJ1185"/>
      <c r="BK1185"/>
      <c r="BL1185"/>
      <c r="BM1185"/>
      <c r="BN1185"/>
      <c r="BO1185"/>
      <c r="BP1185"/>
      <c r="BQ1185"/>
    </row>
    <row r="1186" spans="1:69">
      <c r="C1186" s="71" t="s">
        <v>2857</v>
      </c>
      <c r="E1186" s="68" t="s">
        <v>52</v>
      </c>
      <c r="F1186" s="190" t="s">
        <v>2610</v>
      </c>
      <c r="G1186" s="238">
        <f t="shared" si="1014"/>
        <v>-6.0909425372986103E-2</v>
      </c>
      <c r="H1186" s="134">
        <f t="shared" si="1015"/>
        <v>-2.8026056099999998E-3</v>
      </c>
      <c r="I1186" s="134">
        <f t="shared" si="1016"/>
        <v>7.2471299999999988E-4</v>
      </c>
      <c r="J1186" s="138">
        <f t="shared" si="1017"/>
        <v>-3.2269511762986099E-2</v>
      </c>
      <c r="K1186" s="190">
        <v>-2.6562021000000002E-2</v>
      </c>
      <c r="L1186" s="190">
        <v>1.4028262999999999E-3</v>
      </c>
      <c r="M1186" s="190">
        <v>-1.7367227E-3</v>
      </c>
      <c r="N1186" s="190">
        <v>-3.1653944999999999E-3</v>
      </c>
      <c r="O1186" s="190">
        <v>1.1239252999999999E-3</v>
      </c>
      <c r="P1186" s="190">
        <v>-7.6113641000000003E-4</v>
      </c>
      <c r="Q1186" s="190">
        <v>1.0586094E-3</v>
      </c>
      <c r="R1186" s="190">
        <v>-8.8003899999999999E-3</v>
      </c>
      <c r="S1186" s="190">
        <v>1.1993871E-2</v>
      </c>
      <c r="T1186" s="190">
        <v>-3.5496695000000002E-2</v>
      </c>
      <c r="U1186" s="190">
        <v>3.3700325999999998E-5</v>
      </c>
      <c r="V1186" s="190">
        <v>1.9110139E-9</v>
      </c>
      <c r="W1186" s="25"/>
      <c r="X1186" s="252">
        <f t="shared" si="1018"/>
        <v>-0.22898293965517241</v>
      </c>
      <c r="Y1186" s="46">
        <v>-7.5930885999999997</v>
      </c>
      <c r="Z1186" s="67">
        <f t="shared" si="1019"/>
        <v>-3.7335170313612903E-3</v>
      </c>
      <c r="AA1186" s="5">
        <f t="shared" si="1020"/>
        <v>-1.9787835402999998E-7</v>
      </c>
      <c r="AB1186" s="5">
        <f t="shared" si="1021"/>
        <v>-5.9979371516850006E-10</v>
      </c>
      <c r="AC1186" s="36">
        <f t="shared" si="1022"/>
        <v>-9.2886189000000001E-3</v>
      </c>
      <c r="AD1186" s="42">
        <v>-2.1260007E-7</v>
      </c>
      <c r="AE1186" s="42">
        <v>-6.4145205999999997E-10</v>
      </c>
      <c r="AF1186" s="42">
        <v>-1.7525804E-14</v>
      </c>
      <c r="AG1186" s="42">
        <v>-1.1422799000000001E-10</v>
      </c>
      <c r="AH1186" s="42">
        <v>8.3720120000000001E-11</v>
      </c>
      <c r="AI1186" s="42">
        <v>-2.5435155999999998E-10</v>
      </c>
      <c r="AJ1186" s="42">
        <v>2.9837568999999997E-8</v>
      </c>
      <c r="AK1186" s="42">
        <v>-3.5634969999999997E-11</v>
      </c>
      <c r="AL1186" s="42">
        <v>1.3624572E-11</v>
      </c>
      <c r="AM1186" s="42">
        <v>-1.8611308999999999E-12</v>
      </c>
      <c r="AN1186" s="42">
        <v>-5.6264268E-15</v>
      </c>
      <c r="AO1186" s="42">
        <v>-1.0680339000000001E-11</v>
      </c>
      <c r="AP1186" s="42">
        <v>-1.0813666E-13</v>
      </c>
      <c r="AQ1186" s="42">
        <v>-8.7051793999999998E-14</v>
      </c>
      <c r="AR1186" s="42">
        <v>-2.6452391E-9</v>
      </c>
      <c r="AS1186" s="42">
        <v>-1.9494151000000001E-8</v>
      </c>
      <c r="AT1186" s="42">
        <v>3.1983607999999998E-11</v>
      </c>
      <c r="AU1186" s="42">
        <v>-2.3942211999999998E-3</v>
      </c>
      <c r="AV1186" s="42">
        <v>-6.8943976999999998E-3</v>
      </c>
      <c r="AW1186" s="42">
        <v>7.3083964999999998E-9</v>
      </c>
      <c r="AX1186" s="42">
        <v>4.4442956999999998E-11</v>
      </c>
      <c r="AY1186" s="42">
        <v>1.9884163E-15</v>
      </c>
      <c r="AZ1186" s="28"/>
      <c r="BA1186" s="28" t="s">
        <v>1641</v>
      </c>
      <c r="BB1186" s="28"/>
      <c r="BC1186" s="28"/>
      <c r="BE1186" s="32"/>
      <c r="BF1186"/>
      <c r="BG1186"/>
      <c r="BH1186"/>
      <c r="BI1186"/>
      <c r="BJ1186"/>
      <c r="BK1186"/>
      <c r="BL1186"/>
      <c r="BM1186"/>
      <c r="BN1186"/>
      <c r="BO1186"/>
      <c r="BP1186"/>
      <c r="BQ1186"/>
    </row>
    <row r="1187" spans="1:69">
      <c r="C1187" s="71" t="s">
        <v>2858</v>
      </c>
      <c r="E1187" s="68" t="s">
        <v>52</v>
      </c>
      <c r="F1187" s="190" t="s">
        <v>2855</v>
      </c>
      <c r="G1187" s="238">
        <f t="shared" si="1014"/>
        <v>-13.866823996009998</v>
      </c>
      <c r="H1187" s="134">
        <f t="shared" si="1015"/>
        <v>-0.15494929100000002</v>
      </c>
      <c r="I1187" s="134">
        <f t="shared" si="1016"/>
        <v>-0.34233263500000005</v>
      </c>
      <c r="J1187" s="138">
        <f t="shared" si="1017"/>
        <v>-11.216787770009999</v>
      </c>
      <c r="K1187" s="190">
        <v>-2.1527542999999998</v>
      </c>
      <c r="L1187" s="190">
        <v>-0.38520313</v>
      </c>
      <c r="M1187" s="190">
        <v>2.3604333000000002E-2</v>
      </c>
      <c r="N1187" s="190">
        <v>1.314506E-2</v>
      </c>
      <c r="O1187" s="190">
        <v>1.4394179E-2</v>
      </c>
      <c r="P1187" s="190">
        <v>-0.18248853000000001</v>
      </c>
      <c r="Q1187" s="190">
        <v>1.9266162E-2</v>
      </c>
      <c r="R1187" s="190">
        <v>-10.731427999999999</v>
      </c>
      <c r="S1187" s="190">
        <v>-0.48839266999999997</v>
      </c>
      <c r="T1187" s="190">
        <v>2.7583387000000002E-3</v>
      </c>
      <c r="U1187" s="190">
        <v>2.7456129000000002E-4</v>
      </c>
      <c r="V1187" s="190">
        <v>0</v>
      </c>
      <c r="W1187" s="25"/>
      <c r="X1187" s="252">
        <f t="shared" si="1018"/>
        <v>-18.558226724137928</v>
      </c>
      <c r="Y1187" s="46">
        <v>-282.46496999999999</v>
      </c>
      <c r="Z1187" s="67">
        <f t="shared" si="1019"/>
        <v>-0.46113276886337534</v>
      </c>
      <c r="AA1187" s="5">
        <f t="shared" si="1020"/>
        <v>-2.4462655467580001E-5</v>
      </c>
      <c r="AB1187" s="5">
        <f t="shared" si="1021"/>
        <v>-5.8788139848367002E-8</v>
      </c>
      <c r="AC1187" s="36">
        <f t="shared" si="1022"/>
        <v>-2.2905256999999999</v>
      </c>
      <c r="AD1187" s="42">
        <v>-1.7196702E-5</v>
      </c>
      <c r="AE1187" s="42">
        <v>-5.1887741000000001E-8</v>
      </c>
      <c r="AF1187" s="42">
        <v>-1.4176527000000001E-12</v>
      </c>
      <c r="AG1187" s="42">
        <v>5.0609542000000001E-10</v>
      </c>
      <c r="AH1187" s="42">
        <v>1.0971157999999999E-9</v>
      </c>
      <c r="AI1187" s="42">
        <v>4.6235442E-9</v>
      </c>
      <c r="AJ1187" s="42">
        <v>-7.3450089999999996E-6</v>
      </c>
      <c r="AK1187" s="42">
        <v>5.9398034999999996E-10</v>
      </c>
      <c r="AL1187" s="42">
        <v>-8.8773541999999994E-9</v>
      </c>
      <c r="AM1187" s="42">
        <v>-2.1618639999999999E-10</v>
      </c>
      <c r="AN1187" s="42">
        <v>-5.4886387000000001E-14</v>
      </c>
      <c r="AO1187" s="42">
        <v>-3.1448910000000003E-11</v>
      </c>
      <c r="AP1187" s="42">
        <v>-4.8190376000000003E-12</v>
      </c>
      <c r="AQ1187" s="42">
        <v>-1.2158754E-12</v>
      </c>
      <c r="AR1187" s="42">
        <v>-2.9603603000000001E-8</v>
      </c>
      <c r="AS1187" s="42">
        <v>-1.2410215E-7</v>
      </c>
      <c r="AT1187" s="42">
        <v>2.6048123000000001E-10</v>
      </c>
      <c r="AU1187" s="42">
        <v>-0.16407040000000001</v>
      </c>
      <c r="AV1187" s="42">
        <v>-2.1264552999999999</v>
      </c>
      <c r="AW1187" s="42">
        <v>2.2653453E-7</v>
      </c>
      <c r="AX1187" s="42">
        <v>1.3775748999999999E-9</v>
      </c>
      <c r="AY1187" s="42">
        <v>6.1633719999999998E-14</v>
      </c>
      <c r="AZ1187" s="28"/>
      <c r="BA1187" s="28" t="s">
        <v>1641</v>
      </c>
      <c r="BB1187" s="28"/>
      <c r="BC1187" s="28"/>
      <c r="BE1187" s="32"/>
      <c r="BF1187"/>
      <c r="BG1187"/>
      <c r="BH1187"/>
      <c r="BI1187"/>
      <c r="BJ1187"/>
      <c r="BK1187"/>
      <c r="BL1187"/>
      <c r="BM1187"/>
      <c r="BN1187"/>
      <c r="BO1187"/>
      <c r="BP1187"/>
      <c r="BQ1187"/>
    </row>
    <row r="1188" spans="1:69">
      <c r="C1188" s="71" t="s">
        <v>2859</v>
      </c>
      <c r="E1188" s="68" t="s">
        <v>52</v>
      </c>
      <c r="F1188" s="190" t="s">
        <v>2856</v>
      </c>
      <c r="G1188" s="238">
        <f t="shared" si="1014"/>
        <v>-1.4773786301108676</v>
      </c>
      <c r="H1188" s="134">
        <f t="shared" si="1015"/>
        <v>-9.1818717999999994E-2</v>
      </c>
      <c r="I1188" s="134">
        <f t="shared" si="1016"/>
        <v>-0.15223018900000002</v>
      </c>
      <c r="J1188" s="138">
        <f t="shared" si="1017"/>
        <v>-1.0462184131108676</v>
      </c>
      <c r="K1188" s="190">
        <v>-0.18711131</v>
      </c>
      <c r="L1188" s="190">
        <v>-5.4757751E-2</v>
      </c>
      <c r="M1188" s="190">
        <v>-7.3234913999999998E-2</v>
      </c>
      <c r="N1188" s="190">
        <v>-6.1609771000000001E-2</v>
      </c>
      <c r="O1188" s="190">
        <v>-1.5550909999999999E-2</v>
      </c>
      <c r="P1188" s="190">
        <v>-1.4658037E-2</v>
      </c>
      <c r="Q1188" s="190">
        <v>-2.4237524E-2</v>
      </c>
      <c r="R1188" s="190">
        <v>-0.97811018999999999</v>
      </c>
      <c r="S1188" s="190">
        <v>-5.0789807999999999E-2</v>
      </c>
      <c r="T1188" s="190">
        <v>-1.7343984E-2</v>
      </c>
      <c r="U1188" s="190">
        <v>2.5565519999999999E-5</v>
      </c>
      <c r="V1188" s="190">
        <v>3.3691323999999999E-9</v>
      </c>
      <c r="W1188" s="25"/>
      <c r="X1188" s="252">
        <f t="shared" si="1018"/>
        <v>-1.6130285344827586</v>
      </c>
      <c r="Y1188" s="46">
        <v>-17.993210000000001</v>
      </c>
      <c r="Z1188" s="67">
        <f t="shared" si="1019"/>
        <v>-0.10514944008985419</v>
      </c>
      <c r="AA1188" s="5">
        <f t="shared" si="1020"/>
        <v>-5.7768769894399997E-6</v>
      </c>
      <c r="AB1188" s="5">
        <f t="shared" si="1021"/>
        <v>-1.354570566412E-8</v>
      </c>
      <c r="AC1188" s="36">
        <f t="shared" si="1022"/>
        <v>-4.2424305999999995E-2</v>
      </c>
      <c r="AD1188" s="42">
        <v>-1.5036924000000001E-6</v>
      </c>
      <c r="AE1188" s="42">
        <v>-4.5367062000000002E-9</v>
      </c>
      <c r="AF1188" s="42">
        <v>-1.2394866999999999E-13</v>
      </c>
      <c r="AG1188" s="42">
        <v>-5.0096054000000002E-10</v>
      </c>
      <c r="AH1188" s="42">
        <v>-1.1253939E-9</v>
      </c>
      <c r="AI1188" s="42">
        <v>-1.0246694999999999E-8</v>
      </c>
      <c r="AJ1188" s="42">
        <v>-2.155985E-6</v>
      </c>
      <c r="AK1188" s="42">
        <v>-1.4535447E-9</v>
      </c>
      <c r="AL1188" s="42">
        <v>-2.2064981E-9</v>
      </c>
      <c r="AM1188" s="42">
        <v>-4.9092342999999999E-13</v>
      </c>
      <c r="AN1188" s="42">
        <v>-1.0845335E-13</v>
      </c>
      <c r="AO1188" s="42">
        <v>-1.5489336000000001E-9</v>
      </c>
      <c r="AP1188" s="42">
        <v>-1.7214436E-11</v>
      </c>
      <c r="AQ1188" s="42">
        <v>-1.0328321E-11</v>
      </c>
      <c r="AR1188" s="42">
        <v>-4.7759930000000003E-8</v>
      </c>
      <c r="AS1188" s="42">
        <v>-1.4333581999999999E-6</v>
      </c>
      <c r="AT1188" s="42">
        <v>2.4274748000000001E-11</v>
      </c>
      <c r="AU1188" s="42">
        <v>-2.7067926999999999E-2</v>
      </c>
      <c r="AV1188" s="42">
        <v>-1.5356379E-2</v>
      </c>
      <c r="AW1188" s="42">
        <v>-6.2420841000000001E-7</v>
      </c>
      <c r="AX1188" s="42">
        <v>-3.7958619000000004E-9</v>
      </c>
      <c r="AY1188" s="42">
        <v>-1.6982966999999999E-13</v>
      </c>
      <c r="AZ1188" s="28"/>
      <c r="BA1188" s="28" t="s">
        <v>1641</v>
      </c>
      <c r="BB1188" s="28"/>
      <c r="BC1188" s="28"/>
      <c r="BE1188" s="32"/>
      <c r="BF1188"/>
      <c r="BG1188"/>
      <c r="BH1188"/>
      <c r="BI1188"/>
      <c r="BJ1188"/>
      <c r="BK1188"/>
      <c r="BL1188"/>
      <c r="BM1188"/>
      <c r="BN1188"/>
      <c r="BO1188"/>
      <c r="BP1188"/>
      <c r="BQ1188"/>
    </row>
    <row r="1189" spans="1:69">
      <c r="C1189" s="57" t="s">
        <v>883</v>
      </c>
      <c r="D1189" s="1" t="s">
        <v>4991</v>
      </c>
      <c r="F1189" s="67"/>
      <c r="H1189" s="67"/>
      <c r="I1189" s="67"/>
      <c r="J1189" s="67"/>
      <c r="K1189" s="67"/>
      <c r="L1189" s="67"/>
      <c r="M1189" s="67"/>
      <c r="N1189" s="67"/>
      <c r="O1189" s="67"/>
      <c r="P1189" s="67"/>
      <c r="Q1189" s="67"/>
      <c r="R1189" s="67"/>
      <c r="S1189" s="67"/>
      <c r="T1189" s="67"/>
      <c r="U1189" s="67"/>
      <c r="V1189" s="67"/>
      <c r="W1189" s="67"/>
      <c r="Y1189" s="67"/>
      <c r="AA1189" s="67"/>
      <c r="AB1189" s="67"/>
      <c r="AC1189" s="67"/>
      <c r="AD1189" s="67"/>
      <c r="AE1189" s="67"/>
      <c r="AF1189" s="67"/>
      <c r="AG1189" s="67"/>
      <c r="AH1189" s="67"/>
      <c r="AI1189" s="67"/>
      <c r="AJ1189" s="67"/>
      <c r="AK1189" s="67"/>
      <c r="AL1189" s="67"/>
      <c r="AM1189" s="67"/>
      <c r="AN1189" s="67"/>
      <c r="AO1189" s="67"/>
      <c r="AP1189" s="67"/>
      <c r="AQ1189" s="67"/>
      <c r="AR1189" s="67"/>
      <c r="AS1189" s="67"/>
      <c r="AT1189" s="67"/>
      <c r="AU1189" s="67"/>
      <c r="AV1189" s="67"/>
      <c r="AW1189" s="67"/>
      <c r="AX1189" s="67"/>
      <c r="AY1189" s="67"/>
      <c r="BE1189" s="29"/>
      <c r="BF1189"/>
      <c r="BG1189"/>
      <c r="BH1189"/>
      <c r="BI1189"/>
      <c r="BJ1189"/>
      <c r="BK1189"/>
      <c r="BL1189"/>
      <c r="BM1189"/>
      <c r="BN1189"/>
      <c r="BO1189"/>
      <c r="BP1189"/>
      <c r="BQ1189"/>
    </row>
    <row r="1190" spans="1:69" ht="14.4">
      <c r="C1190" s="71" t="s">
        <v>1018</v>
      </c>
      <c r="E1190" s="68" t="s">
        <v>52</v>
      </c>
      <c r="F1190" s="43" t="s">
        <v>2611</v>
      </c>
      <c r="G1190" s="238">
        <f t="shared" ref="G1190:G1212" si="1031">H1190+I1190+J1190+K1190</f>
        <v>-0.71284918757080262</v>
      </c>
      <c r="H1190" s="134">
        <f t="shared" ref="H1190:H1212" si="1032">N1190+O1190+P1190</f>
        <v>1.3531454560000001E-2</v>
      </c>
      <c r="I1190" s="134">
        <f t="shared" ref="I1190:I1212" si="1033">L1190+M1190+Q1190</f>
        <v>-3.4421430499999996E-2</v>
      </c>
      <c r="J1190" s="138">
        <f t="shared" ref="J1190:J1212" si="1034">R1190+IF(S1190="x",0,S1190)+IF(T1190="x",0,T1190)+IF(U1190="x",0,U1190)+V1190</f>
        <v>-0.78033373963080266</v>
      </c>
      <c r="K1190" s="190">
        <v>8.8374527999999994E-2</v>
      </c>
      <c r="L1190" s="190">
        <v>-5.5238967999999999E-2</v>
      </c>
      <c r="M1190" s="190">
        <v>1.9931864000000001E-2</v>
      </c>
      <c r="N1190" s="190">
        <v>1.0627828000000001E-2</v>
      </c>
      <c r="O1190" s="190">
        <v>2.5411848E-3</v>
      </c>
      <c r="P1190" s="190">
        <v>3.6244176000000002E-4</v>
      </c>
      <c r="Q1190" s="190">
        <v>8.8567349999999997E-4</v>
      </c>
      <c r="R1190" s="190">
        <v>7.3069792E-4</v>
      </c>
      <c r="S1190" s="190">
        <v>-0.78206942999999995</v>
      </c>
      <c r="T1190" s="190">
        <v>9.2217999000000002E-4</v>
      </c>
      <c r="U1190" s="190">
        <v>8.2802958000000005E-5</v>
      </c>
      <c r="V1190" s="190">
        <v>9.5011973000000002E-9</v>
      </c>
      <c r="W1190" s="25"/>
      <c r="X1190" s="252">
        <f t="shared" ref="X1190:X1212" si="1035">K1190/0.116</f>
        <v>0.76184937931034469</v>
      </c>
      <c r="Y1190" s="25">
        <v>-79.012786000000006</v>
      </c>
      <c r="Z1190" s="67">
        <f t="shared" ref="Z1190:Z1212" si="1036">AA1190*42.1*400+AB1190*1396*400+AC1190*0.0000357*200</f>
        <v>-9.8800091385570243E-4</v>
      </c>
      <c r="AA1190" s="5">
        <f t="shared" ref="AA1190:AA1212" si="1037">AD1190+AG1190+AH1190+AI1190+AJ1190+AR1190+AS1190+AW1190</f>
        <v>-1.2513821550200001E-7</v>
      </c>
      <c r="AB1190" s="5">
        <f t="shared" ref="AB1190:AB1212" si="1038">AE1190+AF1190+AK1190+AL1190+AM1190+AN1190+AO1190+AP1190+AQ1190+AT1190+AX1190+AY1190</f>
        <v>1.6421036693836995E-9</v>
      </c>
      <c r="AC1190" s="36">
        <f t="shared" ref="AC1190:AC1212" si="1039">AU1190+AV1190</f>
        <v>2.8343970058E-2</v>
      </c>
      <c r="AD1190" s="42">
        <v>7.3921932999999998E-7</v>
      </c>
      <c r="AE1190" s="42">
        <v>2.2289720999999998E-9</v>
      </c>
      <c r="AF1190" s="42">
        <v>6.0889882000000002E-14</v>
      </c>
      <c r="AG1190" s="42">
        <v>2.4616615999999999E-10</v>
      </c>
      <c r="AH1190" s="42">
        <v>3.1406037999999999E-11</v>
      </c>
      <c r="AI1190" s="42">
        <v>2.5233675000000002E-9</v>
      </c>
      <c r="AJ1190" s="42">
        <v>-8.9011861999999995E-7</v>
      </c>
      <c r="AK1190" s="42">
        <v>3.3516269999999999E-10</v>
      </c>
      <c r="AL1190" s="42">
        <v>-1.0964513000000001E-9</v>
      </c>
      <c r="AM1190" s="42">
        <v>1.9857762E-13</v>
      </c>
      <c r="AN1190" s="42">
        <v>3.8021358999999998E-15</v>
      </c>
      <c r="AO1190" s="42">
        <v>1.0073897E-12</v>
      </c>
      <c r="AP1190" s="42">
        <v>4.6236733000000002E-14</v>
      </c>
      <c r="AQ1190" s="42">
        <v>3.9331706999999997E-14</v>
      </c>
      <c r="AR1190" s="42">
        <v>3.7589474999999998E-9</v>
      </c>
      <c r="AS1190" s="42">
        <v>3.6700923E-9</v>
      </c>
      <c r="AT1190" s="42">
        <v>7.8613845000000003E-11</v>
      </c>
      <c r="AU1190" s="42">
        <v>4.2182058000000002E-5</v>
      </c>
      <c r="AV1190" s="42">
        <v>2.8301788000000001E-2</v>
      </c>
      <c r="AW1190" s="42">
        <v>1.5531094999999999E-8</v>
      </c>
      <c r="AX1190" s="42">
        <v>9.4445870999999995E-11</v>
      </c>
      <c r="AY1190" s="42">
        <v>4.2256057999999996E-15</v>
      </c>
      <c r="AZ1190" s="28"/>
      <c r="BA1190" s="28" t="s">
        <v>1232</v>
      </c>
      <c r="BB1190" s="28"/>
      <c r="BC1190" s="28"/>
      <c r="BE1190" s="101"/>
      <c r="BF1190"/>
      <c r="BG1190"/>
      <c r="BH1190"/>
      <c r="BI1190"/>
      <c r="BJ1190"/>
      <c r="BK1190"/>
      <c r="BL1190"/>
      <c r="BM1190"/>
      <c r="BN1190"/>
      <c r="BO1190"/>
      <c r="BP1190"/>
      <c r="BQ1190"/>
    </row>
    <row r="1191" spans="1:69" ht="14.4">
      <c r="A1191" s="119"/>
      <c r="B1191" s="119"/>
      <c r="C1191" s="71" t="s">
        <v>1019</v>
      </c>
      <c r="E1191" s="68" t="s">
        <v>52</v>
      </c>
      <c r="F1191" s="43" t="s">
        <v>2612</v>
      </c>
      <c r="G1191" s="238">
        <f t="shared" si="1031"/>
        <v>0.2547664812401973</v>
      </c>
      <c r="H1191" s="134">
        <f t="shared" si="1032"/>
        <v>-1.9464416750000001E-2</v>
      </c>
      <c r="I1191" s="134">
        <f t="shared" si="1033"/>
        <v>-3.1357256499999985E-3</v>
      </c>
      <c r="J1191" s="138">
        <f t="shared" si="1034"/>
        <v>1.6021613640197302E-2</v>
      </c>
      <c r="K1191" s="190">
        <v>0.26134500999999999</v>
      </c>
      <c r="L1191" s="190">
        <v>-2.5309827E-2</v>
      </c>
      <c r="M1191" s="190">
        <v>2.1229586000000002E-2</v>
      </c>
      <c r="N1191" s="190">
        <v>1.0081111E-2</v>
      </c>
      <c r="O1191" s="190">
        <v>-2.9928645E-2</v>
      </c>
      <c r="P1191" s="190">
        <v>3.8311725000000002E-4</v>
      </c>
      <c r="Q1191" s="190">
        <v>9.4451534999999995E-4</v>
      </c>
      <c r="R1191" s="190">
        <v>7.7276066999999997E-4</v>
      </c>
      <c r="S1191" s="190">
        <v>1.4184222999999999E-2</v>
      </c>
      <c r="T1191" s="190">
        <v>9.8048492999999997E-4</v>
      </c>
      <c r="U1191" s="190">
        <v>8.4135538999999994E-5</v>
      </c>
      <c r="V1191" s="190">
        <v>9.5011973000000002E-9</v>
      </c>
      <c r="W1191" s="25"/>
      <c r="X1191" s="252">
        <f t="shared" si="1035"/>
        <v>2.2529742241379309</v>
      </c>
      <c r="Y1191" s="25">
        <v>-65.227410000000006</v>
      </c>
      <c r="Z1191" s="67">
        <f t="shared" si="1036"/>
        <v>3.6117375277158026E-2</v>
      </c>
      <c r="AA1191" s="5">
        <f t="shared" si="1037"/>
        <v>1.9016149059760002E-6</v>
      </c>
      <c r="AB1191" s="5">
        <f t="shared" si="1038"/>
        <v>6.5821261596133991E-9</v>
      </c>
      <c r="AC1191" s="36">
        <f t="shared" si="1039"/>
        <v>5.8644399578999994E-2</v>
      </c>
      <c r="AD1191" s="42">
        <v>2.1251802000000002E-6</v>
      </c>
      <c r="AE1191" s="42">
        <v>6.4106529999999997E-9</v>
      </c>
      <c r="AF1191" s="42">
        <v>1.7513877999999999E-13</v>
      </c>
      <c r="AG1191" s="42">
        <v>2.6258238999999998E-10</v>
      </c>
      <c r="AH1191" s="42">
        <v>3.3538585999999999E-11</v>
      </c>
      <c r="AI1191" s="42">
        <v>2.6439035999999998E-9</v>
      </c>
      <c r="AJ1191" s="42">
        <v>-2.5054332999999998E-7</v>
      </c>
      <c r="AK1191" s="42">
        <v>3.4681364E-10</v>
      </c>
      <c r="AL1191" s="42">
        <v>-3.5560704000000002E-10</v>
      </c>
      <c r="AM1191" s="42">
        <v>1.9976365000000001E-13</v>
      </c>
      <c r="AN1191" s="42">
        <v>3.9248858999999997E-15</v>
      </c>
      <c r="AO1191" s="42">
        <v>1.0581198E-12</v>
      </c>
      <c r="AP1191" s="42">
        <v>4.9167658999999999E-14</v>
      </c>
      <c r="AQ1191" s="42">
        <v>4.1546902999999999E-14</v>
      </c>
      <c r="AR1191" s="42">
        <v>4.0138205000000003E-9</v>
      </c>
      <c r="AS1191" s="42">
        <v>3.7678109000000003E-9</v>
      </c>
      <c r="AT1191" s="42">
        <v>7.9878087999999995E-11</v>
      </c>
      <c r="AU1191" s="42">
        <v>4.4447579E-5</v>
      </c>
      <c r="AV1191" s="42">
        <v>5.8599951999999997E-2</v>
      </c>
      <c r="AW1191" s="42">
        <v>1.6256379999999999E-8</v>
      </c>
      <c r="AX1191" s="42">
        <v>9.8856386999999997E-11</v>
      </c>
      <c r="AY1191" s="42">
        <v>4.4229355000000001E-15</v>
      </c>
      <c r="AZ1191" s="28"/>
      <c r="BA1191" s="28" t="s">
        <v>1232</v>
      </c>
      <c r="BB1191" s="28"/>
      <c r="BC1191" s="28"/>
      <c r="BE1191" s="101"/>
      <c r="BF1191"/>
      <c r="BG1191"/>
      <c r="BH1191"/>
      <c r="BI1191"/>
      <c r="BJ1191"/>
      <c r="BK1191"/>
      <c r="BL1191"/>
      <c r="BM1191"/>
      <c r="BN1191"/>
      <c r="BO1191"/>
      <c r="BP1191"/>
      <c r="BQ1191"/>
    </row>
    <row r="1192" spans="1:69" ht="14.4">
      <c r="C1192" s="71" t="s">
        <v>1020</v>
      </c>
      <c r="E1192" s="68" t="s">
        <v>52</v>
      </c>
      <c r="F1192" s="43" t="s">
        <v>2613</v>
      </c>
      <c r="G1192" s="238">
        <f t="shared" si="1031"/>
        <v>-0.40351857933580271</v>
      </c>
      <c r="H1192" s="134">
        <f t="shared" si="1032"/>
        <v>-4.6111924619999994E-2</v>
      </c>
      <c r="I1192" s="134">
        <f t="shared" si="1033"/>
        <v>-2.878128508E-2</v>
      </c>
      <c r="J1192" s="138">
        <f t="shared" si="1034"/>
        <v>-0.4515665996358027</v>
      </c>
      <c r="K1192" s="190">
        <v>0.12294123</v>
      </c>
      <c r="L1192" s="190">
        <v>-4.6419377999999997E-2</v>
      </c>
      <c r="M1192" s="190">
        <v>1.6890329999999999E-2</v>
      </c>
      <c r="N1192" s="190">
        <v>-3.5715451999999998E-3</v>
      </c>
      <c r="O1192" s="190">
        <v>-4.2854362999999999E-2</v>
      </c>
      <c r="P1192" s="190">
        <v>3.1398358000000001E-4</v>
      </c>
      <c r="Q1192" s="190">
        <v>7.4776292000000002E-4</v>
      </c>
      <c r="R1192" s="190">
        <v>6.3211335000000002E-4</v>
      </c>
      <c r="S1192" s="190">
        <v>-0.45306393</v>
      </c>
      <c r="T1192" s="190">
        <v>7.8552779000000004E-4</v>
      </c>
      <c r="U1192" s="190">
        <v>7.9679723000000005E-5</v>
      </c>
      <c r="V1192" s="190">
        <v>9.5011973000000002E-9</v>
      </c>
      <c r="W1192" s="25"/>
      <c r="X1192" s="252">
        <f t="shared" si="1035"/>
        <v>1.0598381896551723</v>
      </c>
      <c r="Y1192" s="25">
        <v>-53.234786999999997</v>
      </c>
      <c r="Z1192" s="67">
        <f t="shared" si="1036"/>
        <v>6.7248713733172915E-3</v>
      </c>
      <c r="AA1192" s="5">
        <f t="shared" si="1037"/>
        <v>2.8631722979899966E-7</v>
      </c>
      <c r="AB1192" s="5">
        <f t="shared" si="1038"/>
        <v>2.468225933752E-9</v>
      </c>
      <c r="AC1192" s="36">
        <f t="shared" si="1039"/>
        <v>7.3533874243000008E-2</v>
      </c>
      <c r="AD1192" s="42">
        <v>1.0106034999999999E-6</v>
      </c>
      <c r="AE1192" s="42">
        <v>3.0480323999999998E-9</v>
      </c>
      <c r="AF1192" s="42">
        <v>8.3269188999999996E-14</v>
      </c>
      <c r="AG1192" s="42">
        <v>2.0769062E-10</v>
      </c>
      <c r="AH1192" s="42">
        <v>2.6407878999999999E-11</v>
      </c>
      <c r="AI1192" s="42">
        <v>1.6758391E-9</v>
      </c>
      <c r="AJ1192" s="42">
        <v>-7.4663007E-7</v>
      </c>
      <c r="AK1192" s="42">
        <v>1.7875687999999999E-10</v>
      </c>
      <c r="AL1192" s="42">
        <v>-9.1957118999999999E-10</v>
      </c>
      <c r="AM1192" s="42">
        <v>1.9579785999999999E-13</v>
      </c>
      <c r="AN1192" s="42">
        <v>3.5144407999999998E-15</v>
      </c>
      <c r="AO1192" s="42">
        <v>8.8849092999999995E-13</v>
      </c>
      <c r="AP1192" s="42">
        <v>3.9367375999999999E-14</v>
      </c>
      <c r="AQ1192" s="42">
        <v>3.4139841999999997E-14</v>
      </c>
      <c r="AR1192" s="42">
        <v>3.1615889000000001E-9</v>
      </c>
      <c r="AS1192" s="42">
        <v>3.4410642999999998E-9</v>
      </c>
      <c r="AT1192" s="42">
        <v>7.5650776000000001E-11</v>
      </c>
      <c r="AU1192" s="42">
        <v>3.6872243E-5</v>
      </c>
      <c r="AV1192" s="42">
        <v>7.3497002000000006E-2</v>
      </c>
      <c r="AW1192" s="42">
        <v>1.3831209E-8</v>
      </c>
      <c r="AX1192" s="42">
        <v>8.4108725000000002E-11</v>
      </c>
      <c r="AY1192" s="42">
        <v>3.7631141999999998E-15</v>
      </c>
      <c r="AZ1192" s="28"/>
      <c r="BA1192" s="28" t="s">
        <v>1232</v>
      </c>
      <c r="BB1192" s="28"/>
      <c r="BC1192" s="28"/>
      <c r="BE1192" s="101"/>
      <c r="BF1192"/>
      <c r="BG1192"/>
      <c r="BH1192"/>
      <c r="BI1192"/>
      <c r="BJ1192"/>
      <c r="BK1192"/>
      <c r="BL1192"/>
      <c r="BM1192"/>
      <c r="BN1192"/>
      <c r="BO1192"/>
      <c r="BP1192"/>
      <c r="BQ1192"/>
    </row>
    <row r="1193" spans="1:69" ht="14.4">
      <c r="C1193" s="71" t="s">
        <v>1021</v>
      </c>
      <c r="E1193" s="68" t="s">
        <v>52</v>
      </c>
      <c r="F1193" s="43" t="s">
        <v>2614</v>
      </c>
      <c r="G1193" s="238">
        <f t="shared" si="1031"/>
        <v>-0.34583576101733998</v>
      </c>
      <c r="H1193" s="134">
        <f t="shared" si="1032"/>
        <v>-1.541825889E-2</v>
      </c>
      <c r="I1193" s="134">
        <f t="shared" si="1033"/>
        <v>-2.1284928980000003E-2</v>
      </c>
      <c r="J1193" s="138">
        <f t="shared" si="1034"/>
        <v>7.2313268526599988E-3</v>
      </c>
      <c r="K1193" s="190">
        <v>-0.31636389999999998</v>
      </c>
      <c r="L1193" s="190">
        <v>-7.9100386000000005E-3</v>
      </c>
      <c r="M1193" s="190">
        <v>-1.2776559999999999E-2</v>
      </c>
      <c r="N1193" s="190">
        <v>-1.3607790999999999E-2</v>
      </c>
      <c r="O1193" s="190">
        <v>-1.6540875E-3</v>
      </c>
      <c r="P1193" s="190">
        <v>-1.5638039E-4</v>
      </c>
      <c r="Q1193" s="190">
        <v>-5.9833038E-4</v>
      </c>
      <c r="R1193" s="190">
        <v>-3.2514768000000002E-4</v>
      </c>
      <c r="S1193" s="190">
        <v>8.0500681999999997E-3</v>
      </c>
      <c r="T1193" s="190">
        <v>-5.4600462000000002E-4</v>
      </c>
      <c r="U1193" s="190">
        <v>5.2400966000000002E-5</v>
      </c>
      <c r="V1193" s="190">
        <v>9.9866599999999995E-9</v>
      </c>
      <c r="W1193" s="25"/>
      <c r="X1193" s="252">
        <f t="shared" si="1035"/>
        <v>-2.7272749999999997</v>
      </c>
      <c r="Y1193" s="25">
        <v>-44.757550000000002</v>
      </c>
      <c r="Z1193" s="67">
        <f t="shared" si="1036"/>
        <v>-5.5814877982577844E-2</v>
      </c>
      <c r="AA1193" s="5">
        <f t="shared" si="1037"/>
        <v>-2.8956621913790005E-6</v>
      </c>
      <c r="AB1193" s="5">
        <f t="shared" si="1038"/>
        <v>-8.2924991766978798E-9</v>
      </c>
      <c r="AC1193" s="36">
        <f t="shared" si="1039"/>
        <v>-0.33913097191700003</v>
      </c>
      <c r="AD1193" s="42">
        <v>-2.5541427000000001E-6</v>
      </c>
      <c r="AE1193" s="42">
        <v>-7.7054306000000001E-9</v>
      </c>
      <c r="AF1193" s="42">
        <v>-2.1051702999999999E-13</v>
      </c>
      <c r="AG1193" s="42">
        <v>-1.6790202000000001E-10</v>
      </c>
      <c r="AH1193" s="42">
        <v>-2.2412659E-11</v>
      </c>
      <c r="AI1193" s="42">
        <v>-1.9033261999999999E-9</v>
      </c>
      <c r="AJ1193" s="42">
        <v>-3.3554590000000001E-7</v>
      </c>
      <c r="AK1193" s="42">
        <v>-2.7564061000000002E-10</v>
      </c>
      <c r="AL1193" s="42">
        <v>-3.4551139000000002E-10</v>
      </c>
      <c r="AM1193" s="42">
        <v>1.7789983E-13</v>
      </c>
      <c r="AN1193" s="42">
        <v>8.0622318000000003E-16</v>
      </c>
      <c r="AO1193" s="42">
        <v>-2.5957733999999999E-13</v>
      </c>
      <c r="AP1193" s="42">
        <v>-2.7573451E-14</v>
      </c>
      <c r="AQ1193" s="42">
        <v>-1.6229985E-14</v>
      </c>
      <c r="AR1193" s="42">
        <v>-2.6729549999999999E-9</v>
      </c>
      <c r="AS1193" s="42">
        <v>1.3179791E-9</v>
      </c>
      <c r="AT1193" s="42">
        <v>4.9773852E-11</v>
      </c>
      <c r="AU1193" s="42">
        <v>-1.4541917E-5</v>
      </c>
      <c r="AV1193" s="42">
        <v>-0.33911643000000002</v>
      </c>
      <c r="AW1193" s="42">
        <v>-2.5249746E-9</v>
      </c>
      <c r="AX1193" s="42">
        <v>-1.535455E-11</v>
      </c>
      <c r="AY1193" s="42">
        <v>-6.8694505999999995E-16</v>
      </c>
      <c r="AZ1193" s="28"/>
      <c r="BA1193" s="28" t="s">
        <v>1232</v>
      </c>
      <c r="BB1193" s="28"/>
      <c r="BC1193" s="28"/>
      <c r="BE1193" s="101"/>
      <c r="BF1193"/>
      <c r="BG1193"/>
      <c r="BH1193"/>
      <c r="BI1193"/>
      <c r="BJ1193"/>
      <c r="BK1193"/>
      <c r="BL1193"/>
      <c r="BM1193"/>
      <c r="BN1193"/>
      <c r="BO1193"/>
      <c r="BP1193"/>
      <c r="BQ1193"/>
    </row>
    <row r="1194" spans="1:69" ht="14.4">
      <c r="A1194" s="119"/>
      <c r="C1194" s="71" t="s">
        <v>1022</v>
      </c>
      <c r="E1194" s="68" t="s">
        <v>52</v>
      </c>
      <c r="F1194" s="43" t="s">
        <v>2615</v>
      </c>
      <c r="G1194" s="238">
        <f t="shared" si="1031"/>
        <v>-0.47837500016233997</v>
      </c>
      <c r="H1194" s="134">
        <f t="shared" si="1032"/>
        <v>5.0719115299999997E-3</v>
      </c>
      <c r="I1194" s="134">
        <f t="shared" si="1033"/>
        <v>7.31304385E-3</v>
      </c>
      <c r="J1194" s="138">
        <f t="shared" si="1034"/>
        <v>-0.57763801654233993</v>
      </c>
      <c r="K1194" s="190">
        <v>8.6878061000000006E-2</v>
      </c>
      <c r="L1194" s="190">
        <v>2.6286872999999999E-3</v>
      </c>
      <c r="M1194" s="190">
        <v>4.4993548E-3</v>
      </c>
      <c r="N1194" s="190">
        <v>4.3906722999999996E-3</v>
      </c>
      <c r="O1194" s="190">
        <v>5.6237717000000005E-4</v>
      </c>
      <c r="P1194" s="190">
        <v>1.1886206000000001E-4</v>
      </c>
      <c r="Q1194" s="190">
        <v>1.8500175E-4</v>
      </c>
      <c r="R1194" s="190">
        <v>2.3481266999999999E-4</v>
      </c>
      <c r="S1194" s="190">
        <v>-0.57817315999999996</v>
      </c>
      <c r="T1194" s="190">
        <v>2.3017986000000001E-4</v>
      </c>
      <c r="U1194" s="190">
        <v>7.0140940999999997E-5</v>
      </c>
      <c r="V1194" s="190">
        <v>9.9866599999999995E-9</v>
      </c>
      <c r="W1194" s="25"/>
      <c r="X1194" s="252">
        <f t="shared" si="1035"/>
        <v>0.74894880172413791</v>
      </c>
      <c r="Y1194" s="25">
        <v>-21.522994000000001</v>
      </c>
      <c r="Z1194" s="67">
        <f t="shared" si="1036"/>
        <v>1.3486891582965793E-2</v>
      </c>
      <c r="AA1194" s="5">
        <f t="shared" si="1037"/>
        <v>8.2281803208210001E-7</v>
      </c>
      <c r="AB1194" s="5">
        <f t="shared" si="1038"/>
        <v>2.4347450977229002E-9</v>
      </c>
      <c r="AC1194" s="36">
        <f t="shared" si="1039"/>
        <v>-0.242146462166</v>
      </c>
      <c r="AD1194" s="42">
        <v>7.0104191000000003E-7</v>
      </c>
      <c r="AE1194" s="42">
        <v>2.1149466999999998E-9</v>
      </c>
      <c r="AF1194" s="42">
        <v>5.7781708000000003E-14</v>
      </c>
      <c r="AG1194" s="42">
        <v>5.0639055999999997E-11</v>
      </c>
      <c r="AH1194" s="42">
        <v>5.9768860999999998E-12</v>
      </c>
      <c r="AI1194" s="42">
        <v>6.2386705000000003E-10</v>
      </c>
      <c r="AJ1194" s="42">
        <v>1.1062636E-7</v>
      </c>
      <c r="AK1194" s="42">
        <v>9.0252611E-11</v>
      </c>
      <c r="AL1194" s="42">
        <v>1.1888493999999999E-10</v>
      </c>
      <c r="AM1194" s="42">
        <v>1.9368886999999999E-13</v>
      </c>
      <c r="AN1194" s="42">
        <v>2.4403318E-15</v>
      </c>
      <c r="AO1194" s="42">
        <v>4.1576749999999998E-13</v>
      </c>
      <c r="AP1194" s="42">
        <v>1.1444496999999999E-14</v>
      </c>
      <c r="AQ1194" s="42">
        <v>1.3259809E-14</v>
      </c>
      <c r="AR1194" s="42">
        <v>7.2004179000000004E-10</v>
      </c>
      <c r="AS1194" s="42">
        <v>2.618858E-9</v>
      </c>
      <c r="AT1194" s="42">
        <v>6.6604084E-11</v>
      </c>
      <c r="AU1194" s="42">
        <v>1.5617834000000001E-5</v>
      </c>
      <c r="AV1194" s="42">
        <v>-0.24216208</v>
      </c>
      <c r="AW1194" s="42">
        <v>7.1303793000000001E-9</v>
      </c>
      <c r="AX1194" s="42">
        <v>4.3360440000000001E-11</v>
      </c>
      <c r="AY1194" s="42">
        <v>1.9400070999999999E-15</v>
      </c>
      <c r="AZ1194" s="28"/>
      <c r="BA1194" s="28" t="s">
        <v>1232</v>
      </c>
      <c r="BB1194" s="28"/>
      <c r="BC1194" s="28"/>
      <c r="BE1194" s="101"/>
      <c r="BF1194"/>
      <c r="BG1194"/>
      <c r="BH1194"/>
      <c r="BI1194"/>
      <c r="BJ1194"/>
      <c r="BK1194"/>
      <c r="BL1194"/>
      <c r="BM1194"/>
      <c r="BN1194"/>
      <c r="BO1194"/>
      <c r="BP1194"/>
      <c r="BQ1194"/>
    </row>
    <row r="1195" spans="1:69" ht="14.4">
      <c r="C1195" s="71" t="s">
        <v>1023</v>
      </c>
      <c r="E1195" s="68" t="s">
        <v>52</v>
      </c>
      <c r="F1195" s="43" t="s">
        <v>2616</v>
      </c>
      <c r="G1195" s="238">
        <f t="shared" si="1031"/>
        <v>-1.0385444976913401</v>
      </c>
      <c r="H1195" s="134">
        <f t="shared" si="1032"/>
        <v>-1.0608360087E-2</v>
      </c>
      <c r="I1195" s="134">
        <f t="shared" si="1033"/>
        <v>-1.4571789589999998E-2</v>
      </c>
      <c r="J1195" s="138">
        <f t="shared" si="1034"/>
        <v>-0.79165818801433996</v>
      </c>
      <c r="K1195" s="190">
        <v>-0.22170616000000001</v>
      </c>
      <c r="L1195" s="190">
        <v>-5.4361593E-3</v>
      </c>
      <c r="M1195" s="190">
        <v>-8.7211806999999992E-3</v>
      </c>
      <c r="N1195" s="190">
        <v>-9.3828000000000002E-3</v>
      </c>
      <c r="O1195" s="190">
        <v>-1.1337906E-3</v>
      </c>
      <c r="P1195" s="190">
        <v>-9.1769487000000001E-5</v>
      </c>
      <c r="Q1195" s="190">
        <v>-4.1444958999999998E-4</v>
      </c>
      <c r="R1195" s="190">
        <v>-1.9370157999999999E-4</v>
      </c>
      <c r="S1195" s="190">
        <v>-0.79115725999999997</v>
      </c>
      <c r="T1195" s="190">
        <v>-3.6380169999999999E-4</v>
      </c>
      <c r="U1195" s="190">
        <v>5.6565279000000001E-5</v>
      </c>
      <c r="V1195" s="190">
        <v>9.9866599999999995E-9</v>
      </c>
      <c r="W1195" s="25"/>
      <c r="X1195" s="252">
        <f t="shared" si="1035"/>
        <v>-1.91126</v>
      </c>
      <c r="Y1195" s="25">
        <v>-77.179812999999996</v>
      </c>
      <c r="Z1195" s="67">
        <f t="shared" si="1036"/>
        <v>-4.2245325185257442E-2</v>
      </c>
      <c r="AA1195" s="5">
        <f t="shared" si="1037"/>
        <v>-2.0227794548269999E-6</v>
      </c>
      <c r="AB1195" s="5">
        <f t="shared" si="1038"/>
        <v>-5.7743667068892229E-9</v>
      </c>
      <c r="AC1195" s="36">
        <f t="shared" si="1039"/>
        <v>-0.69430151216299996</v>
      </c>
      <c r="AD1195" s="42">
        <v>-1.7900147999999999E-6</v>
      </c>
      <c r="AE1195" s="42">
        <v>-5.4001776999999999E-9</v>
      </c>
      <c r="AF1195" s="42">
        <v>-1.4753611E-13</v>
      </c>
      <c r="AG1195" s="42">
        <v>-1.1660129999999999E-10</v>
      </c>
      <c r="AH1195" s="42">
        <v>-1.5748446999999999E-11</v>
      </c>
      <c r="AI1195" s="42">
        <v>-1.3100884000000001E-9</v>
      </c>
      <c r="AJ1195" s="42">
        <v>-2.3081063E-7</v>
      </c>
      <c r="AK1195" s="42">
        <v>-1.8975017999999999E-10</v>
      </c>
      <c r="AL1195" s="42">
        <v>-2.3649816999999998E-10</v>
      </c>
      <c r="AM1195" s="42">
        <v>1.8160618E-13</v>
      </c>
      <c r="AN1195" s="42">
        <v>1.1898167000000001E-15</v>
      </c>
      <c r="AO1195" s="42">
        <v>-1.0104568E-13</v>
      </c>
      <c r="AP1195" s="42">
        <v>-1.8414308000000001E-14</v>
      </c>
      <c r="AQ1195" s="42">
        <v>-9.3074982999999994E-15</v>
      </c>
      <c r="AR1195" s="42">
        <v>-1.8764769E-9</v>
      </c>
      <c r="AS1195" s="42">
        <v>1.6233497999999999E-9</v>
      </c>
      <c r="AT1195" s="42">
        <v>5.3724610000000002E-11</v>
      </c>
      <c r="AU1195" s="42">
        <v>-7.4621629999999999E-6</v>
      </c>
      <c r="AV1195" s="42">
        <v>-0.69429405</v>
      </c>
      <c r="AW1195" s="42">
        <v>-2.5845958E-10</v>
      </c>
      <c r="AX1195" s="42">
        <v>-1.571689E-12</v>
      </c>
      <c r="AY1195" s="42">
        <v>-7.0289622000000001E-17</v>
      </c>
      <c r="AZ1195" s="28"/>
      <c r="BA1195" s="28" t="s">
        <v>1232</v>
      </c>
      <c r="BB1195" s="28"/>
      <c r="BC1195" s="28"/>
      <c r="BE1195" s="101"/>
      <c r="BF1195"/>
      <c r="BG1195"/>
      <c r="BH1195"/>
      <c r="BI1195"/>
      <c r="BJ1195"/>
      <c r="BK1195"/>
      <c r="BL1195"/>
      <c r="BM1195"/>
      <c r="BN1195"/>
      <c r="BO1195"/>
      <c r="BP1195"/>
      <c r="BQ1195"/>
    </row>
    <row r="1196" spans="1:69" ht="14.4">
      <c r="C1196" s="71" t="s">
        <v>1024</v>
      </c>
      <c r="E1196" s="68" t="s">
        <v>52</v>
      </c>
      <c r="F1196" s="43" t="s">
        <v>2617</v>
      </c>
      <c r="G1196" s="238">
        <f t="shared" si="1031"/>
        <v>-0.69024070012333993</v>
      </c>
      <c r="H1196" s="134">
        <f t="shared" si="1032"/>
        <v>-3.0858035799999999E-2</v>
      </c>
      <c r="I1196" s="134">
        <f t="shared" si="1033"/>
        <v>-4.28341047E-2</v>
      </c>
      <c r="J1196" s="138">
        <f t="shared" si="1034"/>
        <v>3.6666803766599991E-3</v>
      </c>
      <c r="K1196" s="190">
        <v>-0.62021523999999995</v>
      </c>
      <c r="L1196" s="190">
        <v>-1.5851191000000001E-2</v>
      </c>
      <c r="M1196" s="190">
        <v>-2.5794325999999999E-2</v>
      </c>
      <c r="N1196" s="190">
        <v>-2.7170013999999999E-2</v>
      </c>
      <c r="O1196" s="190">
        <v>-3.3242404000000001E-3</v>
      </c>
      <c r="P1196" s="190">
        <v>-3.6378140000000001E-4</v>
      </c>
      <c r="Q1196" s="190">
        <v>-1.1885877000000001E-3</v>
      </c>
      <c r="R1196" s="190">
        <v>-7.4708963000000002E-4</v>
      </c>
      <c r="S1196" s="190">
        <v>5.5056024999999998E-3</v>
      </c>
      <c r="T1196" s="190">
        <v>-1.1308760000000001E-3</v>
      </c>
      <c r="U1196" s="190">
        <v>3.903352E-5</v>
      </c>
      <c r="V1196" s="190">
        <v>9.9866599999999995E-9</v>
      </c>
      <c r="W1196" s="25"/>
      <c r="X1196" s="252">
        <f t="shared" si="1035"/>
        <v>-5.3466831034482754</v>
      </c>
      <c r="Y1196" s="25">
        <v>-87.700083000000006</v>
      </c>
      <c r="Z1196" s="67">
        <f t="shared" si="1036"/>
        <v>-0.10984730380382986</v>
      </c>
      <c r="AA1196" s="5">
        <f t="shared" si="1037"/>
        <v>-5.697615519932E-6</v>
      </c>
      <c r="AB1196" s="5">
        <f t="shared" si="1038"/>
        <v>-1.6375704004268148E-8</v>
      </c>
      <c r="AC1196" s="36">
        <f t="shared" si="1039"/>
        <v>-0.66600354792600003</v>
      </c>
      <c r="AD1196" s="42">
        <v>-5.0069929999999997E-6</v>
      </c>
      <c r="AE1196" s="42">
        <v>-1.5105291999999999E-8</v>
      </c>
      <c r="AF1196" s="42">
        <v>-4.1268579999999998E-13</v>
      </c>
      <c r="AG1196" s="42">
        <v>-3.3257733999999999E-10</v>
      </c>
      <c r="AH1196" s="42">
        <v>-4.3804782000000001E-11</v>
      </c>
      <c r="AI1196" s="42">
        <v>-3.8076196999999996E-9</v>
      </c>
      <c r="AJ1196" s="42">
        <v>-6.7174611999999997E-7</v>
      </c>
      <c r="AK1196" s="42">
        <v>-5.5134888000000004E-10</v>
      </c>
      <c r="AL1196" s="42">
        <v>-6.9544383999999997E-10</v>
      </c>
      <c r="AM1196" s="42">
        <v>1.6600246000000001E-13</v>
      </c>
      <c r="AN1196" s="42">
        <v>-4.2511214999999998E-16</v>
      </c>
      <c r="AO1196" s="42">
        <v>-7.6846394000000001E-13</v>
      </c>
      <c r="AP1196" s="42">
        <v>-5.6974298999999998E-14</v>
      </c>
      <c r="AQ1196" s="42">
        <v>-3.8451168000000001E-14</v>
      </c>
      <c r="AR1196" s="42">
        <v>-5.2296498000000004E-9</v>
      </c>
      <c r="AS1196" s="42">
        <v>3.3773938999999999E-10</v>
      </c>
      <c r="AT1196" s="42">
        <v>3.7091915999999999E-11</v>
      </c>
      <c r="AU1196" s="42">
        <v>-3.7267926000000001E-5</v>
      </c>
      <c r="AV1196" s="42">
        <v>-0.66596628000000002</v>
      </c>
      <c r="AW1196" s="42">
        <v>-9.8004877E-9</v>
      </c>
      <c r="AX1196" s="42">
        <v>-5.9597536000000005E-11</v>
      </c>
      <c r="AY1196" s="42">
        <v>-2.6664090000000001E-15</v>
      </c>
      <c r="AZ1196" s="28"/>
      <c r="BA1196" s="28" t="s">
        <v>1232</v>
      </c>
      <c r="BB1196" s="28"/>
      <c r="BC1196" s="28"/>
      <c r="BE1196" s="101"/>
      <c r="BF1196"/>
      <c r="BG1196"/>
      <c r="BH1196"/>
      <c r="BI1196"/>
      <c r="BJ1196"/>
      <c r="BK1196"/>
      <c r="BL1196"/>
      <c r="BM1196"/>
      <c r="BN1196"/>
      <c r="BO1196"/>
      <c r="BP1196"/>
      <c r="BQ1196"/>
    </row>
    <row r="1197" spans="1:69" ht="14.4">
      <c r="C1197" s="71" t="s">
        <v>1025</v>
      </c>
      <c r="E1197" s="68" t="s">
        <v>52</v>
      </c>
      <c r="F1197" s="43" t="s">
        <v>2618</v>
      </c>
      <c r="G1197" s="238">
        <f t="shared" si="1031"/>
        <v>-1.0471490660228027</v>
      </c>
      <c r="H1197" s="134">
        <f t="shared" si="1032"/>
        <v>6.5118048000000006E-3</v>
      </c>
      <c r="I1197" s="134">
        <f t="shared" si="1033"/>
        <v>-7.4752053999999998E-2</v>
      </c>
      <c r="J1197" s="138">
        <f t="shared" si="1034"/>
        <v>-0.61276682682280259</v>
      </c>
      <c r="K1197" s="190">
        <v>-0.36614198999999997</v>
      </c>
      <c r="L1197" s="190">
        <v>-9.3916281000000004E-2</v>
      </c>
      <c r="M1197" s="190">
        <v>1.8350267E-2</v>
      </c>
      <c r="N1197" s="190">
        <v>1.3410417000000001E-2</v>
      </c>
      <c r="O1197" s="190">
        <v>-7.2358557E-3</v>
      </c>
      <c r="P1197" s="190">
        <v>3.3724349999999999E-4</v>
      </c>
      <c r="Q1197" s="190">
        <v>8.1395999999999997E-4</v>
      </c>
      <c r="R1197" s="190">
        <v>6.7943395000000001E-4</v>
      </c>
      <c r="S1197" s="190">
        <v>-0.61437856999999996</v>
      </c>
      <c r="T1197" s="190">
        <v>8.5112084999999999E-4</v>
      </c>
      <c r="U1197" s="190">
        <v>8.1178875999999997E-5</v>
      </c>
      <c r="V1197" s="190">
        <v>9.5011973000000002E-9</v>
      </c>
      <c r="W1197" s="25"/>
      <c r="X1197" s="252">
        <f t="shared" si="1035"/>
        <v>-3.1563964655172412</v>
      </c>
      <c r="Y1197" s="25">
        <v>-113.50360000000001</v>
      </c>
      <c r="Z1197" s="67">
        <f t="shared" si="1036"/>
        <v>-8.2451860571735106E-2</v>
      </c>
      <c r="AA1197" s="5">
        <f t="shared" si="1037"/>
        <v>-4.590620756524E-6</v>
      </c>
      <c r="AB1197" s="5">
        <f t="shared" si="1038"/>
        <v>-1.0297017309961498E-8</v>
      </c>
      <c r="AC1197" s="36">
        <f t="shared" si="1039"/>
        <v>8.4600480953999996E-2</v>
      </c>
      <c r="AD1197" s="42">
        <v>-2.8995905E-6</v>
      </c>
      <c r="AE1197" s="42">
        <v>-8.7500765000000002E-9</v>
      </c>
      <c r="AF1197" s="42">
        <v>-2.3907267999999998E-13</v>
      </c>
      <c r="AG1197" s="42">
        <v>2.2615888E-10</v>
      </c>
      <c r="AH1197" s="42">
        <v>2.8806996E-11</v>
      </c>
      <c r="AI1197" s="42">
        <v>2.4537048000000002E-9</v>
      </c>
      <c r="AJ1197" s="42">
        <v>-1.7153854000000001E-6</v>
      </c>
      <c r="AK1197" s="42">
        <v>3.3861142999999999E-10</v>
      </c>
      <c r="AL1197" s="42">
        <v>-2.0526864E-9</v>
      </c>
      <c r="AM1197" s="42">
        <v>1.9713214000000001E-13</v>
      </c>
      <c r="AN1197" s="42">
        <v>3.6525344000000002E-15</v>
      </c>
      <c r="AO1197" s="42">
        <v>9.4556233000000003E-13</v>
      </c>
      <c r="AP1197" s="42">
        <v>4.2664666999999997E-14</v>
      </c>
      <c r="AQ1197" s="42">
        <v>3.6631937000000002E-14</v>
      </c>
      <c r="AR1197" s="42">
        <v>3.4483210999999999E-9</v>
      </c>
      <c r="AS1197" s="42">
        <v>3.5509976999999999E-9</v>
      </c>
      <c r="AT1197" s="42">
        <v>7.7073048999999994E-11</v>
      </c>
      <c r="AU1197" s="42">
        <v>3.9420954000000002E-5</v>
      </c>
      <c r="AV1197" s="42">
        <v>8.4561059999999993E-2</v>
      </c>
      <c r="AW1197" s="42">
        <v>1.4647154E-8</v>
      </c>
      <c r="AX1197" s="42">
        <v>8.9070555E-11</v>
      </c>
      <c r="AY1197" s="42">
        <v>3.9851100999999998E-15</v>
      </c>
      <c r="AZ1197" s="28"/>
      <c r="BA1197" s="28" t="s">
        <v>1232</v>
      </c>
      <c r="BB1197" s="28"/>
      <c r="BC1197" s="28"/>
      <c r="BE1197" s="101"/>
      <c r="BF1197"/>
      <c r="BG1197"/>
      <c r="BH1197"/>
      <c r="BI1197"/>
      <c r="BJ1197"/>
      <c r="BK1197"/>
      <c r="BL1197"/>
      <c r="BM1197"/>
      <c r="BN1197"/>
      <c r="BO1197"/>
      <c r="BP1197"/>
      <c r="BQ1197"/>
    </row>
    <row r="1198" spans="1:69" ht="14.4">
      <c r="C1198" s="71" t="s">
        <v>1026</v>
      </c>
      <c r="E1198" s="68" t="s">
        <v>52</v>
      </c>
      <c r="F1198" s="43" t="s">
        <v>2619</v>
      </c>
      <c r="G1198" s="238">
        <f t="shared" si="1031"/>
        <v>-0.71829174398980278</v>
      </c>
      <c r="H1198" s="134">
        <f t="shared" si="1032"/>
        <v>1.3444308889999999E-2</v>
      </c>
      <c r="I1198" s="134">
        <f t="shared" si="1033"/>
        <v>-1.6584923190000003E-2</v>
      </c>
      <c r="J1198" s="138">
        <f t="shared" si="1034"/>
        <v>-0.73275571868980272</v>
      </c>
      <c r="K1198" s="190">
        <v>1.7604589E-2</v>
      </c>
      <c r="L1198" s="190">
        <v>-3.5791542000000003E-2</v>
      </c>
      <c r="M1198" s="190">
        <v>1.8390819999999999E-2</v>
      </c>
      <c r="N1198" s="190">
        <v>1.2277272000000001E-2</v>
      </c>
      <c r="O1198" s="190">
        <v>8.2914727999999999E-4</v>
      </c>
      <c r="P1198" s="190">
        <v>3.3788961000000002E-4</v>
      </c>
      <c r="Q1198" s="190">
        <v>8.1579880999999997E-4</v>
      </c>
      <c r="R1198" s="190">
        <v>6.8074841E-4</v>
      </c>
      <c r="S1198" s="190">
        <v>-0.73437063999999996</v>
      </c>
      <c r="T1198" s="190">
        <v>8.5294288000000004E-4</v>
      </c>
      <c r="U1198" s="190">
        <v>8.1220518999999998E-5</v>
      </c>
      <c r="V1198" s="190">
        <v>9.5011973000000002E-9</v>
      </c>
      <c r="W1198" s="25"/>
      <c r="X1198" s="252">
        <f t="shared" si="1035"/>
        <v>0.15176369827586206</v>
      </c>
      <c r="Y1198" s="25">
        <v>-93.849824999999996</v>
      </c>
      <c r="Z1198" s="67">
        <f t="shared" si="1036"/>
        <v>-4.9117533295801822E-3</v>
      </c>
      <c r="AA1198" s="5">
        <f t="shared" si="1037"/>
        <v>-3.1105482108199992E-7</v>
      </c>
      <c r="AB1198" s="5">
        <f t="shared" si="1038"/>
        <v>3.6629441004909992E-10</v>
      </c>
      <c r="AC1198" s="36">
        <f t="shared" si="1039"/>
        <v>1.7068775751999998E-2</v>
      </c>
      <c r="AD1198" s="42">
        <v>1.7045076E-7</v>
      </c>
      <c r="AE1198" s="42">
        <v>5.1297599999999999E-10</v>
      </c>
      <c r="AF1198" s="42">
        <v>1.4007131000000001E-14</v>
      </c>
      <c r="AG1198" s="42">
        <v>2.2667188E-10</v>
      </c>
      <c r="AH1198" s="42">
        <v>2.8873637999999999E-11</v>
      </c>
      <c r="AI1198" s="42">
        <v>2.4167371E-9</v>
      </c>
      <c r="AJ1198" s="42">
        <v>-5.0585801999999997E-7</v>
      </c>
      <c r="AK1198" s="42">
        <v>3.2966834000000001E-10</v>
      </c>
      <c r="AL1198" s="42">
        <v>-6.4391630000000005E-10</v>
      </c>
      <c r="AM1198" s="42">
        <v>1.9716921000000001E-13</v>
      </c>
      <c r="AN1198" s="42">
        <v>3.6563703999999998E-15</v>
      </c>
      <c r="AO1198" s="42">
        <v>9.4714764000000003E-13</v>
      </c>
      <c r="AP1198" s="42">
        <v>4.2756258999999997E-14</v>
      </c>
      <c r="AQ1198" s="42">
        <v>3.6701162000000003E-14</v>
      </c>
      <c r="AR1198" s="42">
        <v>3.4562859000000002E-9</v>
      </c>
      <c r="AS1198" s="42">
        <v>3.5540514000000002E-9</v>
      </c>
      <c r="AT1198" s="42">
        <v>7.7112557000000002E-11</v>
      </c>
      <c r="AU1198" s="42">
        <v>3.9491752000000002E-5</v>
      </c>
      <c r="AV1198" s="42">
        <v>1.7029283999999999E-2</v>
      </c>
      <c r="AW1198" s="42">
        <v>1.4669819E-8</v>
      </c>
      <c r="AX1198" s="42">
        <v>8.9208384000000006E-11</v>
      </c>
      <c r="AY1198" s="42">
        <v>3.9912767000000002E-15</v>
      </c>
      <c r="AZ1198" s="28"/>
      <c r="BA1198" s="28" t="s">
        <v>1232</v>
      </c>
      <c r="BB1198" s="28"/>
      <c r="BC1198" s="28"/>
      <c r="BE1198" s="101"/>
      <c r="BF1198"/>
      <c r="BG1198"/>
      <c r="BH1198"/>
      <c r="BI1198"/>
      <c r="BJ1198"/>
      <c r="BK1198"/>
      <c r="BL1198"/>
      <c r="BM1198"/>
      <c r="BN1198"/>
      <c r="BO1198"/>
      <c r="BP1198"/>
      <c r="BQ1198"/>
    </row>
    <row r="1199" spans="1:69" ht="14.4">
      <c r="A1199" s="119"/>
      <c r="C1199" s="71" t="s">
        <v>1027</v>
      </c>
      <c r="E1199" s="68" t="s">
        <v>52</v>
      </c>
      <c r="F1199" s="43" t="s">
        <v>2620</v>
      </c>
      <c r="G1199" s="238">
        <f t="shared" si="1031"/>
        <v>-0.52939811675980264</v>
      </c>
      <c r="H1199" s="134">
        <f t="shared" si="1032"/>
        <v>-1.2449011750000001E-2</v>
      </c>
      <c r="I1199" s="134">
        <f t="shared" si="1033"/>
        <v>-2.4357256499999993E-3</v>
      </c>
      <c r="J1199" s="138">
        <f t="shared" si="1034"/>
        <v>-0.78397838935980269</v>
      </c>
      <c r="K1199" s="190">
        <v>0.26946501</v>
      </c>
      <c r="L1199" s="190">
        <v>-2.4609827000000001E-2</v>
      </c>
      <c r="M1199" s="190">
        <v>2.1229586000000002E-2</v>
      </c>
      <c r="N1199" s="190">
        <v>1.6138916E-2</v>
      </c>
      <c r="O1199" s="190">
        <v>-2.8971045000000001E-2</v>
      </c>
      <c r="P1199" s="190">
        <v>3.8311725000000002E-4</v>
      </c>
      <c r="Q1199" s="190">
        <v>9.4451534999999995E-4</v>
      </c>
      <c r="R1199" s="190">
        <v>7.7276066999999997E-4</v>
      </c>
      <c r="S1199" s="190">
        <v>-0.78581577999999996</v>
      </c>
      <c r="T1199" s="190">
        <v>9.8048492999999997E-4</v>
      </c>
      <c r="U1199" s="190">
        <v>8.4135538999999994E-5</v>
      </c>
      <c r="V1199" s="190">
        <v>9.5011973000000002E-9</v>
      </c>
      <c r="W1199" s="25"/>
      <c r="X1199" s="252">
        <f t="shared" si="1035"/>
        <v>2.3229742241379308</v>
      </c>
      <c r="Y1199" s="25">
        <v>-62.317410000000002</v>
      </c>
      <c r="Z1199" s="67">
        <f t="shared" si="1036"/>
        <v>3.7607344506590028E-2</v>
      </c>
      <c r="AA1199" s="5">
        <f t="shared" si="1037"/>
        <v>1.9813560059760002E-6</v>
      </c>
      <c r="AB1199" s="5">
        <f t="shared" si="1038"/>
        <v>6.8456095146133997E-9</v>
      </c>
      <c r="AC1199" s="36">
        <f t="shared" si="1039"/>
        <v>5.8644399578999994E-2</v>
      </c>
      <c r="AD1199" s="42">
        <v>2.1901402000000001E-6</v>
      </c>
      <c r="AE1199" s="42">
        <v>6.6066530000000003E-9</v>
      </c>
      <c r="AF1199" s="42">
        <v>1.8049378E-13</v>
      </c>
      <c r="AG1199" s="42">
        <v>2.6258238999999998E-10</v>
      </c>
      <c r="AH1199" s="42">
        <v>3.3538585999999999E-11</v>
      </c>
      <c r="AI1199" s="42">
        <v>2.8650035999999998E-9</v>
      </c>
      <c r="AJ1199" s="42">
        <v>-2.3598333000000001E-7</v>
      </c>
      <c r="AK1199" s="42">
        <v>3.9733163999999998E-10</v>
      </c>
      <c r="AL1199" s="42">
        <v>-3.3864704000000001E-10</v>
      </c>
      <c r="AM1199" s="42">
        <v>1.9976365000000001E-13</v>
      </c>
      <c r="AN1199" s="42">
        <v>3.9248858999999997E-15</v>
      </c>
      <c r="AO1199" s="42">
        <v>1.0581198E-12</v>
      </c>
      <c r="AP1199" s="42">
        <v>4.9167658999999999E-14</v>
      </c>
      <c r="AQ1199" s="42">
        <v>4.1546902999999999E-14</v>
      </c>
      <c r="AR1199" s="42">
        <v>4.0138205000000003E-9</v>
      </c>
      <c r="AS1199" s="42">
        <v>3.7678109000000003E-9</v>
      </c>
      <c r="AT1199" s="42">
        <v>7.9878087999999995E-11</v>
      </c>
      <c r="AU1199" s="42">
        <v>4.4447579E-5</v>
      </c>
      <c r="AV1199" s="42">
        <v>5.8599951999999997E-2</v>
      </c>
      <c r="AW1199" s="42">
        <v>1.6256379999999999E-8</v>
      </c>
      <c r="AX1199" s="42">
        <v>9.8856386999999997E-11</v>
      </c>
      <c r="AY1199" s="42">
        <v>4.4229355000000001E-15</v>
      </c>
      <c r="AZ1199" s="28"/>
      <c r="BA1199" s="28" t="s">
        <v>1232</v>
      </c>
      <c r="BB1199" s="28"/>
      <c r="BC1199" s="28"/>
      <c r="BE1199" s="101"/>
      <c r="BF1199"/>
      <c r="BG1199"/>
      <c r="BH1199"/>
      <c r="BI1199"/>
      <c r="BJ1199"/>
      <c r="BK1199"/>
      <c r="BL1199"/>
      <c r="BM1199"/>
      <c r="BN1199"/>
      <c r="BO1199"/>
      <c r="BP1199"/>
      <c r="BQ1199"/>
    </row>
    <row r="1200" spans="1:69" ht="14.4">
      <c r="C1200" s="71" t="s">
        <v>1028</v>
      </c>
      <c r="E1200" s="68" t="s">
        <v>52</v>
      </c>
      <c r="F1200" s="43" t="s">
        <v>2621</v>
      </c>
      <c r="G1200" s="238">
        <f t="shared" si="1031"/>
        <v>-2.4611867042365398</v>
      </c>
      <c r="H1200" s="134">
        <f t="shared" si="1032"/>
        <v>-7.8187445199999997E-2</v>
      </c>
      <c r="I1200" s="134">
        <f t="shared" si="1033"/>
        <v>-0.10889139359999998</v>
      </c>
      <c r="J1200" s="138">
        <f t="shared" si="1034"/>
        <v>-0.72246046543654008</v>
      </c>
      <c r="K1200" s="190">
        <v>-1.5516474</v>
      </c>
      <c r="L1200" s="190">
        <v>-4.0194163999999998E-2</v>
      </c>
      <c r="M1200" s="190">
        <v>-6.5699254999999998E-2</v>
      </c>
      <c r="N1200" s="190">
        <v>-6.8743930999999994E-2</v>
      </c>
      <c r="O1200" s="190">
        <v>-8.4439614999999996E-3</v>
      </c>
      <c r="P1200" s="190">
        <v>-9.9955269999999993E-4</v>
      </c>
      <c r="Q1200" s="190">
        <v>-2.9979745999999998E-3</v>
      </c>
      <c r="R1200" s="190">
        <v>-2.0405191999999998E-3</v>
      </c>
      <c r="S1200" s="190">
        <v>-0.71749426000000005</v>
      </c>
      <c r="T1200" s="190">
        <v>-2.9237528999999998E-3</v>
      </c>
      <c r="U1200" s="190">
        <v>-1.9433232E-6</v>
      </c>
      <c r="V1200" s="190">
        <v>9.9866599999999995E-9</v>
      </c>
      <c r="W1200" s="25"/>
      <c r="X1200" s="252">
        <f t="shared" si="1035"/>
        <v>-13.376270689655172</v>
      </c>
      <c r="Y1200" s="25">
        <v>-260.28221000000002</v>
      </c>
      <c r="Z1200" s="67">
        <f t="shared" si="1036"/>
        <v>-0.27839652232268469</v>
      </c>
      <c r="AA1200" s="5">
        <f t="shared" si="1037"/>
        <v>-1.4286781134969997E-5</v>
      </c>
      <c r="AB1200" s="5">
        <f t="shared" si="1038"/>
        <v>-4.1154128044971296E-8</v>
      </c>
      <c r="AC1200" s="36">
        <f t="shared" si="1039"/>
        <v>-2.0765634327</v>
      </c>
      <c r="AD1200" s="42">
        <v>-1.2526011E-5</v>
      </c>
      <c r="AE1200" s="42">
        <v>-3.7788980999999999E-8</v>
      </c>
      <c r="AF1200" s="42">
        <v>-1.0324181000000001E-12</v>
      </c>
      <c r="AG1200" s="42">
        <v>-8.3737644000000002E-10</v>
      </c>
      <c r="AH1200" s="42">
        <v>-1.0938063E-10</v>
      </c>
      <c r="AI1200" s="42">
        <v>-9.6450802000000004E-9</v>
      </c>
      <c r="AJ1200" s="42">
        <v>-1.7023411999999999E-6</v>
      </c>
      <c r="AK1200" s="42">
        <v>-1.3965107E-9</v>
      </c>
      <c r="AL1200" s="42">
        <v>-1.768134E-9</v>
      </c>
      <c r="AM1200" s="42">
        <v>1.29532E-13</v>
      </c>
      <c r="AN1200" s="42">
        <v>-4.1996728000000002E-15</v>
      </c>
      <c r="AO1200" s="42">
        <v>-2.3284154000000001E-12</v>
      </c>
      <c r="AP1200" s="42">
        <v>-1.4710026E-13</v>
      </c>
      <c r="AQ1200" s="42">
        <v>-1.0656844E-13</v>
      </c>
      <c r="AR1200" s="42">
        <v>-1.3066995000000001E-8</v>
      </c>
      <c r="AS1200" s="42">
        <v>-2.6671077E-9</v>
      </c>
      <c r="AT1200" s="42">
        <v>-1.7835508000000001E-12</v>
      </c>
      <c r="AU1200" s="42">
        <v>-1.0693269999999999E-4</v>
      </c>
      <c r="AV1200" s="42">
        <v>-2.0764564999999999</v>
      </c>
      <c r="AW1200" s="42">
        <v>-3.2102995000000001E-8</v>
      </c>
      <c r="AX1200" s="42">
        <v>-1.9522089000000001E-10</v>
      </c>
      <c r="AY1200" s="42">
        <v>-8.7342985000000002E-15</v>
      </c>
      <c r="AZ1200" s="28"/>
      <c r="BA1200" s="28" t="s">
        <v>1232</v>
      </c>
      <c r="BB1200" s="28"/>
      <c r="BC1200" s="28"/>
      <c r="BE1200" s="101"/>
      <c r="BF1200"/>
      <c r="BG1200"/>
      <c r="BH1200"/>
      <c r="BI1200"/>
      <c r="BJ1200"/>
      <c r="BK1200"/>
      <c r="BL1200"/>
      <c r="BM1200"/>
      <c r="BN1200"/>
      <c r="BO1200"/>
      <c r="BP1200"/>
      <c r="BQ1200"/>
    </row>
    <row r="1201" spans="1:69" ht="14.4">
      <c r="C1201" s="71" t="s">
        <v>1029</v>
      </c>
      <c r="E1201" s="68" t="s">
        <v>52</v>
      </c>
      <c r="F1201" s="43" t="s">
        <v>2622</v>
      </c>
      <c r="G1201" s="238">
        <f t="shared" si="1031"/>
        <v>-0.52031857933580272</v>
      </c>
      <c r="H1201" s="134">
        <f t="shared" si="1032"/>
        <v>-4.6111924619999994E-2</v>
      </c>
      <c r="I1201" s="134">
        <f t="shared" si="1033"/>
        <v>-2.878128508E-2</v>
      </c>
      <c r="J1201" s="138">
        <f t="shared" si="1034"/>
        <v>-0.56836659963580272</v>
      </c>
      <c r="K1201" s="190">
        <v>0.12294123</v>
      </c>
      <c r="L1201" s="190">
        <v>-4.6419377999999997E-2</v>
      </c>
      <c r="M1201" s="190">
        <v>1.6890329999999999E-2</v>
      </c>
      <c r="N1201" s="190">
        <v>-3.5715451999999998E-3</v>
      </c>
      <c r="O1201" s="190">
        <v>-4.2854362999999999E-2</v>
      </c>
      <c r="P1201" s="190">
        <v>3.1398358000000001E-4</v>
      </c>
      <c r="Q1201" s="190">
        <v>7.4776292000000002E-4</v>
      </c>
      <c r="R1201" s="190">
        <v>6.3211335000000002E-4</v>
      </c>
      <c r="S1201" s="190">
        <v>-0.56986393000000002</v>
      </c>
      <c r="T1201" s="190">
        <v>7.8552779000000004E-4</v>
      </c>
      <c r="U1201" s="190">
        <v>7.9679723000000005E-5</v>
      </c>
      <c r="V1201" s="190">
        <v>9.5011973000000002E-9</v>
      </c>
      <c r="W1201" s="25"/>
      <c r="X1201" s="252">
        <f t="shared" si="1035"/>
        <v>1.0598381896551723</v>
      </c>
      <c r="Y1201" s="25">
        <v>-53.234786999999997</v>
      </c>
      <c r="Z1201" s="67">
        <f t="shared" si="1036"/>
        <v>6.7248713733172915E-3</v>
      </c>
      <c r="AA1201" s="5">
        <f t="shared" si="1037"/>
        <v>2.8631722979899966E-7</v>
      </c>
      <c r="AB1201" s="5">
        <f t="shared" si="1038"/>
        <v>2.468225933752E-9</v>
      </c>
      <c r="AC1201" s="36">
        <f t="shared" si="1039"/>
        <v>7.3533874243000008E-2</v>
      </c>
      <c r="AD1201" s="42">
        <v>1.0106034999999999E-6</v>
      </c>
      <c r="AE1201" s="42">
        <v>3.0480323999999998E-9</v>
      </c>
      <c r="AF1201" s="42">
        <v>8.3269188999999996E-14</v>
      </c>
      <c r="AG1201" s="42">
        <v>2.0769062E-10</v>
      </c>
      <c r="AH1201" s="42">
        <v>2.6407878999999999E-11</v>
      </c>
      <c r="AI1201" s="42">
        <v>1.6758391E-9</v>
      </c>
      <c r="AJ1201" s="42">
        <v>-7.4663007E-7</v>
      </c>
      <c r="AK1201" s="42">
        <v>1.7875687999999999E-10</v>
      </c>
      <c r="AL1201" s="42">
        <v>-9.1957118999999999E-10</v>
      </c>
      <c r="AM1201" s="42">
        <v>1.9579785999999999E-13</v>
      </c>
      <c r="AN1201" s="42">
        <v>3.5144407999999998E-15</v>
      </c>
      <c r="AO1201" s="42">
        <v>8.8849092999999995E-13</v>
      </c>
      <c r="AP1201" s="42">
        <v>3.9367375999999999E-14</v>
      </c>
      <c r="AQ1201" s="42">
        <v>3.4139841999999997E-14</v>
      </c>
      <c r="AR1201" s="42">
        <v>3.1615889000000001E-9</v>
      </c>
      <c r="AS1201" s="42">
        <v>3.4410642999999998E-9</v>
      </c>
      <c r="AT1201" s="42">
        <v>7.5650776000000001E-11</v>
      </c>
      <c r="AU1201" s="42">
        <v>3.6872243E-5</v>
      </c>
      <c r="AV1201" s="42">
        <v>7.3497002000000006E-2</v>
      </c>
      <c r="AW1201" s="42">
        <v>1.3831209E-8</v>
      </c>
      <c r="AX1201" s="42">
        <v>8.4108725000000002E-11</v>
      </c>
      <c r="AY1201" s="42">
        <v>3.7631141999999998E-15</v>
      </c>
      <c r="AZ1201" s="28"/>
      <c r="BA1201" s="28" t="s">
        <v>1232</v>
      </c>
      <c r="BB1201" s="28"/>
      <c r="BC1201" s="28"/>
      <c r="BE1201" s="101"/>
      <c r="BF1201"/>
      <c r="BG1201"/>
      <c r="BH1201"/>
      <c r="BI1201"/>
      <c r="BJ1201"/>
      <c r="BK1201"/>
      <c r="BL1201"/>
      <c r="BM1201"/>
      <c r="BN1201"/>
      <c r="BO1201"/>
      <c r="BP1201"/>
      <c r="BQ1201"/>
    </row>
    <row r="1202" spans="1:69" ht="14.4">
      <c r="C1202" s="71" t="s">
        <v>1030</v>
      </c>
      <c r="E1202" s="68" t="s">
        <v>52</v>
      </c>
      <c r="F1202" s="43" t="s">
        <v>2623</v>
      </c>
      <c r="G1202" s="238">
        <f t="shared" si="1031"/>
        <v>-0.22566955848533998</v>
      </c>
      <c r="H1202" s="134">
        <f t="shared" si="1032"/>
        <v>-1.0031172178999999E-2</v>
      </c>
      <c r="I1202" s="134">
        <f t="shared" si="1033"/>
        <v>-1.37662128E-2</v>
      </c>
      <c r="J1202" s="138">
        <f t="shared" si="1034"/>
        <v>8.4750664936600016E-3</v>
      </c>
      <c r="K1202" s="190">
        <v>-0.21034723999999999</v>
      </c>
      <c r="L1202" s="190">
        <v>-5.1392937000000003E-3</v>
      </c>
      <c r="M1202" s="190">
        <v>-8.2345352000000004E-3</v>
      </c>
      <c r="N1202" s="190">
        <v>-8.8758009999999991E-3</v>
      </c>
      <c r="O1202" s="190">
        <v>-1.071355E-3</v>
      </c>
      <c r="P1202" s="190">
        <v>-8.4016179000000006E-5</v>
      </c>
      <c r="Q1202" s="190">
        <v>-3.9238389999999998E-4</v>
      </c>
      <c r="R1202" s="190">
        <v>-1.7792805000000001E-4</v>
      </c>
      <c r="S1202" s="190">
        <v>8.9378569000000008E-3</v>
      </c>
      <c r="T1202" s="190">
        <v>-3.4193734E-4</v>
      </c>
      <c r="U1202" s="190">
        <v>5.7064997000000002E-5</v>
      </c>
      <c r="V1202" s="190">
        <v>9.9866599999999995E-9</v>
      </c>
      <c r="W1202" s="25"/>
      <c r="X1202" s="252">
        <f t="shared" si="1035"/>
        <v>-1.8133382758620689</v>
      </c>
      <c r="Y1202" s="25">
        <v>-29.774484999999999</v>
      </c>
      <c r="Z1202" s="67">
        <f t="shared" si="1036"/>
        <v>-3.6962442035993706E-2</v>
      </c>
      <c r="AA1202" s="5">
        <f t="shared" si="1037"/>
        <v>-1.918033576834E-6</v>
      </c>
      <c r="AB1202" s="5">
        <f t="shared" si="1038"/>
        <v>-5.4721907553688684E-9</v>
      </c>
      <c r="AC1202" s="36">
        <f t="shared" si="1039"/>
        <v>-0.22508197259260002</v>
      </c>
      <c r="AD1202" s="42">
        <v>-1.6983194999999999E-6</v>
      </c>
      <c r="AE1202" s="42">
        <v>-5.1235472999999997E-9</v>
      </c>
      <c r="AF1202" s="42">
        <v>-1.3997840000000001E-13</v>
      </c>
      <c r="AG1202" s="42">
        <v>-1.1044521E-10</v>
      </c>
      <c r="AH1202" s="42">
        <v>-1.4948741000000001E-11</v>
      </c>
      <c r="AI1202" s="42">
        <v>-1.2388998000000001E-9</v>
      </c>
      <c r="AJ1202" s="42">
        <v>-2.182424E-7</v>
      </c>
      <c r="AK1202" s="42">
        <v>-1.7944333E-10</v>
      </c>
      <c r="AL1202" s="42">
        <v>-2.2341658000000001E-10</v>
      </c>
      <c r="AM1202" s="42">
        <v>1.8205094E-13</v>
      </c>
      <c r="AN1202" s="42">
        <v>1.2358479999999999E-15</v>
      </c>
      <c r="AO1202" s="42">
        <v>-8.2021886999999995E-14</v>
      </c>
      <c r="AP1202" s="42">
        <v>-1.7315211E-14</v>
      </c>
      <c r="AQ1202" s="42">
        <v>-8.4767998999999992E-15</v>
      </c>
      <c r="AR1202" s="42">
        <v>-1.7808995E-9</v>
      </c>
      <c r="AS1202" s="42">
        <v>1.6599942000000001E-9</v>
      </c>
      <c r="AT1202" s="42">
        <v>5.4198701999999998E-11</v>
      </c>
      <c r="AU1202" s="42">
        <v>-6.6125926000000003E-6</v>
      </c>
      <c r="AV1202" s="42">
        <v>-0.22507536</v>
      </c>
      <c r="AW1202" s="42">
        <v>1.3522217000000001E-11</v>
      </c>
      <c r="AX1202" s="42">
        <v>8.2254432E-14</v>
      </c>
      <c r="AY1202" s="42">
        <v>3.7090304999999998E-18</v>
      </c>
      <c r="AZ1202" s="28"/>
      <c r="BA1202" s="28" t="s">
        <v>1232</v>
      </c>
      <c r="BB1202" s="28"/>
      <c r="BC1202" s="28"/>
      <c r="BE1202" s="101"/>
      <c r="BF1202"/>
      <c r="BG1202"/>
      <c r="BH1202"/>
      <c r="BI1202"/>
      <c r="BJ1202"/>
      <c r="BK1202"/>
      <c r="BL1202"/>
      <c r="BM1202"/>
      <c r="BN1202"/>
      <c r="BO1202"/>
      <c r="BP1202"/>
      <c r="BQ1202"/>
    </row>
    <row r="1203" spans="1:69" ht="14.4">
      <c r="B1203" s="119"/>
      <c r="C1203" s="71" t="s">
        <v>1031</v>
      </c>
      <c r="E1203" s="68" t="s">
        <v>52</v>
      </c>
      <c r="F1203" s="43" t="s">
        <v>2624</v>
      </c>
      <c r="G1203" s="238">
        <f t="shared" si="1031"/>
        <v>-0.23015391611934</v>
      </c>
      <c r="H1203" s="134">
        <f t="shared" si="1032"/>
        <v>9.1961344400000016E-3</v>
      </c>
      <c r="I1203" s="134">
        <f t="shared" si="1033"/>
        <v>-0.15292951301999999</v>
      </c>
      <c r="J1203" s="138">
        <f t="shared" si="1034"/>
        <v>1.5126852460659999E-2</v>
      </c>
      <c r="K1203" s="190">
        <v>-0.10154739</v>
      </c>
      <c r="L1203" s="190">
        <v>-0.16969576</v>
      </c>
      <c r="M1203" s="190">
        <v>1.6057185000000002E-2</v>
      </c>
      <c r="N1203" s="190">
        <v>6.8479081000000002E-3</v>
      </c>
      <c r="O1203" s="190">
        <v>2.0452232000000002E-3</v>
      </c>
      <c r="P1203" s="190">
        <v>3.0300314000000002E-4</v>
      </c>
      <c r="Q1203" s="190">
        <v>7.0906197999999997E-4</v>
      </c>
      <c r="R1203" s="190">
        <v>6.0943403000000005E-4</v>
      </c>
      <c r="S1203" s="190">
        <v>1.3685941E-2</v>
      </c>
      <c r="T1203" s="190">
        <v>7.4945820999999997E-4</v>
      </c>
      <c r="U1203" s="190">
        <v>8.2009233999999994E-5</v>
      </c>
      <c r="V1203" s="190">
        <v>9.9866599999999995E-9</v>
      </c>
      <c r="W1203" s="25"/>
      <c r="X1203" s="252">
        <f t="shared" si="1035"/>
        <v>-0.87540853448275857</v>
      </c>
      <c r="Y1203" s="25">
        <v>-7.0090456000000003</v>
      </c>
      <c r="Z1203" s="67">
        <f t="shared" si="1036"/>
        <v>-7.320029527548863E-2</v>
      </c>
      <c r="AA1203" s="5">
        <f t="shared" si="1037"/>
        <v>-4.0864161331980002E-6</v>
      </c>
      <c r="AB1203" s="5">
        <f t="shared" si="1038"/>
        <v>-5.8748036229884998E-9</v>
      </c>
      <c r="AC1203" s="36">
        <f t="shared" si="1039"/>
        <v>-0.15469989486800001</v>
      </c>
      <c r="AD1203" s="42">
        <v>-7.8679375999999995E-7</v>
      </c>
      <c r="AE1203" s="42">
        <v>-2.3750826E-9</v>
      </c>
      <c r="AF1203" s="42">
        <v>-6.4897655999999999E-14</v>
      </c>
      <c r="AG1203" s="42">
        <v>1.9684610999999999E-10</v>
      </c>
      <c r="AH1203" s="42">
        <v>2.4969892000000001E-11</v>
      </c>
      <c r="AI1203" s="42">
        <v>1.9647949000000001E-9</v>
      </c>
      <c r="AJ1203" s="42">
        <v>-3.3218781000000001E-6</v>
      </c>
      <c r="AK1203" s="42">
        <v>2.5511632999999998E-10</v>
      </c>
      <c r="AL1203" s="42">
        <v>-3.9164273999999999E-9</v>
      </c>
      <c r="AM1203" s="42">
        <v>2.0425195999999999E-13</v>
      </c>
      <c r="AN1203" s="42">
        <v>3.5335734000000001E-15</v>
      </c>
      <c r="AO1203" s="42">
        <v>8.6758270999999995E-13</v>
      </c>
      <c r="AP1203" s="42">
        <v>3.7548052999999999E-14</v>
      </c>
      <c r="AQ1203" s="42">
        <v>3.2988895999999997E-14</v>
      </c>
      <c r="AR1203" s="42">
        <v>2.9900045E-9</v>
      </c>
      <c r="AS1203" s="42">
        <v>3.4891644000000001E-9</v>
      </c>
      <c r="AT1203" s="42">
        <v>7.7863747000000001E-11</v>
      </c>
      <c r="AU1203" s="42">
        <v>3.5795132E-5</v>
      </c>
      <c r="AV1203" s="42">
        <v>-0.15473569000000001</v>
      </c>
      <c r="AW1203" s="42">
        <v>1.3589946999999999E-8</v>
      </c>
      <c r="AX1203" s="42">
        <v>8.2641594999999995E-11</v>
      </c>
      <c r="AY1203" s="42">
        <v>3.6974751000000004E-15</v>
      </c>
      <c r="AZ1203" s="28"/>
      <c r="BA1203" s="28" t="s">
        <v>1232</v>
      </c>
      <c r="BB1203" s="28"/>
      <c r="BC1203" s="28"/>
      <c r="BE1203" s="101"/>
      <c r="BF1203"/>
      <c r="BG1203"/>
      <c r="BH1203"/>
      <c r="BI1203"/>
      <c r="BJ1203"/>
      <c r="BK1203"/>
      <c r="BL1203"/>
      <c r="BM1203"/>
      <c r="BN1203"/>
      <c r="BO1203"/>
      <c r="BP1203"/>
      <c r="BQ1203"/>
    </row>
    <row r="1204" spans="1:69" ht="14.4">
      <c r="C1204" s="71" t="s">
        <v>1032</v>
      </c>
      <c r="E1204" s="68" t="s">
        <v>52</v>
      </c>
      <c r="F1204" s="43" t="s">
        <v>2625</v>
      </c>
      <c r="G1204" s="238">
        <f t="shared" si="1031"/>
        <v>-0.70389914278880272</v>
      </c>
      <c r="H1204" s="134">
        <f t="shared" si="1032"/>
        <v>8.3328158100000015E-3</v>
      </c>
      <c r="I1204" s="134">
        <f t="shared" si="1033"/>
        <v>-0.12341181797</v>
      </c>
      <c r="J1204" s="138">
        <f t="shared" si="1034"/>
        <v>-0.54500002762880273</v>
      </c>
      <c r="K1204" s="190">
        <v>-4.3820113000000001E-2</v>
      </c>
      <c r="L1204" s="190">
        <v>-0.1416858</v>
      </c>
      <c r="M1204" s="190">
        <v>1.7498637000000001E-2</v>
      </c>
      <c r="N1204" s="190">
        <v>9.4490586000000008E-3</v>
      </c>
      <c r="O1204" s="190">
        <v>-1.4399180000000001E-3</v>
      </c>
      <c r="P1204" s="190">
        <v>3.2367521000000002E-4</v>
      </c>
      <c r="Q1204" s="190">
        <v>7.7534502999999997E-4</v>
      </c>
      <c r="R1204" s="190">
        <v>6.5183026999999995E-4</v>
      </c>
      <c r="S1204" s="190">
        <v>-0.54654502999999999</v>
      </c>
      <c r="T1204" s="190">
        <v>8.1285823000000002E-4</v>
      </c>
      <c r="U1204" s="190">
        <v>8.0304369999999994E-5</v>
      </c>
      <c r="V1204" s="190">
        <v>9.5011973000000002E-9</v>
      </c>
      <c r="W1204" s="25"/>
      <c r="X1204" s="252">
        <f t="shared" si="1035"/>
        <v>-0.3777595948275862</v>
      </c>
      <c r="Y1204" s="25">
        <v>-87.969926999999998</v>
      </c>
      <c r="Z1204" s="67">
        <f t="shared" si="1036"/>
        <v>-5.2201457980010815E-2</v>
      </c>
      <c r="AA1204" s="5">
        <f t="shared" si="1037"/>
        <v>-3.0192383253589995E-6</v>
      </c>
      <c r="AB1204" s="5">
        <f t="shared" si="1038"/>
        <v>-3.7360354971277006E-9</v>
      </c>
      <c r="AC1204" s="36">
        <f t="shared" si="1039"/>
        <v>0.10206129420599999</v>
      </c>
      <c r="AD1204" s="42">
        <v>-3.2245736E-7</v>
      </c>
      <c r="AE1204" s="42">
        <v>-9.7417963000000005E-10</v>
      </c>
      <c r="AF1204" s="42">
        <v>-2.6623671999999999E-14</v>
      </c>
      <c r="AG1204" s="42">
        <v>2.1538573E-10</v>
      </c>
      <c r="AH1204" s="42">
        <v>2.7407511E-11</v>
      </c>
      <c r="AI1204" s="42">
        <v>2.2169248000000001E-9</v>
      </c>
      <c r="AJ1204" s="42">
        <v>-2.7201797999999998E-6</v>
      </c>
      <c r="AK1204" s="42">
        <v>2.9493844E-10</v>
      </c>
      <c r="AL1204" s="42">
        <v>-3.2203792000000002E-9</v>
      </c>
      <c r="AM1204" s="42">
        <v>1.9635381E-13</v>
      </c>
      <c r="AN1204" s="42">
        <v>3.5719798000000001E-15</v>
      </c>
      <c r="AO1204" s="42">
        <v>9.1227067999999994E-13</v>
      </c>
      <c r="AP1204" s="42">
        <v>4.0741247000000001E-14</v>
      </c>
      <c r="AQ1204" s="42">
        <v>3.5178215000000001E-14</v>
      </c>
      <c r="AR1204" s="42">
        <v>3.2810607000000001E-9</v>
      </c>
      <c r="AS1204" s="42">
        <v>3.4868698999999999E-9</v>
      </c>
      <c r="AT1204" s="42">
        <v>7.6243390000000005E-11</v>
      </c>
      <c r="AU1204" s="42">
        <v>3.7934206000000003E-5</v>
      </c>
      <c r="AV1204" s="42">
        <v>0.10202335999999999</v>
      </c>
      <c r="AW1204" s="42">
        <v>1.4171186E-8</v>
      </c>
      <c r="AX1204" s="42">
        <v>8.6176155000000003E-11</v>
      </c>
      <c r="AY1204" s="42">
        <v>3.8556124999999999E-15</v>
      </c>
      <c r="AZ1204" s="28"/>
      <c r="BA1204" s="28" t="s">
        <v>1232</v>
      </c>
      <c r="BB1204" s="28"/>
      <c r="BC1204" s="28"/>
      <c r="BE1204" s="101"/>
      <c r="BF1204"/>
      <c r="BG1204"/>
      <c r="BH1204"/>
      <c r="BI1204"/>
      <c r="BJ1204"/>
      <c r="BK1204"/>
      <c r="BL1204"/>
      <c r="BM1204"/>
      <c r="BN1204"/>
      <c r="BO1204"/>
      <c r="BP1204"/>
      <c r="BQ1204"/>
    </row>
    <row r="1205" spans="1:69" ht="14.4">
      <c r="C1205" s="71" t="s">
        <v>1033</v>
      </c>
      <c r="E1205" s="68" t="s">
        <v>52</v>
      </c>
      <c r="F1205" s="43" t="s">
        <v>2626</v>
      </c>
      <c r="G1205" s="238">
        <f t="shared" si="1031"/>
        <v>-0.39952527449934006</v>
      </c>
      <c r="H1205" s="134">
        <f t="shared" si="1032"/>
        <v>1.069679013E-2</v>
      </c>
      <c r="I1205" s="134">
        <f t="shared" si="1033"/>
        <v>-2.1878611950000001E-2</v>
      </c>
      <c r="J1205" s="138">
        <f t="shared" si="1034"/>
        <v>-0.35865082867934006</v>
      </c>
      <c r="K1205" s="190">
        <v>-2.9692624000000001E-2</v>
      </c>
      <c r="L1205" s="190">
        <v>-3.7966577000000001E-2</v>
      </c>
      <c r="M1205" s="190">
        <v>1.5408323999999999E-2</v>
      </c>
      <c r="N1205" s="190">
        <v>1.1235149E-2</v>
      </c>
      <c r="O1205" s="190">
        <v>-8.3102426999999998E-4</v>
      </c>
      <c r="P1205" s="190">
        <v>2.9266539999999998E-4</v>
      </c>
      <c r="Q1205" s="190">
        <v>6.7964105000000005E-4</v>
      </c>
      <c r="R1205" s="190">
        <v>5.8840265000000003E-4</v>
      </c>
      <c r="S1205" s="190">
        <v>-0.36004089</v>
      </c>
      <c r="T1205" s="190">
        <v>7.2030574000000005E-4</v>
      </c>
      <c r="U1205" s="190">
        <v>8.1342944000000004E-5</v>
      </c>
      <c r="V1205" s="190">
        <v>9.9866599999999995E-9</v>
      </c>
      <c r="W1205" s="25"/>
      <c r="X1205" s="252">
        <f t="shared" si="1035"/>
        <v>-0.25597089655172411</v>
      </c>
      <c r="Y1205" s="25">
        <v>-63.360883000000001</v>
      </c>
      <c r="Z1205" s="67">
        <f t="shared" si="1036"/>
        <v>-1.2577496847766342E-2</v>
      </c>
      <c r="AA1205" s="5">
        <f t="shared" si="1037"/>
        <v>-7.8169258338200006E-7</v>
      </c>
      <c r="AB1205" s="5">
        <f t="shared" si="1038"/>
        <v>-9.3422342612739999E-10</v>
      </c>
      <c r="AC1205" s="36">
        <f t="shared" si="1039"/>
        <v>0.15516479237200001</v>
      </c>
      <c r="AD1205" s="42">
        <v>-2.1305422E-7</v>
      </c>
      <c r="AE1205" s="42">
        <v>-6.4392307999999995E-10</v>
      </c>
      <c r="AF1205" s="42">
        <v>-1.7599604000000001E-14</v>
      </c>
      <c r="AG1205" s="42">
        <v>1.8863799999999999E-10</v>
      </c>
      <c r="AH1205" s="42">
        <v>2.3903618000000001E-11</v>
      </c>
      <c r="AI1205" s="42">
        <v>2.0546769E-9</v>
      </c>
      <c r="AJ1205" s="42">
        <v>-5.9043576000000001E-7</v>
      </c>
      <c r="AK1205" s="42">
        <v>2.8359786000000001E-10</v>
      </c>
      <c r="AL1205" s="42">
        <v>-7.3266947999999997E-10</v>
      </c>
      <c r="AM1205" s="42">
        <v>2.0365894E-13</v>
      </c>
      <c r="AN1205" s="42">
        <v>3.4721984000000002E-15</v>
      </c>
      <c r="AO1205" s="42">
        <v>8.4221763999999999E-13</v>
      </c>
      <c r="AP1205" s="42">
        <v>3.6082589999999997E-14</v>
      </c>
      <c r="AQ1205" s="42">
        <v>3.1881297999999999E-14</v>
      </c>
      <c r="AR1205" s="42">
        <v>2.8625680000000002E-9</v>
      </c>
      <c r="AS1205" s="42">
        <v>3.4403051000000002E-9</v>
      </c>
      <c r="AT1205" s="42">
        <v>7.7231625000000002E-11</v>
      </c>
      <c r="AU1205" s="42">
        <v>3.4662371999999999E-5</v>
      </c>
      <c r="AV1205" s="42">
        <v>0.15513013</v>
      </c>
      <c r="AW1205" s="42">
        <v>1.3227305E-8</v>
      </c>
      <c r="AX1205" s="42">
        <v>8.0436336999999994E-11</v>
      </c>
      <c r="AY1205" s="42">
        <v>3.5988101999999998E-15</v>
      </c>
      <c r="AZ1205" s="28"/>
      <c r="BA1205" s="28" t="s">
        <v>1232</v>
      </c>
      <c r="BB1205" s="28"/>
      <c r="BC1205" s="28"/>
      <c r="BE1205" s="101"/>
      <c r="BF1205"/>
      <c r="BG1205"/>
      <c r="BH1205"/>
      <c r="BI1205"/>
      <c r="BJ1205"/>
      <c r="BK1205"/>
      <c r="BL1205"/>
      <c r="BM1205"/>
      <c r="BN1205"/>
      <c r="BO1205"/>
      <c r="BP1205"/>
      <c r="BQ1205"/>
    </row>
    <row r="1206" spans="1:69" ht="14.4">
      <c r="A1206" s="119"/>
      <c r="C1206" s="71" t="s">
        <v>1034</v>
      </c>
      <c r="E1206" s="68" t="s">
        <v>52</v>
      </c>
      <c r="F1206" s="43" t="s">
        <v>2627</v>
      </c>
      <c r="G1206" s="238">
        <f t="shared" si="1031"/>
        <v>-0.50231276452480267</v>
      </c>
      <c r="H1206" s="134">
        <f t="shared" si="1032"/>
        <v>-9.8577272100000019E-3</v>
      </c>
      <c r="I1206" s="134">
        <f t="shared" si="1033"/>
        <v>-2.4500686099999999E-3</v>
      </c>
      <c r="J1206" s="138">
        <f t="shared" si="1034"/>
        <v>-0.78392285870480272</v>
      </c>
      <c r="K1206" s="190">
        <v>0.29391789000000001</v>
      </c>
      <c r="L1206" s="190">
        <v>-2.4836133E-2</v>
      </c>
      <c r="M1206" s="190">
        <v>2.1432355E-2</v>
      </c>
      <c r="N1206" s="190">
        <v>1.8700954999999998E-2</v>
      </c>
      <c r="O1206" s="190">
        <v>-2.894503E-2</v>
      </c>
      <c r="P1206" s="190">
        <v>3.8634778999999998E-4</v>
      </c>
      <c r="Q1206" s="190">
        <v>9.5370939000000003E-4</v>
      </c>
      <c r="R1206" s="190">
        <v>7.7933297000000001E-4</v>
      </c>
      <c r="S1206" s="190">
        <v>-0.78577613999999996</v>
      </c>
      <c r="T1206" s="190">
        <v>9.8959506999999995E-4</v>
      </c>
      <c r="U1206" s="190">
        <v>8.4343753999999998E-5</v>
      </c>
      <c r="V1206" s="190">
        <v>9.5011973000000002E-9</v>
      </c>
      <c r="W1206" s="25"/>
      <c r="X1206" s="252">
        <f t="shared" si="1035"/>
        <v>2.5337749137931036</v>
      </c>
      <c r="Y1206" s="25">
        <v>-59.238523000000001</v>
      </c>
      <c r="Z1206" s="67">
        <f t="shared" si="1036"/>
        <v>4.1256516582107411E-2</v>
      </c>
      <c r="AA1206" s="5">
        <f t="shared" si="1037"/>
        <v>2.1755659446270001E-6</v>
      </c>
      <c r="AB1206" s="5">
        <f t="shared" si="1038"/>
        <v>7.4586531956667989E-9</v>
      </c>
      <c r="AC1206" s="36">
        <f t="shared" si="1039"/>
        <v>6.3735872567000001E-2</v>
      </c>
      <c r="AD1206" s="42">
        <v>2.3861066000000001E-6</v>
      </c>
      <c r="AE1206" s="42">
        <v>7.1979156999999998E-9</v>
      </c>
      <c r="AF1206" s="42">
        <v>1.9664781999999999E-13</v>
      </c>
      <c r="AG1206" s="42">
        <v>2.6514742999999999E-10</v>
      </c>
      <c r="AH1206" s="42">
        <v>3.3871796999999999E-11</v>
      </c>
      <c r="AI1206" s="42">
        <v>2.9804655E-9</v>
      </c>
      <c r="AJ1206" s="42">
        <v>-2.3802656999999999E-7</v>
      </c>
      <c r="AK1206" s="42">
        <v>4.2123015999999999E-10</v>
      </c>
      <c r="AL1206" s="42">
        <v>-3.4167638000000001E-10</v>
      </c>
      <c r="AM1206" s="42">
        <v>1.9994896999999999E-13</v>
      </c>
      <c r="AN1206" s="42">
        <v>3.9440655000000002E-15</v>
      </c>
      <c r="AO1206" s="42">
        <v>1.0660464E-12</v>
      </c>
      <c r="AP1206" s="42">
        <v>4.9625615999999999E-14</v>
      </c>
      <c r="AQ1206" s="42">
        <v>4.1893027000000003E-14</v>
      </c>
      <c r="AR1206" s="42">
        <v>4.0536445000000003E-9</v>
      </c>
      <c r="AS1206" s="42">
        <v>3.7830794000000004E-9</v>
      </c>
      <c r="AT1206" s="42">
        <v>8.0075626000000005E-11</v>
      </c>
      <c r="AU1206" s="42">
        <v>4.4801566999999998E-5</v>
      </c>
      <c r="AV1206" s="42">
        <v>6.3691071000000002E-2</v>
      </c>
      <c r="AW1206" s="42">
        <v>1.6369705999999999E-8</v>
      </c>
      <c r="AX1206" s="42">
        <v>9.9545529999999999E-11</v>
      </c>
      <c r="AY1206" s="42">
        <v>4.4537683000000001E-15</v>
      </c>
      <c r="AZ1206" s="28"/>
      <c r="BA1206" s="28" t="s">
        <v>1232</v>
      </c>
      <c r="BB1206" s="28"/>
      <c r="BC1206" s="28"/>
      <c r="BE1206" s="101"/>
      <c r="BF1206"/>
      <c r="BG1206"/>
      <c r="BH1206"/>
      <c r="BI1206"/>
      <c r="BJ1206"/>
      <c r="BK1206"/>
      <c r="BL1206"/>
      <c r="BM1206"/>
      <c r="BN1206"/>
      <c r="BO1206"/>
      <c r="BP1206"/>
      <c r="BQ1206"/>
    </row>
    <row r="1207" spans="1:69" ht="14.4">
      <c r="A1207" s="119"/>
      <c r="C1207" s="71" t="s">
        <v>1035</v>
      </c>
      <c r="E1207" s="68" t="s">
        <v>52</v>
      </c>
      <c r="F1207" s="43" t="s">
        <v>2628</v>
      </c>
      <c r="G1207" s="238">
        <f t="shared" si="1031"/>
        <v>-0.64042234490680272</v>
      </c>
      <c r="H1207" s="134">
        <f t="shared" si="1032"/>
        <v>1.5323973209999999E-2</v>
      </c>
      <c r="I1207" s="134">
        <f t="shared" si="1033"/>
        <v>-1.3067696759999997E-2</v>
      </c>
      <c r="J1207" s="138">
        <f t="shared" si="1034"/>
        <v>-0.84574496135680277</v>
      </c>
      <c r="K1207" s="190">
        <v>0.20306634000000001</v>
      </c>
      <c r="L1207" s="190">
        <v>-3.4605908999999997E-2</v>
      </c>
      <c r="M1207" s="190">
        <v>2.0621278999999999E-2</v>
      </c>
      <c r="N1207" s="190">
        <v>1.3516037E-2</v>
      </c>
      <c r="O1207" s="190">
        <v>1.4345105999999999E-3</v>
      </c>
      <c r="P1207" s="190">
        <v>3.7342560999999999E-4</v>
      </c>
      <c r="Q1207" s="190">
        <v>9.1693324E-4</v>
      </c>
      <c r="R1207" s="190">
        <v>7.5304376000000001E-4</v>
      </c>
      <c r="S1207" s="190">
        <v>-0.84753467999999998</v>
      </c>
      <c r="T1207" s="190">
        <v>9.5315449E-4</v>
      </c>
      <c r="U1207" s="190">
        <v>8.3510892000000005E-5</v>
      </c>
      <c r="V1207" s="190">
        <v>9.5011973000000002E-9</v>
      </c>
      <c r="W1207" s="25"/>
      <c r="X1207" s="252">
        <f t="shared" si="1035"/>
        <v>1.7505718965517241</v>
      </c>
      <c r="Y1207" s="25">
        <v>-70.445670000000007</v>
      </c>
      <c r="Z1207" s="67">
        <f t="shared" si="1036"/>
        <v>2.3583157153244133E-2</v>
      </c>
      <c r="AA1207" s="5">
        <f t="shared" si="1037"/>
        <v>1.232551081335E-6</v>
      </c>
      <c r="AB1207" s="5">
        <f t="shared" si="1038"/>
        <v>4.9580672415409992E-9</v>
      </c>
      <c r="AC1207" s="36">
        <f t="shared" si="1039"/>
        <v>8.1809798159999999E-3</v>
      </c>
      <c r="AD1207" s="42">
        <v>1.6579210999999999E-6</v>
      </c>
      <c r="AE1207" s="42">
        <v>5.0008650999999996E-9</v>
      </c>
      <c r="AF1207" s="42">
        <v>1.3662164000000001E-13</v>
      </c>
      <c r="AG1207" s="42">
        <v>2.5488728000000002E-10</v>
      </c>
      <c r="AH1207" s="42">
        <v>3.2538955000000002E-11</v>
      </c>
      <c r="AI1207" s="42">
        <v>2.7034179999999999E-9</v>
      </c>
      <c r="AJ1207" s="42">
        <v>-4.5189362000000001E-7</v>
      </c>
      <c r="AK1207" s="42">
        <v>3.6786007000000001E-10</v>
      </c>
      <c r="AL1207" s="42">
        <v>-5.8819903000000002E-10</v>
      </c>
      <c r="AM1207" s="42">
        <v>1.992077E-13</v>
      </c>
      <c r="AN1207" s="42">
        <v>3.8673467999999998E-15</v>
      </c>
      <c r="AO1207" s="42">
        <v>1.0343401000000001E-12</v>
      </c>
      <c r="AP1207" s="42">
        <v>4.7793786999999997E-14</v>
      </c>
      <c r="AQ1207" s="42">
        <v>4.0508530000000002E-14</v>
      </c>
      <c r="AR1207" s="42">
        <v>3.8943488000000003E-9</v>
      </c>
      <c r="AS1207" s="42">
        <v>3.7220052999999998E-9</v>
      </c>
      <c r="AT1207" s="42">
        <v>7.9285474000000003E-11</v>
      </c>
      <c r="AU1207" s="42">
        <v>4.3385615999999997E-5</v>
      </c>
      <c r="AV1207" s="29">
        <v>8.1375942000000007E-3</v>
      </c>
      <c r="AW1207" s="42">
        <v>1.5916403000000001E-8</v>
      </c>
      <c r="AX1207" s="42">
        <v>9.6788958000000002E-11</v>
      </c>
      <c r="AY1207" s="42">
        <v>4.3304371999999999E-15</v>
      </c>
      <c r="AZ1207" s="28"/>
      <c r="BA1207" s="28" t="s">
        <v>1232</v>
      </c>
      <c r="BB1207" s="28"/>
      <c r="BC1207" s="28"/>
      <c r="BE1207" s="101"/>
      <c r="BF1207"/>
      <c r="BG1207"/>
      <c r="BH1207"/>
      <c r="BI1207"/>
      <c r="BJ1207"/>
      <c r="BK1207"/>
      <c r="BL1207"/>
      <c r="BM1207"/>
      <c r="BN1207"/>
      <c r="BO1207"/>
      <c r="BP1207"/>
      <c r="BQ1207"/>
    </row>
    <row r="1208" spans="1:69" ht="14.4">
      <c r="C1208" s="71" t="s">
        <v>1036</v>
      </c>
      <c r="E1208" s="68" t="s">
        <v>52</v>
      </c>
      <c r="F1208" s="43" t="s">
        <v>2629</v>
      </c>
      <c r="G1208" s="238">
        <f t="shared" si="1031"/>
        <v>-1.3505193400103401</v>
      </c>
      <c r="H1208" s="134">
        <f t="shared" si="1032"/>
        <v>-3.7110904870000003E-2</v>
      </c>
      <c r="I1208" s="134">
        <f t="shared" si="1033"/>
        <v>-5.1561185699999998E-2</v>
      </c>
      <c r="J1208" s="138">
        <f t="shared" si="1034"/>
        <v>-0.51857694944034005</v>
      </c>
      <c r="K1208" s="190">
        <v>-0.74327030000000005</v>
      </c>
      <c r="L1208" s="190">
        <v>-1.9067233999999999E-2</v>
      </c>
      <c r="M1208" s="190">
        <v>-3.1066318999999998E-2</v>
      </c>
      <c r="N1208" s="190">
        <v>-3.2662503000000002E-2</v>
      </c>
      <c r="O1208" s="190">
        <v>-4.0006262999999999E-3</v>
      </c>
      <c r="P1208" s="190">
        <v>-4.4777556999999997E-4</v>
      </c>
      <c r="Q1208" s="190">
        <v>-1.4276327000000001E-3</v>
      </c>
      <c r="R1208" s="190">
        <v>-9.1796954000000004E-4</v>
      </c>
      <c r="S1208" s="190">
        <v>-0.51632487000000005</v>
      </c>
      <c r="T1208" s="190">
        <v>-1.3677398E-3</v>
      </c>
      <c r="U1208" s="190">
        <v>3.3619913000000002E-5</v>
      </c>
      <c r="V1208" s="190">
        <v>9.9866599999999995E-9</v>
      </c>
      <c r="W1208" s="25"/>
      <c r="X1208" s="252">
        <f t="shared" si="1035"/>
        <v>-6.4075025862068964</v>
      </c>
      <c r="Y1208" s="25">
        <v>-134.90693999999999</v>
      </c>
      <c r="Z1208" s="67">
        <f t="shared" si="1036"/>
        <v>-0.13385379570826844</v>
      </c>
      <c r="AA1208" s="5">
        <f t="shared" si="1037"/>
        <v>-6.8323630162730001E-6</v>
      </c>
      <c r="AB1208" s="5">
        <f t="shared" si="1038"/>
        <v>-1.9649276452299879E-8</v>
      </c>
      <c r="AC1208" s="36">
        <f t="shared" si="1039"/>
        <v>-1.095888871606</v>
      </c>
      <c r="AD1208" s="42">
        <v>-6.0003592000000004E-6</v>
      </c>
      <c r="AE1208" s="42">
        <v>-1.8102121000000001E-8</v>
      </c>
      <c r="AF1208" s="42">
        <v>-4.9456100000000004E-13</v>
      </c>
      <c r="AG1208" s="42">
        <v>-3.9926828E-10</v>
      </c>
      <c r="AH1208" s="42">
        <v>-5.2468257999999997E-11</v>
      </c>
      <c r="AI1208" s="42">
        <v>-4.5788289000000001E-9</v>
      </c>
      <c r="AJ1208" s="42">
        <v>-8.0790198000000001E-7</v>
      </c>
      <c r="AK1208" s="42">
        <v>-6.6300644000000003E-10</v>
      </c>
      <c r="AL1208" s="42">
        <v>-8.3716102999999997E-10</v>
      </c>
      <c r="AM1208" s="42">
        <v>1.6118420999999999E-13</v>
      </c>
      <c r="AN1208" s="42">
        <v>-9.2378377999999991E-16</v>
      </c>
      <c r="AO1208" s="42">
        <v>-9.7455508000000007E-13</v>
      </c>
      <c r="AP1208" s="42">
        <v>-6.8881183999999994E-14</v>
      </c>
      <c r="AQ1208" s="42">
        <v>-4.7450401E-14</v>
      </c>
      <c r="AR1208" s="42">
        <v>-6.2650713999999998E-9</v>
      </c>
      <c r="AS1208" s="42">
        <v>-5.9242434999999997E-11</v>
      </c>
      <c r="AT1208" s="42">
        <v>3.1955929000000001E-11</v>
      </c>
      <c r="AU1208" s="42">
        <v>-4.6471606E-5</v>
      </c>
      <c r="AV1208" s="29">
        <v>-1.0958424</v>
      </c>
      <c r="AW1208" s="42">
        <v>-1.2746956999999999E-8</v>
      </c>
      <c r="AX1208" s="42">
        <v>-7.7515255999999996E-11</v>
      </c>
      <c r="AY1208" s="42">
        <v>-3.4680611E-15</v>
      </c>
      <c r="AZ1208" s="28"/>
      <c r="BA1208" s="28" t="s">
        <v>1232</v>
      </c>
      <c r="BB1208" s="28"/>
      <c r="BC1208" s="28"/>
      <c r="BE1208" s="101"/>
      <c r="BF1208"/>
      <c r="BG1208"/>
      <c r="BH1208"/>
      <c r="BI1208"/>
      <c r="BJ1208"/>
      <c r="BK1208"/>
      <c r="BL1208"/>
      <c r="BM1208"/>
      <c r="BN1208"/>
      <c r="BO1208"/>
      <c r="BP1208"/>
      <c r="BQ1208"/>
    </row>
    <row r="1209" spans="1:69">
      <c r="C1209" s="71" t="s">
        <v>1146</v>
      </c>
      <c r="E1209" s="68" t="s">
        <v>52</v>
      </c>
      <c r="F1209" s="43" t="s">
        <v>2630</v>
      </c>
      <c r="G1209" s="238">
        <f t="shared" si="1031"/>
        <v>-0.60507810259133998</v>
      </c>
      <c r="H1209" s="134">
        <f t="shared" si="1032"/>
        <v>-7.5300245179999994E-3</v>
      </c>
      <c r="I1209" s="134">
        <f t="shared" si="1033"/>
        <v>-1.0275380590000001E-2</v>
      </c>
      <c r="J1209" s="138">
        <f t="shared" si="1034"/>
        <v>-0.42614748748334003</v>
      </c>
      <c r="K1209" s="190">
        <v>-0.16112520999999999</v>
      </c>
      <c r="L1209" s="190">
        <v>-3.8528765E-3</v>
      </c>
      <c r="M1209" s="190">
        <v>-6.1257382000000004E-3</v>
      </c>
      <c r="N1209" s="190">
        <v>-6.6788053999999996E-3</v>
      </c>
      <c r="O1209" s="190">
        <v>-8.0080061000000001E-4</v>
      </c>
      <c r="P1209" s="190">
        <v>-5.0418508E-5</v>
      </c>
      <c r="Q1209" s="190">
        <v>-2.9676589000000002E-4</v>
      </c>
      <c r="R1209" s="190">
        <v>-1.0957609E-4</v>
      </c>
      <c r="S1209" s="190">
        <v>-0.42584996000000003</v>
      </c>
      <c r="T1209" s="190">
        <v>-2.4719181999999999E-4</v>
      </c>
      <c r="U1209" s="190">
        <v>5.9230439999999997E-5</v>
      </c>
      <c r="V1209" s="190">
        <v>9.9866599999999995E-9</v>
      </c>
      <c r="W1209" s="25"/>
      <c r="X1209" s="252">
        <f t="shared" si="1035"/>
        <v>-1.3890104310344826</v>
      </c>
      <c r="Y1209" s="25">
        <v>-47.733262000000003</v>
      </c>
      <c r="Z1209" s="67">
        <f t="shared" si="1036"/>
        <v>-2.9984586060444667E-2</v>
      </c>
      <c r="AA1209" s="5">
        <f t="shared" si="1037"/>
        <v>-1.4641345522169997E-6</v>
      </c>
      <c r="AB1209" s="5">
        <f t="shared" si="1038"/>
        <v>-4.1627618769853009E-9</v>
      </c>
      <c r="AC1209" s="36">
        <f t="shared" si="1039"/>
        <v>-0.42073865112069997</v>
      </c>
      <c r="AD1209" s="42">
        <v>-1.300973E-6</v>
      </c>
      <c r="AE1209" s="42">
        <v>-3.9248157999999996E-9</v>
      </c>
      <c r="AF1209" s="42">
        <v>-1.0722832E-13</v>
      </c>
      <c r="AG1209" s="42">
        <v>-8.3768835999999999E-11</v>
      </c>
      <c r="AH1209" s="42">
        <v>-1.1483350999999999E-11</v>
      </c>
      <c r="AI1209" s="42">
        <v>-9.3041613000000001E-10</v>
      </c>
      <c r="AJ1209" s="42">
        <v>-1.6378005E-7</v>
      </c>
      <c r="AK1209" s="42">
        <v>-1.3478031000000001E-10</v>
      </c>
      <c r="AL1209" s="42">
        <v>-1.6672970000000001E-10</v>
      </c>
      <c r="AM1209" s="42">
        <v>1.8397824E-13</v>
      </c>
      <c r="AN1209" s="42">
        <v>1.4353166E-15</v>
      </c>
      <c r="AO1209" s="42">
        <v>4.1457203999999998E-16</v>
      </c>
      <c r="AP1209" s="42">
        <v>-1.2552457E-14</v>
      </c>
      <c r="AQ1209" s="42">
        <v>-4.8771067999999999E-15</v>
      </c>
      <c r="AR1209" s="42">
        <v>-1.3667309E-9</v>
      </c>
      <c r="AS1209" s="42">
        <v>1.818787E-9</v>
      </c>
      <c r="AT1209" s="42">
        <v>5.6253095999999997E-11</v>
      </c>
      <c r="AU1209" s="42">
        <v>-2.9311206999999999E-6</v>
      </c>
      <c r="AV1209" s="29">
        <v>-0.42073571999999998</v>
      </c>
      <c r="AW1209" s="42">
        <v>1.1921099999999999E-9</v>
      </c>
      <c r="AX1209" s="42">
        <v>7.2493424000000001E-12</v>
      </c>
      <c r="AY1209" s="42">
        <v>3.2436986000000001E-16</v>
      </c>
      <c r="AZ1209" s="28"/>
      <c r="BA1209" s="28" t="s">
        <v>1232</v>
      </c>
      <c r="BB1209" s="28"/>
      <c r="BC1209" s="28"/>
      <c r="BE1209" s="32"/>
      <c r="BF1209"/>
      <c r="BG1209"/>
      <c r="BH1209"/>
      <c r="BI1209"/>
      <c r="BJ1209"/>
      <c r="BK1209"/>
      <c r="BL1209"/>
      <c r="BM1209"/>
      <c r="BN1209"/>
      <c r="BO1209"/>
      <c r="BP1209"/>
      <c r="BQ1209"/>
    </row>
    <row r="1210" spans="1:69">
      <c r="C1210" s="71" t="s">
        <v>1147</v>
      </c>
      <c r="E1210" s="68" t="s">
        <v>52</v>
      </c>
      <c r="F1210" s="43" t="s">
        <v>2631</v>
      </c>
      <c r="G1210" s="238">
        <f t="shared" si="1031"/>
        <v>-0.93375962723382544</v>
      </c>
      <c r="H1210" s="134">
        <f t="shared" si="1032"/>
        <v>-0.26247243298999995</v>
      </c>
      <c r="I1210" s="134">
        <f t="shared" si="1033"/>
        <v>-3.0505159270000005E-2</v>
      </c>
      <c r="J1210" s="138">
        <f t="shared" si="1034"/>
        <v>-0.67484135997382544</v>
      </c>
      <c r="K1210" s="190">
        <v>3.4059325000000001E-2</v>
      </c>
      <c r="L1210" s="190">
        <v>-4.3984989000000002E-2</v>
      </c>
      <c r="M1210" s="190">
        <v>1.3760969E-2</v>
      </c>
      <c r="N1210" s="190">
        <v>-0.26311711999999998</v>
      </c>
      <c r="O1210" s="190">
        <v>3.7438424999999999E-4</v>
      </c>
      <c r="P1210" s="190">
        <v>2.7030275999999999E-4</v>
      </c>
      <c r="Q1210" s="190">
        <v>-2.8113927000000003E-4</v>
      </c>
      <c r="R1210" s="190">
        <v>-1.8675850000000001E-4</v>
      </c>
      <c r="S1210" s="190">
        <v>-0.67532945</v>
      </c>
      <c r="T1210" s="190">
        <v>6.0515340999999997E-4</v>
      </c>
      <c r="U1210" s="190">
        <v>6.9685130000000003E-5</v>
      </c>
      <c r="V1210" s="190">
        <v>9.9861745000000003E-9</v>
      </c>
      <c r="W1210" s="25"/>
      <c r="X1210" s="252">
        <f t="shared" si="1035"/>
        <v>0.29361487068965519</v>
      </c>
      <c r="Y1210" s="25">
        <v>-78.704295999999999</v>
      </c>
      <c r="Z1210" s="67">
        <f t="shared" si="1036"/>
        <v>-9.0432432028680378E-3</v>
      </c>
      <c r="AA1210" s="5">
        <f t="shared" si="1037"/>
        <v>-4.4610260602400002E-7</v>
      </c>
      <c r="AB1210" s="5">
        <f t="shared" si="1038"/>
        <v>-1.9815047951929401E-9</v>
      </c>
      <c r="AC1210" s="36">
        <f t="shared" si="1039"/>
        <v>-5.9440201651000002E-2</v>
      </c>
      <c r="AD1210" s="42">
        <v>2.9633474999999998E-7</v>
      </c>
      <c r="AE1210" s="42">
        <v>8.9305404999999998E-10</v>
      </c>
      <c r="AF1210" s="42">
        <v>2.4392959000000001E-14</v>
      </c>
      <c r="AG1210" s="42">
        <v>1.8111101000000001E-10</v>
      </c>
      <c r="AH1210" s="42">
        <v>-2.5859034E-11</v>
      </c>
      <c r="AI1210" s="42">
        <v>-8.2713621999999997E-9</v>
      </c>
      <c r="AJ1210" s="42">
        <v>-7.4249088000000004E-7</v>
      </c>
      <c r="AK1210" s="42">
        <v>-2.0586644000000002E-9</v>
      </c>
      <c r="AL1210" s="42">
        <v>-8.9796143999999997E-10</v>
      </c>
      <c r="AM1210" s="42">
        <v>1.8993117000000001E-13</v>
      </c>
      <c r="AN1210" s="42">
        <v>2.3566988E-15</v>
      </c>
      <c r="AO1210" s="42">
        <v>4.2807771E-13</v>
      </c>
      <c r="AP1210" s="42">
        <v>3.1460727000000001E-14</v>
      </c>
      <c r="AQ1210" s="42">
        <v>2.8281894E-14</v>
      </c>
      <c r="AR1210" s="42">
        <v>2.9057234E-9</v>
      </c>
      <c r="AS1210" s="42">
        <v>2.7659762E-9</v>
      </c>
      <c r="AT1210" s="42">
        <v>6.6171645999999996E-11</v>
      </c>
      <c r="AU1210" s="42">
        <v>1.9863349000000001E-5</v>
      </c>
      <c r="AV1210" s="29">
        <v>-5.9460064999999999E-2</v>
      </c>
      <c r="AW1210" s="42">
        <v>2.4979346000000001E-9</v>
      </c>
      <c r="AX1210" s="42">
        <v>1.5190168000000001E-11</v>
      </c>
      <c r="AY1210" s="42">
        <v>6.7964826000000003E-16</v>
      </c>
      <c r="AZ1210" s="28"/>
      <c r="BA1210" s="28" t="s">
        <v>1232</v>
      </c>
      <c r="BB1210" s="28"/>
      <c r="BC1210" s="28"/>
      <c r="BE1210" s="32"/>
      <c r="BF1210"/>
      <c r="BG1210"/>
      <c r="BH1210"/>
      <c r="BI1210"/>
      <c r="BJ1210"/>
      <c r="BK1210"/>
      <c r="BL1210"/>
      <c r="BM1210"/>
      <c r="BN1210"/>
      <c r="BO1210"/>
      <c r="BP1210"/>
      <c r="BQ1210"/>
    </row>
    <row r="1211" spans="1:69">
      <c r="A1211" s="119"/>
      <c r="C1211" s="71" t="s">
        <v>1148</v>
      </c>
      <c r="D1211" s="17">
        <v>1</v>
      </c>
      <c r="E1211" s="68" t="s">
        <v>52</v>
      </c>
      <c r="F1211" s="43" t="s">
        <v>2632</v>
      </c>
      <c r="G1211" s="238">
        <f t="shared" si="1031"/>
        <v>-0.27815750653280275</v>
      </c>
      <c r="H1211" s="134">
        <f t="shared" si="1032"/>
        <v>-1.9167065469999998E-2</v>
      </c>
      <c r="I1211" s="134">
        <f t="shared" si="1033"/>
        <v>-2.1525963699999998E-2</v>
      </c>
      <c r="J1211" s="138">
        <f t="shared" si="1034"/>
        <v>-0.34387753736280274</v>
      </c>
      <c r="K1211" s="190">
        <v>0.10641306</v>
      </c>
      <c r="L1211" s="190">
        <v>-3.7977063999999998E-2</v>
      </c>
      <c r="M1211" s="190">
        <v>1.5754824000000001E-2</v>
      </c>
      <c r="N1211" s="190">
        <v>1.1104248000000001E-2</v>
      </c>
      <c r="O1211" s="190">
        <v>-3.0567206E-2</v>
      </c>
      <c r="P1211" s="190">
        <v>2.9589253000000002E-4</v>
      </c>
      <c r="Q1211" s="190">
        <v>6.9627630000000001E-4</v>
      </c>
      <c r="R1211" s="190">
        <v>5.9530844999999995E-4</v>
      </c>
      <c r="S1211" s="190">
        <v>-0.34528587999999999</v>
      </c>
      <c r="T1211" s="190">
        <v>7.3451096999999999E-4</v>
      </c>
      <c r="U1211" s="190">
        <v>7.8513715999999997E-5</v>
      </c>
      <c r="V1211" s="190">
        <v>9.5011973000000002E-9</v>
      </c>
      <c r="W1211" s="25"/>
      <c r="X1211" s="252">
        <f t="shared" si="1035"/>
        <v>0.91735396551724135</v>
      </c>
      <c r="Y1211" s="25">
        <v>-35.754953</v>
      </c>
      <c r="Z1211" s="67">
        <f t="shared" si="1036"/>
        <v>7.8140131707215253E-3</v>
      </c>
      <c r="AA1211" s="5">
        <f t="shared" si="1037"/>
        <v>3.1230486141899995E-7</v>
      </c>
      <c r="AB1211" s="5">
        <f t="shared" si="1038"/>
        <v>2.3575350255263E-9</v>
      </c>
      <c r="AC1211" s="36">
        <f t="shared" si="1039"/>
        <v>0.17343861991200002</v>
      </c>
      <c r="AD1211" s="42">
        <v>8.7645567000000002E-7</v>
      </c>
      <c r="AE1211" s="42">
        <v>2.6433616E-9</v>
      </c>
      <c r="AF1211" s="42">
        <v>7.2213529000000004E-14</v>
      </c>
      <c r="AG1211" s="42">
        <v>1.9332641999999999E-10</v>
      </c>
      <c r="AH1211" s="42">
        <v>2.4541899000000001E-11</v>
      </c>
      <c r="AI1211" s="42">
        <v>2.0885525000000002E-9</v>
      </c>
      <c r="AJ1211" s="42">
        <v>-5.8594794999999995E-7</v>
      </c>
      <c r="AK1211" s="42">
        <v>2.8695915999999999E-10</v>
      </c>
      <c r="AL1211" s="42">
        <v>-7.287669E-10</v>
      </c>
      <c r="AM1211" s="42">
        <v>1.9476008000000001E-13</v>
      </c>
      <c r="AN1211" s="42">
        <v>3.4070346E-15</v>
      </c>
      <c r="AO1211" s="42">
        <v>8.4410206999999995E-13</v>
      </c>
      <c r="AP1211" s="42">
        <v>3.6802816000000003E-14</v>
      </c>
      <c r="AQ1211" s="42">
        <v>3.2201545999999997E-14</v>
      </c>
      <c r="AR1211" s="42">
        <v>2.9385751000000001E-9</v>
      </c>
      <c r="AS1211" s="42">
        <v>3.3555605000000001E-9</v>
      </c>
      <c r="AT1211" s="42">
        <v>7.4544564000000006E-11</v>
      </c>
      <c r="AU1211" s="42">
        <v>3.4889911999999999E-5</v>
      </c>
      <c r="AV1211" s="29">
        <v>0.17340373000000001</v>
      </c>
      <c r="AW1211" s="42">
        <v>1.3196585000000001E-8</v>
      </c>
      <c r="AX1211" s="42">
        <v>8.0249524000000004E-11</v>
      </c>
      <c r="AY1211" s="42">
        <v>3.5904506999999997E-15</v>
      </c>
      <c r="AZ1211" s="28"/>
      <c r="BA1211" s="28" t="s">
        <v>1232</v>
      </c>
      <c r="BB1211" s="28"/>
      <c r="BC1211" s="28"/>
      <c r="BE1211" s="32"/>
      <c r="BF1211"/>
      <c r="BG1211"/>
      <c r="BH1211"/>
      <c r="BI1211"/>
      <c r="BJ1211"/>
      <c r="BK1211"/>
      <c r="BL1211"/>
      <c r="BM1211"/>
      <c r="BN1211"/>
      <c r="BO1211"/>
      <c r="BP1211"/>
      <c r="BQ1211"/>
    </row>
    <row r="1212" spans="1:69">
      <c r="B1212" s="119"/>
      <c r="C1212" s="71" t="s">
        <v>1152</v>
      </c>
      <c r="E1212" s="68" t="s">
        <v>52</v>
      </c>
      <c r="F1212" s="43" t="s">
        <v>2633</v>
      </c>
      <c r="G1212" s="238">
        <f t="shared" si="1031"/>
        <v>0.24426615989566</v>
      </c>
      <c r="H1212" s="134">
        <f t="shared" si="1032"/>
        <v>1.103618669E-2</v>
      </c>
      <c r="I1212" s="134">
        <f t="shared" si="1033"/>
        <v>1.5637336219999999E-2</v>
      </c>
      <c r="J1212" s="138">
        <f t="shared" si="1034"/>
        <v>1.3338976985659999E-2</v>
      </c>
      <c r="K1212" s="190">
        <v>0.20425366</v>
      </c>
      <c r="L1212" s="190">
        <v>5.6962975999999997E-3</v>
      </c>
      <c r="M1212" s="190">
        <v>9.5280247000000002E-3</v>
      </c>
      <c r="N1212" s="190">
        <v>9.6296617999999997E-3</v>
      </c>
      <c r="O1212" s="190">
        <v>1.2075453000000001E-3</v>
      </c>
      <c r="P1212" s="190">
        <v>1.9897959000000001E-4</v>
      </c>
      <c r="Q1212" s="190">
        <v>4.1301392000000001E-4</v>
      </c>
      <c r="R1212" s="190">
        <v>3.9780582000000002E-4</v>
      </c>
      <c r="S1212" s="190">
        <v>1.2409745E-2</v>
      </c>
      <c r="T1212" s="190">
        <v>4.5611148999999998E-4</v>
      </c>
      <c r="U1212" s="190">
        <v>7.5304688999999994E-5</v>
      </c>
      <c r="V1212" s="190">
        <v>9.9866599999999995E-9</v>
      </c>
      <c r="W1212" s="25"/>
      <c r="X1212" s="252">
        <f t="shared" si="1035"/>
        <v>1.7608074137931033</v>
      </c>
      <c r="Y1212" s="25">
        <v>28.819998999999999</v>
      </c>
      <c r="Z1212" s="67">
        <f t="shared" si="1036"/>
        <v>3.6764046882614157E-2</v>
      </c>
      <c r="AA1212" s="5">
        <f t="shared" si="1037"/>
        <v>1.9051925246599998E-6</v>
      </c>
      <c r="AB1212" s="5">
        <f t="shared" si="1038"/>
        <v>5.5572293687225988E-9</v>
      </c>
      <c r="AC1212" s="36">
        <f t="shared" si="1039"/>
        <v>0.220931076729</v>
      </c>
      <c r="AD1212" s="42">
        <v>1.6485603999999999E-6</v>
      </c>
      <c r="AE1212" s="42">
        <v>4.9734602999999996E-9</v>
      </c>
      <c r="AF1212" s="42">
        <v>1.3587805999999999E-13</v>
      </c>
      <c r="AG1212" s="42">
        <v>1.1425194999999999E-10</v>
      </c>
      <c r="AH1212" s="42">
        <v>1.4240509999999999E-11</v>
      </c>
      <c r="AI1212" s="42">
        <v>1.359482E-9</v>
      </c>
      <c r="AJ1212" s="42">
        <v>2.4049810000000001E-7</v>
      </c>
      <c r="AK1212" s="42">
        <v>1.9675674000000001E-10</v>
      </c>
      <c r="AL1212" s="42">
        <v>2.5406134000000002E-10</v>
      </c>
      <c r="AM1212" s="42">
        <v>1.9828473999999999E-13</v>
      </c>
      <c r="AN1212" s="42">
        <v>2.9159877999999999E-15</v>
      </c>
      <c r="AO1212" s="42">
        <v>6.1234674999999995E-13</v>
      </c>
      <c r="AP1212" s="42">
        <v>2.2801832999999999E-14</v>
      </c>
      <c r="AQ1212" s="42">
        <v>2.1843691999999999E-14</v>
      </c>
      <c r="AR1212" s="42">
        <v>1.7076747E-9</v>
      </c>
      <c r="AS1212" s="42">
        <v>2.9975175999999999E-9</v>
      </c>
      <c r="AT1212" s="42">
        <v>7.1503024999999994E-11</v>
      </c>
      <c r="AU1212" s="42">
        <v>2.4396728999999999E-5</v>
      </c>
      <c r="AV1212" s="29">
        <v>0.22090667999999999</v>
      </c>
      <c r="AW1212" s="42">
        <v>9.9408579000000005E-9</v>
      </c>
      <c r="AX1212" s="42">
        <v>6.0451187999999996E-11</v>
      </c>
      <c r="AY1212" s="42">
        <v>2.7046598000000001E-15</v>
      </c>
      <c r="AZ1212" s="28"/>
      <c r="BA1212" s="28" t="s">
        <v>1232</v>
      </c>
      <c r="BB1212" s="28"/>
      <c r="BC1212" s="28"/>
      <c r="BE1212" s="32"/>
      <c r="BF1212"/>
      <c r="BG1212"/>
      <c r="BH1212"/>
      <c r="BI1212"/>
      <c r="BJ1212"/>
      <c r="BK1212"/>
      <c r="BL1212"/>
      <c r="BM1212"/>
      <c r="BN1212"/>
      <c r="BO1212"/>
      <c r="BP1212"/>
      <c r="BQ1212"/>
    </row>
    <row r="1213" spans="1:69">
      <c r="C1213" s="57" t="s">
        <v>1529</v>
      </c>
      <c r="D1213" s="1" t="s">
        <v>1539</v>
      </c>
      <c r="E1213" s="1"/>
      <c r="F1213" s="67"/>
      <c r="H1213" s="67"/>
      <c r="I1213" s="67"/>
      <c r="J1213" s="67"/>
      <c r="K1213" s="67"/>
      <c r="L1213" s="67"/>
      <c r="M1213" s="67"/>
      <c r="N1213" s="67"/>
      <c r="O1213" s="67"/>
      <c r="P1213" s="67"/>
      <c r="Q1213" s="67"/>
      <c r="R1213" s="67"/>
      <c r="S1213" s="67"/>
      <c r="T1213" s="67"/>
      <c r="U1213" s="67"/>
      <c r="V1213" s="67"/>
      <c r="W1213" s="67"/>
      <c r="Y1213" s="67"/>
      <c r="AA1213" s="67"/>
      <c r="AB1213" s="67"/>
      <c r="AC1213" s="67"/>
      <c r="AD1213" s="67"/>
      <c r="AE1213" s="67"/>
      <c r="AF1213" s="67"/>
      <c r="AG1213" s="67"/>
      <c r="AH1213" s="67"/>
      <c r="AI1213" s="67"/>
      <c r="AJ1213" s="67"/>
      <c r="AK1213" s="67"/>
      <c r="AL1213" s="67"/>
      <c r="AM1213" s="67"/>
      <c r="AN1213" s="67"/>
      <c r="AO1213" s="67"/>
      <c r="AP1213" s="67"/>
      <c r="AQ1213" s="67"/>
      <c r="AR1213" s="67"/>
      <c r="AS1213" s="67"/>
      <c r="AT1213" s="67"/>
      <c r="AU1213" s="67"/>
      <c r="AV1213" s="67"/>
      <c r="AW1213" s="67"/>
      <c r="AX1213" s="67"/>
      <c r="AY1213" s="67"/>
      <c r="BF1213"/>
      <c r="BG1213"/>
      <c r="BH1213"/>
      <c r="BI1213"/>
      <c r="BJ1213"/>
      <c r="BK1213"/>
      <c r="BL1213"/>
      <c r="BM1213"/>
      <c r="BN1213"/>
      <c r="BO1213"/>
      <c r="BP1213"/>
      <c r="BQ1213"/>
    </row>
    <row r="1214" spans="1:69">
      <c r="C1214" s="71" t="s">
        <v>1530</v>
      </c>
      <c r="D1214" s="14">
        <v>1</v>
      </c>
      <c r="E1214" s="29" t="s">
        <v>52</v>
      </c>
      <c r="F1214" s="43" t="s">
        <v>2634</v>
      </c>
      <c r="G1214" s="246">
        <f t="shared" ref="G1214:G1215" si="1040">H1214+I1214+J1214+K1214</f>
        <v>-8.7025359991583385E-3</v>
      </c>
      <c r="H1214" s="95">
        <f t="shared" ref="H1214:H1215" si="1041">N1214+O1214+P1214</f>
        <v>-3.8299883567999998E-4</v>
      </c>
      <c r="I1214" s="95">
        <f t="shared" ref="I1214:I1215" si="1042">L1214+M1214+Q1214</f>
        <v>-5.1503047800000002E-4</v>
      </c>
      <c r="J1214" s="152">
        <f t="shared" ref="J1214:J1215" si="1043">R1214+IF(S1214="x",0,S1214)+IF(T1214="x",0,T1214)+IF(U1214="x",0,U1214)+V1214</f>
        <v>8.1082591452165994E-4</v>
      </c>
      <c r="K1214" s="190">
        <v>-8.6153325999999992E-3</v>
      </c>
      <c r="L1214" s="190">
        <v>-1.9531751E-4</v>
      </c>
      <c r="M1214" s="190">
        <v>-3.0432974999999998E-4</v>
      </c>
      <c r="N1214" s="190">
        <v>-3.4179672E-4</v>
      </c>
      <c r="O1214" s="190">
        <v>-4.0284960999999998E-5</v>
      </c>
      <c r="P1214" s="190">
        <v>-9.1715468000000001E-7</v>
      </c>
      <c r="Q1214" s="190">
        <v>-1.5383218000000001E-5</v>
      </c>
      <c r="R1214" s="190">
        <v>-2.4494976000000002E-6</v>
      </c>
      <c r="S1214" s="190">
        <v>8.1946435999999997E-4</v>
      </c>
      <c r="T1214" s="190">
        <v>-1.1337335999999999E-5</v>
      </c>
      <c r="U1214" s="190">
        <v>5.1475559000000002E-6</v>
      </c>
      <c r="V1214" s="190">
        <v>8.3222166E-10</v>
      </c>
      <c r="W1214" s="25"/>
      <c r="X1214" s="241">
        <f t="shared" ref="X1214:X1215" si="1044">K1214/0.116</f>
        <v>-7.427010862068964E-2</v>
      </c>
      <c r="Y1214" s="28">
        <v>-1.2214703</v>
      </c>
      <c r="Z1214" s="67">
        <f t="shared" ref="Z1214:Z1229" si="1045">AA1214*42.1*400+AB1214*1396*400+AC1214*0.0000357*200</f>
        <v>-1.4951400631388998E-3</v>
      </c>
      <c r="AA1214" s="5">
        <f t="shared" ref="AA1214:AA1215" si="1046">AD1214+AG1214+AH1214+AI1214+AJ1214+AR1214+AS1214+AW1214</f>
        <v>-7.7639677455359994E-8</v>
      </c>
      <c r="AB1214" s="5">
        <f t="shared" ref="AB1214:AB1215" si="1047">AE1214+AF1214+AK1214+AL1214+AM1214+AN1214+AO1214+AP1214+AQ1214+AT1214+AX1214+AY1214</f>
        <v>-2.1889176159100303E-10</v>
      </c>
      <c r="AC1214" s="36">
        <f t="shared" ref="AC1214:AC1215" si="1048">AU1214+AV1214</f>
        <v>-9.1678900725800008E-3</v>
      </c>
      <c r="AD1214" s="42">
        <v>-6.9571251999999996E-8</v>
      </c>
      <c r="AE1214" s="42">
        <v>-2.098843E-10</v>
      </c>
      <c r="AF1214" s="42">
        <v>-5.7341625999999996E-15</v>
      </c>
      <c r="AG1214" s="42">
        <v>-4.3729496E-12</v>
      </c>
      <c r="AH1214" s="42">
        <v>-6.1818175999999998E-13</v>
      </c>
      <c r="AI1214" s="42">
        <v>-4.7378420000000001E-11</v>
      </c>
      <c r="AJ1214" s="42">
        <v>-8.3242949000000003E-9</v>
      </c>
      <c r="AK1214" s="42">
        <v>-6.8655957000000001E-12</v>
      </c>
      <c r="AL1214" s="42">
        <v>-8.3526363000000005E-12</v>
      </c>
      <c r="AM1214" s="42">
        <v>1.5519926E-14</v>
      </c>
      <c r="AN1214" s="42">
        <v>1.3910906E-16</v>
      </c>
      <c r="AO1214" s="42">
        <v>8.0932399000000006E-15</v>
      </c>
      <c r="AP1214" s="42">
        <v>-5.8044835E-16</v>
      </c>
      <c r="AQ1214" s="42">
        <v>-5.4532484999999998E-17</v>
      </c>
      <c r="AR1214" s="42">
        <v>-7.3406603999999999E-11</v>
      </c>
      <c r="AS1214" s="42">
        <v>1.6708858999999999E-10</v>
      </c>
      <c r="AT1214" s="42">
        <v>4.8885881999999996E-12</v>
      </c>
      <c r="AU1214" s="42">
        <v>1.1562742E-7</v>
      </c>
      <c r="AV1214" s="29">
        <v>-9.1680057000000006E-3</v>
      </c>
      <c r="AW1214" s="42">
        <v>2.1455701E-10</v>
      </c>
      <c r="AX1214" s="42">
        <v>1.3047407E-12</v>
      </c>
      <c r="AY1214" s="42">
        <v>5.8377472000000001E-17</v>
      </c>
      <c r="AZ1214" s="5"/>
      <c r="BA1214" s="5" t="s">
        <v>1551</v>
      </c>
      <c r="BF1214"/>
      <c r="BG1214"/>
      <c r="BH1214"/>
      <c r="BI1214"/>
      <c r="BJ1214"/>
      <c r="BK1214"/>
      <c r="BL1214"/>
      <c r="BM1214"/>
      <c r="BN1214"/>
      <c r="BO1214"/>
      <c r="BP1214"/>
      <c r="BQ1214"/>
    </row>
    <row r="1215" spans="1:69">
      <c r="C1215" s="71" t="s">
        <v>1531</v>
      </c>
      <c r="D1215" s="15"/>
      <c r="E1215" s="29" t="s">
        <v>52</v>
      </c>
      <c r="F1215" s="43" t="s">
        <v>2635</v>
      </c>
      <c r="G1215" s="246">
        <f t="shared" si="1040"/>
        <v>-3.016078736257834E-2</v>
      </c>
      <c r="H1215" s="95">
        <f t="shared" si="1041"/>
        <v>-1.3449786660000001E-3</v>
      </c>
      <c r="I1215" s="95">
        <f t="shared" si="1042"/>
        <v>-1.857658244E-3</v>
      </c>
      <c r="J1215" s="152">
        <f t="shared" si="1043"/>
        <v>5.8872954742165984E-4</v>
      </c>
      <c r="K1215" s="190">
        <v>-2.7546879999999999E-2</v>
      </c>
      <c r="L1215" s="190">
        <v>-6.9009336999999995E-4</v>
      </c>
      <c r="M1215" s="190">
        <v>-1.1154055E-3</v>
      </c>
      <c r="N1215" s="190">
        <v>-1.186795E-3</v>
      </c>
      <c r="O1215" s="190">
        <v>-1.4434433000000001E-4</v>
      </c>
      <c r="P1215" s="190">
        <v>-1.3839336E-5</v>
      </c>
      <c r="Q1215" s="190">
        <v>-5.2159374000000003E-5</v>
      </c>
      <c r="R1215" s="190">
        <v>-2.8738716E-5</v>
      </c>
      <c r="S1215" s="190">
        <v>6.6093065999999997E-4</v>
      </c>
      <c r="T1215" s="190">
        <v>-4.7777922000000002E-5</v>
      </c>
      <c r="U1215" s="190">
        <v>4.3146932000000003E-6</v>
      </c>
      <c r="V1215" s="190">
        <v>8.3222166E-10</v>
      </c>
      <c r="W1215" s="25"/>
      <c r="X1215" s="241">
        <f t="shared" si="1044"/>
        <v>-0.23747310344827585</v>
      </c>
      <c r="Y1215" s="28">
        <v>-3.8970175</v>
      </c>
      <c r="Z1215" s="67">
        <f t="shared" si="1045"/>
        <v>-4.8616464189184336E-3</v>
      </c>
      <c r="AA1215" s="5">
        <f t="shared" si="1046"/>
        <v>-2.5221621286830003E-7</v>
      </c>
      <c r="AB1215" s="5">
        <f t="shared" si="1047"/>
        <v>-7.2251824575196791E-10</v>
      </c>
      <c r="AC1215" s="36">
        <f t="shared" si="1048"/>
        <v>-2.9533782323299999E-2</v>
      </c>
      <c r="AD1215" s="42">
        <v>-2.2239682000000001E-7</v>
      </c>
      <c r="AE1215" s="42">
        <v>-6.7093486999999996E-10</v>
      </c>
      <c r="AF1215" s="42">
        <v>-1.8330348E-14</v>
      </c>
      <c r="AG1215" s="42">
        <v>-1.4633094000000001E-11</v>
      </c>
      <c r="AH1215" s="42">
        <v>-1.9510243E-12</v>
      </c>
      <c r="AI1215" s="42">
        <v>-1.6602598999999999E-10</v>
      </c>
      <c r="AJ1215" s="42">
        <v>-2.9271349E-8</v>
      </c>
      <c r="AK1215" s="42">
        <v>-2.4043681000000001E-11</v>
      </c>
      <c r="AL1215" s="42">
        <v>-3.0155280999999999E-11</v>
      </c>
      <c r="AM1215" s="42">
        <v>1.4778656E-14</v>
      </c>
      <c r="AN1215" s="42">
        <v>6.2390345999999996E-17</v>
      </c>
      <c r="AO1215" s="42">
        <v>-2.3613089999999999E-14</v>
      </c>
      <c r="AP1215" s="42">
        <v>-2.4122769E-15</v>
      </c>
      <c r="AQ1215" s="42">
        <v>-1.4390298000000001E-15</v>
      </c>
      <c r="AR1215" s="42">
        <v>-2.3270222999999999E-10</v>
      </c>
      <c r="AS1215" s="42">
        <v>1.0601445999999999E-10</v>
      </c>
      <c r="AT1215" s="42">
        <v>4.0984364999999996E-12</v>
      </c>
      <c r="AU1215" s="42">
        <v>-1.3003233000000001E-6</v>
      </c>
      <c r="AV1215" s="29">
        <v>-2.9532481999999999E-2</v>
      </c>
      <c r="AW1215" s="42">
        <v>-2.3874599E-10</v>
      </c>
      <c r="AX1215" s="42">
        <v>-1.4518316E-12</v>
      </c>
      <c r="AY1215" s="42">
        <v>-6.4953613999999996E-17</v>
      </c>
      <c r="AZ1215" s="5"/>
      <c r="BA1215" s="5" t="s">
        <v>1550</v>
      </c>
      <c r="BF1215"/>
      <c r="BG1215"/>
      <c r="BH1215"/>
      <c r="BI1215"/>
      <c r="BJ1215"/>
      <c r="BK1215"/>
      <c r="BL1215"/>
      <c r="BM1215"/>
      <c r="BN1215"/>
      <c r="BO1215"/>
      <c r="BP1215"/>
      <c r="BQ1215"/>
    </row>
    <row r="1216" spans="1:69">
      <c r="C1216" s="71" t="s">
        <v>1532</v>
      </c>
      <c r="D1216" s="15"/>
      <c r="E1216" s="29" t="s">
        <v>52</v>
      </c>
      <c r="F1216" s="43" t="s">
        <v>2636</v>
      </c>
      <c r="G1216" s="246">
        <f t="shared" ref="G1216:G1228" si="1049">H1216+I1216+J1216+K1216</f>
        <v>-2.5869137660978342E-2</v>
      </c>
      <c r="H1216" s="95">
        <f t="shared" ref="H1216:H1228" si="1050">N1216+O1216+P1216</f>
        <v>-1.1525827590000001E-3</v>
      </c>
      <c r="I1216" s="95">
        <f t="shared" ref="I1216:I1228" si="1051">L1216+M1216+Q1216</f>
        <v>-1.589132723E-3</v>
      </c>
      <c r="J1216" s="152">
        <f t="shared" ref="J1216:J1228" si="1052">R1216+IF(S1216="x",0,S1216)+IF(T1216="x",0,T1216)+IF(U1216="x",0,U1216)+V1216</f>
        <v>6.3314882102165999E-4</v>
      </c>
      <c r="K1216" s="190">
        <v>-2.3760571000000001E-2</v>
      </c>
      <c r="L1216" s="190">
        <v>-5.9113820000000002E-4</v>
      </c>
      <c r="M1216" s="190">
        <v>-9.5319038000000003E-4</v>
      </c>
      <c r="N1216" s="190">
        <v>-1.0177954000000001E-3</v>
      </c>
      <c r="O1216" s="190">
        <v>-1.2353245999999999E-4</v>
      </c>
      <c r="P1216" s="190">
        <v>-1.1254899E-5</v>
      </c>
      <c r="Q1216" s="190">
        <v>-4.4804142999999998E-5</v>
      </c>
      <c r="R1216" s="190">
        <v>-2.3480872000000001E-5</v>
      </c>
      <c r="S1216" s="190">
        <v>6.9263739999999999E-4</v>
      </c>
      <c r="T1216" s="190">
        <v>-4.0489805E-5</v>
      </c>
      <c r="U1216" s="190">
        <v>4.4812658000000002E-6</v>
      </c>
      <c r="V1216" s="190">
        <v>8.3222166E-10</v>
      </c>
      <c r="W1216" s="25"/>
      <c r="X1216" s="241">
        <f t="shared" ref="X1216:X1229" si="1053">K1216/0.116</f>
        <v>-0.20483250862068966</v>
      </c>
      <c r="Y1216" s="28">
        <v>-3.3619081</v>
      </c>
      <c r="Z1216" s="67">
        <f t="shared" si="1045"/>
        <v>-4.1883452094076696E-3</v>
      </c>
      <c r="AA1216" s="5">
        <f t="shared" ref="AA1216:AA1228" si="1054">AD1216+AG1216+AH1216+AI1216+AJ1216+AR1216+AS1216+AW1216</f>
        <v>-2.1730090920079997E-7</v>
      </c>
      <c r="AB1216" s="5">
        <f t="shared" ref="AB1216:AB1228" si="1055">AE1216+AF1216+AK1216+AL1216+AM1216+AN1216+AO1216+AP1216+AQ1216+AT1216+AX1216+AY1216</f>
        <v>-6.2179295299990914E-10</v>
      </c>
      <c r="AC1216" s="36">
        <f t="shared" ref="AC1216:AC1228" si="1056">AU1216+AV1216</f>
        <v>-2.5460604133199997E-2</v>
      </c>
      <c r="AD1216" s="42">
        <v>-1.9183171E-7</v>
      </c>
      <c r="AE1216" s="42">
        <v>-5.7872475999999995E-10</v>
      </c>
      <c r="AF1216" s="42">
        <v>-1.5811111E-14</v>
      </c>
      <c r="AG1216" s="42">
        <v>-1.2581064999999999E-11</v>
      </c>
      <c r="AH1216" s="42">
        <v>-1.6844558000000001E-12</v>
      </c>
      <c r="AI1216" s="42">
        <v>-1.4229648E-10</v>
      </c>
      <c r="AJ1216" s="42">
        <v>-2.5081937999999999E-8</v>
      </c>
      <c r="AK1216" s="42">
        <v>-2.0608064000000001E-11</v>
      </c>
      <c r="AL1216" s="42">
        <v>-2.5794751999999999E-11</v>
      </c>
      <c r="AM1216" s="42">
        <v>1.492691E-14</v>
      </c>
      <c r="AN1216" s="42">
        <v>7.7734087999999997E-17</v>
      </c>
      <c r="AO1216" s="42">
        <v>-1.7271824000000002E-14</v>
      </c>
      <c r="AP1216" s="42">
        <v>-2.0459111999999999E-15</v>
      </c>
      <c r="AQ1216" s="42">
        <v>-1.1621303999999999E-15</v>
      </c>
      <c r="AR1216" s="42">
        <v>-2.0084310000000001E-10</v>
      </c>
      <c r="AS1216" s="42">
        <v>1.1822929000000001E-10</v>
      </c>
      <c r="AT1216" s="42">
        <v>4.2564668000000001E-12</v>
      </c>
      <c r="AU1216" s="42">
        <v>-1.0171331999999999E-6</v>
      </c>
      <c r="AV1216" s="29">
        <v>-2.5459586999999999E-2</v>
      </c>
      <c r="AW1216" s="42">
        <v>-1.4808538999999999E-10</v>
      </c>
      <c r="AX1216" s="42">
        <v>-9.0051718000000001E-13</v>
      </c>
      <c r="AY1216" s="42">
        <v>-4.0287397E-17</v>
      </c>
      <c r="AZ1216" s="5"/>
      <c r="BA1216" s="5" t="s">
        <v>1550</v>
      </c>
      <c r="BF1216"/>
      <c r="BG1216"/>
      <c r="BH1216"/>
      <c r="BI1216"/>
      <c r="BJ1216"/>
      <c r="BK1216"/>
      <c r="BL1216"/>
      <c r="BM1216"/>
      <c r="BN1216"/>
      <c r="BO1216"/>
      <c r="BP1216"/>
      <c r="BQ1216"/>
    </row>
    <row r="1217" spans="3:69">
      <c r="C1217" s="71" t="s">
        <v>1533</v>
      </c>
      <c r="D1217" s="15"/>
      <c r="E1217" s="29" t="s">
        <v>52</v>
      </c>
      <c r="F1217" s="43" t="s">
        <v>2637</v>
      </c>
      <c r="G1217" s="246">
        <f t="shared" si="1049"/>
        <v>0</v>
      </c>
      <c r="H1217" s="95">
        <f t="shared" si="1050"/>
        <v>0</v>
      </c>
      <c r="I1217" s="95">
        <f t="shared" si="1051"/>
        <v>0</v>
      </c>
      <c r="J1217" s="152">
        <f t="shared" si="1052"/>
        <v>0</v>
      </c>
      <c r="K1217" s="190">
        <v>0</v>
      </c>
      <c r="L1217" s="190">
        <v>0</v>
      </c>
      <c r="M1217" s="190">
        <v>0</v>
      </c>
      <c r="N1217" s="190">
        <v>0</v>
      </c>
      <c r="O1217" s="190">
        <v>0</v>
      </c>
      <c r="P1217" s="190">
        <v>0</v>
      </c>
      <c r="Q1217" s="190">
        <v>0</v>
      </c>
      <c r="R1217" s="190">
        <v>0</v>
      </c>
      <c r="S1217" s="190">
        <v>0</v>
      </c>
      <c r="T1217" s="190">
        <v>0</v>
      </c>
      <c r="U1217" s="190">
        <v>0</v>
      </c>
      <c r="V1217" s="190">
        <v>0</v>
      </c>
      <c r="W1217" s="25"/>
      <c r="X1217" s="241">
        <f t="shared" si="1053"/>
        <v>0</v>
      </c>
      <c r="Y1217" s="28">
        <v>0</v>
      </c>
      <c r="Z1217" s="67">
        <f t="shared" si="1045"/>
        <v>0</v>
      </c>
      <c r="AA1217" s="5">
        <f t="shared" si="1054"/>
        <v>0</v>
      </c>
      <c r="AB1217" s="5">
        <f t="shared" si="1055"/>
        <v>0</v>
      </c>
      <c r="AC1217" s="36">
        <f t="shared" si="1056"/>
        <v>0</v>
      </c>
      <c r="AD1217" s="42">
        <v>0</v>
      </c>
      <c r="AE1217" s="42">
        <v>0</v>
      </c>
      <c r="AF1217" s="42">
        <v>0</v>
      </c>
      <c r="AG1217" s="42">
        <v>0</v>
      </c>
      <c r="AH1217" s="42">
        <v>0</v>
      </c>
      <c r="AI1217" s="42">
        <v>0</v>
      </c>
      <c r="AJ1217" s="42">
        <v>0</v>
      </c>
      <c r="AK1217" s="42">
        <v>0</v>
      </c>
      <c r="AL1217" s="42">
        <v>0</v>
      </c>
      <c r="AM1217" s="29">
        <v>0</v>
      </c>
      <c r="AN1217" s="29">
        <v>0</v>
      </c>
      <c r="AO1217" s="29">
        <v>0</v>
      </c>
      <c r="AP1217" s="29">
        <v>0</v>
      </c>
      <c r="AQ1217" s="42">
        <v>0</v>
      </c>
      <c r="AR1217" s="29">
        <v>0</v>
      </c>
      <c r="AS1217" s="29">
        <v>0</v>
      </c>
      <c r="AT1217" s="29">
        <v>0</v>
      </c>
      <c r="AU1217" s="29">
        <v>0</v>
      </c>
      <c r="AV1217" s="29">
        <v>0</v>
      </c>
      <c r="AW1217" s="42">
        <v>0</v>
      </c>
      <c r="AX1217" s="42">
        <v>0</v>
      </c>
      <c r="AY1217" s="42">
        <v>0</v>
      </c>
      <c r="AZ1217" s="5"/>
      <c r="BA1217" s="5" t="s">
        <v>1549</v>
      </c>
      <c r="BF1217"/>
      <c r="BG1217"/>
      <c r="BH1217"/>
      <c r="BI1217"/>
      <c r="BJ1217"/>
      <c r="BK1217"/>
      <c r="BL1217"/>
      <c r="BM1217"/>
      <c r="BN1217"/>
      <c r="BO1217"/>
      <c r="BP1217"/>
      <c r="BQ1217"/>
    </row>
    <row r="1218" spans="3:69">
      <c r="C1218" s="71" t="s">
        <v>1534</v>
      </c>
      <c r="D1218" s="15"/>
      <c r="E1218" s="29" t="s">
        <v>52</v>
      </c>
      <c r="F1218" s="43" t="s">
        <v>2638</v>
      </c>
      <c r="G1218" s="246">
        <f t="shared" si="1049"/>
        <v>-2.5720379535054886E-3</v>
      </c>
      <c r="H1218" s="95">
        <f t="shared" si="1050"/>
        <v>-1.4106664460000003E-4</v>
      </c>
      <c r="I1218" s="95">
        <f t="shared" si="1051"/>
        <v>-3.7170016079999998E-4</v>
      </c>
      <c r="J1218" s="152">
        <f t="shared" si="1052"/>
        <v>-1.1651624810548876E-4</v>
      </c>
      <c r="K1218" s="190">
        <v>-1.9427549E-3</v>
      </c>
      <c r="L1218" s="190">
        <v>-2.4604093999999998E-4</v>
      </c>
      <c r="M1218" s="190">
        <v>-1.1847408E-4</v>
      </c>
      <c r="N1218" s="190">
        <v>-1.1429273000000001E-4</v>
      </c>
      <c r="O1218" s="190">
        <v>-2.4467410999999999E-5</v>
      </c>
      <c r="P1218" s="190">
        <v>-2.3065036000000002E-6</v>
      </c>
      <c r="Q1218" s="190">
        <v>-7.1851407999999998E-6</v>
      </c>
      <c r="R1218" s="190">
        <v>-5.3452812999999998E-6</v>
      </c>
      <c r="S1218" s="190">
        <v>-1.0669049E-4</v>
      </c>
      <c r="T1218" s="190">
        <v>-3.8623844999999997E-6</v>
      </c>
      <c r="U1218" s="190">
        <v>-6.1809164999999995E-7</v>
      </c>
      <c r="V1218" s="190">
        <v>-6.5548874999999995E-13</v>
      </c>
      <c r="W1218" s="25"/>
      <c r="X1218" s="241">
        <f t="shared" si="1053"/>
        <v>-1.6747887068965517E-2</v>
      </c>
      <c r="Y1218" s="28">
        <v>-0.25676255999999997</v>
      </c>
      <c r="Z1218" s="67">
        <f t="shared" si="1045"/>
        <v>-4.2864739889258193E-4</v>
      </c>
      <c r="AA1218" s="5">
        <f t="shared" si="1054"/>
        <v>-2.2656991136419999E-8</v>
      </c>
      <c r="AB1218" s="5">
        <f t="shared" si="1055"/>
        <v>-5.8189852097938992E-11</v>
      </c>
      <c r="AC1218" s="36">
        <f t="shared" si="1056"/>
        <v>-2.0462821769999997E-3</v>
      </c>
      <c r="AD1218" s="42">
        <v>-1.5656472E-8</v>
      </c>
      <c r="AE1218" s="42">
        <v>-4.7234241E-11</v>
      </c>
      <c r="AF1218" s="42">
        <v>-1.2904772999999999E-15</v>
      </c>
      <c r="AG1218" s="42">
        <v>-1.2518299999999999E-12</v>
      </c>
      <c r="AH1218" s="42">
        <v>-3.0873542E-13</v>
      </c>
      <c r="AI1218" s="42">
        <v>-1.6900863999999999E-11</v>
      </c>
      <c r="AJ1218" s="42">
        <v>-6.8267604000000002E-9</v>
      </c>
      <c r="AK1218" s="42">
        <v>-2.4334020000000001E-12</v>
      </c>
      <c r="AL1218" s="42">
        <v>-7.3894393999999993E-12</v>
      </c>
      <c r="AM1218" s="42">
        <v>-9.8202663999999992E-16</v>
      </c>
      <c r="AN1218" s="42">
        <v>-3.8486989999999997E-17</v>
      </c>
      <c r="AO1218" s="42">
        <v>-3.9718292999999998E-14</v>
      </c>
      <c r="AP1218" s="42">
        <v>-3.9136263999999998E-16</v>
      </c>
      <c r="AQ1218" s="42">
        <v>-7.3452811999999997E-16</v>
      </c>
      <c r="AR1218" s="42">
        <v>-1.9601405999999999E-11</v>
      </c>
      <c r="AS1218" s="42">
        <v>-5.2948536999999998E-11</v>
      </c>
      <c r="AT1218" s="42">
        <v>-5.8639858000000003E-13</v>
      </c>
      <c r="AU1218" s="42">
        <v>-1.7624577000000001E-5</v>
      </c>
      <c r="AV1218" s="29">
        <v>-2.0286575999999999E-3</v>
      </c>
      <c r="AW1218" s="42">
        <v>-8.2747364000000002E-11</v>
      </c>
      <c r="AX1218" s="42">
        <v>-5.0319343E-13</v>
      </c>
      <c r="AY1218" s="42">
        <v>-2.2513249E-17</v>
      </c>
      <c r="AZ1218" s="5"/>
      <c r="BA1218" s="5" t="s">
        <v>1548</v>
      </c>
      <c r="BF1218"/>
      <c r="BG1218"/>
      <c r="BH1218"/>
      <c r="BI1218"/>
      <c r="BJ1218"/>
      <c r="BK1218"/>
      <c r="BL1218"/>
      <c r="BM1218"/>
      <c r="BN1218"/>
      <c r="BO1218"/>
      <c r="BP1218"/>
      <c r="BQ1218"/>
    </row>
    <row r="1219" spans="3:69">
      <c r="C1219" s="71" t="s">
        <v>1535</v>
      </c>
      <c r="D1219" s="15"/>
      <c r="E1219" s="29" t="s">
        <v>52</v>
      </c>
      <c r="F1219" s="43" t="s">
        <v>2639</v>
      </c>
      <c r="G1219" s="246">
        <f t="shared" si="1049"/>
        <v>0.12311999999999999</v>
      </c>
      <c r="H1219" s="95">
        <f t="shared" si="1050"/>
        <v>0</v>
      </c>
      <c r="I1219" s="95">
        <f t="shared" si="1051"/>
        <v>0</v>
      </c>
      <c r="J1219" s="152">
        <f t="shared" si="1052"/>
        <v>0.12311999999999999</v>
      </c>
      <c r="K1219" s="190">
        <v>0</v>
      </c>
      <c r="L1219" s="190">
        <v>0</v>
      </c>
      <c r="M1219" s="190">
        <v>0</v>
      </c>
      <c r="N1219" s="190">
        <v>0</v>
      </c>
      <c r="O1219" s="190">
        <v>0</v>
      </c>
      <c r="P1219" s="190">
        <v>0</v>
      </c>
      <c r="Q1219" s="190">
        <v>0</v>
      </c>
      <c r="R1219" s="190">
        <v>0</v>
      </c>
      <c r="S1219" s="190">
        <v>0</v>
      </c>
      <c r="T1219" s="190">
        <v>0.12311999999999999</v>
      </c>
      <c r="U1219" s="190">
        <v>0</v>
      </c>
      <c r="V1219" s="190">
        <v>0</v>
      </c>
      <c r="W1219" s="25"/>
      <c r="X1219" s="241">
        <f t="shared" si="1053"/>
        <v>0</v>
      </c>
      <c r="Y1219" s="28">
        <v>0</v>
      </c>
      <c r="Z1219" s="67">
        <f t="shared" si="1045"/>
        <v>0</v>
      </c>
      <c r="AA1219" s="5">
        <f t="shared" si="1054"/>
        <v>0</v>
      </c>
      <c r="AB1219" s="5">
        <f t="shared" si="1055"/>
        <v>0</v>
      </c>
      <c r="AC1219" s="36">
        <f t="shared" si="1056"/>
        <v>0</v>
      </c>
      <c r="AD1219" s="42">
        <v>0</v>
      </c>
      <c r="AE1219" s="42">
        <v>0</v>
      </c>
      <c r="AF1219" s="42">
        <v>0</v>
      </c>
      <c r="AG1219" s="42">
        <v>0</v>
      </c>
      <c r="AH1219" s="29">
        <v>0</v>
      </c>
      <c r="AI1219" s="42">
        <v>0</v>
      </c>
      <c r="AJ1219" s="42">
        <v>0</v>
      </c>
      <c r="AK1219" s="42">
        <v>0</v>
      </c>
      <c r="AL1219" s="29">
        <v>0</v>
      </c>
      <c r="AM1219" s="29">
        <v>0</v>
      </c>
      <c r="AN1219" s="29">
        <v>0</v>
      </c>
      <c r="AO1219" s="29">
        <v>0</v>
      </c>
      <c r="AP1219" s="29">
        <v>0</v>
      </c>
      <c r="AQ1219" s="29">
        <v>0</v>
      </c>
      <c r="AR1219" s="29">
        <v>0</v>
      </c>
      <c r="AS1219" s="29">
        <v>0</v>
      </c>
      <c r="AT1219" s="29">
        <v>0</v>
      </c>
      <c r="AU1219" s="29">
        <v>0</v>
      </c>
      <c r="AV1219" s="29">
        <v>0</v>
      </c>
      <c r="AW1219" s="42">
        <v>0</v>
      </c>
      <c r="AX1219" s="42">
        <v>0</v>
      </c>
      <c r="AY1219" s="42">
        <v>0</v>
      </c>
      <c r="AZ1219" s="5"/>
      <c r="BA1219" s="5" t="s">
        <v>1547</v>
      </c>
      <c r="BF1219"/>
      <c r="BG1219"/>
      <c r="BH1219"/>
      <c r="BI1219"/>
      <c r="BJ1219"/>
      <c r="BK1219"/>
      <c r="BL1219"/>
      <c r="BM1219"/>
      <c r="BN1219"/>
      <c r="BO1219"/>
      <c r="BP1219"/>
      <c r="BQ1219"/>
    </row>
    <row r="1220" spans="3:69">
      <c r="C1220" s="71" t="s">
        <v>1536</v>
      </c>
      <c r="D1220" s="15"/>
      <c r="E1220" s="29" t="s">
        <v>52</v>
      </c>
      <c r="F1220" s="43" t="s">
        <v>2640</v>
      </c>
      <c r="G1220" s="246">
        <f t="shared" si="1049"/>
        <v>0.27166190499999998</v>
      </c>
      <c r="H1220" s="95">
        <f t="shared" si="1050"/>
        <v>4.484905E-3</v>
      </c>
      <c r="I1220" s="95">
        <f t="shared" si="1051"/>
        <v>0</v>
      </c>
      <c r="J1220" s="152">
        <f t="shared" si="1052"/>
        <v>0</v>
      </c>
      <c r="K1220" s="190">
        <v>0.267177</v>
      </c>
      <c r="L1220" s="190">
        <v>0</v>
      </c>
      <c r="M1220" s="190">
        <v>0</v>
      </c>
      <c r="N1220" s="190">
        <v>4.484905E-3</v>
      </c>
      <c r="O1220" s="190">
        <v>0</v>
      </c>
      <c r="P1220" s="190">
        <v>0</v>
      </c>
      <c r="Q1220" s="190">
        <v>0</v>
      </c>
      <c r="R1220" s="190">
        <v>0</v>
      </c>
      <c r="S1220" s="190">
        <v>0</v>
      </c>
      <c r="T1220" s="190">
        <v>0</v>
      </c>
      <c r="U1220" s="190">
        <v>0</v>
      </c>
      <c r="V1220" s="190">
        <v>0</v>
      </c>
      <c r="W1220" s="25"/>
      <c r="X1220" s="241">
        <f t="shared" si="1053"/>
        <v>2.3032499999999998</v>
      </c>
      <c r="Y1220" s="28">
        <v>0.11630335</v>
      </c>
      <c r="Z1220" s="67">
        <f t="shared" si="1045"/>
        <v>4.8580325942720007E-2</v>
      </c>
      <c r="AA1220" s="5">
        <f t="shared" si="1054"/>
        <v>2.6228000000000001E-6</v>
      </c>
      <c r="AB1220" s="5">
        <f t="shared" si="1055"/>
        <v>7.9018157999999994E-9</v>
      </c>
      <c r="AC1220" s="36">
        <f t="shared" si="1056"/>
        <v>0</v>
      </c>
      <c r="AD1220" s="42">
        <v>2.6228000000000001E-6</v>
      </c>
      <c r="AE1220" s="42">
        <v>7.9016000000000001E-9</v>
      </c>
      <c r="AF1220" s="42">
        <v>2.158E-13</v>
      </c>
      <c r="AG1220" s="42">
        <v>0</v>
      </c>
      <c r="AH1220" s="29">
        <v>0</v>
      </c>
      <c r="AI1220" s="42">
        <v>0</v>
      </c>
      <c r="AJ1220" s="42">
        <v>0</v>
      </c>
      <c r="AK1220" s="42">
        <v>0</v>
      </c>
      <c r="AL1220" s="29">
        <v>0</v>
      </c>
      <c r="AM1220" s="29">
        <v>0</v>
      </c>
      <c r="AN1220" s="29">
        <v>0</v>
      </c>
      <c r="AO1220" s="29">
        <v>0</v>
      </c>
      <c r="AP1220" s="29">
        <v>0</v>
      </c>
      <c r="AQ1220" s="29">
        <v>0</v>
      </c>
      <c r="AR1220" s="29">
        <v>0</v>
      </c>
      <c r="AS1220" s="29">
        <v>0</v>
      </c>
      <c r="AT1220" s="29">
        <v>0</v>
      </c>
      <c r="AU1220" s="29">
        <v>0</v>
      </c>
      <c r="AV1220" s="29">
        <v>0</v>
      </c>
      <c r="AW1220" s="42">
        <v>0</v>
      </c>
      <c r="AX1220" s="42">
        <v>0</v>
      </c>
      <c r="AY1220" s="42">
        <v>0</v>
      </c>
      <c r="AZ1220" s="5"/>
      <c r="BA1220" s="5" t="s">
        <v>1546</v>
      </c>
      <c r="BF1220"/>
      <c r="BG1220"/>
      <c r="BH1220"/>
      <c r="BI1220"/>
      <c r="BJ1220"/>
      <c r="BK1220"/>
      <c r="BL1220"/>
      <c r="BM1220"/>
      <c r="BN1220"/>
      <c r="BO1220"/>
      <c r="BP1220"/>
      <c r="BQ1220"/>
    </row>
    <row r="1221" spans="3:69">
      <c r="C1221" s="71" t="s">
        <v>1537</v>
      </c>
      <c r="D1221" s="15"/>
      <c r="E1221" s="29" t="s">
        <v>52</v>
      </c>
      <c r="F1221" s="43" t="s">
        <v>2641</v>
      </c>
      <c r="G1221" s="246">
        <f t="shared" si="1049"/>
        <v>0</v>
      </c>
      <c r="H1221" s="95">
        <f t="shared" si="1050"/>
        <v>0</v>
      </c>
      <c r="I1221" s="95">
        <f t="shared" si="1051"/>
        <v>0</v>
      </c>
      <c r="J1221" s="152">
        <f t="shared" si="1052"/>
        <v>0</v>
      </c>
      <c r="K1221" s="190">
        <v>0</v>
      </c>
      <c r="L1221" s="190">
        <v>0</v>
      </c>
      <c r="M1221" s="190">
        <v>0</v>
      </c>
      <c r="N1221" s="190">
        <v>0</v>
      </c>
      <c r="O1221" s="190">
        <v>0</v>
      </c>
      <c r="P1221" s="190">
        <v>0</v>
      </c>
      <c r="Q1221" s="190">
        <v>0</v>
      </c>
      <c r="R1221" s="190">
        <v>0</v>
      </c>
      <c r="S1221" s="190">
        <v>0</v>
      </c>
      <c r="T1221" s="190">
        <v>0</v>
      </c>
      <c r="U1221" s="190">
        <v>0</v>
      </c>
      <c r="V1221" s="190">
        <v>0</v>
      </c>
      <c r="W1221" s="25"/>
      <c r="X1221" s="241">
        <f t="shared" si="1053"/>
        <v>0</v>
      </c>
      <c r="Y1221" s="28">
        <v>0</v>
      </c>
      <c r="Z1221" s="67">
        <f t="shared" si="1045"/>
        <v>0</v>
      </c>
      <c r="AA1221" s="5">
        <f t="shared" si="1054"/>
        <v>0</v>
      </c>
      <c r="AB1221" s="5">
        <f t="shared" si="1055"/>
        <v>0</v>
      </c>
      <c r="AC1221" s="36">
        <f t="shared" si="1056"/>
        <v>0</v>
      </c>
      <c r="AD1221" s="42">
        <v>0</v>
      </c>
      <c r="AE1221" s="42">
        <v>0</v>
      </c>
      <c r="AF1221" s="42">
        <v>0</v>
      </c>
      <c r="AG1221" s="42">
        <v>0</v>
      </c>
      <c r="AH1221" s="29">
        <v>0</v>
      </c>
      <c r="AI1221" s="42">
        <v>0</v>
      </c>
      <c r="AJ1221" s="42">
        <v>0</v>
      </c>
      <c r="AK1221" s="42">
        <v>0</v>
      </c>
      <c r="AL1221" s="29">
        <v>0</v>
      </c>
      <c r="AM1221" s="29">
        <v>0</v>
      </c>
      <c r="AN1221" s="29">
        <v>0</v>
      </c>
      <c r="AO1221" s="29">
        <v>0</v>
      </c>
      <c r="AP1221" s="29">
        <v>0</v>
      </c>
      <c r="AQ1221" s="29">
        <v>0</v>
      </c>
      <c r="AR1221" s="29">
        <v>0</v>
      </c>
      <c r="AS1221" s="29">
        <v>0</v>
      </c>
      <c r="AT1221" s="29">
        <v>0</v>
      </c>
      <c r="AU1221" s="29">
        <v>0</v>
      </c>
      <c r="AV1221" s="29">
        <v>0</v>
      </c>
      <c r="AW1221" s="42">
        <v>0</v>
      </c>
      <c r="AX1221" s="42">
        <v>0</v>
      </c>
      <c r="AY1221" s="42">
        <v>0</v>
      </c>
      <c r="AZ1221" s="5"/>
      <c r="BA1221" s="5" t="s">
        <v>1231</v>
      </c>
      <c r="BF1221"/>
      <c r="BG1221"/>
      <c r="BH1221"/>
      <c r="BI1221"/>
      <c r="BJ1221"/>
      <c r="BK1221"/>
      <c r="BL1221"/>
      <c r="BM1221"/>
      <c r="BN1221"/>
      <c r="BO1221"/>
      <c r="BP1221"/>
      <c r="BQ1221"/>
    </row>
    <row r="1222" spans="3:69">
      <c r="C1222" s="71" t="s">
        <v>1538</v>
      </c>
      <c r="D1222" s="15"/>
      <c r="E1222" s="29" t="s">
        <v>52</v>
      </c>
      <c r="F1222" s="43" t="s">
        <v>2642</v>
      </c>
      <c r="G1222" s="246">
        <f t="shared" si="1049"/>
        <v>2.4319077007659999E-2</v>
      </c>
      <c r="H1222" s="95">
        <f t="shared" si="1050"/>
        <v>1.1758931800000001E-3</v>
      </c>
      <c r="I1222" s="95">
        <f t="shared" si="1051"/>
        <v>1.87540117E-3</v>
      </c>
      <c r="J1222" s="152">
        <f t="shared" si="1052"/>
        <v>1.106248865766E-2</v>
      </c>
      <c r="K1222" s="190">
        <v>1.0205294E-2</v>
      </c>
      <c r="L1222" s="190">
        <v>6.2484504999999997E-4</v>
      </c>
      <c r="M1222" s="190">
        <v>1.2144978E-3</v>
      </c>
      <c r="N1222" s="190">
        <v>9.6842924000000005E-4</v>
      </c>
      <c r="O1222" s="190">
        <v>1.4093670999999999E-4</v>
      </c>
      <c r="P1222" s="190">
        <v>6.6527229999999998E-5</v>
      </c>
      <c r="Q1222" s="190">
        <v>3.6058320000000001E-5</v>
      </c>
      <c r="R1222" s="190">
        <v>1.2834133999999999E-4</v>
      </c>
      <c r="S1222" s="190">
        <v>1.0784774E-2</v>
      </c>
      <c r="T1222" s="190">
        <v>8.2595483999999995E-5</v>
      </c>
      <c r="U1222" s="190">
        <v>6.6767846999999996E-5</v>
      </c>
      <c r="V1222" s="190">
        <v>9.9866599999999995E-9</v>
      </c>
      <c r="W1222" s="25"/>
      <c r="X1222" s="241">
        <f t="shared" si="1053"/>
        <v>8.7976672413793103E-2</v>
      </c>
      <c r="Y1222" s="28">
        <v>1.3956402000000001</v>
      </c>
      <c r="Z1222" s="67">
        <f t="shared" si="1045"/>
        <v>2.257357278219743E-3</v>
      </c>
      <c r="AA1222" s="5">
        <f t="shared" si="1054"/>
        <v>1.1578307424725E-7</v>
      </c>
      <c r="AB1222" s="5">
        <f t="shared" si="1055"/>
        <v>3.9505782007189997E-10</v>
      </c>
      <c r="AC1222" s="36">
        <f t="shared" si="1056"/>
        <v>1.2180675233599999E-2</v>
      </c>
      <c r="AD1222" s="42">
        <v>8.2098371999999998E-8</v>
      </c>
      <c r="AE1222" s="42">
        <v>2.4769187000000001E-10</v>
      </c>
      <c r="AF1222" s="42">
        <v>6.7671593000000002E-15</v>
      </c>
      <c r="AG1222" s="42">
        <v>9.0854712999999992E-12</v>
      </c>
      <c r="AH1222" s="42">
        <v>5.7887394999999999E-13</v>
      </c>
      <c r="AI1222" s="42">
        <v>1.4334439000000001E-10</v>
      </c>
      <c r="AJ1222" s="42">
        <v>2.5790789000000001E-8</v>
      </c>
      <c r="AK1222" s="42">
        <v>2.0681364999999999E-11</v>
      </c>
      <c r="AL1222" s="42">
        <v>3.0584234000000001E-11</v>
      </c>
      <c r="AM1222" s="42">
        <v>1.9068672999999999E-13</v>
      </c>
      <c r="AN1222" s="42">
        <v>2.1296209999999999E-15</v>
      </c>
      <c r="AO1222" s="42">
        <v>2.8735685999999998E-13</v>
      </c>
      <c r="AP1222" s="42">
        <v>4.0255909999999998E-15</v>
      </c>
      <c r="AQ1222" s="42">
        <v>7.6525944000000008E-15</v>
      </c>
      <c r="AR1222" s="42">
        <v>7.4894512000000006E-11</v>
      </c>
      <c r="AS1222" s="42">
        <v>2.3715077999999999E-9</v>
      </c>
      <c r="AT1222" s="42">
        <v>6.340397E-11</v>
      </c>
      <c r="AU1222" s="42">
        <v>9.8832336000000004E-6</v>
      </c>
      <c r="AV1222" s="29">
        <v>1.2170792E-2</v>
      </c>
      <c r="AW1222" s="42">
        <v>5.2945021999999997E-9</v>
      </c>
      <c r="AX1222" s="42">
        <v>3.2196321999999999E-11</v>
      </c>
      <c r="AY1222" s="42">
        <v>1.4405162000000001E-15</v>
      </c>
      <c r="AZ1222" s="5"/>
      <c r="BA1222" s="33" t="s">
        <v>1552</v>
      </c>
      <c r="BF1222"/>
      <c r="BG1222"/>
      <c r="BH1222"/>
      <c r="BI1222"/>
      <c r="BJ1222"/>
      <c r="BK1222"/>
      <c r="BL1222"/>
      <c r="BM1222"/>
      <c r="BN1222"/>
      <c r="BO1222"/>
      <c r="BP1222"/>
      <c r="BQ1222"/>
    </row>
    <row r="1223" spans="3:69">
      <c r="C1223" s="71" t="s">
        <v>1540</v>
      </c>
      <c r="D1223" s="15"/>
      <c r="E1223" s="29" t="s">
        <v>52</v>
      </c>
      <c r="F1223" s="43" t="s">
        <v>2643</v>
      </c>
      <c r="G1223" s="246">
        <f t="shared" si="1049"/>
        <v>2.3426505078800001E-3</v>
      </c>
      <c r="H1223" s="95">
        <f t="shared" si="1050"/>
        <v>1.5114901469999998E-4</v>
      </c>
      <c r="I1223" s="95">
        <f t="shared" si="1051"/>
        <v>4.44926136E-4</v>
      </c>
      <c r="J1223" s="152">
        <f t="shared" si="1052"/>
        <v>4.6163195718000003E-4</v>
      </c>
      <c r="K1223" s="190">
        <v>1.2849433999999999E-3</v>
      </c>
      <c r="L1223" s="190">
        <v>2.6178350999999999E-4</v>
      </c>
      <c r="M1223" s="190">
        <v>1.1712427E-4</v>
      </c>
      <c r="N1223" s="190">
        <v>1.0426778E-4</v>
      </c>
      <c r="O1223" s="190">
        <v>4.4120087999999998E-5</v>
      </c>
      <c r="P1223" s="190">
        <v>2.7611467000000001E-6</v>
      </c>
      <c r="Q1223" s="190">
        <v>6.6018356000000004E-5</v>
      </c>
      <c r="R1223" s="190">
        <v>5.2941142000000002E-5</v>
      </c>
      <c r="S1223" s="190">
        <v>3.9939457000000002E-4</v>
      </c>
      <c r="T1223" s="190">
        <v>8.4546780000000004E-6</v>
      </c>
      <c r="U1223" s="190">
        <v>8.4156717999999997E-7</v>
      </c>
      <c r="V1223" s="190">
        <v>0</v>
      </c>
      <c r="X1223" s="241">
        <f t="shared" si="1053"/>
        <v>1.1077098275862068E-2</v>
      </c>
      <c r="Y1223" s="28">
        <v>0.21394625</v>
      </c>
      <c r="Z1223" s="67">
        <f t="shared" si="1045"/>
        <v>3.4342863118555657E-4</v>
      </c>
      <c r="AA1223" s="5">
        <f t="shared" si="1054"/>
        <v>1.8623239742399997E-8</v>
      </c>
      <c r="AB1223" s="5">
        <f t="shared" si="1055"/>
        <v>4.6391871087612012E-11</v>
      </c>
      <c r="AC1223" s="36">
        <f t="shared" si="1056"/>
        <v>5.4734637369999997E-4</v>
      </c>
      <c r="AD1223" s="42">
        <v>1.0357194E-8</v>
      </c>
      <c r="AE1223" s="42">
        <v>3.1246662000000001E-11</v>
      </c>
      <c r="AF1223" s="42">
        <v>8.5368665999999998E-16</v>
      </c>
      <c r="AG1223" s="42">
        <v>1.5512503000000001E-12</v>
      </c>
      <c r="AH1223" s="42">
        <v>3.3628070999999998E-12</v>
      </c>
      <c r="AI1223" s="42">
        <v>1.6506817000000001E-11</v>
      </c>
      <c r="AJ1223" s="42">
        <v>7.4902039E-9</v>
      </c>
      <c r="AK1223" s="42">
        <v>2.3541494000000001E-12</v>
      </c>
      <c r="AL1223" s="42">
        <v>7.7390155999999994E-12</v>
      </c>
      <c r="AM1223" s="42">
        <v>4.0023906999999999E-16</v>
      </c>
      <c r="AN1223" s="42">
        <v>7.2911241999999999E-17</v>
      </c>
      <c r="AO1223" s="42">
        <v>2.8921055999999997E-14</v>
      </c>
      <c r="AP1223" s="42">
        <v>4.5694730999999995E-16</v>
      </c>
      <c r="AQ1223" s="42">
        <v>2.8874171000000002E-16</v>
      </c>
      <c r="AR1223" s="42">
        <v>1.0177699999999999E-11</v>
      </c>
      <c r="AS1223" s="42">
        <v>4.9884548000000002E-11</v>
      </c>
      <c r="AT1223" s="42">
        <v>7.9840988999999998E-13</v>
      </c>
      <c r="AU1223" s="42">
        <v>1.1022136999999999E-6</v>
      </c>
      <c r="AV1223" s="29">
        <v>5.4624415999999999E-4</v>
      </c>
      <c r="AW1223" s="42">
        <v>6.9435871999999995E-10</v>
      </c>
      <c r="AX1223" s="42">
        <v>4.2224517000000002E-12</v>
      </c>
      <c r="AY1223" s="42">
        <v>1.8891562E-16</v>
      </c>
      <c r="AZ1223" s="5"/>
      <c r="BA1223" s="33" t="s">
        <v>1553</v>
      </c>
      <c r="BF1223"/>
      <c r="BG1223"/>
      <c r="BH1223"/>
      <c r="BI1223"/>
      <c r="BJ1223"/>
      <c r="BK1223"/>
      <c r="BL1223"/>
      <c r="BM1223"/>
      <c r="BN1223"/>
      <c r="BO1223"/>
      <c r="BP1223"/>
      <c r="BQ1223"/>
    </row>
    <row r="1224" spans="3:69">
      <c r="C1224" s="71" t="s">
        <v>1541</v>
      </c>
      <c r="D1224" s="15"/>
      <c r="E1224" s="29" t="s">
        <v>52</v>
      </c>
      <c r="F1224" s="43" t="s">
        <v>2644</v>
      </c>
      <c r="G1224" s="246">
        <f t="shared" si="1049"/>
        <v>1.2159538807329999E-2</v>
      </c>
      <c r="H1224" s="95">
        <f t="shared" si="1050"/>
        <v>5.8794659000000003E-4</v>
      </c>
      <c r="I1224" s="95">
        <f t="shared" si="1051"/>
        <v>9.3770059E-4</v>
      </c>
      <c r="J1224" s="152">
        <f t="shared" si="1052"/>
        <v>5.5312445273300002E-3</v>
      </c>
      <c r="K1224" s="190">
        <v>5.1026470999999997E-3</v>
      </c>
      <c r="L1224" s="190">
        <v>3.1242252000000001E-4</v>
      </c>
      <c r="M1224" s="190">
        <v>6.0724890999999995E-4</v>
      </c>
      <c r="N1224" s="190">
        <v>4.8421462000000003E-4</v>
      </c>
      <c r="O1224" s="190">
        <v>7.0468354999999995E-5</v>
      </c>
      <c r="P1224" s="190">
        <v>3.3263614999999999E-5</v>
      </c>
      <c r="Q1224" s="190">
        <v>1.8029160000000001E-5</v>
      </c>
      <c r="R1224" s="190">
        <v>6.4170669000000001E-5</v>
      </c>
      <c r="S1224" s="190">
        <v>5.3923872000000003E-3</v>
      </c>
      <c r="T1224" s="190">
        <v>4.1297741999999998E-5</v>
      </c>
      <c r="U1224" s="190">
        <v>3.3383923E-5</v>
      </c>
      <c r="V1224" s="190">
        <v>4.9933299999999998E-9</v>
      </c>
      <c r="X1224" s="241">
        <f t="shared" si="1053"/>
        <v>4.3988337068965509E-2</v>
      </c>
      <c r="Y1224" s="28">
        <v>0.69782007999999995</v>
      </c>
      <c r="Z1224" s="67">
        <f t="shared" si="1045"/>
        <v>1.1286786274611693E-3</v>
      </c>
      <c r="AA1224" s="5">
        <f t="shared" si="1054"/>
        <v>5.7891536623580002E-8</v>
      </c>
      <c r="AB1224" s="5">
        <f t="shared" si="1055"/>
        <v>1.975289055339E-10</v>
      </c>
      <c r="AC1224" s="36">
        <f t="shared" si="1056"/>
        <v>6.0903375167999999E-3</v>
      </c>
      <c r="AD1224" s="42">
        <v>4.1049185999999999E-8</v>
      </c>
      <c r="AE1224" s="42">
        <v>1.2384593000000001E-10</v>
      </c>
      <c r="AF1224" s="42">
        <v>3.3835796000000001E-15</v>
      </c>
      <c r="AG1224" s="42">
        <v>4.5427356000000004E-12</v>
      </c>
      <c r="AH1224" s="42">
        <v>2.8943697999999999E-13</v>
      </c>
      <c r="AI1224" s="42">
        <v>7.1672195000000003E-11</v>
      </c>
      <c r="AJ1224" s="42">
        <v>1.2895394000000001E-8</v>
      </c>
      <c r="AK1224" s="42">
        <v>1.0340683E-11</v>
      </c>
      <c r="AL1224" s="42">
        <v>1.5292117E-11</v>
      </c>
      <c r="AM1224" s="42">
        <v>9.5343362999999995E-14</v>
      </c>
      <c r="AN1224" s="42">
        <v>1.0648105E-15</v>
      </c>
      <c r="AO1224" s="42">
        <v>1.4367842999999999E-13</v>
      </c>
      <c r="AP1224" s="42">
        <v>2.0127954999999999E-15</v>
      </c>
      <c r="AQ1224" s="42">
        <v>3.8262972000000004E-15</v>
      </c>
      <c r="AR1224" s="42">
        <v>3.7447256000000003E-11</v>
      </c>
      <c r="AS1224" s="42">
        <v>1.1857539E-9</v>
      </c>
      <c r="AT1224" s="42">
        <v>3.1701985E-11</v>
      </c>
      <c r="AU1224" s="42">
        <v>4.9416168000000002E-6</v>
      </c>
      <c r="AV1224" s="29">
        <v>6.0853959000000003E-3</v>
      </c>
      <c r="AW1224" s="42">
        <v>2.6472510999999999E-9</v>
      </c>
      <c r="AX1224" s="42">
        <v>1.6098161E-11</v>
      </c>
      <c r="AY1224" s="42">
        <v>7.2025810000000004E-16</v>
      </c>
      <c r="AZ1224" s="5"/>
      <c r="BA1224" s="33" t="s">
        <v>1553</v>
      </c>
      <c r="BF1224"/>
      <c r="BG1224"/>
      <c r="BH1224"/>
      <c r="BI1224"/>
      <c r="BJ1224"/>
      <c r="BK1224"/>
      <c r="BL1224"/>
      <c r="BM1224"/>
      <c r="BN1224"/>
      <c r="BO1224"/>
      <c r="BP1224"/>
      <c r="BQ1224"/>
    </row>
    <row r="1225" spans="3:69">
      <c r="C1225" s="71" t="s">
        <v>1542</v>
      </c>
      <c r="D1225" s="15"/>
      <c r="E1225" s="29" t="s">
        <v>52</v>
      </c>
      <c r="F1225" s="43" t="s">
        <v>2645</v>
      </c>
      <c r="G1225" s="246">
        <f t="shared" si="1049"/>
        <v>1.2159538807329999E-2</v>
      </c>
      <c r="H1225" s="95">
        <f t="shared" si="1050"/>
        <v>5.8794659000000003E-4</v>
      </c>
      <c r="I1225" s="95">
        <f t="shared" si="1051"/>
        <v>9.3770059E-4</v>
      </c>
      <c r="J1225" s="152">
        <f t="shared" si="1052"/>
        <v>5.5312445273300002E-3</v>
      </c>
      <c r="K1225" s="190">
        <v>5.1026470999999997E-3</v>
      </c>
      <c r="L1225" s="190">
        <v>3.1242252000000001E-4</v>
      </c>
      <c r="M1225" s="190">
        <v>6.0724890999999995E-4</v>
      </c>
      <c r="N1225" s="190">
        <v>4.8421462000000003E-4</v>
      </c>
      <c r="O1225" s="190">
        <v>7.0468354999999995E-5</v>
      </c>
      <c r="P1225" s="190">
        <v>3.3263614999999999E-5</v>
      </c>
      <c r="Q1225" s="190">
        <v>1.8029160000000001E-5</v>
      </c>
      <c r="R1225" s="190">
        <v>6.4170669000000001E-5</v>
      </c>
      <c r="S1225" s="190">
        <v>5.3923872000000003E-3</v>
      </c>
      <c r="T1225" s="190">
        <v>4.1297741999999998E-5</v>
      </c>
      <c r="U1225" s="190">
        <v>3.3383923E-5</v>
      </c>
      <c r="V1225" s="190">
        <v>4.9933299999999998E-9</v>
      </c>
      <c r="X1225" s="241">
        <f t="shared" si="1053"/>
        <v>4.3988337068965509E-2</v>
      </c>
      <c r="Y1225" s="28">
        <v>0.69782007999999995</v>
      </c>
      <c r="Z1225" s="67">
        <f t="shared" si="1045"/>
        <v>1.1286786274611693E-3</v>
      </c>
      <c r="AA1225" s="5">
        <f t="shared" si="1054"/>
        <v>5.7891536623580002E-8</v>
      </c>
      <c r="AB1225" s="5">
        <f t="shared" si="1055"/>
        <v>1.975289055339E-10</v>
      </c>
      <c r="AC1225" s="36">
        <f t="shared" si="1056"/>
        <v>6.0903375167999999E-3</v>
      </c>
      <c r="AD1225" s="42">
        <v>4.1049185999999999E-8</v>
      </c>
      <c r="AE1225" s="42">
        <v>1.2384593000000001E-10</v>
      </c>
      <c r="AF1225" s="42">
        <v>3.3835796000000001E-15</v>
      </c>
      <c r="AG1225" s="42">
        <v>4.5427356000000004E-12</v>
      </c>
      <c r="AH1225" s="42">
        <v>2.8943697999999999E-13</v>
      </c>
      <c r="AI1225" s="42">
        <v>7.1672195000000003E-11</v>
      </c>
      <c r="AJ1225" s="42">
        <v>1.2895394000000001E-8</v>
      </c>
      <c r="AK1225" s="42">
        <v>1.0340683E-11</v>
      </c>
      <c r="AL1225" s="42">
        <v>1.5292117E-11</v>
      </c>
      <c r="AM1225" s="42">
        <v>9.5343362999999995E-14</v>
      </c>
      <c r="AN1225" s="42">
        <v>1.0648105E-15</v>
      </c>
      <c r="AO1225" s="42">
        <v>1.4367842999999999E-13</v>
      </c>
      <c r="AP1225" s="42">
        <v>2.0127954999999999E-15</v>
      </c>
      <c r="AQ1225" s="42">
        <v>3.8262972000000004E-15</v>
      </c>
      <c r="AR1225" s="42">
        <v>3.7447256000000003E-11</v>
      </c>
      <c r="AS1225" s="42">
        <v>1.1857539E-9</v>
      </c>
      <c r="AT1225" s="42">
        <v>3.1701985E-11</v>
      </c>
      <c r="AU1225" s="42">
        <v>4.9416168000000002E-6</v>
      </c>
      <c r="AV1225" s="29">
        <v>6.0853959000000003E-3</v>
      </c>
      <c r="AW1225" s="42">
        <v>2.6472510999999999E-9</v>
      </c>
      <c r="AX1225" s="42">
        <v>1.6098161E-11</v>
      </c>
      <c r="AY1225" s="42">
        <v>7.2025810000000004E-16</v>
      </c>
      <c r="AZ1225" s="5"/>
      <c r="BA1225" s="33" t="s">
        <v>1554</v>
      </c>
      <c r="BF1225"/>
      <c r="BG1225"/>
      <c r="BH1225"/>
      <c r="BI1225"/>
      <c r="BJ1225"/>
      <c r="BK1225"/>
      <c r="BL1225"/>
      <c r="BM1225"/>
      <c r="BN1225"/>
      <c r="BO1225"/>
      <c r="BP1225"/>
      <c r="BQ1225"/>
    </row>
    <row r="1226" spans="3:69">
      <c r="C1226" s="71" t="s">
        <v>1543</v>
      </c>
      <c r="D1226" s="15"/>
      <c r="E1226" s="29" t="s">
        <v>52</v>
      </c>
      <c r="F1226" s="43" t="s">
        <v>2646</v>
      </c>
      <c r="G1226" s="246">
        <f t="shared" si="1049"/>
        <v>8.1063591778867006E-3</v>
      </c>
      <c r="H1226" s="95">
        <f t="shared" si="1050"/>
        <v>3.9196439600000001E-4</v>
      </c>
      <c r="I1226" s="95">
        <f t="shared" si="1051"/>
        <v>6.2513373000000006E-4</v>
      </c>
      <c r="J1226" s="152">
        <f t="shared" si="1052"/>
        <v>3.6874963518867005E-3</v>
      </c>
      <c r="K1226" s="190">
        <v>3.4017647000000001E-3</v>
      </c>
      <c r="L1226" s="190">
        <v>2.0828167999999999E-4</v>
      </c>
      <c r="M1226" s="190">
        <v>4.0483260999999999E-4</v>
      </c>
      <c r="N1226" s="190">
        <v>3.2280975E-4</v>
      </c>
      <c r="O1226" s="190">
        <v>4.6978903E-5</v>
      </c>
      <c r="P1226" s="190">
        <v>2.2175742999999999E-5</v>
      </c>
      <c r="Q1226" s="190">
        <v>1.201944E-5</v>
      </c>
      <c r="R1226" s="190">
        <v>4.2780446E-5</v>
      </c>
      <c r="S1226" s="190">
        <v>3.5949248E-3</v>
      </c>
      <c r="T1226" s="190">
        <v>2.7531827999999999E-5</v>
      </c>
      <c r="U1226" s="190">
        <v>2.2255948999999999E-5</v>
      </c>
      <c r="V1226" s="190">
        <v>3.3288866999999998E-9</v>
      </c>
      <c r="X1226" s="241">
        <f t="shared" si="1053"/>
        <v>2.9325557758620689E-2</v>
      </c>
      <c r="Y1226" s="28">
        <v>0.46521339</v>
      </c>
      <c r="Z1226" s="67">
        <f t="shared" si="1045"/>
        <v>7.5245242498756719E-4</v>
      </c>
      <c r="AA1226" s="5">
        <f t="shared" si="1054"/>
        <v>3.8594358058379995E-8</v>
      </c>
      <c r="AB1226" s="5">
        <f t="shared" si="1055"/>
        <v>1.3168593965701997E-10</v>
      </c>
      <c r="AC1226" s="36">
        <f t="shared" si="1056"/>
        <v>4.0602250111999999E-3</v>
      </c>
      <c r="AD1226" s="42">
        <v>2.7366124000000001E-8</v>
      </c>
      <c r="AE1226" s="42">
        <v>8.2563956000000006E-11</v>
      </c>
      <c r="AF1226" s="42">
        <v>2.2557197999999999E-15</v>
      </c>
      <c r="AG1226" s="42">
        <v>3.0284904E-12</v>
      </c>
      <c r="AH1226" s="42">
        <v>1.9295798E-13</v>
      </c>
      <c r="AI1226" s="42">
        <v>4.7781463E-11</v>
      </c>
      <c r="AJ1226" s="42">
        <v>8.5969295999999999E-9</v>
      </c>
      <c r="AK1226" s="42">
        <v>6.8937883000000001E-12</v>
      </c>
      <c r="AL1226" s="42">
        <v>1.0194745E-11</v>
      </c>
      <c r="AM1226" s="42">
        <v>6.3562241999999996E-14</v>
      </c>
      <c r="AN1226" s="42">
        <v>7.0987365999999997E-16</v>
      </c>
      <c r="AO1226" s="42">
        <v>9.5785621000000001E-14</v>
      </c>
      <c r="AP1226" s="42">
        <v>1.3418637E-15</v>
      </c>
      <c r="AQ1226" s="42">
        <v>2.5508648000000001E-15</v>
      </c>
      <c r="AR1226" s="42">
        <v>2.4964837000000001E-11</v>
      </c>
      <c r="AS1226" s="42">
        <v>7.9050260999999995E-10</v>
      </c>
      <c r="AT1226" s="42">
        <v>2.1134656999999999E-11</v>
      </c>
      <c r="AU1226" s="42">
        <v>3.2944112000000001E-6</v>
      </c>
      <c r="AV1226" s="29">
        <v>4.0569305999999996E-3</v>
      </c>
      <c r="AW1226" s="42">
        <v>1.7648341000000001E-9</v>
      </c>
      <c r="AX1226" s="42">
        <v>1.0732106999999999E-11</v>
      </c>
      <c r="AY1226" s="42">
        <v>4.8017205999999999E-16</v>
      </c>
      <c r="AZ1226" s="5"/>
      <c r="BA1226" s="33" t="s">
        <v>1552</v>
      </c>
      <c r="BF1226"/>
      <c r="BG1226"/>
      <c r="BH1226"/>
      <c r="BI1226"/>
      <c r="BJ1226"/>
      <c r="BK1226"/>
      <c r="BL1226"/>
      <c r="BM1226"/>
      <c r="BN1226"/>
      <c r="BO1226"/>
      <c r="BP1226"/>
      <c r="BQ1226"/>
    </row>
    <row r="1227" spans="3:69">
      <c r="C1227" s="71" t="s">
        <v>1544</v>
      </c>
      <c r="D1227" s="15"/>
      <c r="E1227" s="29" t="s">
        <v>52</v>
      </c>
      <c r="F1227" s="43" t="s">
        <v>2647</v>
      </c>
      <c r="G1227" s="246">
        <f t="shared" si="1049"/>
        <v>2.4319077007659999E-2</v>
      </c>
      <c r="H1227" s="95">
        <f t="shared" si="1050"/>
        <v>1.1758931800000001E-3</v>
      </c>
      <c r="I1227" s="95">
        <f t="shared" si="1051"/>
        <v>1.87540117E-3</v>
      </c>
      <c r="J1227" s="152">
        <f t="shared" si="1052"/>
        <v>1.106248865766E-2</v>
      </c>
      <c r="K1227" s="190">
        <v>1.0205294E-2</v>
      </c>
      <c r="L1227" s="190">
        <v>6.2484504999999997E-4</v>
      </c>
      <c r="M1227" s="190">
        <v>1.2144978E-3</v>
      </c>
      <c r="N1227" s="190">
        <v>9.6842924000000005E-4</v>
      </c>
      <c r="O1227" s="190">
        <v>1.4093670999999999E-4</v>
      </c>
      <c r="P1227" s="190">
        <v>6.6527229999999998E-5</v>
      </c>
      <c r="Q1227" s="190">
        <v>3.6058320000000001E-5</v>
      </c>
      <c r="R1227" s="190">
        <v>1.2834133999999999E-4</v>
      </c>
      <c r="S1227" s="190">
        <v>1.0784774E-2</v>
      </c>
      <c r="T1227" s="190">
        <v>8.2595483999999995E-5</v>
      </c>
      <c r="U1227" s="190">
        <v>6.6767846999999996E-5</v>
      </c>
      <c r="V1227" s="190">
        <v>9.9866599999999995E-9</v>
      </c>
      <c r="X1227" s="241">
        <f t="shared" si="1053"/>
        <v>8.7976672413793103E-2</v>
      </c>
      <c r="Y1227" s="28">
        <v>1.3956402000000001</v>
      </c>
      <c r="Z1227" s="67">
        <f t="shared" si="1045"/>
        <v>2.257357278219743E-3</v>
      </c>
      <c r="AA1227" s="5">
        <f t="shared" si="1054"/>
        <v>1.1578307424725E-7</v>
      </c>
      <c r="AB1227" s="5">
        <f t="shared" si="1055"/>
        <v>3.9505782007189997E-10</v>
      </c>
      <c r="AC1227" s="36">
        <f t="shared" si="1056"/>
        <v>1.2180675233599999E-2</v>
      </c>
      <c r="AD1227" s="42">
        <v>8.2098371999999998E-8</v>
      </c>
      <c r="AE1227" s="42">
        <v>2.4769187000000001E-10</v>
      </c>
      <c r="AF1227" s="42">
        <v>6.7671593000000002E-15</v>
      </c>
      <c r="AG1227" s="42">
        <v>9.0854712999999992E-12</v>
      </c>
      <c r="AH1227" s="42">
        <v>5.7887394999999999E-13</v>
      </c>
      <c r="AI1227" s="42">
        <v>1.4334439000000001E-10</v>
      </c>
      <c r="AJ1227" s="42">
        <v>2.5790789000000001E-8</v>
      </c>
      <c r="AK1227" s="42">
        <v>2.0681364999999999E-11</v>
      </c>
      <c r="AL1227" s="42">
        <v>3.0584234000000001E-11</v>
      </c>
      <c r="AM1227" s="42">
        <v>1.9068672999999999E-13</v>
      </c>
      <c r="AN1227" s="42">
        <v>2.1296209999999999E-15</v>
      </c>
      <c r="AO1227" s="42">
        <v>2.8735685999999998E-13</v>
      </c>
      <c r="AP1227" s="42">
        <v>4.0255909999999998E-15</v>
      </c>
      <c r="AQ1227" s="42">
        <v>7.6525944000000008E-15</v>
      </c>
      <c r="AR1227" s="42">
        <v>7.4894512000000006E-11</v>
      </c>
      <c r="AS1227" s="42">
        <v>2.3715077999999999E-9</v>
      </c>
      <c r="AT1227" s="42">
        <v>6.340397E-11</v>
      </c>
      <c r="AU1227" s="42">
        <v>9.8832336000000004E-6</v>
      </c>
      <c r="AV1227" s="29">
        <v>1.2170792E-2</v>
      </c>
      <c r="AW1227" s="42">
        <v>5.2945021999999997E-9</v>
      </c>
      <c r="AX1227" s="42">
        <v>3.2196321999999999E-11</v>
      </c>
      <c r="AY1227" s="42">
        <v>1.4405162000000001E-15</v>
      </c>
      <c r="AZ1227" s="5"/>
      <c r="BA1227" s="33" t="s">
        <v>1555</v>
      </c>
      <c r="BF1227"/>
      <c r="BG1227"/>
      <c r="BH1227"/>
      <c r="BI1227"/>
      <c r="BJ1227"/>
      <c r="BK1227"/>
      <c r="BL1227"/>
      <c r="BM1227"/>
      <c r="BN1227"/>
      <c r="BO1227"/>
      <c r="BP1227"/>
      <c r="BQ1227"/>
    </row>
    <row r="1228" spans="3:69">
      <c r="C1228" s="71" t="s">
        <v>1545</v>
      </c>
      <c r="D1228" s="15"/>
      <c r="E1228" s="29" t="s">
        <v>52</v>
      </c>
      <c r="F1228" s="43" t="s">
        <v>2648</v>
      </c>
      <c r="G1228" s="246">
        <f t="shared" si="1049"/>
        <v>2.02658979722166E-2</v>
      </c>
      <c r="H1228" s="95">
        <f t="shared" si="1050"/>
        <v>9.7991098800000002E-4</v>
      </c>
      <c r="I1228" s="95">
        <f t="shared" si="1051"/>
        <v>1.5628343099999998E-3</v>
      </c>
      <c r="J1228" s="152">
        <f t="shared" si="1052"/>
        <v>9.2187408742165997E-3</v>
      </c>
      <c r="K1228" s="190">
        <v>8.5044118000000002E-3</v>
      </c>
      <c r="L1228" s="190">
        <v>5.2070421000000001E-4</v>
      </c>
      <c r="M1228" s="190">
        <v>1.0120814999999999E-3</v>
      </c>
      <c r="N1228" s="190">
        <v>8.0702436999999998E-4</v>
      </c>
      <c r="O1228" s="190">
        <v>1.1744725999999999E-4</v>
      </c>
      <c r="P1228" s="190">
        <v>5.5439358000000002E-5</v>
      </c>
      <c r="Q1228" s="190">
        <v>3.0048599999999999E-5</v>
      </c>
      <c r="R1228" s="190">
        <v>1.0695110999999999E-4</v>
      </c>
      <c r="S1228" s="190">
        <v>8.9873120000000008E-3</v>
      </c>
      <c r="T1228" s="190">
        <v>6.882957E-5</v>
      </c>
      <c r="U1228" s="190">
        <v>5.5639871999999999E-5</v>
      </c>
      <c r="V1228" s="190">
        <v>8.3222165999999996E-9</v>
      </c>
      <c r="X1228" s="241">
        <f t="shared" si="1053"/>
        <v>7.3313894827586198E-2</v>
      </c>
      <c r="Y1228" s="28">
        <v>1.1630335000000001</v>
      </c>
      <c r="Z1228" s="67">
        <f t="shared" si="1045"/>
        <v>1.8811310624476023E-3</v>
      </c>
      <c r="AA1228" s="5">
        <f t="shared" si="1054"/>
        <v>9.6485894974059997E-8</v>
      </c>
      <c r="AB1228" s="5">
        <f t="shared" si="1055"/>
        <v>3.2921484789489998E-10</v>
      </c>
      <c r="AC1228" s="36">
        <f t="shared" si="1056"/>
        <v>1.0150563027999999E-2</v>
      </c>
      <c r="AD1228" s="42">
        <v>6.8415309999999994E-8</v>
      </c>
      <c r="AE1228" s="42">
        <v>2.0640988999999999E-10</v>
      </c>
      <c r="AF1228" s="42">
        <v>5.6392994000000001E-15</v>
      </c>
      <c r="AG1228" s="42">
        <v>7.5712260999999996E-12</v>
      </c>
      <c r="AH1228" s="42">
        <v>4.8239496000000004E-13</v>
      </c>
      <c r="AI1228" s="42">
        <v>1.1945366E-10</v>
      </c>
      <c r="AJ1228" s="42">
        <v>2.1492323999999999E-8</v>
      </c>
      <c r="AK1228" s="42">
        <v>1.7234471000000001E-11</v>
      </c>
      <c r="AL1228" s="42">
        <v>2.5486861999999999E-11</v>
      </c>
      <c r="AM1228" s="42">
        <v>1.5890561E-13</v>
      </c>
      <c r="AN1228" s="42">
        <v>1.7746840999999999E-15</v>
      </c>
      <c r="AO1228" s="42">
        <v>2.3946404999999999E-13</v>
      </c>
      <c r="AP1228" s="42">
        <v>3.3546592000000001E-15</v>
      </c>
      <c r="AQ1228" s="42">
        <v>6.3771620000000001E-15</v>
      </c>
      <c r="AR1228" s="42">
        <v>6.2412092999999994E-11</v>
      </c>
      <c r="AS1228" s="42">
        <v>1.9762565000000001E-9</v>
      </c>
      <c r="AT1228" s="42">
        <v>5.2836641000000002E-11</v>
      </c>
      <c r="AU1228" s="42">
        <v>8.2360280000000004E-6</v>
      </c>
      <c r="AV1228" s="29">
        <v>1.0142327E-2</v>
      </c>
      <c r="AW1228" s="42">
        <v>4.4120850999999999E-9</v>
      </c>
      <c r="AX1228" s="42">
        <v>2.6830267999999999E-11</v>
      </c>
      <c r="AY1228" s="42">
        <v>1.2004302E-15</v>
      </c>
      <c r="AZ1228" s="5"/>
      <c r="BA1228" s="33" t="s">
        <v>1552</v>
      </c>
      <c r="BF1228"/>
      <c r="BG1228"/>
      <c r="BH1228"/>
      <c r="BI1228"/>
      <c r="BJ1228"/>
      <c r="BK1228"/>
      <c r="BL1228"/>
      <c r="BM1228"/>
      <c r="BN1228"/>
      <c r="BO1228"/>
      <c r="BP1228"/>
      <c r="BQ1228"/>
    </row>
    <row r="1229" spans="3:69">
      <c r="C1229" s="71" t="s">
        <v>1587</v>
      </c>
      <c r="E1229" s="29" t="s">
        <v>52</v>
      </c>
      <c r="F1229" s="43" t="s">
        <v>2649</v>
      </c>
      <c r="G1229" s="246">
        <f t="shared" ref="G1229" si="1057">H1229+I1229+J1229+K1229</f>
        <v>2.4319077007659999E-2</v>
      </c>
      <c r="H1229" s="95">
        <f t="shared" ref="H1229" si="1058">N1229+O1229+P1229</f>
        <v>1.1758931800000001E-3</v>
      </c>
      <c r="I1229" s="95">
        <f t="shared" ref="I1229" si="1059">L1229+M1229+Q1229</f>
        <v>1.87540117E-3</v>
      </c>
      <c r="J1229" s="152">
        <f t="shared" ref="J1229" si="1060">R1229+IF(S1229="x",0,S1229)+IF(T1229="x",0,T1229)+IF(U1229="x",0,U1229)+V1229</f>
        <v>1.106248865766E-2</v>
      </c>
      <c r="K1229" s="190">
        <v>1.0205294E-2</v>
      </c>
      <c r="L1229" s="190">
        <v>6.2484504999999997E-4</v>
      </c>
      <c r="M1229" s="190">
        <v>1.2144978E-3</v>
      </c>
      <c r="N1229" s="190">
        <v>9.6842924000000005E-4</v>
      </c>
      <c r="O1229" s="190">
        <v>1.4093670999999999E-4</v>
      </c>
      <c r="P1229" s="190">
        <v>6.6527229999999998E-5</v>
      </c>
      <c r="Q1229" s="190">
        <v>3.6058320000000001E-5</v>
      </c>
      <c r="R1229" s="190">
        <v>1.2834133999999999E-4</v>
      </c>
      <c r="S1229" s="190">
        <v>1.0784774E-2</v>
      </c>
      <c r="T1229" s="190">
        <v>8.2595483999999995E-5</v>
      </c>
      <c r="U1229" s="190">
        <v>6.6767846999999996E-5</v>
      </c>
      <c r="V1229" s="190">
        <v>9.9866599999999995E-9</v>
      </c>
      <c r="X1229" s="241">
        <f t="shared" si="1053"/>
        <v>8.7976672413793103E-2</v>
      </c>
      <c r="Y1229" s="28">
        <v>1.3956402000000001</v>
      </c>
      <c r="Z1229" s="67">
        <f t="shared" si="1045"/>
        <v>2.257357278219743E-3</v>
      </c>
      <c r="AA1229" s="5">
        <f t="shared" ref="AA1229" si="1061">AD1229+AG1229+AH1229+AI1229+AJ1229+AR1229+AS1229+AW1229</f>
        <v>1.1578307424725E-7</v>
      </c>
      <c r="AB1229" s="5">
        <f t="shared" ref="AB1229" si="1062">AE1229+AF1229+AK1229+AL1229+AM1229+AN1229+AO1229+AP1229+AQ1229+AT1229+AX1229+AY1229</f>
        <v>3.9505782007189997E-10</v>
      </c>
      <c r="AC1229" s="36">
        <f t="shared" ref="AC1229" si="1063">AU1229+AV1229</f>
        <v>1.2180675233599999E-2</v>
      </c>
      <c r="AD1229" s="42">
        <v>8.2098371999999998E-8</v>
      </c>
      <c r="AE1229" s="42">
        <v>2.4769187000000001E-10</v>
      </c>
      <c r="AF1229" s="42">
        <v>6.7671593000000002E-15</v>
      </c>
      <c r="AG1229" s="42">
        <v>9.0854712999999992E-12</v>
      </c>
      <c r="AH1229" s="42">
        <v>5.7887394999999999E-13</v>
      </c>
      <c r="AI1229" s="42">
        <v>1.4334439000000001E-10</v>
      </c>
      <c r="AJ1229" s="42">
        <v>2.5790789000000001E-8</v>
      </c>
      <c r="AK1229" s="42">
        <v>2.0681364999999999E-11</v>
      </c>
      <c r="AL1229" s="42">
        <v>3.0584234000000001E-11</v>
      </c>
      <c r="AM1229" s="42">
        <v>1.9068672999999999E-13</v>
      </c>
      <c r="AN1229" s="42">
        <v>2.1296209999999999E-15</v>
      </c>
      <c r="AO1229" s="42">
        <v>2.8735685999999998E-13</v>
      </c>
      <c r="AP1229" s="42">
        <v>4.0255909999999998E-15</v>
      </c>
      <c r="AQ1229" s="42">
        <v>7.6525944000000008E-15</v>
      </c>
      <c r="AR1229" s="42">
        <v>7.4894512000000006E-11</v>
      </c>
      <c r="AS1229" s="42">
        <v>2.3715077999999999E-9</v>
      </c>
      <c r="AT1229" s="42">
        <v>6.340397E-11</v>
      </c>
      <c r="AU1229" s="42">
        <v>9.8832336000000004E-6</v>
      </c>
      <c r="AV1229" s="29">
        <v>1.2170792E-2</v>
      </c>
      <c r="AW1229" s="42">
        <v>5.2945021999999997E-9</v>
      </c>
      <c r="AX1229" s="42">
        <v>3.2196321999999999E-11</v>
      </c>
      <c r="AY1229" s="42">
        <v>1.4405162000000001E-15</v>
      </c>
      <c r="BF1229"/>
      <c r="BG1229"/>
      <c r="BH1229"/>
      <c r="BI1229"/>
      <c r="BJ1229"/>
      <c r="BK1229"/>
      <c r="BL1229"/>
      <c r="BM1229"/>
      <c r="BN1229"/>
      <c r="BO1229"/>
      <c r="BP1229"/>
      <c r="BQ1229"/>
    </row>
    <row r="1230" spans="3:69">
      <c r="BF1230"/>
      <c r="BG1230"/>
      <c r="BH1230"/>
      <c r="BI1230"/>
      <c r="BJ1230"/>
      <c r="BK1230"/>
      <c r="BL1230"/>
      <c r="BM1230"/>
      <c r="BN1230"/>
      <c r="BO1230"/>
      <c r="BP1230"/>
      <c r="BQ1230"/>
    </row>
    <row r="1231" spans="3:69">
      <c r="C1231" s="57" t="s">
        <v>1310</v>
      </c>
      <c r="D1231" s="1" t="s">
        <v>1308</v>
      </c>
      <c r="E1231" s="29"/>
      <c r="BF1231"/>
      <c r="BG1231"/>
      <c r="BH1231"/>
      <c r="BI1231"/>
      <c r="BJ1231"/>
      <c r="BK1231"/>
      <c r="BL1231"/>
      <c r="BM1231"/>
      <c r="BN1231"/>
      <c r="BO1231"/>
      <c r="BP1231"/>
      <c r="BQ1231"/>
    </row>
    <row r="1232" spans="3:69">
      <c r="F1232" s="29" t="s">
        <v>1309</v>
      </c>
      <c r="BF1232"/>
      <c r="BG1232"/>
      <c r="BH1232"/>
      <c r="BI1232"/>
      <c r="BJ1232"/>
      <c r="BK1232"/>
      <c r="BL1232"/>
      <c r="BM1232"/>
      <c r="BN1232"/>
      <c r="BO1232"/>
      <c r="BP1232"/>
      <c r="BQ1232"/>
    </row>
    <row r="1233" spans="3:69">
      <c r="BF1233"/>
      <c r="BG1233"/>
      <c r="BH1233"/>
      <c r="BI1233"/>
      <c r="BJ1233"/>
      <c r="BK1233"/>
      <c r="BL1233"/>
      <c r="BM1233"/>
      <c r="BN1233"/>
      <c r="BO1233"/>
      <c r="BP1233"/>
      <c r="BQ1233"/>
    </row>
    <row r="1235" spans="3:69">
      <c r="C1235" s="57" t="s">
        <v>1311</v>
      </c>
      <c r="D1235" s="1" t="s">
        <v>1313</v>
      </c>
      <c r="E1235" s="29"/>
    </row>
    <row r="1236" spans="3:69">
      <c r="C1236" s="57" t="s">
        <v>1312</v>
      </c>
      <c r="D1236" s="1" t="s">
        <v>1314</v>
      </c>
    </row>
    <row r="1237" spans="3:69">
      <c r="C1237" s="56" t="s">
        <v>1332</v>
      </c>
      <c r="E1237" s="29" t="s">
        <v>52</v>
      </c>
      <c r="F1237" s="134" t="s">
        <v>2665</v>
      </c>
      <c r="G1237" s="238">
        <f t="shared" ref="G1237:G1242" si="1064">H1237+I1237+J1237+K1237</f>
        <v>0.31572330685839539</v>
      </c>
      <c r="H1237" s="134">
        <f t="shared" ref="H1237:H1242" si="1065">N1237+O1237+P1237</f>
        <v>2.4144935730000001E-3</v>
      </c>
      <c r="I1237" s="134">
        <f t="shared" ref="I1237:I1242" si="1066">L1237+M1237+Q1237</f>
        <v>0.2244118816</v>
      </c>
      <c r="J1237" s="138">
        <f t="shared" ref="J1237:J1242" si="1067">R1237+IF(S1237="x",0,S1237)+IF(T1237="x",0,T1237)+IF(U1237="x",0,U1237)+V1237</f>
        <v>2.8102937685395402E-2</v>
      </c>
      <c r="K1237" s="191">
        <v>6.0793993999999997E-2</v>
      </c>
      <c r="L1237" s="191">
        <v>3.5161286000000001E-3</v>
      </c>
      <c r="M1237" s="191">
        <v>0.22013985999999999</v>
      </c>
      <c r="N1237" s="191">
        <v>-7.0338326999999998E-5</v>
      </c>
      <c r="O1237" s="191">
        <v>2.0279432E-3</v>
      </c>
      <c r="P1237" s="191">
        <v>4.5688869999999999E-4</v>
      </c>
      <c r="Q1237" s="191">
        <v>7.5589299999999999E-4</v>
      </c>
      <c r="R1237" s="191">
        <v>1.6067547E-3</v>
      </c>
      <c r="S1237" s="191">
        <v>1.4159797999999999E-2</v>
      </c>
      <c r="T1237" s="191">
        <v>1.1127069E-4</v>
      </c>
      <c r="U1237" s="191">
        <v>1.2225112E-2</v>
      </c>
      <c r="V1237" s="191">
        <v>2.2953953999999999E-9</v>
      </c>
      <c r="X1237" s="252">
        <f t="shared" ref="X1237:X1300" si="1068">K1237/0.116</f>
        <v>0.52408615517241375</v>
      </c>
      <c r="Y1237" s="3">
        <v>5.6264747000000002</v>
      </c>
      <c r="Z1237" s="67">
        <f t="shared" ref="Z1237:Z1242" si="1069">AA1237*42.1*400+AB1237*1396*400+AC1237*0.0000357*200</f>
        <v>2.8008317689912122E-2</v>
      </c>
      <c r="AA1237" s="5">
        <f t="shared" ref="AA1237:AA1242" si="1070">AD1237+AG1237+AH1237+AI1237+AJ1237+AR1237+AS1237+AW1237</f>
        <v>1.131286010993E-6</v>
      </c>
      <c r="AB1237" s="5">
        <f t="shared" ref="AB1237:AB1242" si="1071">AE1237+AF1237+AK1237+AL1237+AM1237+AN1237+AO1237+AP1237+AQ1237+AT1237+AX1237+AY1237</f>
        <v>1.5549462074000002E-8</v>
      </c>
      <c r="AC1237" s="36">
        <f t="shared" ref="AC1237:AC1242" si="1072">AU1237+AV1237</f>
        <v>3.8465216060000001E-2</v>
      </c>
      <c r="AD1237" s="5">
        <v>5.1199493999999999E-7</v>
      </c>
      <c r="AE1237" s="5">
        <v>1.5434483E-9</v>
      </c>
      <c r="AF1237" s="5">
        <v>4.2177760000000002E-14</v>
      </c>
      <c r="AG1237" s="5">
        <v>4.3826223999999998E-9</v>
      </c>
      <c r="AH1237" s="5">
        <v>2.7376252000000001E-11</v>
      </c>
      <c r="AI1237" s="5">
        <v>-9.3279589999999996E-12</v>
      </c>
      <c r="AJ1237" s="5">
        <v>3.3709041000000001E-7</v>
      </c>
      <c r="AK1237" s="5">
        <v>-1.5613576E-12</v>
      </c>
      <c r="AL1237" s="5">
        <v>7.4012343E-10</v>
      </c>
      <c r="AM1237" s="5">
        <v>1.2813346E-11</v>
      </c>
      <c r="AN1237" s="5">
        <v>4.6695065000000004E-12</v>
      </c>
      <c r="AO1237" s="5">
        <v>3.1414972999999999E-12</v>
      </c>
      <c r="AP1237" s="5">
        <v>4.9593972999999998E-14</v>
      </c>
      <c r="AQ1237" s="5">
        <v>5.9494905000000001E-14</v>
      </c>
      <c r="AR1237" s="5">
        <v>1.5815069000000001E-9</v>
      </c>
      <c r="AS1237" s="5">
        <v>5.3889433999999996E-9</v>
      </c>
      <c r="AT1237" s="5">
        <v>1.1599666000000001E-8</v>
      </c>
      <c r="AU1237" s="5">
        <v>2.3801205999999999E-4</v>
      </c>
      <c r="AV1237" s="5">
        <v>3.8227204000000001E-2</v>
      </c>
      <c r="AW1237" s="5">
        <v>2.7082954000000002E-7</v>
      </c>
      <c r="AX1237" s="5">
        <v>1.6469364E-9</v>
      </c>
      <c r="AY1237" s="5">
        <v>7.3685162E-14</v>
      </c>
      <c r="BA1237" s="36" t="s">
        <v>1404</v>
      </c>
    </row>
    <row r="1238" spans="3:69">
      <c r="C1238" s="56" t="s">
        <v>1333</v>
      </c>
      <c r="E1238" s="29" t="s">
        <v>52</v>
      </c>
      <c r="F1238" s="134" t="s">
        <v>2666</v>
      </c>
      <c r="G1238" s="238">
        <f t="shared" si="1064"/>
        <v>0.33785354422285252</v>
      </c>
      <c r="H1238" s="134">
        <f t="shared" si="1065"/>
        <v>1.2942985630000001E-3</v>
      </c>
      <c r="I1238" s="134">
        <f t="shared" si="1066"/>
        <v>0.24648534915999998</v>
      </c>
      <c r="J1238" s="138">
        <f t="shared" si="1067"/>
        <v>2.1956636499852505E-2</v>
      </c>
      <c r="K1238" s="191">
        <v>6.8117259999999999E-2</v>
      </c>
      <c r="L1238" s="191">
        <v>3.5951134000000002E-3</v>
      </c>
      <c r="M1238" s="191">
        <v>0.24236368999999999</v>
      </c>
      <c r="N1238" s="191">
        <v>6.6935848999999999E-4</v>
      </c>
      <c r="O1238" s="191">
        <v>5.2495815999999997E-4</v>
      </c>
      <c r="P1238" s="191">
        <v>9.9981913000000001E-5</v>
      </c>
      <c r="Q1238" s="191">
        <v>5.2654576000000001E-4</v>
      </c>
      <c r="R1238" s="191">
        <v>3.4880756000000001E-4</v>
      </c>
      <c r="S1238" s="191">
        <v>1.2266384E-2</v>
      </c>
      <c r="T1238" s="191">
        <v>1.2583791E-4</v>
      </c>
      <c r="U1238" s="191">
        <v>9.2156048000000008E-3</v>
      </c>
      <c r="V1238" s="191">
        <v>2.2298525000000001E-9</v>
      </c>
      <c r="X1238" s="252">
        <f t="shared" si="1068"/>
        <v>0.58721775862068959</v>
      </c>
      <c r="Y1238" s="3">
        <v>5.6015784000000002</v>
      </c>
      <c r="Z1238" s="67">
        <f t="shared" si="1069"/>
        <v>2.2745287045539464E-2</v>
      </c>
      <c r="AA1238" s="5">
        <f t="shared" si="1070"/>
        <v>9.5246707717900007E-7</v>
      </c>
      <c r="AB1238" s="5">
        <f t="shared" si="1071"/>
        <v>1.1506249254411E-8</v>
      </c>
      <c r="AC1238" s="36">
        <f t="shared" si="1072"/>
        <v>3.9306986299999999E-2</v>
      </c>
      <c r="AD1238" s="5">
        <v>5.7567536000000003E-7</v>
      </c>
      <c r="AE1238" s="5">
        <v>1.7352234E-9</v>
      </c>
      <c r="AF1238" s="5">
        <v>4.7420982000000001E-14</v>
      </c>
      <c r="AG1238" s="5">
        <v>5.3713611999999999E-9</v>
      </c>
      <c r="AH1238" s="5">
        <v>2.3162889000000001E-11</v>
      </c>
      <c r="AI1238" s="5">
        <v>1.0538085999999999E-10</v>
      </c>
      <c r="AJ1238" s="5">
        <v>3.2467698000000002E-7</v>
      </c>
      <c r="AK1238" s="5">
        <v>1.4926957000000002E-11</v>
      </c>
      <c r="AL1238" s="5">
        <v>7.3661808999999996E-10</v>
      </c>
      <c r="AM1238" s="5">
        <v>6.3627814000000001E-12</v>
      </c>
      <c r="AN1238" s="5">
        <v>5.2165634000000001E-12</v>
      </c>
      <c r="AO1238" s="5">
        <v>5.8651830000000004E-13</v>
      </c>
      <c r="AP1238" s="5">
        <v>1.0417901000000001E-14</v>
      </c>
      <c r="AQ1238" s="5">
        <v>1.4574577000000001E-14</v>
      </c>
      <c r="AR1238" s="5">
        <v>3.3895303000000001E-10</v>
      </c>
      <c r="AS1238" s="5">
        <v>2.8284072000000001E-9</v>
      </c>
      <c r="AT1238" s="5">
        <v>8.7430231E-9</v>
      </c>
      <c r="AU1238" s="5">
        <v>3.3573730000000001E-4</v>
      </c>
      <c r="AV1238" s="5">
        <v>3.8971248999999999E-2</v>
      </c>
      <c r="AW1238" s="5">
        <v>4.3447471999999997E-8</v>
      </c>
      <c r="AX1238" s="5">
        <v>2.6420761000000001E-10</v>
      </c>
      <c r="AY1238" s="5">
        <v>1.1820851E-14</v>
      </c>
      <c r="BA1238" s="36" t="s">
        <v>1404</v>
      </c>
    </row>
    <row r="1239" spans="3:69">
      <c r="C1239" s="56" t="s">
        <v>1334</v>
      </c>
      <c r="E1239" s="29" t="s">
        <v>52</v>
      </c>
      <c r="F1239" s="134" t="s">
        <v>2667</v>
      </c>
      <c r="G1239" s="238">
        <f t="shared" si="1064"/>
        <v>0.41740863908920106</v>
      </c>
      <c r="H1239" s="134">
        <f t="shared" si="1065"/>
        <v>3.05915154E-3</v>
      </c>
      <c r="I1239" s="134">
        <f t="shared" si="1066"/>
        <v>0.30614376380000002</v>
      </c>
      <c r="J1239" s="138">
        <f t="shared" si="1067"/>
        <v>4.1975149749201003E-2</v>
      </c>
      <c r="K1239" s="191">
        <v>6.6230574E-2</v>
      </c>
      <c r="L1239" s="191">
        <v>4.151905E-3</v>
      </c>
      <c r="M1239" s="191">
        <v>0.30091530999999999</v>
      </c>
      <c r="N1239" s="191">
        <v>-1.3747156999999999E-3</v>
      </c>
      <c r="O1239" s="191">
        <v>3.6014776999999999E-3</v>
      </c>
      <c r="P1239" s="191">
        <v>8.3238954000000001E-4</v>
      </c>
      <c r="Q1239" s="191">
        <v>1.0765487999999999E-3</v>
      </c>
      <c r="R1239" s="191">
        <v>2.8948504000000002E-3</v>
      </c>
      <c r="S1239" s="191">
        <v>1.9798276E-2</v>
      </c>
      <c r="T1239" s="191">
        <v>1.0450674E-4</v>
      </c>
      <c r="U1239" s="191">
        <v>1.9177514E-2</v>
      </c>
      <c r="V1239" s="191">
        <v>2.609201E-9</v>
      </c>
      <c r="X1239" s="252">
        <f t="shared" si="1068"/>
        <v>0.57095322413793104</v>
      </c>
      <c r="Y1239" s="3">
        <v>5.6955597999999998</v>
      </c>
      <c r="Z1239" s="67">
        <f t="shared" si="1069"/>
        <v>3.9777473972410299E-2</v>
      </c>
      <c r="AA1239" s="5">
        <f t="shared" si="1070"/>
        <v>1.549169433272E-6</v>
      </c>
      <c r="AB1239" s="5">
        <f t="shared" si="1071"/>
        <v>2.4027604285889003E-8</v>
      </c>
      <c r="AC1239" s="36">
        <f t="shared" si="1072"/>
        <v>3.8157770709999997E-2</v>
      </c>
      <c r="AD1239" s="5">
        <v>5.6242385999999995E-7</v>
      </c>
      <c r="AE1239" s="5">
        <v>1.6952787E-9</v>
      </c>
      <c r="AF1239" s="5">
        <v>4.6327868000000002E-14</v>
      </c>
      <c r="AG1239" s="5">
        <v>5.6851578E-9</v>
      </c>
      <c r="AH1239" s="5">
        <v>3.5103372000000002E-11</v>
      </c>
      <c r="AI1239" s="5">
        <v>-2.0226640000000001E-10</v>
      </c>
      <c r="AJ1239" s="5">
        <v>4.5953212999999998E-7</v>
      </c>
      <c r="AK1239" s="5">
        <v>-2.9449660000000003E-11</v>
      </c>
      <c r="AL1239" s="5">
        <v>1.0287968E-9</v>
      </c>
      <c r="AM1239" s="5">
        <v>2.1975998000000001E-11</v>
      </c>
      <c r="AN1239" s="5">
        <v>6.3576280000000003E-12</v>
      </c>
      <c r="AO1239" s="5">
        <v>5.8579117000000002E-12</v>
      </c>
      <c r="AP1239" s="5">
        <v>9.0700771000000001E-14</v>
      </c>
      <c r="AQ1239" s="5">
        <v>1.0862081E-13</v>
      </c>
      <c r="AR1239" s="5">
        <v>2.8181304999999998E-9</v>
      </c>
      <c r="AS1239" s="5">
        <v>8.8700579999999996E-9</v>
      </c>
      <c r="AT1239" s="5">
        <v>1.8197007E-8</v>
      </c>
      <c r="AU1239" s="5">
        <v>2.8054171000000002E-4</v>
      </c>
      <c r="AV1239">
        <v>3.7877228999999998E-2</v>
      </c>
      <c r="AW1239" s="5">
        <v>5.1000725999999996E-7</v>
      </c>
      <c r="AX1239" s="5">
        <v>3.1013954999999999E-9</v>
      </c>
      <c r="AY1239" s="5">
        <v>1.3875874000000001E-13</v>
      </c>
      <c r="BA1239" s="36" t="s">
        <v>1404</v>
      </c>
    </row>
    <row r="1240" spans="3:69">
      <c r="C1240" s="56" t="s">
        <v>1335</v>
      </c>
      <c r="E1240" s="29" t="s">
        <v>52</v>
      </c>
      <c r="F1240" s="134" t="s">
        <v>2668</v>
      </c>
      <c r="G1240" s="238">
        <f t="shared" si="1064"/>
        <v>0.4616691132481151</v>
      </c>
      <c r="H1240" s="134">
        <f t="shared" si="1065"/>
        <v>8.1876149999999994E-4</v>
      </c>
      <c r="I1240" s="134">
        <f t="shared" si="1066"/>
        <v>0.35029069908999999</v>
      </c>
      <c r="J1240" s="138">
        <f t="shared" si="1067"/>
        <v>2.9682547658115101E-2</v>
      </c>
      <c r="K1240" s="191">
        <v>8.0877105000000005E-2</v>
      </c>
      <c r="L1240" s="191">
        <v>4.3098748000000003E-3</v>
      </c>
      <c r="M1240" s="191">
        <v>0.34536296999999999</v>
      </c>
      <c r="N1240" s="191">
        <v>1.0467795E-4</v>
      </c>
      <c r="O1240" s="191">
        <v>5.9550759000000003E-4</v>
      </c>
      <c r="P1240" s="191">
        <v>1.1857595999999999E-4</v>
      </c>
      <c r="Q1240" s="191">
        <v>6.1785428999999996E-4</v>
      </c>
      <c r="R1240" s="191">
        <v>3.7895600000000001E-4</v>
      </c>
      <c r="S1240" s="191">
        <v>1.6011447000000002E-2</v>
      </c>
      <c r="T1240" s="191">
        <v>1.3364118E-4</v>
      </c>
      <c r="U1240" s="191">
        <v>1.3158501E-2</v>
      </c>
      <c r="V1240" s="191">
        <v>2.4781150999999998E-9</v>
      </c>
      <c r="X1240" s="252">
        <f t="shared" si="1068"/>
        <v>0.69721642241379311</v>
      </c>
      <c r="Y1240" s="3">
        <v>5.6457670999999996</v>
      </c>
      <c r="Z1240" s="67">
        <f t="shared" si="1069"/>
        <v>2.9251412277003005E-2</v>
      </c>
      <c r="AA1240" s="5">
        <f t="shared" si="1070"/>
        <v>1.191531546694E-6</v>
      </c>
      <c r="AB1240" s="5">
        <f t="shared" si="1071"/>
        <v>1.5941178477148E-8</v>
      </c>
      <c r="AC1240" s="36">
        <f t="shared" si="1072"/>
        <v>3.9841312190000006E-2</v>
      </c>
      <c r="AD1240" s="5">
        <v>6.8978468999999999E-7</v>
      </c>
      <c r="AE1240" s="5">
        <v>2.078829E-9</v>
      </c>
      <c r="AF1240" s="5">
        <v>5.681431E-14</v>
      </c>
      <c r="AG1240" s="5">
        <v>7.6626354000000001E-9</v>
      </c>
      <c r="AH1240" s="5">
        <v>2.6676646999999999E-11</v>
      </c>
      <c r="AI1240" s="5">
        <v>2.7151247000000001E-11</v>
      </c>
      <c r="AJ1240" s="5">
        <v>4.3470527E-7</v>
      </c>
      <c r="AK1240" s="5">
        <v>3.5269688E-12</v>
      </c>
      <c r="AL1240" s="5">
        <v>1.0217861E-9</v>
      </c>
      <c r="AM1240" s="5">
        <v>9.0748695000000006E-12</v>
      </c>
      <c r="AN1240" s="5">
        <v>7.4517418999999998E-12</v>
      </c>
      <c r="AO1240" s="5">
        <v>7.4795374000000002E-13</v>
      </c>
      <c r="AP1240" s="5">
        <v>1.2348628E-14</v>
      </c>
      <c r="AQ1240" s="5">
        <v>1.8780154000000001E-14</v>
      </c>
      <c r="AR1240" s="5">
        <v>3.3302280000000002E-10</v>
      </c>
      <c r="AS1240" s="5">
        <v>3.7489855999999997E-9</v>
      </c>
      <c r="AT1240" s="5">
        <v>1.2483721E-8</v>
      </c>
      <c r="AU1240" s="5">
        <v>4.7599219000000001E-4</v>
      </c>
      <c r="AV1240" s="5">
        <v>3.9365320000000002E-2</v>
      </c>
      <c r="AW1240" s="5">
        <v>5.5243115000000001E-8</v>
      </c>
      <c r="AX1240" s="5">
        <v>3.3593787E-10</v>
      </c>
      <c r="AY1240" s="5">
        <v>1.5030116000000001E-14</v>
      </c>
      <c r="BA1240" s="36" t="s">
        <v>1404</v>
      </c>
    </row>
    <row r="1241" spans="3:69">
      <c r="C1241" s="56" t="s">
        <v>1336</v>
      </c>
      <c r="E1241" s="29" t="s">
        <v>52</v>
      </c>
      <c r="F1241" s="134" t="s">
        <v>2669</v>
      </c>
      <c r="G1241" s="238">
        <f t="shared" si="1064"/>
        <v>0.35157456828985251</v>
      </c>
      <c r="H1241" s="134">
        <f t="shared" si="1065"/>
        <v>1.9683268100000001E-3</v>
      </c>
      <c r="I1241" s="134">
        <f t="shared" si="1066"/>
        <v>0.24772490387000001</v>
      </c>
      <c r="J1241" s="138">
        <f t="shared" si="1067"/>
        <v>2.2657252609852498E-2</v>
      </c>
      <c r="K1241" s="191">
        <v>7.9224085E-2</v>
      </c>
      <c r="L1241" s="191">
        <v>4.1768354000000004E-3</v>
      </c>
      <c r="M1241" s="191">
        <v>0.24291882000000001</v>
      </c>
      <c r="N1241" s="191">
        <v>1.2250220999999999E-3</v>
      </c>
      <c r="O1241" s="191">
        <v>6.3333534E-4</v>
      </c>
      <c r="P1241" s="191">
        <v>1.0996937E-4</v>
      </c>
      <c r="Q1241" s="191">
        <v>6.2924846999999997E-4</v>
      </c>
      <c r="R1241" s="191">
        <v>4.2956537000000001E-4</v>
      </c>
      <c r="S1241" s="191">
        <v>1.2855732999999999E-2</v>
      </c>
      <c r="T1241" s="191">
        <v>1.5485601E-4</v>
      </c>
      <c r="U1241" s="191">
        <v>9.2170959999999993E-3</v>
      </c>
      <c r="V1241" s="191">
        <v>2.2298525000000001E-9</v>
      </c>
      <c r="X1241" s="252">
        <f t="shared" si="1068"/>
        <v>0.68296625</v>
      </c>
      <c r="Y1241" s="3">
        <v>7.2125911</v>
      </c>
      <c r="Z1241" s="67">
        <f t="shared" si="1069"/>
        <v>2.4867146311401703E-2</v>
      </c>
      <c r="AA1241" s="5">
        <f t="shared" si="1070"/>
        <v>1.0635398125129999E-6</v>
      </c>
      <c r="AB1241" s="5">
        <f t="shared" si="1071"/>
        <v>1.1817311287908999E-8</v>
      </c>
      <c r="AC1241" s="36">
        <f t="shared" si="1072"/>
        <v>5.0188969960000003E-2</v>
      </c>
      <c r="AD1241" s="5">
        <v>6.6531571999999996E-7</v>
      </c>
      <c r="AE1241" s="5">
        <v>2.0056549999999999E-9</v>
      </c>
      <c r="AF1241" s="5">
        <v>5.4809350999999999E-14</v>
      </c>
      <c r="AG1241" s="5">
        <v>5.3784724000000003E-9</v>
      </c>
      <c r="AH1241" s="5">
        <v>2.8124083E-11</v>
      </c>
      <c r="AI1241" s="5">
        <v>1.8578615E-10</v>
      </c>
      <c r="AJ1241" s="5">
        <v>3.4471653999999997E-7</v>
      </c>
      <c r="AK1241" s="5">
        <v>2.6522576E-11</v>
      </c>
      <c r="AL1241" s="5">
        <v>7.5740321000000002E-10</v>
      </c>
      <c r="AM1241" s="5">
        <v>6.3636632000000002E-12</v>
      </c>
      <c r="AN1241" s="5">
        <v>5.2166949000000001E-12</v>
      </c>
      <c r="AO1241" s="5">
        <v>6.3930768000000004E-13</v>
      </c>
      <c r="AP1241" s="5">
        <v>1.1917401000000001E-14</v>
      </c>
      <c r="AQ1241" s="5">
        <v>1.5635588999999999E-14</v>
      </c>
      <c r="AR1241" s="5">
        <v>4.3159918000000001E-10</v>
      </c>
      <c r="AS1241" s="5">
        <v>2.9226537E-9</v>
      </c>
      <c r="AT1241" s="5">
        <v>8.7444377999999993E-9</v>
      </c>
      <c r="AU1241" s="5">
        <v>3.3785295999999999E-4</v>
      </c>
      <c r="AV1241" s="5">
        <v>4.9851117E-2</v>
      </c>
      <c r="AW1241" s="5">
        <v>4.4560917000000001E-8</v>
      </c>
      <c r="AX1241" s="5">
        <v>2.7097854999999998E-10</v>
      </c>
      <c r="AY1241" s="5">
        <v>1.2123787999999999E-14</v>
      </c>
      <c r="BA1241" s="36" t="s">
        <v>1404</v>
      </c>
    </row>
    <row r="1242" spans="3:69">
      <c r="C1242" s="56" t="s">
        <v>1337</v>
      </c>
      <c r="E1242" s="29" t="s">
        <v>52</v>
      </c>
      <c r="F1242" s="134" t="s">
        <v>2670</v>
      </c>
      <c r="G1242" s="238">
        <f t="shared" si="1064"/>
        <v>0.35157456828985251</v>
      </c>
      <c r="H1242" s="134">
        <f t="shared" si="1065"/>
        <v>1.9683268100000001E-3</v>
      </c>
      <c r="I1242" s="134">
        <f t="shared" si="1066"/>
        <v>0.24772490387000001</v>
      </c>
      <c r="J1242" s="138">
        <f t="shared" si="1067"/>
        <v>2.2657252609852498E-2</v>
      </c>
      <c r="K1242" s="191">
        <v>7.9224085E-2</v>
      </c>
      <c r="L1242" s="191">
        <v>4.1768354000000004E-3</v>
      </c>
      <c r="M1242" s="191">
        <v>0.24291882000000001</v>
      </c>
      <c r="N1242" s="191">
        <v>1.2250220999999999E-3</v>
      </c>
      <c r="O1242" s="191">
        <v>6.3333534E-4</v>
      </c>
      <c r="P1242" s="191">
        <v>1.0996937E-4</v>
      </c>
      <c r="Q1242" s="191">
        <v>6.2924846999999997E-4</v>
      </c>
      <c r="R1242" s="191">
        <v>4.2956537000000001E-4</v>
      </c>
      <c r="S1242" s="191">
        <v>1.2855732999999999E-2</v>
      </c>
      <c r="T1242" s="191">
        <v>1.5485601E-4</v>
      </c>
      <c r="U1242" s="191">
        <v>9.2170959999999993E-3</v>
      </c>
      <c r="V1242" s="191">
        <v>2.2298525000000001E-9</v>
      </c>
      <c r="X1242" s="252">
        <f t="shared" si="1068"/>
        <v>0.68296625</v>
      </c>
      <c r="Y1242" s="3">
        <v>7.2125911</v>
      </c>
      <c r="Z1242" s="67">
        <f t="shared" si="1069"/>
        <v>2.4867146311401703E-2</v>
      </c>
      <c r="AA1242" s="5">
        <f t="shared" si="1070"/>
        <v>1.0635398125129999E-6</v>
      </c>
      <c r="AB1242" s="5">
        <f t="shared" si="1071"/>
        <v>1.1817311287908999E-8</v>
      </c>
      <c r="AC1242" s="36">
        <f t="shared" si="1072"/>
        <v>5.0188969960000003E-2</v>
      </c>
      <c r="AD1242" s="5">
        <v>6.6531571999999996E-7</v>
      </c>
      <c r="AE1242" s="5">
        <v>2.0056549999999999E-9</v>
      </c>
      <c r="AF1242" s="5">
        <v>5.4809350999999999E-14</v>
      </c>
      <c r="AG1242" s="5">
        <v>5.3784724000000003E-9</v>
      </c>
      <c r="AH1242" s="5">
        <v>2.8124083E-11</v>
      </c>
      <c r="AI1242" s="5">
        <v>1.8578615E-10</v>
      </c>
      <c r="AJ1242" s="5">
        <v>3.4471653999999997E-7</v>
      </c>
      <c r="AK1242" s="5">
        <v>2.6522576E-11</v>
      </c>
      <c r="AL1242" s="5">
        <v>7.5740321000000002E-10</v>
      </c>
      <c r="AM1242" s="5">
        <v>6.3636632000000002E-12</v>
      </c>
      <c r="AN1242" s="5">
        <v>5.2166949000000001E-12</v>
      </c>
      <c r="AO1242" s="5">
        <v>6.3930768000000004E-13</v>
      </c>
      <c r="AP1242" s="5">
        <v>1.1917401000000001E-14</v>
      </c>
      <c r="AQ1242" s="5">
        <v>1.5635588999999999E-14</v>
      </c>
      <c r="AR1242" s="5">
        <v>4.3159918000000001E-10</v>
      </c>
      <c r="AS1242" s="5">
        <v>2.9226537E-9</v>
      </c>
      <c r="AT1242" s="5">
        <v>8.7444377999999993E-9</v>
      </c>
      <c r="AU1242" s="5">
        <v>3.3785295999999999E-4</v>
      </c>
      <c r="AV1242" s="5">
        <v>4.9851117E-2</v>
      </c>
      <c r="AW1242" s="5">
        <v>4.4560917000000001E-8</v>
      </c>
      <c r="AX1242" s="5">
        <v>2.7097854999999998E-10</v>
      </c>
      <c r="AY1242" s="5">
        <v>1.2123787999999999E-14</v>
      </c>
      <c r="BA1242" s="36" t="s">
        <v>1404</v>
      </c>
    </row>
    <row r="1243" spans="3:69">
      <c r="C1243" s="57" t="s">
        <v>1322</v>
      </c>
      <c r="D1243" s="1" t="s">
        <v>1323</v>
      </c>
    </row>
    <row r="1244" spans="3:69">
      <c r="C1244" s="56" t="s">
        <v>1338</v>
      </c>
      <c r="E1244" s="29" t="s">
        <v>52</v>
      </c>
      <c r="F1244" s="134" t="s">
        <v>2671</v>
      </c>
      <c r="G1244" s="238">
        <f t="shared" ref="G1244:G1249" si="1073">H1244+I1244+J1244+K1244</f>
        <v>5.0031168364500003</v>
      </c>
      <c r="H1244" s="134">
        <f t="shared" ref="H1244:H1249" si="1074">N1244+O1244+P1244</f>
        <v>6.9012181500000006E-2</v>
      </c>
      <c r="I1244" s="134">
        <f t="shared" ref="I1244:I1249" si="1075">L1244+M1244+Q1244</f>
        <v>3.6271761049999998</v>
      </c>
      <c r="J1244" s="138">
        <f t="shared" ref="J1244:J1249" si="1076">R1244+IF(S1244="x",0,S1244)+IF(T1244="x",0,T1244)+IF(U1244="x",0,U1244)+V1244</f>
        <v>7.3405749950000002E-2</v>
      </c>
      <c r="K1244" s="191">
        <v>1.2335228</v>
      </c>
      <c r="L1244" s="191">
        <v>1.7687547000000001E-2</v>
      </c>
      <c r="M1244" s="191">
        <v>3.5323042999999998</v>
      </c>
      <c r="N1244" s="191">
        <v>4.9532325000000002E-2</v>
      </c>
      <c r="O1244" s="191">
        <v>7.6552685000000004E-3</v>
      </c>
      <c r="P1244" s="191">
        <v>1.1824588E-2</v>
      </c>
      <c r="Q1244" s="191">
        <v>7.7184258000000006E-2</v>
      </c>
      <c r="R1244" s="191">
        <v>8.2380534999999995E-4</v>
      </c>
      <c r="S1244" s="191">
        <v>1.3663864E-2</v>
      </c>
      <c r="T1244" s="191">
        <v>1.5136138999999999E-3</v>
      </c>
      <c r="U1244" s="191">
        <v>4.8311933000000001E-2</v>
      </c>
      <c r="V1244" s="191">
        <v>9.0925337000000005E-3</v>
      </c>
      <c r="X1244" s="252">
        <f t="shared" si="1068"/>
        <v>10.63381724137931</v>
      </c>
      <c r="Y1244" s="3">
        <v>31.298262000000001</v>
      </c>
      <c r="Z1244" s="67">
        <f t="shared" ref="Z1244:Z1249" si="1077">AA1244*42.1*400+AB1244*1396*400+AC1244*0.0000357*200</f>
        <v>0.58826034015392326</v>
      </c>
      <c r="AA1244" s="5">
        <f t="shared" ref="AA1244:AA1249" si="1078">AD1244+AG1244+AH1244+AI1244+AJ1244+AR1244+AS1244+AW1244</f>
        <v>3.0782391610500007E-5</v>
      </c>
      <c r="AB1244" s="5">
        <f t="shared" ref="AB1244:AB1249" si="1079">AE1244+AF1244+AK1244+AL1244+AM1244+AN1244+AO1244+AP1244+AQ1244+AT1244+AX1244+AY1244</f>
        <v>1.2248291560060799E-7</v>
      </c>
      <c r="AC1244" s="36">
        <f t="shared" ref="AC1244:AC1249" si="1080">AU1244+AV1244</f>
        <v>0.20874024674</v>
      </c>
      <c r="AD1244" s="5">
        <v>1.1180328E-5</v>
      </c>
      <c r="AE1244" s="5">
        <v>3.3691896000000001E-8</v>
      </c>
      <c r="AF1244" s="5">
        <v>9.2045906999999993E-13</v>
      </c>
      <c r="AG1244" s="5">
        <v>5.2968018000000001E-8</v>
      </c>
      <c r="AH1244" s="5">
        <v>2.9412409999999998E-10</v>
      </c>
      <c r="AI1244" s="5">
        <v>6.0747169999999998E-9</v>
      </c>
      <c r="AJ1244" s="5">
        <v>1.5631198000000002E-5</v>
      </c>
      <c r="AK1244" s="5">
        <v>8.7336247000000001E-10</v>
      </c>
      <c r="AL1244" s="5">
        <v>4.1434480999999997E-8</v>
      </c>
      <c r="AM1244" s="5">
        <v>2.5113814000000001E-10</v>
      </c>
      <c r="AN1244" s="5">
        <v>4.3637403999999998E-11</v>
      </c>
      <c r="AO1244" s="5">
        <v>9.2739885999999993E-12</v>
      </c>
      <c r="AP1244" s="5">
        <v>1.5248289E-11</v>
      </c>
      <c r="AQ1244" s="5">
        <v>1.7605886999999999E-12</v>
      </c>
      <c r="AR1244" s="5">
        <v>4.2150723999999999E-9</v>
      </c>
      <c r="AS1244" s="5">
        <v>3.8693411E-6</v>
      </c>
      <c r="AT1244" s="5">
        <v>4.5800482000000001E-8</v>
      </c>
      <c r="AU1244" s="5">
        <v>3.9592673999999997E-4</v>
      </c>
      <c r="AV1244" s="5">
        <v>0.20834432</v>
      </c>
      <c r="AW1244" s="5">
        <v>3.7972579E-8</v>
      </c>
      <c r="AX1244" s="5">
        <v>3.6069967999999998E-10</v>
      </c>
      <c r="AY1244" s="5">
        <v>1.5581238E-14</v>
      </c>
      <c r="AZ1244" s="5"/>
      <c r="BA1244" s="36" t="s">
        <v>1405</v>
      </c>
    </row>
    <row r="1245" spans="3:69">
      <c r="C1245" s="56" t="s">
        <v>1340</v>
      </c>
      <c r="E1245" s="29" t="s">
        <v>52</v>
      </c>
      <c r="F1245" s="134" t="s">
        <v>2672</v>
      </c>
      <c r="G1245" s="238">
        <f t="shared" si="1073"/>
        <v>1.9003194075500001</v>
      </c>
      <c r="H1245" s="134">
        <f t="shared" si="1074"/>
        <v>2.5894812499999999E-2</v>
      </c>
      <c r="I1245" s="134">
        <f t="shared" si="1075"/>
        <v>1.3829370289</v>
      </c>
      <c r="J1245" s="138">
        <f t="shared" si="1076"/>
        <v>2.7560676149999998E-2</v>
      </c>
      <c r="K1245" s="191">
        <v>0.46392688999999998</v>
      </c>
      <c r="L1245" s="191">
        <v>6.4699798999999997E-3</v>
      </c>
      <c r="M1245" s="191">
        <v>1.3470588999999999</v>
      </c>
      <c r="N1245" s="191">
        <v>1.8509714E-2</v>
      </c>
      <c r="O1245" s="191">
        <v>2.8806126E-3</v>
      </c>
      <c r="P1245" s="191">
        <v>4.5044858999999998E-3</v>
      </c>
      <c r="Q1245" s="191">
        <v>2.9408149000000001E-2</v>
      </c>
      <c r="R1245" s="191">
        <v>3.0813879E-4</v>
      </c>
      <c r="S1245" s="191">
        <v>4.7773421E-3</v>
      </c>
      <c r="T1245" s="191">
        <v>5.7671776000000003E-4</v>
      </c>
      <c r="U1245" s="191">
        <v>1.8429885999999999E-2</v>
      </c>
      <c r="V1245" s="191">
        <v>3.4685915000000002E-3</v>
      </c>
      <c r="X1245" s="252">
        <f t="shared" si="1068"/>
        <v>3.9993697413793101</v>
      </c>
      <c r="Y1245" s="3">
        <v>11.017296999999999</v>
      </c>
      <c r="Z1245" s="67">
        <f t="shared" si="1077"/>
        <v>0.22317599772586083</v>
      </c>
      <c r="AA1245" s="5">
        <f t="shared" si="1078"/>
        <v>1.1677878432299999E-5</v>
      </c>
      <c r="AB1245" s="5">
        <f t="shared" si="1079"/>
        <v>4.6541643631895495E-8</v>
      </c>
      <c r="AC1245" s="36">
        <f t="shared" si="1080"/>
        <v>7.446374255999999E-2</v>
      </c>
      <c r="AD1245" s="5">
        <v>4.2116050999999999E-6</v>
      </c>
      <c r="AE1245" s="5">
        <v>1.269148E-8</v>
      </c>
      <c r="AF1245" s="5">
        <v>3.4672973000000001E-13</v>
      </c>
      <c r="AG1245" s="5">
        <v>2.0199024999999999E-8</v>
      </c>
      <c r="AH1245" s="5">
        <v>1.017921E-10</v>
      </c>
      <c r="AI1245" s="5">
        <v>2.2560213999999999E-9</v>
      </c>
      <c r="AJ1245" s="5">
        <v>5.9518204999999997E-6</v>
      </c>
      <c r="AK1245" s="5">
        <v>3.2441835999999999E-10</v>
      </c>
      <c r="AL1245" s="5">
        <v>1.5794374999999999E-8</v>
      </c>
      <c r="AM1245" s="5">
        <v>9.5787487000000003E-11</v>
      </c>
      <c r="AN1245" s="5">
        <v>1.6646551000000001E-11</v>
      </c>
      <c r="AO1245" s="5">
        <v>3.5072131000000001E-12</v>
      </c>
      <c r="AP1245" s="5">
        <v>5.8156436999999998E-12</v>
      </c>
      <c r="AQ1245" s="5">
        <v>6.7099079000000002E-13</v>
      </c>
      <c r="AR1245" s="5">
        <v>1.5484537999999999E-9</v>
      </c>
      <c r="AS1245" s="5">
        <v>1.4759989999999999E-6</v>
      </c>
      <c r="AT1245" s="5">
        <v>1.7471825E-8</v>
      </c>
      <c r="AU1245" s="5">
        <v>1.5019556000000001E-4</v>
      </c>
      <c r="AV1245" s="5">
        <v>7.4313546999999994E-2</v>
      </c>
      <c r="AW1245" s="5">
        <v>1.4348540000000001E-8</v>
      </c>
      <c r="AX1245" s="5">
        <v>1.3676474999999999E-10</v>
      </c>
      <c r="AY1245" s="5">
        <v>5.9065754999999998E-15</v>
      </c>
      <c r="AZ1245" s="5"/>
      <c r="BA1245" s="36" t="s">
        <v>1405</v>
      </c>
    </row>
    <row r="1246" spans="3:69">
      <c r="C1246" s="56" t="s">
        <v>1341</v>
      </c>
      <c r="E1246" s="29" t="s">
        <v>52</v>
      </c>
      <c r="F1246" s="134" t="s">
        <v>2673</v>
      </c>
      <c r="G1246" s="238">
        <f t="shared" si="1073"/>
        <v>0.69575289858000011</v>
      </c>
      <c r="H1246" s="134">
        <f t="shared" si="1074"/>
        <v>9.4807172000000006E-3</v>
      </c>
      <c r="I1246" s="134">
        <f t="shared" si="1075"/>
        <v>0.50632669120000007</v>
      </c>
      <c r="J1246" s="138">
        <f t="shared" si="1076"/>
        <v>1.0090630180000001E-2</v>
      </c>
      <c r="K1246" s="191">
        <v>0.16985486</v>
      </c>
      <c r="L1246" s="191">
        <v>2.3688161999999998E-3</v>
      </c>
      <c r="M1246" s="191">
        <v>0.49319084000000002</v>
      </c>
      <c r="N1246" s="191">
        <v>6.7768539000000001E-3</v>
      </c>
      <c r="O1246" s="191">
        <v>1.054662E-3</v>
      </c>
      <c r="P1246" s="191">
        <v>1.6492013E-3</v>
      </c>
      <c r="Q1246" s="191">
        <v>1.0767034999999999E-2</v>
      </c>
      <c r="R1246" s="191">
        <v>1.1281706000000001E-4</v>
      </c>
      <c r="S1246" s="191">
        <v>1.7491004999999999E-3</v>
      </c>
      <c r="T1246" s="191">
        <v>2.1115032E-4</v>
      </c>
      <c r="U1246" s="191">
        <v>6.7476271000000004E-3</v>
      </c>
      <c r="V1246" s="191">
        <v>1.2699352000000001E-3</v>
      </c>
      <c r="X1246" s="252">
        <f t="shared" si="1068"/>
        <v>1.4642660344827585</v>
      </c>
      <c r="Y1246" s="3">
        <v>4.0336987999999998</v>
      </c>
      <c r="Z1246" s="67">
        <f t="shared" si="1077"/>
        <v>8.171013168934646E-2</v>
      </c>
      <c r="AA1246" s="5">
        <f t="shared" si="1078"/>
        <v>4.2755537983599997E-6</v>
      </c>
      <c r="AB1246" s="5">
        <f t="shared" si="1079"/>
        <v>1.7040021610940201E-8</v>
      </c>
      <c r="AC1246" s="36">
        <f t="shared" si="1080"/>
        <v>2.7262977229E-2</v>
      </c>
      <c r="AD1246" s="5">
        <v>1.5419704999999999E-6</v>
      </c>
      <c r="AE1246" s="5">
        <v>4.6466577000000003E-9</v>
      </c>
      <c r="AF1246" s="5">
        <v>1.2694613999999999E-13</v>
      </c>
      <c r="AG1246" s="5">
        <v>7.3953516999999998E-9</v>
      </c>
      <c r="AH1246" s="5">
        <v>3.7268550000000001E-11</v>
      </c>
      <c r="AI1246" s="5">
        <v>8.2598400999999995E-10</v>
      </c>
      <c r="AJ1246" s="5">
        <v>2.1791055000000001E-6</v>
      </c>
      <c r="AK1246" s="5">
        <v>1.1877740999999999E-10</v>
      </c>
      <c r="AL1246" s="5">
        <v>5.7827026999999999E-9</v>
      </c>
      <c r="AM1246" s="5">
        <v>3.5070115999999997E-11</v>
      </c>
      <c r="AN1246" s="5">
        <v>6.0947049000000003E-12</v>
      </c>
      <c r="AO1246" s="5">
        <v>1.2840756E-12</v>
      </c>
      <c r="AP1246" s="5">
        <v>2.1292478E-12</v>
      </c>
      <c r="AQ1246" s="5">
        <v>2.4566596000000002E-13</v>
      </c>
      <c r="AR1246" s="5">
        <v>5.6692640000000002E-10</v>
      </c>
      <c r="AS1246" s="5">
        <v>5.4039892000000005E-7</v>
      </c>
      <c r="AT1246" s="5">
        <v>6.3968580000000004E-9</v>
      </c>
      <c r="AU1246" s="5">
        <v>5.4990229E-5</v>
      </c>
      <c r="AV1246" s="5">
        <v>2.7207986999999999E-2</v>
      </c>
      <c r="AW1246" s="5">
        <v>5.2533476999999999E-9</v>
      </c>
      <c r="AX1246" s="5">
        <v>5.0072881999999998E-11</v>
      </c>
      <c r="AY1246" s="5">
        <v>2.1625402000000002E-15</v>
      </c>
      <c r="AZ1246" s="5"/>
      <c r="BA1246" s="36" t="s">
        <v>1405</v>
      </c>
    </row>
    <row r="1247" spans="3:69">
      <c r="C1247" s="56" t="s">
        <v>1342</v>
      </c>
      <c r="E1247" s="29" t="s">
        <v>52</v>
      </c>
      <c r="F1247" s="134" t="s">
        <v>2674</v>
      </c>
      <c r="G1247" s="238">
        <f t="shared" si="1073"/>
        <v>0.64602775994000006</v>
      </c>
      <c r="H1247" s="134">
        <f t="shared" si="1074"/>
        <v>8.8031346500000007E-3</v>
      </c>
      <c r="I1247" s="134">
        <f t="shared" si="1075"/>
        <v>0.47013975770000005</v>
      </c>
      <c r="J1247" s="138">
        <f t="shared" si="1076"/>
        <v>9.3694575899999997E-3</v>
      </c>
      <c r="K1247" s="191">
        <v>0.15771541</v>
      </c>
      <c r="L1247" s="191">
        <v>2.1995180000000001E-3</v>
      </c>
      <c r="M1247" s="191">
        <v>0.45794272000000003</v>
      </c>
      <c r="N1247" s="191">
        <v>6.2925152999999999E-3</v>
      </c>
      <c r="O1247" s="191">
        <v>9.7928574999999992E-4</v>
      </c>
      <c r="P1247" s="191">
        <v>1.5313335999999999E-3</v>
      </c>
      <c r="Q1247" s="191">
        <v>9.9975197000000005E-3</v>
      </c>
      <c r="R1247" s="191">
        <v>1.0475408E-4</v>
      </c>
      <c r="S1247" s="191">
        <v>1.6240931000000001E-3</v>
      </c>
      <c r="T1247" s="191">
        <v>1.9605951E-4</v>
      </c>
      <c r="U1247" s="191">
        <v>6.2653772999999996E-3</v>
      </c>
      <c r="V1247" s="191">
        <v>1.1791735999999999E-3</v>
      </c>
      <c r="X1247" s="252">
        <f t="shared" si="1068"/>
        <v>1.3596156034482758</v>
      </c>
      <c r="Y1247" s="3">
        <v>3.7454122999999999</v>
      </c>
      <c r="Z1247" s="67">
        <f t="shared" si="1077"/>
        <v>7.5870346029383376E-2</v>
      </c>
      <c r="AA1247" s="5">
        <f t="shared" si="1078"/>
        <v>3.9699819274440006E-6</v>
      </c>
      <c r="AB1247" s="5">
        <f t="shared" si="1079"/>
        <v>1.5822179091674398E-8</v>
      </c>
      <c r="AC1247" s="36">
        <f t="shared" si="1080"/>
        <v>2.5314505102999998E-2</v>
      </c>
      <c r="AD1247" s="5">
        <v>1.4317666E-6</v>
      </c>
      <c r="AE1247" s="5">
        <v>4.3145631999999998E-9</v>
      </c>
      <c r="AF1247" s="5">
        <v>1.1787336000000001E-13</v>
      </c>
      <c r="AG1247" s="5">
        <v>6.8668093E-9</v>
      </c>
      <c r="AH1247" s="5">
        <v>3.4604983999999997E-11</v>
      </c>
      <c r="AI1247" s="5">
        <v>7.6695132000000001E-10</v>
      </c>
      <c r="AJ1247" s="5">
        <v>2.0233658E-6</v>
      </c>
      <c r="AK1247" s="5">
        <v>1.1028844000000001E-10</v>
      </c>
      <c r="AL1247" s="5">
        <v>5.3694156000000001E-9</v>
      </c>
      <c r="AM1247" s="5">
        <v>3.2563671000000001E-11</v>
      </c>
      <c r="AN1247" s="5">
        <v>5.6591192000000002E-12</v>
      </c>
      <c r="AO1247" s="5">
        <v>1.1923033E-12</v>
      </c>
      <c r="AP1247" s="5">
        <v>1.9770714999999998E-12</v>
      </c>
      <c r="AQ1247" s="5">
        <v>2.2810833000000001E-13</v>
      </c>
      <c r="AR1247" s="5">
        <v>5.2640844000000002E-10</v>
      </c>
      <c r="AS1247" s="5">
        <v>5.0177686000000003E-7</v>
      </c>
      <c r="AT1247" s="5">
        <v>5.9396775000000003E-9</v>
      </c>
      <c r="AU1247" s="5">
        <v>5.1060102999999997E-5</v>
      </c>
      <c r="AV1247" s="5">
        <v>2.5263444999999999E-2</v>
      </c>
      <c r="AW1247" s="5">
        <v>4.8778933999999998E-9</v>
      </c>
      <c r="AX1247" s="5">
        <v>4.6494196999999999E-11</v>
      </c>
      <c r="AY1247" s="5">
        <v>2.0079843999999999E-15</v>
      </c>
      <c r="AZ1247" s="5"/>
      <c r="BA1247" s="36" t="s">
        <v>1405</v>
      </c>
    </row>
    <row r="1248" spans="3:69">
      <c r="C1248" s="56" t="s">
        <v>1343</v>
      </c>
      <c r="E1248" s="29" t="s">
        <v>52</v>
      </c>
      <c r="F1248" s="134" t="s">
        <v>2675</v>
      </c>
      <c r="G1248" s="238">
        <f t="shared" si="1073"/>
        <v>6.2985068127000003</v>
      </c>
      <c r="H1248" s="134">
        <f t="shared" si="1074"/>
        <v>8.8085245300000004E-2</v>
      </c>
      <c r="I1248" s="134">
        <f t="shared" si="1075"/>
        <v>4.516763074</v>
      </c>
      <c r="J1248" s="138">
        <f t="shared" si="1076"/>
        <v>9.2533693399999992E-2</v>
      </c>
      <c r="K1248" s="191">
        <v>1.6011248</v>
      </c>
      <c r="L1248" s="191">
        <v>2.2494598000000001E-2</v>
      </c>
      <c r="M1248" s="191">
        <v>4.3981190000000003</v>
      </c>
      <c r="N1248" s="191">
        <v>6.3659108000000006E-2</v>
      </c>
      <c r="O1248" s="191">
        <v>9.6690743000000003E-3</v>
      </c>
      <c r="P1248" s="191">
        <v>1.4757063000000001E-2</v>
      </c>
      <c r="Q1248" s="191">
        <v>9.6149475999999998E-2</v>
      </c>
      <c r="R1248" s="191">
        <v>1.1120774000000001E-3</v>
      </c>
      <c r="S1248" s="191">
        <v>1.8099383E-2</v>
      </c>
      <c r="T1248" s="191">
        <v>1.885402E-3</v>
      </c>
      <c r="U1248" s="191">
        <v>6.0121651999999998E-2</v>
      </c>
      <c r="V1248" s="191">
        <v>1.1315179E-2</v>
      </c>
      <c r="X1248" s="252">
        <f t="shared" si="1068"/>
        <v>13.8028</v>
      </c>
      <c r="Y1248" s="3">
        <v>49.625126000000002</v>
      </c>
      <c r="Z1248" s="67">
        <f t="shared" si="1077"/>
        <v>0.74309712679795958</v>
      </c>
      <c r="AA1248" s="5">
        <f t="shared" si="1078"/>
        <v>3.8875976745900005E-5</v>
      </c>
      <c r="AB1248" s="5">
        <f t="shared" si="1079"/>
        <v>1.54110280080829E-7</v>
      </c>
      <c r="AC1248" s="36">
        <f t="shared" si="1080"/>
        <v>0.33200252098999999</v>
      </c>
      <c r="AD1248" s="5">
        <v>1.4442577999999999E-5</v>
      </c>
      <c r="AE1248" s="5">
        <v>4.3524626999999998E-8</v>
      </c>
      <c r="AF1248" s="5">
        <v>1.1890906999999999E-12</v>
      </c>
      <c r="AG1248" s="5">
        <v>6.5965601999999995E-8</v>
      </c>
      <c r="AH1248" s="5">
        <v>3.9222290000000001E-10</v>
      </c>
      <c r="AI1248" s="5">
        <v>7.8916067000000008E-9</v>
      </c>
      <c r="AJ1248" s="5">
        <v>1.9490203E-5</v>
      </c>
      <c r="AK1248" s="5">
        <v>1.1340840999999999E-9</v>
      </c>
      <c r="AL1248" s="5">
        <v>5.1603366999999997E-8</v>
      </c>
      <c r="AM1248" s="5">
        <v>3.1252957E-10</v>
      </c>
      <c r="AN1248" s="5">
        <v>5.4304804999999997E-11</v>
      </c>
      <c r="AO1248" s="5">
        <v>1.1624236E-11</v>
      </c>
      <c r="AP1248" s="5">
        <v>1.8986974999999999E-11</v>
      </c>
      <c r="AQ1248" s="5">
        <v>2.1972259E-12</v>
      </c>
      <c r="AR1248" s="5">
        <v>5.7659082999999999E-9</v>
      </c>
      <c r="AS1248" s="5">
        <v>4.8155645999999996E-6</v>
      </c>
      <c r="AT1248" s="5">
        <v>5.6996284000000001E-8</v>
      </c>
      <c r="AU1248" s="5">
        <v>5.0480098999999997E-4</v>
      </c>
      <c r="AV1248" s="5">
        <v>0.33149772</v>
      </c>
      <c r="AW1248" s="5">
        <v>4.7615805999999999E-8</v>
      </c>
      <c r="AX1248" s="5">
        <v>4.5106658999999998E-10</v>
      </c>
      <c r="AY1248" s="5">
        <v>1.9488229000000001E-14</v>
      </c>
      <c r="AZ1248" s="5"/>
      <c r="BA1248" s="36" t="s">
        <v>1405</v>
      </c>
    </row>
    <row r="1249" spans="3:53">
      <c r="C1249" s="56" t="s">
        <v>1344</v>
      </c>
      <c r="E1249" s="29" t="s">
        <v>52</v>
      </c>
      <c r="F1249" s="134" t="s">
        <v>2676</v>
      </c>
      <c r="G1249" s="238">
        <f t="shared" si="1073"/>
        <v>5.6616909268200004</v>
      </c>
      <c r="H1249" s="134">
        <f t="shared" si="1074"/>
        <v>7.8935618799999996E-2</v>
      </c>
      <c r="I1249" s="134">
        <f t="shared" si="1075"/>
        <v>4.0673119209999999</v>
      </c>
      <c r="J1249" s="138">
        <f t="shared" si="1076"/>
        <v>8.305008702000001E-2</v>
      </c>
      <c r="K1249" s="191">
        <v>1.4323933</v>
      </c>
      <c r="L1249" s="191">
        <v>2.0106934999999999E-2</v>
      </c>
      <c r="M1249" s="191">
        <v>3.9606341</v>
      </c>
      <c r="N1249" s="191">
        <v>5.6973562999999998E-2</v>
      </c>
      <c r="O1249" s="191">
        <v>8.6783698000000003E-3</v>
      </c>
      <c r="P1249" s="191">
        <v>1.3283685999999999E-2</v>
      </c>
      <c r="Q1249" s="191">
        <v>8.6570886E-2</v>
      </c>
      <c r="R1249" s="191">
        <v>9.8984501999999997E-4</v>
      </c>
      <c r="S1249" s="191">
        <v>1.6024996999999999E-2</v>
      </c>
      <c r="T1249" s="191">
        <v>1.6975930000000001E-3</v>
      </c>
      <c r="U1249" s="191">
        <v>5.4146942000000003E-2</v>
      </c>
      <c r="V1249" s="191">
        <v>1.019071E-2</v>
      </c>
      <c r="X1249" s="252">
        <f t="shared" si="1068"/>
        <v>12.348218103448275</v>
      </c>
      <c r="Y1249" s="3">
        <v>43.193148000000001</v>
      </c>
      <c r="Z1249" s="67">
        <f t="shared" si="1077"/>
        <v>0.66759959929920321</v>
      </c>
      <c r="AA1249" s="5">
        <f t="shared" si="1078"/>
        <v>3.4927013583419999E-5</v>
      </c>
      <c r="AB1249" s="5">
        <f t="shared" si="1079"/>
        <v>1.3854496067103699E-7</v>
      </c>
      <c r="AC1249" s="36">
        <f t="shared" si="1080"/>
        <v>0.28924152880999998</v>
      </c>
      <c r="AD1249" s="5">
        <v>1.2930181E-5</v>
      </c>
      <c r="AE1249" s="5">
        <v>3.8966548000000002E-8</v>
      </c>
      <c r="AF1249" s="5">
        <v>1.0645639000000001E-12</v>
      </c>
      <c r="AG1249" s="5">
        <v>5.9402167999999999E-8</v>
      </c>
      <c r="AH1249" s="5">
        <v>3.4664921999999998E-10</v>
      </c>
      <c r="AI1249" s="5">
        <v>7.0490284999999999E-9</v>
      </c>
      <c r="AJ1249" s="5">
        <v>1.7545181000000001E-5</v>
      </c>
      <c r="AK1249" s="5">
        <v>1.0130745999999999E-9</v>
      </c>
      <c r="AL1249" s="5">
        <v>4.6466491999999999E-8</v>
      </c>
      <c r="AM1249" s="5">
        <v>2.8146546999999999E-10</v>
      </c>
      <c r="AN1249" s="5">
        <v>4.8908076999999997E-11</v>
      </c>
      <c r="AO1249" s="5">
        <v>1.0448982999999999E-11</v>
      </c>
      <c r="AP1249" s="5">
        <v>1.7098431E-11</v>
      </c>
      <c r="AQ1249" s="5">
        <v>1.9779586999999998E-12</v>
      </c>
      <c r="AR1249" s="5">
        <v>5.1145647E-9</v>
      </c>
      <c r="AS1249" s="5">
        <v>4.3369439000000004E-6</v>
      </c>
      <c r="AT1249" s="5">
        <v>5.1332163000000002E-8</v>
      </c>
      <c r="AU1249" s="5">
        <v>4.5300880999999999E-4</v>
      </c>
      <c r="AV1249" s="5">
        <v>0.28878851999999999</v>
      </c>
      <c r="AW1249" s="5">
        <v>4.2795272999999998E-8</v>
      </c>
      <c r="AX1249" s="5">
        <v>4.0570205999999998E-10</v>
      </c>
      <c r="AY1249" s="5">
        <v>1.7527437E-14</v>
      </c>
      <c r="AZ1249" s="5"/>
      <c r="BA1249" s="36" t="s">
        <v>1405</v>
      </c>
    </row>
    <row r="1250" spans="3:53">
      <c r="C1250" s="57" t="s">
        <v>1324</v>
      </c>
      <c r="D1250" s="1" t="s">
        <v>1325</v>
      </c>
    </row>
    <row r="1251" spans="3:53">
      <c r="C1251" s="56" t="s">
        <v>1339</v>
      </c>
      <c r="E1251" s="29" t="s">
        <v>52</v>
      </c>
      <c r="F1251" s="134" t="s">
        <v>2677</v>
      </c>
      <c r="G1251" s="238">
        <f t="shared" ref="G1251:G1261" si="1081">H1251+I1251+J1251+K1251</f>
        <v>4.1526296796999998E-2</v>
      </c>
      <c r="H1251" s="134">
        <f t="shared" ref="H1251:H1261" si="1082">N1251+O1251+P1251</f>
        <v>1.7546424339999998E-3</v>
      </c>
      <c r="I1251" s="134">
        <f t="shared" ref="I1251:I1261" si="1083">L1251+M1251+Q1251</f>
        <v>8.3961790099999992E-3</v>
      </c>
      <c r="J1251" s="138">
        <f t="shared" ref="J1251:J1261" si="1084">R1251+IF(S1251="x",0,S1251)+IF(T1251="x",0,T1251)+IF(U1251="x",0,U1251)+V1251</f>
        <v>1.2100723352999998E-2</v>
      </c>
      <c r="K1251" s="191">
        <v>1.9274751999999999E-2</v>
      </c>
      <c r="L1251" s="191">
        <v>3.0040949E-3</v>
      </c>
      <c r="M1251" s="191">
        <v>4.7460028999999999E-3</v>
      </c>
      <c r="N1251" s="191">
        <v>1.2592899999999999E-3</v>
      </c>
      <c r="O1251" s="191">
        <v>4.3958436E-4</v>
      </c>
      <c r="P1251" s="191">
        <v>5.5768074000000001E-5</v>
      </c>
      <c r="Q1251" s="191">
        <v>6.4608120999999998E-4</v>
      </c>
      <c r="R1251" s="191">
        <v>5.1263084999999999E-4</v>
      </c>
      <c r="S1251" s="191">
        <v>9.3139187999999994E-3</v>
      </c>
      <c r="T1251" s="191">
        <v>8.9871174999999999E-5</v>
      </c>
      <c r="U1251" s="191">
        <v>4.3102527999999999E-5</v>
      </c>
      <c r="V1251" s="191">
        <v>2.1411999999999998E-3</v>
      </c>
      <c r="X1251" s="252">
        <f t="shared" si="1068"/>
        <v>0.16616165517241377</v>
      </c>
      <c r="Y1251" s="3">
        <v>2.9105444</v>
      </c>
      <c r="Z1251" s="67">
        <f t="shared" ref="Z1251:Z1261" si="1085">AA1251*42.1*400+AB1251*1396*400+AC1251*0.0000357*200</f>
        <v>4.8918405294460631E-3</v>
      </c>
      <c r="AA1251" s="5">
        <f t="shared" ref="AA1251:AA1261" si="1086">AD1251+AG1251+AH1251+AI1251+AJ1251+AR1251+AS1251+AW1251</f>
        <v>2.6108220054800003E-7</v>
      </c>
      <c r="AB1251" s="5">
        <f t="shared" ref="AB1251:AB1261" si="1087">AE1251+AF1251+AK1251+AL1251+AM1251+AN1251+AO1251+AP1251+AQ1251+AT1251+AX1251+AY1251</f>
        <v>7.217580581936999E-10</v>
      </c>
      <c r="AC1251" s="36">
        <f t="shared" ref="AC1251:AC1261" si="1088">AU1251+AV1251</f>
        <v>1.2911284666999999E-2</v>
      </c>
      <c r="AD1251" s="5">
        <v>1.5576313999999999E-7</v>
      </c>
      <c r="AE1251" s="5">
        <v>4.6989690000000005E-10</v>
      </c>
      <c r="AF1251" s="5">
        <v>1.2838331E-14</v>
      </c>
      <c r="AG1251" s="5">
        <v>1.3650899999999999E-10</v>
      </c>
      <c r="AH1251" s="5">
        <v>3.2448958000000001E-11</v>
      </c>
      <c r="AI1251" s="5">
        <v>1.9576377E-10</v>
      </c>
      <c r="AJ1251" s="5">
        <v>9.6370426999999996E-8</v>
      </c>
      <c r="AK1251" s="5">
        <v>2.7998110999999999E-11</v>
      </c>
      <c r="AL1251" s="5">
        <v>1.2015595E-10</v>
      </c>
      <c r="AM1251" s="5">
        <v>5.3210776E-12</v>
      </c>
      <c r="AN1251" s="5">
        <v>4.8693315000000001E-14</v>
      </c>
      <c r="AO1251" s="5">
        <v>3.1723627E-13</v>
      </c>
      <c r="AP1251" s="5">
        <v>6.1325975E-15</v>
      </c>
      <c r="AQ1251" s="5">
        <v>6.2136755999999996E-15</v>
      </c>
      <c r="AR1251" s="5">
        <v>1.1565882E-10</v>
      </c>
      <c r="AS1251" s="5">
        <v>1.6362749000000001E-9</v>
      </c>
      <c r="AT1251" s="5">
        <v>4.0892420000000002E-11</v>
      </c>
      <c r="AU1251" s="5">
        <v>3.3895666999999998E-5</v>
      </c>
      <c r="AV1251" s="5">
        <v>1.2877389E-2</v>
      </c>
      <c r="AW1251" s="5">
        <v>6.8319781E-9</v>
      </c>
      <c r="AX1251" s="5">
        <v>5.7100631999999998E-11</v>
      </c>
      <c r="AY1251" s="5">
        <v>1.8534046000000001E-15</v>
      </c>
      <c r="BA1251" s="36" t="s">
        <v>1406</v>
      </c>
    </row>
    <row r="1252" spans="3:53">
      <c r="C1252" s="56" t="s">
        <v>1345</v>
      </c>
      <c r="E1252" s="29" t="s">
        <v>52</v>
      </c>
      <c r="F1252" s="134" t="s">
        <v>2678</v>
      </c>
      <c r="G1252" s="238">
        <f t="shared" si="1081"/>
        <v>0.98104901246599996</v>
      </c>
      <c r="H1252" s="134">
        <f t="shared" si="1082"/>
        <v>2.3669642819999998E-3</v>
      </c>
      <c r="I1252" s="134">
        <f t="shared" si="1083"/>
        <v>4.5097639080000002E-2</v>
      </c>
      <c r="J1252" s="138">
        <f t="shared" si="1084"/>
        <v>0.90807085410400001</v>
      </c>
      <c r="K1252" s="191">
        <v>2.5513555E-2</v>
      </c>
      <c r="L1252" s="191">
        <v>1.9189724E-3</v>
      </c>
      <c r="M1252" s="191">
        <v>4.3062234999999997E-2</v>
      </c>
      <c r="N1252" s="191">
        <v>2.1479232E-3</v>
      </c>
      <c r="O1252" s="191">
        <v>1.6904980999999999E-4</v>
      </c>
      <c r="P1252" s="191">
        <v>4.9991272E-5</v>
      </c>
      <c r="Q1252" s="191">
        <v>1.1643168E-4</v>
      </c>
      <c r="R1252" s="191">
        <v>8.4622353000000003E-5</v>
      </c>
      <c r="S1252" s="191">
        <v>7.8792884999999997E-3</v>
      </c>
      <c r="T1252" s="191">
        <v>3.6496206000000001E-5</v>
      </c>
      <c r="U1252" s="191">
        <v>4.8247044999999997E-5</v>
      </c>
      <c r="V1252" s="191">
        <v>0.90002219999999999</v>
      </c>
      <c r="X1252" s="252">
        <f t="shared" si="1068"/>
        <v>0.21994443965517241</v>
      </c>
      <c r="Y1252" s="3">
        <v>2.4125911000000002</v>
      </c>
      <c r="Z1252" s="67">
        <f t="shared" si="1085"/>
        <v>2.6674334435871701E-2</v>
      </c>
      <c r="AA1252" s="5">
        <f t="shared" si="1086"/>
        <v>1.2871411563342E-6</v>
      </c>
      <c r="AB1252" s="5">
        <f t="shared" si="1087"/>
        <v>8.7059937289537401E-9</v>
      </c>
      <c r="AC1252" s="36">
        <f t="shared" si="1088"/>
        <v>1.9250765400000001E-2</v>
      </c>
      <c r="AD1252" s="5">
        <v>2.1285751999999999E-7</v>
      </c>
      <c r="AE1252" s="5">
        <v>6.4175261999999997E-10</v>
      </c>
      <c r="AF1252" s="5">
        <v>1.7536953E-14</v>
      </c>
      <c r="AG1252" s="5">
        <v>1.5022812999999999E-9</v>
      </c>
      <c r="AH1252" s="5">
        <v>5.0998141999999999E-12</v>
      </c>
      <c r="AI1252" s="5">
        <v>3.4481167000000002E-10</v>
      </c>
      <c r="AJ1252" s="5">
        <v>2.0560204E-7</v>
      </c>
      <c r="AK1252" s="5">
        <v>4.9195446999999997E-11</v>
      </c>
      <c r="AL1252" s="5">
        <v>4.5174656E-10</v>
      </c>
      <c r="AM1252" s="5">
        <v>1.8021731E-11</v>
      </c>
      <c r="AN1252" s="5">
        <v>6.0008313000000003E-13</v>
      </c>
      <c r="AO1252" s="5">
        <v>2.4382490000000002E-13</v>
      </c>
      <c r="AP1252" s="5">
        <v>4.3453927999999997E-15</v>
      </c>
      <c r="AQ1252" s="5">
        <v>7.7242873000000004E-15</v>
      </c>
      <c r="AR1252" s="5">
        <v>1.1611595E-10</v>
      </c>
      <c r="AS1252" s="5">
        <v>1.7509275999999999E-9</v>
      </c>
      <c r="AT1252" s="5">
        <v>4.5773208999999998E-11</v>
      </c>
      <c r="AU1252" s="5">
        <v>3.2166639999999999E-4</v>
      </c>
      <c r="AV1252" s="5">
        <v>1.8929099000000001E-2</v>
      </c>
      <c r="AW1252" s="5">
        <v>8.6496236000000002E-7</v>
      </c>
      <c r="AX1252" s="5">
        <v>7.4986302999999995E-9</v>
      </c>
      <c r="AY1252" s="5">
        <v>3.4729064E-16</v>
      </c>
      <c r="BA1252" s="36" t="s">
        <v>1406</v>
      </c>
    </row>
    <row r="1253" spans="3:53">
      <c r="C1253" s="56" t="s">
        <v>1347</v>
      </c>
      <c r="E1253" s="29" t="s">
        <v>52</v>
      </c>
      <c r="F1253" s="134" t="s">
        <v>2679</v>
      </c>
      <c r="G1253" s="238">
        <f t="shared" si="1081"/>
        <v>3.4897123009800003E-2</v>
      </c>
      <c r="H1253" s="134">
        <f t="shared" si="1082"/>
        <v>1.0281459130000001E-3</v>
      </c>
      <c r="I1253" s="134">
        <f t="shared" si="1083"/>
        <v>2.0190784587999999E-2</v>
      </c>
      <c r="J1253" s="138">
        <f t="shared" si="1084"/>
        <v>4.1080766088000004E-3</v>
      </c>
      <c r="K1253" s="191">
        <v>9.5701159000000004E-3</v>
      </c>
      <c r="L1253" s="191">
        <v>7.3777064000000005E-4</v>
      </c>
      <c r="M1253" s="191">
        <v>1.9400779E-2</v>
      </c>
      <c r="N1253" s="191">
        <v>9.4057983999999999E-4</v>
      </c>
      <c r="O1253" s="191">
        <v>7.6182335999999996E-5</v>
      </c>
      <c r="P1253" s="191">
        <v>1.1383737E-5</v>
      </c>
      <c r="Q1253" s="191">
        <v>5.2234948000000002E-5</v>
      </c>
      <c r="R1253" s="191">
        <v>4.0052444999999999E-5</v>
      </c>
      <c r="S1253" s="191">
        <v>1.4422291E-3</v>
      </c>
      <c r="T1253" s="191">
        <v>1.4229539999999999E-5</v>
      </c>
      <c r="U1253" s="191">
        <v>7.8655238000000003E-6</v>
      </c>
      <c r="V1253" s="191">
        <v>2.6037E-3</v>
      </c>
      <c r="X1253" s="252">
        <f t="shared" si="1068"/>
        <v>8.2500999137931033E-2</v>
      </c>
      <c r="Y1253" s="3">
        <v>0.82773421999999997</v>
      </c>
      <c r="Z1253" s="67">
        <f t="shared" si="1085"/>
        <v>3.2797422300995388E-3</v>
      </c>
      <c r="AA1253" s="5">
        <f t="shared" si="1086"/>
        <v>1.7412359837960001E-7</v>
      </c>
      <c r="AB1253" s="5">
        <f t="shared" si="1087"/>
        <v>5.4343187235110012E-10</v>
      </c>
      <c r="AC1253" s="36">
        <f t="shared" si="1088"/>
        <v>6.1692543230000008E-3</v>
      </c>
      <c r="AD1253" s="5">
        <v>8.0486451999999995E-8</v>
      </c>
      <c r="AE1253" s="5">
        <v>2.4262674000000002E-10</v>
      </c>
      <c r="AF1253" s="5">
        <v>6.6304431999999999E-15</v>
      </c>
      <c r="AG1253" s="5">
        <v>6.8121751999999997E-10</v>
      </c>
      <c r="AH1253" s="5">
        <v>2.4583076000000001E-12</v>
      </c>
      <c r="AI1253" s="5">
        <v>1.5277073E-10</v>
      </c>
      <c r="AJ1253" s="5">
        <v>9.0150991000000005E-8</v>
      </c>
      <c r="AK1253" s="5">
        <v>2.1763157000000001E-11</v>
      </c>
      <c r="AL1253" s="5">
        <v>2.0115245E-10</v>
      </c>
      <c r="AM1253" s="5">
        <v>3.2767103999999999E-12</v>
      </c>
      <c r="AN1253" s="5">
        <v>2.7235146000000001E-13</v>
      </c>
      <c r="AO1253" s="5">
        <v>1.0103632E-13</v>
      </c>
      <c r="AP1253" s="5">
        <v>1.3510524000000001E-15</v>
      </c>
      <c r="AQ1253" s="5">
        <v>2.2278655000000001E-15</v>
      </c>
      <c r="AR1253" s="5">
        <v>4.9645642000000002E-11</v>
      </c>
      <c r="AS1253" s="5">
        <v>3.3618727999999999E-10</v>
      </c>
      <c r="AT1253" s="5">
        <v>7.4622203999999999E-12</v>
      </c>
      <c r="AU1253" s="5">
        <v>7.9642123000000004E-5</v>
      </c>
      <c r="AV1253" s="5">
        <v>6.0896122000000004E-3</v>
      </c>
      <c r="AW1253" s="5">
        <v>2.2638759000000002E-9</v>
      </c>
      <c r="AX1253" s="5">
        <v>6.6650071000000006E-11</v>
      </c>
      <c r="AY1253" s="5">
        <v>1.1692640999999999E-13</v>
      </c>
      <c r="BA1253" s="36" t="s">
        <v>1406</v>
      </c>
    </row>
    <row r="1254" spans="3:53">
      <c r="C1254" s="56" t="s">
        <v>1346</v>
      </c>
      <c r="E1254" s="29" t="s">
        <v>52</v>
      </c>
      <c r="F1254" s="134" t="s">
        <v>2680</v>
      </c>
      <c r="G1254" s="238">
        <f t="shared" si="1081"/>
        <v>5.0563305969000008E-2</v>
      </c>
      <c r="H1254" s="134">
        <f t="shared" si="1082"/>
        <v>5.98463552E-4</v>
      </c>
      <c r="I1254" s="134">
        <f t="shared" si="1083"/>
        <v>6.1751376399999999E-3</v>
      </c>
      <c r="J1254" s="138">
        <f t="shared" si="1084"/>
        <v>3.6947229077000002E-2</v>
      </c>
      <c r="K1254" s="191">
        <v>6.8424756999999996E-3</v>
      </c>
      <c r="L1254" s="191">
        <v>8.5283815999999998E-4</v>
      </c>
      <c r="M1254" s="191">
        <v>5.1769483999999999E-3</v>
      </c>
      <c r="N1254" s="191">
        <v>4.7342244000000001E-4</v>
      </c>
      <c r="O1254" s="191">
        <v>1.0721842E-4</v>
      </c>
      <c r="P1254" s="191">
        <v>1.7822691999999999E-5</v>
      </c>
      <c r="Q1254" s="191">
        <v>1.4535108E-4</v>
      </c>
      <c r="R1254" s="191">
        <v>1.1431074000000001E-4</v>
      </c>
      <c r="S1254" s="191">
        <v>3.0450898999999998E-3</v>
      </c>
      <c r="T1254" s="191">
        <v>2.2423466999999999E-5</v>
      </c>
      <c r="U1254" s="191">
        <v>1.540497E-5</v>
      </c>
      <c r="V1254" s="191">
        <v>3.3750000000000002E-2</v>
      </c>
      <c r="X1254" s="252">
        <f t="shared" si="1068"/>
        <v>5.8986859482758613E-2</v>
      </c>
      <c r="Y1254" s="3">
        <v>0.89206375000000004</v>
      </c>
      <c r="Z1254" s="67">
        <f t="shared" si="1085"/>
        <v>4.1700213676905563E-3</v>
      </c>
      <c r="AA1254" s="5">
        <f t="shared" si="1086"/>
        <v>2.306026544137E-7</v>
      </c>
      <c r="AB1254" s="5">
        <f t="shared" si="1087"/>
        <v>4.4879894720699997E-10</v>
      </c>
      <c r="AC1254" s="36">
        <f t="shared" si="1088"/>
        <v>5.0508872889999997E-3</v>
      </c>
      <c r="AD1254" s="5">
        <v>5.5925816999999999E-8</v>
      </c>
      <c r="AE1254" s="5">
        <v>1.686773E-10</v>
      </c>
      <c r="AF1254" s="5">
        <v>4.6088490000000001E-15</v>
      </c>
      <c r="AG1254" s="5">
        <v>1.7574019999999999E-10</v>
      </c>
      <c r="AH1254" s="5">
        <v>7.2063276999999999E-12</v>
      </c>
      <c r="AI1254" s="5">
        <v>7.4485472000000003E-11</v>
      </c>
      <c r="AJ1254" s="5">
        <v>4.1029395E-8</v>
      </c>
      <c r="AK1254" s="5">
        <v>1.0644781999999999E-11</v>
      </c>
      <c r="AL1254" s="5">
        <v>7.0292411999999994E-11</v>
      </c>
      <c r="AM1254" s="5">
        <v>1.2860571E-12</v>
      </c>
      <c r="AN1254" s="5">
        <v>6.8969752000000002E-14</v>
      </c>
      <c r="AO1254" s="5">
        <v>8.9860362999999999E-14</v>
      </c>
      <c r="AP1254" s="5">
        <v>1.7658599000000001E-15</v>
      </c>
      <c r="AQ1254" s="5">
        <v>2.1863761000000002E-15</v>
      </c>
      <c r="AR1254" s="5">
        <v>3.5289384000000002E-11</v>
      </c>
      <c r="AS1254" s="5">
        <v>5.6687102999999996E-10</v>
      </c>
      <c r="AT1254" s="5">
        <v>1.4615079E-11</v>
      </c>
      <c r="AU1254" s="5">
        <v>3.1403989000000003E-5</v>
      </c>
      <c r="AV1254" s="5">
        <v>5.0194832999999996E-3</v>
      </c>
      <c r="AW1254" s="5">
        <v>1.3278785E-7</v>
      </c>
      <c r="AX1254" s="5">
        <v>1.8310182000000001E-10</v>
      </c>
      <c r="AY1254" s="5">
        <v>1.4105906999999999E-14</v>
      </c>
      <c r="BA1254" s="36" t="s">
        <v>1406</v>
      </c>
    </row>
    <row r="1255" spans="3:53">
      <c r="C1255" s="56" t="s">
        <v>1348</v>
      </c>
      <c r="E1255" s="29" t="s">
        <v>52</v>
      </c>
      <c r="F1255" s="134" t="s">
        <v>2681</v>
      </c>
      <c r="G1255" s="238">
        <f t="shared" si="1081"/>
        <v>0.16077595627000002</v>
      </c>
      <c r="H1255" s="134">
        <f t="shared" si="1082"/>
        <v>9.2264322799999997E-4</v>
      </c>
      <c r="I1255" s="134">
        <f t="shared" si="1083"/>
        <v>7.8862800599999987E-3</v>
      </c>
      <c r="J1255" s="138">
        <f t="shared" si="1084"/>
        <v>0.14197597258200001</v>
      </c>
      <c r="K1255" s="191">
        <v>9.9910603999999997E-3</v>
      </c>
      <c r="L1255" s="191">
        <v>1.4155374000000001E-3</v>
      </c>
      <c r="M1255" s="191">
        <v>6.2067566999999997E-3</v>
      </c>
      <c r="N1255" s="191">
        <v>7.0882452999999998E-4</v>
      </c>
      <c r="O1255" s="191">
        <v>1.9007131E-4</v>
      </c>
      <c r="P1255" s="191">
        <v>2.3747388E-5</v>
      </c>
      <c r="Q1255" s="191">
        <v>2.6398596000000001E-4</v>
      </c>
      <c r="R1255" s="191">
        <v>2.0925307E-4</v>
      </c>
      <c r="S1255" s="191">
        <v>4.0026335999999996E-3</v>
      </c>
      <c r="T1255" s="191">
        <v>3.8353411000000001E-5</v>
      </c>
      <c r="U1255" s="191">
        <v>1.7732500999999999E-5</v>
      </c>
      <c r="V1255" s="191">
        <v>0.137708</v>
      </c>
      <c r="X1255" s="252">
        <f t="shared" si="1068"/>
        <v>8.6129831034482754E-2</v>
      </c>
      <c r="Y1255" s="3">
        <v>1.3772639</v>
      </c>
      <c r="Z1255" s="67">
        <f t="shared" si="1085"/>
        <v>1.1626957518058246E-2</v>
      </c>
      <c r="AA1255" s="5">
        <f t="shared" si="1086"/>
        <v>6.4442819240299997E-7</v>
      </c>
      <c r="AB1255" s="5">
        <f t="shared" si="1087"/>
        <v>1.2987066383604001E-9</v>
      </c>
      <c r="AC1255" s="36">
        <f t="shared" si="1088"/>
        <v>6.9452340520000004E-3</v>
      </c>
      <c r="AD1255" s="5">
        <v>8.1430725000000005E-8</v>
      </c>
      <c r="AE1255" s="5">
        <v>2.4561570999999999E-10</v>
      </c>
      <c r="AF1255" s="5">
        <v>6.7109470999999997E-15</v>
      </c>
      <c r="AG1255" s="5">
        <v>2.0719485000000001E-10</v>
      </c>
      <c r="AH1255" s="5">
        <v>1.3228498E-11</v>
      </c>
      <c r="AI1255" s="5">
        <v>1.1170965E-10</v>
      </c>
      <c r="AJ1255" s="5">
        <v>5.9642358000000001E-8</v>
      </c>
      <c r="AK1255" s="5">
        <v>1.5956398000000001E-11</v>
      </c>
      <c r="AL1255" s="5">
        <v>9.4231160000000005E-11</v>
      </c>
      <c r="AM1255" s="5">
        <v>1.2874289000000001E-12</v>
      </c>
      <c r="AN1255" s="5">
        <v>8.0527506000000006E-14</v>
      </c>
      <c r="AO1255" s="5">
        <v>1.4836223E-13</v>
      </c>
      <c r="AP1255" s="5">
        <v>2.6817426E-15</v>
      </c>
      <c r="AQ1255" s="5">
        <v>2.8916746999999999E-15</v>
      </c>
      <c r="AR1255" s="5">
        <v>5.7427605000000003E-11</v>
      </c>
      <c r="AS1255" s="5">
        <v>6.8818880000000001E-10</v>
      </c>
      <c r="AT1255" s="5">
        <v>1.6823255999999999E-11</v>
      </c>
      <c r="AU1255" s="5">
        <v>5.3114551999999997E-5</v>
      </c>
      <c r="AV1255" s="5">
        <v>6.8921195000000001E-3</v>
      </c>
      <c r="AW1255" s="5">
        <v>5.0227735999999997E-7</v>
      </c>
      <c r="AX1255" s="5">
        <v>9.2439016000000004E-10</v>
      </c>
      <c r="AY1255" s="5">
        <v>1.6135136E-13</v>
      </c>
      <c r="BA1255" s="36" t="s">
        <v>1406</v>
      </c>
    </row>
    <row r="1256" spans="3:53">
      <c r="C1256" s="56" t="s">
        <v>1349</v>
      </c>
      <c r="E1256" s="29" t="s">
        <v>52</v>
      </c>
      <c r="F1256" s="134" t="s">
        <v>2682</v>
      </c>
      <c r="G1256" s="238">
        <f t="shared" si="1081"/>
        <v>0.12645416301699999</v>
      </c>
      <c r="H1256" s="134">
        <f t="shared" si="1082"/>
        <v>3.0064673679999999E-3</v>
      </c>
      <c r="I1256" s="134">
        <f t="shared" si="1083"/>
        <v>2.0174028399999999E-2</v>
      </c>
      <c r="J1256" s="138">
        <f t="shared" si="1084"/>
        <v>7.6625074249000003E-2</v>
      </c>
      <c r="K1256" s="191">
        <v>2.6648593000000002E-2</v>
      </c>
      <c r="L1256" s="191">
        <v>4.5134431999999999E-3</v>
      </c>
      <c r="M1256" s="191">
        <v>1.4628581E-2</v>
      </c>
      <c r="N1256" s="191">
        <v>2.2309135999999999E-3</v>
      </c>
      <c r="O1256" s="191">
        <v>7.2225093999999995E-4</v>
      </c>
      <c r="P1256" s="191">
        <v>5.3302827999999997E-5</v>
      </c>
      <c r="Q1256" s="191">
        <v>1.0320042000000001E-3</v>
      </c>
      <c r="R1256" s="191">
        <v>8.2559305999999999E-4</v>
      </c>
      <c r="S1256" s="191">
        <v>7.5984677E-3</v>
      </c>
      <c r="T1256" s="191">
        <v>1.3854871000000001E-4</v>
      </c>
      <c r="U1256" s="191">
        <v>2.2464779000000001E-5</v>
      </c>
      <c r="V1256" s="191">
        <v>6.8040000000000003E-2</v>
      </c>
      <c r="X1256" s="252">
        <f t="shared" si="1068"/>
        <v>0.22972925</v>
      </c>
      <c r="Y1256" s="3">
        <v>3.8936188999999999</v>
      </c>
      <c r="Z1256" s="67">
        <f t="shared" si="1085"/>
        <v>1.2146678344888572E-2</v>
      </c>
      <c r="AA1256" s="5">
        <f t="shared" si="1086"/>
        <v>6.6911230955000004E-7</v>
      </c>
      <c r="AB1256" s="5">
        <f t="shared" si="1087"/>
        <v>1.4003750566228E-9</v>
      </c>
      <c r="AC1256" s="36">
        <f t="shared" si="1088"/>
        <v>1.3565493060000001E-2</v>
      </c>
      <c r="AD1256" s="5">
        <v>2.1698102E-7</v>
      </c>
      <c r="AE1256" s="5">
        <v>6.5448477999999999E-10</v>
      </c>
      <c r="AF1256" s="5">
        <v>1.7882203999999999E-14</v>
      </c>
      <c r="AG1256" s="5">
        <v>4.7159100000000003E-10</v>
      </c>
      <c r="AH1256" s="5">
        <v>5.2365210000000003E-11</v>
      </c>
      <c r="AI1256" s="5">
        <v>3.5490318999999998E-10</v>
      </c>
      <c r="AJ1256" s="5">
        <v>1.7445756999999999E-7</v>
      </c>
      <c r="AK1256" s="5">
        <v>5.0615157999999999E-11</v>
      </c>
      <c r="AL1256" s="5">
        <v>2.5144007000000001E-10</v>
      </c>
      <c r="AM1256" s="5">
        <v>5.3826470999999998E-12</v>
      </c>
      <c r="AN1256" s="5">
        <v>1.8010106E-13</v>
      </c>
      <c r="AO1256" s="5">
        <v>5.1704285000000002E-13</v>
      </c>
      <c r="AP1256" s="5">
        <v>8.0808326000000003E-15</v>
      </c>
      <c r="AQ1256" s="5">
        <v>6.4302362E-15</v>
      </c>
      <c r="AR1256" s="5">
        <v>1.9208295000000001E-10</v>
      </c>
      <c r="AS1256" s="5">
        <v>1.1330872E-9</v>
      </c>
      <c r="AT1256" s="5">
        <v>2.1312813E-11</v>
      </c>
      <c r="AU1256" s="5">
        <v>2.5970806000000002E-4</v>
      </c>
      <c r="AV1256" s="5">
        <v>1.3305785000000001E-2</v>
      </c>
      <c r="AW1256" s="5">
        <v>2.7546969E-7</v>
      </c>
      <c r="AX1256" s="5">
        <v>4.1637950000000001E-10</v>
      </c>
      <c r="AY1256" s="5">
        <v>3.0551339999999998E-14</v>
      </c>
      <c r="BA1256" s="36" t="s">
        <v>1406</v>
      </c>
    </row>
    <row r="1257" spans="3:53">
      <c r="C1257" s="56" t="s">
        <v>1350</v>
      </c>
      <c r="E1257" s="29" t="s">
        <v>52</v>
      </c>
      <c r="F1257" s="134" t="s">
        <v>2683</v>
      </c>
      <c r="G1257" s="238">
        <f t="shared" si="1081"/>
        <v>2.4636506495700001E-2</v>
      </c>
      <c r="H1257" s="134">
        <f t="shared" si="1082"/>
        <v>5.9586264600000008E-4</v>
      </c>
      <c r="I1257" s="134">
        <f t="shared" si="1083"/>
        <v>1.0042964785E-2</v>
      </c>
      <c r="J1257" s="138">
        <f t="shared" si="1084"/>
        <v>7.6000050647000005E-3</v>
      </c>
      <c r="K1257" s="191">
        <v>6.3976739999999999E-3</v>
      </c>
      <c r="L1257" s="191">
        <v>6.3363134E-4</v>
      </c>
      <c r="M1257" s="191">
        <v>9.3546232000000003E-3</v>
      </c>
      <c r="N1257" s="191">
        <v>5.2521049000000002E-4</v>
      </c>
      <c r="O1257" s="191">
        <v>5.9260618999999998E-5</v>
      </c>
      <c r="P1257" s="191">
        <v>1.1391537000000001E-5</v>
      </c>
      <c r="Q1257" s="191">
        <v>5.4710245E-5</v>
      </c>
      <c r="R1257" s="191">
        <v>4.2109086000000001E-5</v>
      </c>
      <c r="S1257" s="191">
        <v>1.9200294000000001E-3</v>
      </c>
      <c r="T1257" s="191">
        <v>1.0852698999999999E-5</v>
      </c>
      <c r="U1257" s="191">
        <v>9.5138796999999993E-6</v>
      </c>
      <c r="V1257" s="191">
        <v>5.6175000000000001E-3</v>
      </c>
      <c r="X1257" s="252">
        <f t="shared" si="1068"/>
        <v>5.515236206896551E-2</v>
      </c>
      <c r="Y1257" s="3">
        <v>0.67845851999999995</v>
      </c>
      <c r="Z1257" s="67">
        <f t="shared" si="1085"/>
        <v>7.130166792879615E-2</v>
      </c>
      <c r="AA1257" s="5">
        <f t="shared" si="1086"/>
        <v>3.5297289081936001E-6</v>
      </c>
      <c r="AB1257" s="5">
        <f t="shared" si="1087"/>
        <v>2.11782274773965E-8</v>
      </c>
      <c r="AC1257" s="36">
        <f t="shared" si="1088"/>
        <v>4.9174917979999998E-3</v>
      </c>
      <c r="AD1257" s="5">
        <v>5.3117344999999999E-8</v>
      </c>
      <c r="AE1257" s="5">
        <v>1.6015987000000001E-10</v>
      </c>
      <c r="AF1257" s="5">
        <v>4.3765159000000003E-15</v>
      </c>
      <c r="AG1257" s="5">
        <v>3.2663523000000002E-10</v>
      </c>
      <c r="AH1257" s="5">
        <v>2.6304626E-12</v>
      </c>
      <c r="AI1257" s="5">
        <v>8.4554797999999999E-11</v>
      </c>
      <c r="AJ1257" s="5">
        <v>5.0255649999999998E-8</v>
      </c>
      <c r="AK1257" s="5">
        <v>1.2056799E-11</v>
      </c>
      <c r="AL1257" s="5">
        <v>1.0406595E-10</v>
      </c>
      <c r="AM1257" s="5">
        <v>1.2846872999999999E-12</v>
      </c>
      <c r="AN1257" s="5">
        <v>1.3023059E-13</v>
      </c>
      <c r="AO1257" s="5">
        <v>8.8809138999999999E-14</v>
      </c>
      <c r="AP1257" s="5">
        <v>1.1908649000000001E-15</v>
      </c>
      <c r="AQ1257" s="5">
        <v>1.8478866999999999E-15</v>
      </c>
      <c r="AR1257" s="5">
        <v>3.4450393000000002E-11</v>
      </c>
      <c r="AS1257" s="5">
        <v>3.6634231E-10</v>
      </c>
      <c r="AT1257" s="5">
        <v>9.0260568000000002E-12</v>
      </c>
      <c r="AU1257" s="5">
        <v>5.2136397999999999E-5</v>
      </c>
      <c r="AV1257" s="5">
        <v>4.8653554000000002E-3</v>
      </c>
      <c r="AW1257" s="5">
        <v>3.4255413E-6</v>
      </c>
      <c r="AX1257" s="5">
        <v>2.0890471999999999E-8</v>
      </c>
      <c r="AY1257" s="5">
        <v>9.3565930000000007E-13</v>
      </c>
      <c r="BA1257" s="36" t="s">
        <v>1406</v>
      </c>
    </row>
    <row r="1258" spans="3:53">
      <c r="C1258" s="56" t="s">
        <v>1351</v>
      </c>
      <c r="E1258" s="29" t="s">
        <v>52</v>
      </c>
      <c r="F1258" s="134" t="s">
        <v>2684</v>
      </c>
      <c r="G1258" s="238">
        <f t="shared" si="1081"/>
        <v>2.9100580613599998E-2</v>
      </c>
      <c r="H1258" s="134">
        <f t="shared" si="1082"/>
        <v>8.0551542900000005E-4</v>
      </c>
      <c r="I1258" s="134">
        <f t="shared" si="1083"/>
        <v>1.4257599878999999E-2</v>
      </c>
      <c r="J1258" s="138">
        <f t="shared" si="1084"/>
        <v>6.2495025055999999E-3</v>
      </c>
      <c r="K1258" s="191">
        <v>7.7879628000000001E-3</v>
      </c>
      <c r="L1258" s="191">
        <v>6.8628147000000003E-4</v>
      </c>
      <c r="M1258" s="191">
        <v>1.3500214E-2</v>
      </c>
      <c r="N1258" s="191">
        <v>7.1710106000000002E-4</v>
      </c>
      <c r="O1258" s="191">
        <v>7.6933661000000005E-5</v>
      </c>
      <c r="P1258" s="191">
        <v>1.1480708E-5</v>
      </c>
      <c r="Q1258" s="191">
        <v>7.1104408999999994E-5</v>
      </c>
      <c r="R1258" s="191">
        <v>5.5340953999999998E-5</v>
      </c>
      <c r="S1258" s="191">
        <v>1.6117058E-3</v>
      </c>
      <c r="T1258" s="191">
        <v>1.4900741E-5</v>
      </c>
      <c r="U1258" s="191">
        <v>8.4550105999999999E-6</v>
      </c>
      <c r="V1258" s="191">
        <v>4.5591E-3</v>
      </c>
      <c r="X1258" s="252">
        <f t="shared" si="1068"/>
        <v>6.7137610344827583E-2</v>
      </c>
      <c r="Y1258" s="3">
        <v>0.75177234000000004</v>
      </c>
      <c r="Z1258" s="67">
        <f t="shared" si="1085"/>
        <v>2.5918863708446391E-3</v>
      </c>
      <c r="AA1258" s="5">
        <f t="shared" si="1086"/>
        <v>1.3592275560590001E-7</v>
      </c>
      <c r="AB1258" s="5">
        <f t="shared" si="1087"/>
        <v>4.7636218715330004E-10</v>
      </c>
      <c r="AC1258" s="36">
        <f t="shared" si="1088"/>
        <v>5.1745827919999999E-3</v>
      </c>
      <c r="AD1258" s="5">
        <v>6.5074726999999994E-8</v>
      </c>
      <c r="AE1258" s="5">
        <v>1.9619126E-10</v>
      </c>
      <c r="AF1258" s="5">
        <v>5.3612739999999997E-15</v>
      </c>
      <c r="AG1258" s="5">
        <v>4.7218508E-10</v>
      </c>
      <c r="AH1258" s="5">
        <v>3.4469848999999999E-12</v>
      </c>
      <c r="AI1258" s="5">
        <v>1.1581688E-10</v>
      </c>
      <c r="AJ1258" s="5">
        <v>6.7240914000000005E-8</v>
      </c>
      <c r="AK1258" s="5">
        <v>1.6507885E-11</v>
      </c>
      <c r="AL1258" s="5">
        <v>1.4432108999999999E-10</v>
      </c>
      <c r="AM1258" s="5">
        <v>2.5759185000000001E-12</v>
      </c>
      <c r="AN1258" s="5">
        <v>1.8842416999999999E-13</v>
      </c>
      <c r="AO1258" s="5">
        <v>8.8185761999999994E-14</v>
      </c>
      <c r="AP1258" s="5">
        <v>1.3038011E-15</v>
      </c>
      <c r="AQ1258" s="5">
        <v>1.9523862000000001E-15</v>
      </c>
      <c r="AR1258" s="5">
        <v>4.1232230999999998E-11</v>
      </c>
      <c r="AS1258" s="5">
        <v>3.4393463000000002E-10</v>
      </c>
      <c r="AT1258" s="5">
        <v>8.0214799999999999E-12</v>
      </c>
      <c r="AU1258" s="5">
        <v>6.9617292000000007E-5</v>
      </c>
      <c r="AV1258" s="5">
        <v>5.1049655000000001E-3</v>
      </c>
      <c r="AW1258" s="5">
        <v>2.6304988E-9</v>
      </c>
      <c r="AX1258" s="5">
        <v>1.0833938E-10</v>
      </c>
      <c r="AY1258" s="5">
        <v>1.1994626E-13</v>
      </c>
      <c r="BA1258" s="36" t="s">
        <v>1406</v>
      </c>
    </row>
    <row r="1259" spans="3:53">
      <c r="C1259" s="56" t="s">
        <v>1352</v>
      </c>
      <c r="E1259" s="29" t="s">
        <v>52</v>
      </c>
      <c r="F1259" s="134" t="s">
        <v>2685</v>
      </c>
      <c r="G1259" s="238">
        <f t="shared" si="1081"/>
        <v>4.8166130533999998E-2</v>
      </c>
      <c r="H1259" s="134">
        <f t="shared" si="1082"/>
        <v>2.2975868249999996E-3</v>
      </c>
      <c r="I1259" s="134">
        <f t="shared" si="1083"/>
        <v>1.0738078240000001E-2</v>
      </c>
      <c r="J1259" s="138">
        <f t="shared" si="1084"/>
        <v>1.2573523469E-2</v>
      </c>
      <c r="K1259" s="191">
        <v>2.2556942E-2</v>
      </c>
      <c r="L1259" s="191">
        <v>4.0044449000000001E-3</v>
      </c>
      <c r="M1259" s="191">
        <v>5.8389160000000004E-3</v>
      </c>
      <c r="N1259" s="191">
        <v>1.6377398999999999E-3</v>
      </c>
      <c r="O1259" s="191">
        <v>6.0684134000000005E-4</v>
      </c>
      <c r="P1259" s="191">
        <v>5.3005584999999998E-5</v>
      </c>
      <c r="Q1259" s="191">
        <v>8.9471734E-4</v>
      </c>
      <c r="R1259" s="191">
        <v>7.1451190000000001E-4</v>
      </c>
      <c r="S1259" s="191">
        <v>8.6891113999999995E-3</v>
      </c>
      <c r="T1259" s="191">
        <v>1.1906246E-4</v>
      </c>
      <c r="U1259" s="191">
        <v>2.9837708999999999E-5</v>
      </c>
      <c r="V1259" s="191">
        <v>3.0209999999999998E-3</v>
      </c>
      <c r="X1259" s="252">
        <f t="shared" si="1068"/>
        <v>0.19445639655172411</v>
      </c>
      <c r="Y1259" s="3">
        <v>3.5203498999999998</v>
      </c>
      <c r="Z1259" s="67">
        <f t="shared" si="1085"/>
        <v>5.9729764965459819E-3</v>
      </c>
      <c r="AA1259" s="5">
        <f t="shared" si="1086"/>
        <v>3.2070285567199998E-7</v>
      </c>
      <c r="AB1259" s="5">
        <f t="shared" si="1087"/>
        <v>8.569433038211001E-10</v>
      </c>
      <c r="AC1259" s="36">
        <f t="shared" si="1088"/>
        <v>1.314051347E-2</v>
      </c>
      <c r="AD1259" s="5">
        <v>1.8238576999999999E-7</v>
      </c>
      <c r="AE1259" s="5">
        <v>5.5020583000000004E-10</v>
      </c>
      <c r="AF1259" s="5">
        <v>1.5032492999999999E-14</v>
      </c>
      <c r="AG1259" s="5">
        <v>1.6549982999999999E-10</v>
      </c>
      <c r="AH1259" s="5">
        <v>4.5318452000000003E-11</v>
      </c>
      <c r="AI1259" s="5">
        <v>2.5795351E-10</v>
      </c>
      <c r="AJ1259" s="5">
        <v>1.2695815000000001E-7</v>
      </c>
      <c r="AK1259" s="5">
        <v>3.6824939000000003E-11</v>
      </c>
      <c r="AL1259" s="5">
        <v>1.5524907E-10</v>
      </c>
      <c r="AM1259" s="5">
        <v>6.4419958000000002E-12</v>
      </c>
      <c r="AN1259" s="5">
        <v>5.8541072999999998E-14</v>
      </c>
      <c r="AO1259" s="5">
        <v>4.1872183999999998E-13</v>
      </c>
      <c r="AP1259" s="5">
        <v>7.1483072000000001E-15</v>
      </c>
      <c r="AQ1259" s="5">
        <v>5.8621159999999998E-15</v>
      </c>
      <c r="AR1259" s="5">
        <v>1.5095077999999999E-10</v>
      </c>
      <c r="AS1259" s="5">
        <v>1.2902802000000001E-9</v>
      </c>
      <c r="AT1259" s="5">
        <v>2.8307717000000001E-11</v>
      </c>
      <c r="AU1259" s="5">
        <v>4.2724469999999999E-5</v>
      </c>
      <c r="AV1259" s="5">
        <v>1.3097789E-2</v>
      </c>
      <c r="AW1259" s="5">
        <v>9.4489328999999992E-9</v>
      </c>
      <c r="AX1259" s="5">
        <v>7.9405882999999995E-11</v>
      </c>
      <c r="AY1259" s="5">
        <v>2.5631919000000002E-15</v>
      </c>
      <c r="BA1259" s="36" t="s">
        <v>1406</v>
      </c>
    </row>
    <row r="1260" spans="3:53">
      <c r="C1260" s="56" t="s">
        <v>1353</v>
      </c>
      <c r="E1260" s="29" t="s">
        <v>52</v>
      </c>
      <c r="F1260" s="134" t="s">
        <v>2686</v>
      </c>
      <c r="G1260" s="238">
        <f t="shared" si="1081"/>
        <v>2.0095634685099999E-2</v>
      </c>
      <c r="H1260" s="134">
        <f t="shared" si="1082"/>
        <v>4.9891328299999998E-4</v>
      </c>
      <c r="I1260" s="134">
        <f t="shared" si="1083"/>
        <v>8.6035274189999993E-3</v>
      </c>
      <c r="J1260" s="138">
        <f t="shared" si="1084"/>
        <v>5.6828937831000003E-3</v>
      </c>
      <c r="K1260" s="191">
        <v>5.3103001999999996E-3</v>
      </c>
      <c r="L1260" s="191">
        <v>4.8981510000000003E-4</v>
      </c>
      <c r="M1260" s="191">
        <v>8.0707149999999991E-3</v>
      </c>
      <c r="N1260" s="191">
        <v>4.4231468999999997E-4</v>
      </c>
      <c r="O1260" s="191">
        <v>4.8108156999999997E-5</v>
      </c>
      <c r="P1260" s="191">
        <v>8.4904359999999994E-6</v>
      </c>
      <c r="Q1260" s="191">
        <v>4.2997319000000001E-5</v>
      </c>
      <c r="R1260" s="191">
        <v>3.3164987000000003E-5</v>
      </c>
      <c r="S1260" s="191">
        <v>1.3458621E-3</v>
      </c>
      <c r="T1260" s="191">
        <v>9.6140046000000004E-6</v>
      </c>
      <c r="U1260" s="191">
        <v>6.8526914999999997E-6</v>
      </c>
      <c r="V1260" s="191">
        <v>4.2874000000000002E-3</v>
      </c>
      <c r="X1260" s="252">
        <f t="shared" si="1068"/>
        <v>4.5778449999999991E-2</v>
      </c>
      <c r="Y1260" s="3">
        <v>0.54739990000000005</v>
      </c>
      <c r="Z1260" s="67">
        <f t="shared" si="1085"/>
        <v>1.6592031058861104E-3</v>
      </c>
      <c r="AA1260" s="5">
        <f t="shared" si="1086"/>
        <v>8.7650631759200005E-8</v>
      </c>
      <c r="AB1260" s="5">
        <f t="shared" si="1087"/>
        <v>2.7712791148052007E-10</v>
      </c>
      <c r="AC1260" s="36">
        <f t="shared" si="1088"/>
        <v>3.9801458390000006E-3</v>
      </c>
      <c r="AD1260" s="5">
        <v>4.4145151000000001E-8</v>
      </c>
      <c r="AE1260" s="5">
        <v>1.3310388E-10</v>
      </c>
      <c r="AF1260" s="5">
        <v>3.6372033000000002E-15</v>
      </c>
      <c r="AG1260" s="5">
        <v>2.7987807E-10</v>
      </c>
      <c r="AH1260" s="5">
        <v>2.0571242E-12</v>
      </c>
      <c r="AI1260" s="5">
        <v>7.0995197999999994E-11</v>
      </c>
      <c r="AJ1260" s="5">
        <v>4.1795486999999998E-8</v>
      </c>
      <c r="AK1260" s="5">
        <v>1.0126791999999999E-11</v>
      </c>
      <c r="AL1260" s="5">
        <v>8.7736701999999995E-11</v>
      </c>
      <c r="AM1260" s="5">
        <v>4.1880286999999999E-12</v>
      </c>
      <c r="AN1260" s="5">
        <v>1.1159703E-13</v>
      </c>
      <c r="AO1260" s="5">
        <v>5.6756658999999998E-14</v>
      </c>
      <c r="AP1260" s="5">
        <v>8.9167067000000003E-16</v>
      </c>
      <c r="AQ1260" s="5">
        <v>1.3842051999999999E-15</v>
      </c>
      <c r="AR1260" s="5">
        <v>2.7143507000000001E-11</v>
      </c>
      <c r="AS1260" s="5">
        <v>2.6674465999999998E-10</v>
      </c>
      <c r="AT1260" s="5">
        <v>6.5013213000000004E-12</v>
      </c>
      <c r="AU1260" s="5">
        <v>5.4635039000000001E-5</v>
      </c>
      <c r="AV1260" s="5">
        <v>3.9255108000000004E-3</v>
      </c>
      <c r="AW1260" s="5">
        <v>1.0631752E-9</v>
      </c>
      <c r="AX1260" s="5">
        <v>3.5296795000000002E-11</v>
      </c>
      <c r="AY1260" s="5">
        <v>1.2571235E-16</v>
      </c>
      <c r="BA1260" s="36" t="s">
        <v>1406</v>
      </c>
    </row>
    <row r="1261" spans="3:53">
      <c r="C1261" s="56" t="s">
        <v>1354</v>
      </c>
      <c r="E1261" s="29" t="s">
        <v>52</v>
      </c>
      <c r="F1261" s="134" t="s">
        <v>2687</v>
      </c>
      <c r="G1261" s="238">
        <f t="shared" si="1081"/>
        <v>6.4202178797000006E-2</v>
      </c>
      <c r="H1261" s="134">
        <f t="shared" si="1082"/>
        <v>1.296468497E-3</v>
      </c>
      <c r="I1261" s="134">
        <f t="shared" si="1083"/>
        <v>1.5951221086E-2</v>
      </c>
      <c r="J1261" s="138">
        <f t="shared" si="1084"/>
        <v>2.1496073214000003E-2</v>
      </c>
      <c r="K1261" s="191">
        <v>2.5458416000000001E-2</v>
      </c>
      <c r="L1261" s="191">
        <v>1.3652168000000001E-3</v>
      </c>
      <c r="M1261" s="191">
        <v>1.4509235000000001E-2</v>
      </c>
      <c r="N1261" s="191">
        <v>1.0938274E-3</v>
      </c>
      <c r="O1261" s="191">
        <v>8.3322576999999998E-5</v>
      </c>
      <c r="P1261" s="191">
        <v>1.1931851999999999E-4</v>
      </c>
      <c r="Q1261" s="191">
        <v>7.6769286000000005E-5</v>
      </c>
      <c r="R1261" s="191">
        <v>3.9458897000000001E-5</v>
      </c>
      <c r="S1261" s="191">
        <v>2.0491727000000001E-2</v>
      </c>
      <c r="T1261" s="191">
        <v>3.8744787E-5</v>
      </c>
      <c r="U1261" s="191">
        <v>1.4174234000000001E-4</v>
      </c>
      <c r="V1261" s="191">
        <v>7.8440018999999998E-4</v>
      </c>
      <c r="X1261" s="252">
        <f t="shared" si="1068"/>
        <v>0.21946910344827586</v>
      </c>
      <c r="Y1261" s="3">
        <v>2.9903230999999999</v>
      </c>
      <c r="Z1261" s="67">
        <f t="shared" si="1085"/>
        <v>5.7917830348256224E-3</v>
      </c>
      <c r="AA1261" s="5">
        <f t="shared" si="1086"/>
        <v>3.0068755185350003E-7</v>
      </c>
      <c r="AB1261" s="5">
        <f t="shared" si="1087"/>
        <v>9.7283233269480997E-10</v>
      </c>
      <c r="AC1261" s="36">
        <f t="shared" si="1088"/>
        <v>2.5906874935000001E-2</v>
      </c>
      <c r="AD1261" s="5">
        <v>2.0704022999999999E-7</v>
      </c>
      <c r="AE1261" s="5">
        <v>6.2450730999999996E-10</v>
      </c>
      <c r="AF1261" s="5">
        <v>1.7063395E-14</v>
      </c>
      <c r="AG1261" s="5">
        <v>4.9666764000000004E-10</v>
      </c>
      <c r="AH1261" s="5">
        <v>2.0480165E-12</v>
      </c>
      <c r="AI1261" s="5">
        <v>1.5864236E-10</v>
      </c>
      <c r="AJ1261" s="5">
        <v>8.7335809000000004E-8</v>
      </c>
      <c r="AK1261" s="5">
        <v>2.2943970999999999E-11</v>
      </c>
      <c r="AL1261" s="5">
        <v>1.7213832999999999E-10</v>
      </c>
      <c r="AM1261" s="5">
        <v>7.2919297000000006E-12</v>
      </c>
      <c r="AN1261" s="5">
        <v>1.9580027E-13</v>
      </c>
      <c r="AO1261" s="5">
        <v>1.7227504000000001E-13</v>
      </c>
      <c r="AP1261" s="5">
        <v>7.2448398000000004E-15</v>
      </c>
      <c r="AQ1261" s="5">
        <v>1.4026109999999999E-14</v>
      </c>
      <c r="AR1261" s="5">
        <v>7.7332987000000005E-11</v>
      </c>
      <c r="AS1261" s="5">
        <v>4.6935539999999998E-9</v>
      </c>
      <c r="AT1261" s="5">
        <v>1.3447462000000001E-10</v>
      </c>
      <c r="AU1261" s="5">
        <v>7.7694934999999996E-5</v>
      </c>
      <c r="AV1261" s="5">
        <v>2.582918E-2</v>
      </c>
      <c r="AW1261" s="5">
        <v>8.8326785000000003E-10</v>
      </c>
      <c r="AX1261" s="5">
        <v>1.1069524E-11</v>
      </c>
      <c r="AY1261" s="5">
        <v>2.3834000999999999E-16</v>
      </c>
      <c r="BA1261" s="36" t="s">
        <v>1406</v>
      </c>
    </row>
    <row r="1262" spans="3:53">
      <c r="C1262" s="57" t="s">
        <v>1326</v>
      </c>
      <c r="D1262" s="1" t="s">
        <v>1327</v>
      </c>
    </row>
    <row r="1263" spans="3:53">
      <c r="C1263" s="56" t="s">
        <v>1355</v>
      </c>
      <c r="E1263" s="29" t="s">
        <v>52</v>
      </c>
      <c r="F1263" s="134" t="s">
        <v>2688</v>
      </c>
      <c r="G1263" s="238">
        <f t="shared" ref="G1263:G1273" si="1089">H1263+I1263+J1263+K1263</f>
        <v>3.7147556480005055</v>
      </c>
      <c r="H1263" s="134">
        <f t="shared" ref="H1263:H1273" si="1090">N1263+O1263+P1263</f>
        <v>1.7452095700000001E-3</v>
      </c>
      <c r="I1263" s="134">
        <f t="shared" ref="I1263:I1273" si="1091">L1263+M1263+Q1263</f>
        <v>3.2069152880999998</v>
      </c>
      <c r="J1263" s="138">
        <f t="shared" ref="J1263:J1273" si="1092">R1263+IF(S1263="x",0,S1263)+IF(T1263="x",0,T1263)+IF(U1263="x",0,U1263)+V1263</f>
        <v>0.1044908203305055</v>
      </c>
      <c r="K1263" s="191">
        <v>0.40160433000000001</v>
      </c>
      <c r="L1263" s="191">
        <v>-4.2887736999999999E-3</v>
      </c>
      <c r="M1263" s="191">
        <v>3.2069611999999998</v>
      </c>
      <c r="N1263" s="191">
        <v>-6.8018432000000004E-4</v>
      </c>
      <c r="O1263" s="191">
        <v>2.0644202E-3</v>
      </c>
      <c r="P1263" s="191">
        <v>3.6097369000000001E-4</v>
      </c>
      <c r="Q1263" s="191">
        <v>4.2428618E-3</v>
      </c>
      <c r="R1263" s="191">
        <v>2.0684563999999999E-3</v>
      </c>
      <c r="S1263" s="191">
        <v>4.8591455999999998E-2</v>
      </c>
      <c r="T1263" s="191">
        <v>3.7834667999999999E-4</v>
      </c>
      <c r="U1263" s="191">
        <v>5.3452558999999997E-2</v>
      </c>
      <c r="V1263" s="191">
        <v>2.2505055000000001E-9</v>
      </c>
      <c r="X1263" s="252">
        <f t="shared" si="1068"/>
        <v>3.4621062931034481</v>
      </c>
      <c r="Y1263" s="3">
        <v>6.1004772999999997</v>
      </c>
      <c r="Z1263" s="67">
        <f t="shared" ref="Z1263:Z1273" si="1093">AA1263*42.1*400+AB1263*1396*400+AC1263*0.0000357*200</f>
        <v>0.23549010899506553</v>
      </c>
      <c r="AA1263" s="5">
        <f t="shared" ref="AA1263:AA1273" si="1094">AD1263+AG1263+AH1263+AI1263+AJ1263+AR1263+AS1263+AW1263</f>
        <v>1.119844795337E-5</v>
      </c>
      <c r="AB1263" s="5">
        <f t="shared" ref="AB1263:AB1273" si="1095">AE1263+AF1263+AK1263+AL1263+AM1263+AN1263+AO1263+AP1263+AQ1263+AT1263+AX1263+AY1263</f>
        <v>8.3541100639044999E-8</v>
      </c>
      <c r="AC1263" s="36">
        <f t="shared" ref="AC1263:AC1273" si="1096">AU1263+AV1263</f>
        <v>3.62597848E-2</v>
      </c>
      <c r="AD1263" s="5">
        <v>3.5221307000000001E-6</v>
      </c>
      <c r="AE1263" s="5">
        <v>1.0610276000000001E-8</v>
      </c>
      <c r="AF1263" s="5">
        <v>2.8997936000000001E-13</v>
      </c>
      <c r="AG1263" s="5">
        <v>4.6484805000000003E-8</v>
      </c>
      <c r="AH1263" s="5">
        <v>1.3594083E-10</v>
      </c>
      <c r="AI1263" s="5">
        <v>-5.7419691000000003E-10</v>
      </c>
      <c r="AJ1263" s="5">
        <v>7.3341267999999996E-6</v>
      </c>
      <c r="AK1263" s="5">
        <v>-7.7016852999999995E-11</v>
      </c>
      <c r="AL1263" s="5">
        <v>2.0246135000000001E-8</v>
      </c>
      <c r="AM1263" s="5">
        <v>2.5609188999999998E-10</v>
      </c>
      <c r="AN1263" s="5">
        <v>5.7364016000000001E-11</v>
      </c>
      <c r="AO1263" s="5">
        <v>5.4081767999999999E-12</v>
      </c>
      <c r="AP1263" s="5">
        <v>9.4529967999999995E-14</v>
      </c>
      <c r="AQ1263" s="5">
        <v>7.7358739999999998E-14</v>
      </c>
      <c r="AR1263" s="5">
        <v>5.6825844999999998E-10</v>
      </c>
      <c r="AS1263" s="5">
        <v>1.0940876E-8</v>
      </c>
      <c r="AT1263" s="5">
        <v>5.0711415999999997E-8</v>
      </c>
      <c r="AU1263" s="5">
        <v>1.6799568000000001E-3</v>
      </c>
      <c r="AV1263">
        <v>3.4579828E-2</v>
      </c>
      <c r="AW1263" s="5">
        <v>2.8463477000000002E-7</v>
      </c>
      <c r="AX1263" s="5">
        <v>1.7308870999999999E-9</v>
      </c>
      <c r="AY1263" s="5">
        <v>7.7441177000000005E-14</v>
      </c>
      <c r="BA1263" s="36" t="s">
        <v>1404</v>
      </c>
    </row>
    <row r="1264" spans="3:53">
      <c r="C1264" s="56" t="s">
        <v>1359</v>
      </c>
      <c r="E1264" s="29" t="s">
        <v>52</v>
      </c>
      <c r="F1264" s="134" t="s">
        <v>2689</v>
      </c>
      <c r="G1264" s="238">
        <f t="shared" si="1089"/>
        <v>20.878670367466444</v>
      </c>
      <c r="H1264" s="134">
        <f t="shared" si="1090"/>
        <v>6.6682636099999998E-2</v>
      </c>
      <c r="I1264" s="134">
        <f t="shared" si="1091"/>
        <v>15.754884651000001</v>
      </c>
      <c r="J1264" s="138">
        <f t="shared" si="1092"/>
        <v>0.7639084803664431</v>
      </c>
      <c r="K1264" s="191">
        <v>4.2931945999999996</v>
      </c>
      <c r="L1264" s="191">
        <v>6.6536185999999997E-2</v>
      </c>
      <c r="M1264" s="191">
        <v>15.676016000000001</v>
      </c>
      <c r="N1264" s="191">
        <v>5.6822773E-2</v>
      </c>
      <c r="O1264" s="191">
        <v>8.2642375000000004E-3</v>
      </c>
      <c r="P1264" s="191">
        <v>1.5956256E-3</v>
      </c>
      <c r="Q1264" s="191">
        <v>1.2332465000000001E-2</v>
      </c>
      <c r="R1264" s="191">
        <v>2.9863312000000001E-3</v>
      </c>
      <c r="S1264" s="191">
        <v>0.26211955999999997</v>
      </c>
      <c r="T1264" s="191">
        <v>8.7490577E-4</v>
      </c>
      <c r="U1264" s="191">
        <v>0.49792767999999998</v>
      </c>
      <c r="V1264" s="191">
        <v>3.3964431000000001E-9</v>
      </c>
      <c r="X1264" s="252">
        <f t="shared" si="1068"/>
        <v>37.010298275862063</v>
      </c>
      <c r="Y1264" s="3">
        <v>73.556242999999995</v>
      </c>
      <c r="Z1264" s="67">
        <f t="shared" si="1093"/>
        <v>32.417456418611145</v>
      </c>
      <c r="AA1264" s="5">
        <f t="shared" si="1094"/>
        <v>1.5949734420751798E-3</v>
      </c>
      <c r="AB1264" s="5">
        <f t="shared" si="1095"/>
        <v>9.9470624271314504E-6</v>
      </c>
      <c r="AC1264" s="36">
        <f t="shared" si="1096"/>
        <v>0.51316453150000008</v>
      </c>
      <c r="AD1264" s="5">
        <v>3.7999144E-5</v>
      </c>
      <c r="AE1264" s="5">
        <v>1.144646E-7</v>
      </c>
      <c r="AF1264" s="5">
        <v>3.1277859E-12</v>
      </c>
      <c r="AG1264" s="5">
        <v>3.8906627999999998E-7</v>
      </c>
      <c r="AH1264" s="5">
        <v>4.2574608000000002E-10</v>
      </c>
      <c r="AI1264" s="5">
        <v>4.2435482999999998E-9</v>
      </c>
      <c r="AJ1264" s="5">
        <v>3.1157707999999997E-5</v>
      </c>
      <c r="AK1264" s="5">
        <v>6.1873741999999996E-10</v>
      </c>
      <c r="AL1264" s="5">
        <v>8.2634414000000004E-8</v>
      </c>
      <c r="AM1264" s="5">
        <v>4.2856421E-10</v>
      </c>
      <c r="AN1264" s="5">
        <v>2.9855285E-10</v>
      </c>
      <c r="AO1264" s="5">
        <v>4.4295608000000003E-11</v>
      </c>
      <c r="AP1264" s="5">
        <v>3.4339827999999999E-13</v>
      </c>
      <c r="AQ1264" s="5">
        <v>4.5729927000000002E-13</v>
      </c>
      <c r="AR1264" s="5">
        <v>6.4552038000000002E-9</v>
      </c>
      <c r="AS1264" s="5">
        <v>6.8499297000000002E-8</v>
      </c>
      <c r="AT1264" s="5">
        <v>4.7239013000000001E-7</v>
      </c>
      <c r="AU1264" s="5">
        <v>4.7303815000000003E-3</v>
      </c>
      <c r="AV1264">
        <v>0.50843415000000003</v>
      </c>
      <c r="AW1264">
        <v>1.5253478999999999E-3</v>
      </c>
      <c r="AX1264" s="5">
        <v>9.2757641999999999E-6</v>
      </c>
      <c r="AY1264" s="5">
        <v>4.1500456000000001E-10</v>
      </c>
      <c r="BA1264" s="36" t="s">
        <v>1404</v>
      </c>
    </row>
    <row r="1265" spans="3:53">
      <c r="C1265" s="56" t="s">
        <v>1360</v>
      </c>
      <c r="E1265" s="29" t="s">
        <v>52</v>
      </c>
      <c r="F1265" s="134" t="s">
        <v>2690</v>
      </c>
      <c r="G1265" s="238">
        <f t="shared" si="1089"/>
        <v>35.808422280945159</v>
      </c>
      <c r="H1265" s="134">
        <f t="shared" si="1090"/>
        <v>0.114198798</v>
      </c>
      <c r="I1265" s="134">
        <f t="shared" si="1091"/>
        <v>27.023048230000001</v>
      </c>
      <c r="J1265" s="138">
        <f t="shared" si="1092"/>
        <v>1.3088589529451566</v>
      </c>
      <c r="K1265" s="191">
        <v>7.3623162999999998</v>
      </c>
      <c r="L1265" s="191">
        <v>0.11398432999999999</v>
      </c>
      <c r="M1265" s="191">
        <v>26.887931999999999</v>
      </c>
      <c r="N1265" s="191">
        <v>9.7323347000000004E-2</v>
      </c>
      <c r="O1265" s="191">
        <v>1.4147145999999999E-2</v>
      </c>
      <c r="P1265" s="191">
        <v>2.7283049999999999E-3</v>
      </c>
      <c r="Q1265" s="191">
        <v>2.1131899999999999E-2</v>
      </c>
      <c r="R1265" s="191">
        <v>5.0935015E-3</v>
      </c>
      <c r="S1265" s="191">
        <v>0.44822008000000002</v>
      </c>
      <c r="T1265" s="191">
        <v>1.4887368000000001E-3</v>
      </c>
      <c r="U1265" s="191">
        <v>0.85405662999999998</v>
      </c>
      <c r="V1265" s="191">
        <v>4.6451566999999999E-9</v>
      </c>
      <c r="X1265" s="252">
        <f t="shared" si="1068"/>
        <v>63.468243965517239</v>
      </c>
      <c r="Y1265" s="3">
        <v>125.94238</v>
      </c>
      <c r="Z1265" s="67">
        <f t="shared" si="1093"/>
        <v>55.603313626980935</v>
      </c>
      <c r="AA1265" s="5">
        <f t="shared" si="1094"/>
        <v>2.7357413450537597E-3</v>
      </c>
      <c r="AB1265" s="5">
        <f t="shared" si="1095"/>
        <v>1.7061525852499739E-5</v>
      </c>
      <c r="AC1265" s="36">
        <f t="shared" si="1096"/>
        <v>0.87861908119999999</v>
      </c>
      <c r="AD1265" s="5">
        <v>6.5165230000000006E-5</v>
      </c>
      <c r="AE1265" s="5">
        <v>1.9629679000000001E-7</v>
      </c>
      <c r="AF1265" s="5">
        <v>5.3638795000000001E-12</v>
      </c>
      <c r="AG1265" s="5">
        <v>6.6733998999999996E-7</v>
      </c>
      <c r="AH1265" s="5">
        <v>7.2932395999999998E-10</v>
      </c>
      <c r="AI1265" s="5">
        <v>7.2575127999999997E-9</v>
      </c>
      <c r="AJ1265" s="5">
        <v>5.3437928000000002E-5</v>
      </c>
      <c r="AK1265" s="5">
        <v>1.0582328E-9</v>
      </c>
      <c r="AL1265" s="5">
        <v>1.4173213000000001E-7</v>
      </c>
      <c r="AM1265" s="5">
        <v>7.3506719999999996E-10</v>
      </c>
      <c r="AN1265" s="5">
        <v>5.1208907999999997E-10</v>
      </c>
      <c r="AO1265" s="5">
        <v>7.5936134999999997E-11</v>
      </c>
      <c r="AP1265" s="5">
        <v>5.8841672000000002E-13</v>
      </c>
      <c r="AQ1265" s="5">
        <v>7.8339851999999999E-13</v>
      </c>
      <c r="AR1265" s="5">
        <v>1.1060746999999999E-8</v>
      </c>
      <c r="AS1265" s="5">
        <v>1.1719948E-7</v>
      </c>
      <c r="AT1265" s="5">
        <v>8.1025404000000004E-7</v>
      </c>
      <c r="AU1265" s="5">
        <v>8.1122811999999999E-3</v>
      </c>
      <c r="AV1265">
        <v>0.87050680000000003</v>
      </c>
      <c r="AW1265">
        <v>2.6163345999999999E-3</v>
      </c>
      <c r="AX1265" s="5">
        <v>1.5910143E-5</v>
      </c>
      <c r="AY1265" s="5">
        <v>7.1183158999999996E-10</v>
      </c>
      <c r="BA1265" s="36" t="s">
        <v>1404</v>
      </c>
    </row>
    <row r="1266" spans="3:53">
      <c r="C1266" s="56" t="s">
        <v>1361</v>
      </c>
      <c r="E1266" s="29" t="s">
        <v>52</v>
      </c>
      <c r="F1266" s="134" t="s">
        <v>2691</v>
      </c>
      <c r="G1266" s="238">
        <f t="shared" si="1089"/>
        <v>1.2508198883522734</v>
      </c>
      <c r="H1266" s="134">
        <f t="shared" si="1090"/>
        <v>1.2150419990000001E-2</v>
      </c>
      <c r="I1266" s="134">
        <f t="shared" si="1091"/>
        <v>0.89413197980000003</v>
      </c>
      <c r="J1266" s="138">
        <f t="shared" si="1092"/>
        <v>5.7174638562273492E-2</v>
      </c>
      <c r="K1266" s="191">
        <v>0.28736285</v>
      </c>
      <c r="L1266" s="191">
        <v>2.1794317000000001E-2</v>
      </c>
      <c r="M1266" s="191">
        <v>0.86813479000000005</v>
      </c>
      <c r="N1266" s="191">
        <v>9.1025736000000003E-3</v>
      </c>
      <c r="O1266" s="191">
        <v>2.6616102000000001E-3</v>
      </c>
      <c r="P1266" s="191">
        <v>3.8623618999999998E-4</v>
      </c>
      <c r="Q1266" s="191">
        <v>4.2028728000000001E-3</v>
      </c>
      <c r="R1266" s="191">
        <v>2.8713238000000001E-3</v>
      </c>
      <c r="S1266" s="191">
        <v>4.1879725999999999E-2</v>
      </c>
      <c r="T1266" s="191">
        <v>5.0876304000000002E-4</v>
      </c>
      <c r="U1266" s="191">
        <v>1.1914823E-2</v>
      </c>
      <c r="V1266" s="191">
        <v>2.7222734999999998E-9</v>
      </c>
      <c r="X1266" s="252">
        <f t="shared" si="1068"/>
        <v>2.4772659482758619</v>
      </c>
      <c r="Y1266" s="3">
        <v>17.544416999999999</v>
      </c>
      <c r="Z1266" s="67">
        <f t="shared" si="1093"/>
        <v>0.12857919723567435</v>
      </c>
      <c r="AA1266" s="5">
        <f t="shared" si="1094"/>
        <v>6.6108270179E-6</v>
      </c>
      <c r="AB1266" s="5">
        <f t="shared" si="1095"/>
        <v>2.9817675228606994E-8</v>
      </c>
      <c r="AC1266" s="36">
        <f t="shared" si="1096"/>
        <v>8.4409020530000003E-2</v>
      </c>
      <c r="AD1266" s="5">
        <v>2.4470237E-6</v>
      </c>
      <c r="AE1266" s="5">
        <v>7.3749064999999998E-9</v>
      </c>
      <c r="AF1266" s="5">
        <v>2.015533E-13</v>
      </c>
      <c r="AG1266" s="5">
        <v>2.6335294999999999E-8</v>
      </c>
      <c r="AH1266" s="5">
        <v>1.824611E-10</v>
      </c>
      <c r="AI1266" s="5">
        <v>1.5254773E-9</v>
      </c>
      <c r="AJ1266" s="5">
        <v>3.9562364000000002E-6</v>
      </c>
      <c r="AK1266" s="5">
        <v>2.1526073000000001E-10</v>
      </c>
      <c r="AL1266" s="5">
        <v>9.8044052999999998E-9</v>
      </c>
      <c r="AM1266" s="5">
        <v>6.6800943E-11</v>
      </c>
      <c r="AN1266" s="5">
        <v>1.1625931E-11</v>
      </c>
      <c r="AO1266" s="5">
        <v>4.1364790999999996E-12</v>
      </c>
      <c r="AP1266" s="5">
        <v>5.6730625000000003E-14</v>
      </c>
      <c r="AQ1266" s="5">
        <v>5.3194127E-14</v>
      </c>
      <c r="AR1266" s="5">
        <v>1.7250127000000001E-9</v>
      </c>
      <c r="AS1266" s="5">
        <v>7.3752717999999997E-9</v>
      </c>
      <c r="AT1266" s="5">
        <v>1.1303823E-8</v>
      </c>
      <c r="AU1266" s="5">
        <v>9.3108752999999998E-4</v>
      </c>
      <c r="AV1266" s="5">
        <v>8.3477933000000004E-2</v>
      </c>
      <c r="AW1266" s="5">
        <v>1.7042340000000001E-7</v>
      </c>
      <c r="AX1266" s="5">
        <v>1.0363585000000001E-9</v>
      </c>
      <c r="AY1266" s="5">
        <v>4.6367455E-14</v>
      </c>
      <c r="BA1266" s="36" t="s">
        <v>1404</v>
      </c>
    </row>
    <row r="1267" spans="3:53">
      <c r="C1267" s="56" t="s">
        <v>1362</v>
      </c>
      <c r="E1267" s="29" t="s">
        <v>52</v>
      </c>
      <c r="F1267" s="134" t="s">
        <v>2692</v>
      </c>
      <c r="G1267" s="238">
        <f t="shared" si="1089"/>
        <v>1.3274156833322734</v>
      </c>
      <c r="H1267" s="134">
        <f t="shared" si="1090"/>
        <v>1.7092420129999997E-2</v>
      </c>
      <c r="I1267" s="134">
        <f t="shared" si="1091"/>
        <v>0.90867937889999995</v>
      </c>
      <c r="J1267" s="138">
        <f t="shared" si="1092"/>
        <v>7.2268254302273502E-2</v>
      </c>
      <c r="K1267" s="191">
        <v>0.32937562999999997</v>
      </c>
      <c r="L1267" s="191">
        <v>3.0353646000000001E-2</v>
      </c>
      <c r="M1267" s="191">
        <v>0.87196430999999996</v>
      </c>
      <c r="N1267" s="191">
        <v>1.2511735E-2</v>
      </c>
      <c r="O1267" s="191">
        <v>4.1041699000000003E-3</v>
      </c>
      <c r="P1267" s="191">
        <v>4.7651523E-4</v>
      </c>
      <c r="Q1267" s="191">
        <v>6.3614229000000001E-3</v>
      </c>
      <c r="R1267" s="191">
        <v>4.6022985999999997E-3</v>
      </c>
      <c r="S1267" s="191">
        <v>5.4938414999999997E-2</v>
      </c>
      <c r="T1267" s="191">
        <v>7.8519897999999996E-4</v>
      </c>
      <c r="U1267" s="191">
        <v>1.1942339E-2</v>
      </c>
      <c r="V1267" s="191">
        <v>2.7222734999999998E-9</v>
      </c>
      <c r="X1267" s="252">
        <f t="shared" si="1068"/>
        <v>2.8394450862068963</v>
      </c>
      <c r="Y1267" s="3">
        <v>24.539649000000001</v>
      </c>
      <c r="Z1267" s="67">
        <f t="shared" si="1093"/>
        <v>0.13980801258501496</v>
      </c>
      <c r="AA1267" s="5">
        <f t="shared" si="1094"/>
        <v>7.2197364072500002E-6</v>
      </c>
      <c r="AB1267" s="5">
        <f t="shared" si="1095"/>
        <v>3.1334513846958007E-8</v>
      </c>
      <c r="AC1267" s="36">
        <f t="shared" si="1096"/>
        <v>0.10230517574</v>
      </c>
      <c r="AD1267" s="5">
        <v>2.7856647000000001E-6</v>
      </c>
      <c r="AE1267" s="5">
        <v>8.3965539000000007E-9</v>
      </c>
      <c r="AF1267" s="5">
        <v>2.2946561999999999E-13</v>
      </c>
      <c r="AG1267" s="5">
        <v>2.6386015E-8</v>
      </c>
      <c r="AH1267" s="5">
        <v>2.9241214999999999E-10</v>
      </c>
      <c r="AI1267" s="5">
        <v>2.0651877000000001E-9</v>
      </c>
      <c r="AJ1267" s="5">
        <v>4.2011377000000003E-6</v>
      </c>
      <c r="AK1267" s="5">
        <v>2.922325E-10</v>
      </c>
      <c r="AL1267" s="5">
        <v>1.0057442000000001E-8</v>
      </c>
      <c r="AM1267" s="5">
        <v>6.6814029000000006E-11</v>
      </c>
      <c r="AN1267" s="5">
        <v>1.1628314E-11</v>
      </c>
      <c r="AO1267" s="5">
        <v>5.0820881000000003E-12</v>
      </c>
      <c r="AP1267" s="5">
        <v>7.1671071000000002E-14</v>
      </c>
      <c r="AQ1267" s="5">
        <v>6.2634887000000004E-14</v>
      </c>
      <c r="AR1267" s="5">
        <v>2.0577848999999998E-9</v>
      </c>
      <c r="AS1267" s="5">
        <v>9.0063075000000001E-9</v>
      </c>
      <c r="AT1267" s="5">
        <v>1.1329928E-8</v>
      </c>
      <c r="AU1267" s="5">
        <v>9.6712573999999996E-4</v>
      </c>
      <c r="AV1267" s="5">
        <v>0.10133805</v>
      </c>
      <c r="AW1267" s="5">
        <v>1.9312630000000001E-7</v>
      </c>
      <c r="AX1267" s="5">
        <v>1.1744166999999999E-9</v>
      </c>
      <c r="AY1267" s="5">
        <v>5.2544280000000002E-14</v>
      </c>
      <c r="BA1267" s="36" t="s">
        <v>1404</v>
      </c>
    </row>
    <row r="1268" spans="3:53">
      <c r="C1268" s="56" t="s">
        <v>1363</v>
      </c>
      <c r="E1268" s="29" t="s">
        <v>52</v>
      </c>
      <c r="F1268" s="134" t="s">
        <v>2693</v>
      </c>
      <c r="G1268" s="238">
        <f>H1268+I1268+J1268+K1268</f>
        <v>1.6512016848454631</v>
      </c>
      <c r="H1268" s="134">
        <f>N1268+O1268+P1268</f>
        <v>9.0038888599999999E-3</v>
      </c>
      <c r="I1268" s="134">
        <f>L1268+M1268+Q1268</f>
        <v>1.2235378181000001</v>
      </c>
      <c r="J1268" s="138">
        <f>R1268+IF(S1268="x",0,S1268)+IF(T1268="x",0,T1268)+IF(U1268="x",0,U1268)+V1268</f>
        <v>9.2378687885463204E-2</v>
      </c>
      <c r="K1268" s="191">
        <v>0.32628129</v>
      </c>
      <c r="L1268" s="191">
        <v>1.6531120999999999E-2</v>
      </c>
      <c r="M1268" s="191">
        <v>1.2037446000000001</v>
      </c>
      <c r="N1268" s="191">
        <v>6.8651857999999996E-3</v>
      </c>
      <c r="O1268" s="191">
        <v>1.7937925E-3</v>
      </c>
      <c r="P1268" s="191">
        <v>3.4491056000000001E-4</v>
      </c>
      <c r="Q1268" s="191">
        <v>3.2620970999999999E-3</v>
      </c>
      <c r="R1268" s="191">
        <v>1.7531560000000001E-3</v>
      </c>
      <c r="S1268" s="191">
        <v>4.4900238000000002E-2</v>
      </c>
      <c r="T1268" s="191">
        <v>3.4403717999999998E-4</v>
      </c>
      <c r="U1268" s="191">
        <v>4.5381254000000003E-2</v>
      </c>
      <c r="V1268" s="191">
        <v>2.7054632000000001E-9</v>
      </c>
      <c r="X1268" s="252">
        <f>K1268/0.116</f>
        <v>2.8127697413793102</v>
      </c>
      <c r="Y1268" s="3">
        <v>13.287210999999999</v>
      </c>
      <c r="Z1268" s="67">
        <f>AA1268*42.1*400+AB1268*1396*400+AC1268*0.0000357*200</f>
        <v>0.16076368231639795</v>
      </c>
      <c r="AA1268" s="5">
        <f>AD1268+AG1268+AH1268+AI1268+AJ1268+AR1268+AS1268+AW1268</f>
        <v>7.3795504605900007E-6</v>
      </c>
      <c r="AB1268" s="5">
        <f>AE1268+AF1268+AK1268+AL1268+AM1268+AN1268+AO1268+AP1268+AQ1268+AT1268+AX1268+AY1268</f>
        <v>6.4378151469492007E-8</v>
      </c>
      <c r="AC1268" s="36">
        <f>AU1268+AV1268</f>
        <v>7.6091425699999993E-2</v>
      </c>
      <c r="AD1268" s="5">
        <v>2.8296306E-6</v>
      </c>
      <c r="AE1268" s="5">
        <v>8.5259328999999998E-9</v>
      </c>
      <c r="AF1268" s="5">
        <v>2.3299413E-13</v>
      </c>
      <c r="AG1268" s="5">
        <v>3.0037234999999998E-8</v>
      </c>
      <c r="AH1268" s="5">
        <v>1.2202688999999999E-10</v>
      </c>
      <c r="AI1268" s="5">
        <v>1.0290225E-9</v>
      </c>
      <c r="AJ1268" s="5">
        <v>4.2637672000000002E-6</v>
      </c>
      <c r="AK1268" s="5">
        <v>1.4474258E-10</v>
      </c>
      <c r="AL1268" s="5">
        <v>1.0924275000000001E-8</v>
      </c>
      <c r="AM1268" s="5">
        <v>2.1735918E-10</v>
      </c>
      <c r="AN1268" s="5">
        <v>1.8493276E-11</v>
      </c>
      <c r="AO1268" s="5">
        <v>3.9509074000000003E-12</v>
      </c>
      <c r="AP1268" s="5">
        <v>5.9029461999999998E-14</v>
      </c>
      <c r="AQ1268" s="5">
        <v>5.7785533000000002E-14</v>
      </c>
      <c r="AR1268" s="5">
        <v>1.1931178E-9</v>
      </c>
      <c r="AS1268" s="5">
        <v>8.9208484000000006E-9</v>
      </c>
      <c r="AT1268" s="5">
        <v>4.3054025999999998E-8</v>
      </c>
      <c r="AU1268" s="5">
        <v>1.4168007E-3</v>
      </c>
      <c r="AV1268" s="5">
        <v>7.4674624999999994E-2</v>
      </c>
      <c r="AW1268" s="5">
        <v>2.4485040999999998E-7</v>
      </c>
      <c r="AX1268" s="5">
        <v>1.4889551999999999E-9</v>
      </c>
      <c r="AY1268" s="5">
        <v>6.6616966999999995E-14</v>
      </c>
      <c r="BA1268" s="36" t="s">
        <v>1404</v>
      </c>
    </row>
    <row r="1269" spans="3:53">
      <c r="C1269" s="56" t="s">
        <v>1364</v>
      </c>
      <c r="E1269" s="29" t="s">
        <v>52</v>
      </c>
      <c r="F1269" s="134" t="s">
        <v>2694</v>
      </c>
      <c r="G1269" s="238">
        <f>H1269+I1269+J1269+K1269</f>
        <v>1.6520436352760024</v>
      </c>
      <c r="H1269" s="134">
        <f>N1269+O1269+P1269</f>
        <v>9.0083660999999999E-3</v>
      </c>
      <c r="I1269" s="134">
        <f>L1269+M1269+Q1269</f>
        <v>1.2241633229999997</v>
      </c>
      <c r="J1269" s="138">
        <f>R1269+IF(S1269="x",0,S1269)+IF(T1269="x",0,T1269)+IF(U1269="x",0,U1269)+V1269</f>
        <v>9.24249061760027E-2</v>
      </c>
      <c r="K1269" s="191">
        <v>0.32644704000000002</v>
      </c>
      <c r="L1269" s="191">
        <v>1.6539472999999999E-2</v>
      </c>
      <c r="M1269" s="191">
        <v>1.2043600999999999</v>
      </c>
      <c r="N1269" s="191">
        <v>6.8685954999999996E-3</v>
      </c>
      <c r="O1269" s="191">
        <v>1.7946898E-3</v>
      </c>
      <c r="P1269" s="191">
        <v>3.450808E-4</v>
      </c>
      <c r="Q1269" s="191">
        <v>3.2637500000000002E-3</v>
      </c>
      <c r="R1269" s="191">
        <v>1.7540319E-3</v>
      </c>
      <c r="S1269" s="191">
        <v>4.4922213000000003E-2</v>
      </c>
      <c r="T1269" s="191">
        <v>3.4420457000000003E-4</v>
      </c>
      <c r="U1269" s="191">
        <v>4.5404453999999997E-2</v>
      </c>
      <c r="V1269" s="191">
        <v>2.7060027E-9</v>
      </c>
      <c r="X1269" s="252">
        <f>K1269/0.116</f>
        <v>2.8141986206896554</v>
      </c>
      <c r="Y1269" s="3">
        <v>13.293844999999999</v>
      </c>
      <c r="Z1269" s="67">
        <f>AA1269*42.1*400+AB1269*1396*400+AC1269*0.0000357*200</f>
        <v>0.16084563695550227</v>
      </c>
      <c r="AA1269" s="5">
        <f>AD1269+AG1269+AH1269+AI1269+AJ1269+AR1269+AS1269+AW1269</f>
        <v>7.3833108765200005E-6</v>
      </c>
      <c r="AB1269" s="5">
        <f>AE1269+AF1269+AK1269+AL1269+AM1269+AN1269+AO1269+AP1269+AQ1269+AT1269+AX1269+AY1269</f>
        <v>6.4411030198132994E-8</v>
      </c>
      <c r="AC1269" s="36">
        <f>AU1269+AV1269</f>
        <v>7.6129206200000007E-2</v>
      </c>
      <c r="AD1269" s="5">
        <v>2.8310688000000002E-6</v>
      </c>
      <c r="AE1269" s="5">
        <v>8.5302660999999997E-9</v>
      </c>
      <c r="AF1269" s="5">
        <v>2.3311255000000001E-13</v>
      </c>
      <c r="AG1269" s="5">
        <v>3.0052594000000001E-8</v>
      </c>
      <c r="AH1269" s="5">
        <v>1.2208861999999999E-10</v>
      </c>
      <c r="AI1269" s="5">
        <v>1.0295336E-9</v>
      </c>
      <c r="AJ1269" s="5">
        <v>4.2659438999999997E-6</v>
      </c>
      <c r="AK1269" s="5">
        <v>1.4481442000000001E-10</v>
      </c>
      <c r="AL1269" s="5">
        <v>1.0929857E-8</v>
      </c>
      <c r="AM1269" s="5">
        <v>2.1747031000000001E-10</v>
      </c>
      <c r="AN1269" s="5">
        <v>1.8502733000000002E-11</v>
      </c>
      <c r="AO1269" s="5">
        <v>3.9528981E-12</v>
      </c>
      <c r="AP1269" s="5">
        <v>5.9059224000000004E-14</v>
      </c>
      <c r="AQ1269" s="5">
        <v>5.7814382999999995E-14</v>
      </c>
      <c r="AR1269" s="5">
        <v>1.1937197E-9</v>
      </c>
      <c r="AS1269" s="5">
        <v>8.9252005999999999E-9</v>
      </c>
      <c r="AT1269" s="5">
        <v>4.3076037000000003E-8</v>
      </c>
      <c r="AU1269" s="5">
        <v>1.4175241999999999E-3</v>
      </c>
      <c r="AV1269" s="5">
        <v>7.4711682000000001E-2</v>
      </c>
      <c r="AW1269" s="5">
        <v>2.4497504000000002E-7</v>
      </c>
      <c r="AX1269" s="5">
        <v>1.4897131E-9</v>
      </c>
      <c r="AY1269" s="5">
        <v>6.6650876000000005E-14</v>
      </c>
      <c r="BA1269" s="36" t="s">
        <v>1404</v>
      </c>
    </row>
    <row r="1270" spans="3:53">
      <c r="C1270" s="56" t="s">
        <v>1365</v>
      </c>
      <c r="E1270" s="29" t="s">
        <v>52</v>
      </c>
      <c r="F1270" s="138" t="s">
        <v>2738</v>
      </c>
      <c r="G1270" s="238">
        <f t="shared" si="1089"/>
        <v>1.3336225059932847</v>
      </c>
      <c r="H1270" s="134">
        <f t="shared" si="1090"/>
        <v>2.2302600799999999E-2</v>
      </c>
      <c r="I1270" s="134">
        <f t="shared" si="1091"/>
        <v>6.65151093E-2</v>
      </c>
      <c r="J1270" s="138">
        <f t="shared" si="1092"/>
        <v>0.61970006589328464</v>
      </c>
      <c r="K1270" s="191">
        <v>0.62510473</v>
      </c>
      <c r="L1270" s="191">
        <v>2.7762775999999999E-2</v>
      </c>
      <c r="M1270" s="191">
        <v>3.4861720999999998E-2</v>
      </c>
      <c r="N1270" s="191">
        <v>1.6286788999999999E-2</v>
      </c>
      <c r="O1270" s="191">
        <v>2.4460133E-3</v>
      </c>
      <c r="P1270" s="191">
        <v>3.5697985000000001E-3</v>
      </c>
      <c r="Q1270" s="191">
        <v>3.8906123E-3</v>
      </c>
      <c r="R1270" s="191">
        <v>2.2980055999999999E-3</v>
      </c>
      <c r="S1270" s="191">
        <v>0.61166862</v>
      </c>
      <c r="T1270" s="191">
        <v>1.223905E-3</v>
      </c>
      <c r="U1270" s="191">
        <v>4.5095268000000001E-3</v>
      </c>
      <c r="V1270" s="191">
        <v>8.4932845E-9</v>
      </c>
      <c r="X1270" s="252">
        <f t="shared" si="1068"/>
        <v>5.3888338793103445</v>
      </c>
      <c r="Y1270" s="3">
        <v>83.924297999999993</v>
      </c>
      <c r="Z1270" s="67">
        <f t="shared" si="1093"/>
        <v>0.1186929457094523</v>
      </c>
      <c r="AA1270" s="5">
        <f t="shared" si="1094"/>
        <v>6.0497092800700001E-6</v>
      </c>
      <c r="AB1270" s="5">
        <f t="shared" si="1095"/>
        <v>2.1234786885897005E-8</v>
      </c>
      <c r="AC1270" s="36">
        <f t="shared" si="1096"/>
        <v>0.69444487898999996</v>
      </c>
      <c r="AD1270" s="5">
        <v>5.0062718E-6</v>
      </c>
      <c r="AE1270" s="5">
        <v>1.5105082000000002E-8</v>
      </c>
      <c r="AF1270" s="5">
        <v>4.1268005999999998E-13</v>
      </c>
      <c r="AG1270" s="5">
        <v>-2.7136537E-9</v>
      </c>
      <c r="AH1270" s="5">
        <v>1.3613557E-10</v>
      </c>
      <c r="AI1270" s="5">
        <v>2.1039803000000001E-9</v>
      </c>
      <c r="AJ1270" s="5">
        <v>8.1573677999999999E-7</v>
      </c>
      <c r="AK1270" s="5">
        <v>3.0909524999999998E-10</v>
      </c>
      <c r="AL1270" s="5">
        <v>1.0092205999999999E-9</v>
      </c>
      <c r="AM1270" s="5">
        <v>4.2338344999999997E-12</v>
      </c>
      <c r="AN1270" s="5">
        <v>2.2975113999999998E-13</v>
      </c>
      <c r="AO1270" s="5">
        <v>2.2181493999999999E-12</v>
      </c>
      <c r="AP1270" s="5">
        <v>2.0933206000000001E-13</v>
      </c>
      <c r="AQ1270" s="5">
        <v>3.8422382999999998E-13</v>
      </c>
      <c r="AR1270" s="5">
        <v>1.7419348999999999E-9</v>
      </c>
      <c r="AS1270" s="5">
        <v>1.4004019E-7</v>
      </c>
      <c r="AT1270" s="5">
        <v>4.2783200999999998E-9</v>
      </c>
      <c r="AU1270" s="5">
        <v>1.1275898999999999E-4</v>
      </c>
      <c r="AV1270" s="5">
        <v>0.69433212</v>
      </c>
      <c r="AW1270" s="5">
        <v>8.6392112999999997E-8</v>
      </c>
      <c r="AX1270" s="5">
        <v>5.2535745999999999E-10</v>
      </c>
      <c r="AY1270" s="5">
        <v>2.3504907000000001E-14</v>
      </c>
      <c r="BA1270" s="38" t="s">
        <v>1165</v>
      </c>
    </row>
    <row r="1271" spans="3:53">
      <c r="C1271" s="56" t="s">
        <v>1366</v>
      </c>
      <c r="E1271" s="29" t="s">
        <v>52</v>
      </c>
      <c r="F1271" s="138" t="s">
        <v>2739</v>
      </c>
      <c r="G1271" s="238">
        <f t="shared" si="1089"/>
        <v>0.56586111139723805</v>
      </c>
      <c r="H1271" s="134">
        <f t="shared" si="1090"/>
        <v>8.7427526499999995E-3</v>
      </c>
      <c r="I1271" s="134">
        <f t="shared" si="1091"/>
        <v>2.311992123E-2</v>
      </c>
      <c r="J1271" s="138">
        <f t="shared" si="1092"/>
        <v>0.27310157751723807</v>
      </c>
      <c r="K1271" s="191">
        <v>0.26089686000000001</v>
      </c>
      <c r="L1271" s="191">
        <v>1.1285257999999999E-2</v>
      </c>
      <c r="M1271" s="191">
        <v>1.1040038E-2</v>
      </c>
      <c r="N1271" s="191">
        <v>6.5756429999999999E-3</v>
      </c>
      <c r="O1271" s="191">
        <v>5.9609414999999997E-4</v>
      </c>
      <c r="P1271" s="191">
        <v>1.5710155E-3</v>
      </c>
      <c r="Q1271" s="191">
        <v>7.9462523000000003E-4</v>
      </c>
      <c r="R1271" s="191">
        <v>3.6519712E-4</v>
      </c>
      <c r="S1271" s="191">
        <v>0.27038250000000003</v>
      </c>
      <c r="T1271" s="191">
        <v>4.4478595E-4</v>
      </c>
      <c r="U1271" s="191">
        <v>1.9090903000000001E-3</v>
      </c>
      <c r="V1271" s="191">
        <v>4.1472379999999996E-9</v>
      </c>
      <c r="X1271" s="252">
        <f t="shared" si="1068"/>
        <v>2.2491108620689655</v>
      </c>
      <c r="Y1271" s="3">
        <v>33.419724000000002</v>
      </c>
      <c r="Z1271" s="67">
        <f t="shared" si="1093"/>
        <v>4.9131323645499284E-2</v>
      </c>
      <c r="AA1271" s="5">
        <f t="shared" si="1094"/>
        <v>2.5031287779220003E-6</v>
      </c>
      <c r="AB1271" s="5">
        <f t="shared" si="1095"/>
        <v>8.7442866064877007E-9</v>
      </c>
      <c r="AC1271" s="36">
        <f t="shared" si="1096"/>
        <v>0.293532966979</v>
      </c>
      <c r="AD1271" s="5">
        <v>2.0960675E-6</v>
      </c>
      <c r="AE1271" s="5">
        <v>6.3239344999999999E-9</v>
      </c>
      <c r="AF1271" s="5">
        <v>1.727772E-13</v>
      </c>
      <c r="AG1271" s="5">
        <v>2.4532459000000001E-10</v>
      </c>
      <c r="AH1271" s="5">
        <v>1.6319622E-11</v>
      </c>
      <c r="AI1271" s="5">
        <v>7.9869862E-10</v>
      </c>
      <c r="AJ1271" s="5">
        <v>3.3189724999999998E-7</v>
      </c>
      <c r="AK1271" s="5">
        <v>1.1863684999999999E-10</v>
      </c>
      <c r="AL1271" s="5">
        <v>4.2099468000000002E-10</v>
      </c>
      <c r="AM1271" s="5">
        <v>1.3244398E-12</v>
      </c>
      <c r="AN1271" s="5">
        <v>5.7238705999999997E-14</v>
      </c>
      <c r="AO1271" s="5">
        <v>1.5592825E-12</v>
      </c>
      <c r="AP1271" s="5">
        <v>8.9965868000000006E-14</v>
      </c>
      <c r="AQ1271" s="5">
        <v>1.7570892000000001E-13</v>
      </c>
      <c r="AR1271" s="5">
        <v>6.4862709000000003E-10</v>
      </c>
      <c r="AS1271" s="5">
        <v>6.2581170000000004E-8</v>
      </c>
      <c r="AT1271" s="5">
        <v>1.8112132E-9</v>
      </c>
      <c r="AU1271" s="5">
        <v>3.7526978999999998E-5</v>
      </c>
      <c r="AV1271" s="5">
        <v>0.29349544</v>
      </c>
      <c r="AW1271" s="5">
        <v>1.0873887999999999E-8</v>
      </c>
      <c r="AX1271" s="5">
        <v>6.6125005000000001E-11</v>
      </c>
      <c r="AY1271" s="5">
        <v>2.9584936999999998E-15</v>
      </c>
      <c r="BA1271" s="38" t="s">
        <v>1165</v>
      </c>
    </row>
    <row r="1272" spans="3:53">
      <c r="C1272" s="56" t="s">
        <v>1367</v>
      </c>
      <c r="E1272" s="29" t="s">
        <v>52</v>
      </c>
      <c r="F1272" s="138" t="s">
        <v>2740</v>
      </c>
      <c r="G1272" s="238">
        <f t="shared" si="1089"/>
        <v>3.5970292448648831</v>
      </c>
      <c r="H1272" s="134">
        <f t="shared" si="1090"/>
        <v>5.5474384899999993E-2</v>
      </c>
      <c r="I1272" s="134">
        <f t="shared" si="1091"/>
        <v>0.15459182200000002</v>
      </c>
      <c r="J1272" s="138">
        <f t="shared" si="1092"/>
        <v>1.719871137964883</v>
      </c>
      <c r="K1272" s="191">
        <v>1.6670919</v>
      </c>
      <c r="L1272" s="191">
        <v>7.0468798999999999E-2</v>
      </c>
      <c r="M1272" s="191">
        <v>7.7736246999999994E-2</v>
      </c>
      <c r="N1272" s="191">
        <v>4.1282528999999998E-2</v>
      </c>
      <c r="O1272" s="191">
        <v>4.3008318999999996E-3</v>
      </c>
      <c r="P1272" s="191">
        <v>9.891024E-3</v>
      </c>
      <c r="Q1272" s="191">
        <v>6.3867760000000003E-3</v>
      </c>
      <c r="R1272" s="191">
        <v>3.1193818999999999E-3</v>
      </c>
      <c r="S1272" s="191">
        <v>1.7016305</v>
      </c>
      <c r="T1272" s="191">
        <v>2.8880173999999998E-3</v>
      </c>
      <c r="U1272" s="191">
        <v>1.223322E-2</v>
      </c>
      <c r="V1272" s="191">
        <v>1.8664883000000001E-8</v>
      </c>
      <c r="X1272" s="252">
        <f t="shared" si="1068"/>
        <v>14.371481896551723</v>
      </c>
      <c r="Y1272" s="3">
        <v>216.79026999999999</v>
      </c>
      <c r="Z1272" s="67">
        <f t="shared" si="1093"/>
        <v>0.31351185291681738</v>
      </c>
      <c r="AA1272" s="5">
        <f t="shared" si="1094"/>
        <v>1.5962587362310001E-5</v>
      </c>
      <c r="AB1272" s="5">
        <f t="shared" si="1095"/>
        <v>5.6064006877475993E-8</v>
      </c>
      <c r="AC1272" s="36">
        <f t="shared" si="1096"/>
        <v>1.8761541029600002</v>
      </c>
      <c r="AD1272" s="5">
        <v>1.3377244E-5</v>
      </c>
      <c r="AE1272" s="5">
        <v>4.0360720000000003E-8</v>
      </c>
      <c r="AF1272" s="5">
        <v>1.1026934E-12</v>
      </c>
      <c r="AG1272" s="5">
        <v>-1.7373609E-9</v>
      </c>
      <c r="AH1272" s="5">
        <v>1.6568161E-10</v>
      </c>
      <c r="AI1272" s="5">
        <v>5.0805828000000003E-9</v>
      </c>
      <c r="AJ1272" s="5">
        <v>2.0689377000000002E-6</v>
      </c>
      <c r="AK1272" s="5">
        <v>7.5271558999999996E-10</v>
      </c>
      <c r="AL1272" s="5">
        <v>2.6194379E-9</v>
      </c>
      <c r="AM1272" s="5">
        <v>9.4968478000000006E-12</v>
      </c>
      <c r="AN1272" s="5">
        <v>4.6059299999999997E-13</v>
      </c>
      <c r="AO1272" s="5">
        <v>8.0627012999999995E-12</v>
      </c>
      <c r="AP1272" s="5">
        <v>5.6802921999999997E-13</v>
      </c>
      <c r="AQ1272" s="5">
        <v>1.0917504000000001E-12</v>
      </c>
      <c r="AR1272" s="5">
        <v>4.2116487999999996E-9</v>
      </c>
      <c r="AS1272" s="5">
        <v>3.9286174999999998E-7</v>
      </c>
      <c r="AT1272" s="5">
        <v>1.1605987999999999E-8</v>
      </c>
      <c r="AU1272" s="5">
        <v>2.4690295999999997E-4</v>
      </c>
      <c r="AV1272">
        <v>1.8759072000000001</v>
      </c>
      <c r="AW1272" s="5">
        <v>1.1582336E-7</v>
      </c>
      <c r="AX1272" s="5">
        <v>7.0433126000000002E-10</v>
      </c>
      <c r="AY1272" s="5">
        <v>3.1512356000000001E-14</v>
      </c>
      <c r="BA1272" s="38" t="s">
        <v>1165</v>
      </c>
    </row>
    <row r="1273" spans="3:53">
      <c r="C1273" s="56" t="s">
        <v>1368</v>
      </c>
      <c r="E1273" s="29" t="s">
        <v>52</v>
      </c>
      <c r="F1273" s="138" t="s">
        <v>2741</v>
      </c>
      <c r="G1273" s="238">
        <f t="shared" si="1089"/>
        <v>1.5843941712744569</v>
      </c>
      <c r="H1273" s="134">
        <f t="shared" si="1090"/>
        <v>2.3670055400000001E-2</v>
      </c>
      <c r="I1273" s="134">
        <f t="shared" si="1091"/>
        <v>6.2754441899999999E-2</v>
      </c>
      <c r="J1273" s="138">
        <f t="shared" si="1092"/>
        <v>0.76817856397445705</v>
      </c>
      <c r="K1273" s="191">
        <v>0.72979110999999997</v>
      </c>
      <c r="L1273" s="191">
        <v>3.0502967999999998E-2</v>
      </c>
      <c r="M1273" s="191">
        <v>3.0333575000000002E-2</v>
      </c>
      <c r="N1273" s="191">
        <v>1.7823726000000002E-2</v>
      </c>
      <c r="O1273" s="191">
        <v>1.4307625000000001E-3</v>
      </c>
      <c r="P1273" s="191">
        <v>4.4155669E-3</v>
      </c>
      <c r="Q1273" s="191">
        <v>1.9178989E-3</v>
      </c>
      <c r="R1273" s="191">
        <v>7.3481645000000005E-4</v>
      </c>
      <c r="S1273" s="191">
        <v>0.76086535</v>
      </c>
      <c r="T1273" s="191">
        <v>1.1936365E-3</v>
      </c>
      <c r="U1273" s="191">
        <v>5.3847523000000001E-3</v>
      </c>
      <c r="V1273" s="191">
        <v>8.7244570999999994E-9</v>
      </c>
      <c r="X1273" s="252">
        <f t="shared" si="1068"/>
        <v>6.2913026724137922</v>
      </c>
      <c r="Y1273" s="3">
        <v>93.209411000000003</v>
      </c>
      <c r="Z1273" s="67">
        <f t="shared" si="1093"/>
        <v>0.13679983369533244</v>
      </c>
      <c r="AA1273" s="5">
        <f t="shared" si="1094"/>
        <v>6.9639240367610005E-6</v>
      </c>
      <c r="AB1273" s="5">
        <f t="shared" si="1095"/>
        <v>2.4417434984746101E-8</v>
      </c>
      <c r="AC1273" s="36">
        <f t="shared" si="1096"/>
        <v>0.82530213176400002</v>
      </c>
      <c r="AD1273" s="5">
        <v>5.8630050999999999E-6</v>
      </c>
      <c r="AE1273" s="5">
        <v>1.7688971000000001E-8</v>
      </c>
      <c r="AF1273" s="5">
        <v>4.8328318999999998E-13</v>
      </c>
      <c r="AG1273" s="5">
        <v>6.8465632000000004E-10</v>
      </c>
      <c r="AH1273" s="5">
        <v>2.9615341000000002E-11</v>
      </c>
      <c r="AI1273" s="5">
        <v>2.1381697999999998E-9</v>
      </c>
      <c r="AJ1273" s="5">
        <v>8.9583767999999996E-7</v>
      </c>
      <c r="AK1273" s="5">
        <v>3.1826599999999999E-10</v>
      </c>
      <c r="AL1273" s="5">
        <v>1.1455924999999999E-9</v>
      </c>
      <c r="AM1273" s="5">
        <v>3.6927957999999998E-12</v>
      </c>
      <c r="AN1273" s="5">
        <v>1.6111753999999999E-13</v>
      </c>
      <c r="AO1273" s="5">
        <v>4.1893309000000004E-12</v>
      </c>
      <c r="AP1273" s="5">
        <v>2.5137959000000002E-13</v>
      </c>
      <c r="AQ1273" s="5">
        <v>4.9409587999999997E-13</v>
      </c>
      <c r="AR1273" s="5">
        <v>1.7599983E-9</v>
      </c>
      <c r="AS1273" s="5">
        <v>1.7635086999999999E-7</v>
      </c>
      <c r="AT1273" s="5">
        <v>5.1086637E-9</v>
      </c>
      <c r="AU1273" s="5">
        <v>9.7891763999999998E-5</v>
      </c>
      <c r="AV1273" s="5">
        <v>0.82520424000000003</v>
      </c>
      <c r="AW1273" s="5">
        <v>2.4117947000000001E-8</v>
      </c>
      <c r="AX1273" s="5">
        <v>1.4666322000000001E-10</v>
      </c>
      <c r="AY1273" s="5">
        <v>6.5618460999999998E-15</v>
      </c>
      <c r="BA1273" s="38" t="s">
        <v>1165</v>
      </c>
    </row>
    <row r="1274" spans="3:53">
      <c r="C1274" s="56" t="s">
        <v>1369</v>
      </c>
      <c r="E1274" s="29" t="s">
        <v>52</v>
      </c>
      <c r="F1274" s="138" t="s">
        <v>2742</v>
      </c>
      <c r="G1274" s="238">
        <f t="shared" ref="G1274:G1281" si="1097">H1274+I1274+J1274+K1274</f>
        <v>3.2369924926634521</v>
      </c>
      <c r="H1274" s="134">
        <f t="shared" ref="H1274:H1281" si="1098">N1274+O1274+P1274</f>
        <v>5.0339432199999999E-2</v>
      </c>
      <c r="I1274" s="134">
        <f t="shared" ref="I1274:I1281" si="1099">L1274+M1274+Q1274</f>
        <v>0.13730478269999999</v>
      </c>
      <c r="J1274" s="138">
        <f t="shared" ref="J1274:J1281" si="1100">R1274+IF(S1274="x",0,S1274)+IF(T1274="x",0,T1274)+IF(U1274="x",0,U1274)+V1274</f>
        <v>1.5456360777634519</v>
      </c>
      <c r="K1274" s="191">
        <v>1.5037122000000001</v>
      </c>
      <c r="L1274" s="191">
        <v>6.3179788000000001E-2</v>
      </c>
      <c r="M1274" s="191">
        <v>6.8670951999999993E-2</v>
      </c>
      <c r="N1274" s="191">
        <v>3.7743902000000003E-2</v>
      </c>
      <c r="O1274" s="191">
        <v>3.6911525999999998E-3</v>
      </c>
      <c r="P1274" s="191">
        <v>8.9043776000000009E-3</v>
      </c>
      <c r="Q1274" s="191">
        <v>5.4540426999999999E-3</v>
      </c>
      <c r="R1274" s="191">
        <v>2.5649788000000001E-3</v>
      </c>
      <c r="S1274" s="191">
        <v>1.5295627999999999</v>
      </c>
      <c r="T1274" s="191">
        <v>2.5568800000000001E-3</v>
      </c>
      <c r="U1274" s="191">
        <v>1.0951402000000001E-2</v>
      </c>
      <c r="V1274" s="191">
        <v>1.6963452E-8</v>
      </c>
      <c r="X1274" s="252">
        <f t="shared" ref="X1274:X1281" si="1101">K1274/0.116</f>
        <v>12.963036206896552</v>
      </c>
      <c r="Y1274" s="3">
        <v>194.70274000000001</v>
      </c>
      <c r="Z1274" s="67">
        <f t="shared" ref="Z1274:Z1281" si="1102">AA1274*42.1*400+AB1274*1396*400+AC1274*0.0000357*200</f>
        <v>0.28254472722151341</v>
      </c>
      <c r="AA1274" s="5">
        <f t="shared" ref="AA1274:AA1281" si="1103">AD1274+AG1274+AH1274+AI1274+AJ1274+AR1274+AS1274+AW1274</f>
        <v>1.438844261397E-5</v>
      </c>
      <c r="AB1274" s="5">
        <f t="shared" ref="AB1274:AB1281" si="1104">AE1274+AF1274+AK1274+AL1274+AM1274+AN1274+AO1274+AP1274+AQ1274+AT1274+AX1274+AY1274</f>
        <v>5.0441004319249996E-8</v>
      </c>
      <c r="AC1274" s="36">
        <f t="shared" ref="AC1274:AC1281" si="1105">AU1274+AV1274</f>
        <v>1.69147013871</v>
      </c>
      <c r="AD1274" s="5">
        <v>1.2069667E-5</v>
      </c>
      <c r="AE1274" s="5">
        <v>3.6415404000000002E-8</v>
      </c>
      <c r="AF1274" s="5">
        <v>9.9490547000000002E-13</v>
      </c>
      <c r="AG1274" s="5">
        <v>-8.2940793999999996E-10</v>
      </c>
      <c r="AH1274" s="5">
        <v>1.3116201E-10</v>
      </c>
      <c r="AI1274" s="5">
        <v>4.6463636E-9</v>
      </c>
      <c r="AJ1274" s="5">
        <v>1.8642482E-6</v>
      </c>
      <c r="AK1274" s="5">
        <v>6.8844292999999998E-10</v>
      </c>
      <c r="AL1274" s="5">
        <v>2.3621248E-9</v>
      </c>
      <c r="AM1274" s="5">
        <v>8.2659975000000007E-12</v>
      </c>
      <c r="AN1274" s="5">
        <v>3.9170840999999997E-13</v>
      </c>
      <c r="AO1274" s="5">
        <v>7.6106339999999993E-12</v>
      </c>
      <c r="AP1274" s="5">
        <v>5.1259430999999998E-13</v>
      </c>
      <c r="AQ1274" s="5">
        <v>9.8513049000000006E-13</v>
      </c>
      <c r="AR1274" s="5">
        <v>3.9528462999999997E-9</v>
      </c>
      <c r="AS1274" s="5">
        <v>3.5349297E-7</v>
      </c>
      <c r="AT1274" s="5">
        <v>1.0389894E-8</v>
      </c>
      <c r="AU1274" s="5">
        <v>2.2043871E-4</v>
      </c>
      <c r="AV1274" s="5">
        <v>1.6912497</v>
      </c>
      <c r="AW1274" s="5">
        <v>9.3133479999999998E-8</v>
      </c>
      <c r="AX1274" s="5">
        <v>5.6635228000000004E-10</v>
      </c>
      <c r="AY1274" s="5">
        <v>2.5339069999999999E-14</v>
      </c>
      <c r="BA1274" s="38" t="s">
        <v>1165</v>
      </c>
    </row>
    <row r="1275" spans="3:53">
      <c r="C1275" s="56" t="s">
        <v>1370</v>
      </c>
      <c r="E1275" s="29" t="s">
        <v>52</v>
      </c>
      <c r="F1275" s="138" t="s">
        <v>2743</v>
      </c>
      <c r="G1275" s="238">
        <f t="shared" si="1097"/>
        <v>1.5759225866244573</v>
      </c>
      <c r="H1275" s="134">
        <f t="shared" si="1098"/>
        <v>2.3122300400000004E-2</v>
      </c>
      <c r="I1275" s="134">
        <f t="shared" si="1099"/>
        <v>6.1146738499999999E-2</v>
      </c>
      <c r="J1275" s="138">
        <f t="shared" si="1100"/>
        <v>0.76651515772445711</v>
      </c>
      <c r="K1275" s="191">
        <v>0.72513839000000002</v>
      </c>
      <c r="L1275" s="191">
        <v>2.9558269000000002E-2</v>
      </c>
      <c r="M1275" s="191">
        <v>2.9908352999999999E-2</v>
      </c>
      <c r="N1275" s="191">
        <v>1.7445838000000002E-2</v>
      </c>
      <c r="O1275" s="191">
        <v>1.2719271E-3</v>
      </c>
      <c r="P1275" s="191">
        <v>4.4045352999999999E-3</v>
      </c>
      <c r="Q1275" s="191">
        <v>1.6801164999999999E-3</v>
      </c>
      <c r="R1275" s="191">
        <v>5.4287420000000001E-4</v>
      </c>
      <c r="S1275" s="191">
        <v>0.75942750000000003</v>
      </c>
      <c r="T1275" s="191">
        <v>1.1630498E-3</v>
      </c>
      <c r="U1275" s="191">
        <v>5.3817250000000004E-3</v>
      </c>
      <c r="V1275" s="191">
        <v>8.7244570999999994E-9</v>
      </c>
      <c r="X1275" s="252">
        <f t="shared" si="1101"/>
        <v>6.2511930172413788</v>
      </c>
      <c r="Y1275" s="3">
        <v>92.438456000000002</v>
      </c>
      <c r="Z1275" s="67">
        <f t="shared" si="1102"/>
        <v>0.13553924589371133</v>
      </c>
      <c r="AA1275" s="5">
        <f t="shared" si="1103"/>
        <v>6.8956562749200001E-6</v>
      </c>
      <c r="AB1275" s="5">
        <f t="shared" si="1104"/>
        <v>2.4243997251755097E-8</v>
      </c>
      <c r="AC1275" s="36">
        <f t="shared" si="1105"/>
        <v>0.823325792532</v>
      </c>
      <c r="AD1275" s="5">
        <v>5.8255028000000004E-6</v>
      </c>
      <c r="AE1275" s="5">
        <v>1.757583E-8</v>
      </c>
      <c r="AF1275" s="5">
        <v>4.8019207000000004E-13</v>
      </c>
      <c r="AG1275" s="5">
        <v>6.7901643999999996E-10</v>
      </c>
      <c r="AH1275" s="5">
        <v>1.7495080000000001E-11</v>
      </c>
      <c r="AI1275" s="5">
        <v>2.0783284000000001E-9</v>
      </c>
      <c r="AJ1275" s="5">
        <v>8.6879401999999996E-7</v>
      </c>
      <c r="AK1275" s="5">
        <v>3.0973181000000002E-10</v>
      </c>
      <c r="AL1275" s="5">
        <v>1.1176420000000001E-9</v>
      </c>
      <c r="AM1275" s="5">
        <v>3.6913280999999999E-12</v>
      </c>
      <c r="AN1275" s="5">
        <v>1.6082374E-13</v>
      </c>
      <c r="AO1275" s="5">
        <v>4.0850357000000001E-12</v>
      </c>
      <c r="AP1275" s="5">
        <v>2.4969508000000001E-13</v>
      </c>
      <c r="AQ1275" s="5">
        <v>4.9304704000000003E-13</v>
      </c>
      <c r="AR1275" s="5">
        <v>1.7204230000000001E-9</v>
      </c>
      <c r="AS1275" s="5">
        <v>1.7617115000000001E-7</v>
      </c>
      <c r="AT1275" s="5">
        <v>5.1057916000000001E-9</v>
      </c>
      <c r="AU1275" s="5">
        <v>9.3892532000000004E-5</v>
      </c>
      <c r="AV1275" s="5">
        <v>0.82323190000000002</v>
      </c>
      <c r="AW1275" s="5">
        <v>2.0693041999999999E-8</v>
      </c>
      <c r="AX1275" s="5">
        <v>1.2583609000000001E-10</v>
      </c>
      <c r="AY1275" s="5">
        <v>5.6300250999999998E-15</v>
      </c>
      <c r="BA1275" s="38" t="s">
        <v>1165</v>
      </c>
    </row>
    <row r="1276" spans="3:53">
      <c r="C1276" s="56" t="s">
        <v>1371</v>
      </c>
      <c r="E1276" s="29" t="s">
        <v>52</v>
      </c>
      <c r="F1276" s="138" t="s">
        <v>2744</v>
      </c>
      <c r="G1276" s="238">
        <f t="shared" si="1097"/>
        <v>3.2375138945634516</v>
      </c>
      <c r="H1276" s="134">
        <f t="shared" si="1098"/>
        <v>5.0370740600000005E-2</v>
      </c>
      <c r="I1276" s="134">
        <f t="shared" si="1099"/>
        <v>0.1371971364</v>
      </c>
      <c r="J1276" s="138">
        <f t="shared" si="1100"/>
        <v>1.5453951175634519</v>
      </c>
      <c r="K1276" s="191">
        <v>1.5045508999999999</v>
      </c>
      <c r="L1276" s="191">
        <v>6.3045254999999994E-2</v>
      </c>
      <c r="M1276" s="191">
        <v>6.8720378999999998E-2</v>
      </c>
      <c r="N1276" s="191">
        <v>3.7795726000000002E-2</v>
      </c>
      <c r="O1276" s="191">
        <v>3.6697090000000002E-3</v>
      </c>
      <c r="P1276" s="191">
        <v>8.9053055999999998E-3</v>
      </c>
      <c r="Q1276" s="191">
        <v>5.4315023999999996E-3</v>
      </c>
      <c r="R1276" s="191">
        <v>2.5401656999999998E-3</v>
      </c>
      <c r="S1276" s="191">
        <v>1.5293516</v>
      </c>
      <c r="T1276" s="191">
        <v>2.5523808999999998E-3</v>
      </c>
      <c r="U1276" s="191">
        <v>1.0950954000000001E-2</v>
      </c>
      <c r="V1276" s="191">
        <v>1.6963452E-8</v>
      </c>
      <c r="X1276" s="252">
        <f t="shared" si="1101"/>
        <v>12.970266379310344</v>
      </c>
      <c r="Y1276" s="3">
        <v>194.77847</v>
      </c>
      <c r="Z1276" s="67">
        <f t="shared" si="1102"/>
        <v>0.28263427400333396</v>
      </c>
      <c r="AA1276" s="5">
        <f t="shared" si="1103"/>
        <v>1.4392623776369999E-5</v>
      </c>
      <c r="AB1276" s="5">
        <f t="shared" si="1104"/>
        <v>5.0459921425441999E-8</v>
      </c>
      <c r="AC1276" s="36">
        <f t="shared" si="1105"/>
        <v>1.6926707962600001</v>
      </c>
      <c r="AD1276" s="5">
        <v>1.2076364E-5</v>
      </c>
      <c r="AE1276" s="5">
        <v>3.6435611000000001E-8</v>
      </c>
      <c r="AF1276" s="5">
        <v>9.9545757000000005E-13</v>
      </c>
      <c r="AG1276" s="5">
        <v>-8.2950918000000003E-10</v>
      </c>
      <c r="AH1276" s="5">
        <v>1.2939715000000001E-10</v>
      </c>
      <c r="AI1276" s="5">
        <v>4.6539043E-9</v>
      </c>
      <c r="AJ1276" s="5">
        <v>1.8616096999999999E-6</v>
      </c>
      <c r="AK1276" s="5">
        <v>6.8953607999999999E-10</v>
      </c>
      <c r="AL1276" s="5">
        <v>2.3594989E-9</v>
      </c>
      <c r="AM1276" s="5">
        <v>8.2665704000000002E-12</v>
      </c>
      <c r="AN1276" s="5">
        <v>3.9167177000000001E-13</v>
      </c>
      <c r="AO1276" s="5">
        <v>7.6004420999999999E-12</v>
      </c>
      <c r="AP1276" s="5">
        <v>5.1273221000000002E-13</v>
      </c>
      <c r="AQ1276" s="5">
        <v>9.8508203999999996E-13</v>
      </c>
      <c r="AR1276" s="5">
        <v>3.9759130999999999E-9</v>
      </c>
      <c r="AS1276" s="5">
        <v>3.5347559E-7</v>
      </c>
      <c r="AT1276" s="5">
        <v>1.0389469E-8</v>
      </c>
      <c r="AU1276" s="5">
        <v>2.2029626E-4</v>
      </c>
      <c r="AV1276" s="5">
        <v>1.6924505000000001</v>
      </c>
      <c r="AW1276" s="5">
        <v>9.3244780999999999E-8</v>
      </c>
      <c r="AX1276" s="5">
        <v>5.6702911999999996E-10</v>
      </c>
      <c r="AY1276" s="5">
        <v>2.5369352E-14</v>
      </c>
      <c r="BA1276" s="38" t="s">
        <v>1165</v>
      </c>
    </row>
    <row r="1277" spans="3:53">
      <c r="C1277" s="56" t="s">
        <v>1372</v>
      </c>
      <c r="E1277" s="29" t="s">
        <v>52</v>
      </c>
      <c r="F1277" s="138" t="s">
        <v>2745</v>
      </c>
      <c r="G1277" s="238">
        <f t="shared" si="1097"/>
        <v>1.5752992686344571</v>
      </c>
      <c r="H1277" s="134">
        <f t="shared" si="1098"/>
        <v>2.3082083600000001E-2</v>
      </c>
      <c r="I1277" s="134">
        <f t="shared" si="1099"/>
        <v>6.1028356999999998E-2</v>
      </c>
      <c r="J1277" s="138">
        <f t="shared" si="1100"/>
        <v>0.766392328034457</v>
      </c>
      <c r="K1277" s="191">
        <v>0.72479649999999995</v>
      </c>
      <c r="L1277" s="191">
        <v>2.9488615999999999E-2</v>
      </c>
      <c r="M1277" s="191">
        <v>2.9877190000000001E-2</v>
      </c>
      <c r="N1277" s="191">
        <v>1.7418095000000001E-2</v>
      </c>
      <c r="O1277" s="191">
        <v>1.260188E-3</v>
      </c>
      <c r="P1277" s="191">
        <v>4.4038005999999996E-3</v>
      </c>
      <c r="Q1277" s="191">
        <v>1.662551E-3</v>
      </c>
      <c r="R1277" s="191">
        <v>5.2878810999999997E-4</v>
      </c>
      <c r="S1277" s="191">
        <v>0.75932122999999996</v>
      </c>
      <c r="T1277" s="191">
        <v>1.1608002000000001E-3</v>
      </c>
      <c r="U1277" s="191">
        <v>5.3815010000000003E-3</v>
      </c>
      <c r="V1277" s="191">
        <v>8.7244570999999994E-9</v>
      </c>
      <c r="X1277" s="252">
        <f t="shared" si="1101"/>
        <v>6.2482456896551719</v>
      </c>
      <c r="Y1277" s="3">
        <v>92.381530999999995</v>
      </c>
      <c r="Z1277" s="67">
        <f t="shared" si="1102"/>
        <v>0.13544786867965997</v>
      </c>
      <c r="AA1277" s="5">
        <f t="shared" si="1103"/>
        <v>6.890701129436001E-6</v>
      </c>
      <c r="AB1277" s="5">
        <f t="shared" si="1104"/>
        <v>2.42316535150402E-8</v>
      </c>
      <c r="AC1277" s="36">
        <f t="shared" si="1105"/>
        <v>0.82318015926600008</v>
      </c>
      <c r="AD1277" s="5">
        <v>5.8227470000000004E-6</v>
      </c>
      <c r="AE1277" s="5">
        <v>1.7567516E-8</v>
      </c>
      <c r="AF1277" s="5">
        <v>4.7996492999999996E-13</v>
      </c>
      <c r="AG1277" s="5">
        <v>6.7860369999999995E-10</v>
      </c>
      <c r="AH1277" s="5">
        <v>1.6600336E-11</v>
      </c>
      <c r="AI1277" s="5">
        <v>2.0739364000000001E-9</v>
      </c>
      <c r="AJ1277" s="5">
        <v>8.6680109999999997E-7</v>
      </c>
      <c r="AK1277" s="5">
        <v>3.0910543999999998E-10</v>
      </c>
      <c r="AL1277" s="5">
        <v>1.1155828000000001E-9</v>
      </c>
      <c r="AM1277" s="5">
        <v>3.6912215999999998E-12</v>
      </c>
      <c r="AN1277" s="5">
        <v>1.6080434000000001E-13</v>
      </c>
      <c r="AO1277" s="5">
        <v>4.0773407000000001E-12</v>
      </c>
      <c r="AP1277" s="5">
        <v>2.4957350000000002E-13</v>
      </c>
      <c r="AQ1277" s="5">
        <v>4.9297020999999997E-13</v>
      </c>
      <c r="AR1277" s="5">
        <v>1.717715E-9</v>
      </c>
      <c r="AS1277" s="5">
        <v>1.7615788E-7</v>
      </c>
      <c r="AT1277" s="5">
        <v>5.1055792000000002E-9</v>
      </c>
      <c r="AU1277" s="5">
        <v>9.3599266000000004E-5</v>
      </c>
      <c r="AV1277" s="5">
        <v>0.82308656000000002</v>
      </c>
      <c r="AW1277" s="5">
        <v>2.0508293999999998E-8</v>
      </c>
      <c r="AX1277" s="5">
        <v>1.2471261999999999E-10</v>
      </c>
      <c r="AY1277" s="5">
        <v>5.5797601999999997E-15</v>
      </c>
      <c r="BA1277" s="38" t="s">
        <v>1165</v>
      </c>
    </row>
    <row r="1278" spans="3:53">
      <c r="C1278" s="56" t="s">
        <v>1373</v>
      </c>
      <c r="E1278" s="29" t="s">
        <v>52</v>
      </c>
      <c r="F1278" s="138" t="s">
        <v>2746</v>
      </c>
      <c r="G1278" s="238">
        <f t="shared" si="1097"/>
        <v>0.25420243335503989</v>
      </c>
      <c r="H1278" s="134">
        <f t="shared" si="1098"/>
        <v>3.8590744700000004E-3</v>
      </c>
      <c r="I1278" s="134">
        <f t="shared" si="1099"/>
        <v>1.0039736079999998E-2</v>
      </c>
      <c r="J1278" s="138">
        <f t="shared" si="1100"/>
        <v>0.1234446028050399</v>
      </c>
      <c r="K1278" s="191">
        <v>0.11685901999999999</v>
      </c>
      <c r="L1278" s="191">
        <v>4.8202452999999996E-3</v>
      </c>
      <c r="M1278" s="191">
        <v>4.9386313999999999E-3</v>
      </c>
      <c r="N1278" s="191">
        <v>2.9216721000000002E-3</v>
      </c>
      <c r="O1278" s="191">
        <v>2.2764136E-4</v>
      </c>
      <c r="P1278" s="191">
        <v>7.0976101000000001E-4</v>
      </c>
      <c r="Q1278" s="191">
        <v>2.8085938E-4</v>
      </c>
      <c r="R1278" s="191">
        <v>1.1117255E-4</v>
      </c>
      <c r="S1278" s="191">
        <v>0.12227107</v>
      </c>
      <c r="T1278" s="191">
        <v>1.9748378000000001E-4</v>
      </c>
      <c r="U1278" s="191">
        <v>8.6487369999999997E-4</v>
      </c>
      <c r="V1278" s="191">
        <v>2.7750398999999999E-9</v>
      </c>
      <c r="X1278" s="252">
        <f t="shared" si="1101"/>
        <v>1.0074053448275861</v>
      </c>
      <c r="Y1278" s="3">
        <v>14.921412</v>
      </c>
      <c r="Z1278" s="67">
        <f t="shared" si="1102"/>
        <v>2.1905003215678894E-2</v>
      </c>
      <c r="AA1278" s="5">
        <f t="shared" si="1103"/>
        <v>1.1147168260075E-6</v>
      </c>
      <c r="AB1278" s="5">
        <f t="shared" si="1104"/>
        <v>3.9149489934247001E-9</v>
      </c>
      <c r="AC1278" s="36">
        <f t="shared" si="1105"/>
        <v>0.132642065516</v>
      </c>
      <c r="AD1278" s="5">
        <v>9.3882379999999995E-7</v>
      </c>
      <c r="AE1278" s="5">
        <v>2.8324772000000001E-9</v>
      </c>
      <c r="AF1278" s="5">
        <v>7.7386554000000001E-14</v>
      </c>
      <c r="AG1278" s="5">
        <v>1.0940580000000001E-10</v>
      </c>
      <c r="AH1278" s="5">
        <v>3.3084774999999998E-12</v>
      </c>
      <c r="AI1278" s="5">
        <v>3.5249148000000002E-10</v>
      </c>
      <c r="AJ1278" s="5">
        <v>1.4268443999999999E-7</v>
      </c>
      <c r="AK1278" s="5">
        <v>5.2422803000000001E-11</v>
      </c>
      <c r="AL1278" s="5">
        <v>1.8294078E-10</v>
      </c>
      <c r="AM1278" s="5">
        <v>6.1333436000000005E-13</v>
      </c>
      <c r="AN1278" s="5">
        <v>2.5870314000000001E-14</v>
      </c>
      <c r="AO1278" s="5">
        <v>6.9314692000000003E-13</v>
      </c>
      <c r="AP1278" s="5">
        <v>4.0311927000000001E-14</v>
      </c>
      <c r="AQ1278" s="5">
        <v>7.9477049000000001E-14</v>
      </c>
      <c r="AR1278" s="5">
        <v>2.8524254999999997E-10</v>
      </c>
      <c r="AS1278" s="5">
        <v>2.8340507E-8</v>
      </c>
      <c r="AT1278" s="5">
        <v>8.2053791000000004E-10</v>
      </c>
      <c r="AU1278" s="5">
        <v>1.6445516000000001E-5</v>
      </c>
      <c r="AV1278" s="5">
        <v>0.13262562</v>
      </c>
      <c r="AW1278" s="5">
        <v>4.1176306999999998E-9</v>
      </c>
      <c r="AX1278" s="5">
        <v>2.5039653000000002E-11</v>
      </c>
      <c r="AY1278" s="5">
        <v>1.1203007E-15</v>
      </c>
      <c r="BA1278" s="38" t="s">
        <v>1165</v>
      </c>
    </row>
    <row r="1279" spans="3:53">
      <c r="C1279" s="56" t="s">
        <v>1374</v>
      </c>
      <c r="E1279" s="29" t="s">
        <v>52</v>
      </c>
      <c r="F1279" s="138" t="s">
        <v>2747</v>
      </c>
      <c r="G1279" s="238">
        <f t="shared" si="1097"/>
        <v>0.6991646289914043</v>
      </c>
      <c r="H1279" s="134">
        <f t="shared" si="1098"/>
        <v>1.0416630039999999E-2</v>
      </c>
      <c r="I1279" s="134">
        <f t="shared" si="1099"/>
        <v>2.746470908E-2</v>
      </c>
      <c r="J1279" s="138">
        <f t="shared" si="1100"/>
        <v>0.33951701987140426</v>
      </c>
      <c r="K1279" s="191">
        <v>0.32176627000000002</v>
      </c>
      <c r="L1279" s="191">
        <v>1.3283458E-2</v>
      </c>
      <c r="M1279" s="191">
        <v>1.3389954000000001E-2</v>
      </c>
      <c r="N1279" s="191">
        <v>7.8599563999999997E-3</v>
      </c>
      <c r="O1279" s="191">
        <v>6.0539693999999995E-4</v>
      </c>
      <c r="P1279" s="191">
        <v>1.9512767000000001E-3</v>
      </c>
      <c r="Q1279" s="191">
        <v>7.9129707999999995E-4</v>
      </c>
      <c r="R1279" s="191">
        <v>2.8883765999999998E-4</v>
      </c>
      <c r="S1279" s="191">
        <v>0.33632040000000002</v>
      </c>
      <c r="T1279" s="191">
        <v>5.2672443999999998E-4</v>
      </c>
      <c r="U1279" s="191">
        <v>2.3810530000000002E-3</v>
      </c>
      <c r="V1279" s="191">
        <v>4.7714042E-9</v>
      </c>
      <c r="X1279" s="252">
        <f t="shared" si="1101"/>
        <v>2.773847155172414</v>
      </c>
      <c r="Y1279" s="3">
        <v>41.065314000000001</v>
      </c>
      <c r="Z1279" s="67">
        <f t="shared" si="1102"/>
        <v>6.0248354269065219E-2</v>
      </c>
      <c r="AA1279" s="5">
        <f t="shared" si="1103"/>
        <v>3.0660797863699996E-6</v>
      </c>
      <c r="AB1279" s="5">
        <f t="shared" si="1104"/>
        <v>1.0765213042209297E-8</v>
      </c>
      <c r="AC1279" s="36">
        <f t="shared" si="1105"/>
        <v>0.36474449633400002</v>
      </c>
      <c r="AD1279" s="5">
        <v>2.58499E-6</v>
      </c>
      <c r="AE1279" s="5">
        <v>7.7990413999999992E-9</v>
      </c>
      <c r="AF1279" s="5">
        <v>2.1307885E-13</v>
      </c>
      <c r="AG1279" s="5">
        <v>3.0150346E-10</v>
      </c>
      <c r="AH1279" s="5">
        <v>1.0152640000000001E-11</v>
      </c>
      <c r="AI1279" s="5">
        <v>9.4183533000000001E-10</v>
      </c>
      <c r="AJ1279" s="5">
        <v>3.9097636999999999E-7</v>
      </c>
      <c r="AK1279" s="5">
        <v>1.4022319999999999E-10</v>
      </c>
      <c r="AL1279" s="5">
        <v>5.0138110000000002E-10</v>
      </c>
      <c r="AM1279" s="5">
        <v>1.6464225E-12</v>
      </c>
      <c r="AN1279" s="5">
        <v>7.1199961000000003E-14</v>
      </c>
      <c r="AO1279" s="5">
        <v>1.8492374E-12</v>
      </c>
      <c r="AP1279" s="5">
        <v>1.108549E-13</v>
      </c>
      <c r="AQ1279" s="5">
        <v>2.1843197E-13</v>
      </c>
      <c r="AR1279" s="5">
        <v>7.7313293999999996E-10</v>
      </c>
      <c r="AS1279" s="5">
        <v>7.7976918999999995E-8</v>
      </c>
      <c r="AT1279" s="5">
        <v>2.2589764000000001E-9</v>
      </c>
      <c r="AU1279" s="5">
        <v>4.3116333999999999E-5</v>
      </c>
      <c r="AV1279" s="5">
        <v>0.36470138000000002</v>
      </c>
      <c r="AW1279" s="5">
        <v>1.0109873E-8</v>
      </c>
      <c r="AX1279" s="5">
        <v>6.1478966000000001E-11</v>
      </c>
      <c r="AY1279" s="5">
        <v>2.7506283000000002E-15</v>
      </c>
      <c r="BA1279" s="38" t="s">
        <v>1165</v>
      </c>
    </row>
    <row r="1280" spans="3:53">
      <c r="C1280" s="56" t="s">
        <v>1375</v>
      </c>
      <c r="E1280" s="29" t="s">
        <v>52</v>
      </c>
      <c r="F1280" s="138" t="s">
        <v>2748</v>
      </c>
      <c r="G1280" s="238">
        <f t="shared" si="1097"/>
        <v>2.3337094713195161</v>
      </c>
      <c r="H1280" s="134">
        <f t="shared" si="1098"/>
        <v>4.0570361300000003E-2</v>
      </c>
      <c r="I1280" s="134">
        <f t="shared" si="1099"/>
        <v>0.1159176941</v>
      </c>
      <c r="J1280" s="138">
        <f t="shared" si="1100"/>
        <v>1.049319015919516</v>
      </c>
      <c r="K1280" s="191">
        <v>1.1279024</v>
      </c>
      <c r="L1280" s="191">
        <v>4.9347357000000001E-2</v>
      </c>
      <c r="M1280" s="191">
        <v>6.0194492000000002E-2</v>
      </c>
      <c r="N1280" s="191">
        <v>2.9975073000000001E-2</v>
      </c>
      <c r="O1280" s="191">
        <v>4.5339995000000001E-3</v>
      </c>
      <c r="P1280" s="191">
        <v>6.0612888E-3</v>
      </c>
      <c r="Q1280" s="191">
        <v>6.3758451000000002E-3</v>
      </c>
      <c r="R1280" s="191">
        <v>3.8162337999999999E-3</v>
      </c>
      <c r="S1280" s="191">
        <v>1.0356599</v>
      </c>
      <c r="T1280" s="191">
        <v>2.2300759000000001E-3</v>
      </c>
      <c r="U1280" s="191">
        <v>7.6127933999999998E-3</v>
      </c>
      <c r="V1280" s="191">
        <v>1.2819516E-8</v>
      </c>
      <c r="X1280" s="252">
        <f t="shared" si="1101"/>
        <v>9.7232965517241379</v>
      </c>
      <c r="Y1280" s="3">
        <v>151.98275000000001</v>
      </c>
      <c r="Z1280" s="67">
        <f t="shared" si="1102"/>
        <v>0.21308356297136274</v>
      </c>
      <c r="AA1280" s="5">
        <f t="shared" si="1103"/>
        <v>1.0873221341160001E-5</v>
      </c>
      <c r="AB1280" s="5">
        <f t="shared" si="1104"/>
        <v>3.7663139738439994E-8</v>
      </c>
      <c r="AC1280" s="36">
        <f t="shared" si="1105"/>
        <v>1.2531398258099999</v>
      </c>
      <c r="AD1280" s="5">
        <v>9.0407626000000006E-6</v>
      </c>
      <c r="AE1280" s="5">
        <v>2.7277686E-8</v>
      </c>
      <c r="AF1280" s="5">
        <v>7.4524353000000002E-13</v>
      </c>
      <c r="AG1280" s="5">
        <v>-4.1841190000000003E-9</v>
      </c>
      <c r="AH1280" s="5">
        <v>2.2797706000000001E-10</v>
      </c>
      <c r="AI1280" s="5">
        <v>3.8668250999999997E-9</v>
      </c>
      <c r="AJ1280" s="5">
        <v>1.4621878E-6</v>
      </c>
      <c r="AK1280" s="5">
        <v>5.6797772999999996E-10</v>
      </c>
      <c r="AL1280" s="5">
        <v>1.7923424E-9</v>
      </c>
      <c r="AM1280" s="5">
        <v>6.9916776999999998E-12</v>
      </c>
      <c r="AN1280" s="5">
        <v>3.7778127000000002E-13</v>
      </c>
      <c r="AO1280" s="5">
        <v>3.9581393000000003E-12</v>
      </c>
      <c r="AP1280" s="5">
        <v>3.5679502000000002E-13</v>
      </c>
      <c r="AQ1280" s="5">
        <v>6.5689694000000003E-13</v>
      </c>
      <c r="AR1280" s="5">
        <v>3.2658279999999999E-9</v>
      </c>
      <c r="AS1280" s="5">
        <v>2.3725883000000001E-7</v>
      </c>
      <c r="AT1280" s="5">
        <v>7.2224708999999996E-9</v>
      </c>
      <c r="AU1280" s="5">
        <v>1.8692580999999999E-4</v>
      </c>
      <c r="AV1280" s="5">
        <v>1.2529528999999999</v>
      </c>
      <c r="AW1280" s="5">
        <v>1.298356E-7</v>
      </c>
      <c r="AX1280" s="5">
        <v>7.8954085000000001E-10</v>
      </c>
      <c r="AY1280" s="5">
        <v>3.5324679999999998E-14</v>
      </c>
      <c r="BA1280" s="38" t="s">
        <v>1165</v>
      </c>
    </row>
    <row r="1281" spans="3:53">
      <c r="C1281" s="56" t="s">
        <v>1376</v>
      </c>
      <c r="E1281" s="29" t="s">
        <v>52</v>
      </c>
      <c r="F1281" s="138" t="s">
        <v>2749</v>
      </c>
      <c r="G1281" s="238">
        <f t="shared" si="1097"/>
        <v>4.6309871537830656</v>
      </c>
      <c r="H1281" s="134">
        <f t="shared" si="1098"/>
        <v>9.0324947000000003E-2</v>
      </c>
      <c r="I1281" s="134">
        <f t="shared" si="1099"/>
        <v>0.459893844</v>
      </c>
      <c r="J1281" s="138">
        <f t="shared" si="1100"/>
        <v>1.974873462783066</v>
      </c>
      <c r="K1281" s="191">
        <v>2.1058949</v>
      </c>
      <c r="L1281" s="191">
        <v>0.12840251999999999</v>
      </c>
      <c r="M1281" s="191">
        <v>0.31268794999999999</v>
      </c>
      <c r="N1281" s="191">
        <v>6.6703777000000006E-2</v>
      </c>
      <c r="O1281" s="191">
        <v>1.2225454E-2</v>
      </c>
      <c r="P1281" s="191">
        <v>1.1395716E-2</v>
      </c>
      <c r="Q1281" s="191">
        <v>1.8803374000000001E-2</v>
      </c>
      <c r="R1281" s="191">
        <v>1.1842907999999999E-2</v>
      </c>
      <c r="S1281" s="191">
        <v>1.9361402000000001</v>
      </c>
      <c r="T1281" s="191">
        <v>4.5950868000000002E-3</v>
      </c>
      <c r="U1281" s="191">
        <v>2.2295245000000002E-2</v>
      </c>
      <c r="V1281" s="191">
        <v>2.2983065999999999E-8</v>
      </c>
      <c r="X1281" s="252">
        <f t="shared" si="1101"/>
        <v>18.154266379310343</v>
      </c>
      <c r="Y1281" s="3">
        <v>275.66653000000002</v>
      </c>
      <c r="Z1281" s="67">
        <f t="shared" si="1102"/>
        <v>0.43116555605751961</v>
      </c>
      <c r="AA1281" s="5">
        <f t="shared" si="1103"/>
        <v>2.1943519241350003E-5</v>
      </c>
      <c r="AB1281" s="5">
        <f t="shared" si="1104"/>
        <v>8.2546344883150003E-8</v>
      </c>
      <c r="AC1281" s="36">
        <f t="shared" si="1105"/>
        <v>2.17686457289</v>
      </c>
      <c r="AD1281" s="5">
        <v>1.6952326000000001E-5</v>
      </c>
      <c r="AE1281" s="5">
        <v>5.1144158999999999E-8</v>
      </c>
      <c r="AF1281" s="5">
        <v>1.3973275E-12</v>
      </c>
      <c r="AG1281" s="5">
        <v>7.0126957000000003E-9</v>
      </c>
      <c r="AH1281" s="5">
        <v>7.3894475E-10</v>
      </c>
      <c r="AI1281" s="5">
        <v>8.7068152000000005E-9</v>
      </c>
      <c r="AJ1281" s="5">
        <v>3.9268699000000001E-6</v>
      </c>
      <c r="AK1281" s="5">
        <v>1.2779225E-9</v>
      </c>
      <c r="AL1281" s="5">
        <v>4.9228303000000001E-9</v>
      </c>
      <c r="AM1281" s="5">
        <v>3.7794577E-10</v>
      </c>
      <c r="AN1281" s="5">
        <v>4.1057040000000001E-12</v>
      </c>
      <c r="AO1281" s="5">
        <v>1.8273758E-11</v>
      </c>
      <c r="AP1281" s="5">
        <v>7.4972447999999996E-13</v>
      </c>
      <c r="AQ1281" s="5">
        <v>1.2905003E-12</v>
      </c>
      <c r="AR1281" s="5">
        <v>6.9443056999999999E-9</v>
      </c>
      <c r="AS1281" s="5">
        <v>4.4145147999999999E-7</v>
      </c>
      <c r="AT1281" s="5">
        <v>2.1152087000000001E-8</v>
      </c>
      <c r="AU1281" s="5">
        <v>8.0067289000000002E-4</v>
      </c>
      <c r="AV1281">
        <v>2.1760638999999999</v>
      </c>
      <c r="AW1281" s="5">
        <v>5.9946909999999997E-7</v>
      </c>
      <c r="AX1281" s="5">
        <v>3.6454202000000001E-9</v>
      </c>
      <c r="AY1281" s="5">
        <v>1.6309887E-13</v>
      </c>
      <c r="BA1281" s="38" t="s">
        <v>1165</v>
      </c>
    </row>
    <row r="1282" spans="3:53">
      <c r="C1282" s="57" t="s">
        <v>1329</v>
      </c>
      <c r="D1282" s="1" t="s">
        <v>1328</v>
      </c>
    </row>
    <row r="1283" spans="3:53">
      <c r="C1283" s="56" t="s">
        <v>1356</v>
      </c>
      <c r="E1283" s="29" t="s">
        <v>52</v>
      </c>
      <c r="F1283" s="134" t="s">
        <v>2695</v>
      </c>
      <c r="G1283" s="238">
        <f t="shared" ref="G1283:G1288" si="1106">H1283+I1283+J1283+K1283</f>
        <v>8.7368253552000008E-2</v>
      </c>
      <c r="H1283" s="134">
        <f t="shared" ref="H1283:H1288" si="1107">N1283+O1283+P1283</f>
        <v>2.9338207400000003E-3</v>
      </c>
      <c r="I1283" s="134">
        <f t="shared" ref="I1283:I1288" si="1108">L1283+M1283+Q1283</f>
        <v>5.5490019090000002E-2</v>
      </c>
      <c r="J1283" s="138">
        <f t="shared" ref="J1283:J1288" si="1109">R1283+IF(S1283="x",0,S1283)+IF(T1283="x",0,T1283)+IF(U1283="x",0,U1283)+V1283</f>
        <v>3.7821837219999999E-3</v>
      </c>
      <c r="K1283" s="191">
        <v>2.5162230000000001E-2</v>
      </c>
      <c r="L1283" s="191">
        <v>8.8241440000000001E-4</v>
      </c>
      <c r="M1283" s="191">
        <v>5.4112687E-2</v>
      </c>
      <c r="N1283" s="191">
        <v>1.7175268000000001E-3</v>
      </c>
      <c r="O1283" s="191">
        <v>1.048542E-3</v>
      </c>
      <c r="P1283" s="191">
        <v>1.6775194000000001E-4</v>
      </c>
      <c r="Q1283" s="191">
        <v>4.9491769000000005E-4</v>
      </c>
      <c r="R1283" s="191">
        <v>3.3788022000000003E-5</v>
      </c>
      <c r="S1283" s="191">
        <v>8.7302598000000003E-4</v>
      </c>
      <c r="T1283" s="191">
        <v>1.9674712E-4</v>
      </c>
      <c r="U1283" s="191">
        <v>2.0784182999999999E-3</v>
      </c>
      <c r="V1283" s="191">
        <v>6.0020430000000001E-4</v>
      </c>
      <c r="X1283" s="252">
        <f t="shared" si="1068"/>
        <v>0.21691577586206895</v>
      </c>
      <c r="Y1283" s="3">
        <v>1.1874903000000001</v>
      </c>
      <c r="Z1283" s="67">
        <f t="shared" ref="Z1283:Z1288" si="1110">AA1283*42.1*400+AB1283*1396*400+AC1283*0.0000357*200</f>
        <v>1.1335546938839841E-2</v>
      </c>
      <c r="AA1283" s="5">
        <f t="shared" ref="AA1283:AA1288" si="1111">AD1283+AG1283+AH1283+AI1283+AJ1283+AR1283+AS1283+AW1283</f>
        <v>5.5575813451900006E-7</v>
      </c>
      <c r="AB1283" s="5">
        <f t="shared" ref="AB1283:AB1288" si="1112">AE1283+AF1283+AK1283+AL1283+AM1283+AN1283+AO1283+AP1283+AQ1283+AT1283+AX1283+AY1283</f>
        <v>3.4468653464715998E-9</v>
      </c>
      <c r="AC1283" s="36">
        <f t="shared" ref="AC1283:AC1288" si="1113">AU1283+AV1283</f>
        <v>7.2619529510000004E-3</v>
      </c>
      <c r="AD1283" s="5">
        <v>2.0593099000000001E-7</v>
      </c>
      <c r="AE1283" s="5">
        <v>6.2111053999999996E-10</v>
      </c>
      <c r="AF1283" s="5">
        <v>1.6970877999999999E-14</v>
      </c>
      <c r="AG1283" s="5">
        <v>6.4099484999999997E-10</v>
      </c>
      <c r="AH1283" s="5">
        <v>2.0389139000000001E-11</v>
      </c>
      <c r="AI1283" s="5">
        <v>2.6234267E-10</v>
      </c>
      <c r="AJ1283" s="5">
        <v>3.1076013000000001E-7</v>
      </c>
      <c r="AK1283" s="5">
        <v>3.7653499999999998E-11</v>
      </c>
      <c r="AL1283" s="5">
        <v>7.8236373000000005E-10</v>
      </c>
      <c r="AM1283" s="5">
        <v>1.6951394E-11</v>
      </c>
      <c r="AN1283" s="5">
        <v>5.2000791999999999E-13</v>
      </c>
      <c r="AO1283" s="5">
        <v>7.1730286E-13</v>
      </c>
      <c r="AP1283" s="5">
        <v>1.0913264000000001E-12</v>
      </c>
      <c r="AQ1283" s="5">
        <v>9.8764268000000002E-14</v>
      </c>
      <c r="AR1283" s="5">
        <v>2.2238056E-10</v>
      </c>
      <c r="AS1283" s="5">
        <v>3.6554685999999998E-8</v>
      </c>
      <c r="AT1283" s="5">
        <v>1.9718275999999999E-9</v>
      </c>
      <c r="AU1283" s="5">
        <v>1.9405950999999999E-5</v>
      </c>
      <c r="AV1283" s="5">
        <v>7.2425470000000002E-3</v>
      </c>
      <c r="AW1283" s="5">
        <v>1.3662213000000001E-9</v>
      </c>
      <c r="AX1283" s="5">
        <v>1.4512485E-11</v>
      </c>
      <c r="AY1283" s="5">
        <v>1.7251456E-15</v>
      </c>
      <c r="BA1283" s="36" t="s">
        <v>1405</v>
      </c>
    </row>
    <row r="1284" spans="3:53">
      <c r="C1284" s="56" t="s">
        <v>1377</v>
      </c>
      <c r="E1284" s="29" t="s">
        <v>52</v>
      </c>
      <c r="F1284" s="134" t="s">
        <v>2696</v>
      </c>
      <c r="G1284" s="238">
        <f t="shared" si="1106"/>
        <v>0.37262049910000006</v>
      </c>
      <c r="H1284" s="134">
        <f t="shared" si="1107"/>
        <v>9.5514114800000008E-3</v>
      </c>
      <c r="I1284" s="134">
        <f t="shared" si="1108"/>
        <v>0.28454871970000001</v>
      </c>
      <c r="J1284" s="138">
        <f t="shared" si="1109"/>
        <v>7.9977359200000004E-3</v>
      </c>
      <c r="K1284" s="191">
        <v>7.0522632000000002E-2</v>
      </c>
      <c r="L1284" s="191">
        <v>1.4922157000000001E-3</v>
      </c>
      <c r="M1284" s="191">
        <v>0.26945543999999999</v>
      </c>
      <c r="N1284" s="191">
        <v>6.8489207000000003E-3</v>
      </c>
      <c r="O1284" s="191">
        <v>7.6256977999999997E-4</v>
      </c>
      <c r="P1284" s="191">
        <v>1.939921E-3</v>
      </c>
      <c r="Q1284" s="191">
        <v>1.3601064E-2</v>
      </c>
      <c r="R1284" s="191">
        <v>1.2753923E-4</v>
      </c>
      <c r="S1284" s="191">
        <v>7.8692102000000002E-4</v>
      </c>
      <c r="T1284" s="191">
        <v>4.0920889000000001E-4</v>
      </c>
      <c r="U1284" s="191">
        <v>6.4628471000000003E-3</v>
      </c>
      <c r="V1284" s="191">
        <v>2.1121968000000001E-4</v>
      </c>
      <c r="X1284" s="252">
        <f t="shared" si="1068"/>
        <v>0.60795372413793103</v>
      </c>
      <c r="Y1284" s="3">
        <v>7.4304075000000003</v>
      </c>
      <c r="Z1284" s="67">
        <f t="shared" si="1110"/>
        <v>5.1725816610744622E-2</v>
      </c>
      <c r="AA1284" s="5">
        <f t="shared" si="1111"/>
        <v>2.714811233794E-6</v>
      </c>
      <c r="AB1284" s="5">
        <f t="shared" si="1112"/>
        <v>1.005806504673102E-8</v>
      </c>
      <c r="AC1284" s="36">
        <f t="shared" si="1113"/>
        <v>5.4898026829000003E-2</v>
      </c>
      <c r="AD1284" s="5">
        <v>5.876303E-7</v>
      </c>
      <c r="AE1284" s="5">
        <v>1.7716974E-9</v>
      </c>
      <c r="AF1284" s="5">
        <v>4.8414982999999998E-14</v>
      </c>
      <c r="AG1284" s="5">
        <v>4.1999076999999999E-9</v>
      </c>
      <c r="AH1284" s="5">
        <v>1.8741094E-11</v>
      </c>
      <c r="AI1284" s="5">
        <v>1.0939586E-9</v>
      </c>
      <c r="AJ1284" s="5">
        <v>7.3880187000000003E-7</v>
      </c>
      <c r="AK1284" s="5">
        <v>1.5608744E-10</v>
      </c>
      <c r="AL1284" s="5">
        <v>1.8149985E-9</v>
      </c>
      <c r="AM1284" s="5">
        <v>1.6684064999999999E-10</v>
      </c>
      <c r="AN1284" s="5">
        <v>4.5739102000000004E-12</v>
      </c>
      <c r="AO1284" s="5">
        <v>1.9273413000000001E-12</v>
      </c>
      <c r="AP1284" s="5">
        <v>1.3467279000000001E-12</v>
      </c>
      <c r="AQ1284" s="5">
        <v>1.7088406E-13</v>
      </c>
      <c r="AR1284" s="5">
        <v>1.2216664000000001E-9</v>
      </c>
      <c r="AS1284" s="5">
        <v>1.3809528000000001E-6</v>
      </c>
      <c r="AT1284" s="5">
        <v>6.131419E-9</v>
      </c>
      <c r="AU1284" s="5">
        <v>7.0353829000000003E-5</v>
      </c>
      <c r="AV1284" s="5">
        <v>5.4827673E-2</v>
      </c>
      <c r="AW1284" s="5">
        <v>8.9199000000000004E-10</v>
      </c>
      <c r="AX1284" s="5">
        <v>8.9545458999999993E-12</v>
      </c>
      <c r="AY1284" s="5">
        <v>2.3238801999999998E-16</v>
      </c>
      <c r="BA1284" s="36" t="s">
        <v>1405</v>
      </c>
    </row>
    <row r="1285" spans="3:53">
      <c r="C1285" s="56" t="s">
        <v>1378</v>
      </c>
      <c r="E1285" s="29" t="s">
        <v>52</v>
      </c>
      <c r="F1285" s="134" t="s">
        <v>2697</v>
      </c>
      <c r="G1285" s="238">
        <f t="shared" si="1106"/>
        <v>8.2794898521548296E-2</v>
      </c>
      <c r="H1285" s="134">
        <f t="shared" si="1107"/>
        <v>7.7322374100000004E-4</v>
      </c>
      <c r="I1285" s="134">
        <f t="shared" si="1108"/>
        <v>5.8279726309999995E-2</v>
      </c>
      <c r="J1285" s="138">
        <f t="shared" si="1109"/>
        <v>7.7387814705483001E-3</v>
      </c>
      <c r="K1285" s="191">
        <v>1.6003166999999999E-2</v>
      </c>
      <c r="L1285" s="191">
        <v>1.0956970000000001E-3</v>
      </c>
      <c r="M1285" s="191">
        <v>5.7000035999999997E-2</v>
      </c>
      <c r="N1285" s="191">
        <v>5.9429456999999998E-4</v>
      </c>
      <c r="O1285" s="191">
        <v>1.4706562E-4</v>
      </c>
      <c r="P1285" s="191">
        <v>3.1863550999999997E-5</v>
      </c>
      <c r="Q1285" s="191">
        <v>1.8399331000000001E-4</v>
      </c>
      <c r="R1285" s="191">
        <v>1.2583924999999999E-4</v>
      </c>
      <c r="S1285" s="191">
        <v>4.6295260999999997E-3</v>
      </c>
      <c r="T1285" s="191">
        <v>3.7947251000000001E-5</v>
      </c>
      <c r="U1285" s="191">
        <v>2.9454671999999999E-3</v>
      </c>
      <c r="V1285" s="191">
        <v>1.6695483E-9</v>
      </c>
      <c r="X1285" s="252">
        <f t="shared" si="1068"/>
        <v>0.13795833620689654</v>
      </c>
      <c r="Y1285" s="3">
        <v>1.3015804</v>
      </c>
      <c r="Z1285" s="67">
        <f t="shared" si="1110"/>
        <v>6.1327896153663001E-3</v>
      </c>
      <c r="AA1285" s="5">
        <f t="shared" si="1111"/>
        <v>2.4423226101130001E-7</v>
      </c>
      <c r="AB1285" s="5">
        <f t="shared" si="1112"/>
        <v>3.5068737965218998E-9</v>
      </c>
      <c r="AC1285" s="36">
        <f t="shared" si="1113"/>
        <v>8.6386571369999991E-3</v>
      </c>
      <c r="AD1285" s="5">
        <v>1.3537959000000001E-7</v>
      </c>
      <c r="AE1285" s="5">
        <v>4.0805875E-10</v>
      </c>
      <c r="AF1285" s="5">
        <v>1.1151716E-14</v>
      </c>
      <c r="AG1285" s="5">
        <v>1.3014432E-9</v>
      </c>
      <c r="AH1285" s="5">
        <v>7.5148063000000007E-12</v>
      </c>
      <c r="AI1285" s="5">
        <v>8.8013885999999996E-11</v>
      </c>
      <c r="AJ1285" s="5">
        <v>9.3217065999999995E-8</v>
      </c>
      <c r="AK1285" s="5">
        <v>1.2678453999999999E-11</v>
      </c>
      <c r="AL1285" s="5">
        <v>2.0281556E-10</v>
      </c>
      <c r="AM1285" s="5">
        <v>7.6262291999999999E-12</v>
      </c>
      <c r="AN1285" s="5">
        <v>1.1952330999999999E-12</v>
      </c>
      <c r="AO1285" s="5">
        <v>2.0036327E-13</v>
      </c>
      <c r="AP1285" s="5">
        <v>3.7142811999999999E-15</v>
      </c>
      <c r="AQ1285" s="5">
        <v>4.5874651999999997E-15</v>
      </c>
      <c r="AR1285" s="5">
        <v>7.1485919000000006E-11</v>
      </c>
      <c r="AS1285" s="5">
        <v>1.0364922000000001E-9</v>
      </c>
      <c r="AT1285" s="5">
        <v>2.7944275999999999E-9</v>
      </c>
      <c r="AU1285" s="5">
        <v>8.9283337000000001E-5</v>
      </c>
      <c r="AV1285" s="5">
        <v>8.5493737999999993E-3</v>
      </c>
      <c r="AW1285" s="5">
        <v>1.3130654999999999E-8</v>
      </c>
      <c r="AX1285" s="5">
        <v>7.9848581000000002E-11</v>
      </c>
      <c r="AY1285" s="5">
        <v>3.5724894999999999E-15</v>
      </c>
      <c r="BA1285" s="36" t="s">
        <v>1404</v>
      </c>
    </row>
    <row r="1286" spans="3:53">
      <c r="C1286" s="56" t="s">
        <v>1409</v>
      </c>
      <c r="E1286" s="29" t="s">
        <v>52</v>
      </c>
      <c r="F1286" s="134" t="s">
        <v>2698</v>
      </c>
      <c r="G1286" s="238">
        <f t="shared" si="1106"/>
        <v>3.7658348687E-2</v>
      </c>
      <c r="H1286" s="134">
        <f t="shared" si="1107"/>
        <v>2.4297359779999997E-3</v>
      </c>
      <c r="I1286" s="134">
        <f t="shared" si="1108"/>
        <v>7.1522334999999998E-3</v>
      </c>
      <c r="J1286" s="138">
        <f t="shared" si="1109"/>
        <v>7.420781209E-3</v>
      </c>
      <c r="K1286" s="191">
        <v>2.0655598000000001E-2</v>
      </c>
      <c r="L1286" s="191">
        <v>4.2081968999999999E-3</v>
      </c>
      <c r="M1286" s="191">
        <v>1.8827847E-3</v>
      </c>
      <c r="N1286" s="191">
        <v>1.6761153E-3</v>
      </c>
      <c r="O1286" s="191">
        <v>7.0923495999999995E-4</v>
      </c>
      <c r="P1286" s="191">
        <v>4.4385718E-5</v>
      </c>
      <c r="Q1286" s="191">
        <v>1.0612518999999999E-3</v>
      </c>
      <c r="R1286" s="191">
        <v>8.5103431000000003E-4</v>
      </c>
      <c r="S1286" s="191">
        <v>6.4203087999999998E-3</v>
      </c>
      <c r="T1286" s="191">
        <v>1.3590982000000001E-4</v>
      </c>
      <c r="U1286" s="191">
        <v>1.3528279E-5</v>
      </c>
      <c r="V1286" s="191">
        <v>0</v>
      </c>
      <c r="X1286" s="252">
        <f t="shared" si="1068"/>
        <v>0.17806549999999999</v>
      </c>
      <c r="Y1286" s="3">
        <v>3.4392079999999998</v>
      </c>
      <c r="Z1286" s="67">
        <f t="shared" si="1110"/>
        <v>5.520650625004786E-3</v>
      </c>
      <c r="AA1286" s="5">
        <f t="shared" si="1111"/>
        <v>2.9937049758000006E-7</v>
      </c>
      <c r="AB1286" s="5">
        <f t="shared" si="1112"/>
        <v>7.4575410185659985E-10</v>
      </c>
      <c r="AC1286" s="36">
        <f t="shared" si="1113"/>
        <v>8.7986491990000009E-3</v>
      </c>
      <c r="AD1286" s="5">
        <v>1.6649295999999999E-7</v>
      </c>
      <c r="AE1286" s="5">
        <v>5.0229330999999999E-10</v>
      </c>
      <c r="AF1286" s="5">
        <v>1.3723101000000001E-14</v>
      </c>
      <c r="AG1286" s="5">
        <v>2.4936509000000001E-11</v>
      </c>
      <c r="AH1286" s="5">
        <v>5.4057470999999999E-11</v>
      </c>
      <c r="AI1286" s="5">
        <v>2.6534879000000001E-10</v>
      </c>
      <c r="AJ1286" s="5">
        <v>1.2040579999999999E-7</v>
      </c>
      <c r="AK1286" s="5">
        <v>3.7843193999999997E-11</v>
      </c>
      <c r="AL1286" s="5">
        <v>1.2440547E-10</v>
      </c>
      <c r="AM1286" s="5">
        <v>6.4338842000000004E-15</v>
      </c>
      <c r="AN1286" s="5">
        <v>1.1720556999999999E-15</v>
      </c>
      <c r="AO1286" s="5">
        <v>4.6490894999999998E-13</v>
      </c>
      <c r="AP1286" s="5">
        <v>7.3454750000000005E-15</v>
      </c>
      <c r="AQ1286" s="5">
        <v>4.6415527000000002E-15</v>
      </c>
      <c r="AR1286" s="5">
        <v>1.6360757E-10</v>
      </c>
      <c r="AS1286" s="5">
        <v>8.0189924000000002E-10</v>
      </c>
      <c r="AT1286" s="5">
        <v>1.2834521E-11</v>
      </c>
      <c r="AU1286" s="5">
        <v>1.7718199E-5</v>
      </c>
      <c r="AV1286" s="5">
        <v>8.7809310000000005E-3</v>
      </c>
      <c r="AW1286" s="5">
        <v>1.1161888E-8</v>
      </c>
      <c r="AX1286" s="5">
        <v>6.7876345000000006E-11</v>
      </c>
      <c r="AY1286" s="5">
        <v>3.0368379999999998E-15</v>
      </c>
      <c r="BA1286" s="36" t="s">
        <v>1407</v>
      </c>
    </row>
    <row r="1287" spans="3:53">
      <c r="C1287" s="56" t="s">
        <v>1410</v>
      </c>
      <c r="E1287" s="29" t="s">
        <v>52</v>
      </c>
      <c r="F1287" s="134" t="s">
        <v>2699</v>
      </c>
      <c r="G1287" s="238">
        <f t="shared" si="1106"/>
        <v>2.7616122604000003E-2</v>
      </c>
      <c r="H1287" s="134">
        <f t="shared" si="1107"/>
        <v>1.781806366E-3</v>
      </c>
      <c r="I1287" s="134">
        <f t="shared" si="1108"/>
        <v>5.2449710699999999E-3</v>
      </c>
      <c r="J1287" s="138">
        <f t="shared" si="1109"/>
        <v>5.4419061680000009E-3</v>
      </c>
      <c r="K1287" s="191">
        <v>1.5147439E-2</v>
      </c>
      <c r="L1287" s="191">
        <v>3.086011E-3</v>
      </c>
      <c r="M1287" s="191">
        <v>1.3807087E-3</v>
      </c>
      <c r="N1287" s="191">
        <v>1.2291512E-3</v>
      </c>
      <c r="O1287" s="191">
        <v>5.2010564000000003E-4</v>
      </c>
      <c r="P1287" s="191">
        <v>3.2549526000000002E-5</v>
      </c>
      <c r="Q1287" s="191">
        <v>7.7825137000000003E-4</v>
      </c>
      <c r="R1287" s="191">
        <v>6.2409182999999995E-4</v>
      </c>
      <c r="S1287" s="191">
        <v>4.7082264000000004E-3</v>
      </c>
      <c r="T1287" s="191">
        <v>9.9667199999999993E-5</v>
      </c>
      <c r="U1287" s="191">
        <v>9.9207380000000004E-6</v>
      </c>
      <c r="V1287" s="191">
        <v>0</v>
      </c>
      <c r="X1287" s="252">
        <f t="shared" si="1068"/>
        <v>0.13058137068965517</v>
      </c>
      <c r="Y1287" s="3">
        <v>2.5220858000000002</v>
      </c>
      <c r="Z1287" s="67">
        <f t="shared" si="1110"/>
        <v>4.0484771530023738E-3</v>
      </c>
      <c r="AA1287" s="5">
        <f t="shared" si="1111"/>
        <v>2.1953836675799996E-7</v>
      </c>
      <c r="AB1287" s="5">
        <f t="shared" si="1112"/>
        <v>5.4688633522781999E-10</v>
      </c>
      <c r="AC1287" s="36">
        <f t="shared" si="1113"/>
        <v>6.4523427459999994E-3</v>
      </c>
      <c r="AD1287" s="5">
        <v>1.2209484000000001E-7</v>
      </c>
      <c r="AE1287" s="5">
        <v>3.6834842000000002E-10</v>
      </c>
      <c r="AF1287" s="5">
        <v>1.0063607000000001E-14</v>
      </c>
      <c r="AG1287" s="5">
        <v>1.8286773000000001E-11</v>
      </c>
      <c r="AH1287" s="5">
        <v>3.9642145000000002E-11</v>
      </c>
      <c r="AI1287" s="5">
        <v>1.9458910999999999E-10</v>
      </c>
      <c r="AJ1287" s="5">
        <v>8.8297585999999995E-8</v>
      </c>
      <c r="AK1287" s="5">
        <v>2.7751675999999999E-11</v>
      </c>
      <c r="AL1287" s="5">
        <v>9.1230679000000002E-11</v>
      </c>
      <c r="AM1287" s="5">
        <v>4.7181818000000002E-15</v>
      </c>
      <c r="AN1287" s="5">
        <v>8.5950751999999999E-16</v>
      </c>
      <c r="AO1287" s="5">
        <v>3.4093322999999998E-13</v>
      </c>
      <c r="AP1287" s="5">
        <v>5.3866816999999999E-15</v>
      </c>
      <c r="AQ1287" s="5">
        <v>3.4038053E-15</v>
      </c>
      <c r="AR1287" s="5">
        <v>1.1997888000000001E-10</v>
      </c>
      <c r="AS1287" s="5">
        <v>5.8805944999999996E-10</v>
      </c>
      <c r="AT1287" s="5">
        <v>9.4119822000000001E-12</v>
      </c>
      <c r="AU1287" s="5">
        <v>1.2993346000000001E-5</v>
      </c>
      <c r="AV1287" s="5">
        <v>6.4393493999999997E-3</v>
      </c>
      <c r="AW1287" s="5">
        <v>8.1853844000000003E-9</v>
      </c>
      <c r="AX1287" s="5">
        <v>4.9775985999999998E-11</v>
      </c>
      <c r="AY1287" s="5">
        <v>2.2270144999999999E-15</v>
      </c>
      <c r="BA1287" s="36" t="s">
        <v>1407</v>
      </c>
    </row>
    <row r="1288" spans="3:53">
      <c r="C1288" s="56" t="s">
        <v>1411</v>
      </c>
      <c r="E1288" s="29" t="s">
        <v>52</v>
      </c>
      <c r="F1288" s="134" t="s">
        <v>2700</v>
      </c>
      <c r="G1288" s="238">
        <f t="shared" si="1106"/>
        <v>7.5316697434000004E-2</v>
      </c>
      <c r="H1288" s="134">
        <f t="shared" si="1107"/>
        <v>4.8594719359999995E-3</v>
      </c>
      <c r="I1288" s="134">
        <f t="shared" si="1108"/>
        <v>1.4304466700000001E-2</v>
      </c>
      <c r="J1288" s="138">
        <f t="shared" si="1109"/>
        <v>1.4841562798E-2</v>
      </c>
      <c r="K1288" s="191">
        <v>4.1311196000000001E-2</v>
      </c>
      <c r="L1288" s="191">
        <v>8.4163937000000001E-3</v>
      </c>
      <c r="M1288" s="191">
        <v>3.7655693E-3</v>
      </c>
      <c r="N1288" s="191">
        <v>3.3522306000000001E-3</v>
      </c>
      <c r="O1288" s="191">
        <v>1.4184699E-3</v>
      </c>
      <c r="P1288" s="191">
        <v>8.8771436E-5</v>
      </c>
      <c r="Q1288" s="191">
        <v>2.1225037000000002E-3</v>
      </c>
      <c r="R1288" s="191">
        <v>1.7020685999999999E-3</v>
      </c>
      <c r="S1288" s="191">
        <v>1.2840618E-2</v>
      </c>
      <c r="T1288" s="191">
        <v>2.7181964000000001E-4</v>
      </c>
      <c r="U1288" s="191">
        <v>2.7056558E-5</v>
      </c>
      <c r="V1288" s="191">
        <v>0</v>
      </c>
      <c r="X1288" s="252">
        <f t="shared" si="1068"/>
        <v>0.35613099999999998</v>
      </c>
      <c r="Y1288" s="3">
        <v>6.8784159000000002</v>
      </c>
      <c r="Z1288" s="67">
        <f t="shared" si="1110"/>
        <v>1.1041301239151608E-2</v>
      </c>
      <c r="AA1288" s="5">
        <f t="shared" si="1111"/>
        <v>5.9874099517799999E-7</v>
      </c>
      <c r="AB1288" s="5">
        <f t="shared" si="1112"/>
        <v>1.4915081837128001E-9</v>
      </c>
      <c r="AC1288" s="36">
        <f t="shared" si="1113"/>
        <v>1.7597298399000001E-2</v>
      </c>
      <c r="AD1288" s="5">
        <v>3.3298591999999999E-7</v>
      </c>
      <c r="AE1288" s="5">
        <v>1.0045866000000001E-9</v>
      </c>
      <c r="AF1288" s="5">
        <v>2.7446202000000001E-14</v>
      </c>
      <c r="AG1288" s="5">
        <v>4.9873018000000002E-11</v>
      </c>
      <c r="AH1288" s="5">
        <v>1.0811494E-10</v>
      </c>
      <c r="AI1288" s="5">
        <v>5.3069758000000001E-10</v>
      </c>
      <c r="AJ1288" s="5">
        <v>2.4081159999999998E-7</v>
      </c>
      <c r="AK1288" s="5">
        <v>7.5686387999999995E-11</v>
      </c>
      <c r="AL1288" s="5">
        <v>2.4881093999999999E-10</v>
      </c>
      <c r="AM1288" s="5">
        <v>1.2867767999999999E-14</v>
      </c>
      <c r="AN1288" s="5">
        <v>2.3441113999999999E-15</v>
      </c>
      <c r="AO1288" s="5">
        <v>9.2981789999999997E-13</v>
      </c>
      <c r="AP1288" s="5">
        <v>1.4690950000000001E-14</v>
      </c>
      <c r="AQ1288" s="5">
        <v>9.2831055000000003E-15</v>
      </c>
      <c r="AR1288" s="5">
        <v>3.2721513999999999E-10</v>
      </c>
      <c r="AS1288" s="5">
        <v>1.6037984999999999E-9</v>
      </c>
      <c r="AT1288" s="5">
        <v>2.5669042E-11</v>
      </c>
      <c r="AU1288" s="5">
        <v>3.5436399000000002E-5</v>
      </c>
      <c r="AV1288" s="5">
        <v>1.7561862000000001E-2</v>
      </c>
      <c r="AW1288" s="5">
        <v>2.2323776E-8</v>
      </c>
      <c r="AX1288" s="5">
        <v>1.3575269000000001E-10</v>
      </c>
      <c r="AY1288" s="5">
        <v>6.0736758999999997E-15</v>
      </c>
      <c r="BA1288" s="36" t="s">
        <v>1407</v>
      </c>
    </row>
    <row r="1289" spans="3:53">
      <c r="C1289" s="57" t="s">
        <v>1357</v>
      </c>
      <c r="D1289" s="1" t="s">
        <v>1330</v>
      </c>
    </row>
    <row r="1290" spans="3:53">
      <c r="C1290" s="56" t="s">
        <v>1358</v>
      </c>
      <c r="E1290" s="29" t="s">
        <v>52</v>
      </c>
      <c r="F1290" s="134" t="s">
        <v>2701</v>
      </c>
      <c r="G1290" s="238">
        <f t="shared" ref="G1290:G1315" si="1114">H1290+I1290+J1290+K1290</f>
        <v>0.50413447010000001</v>
      </c>
      <c r="H1290" s="134">
        <f t="shared" ref="H1290:H1315" si="1115">N1290+O1290+P1290</f>
        <v>1.55676918E-2</v>
      </c>
      <c r="I1290" s="134">
        <f t="shared" ref="I1290:I1315" si="1116">L1290+M1290+Q1290</f>
        <v>0.2395688054</v>
      </c>
      <c r="J1290" s="138">
        <f t="shared" ref="J1290:J1315" si="1117">R1290+IF(S1290="x",0,S1290)+IF(T1290="x",0,T1290)+IF(U1290="x",0,U1290)+V1290</f>
        <v>9.9008712900000004E-2</v>
      </c>
      <c r="K1290" s="191">
        <v>0.14998926000000001</v>
      </c>
      <c r="L1290" s="191">
        <v>8.3746714000000003E-3</v>
      </c>
      <c r="M1290" s="191">
        <v>0.22059349</v>
      </c>
      <c r="N1290" s="191">
        <v>1.1435127E-2</v>
      </c>
      <c r="O1290" s="191">
        <v>1.2957329000000001E-3</v>
      </c>
      <c r="P1290" s="191">
        <v>2.8368319E-3</v>
      </c>
      <c r="Q1290" s="191">
        <v>1.0600643999999999E-2</v>
      </c>
      <c r="R1290" s="191">
        <v>3.4965843000000002E-3</v>
      </c>
      <c r="S1290" s="191">
        <v>9.6166106000000005E-3</v>
      </c>
      <c r="T1290" s="191">
        <v>1.0156E-3</v>
      </c>
      <c r="U1290" s="191">
        <v>1.9363282999999998E-2</v>
      </c>
      <c r="V1290" s="191">
        <v>6.5516635000000004E-2</v>
      </c>
      <c r="X1290" s="252">
        <f t="shared" si="1068"/>
        <v>1.2930108620689655</v>
      </c>
      <c r="Y1290" s="3">
        <v>16.467535999999999</v>
      </c>
      <c r="Z1290" s="67">
        <f t="shared" ref="Z1290:Z1315" si="1118">AA1290*42.1*400+AB1290*1396*400+AC1290*0.0000357*200</f>
        <v>6.9836786059286185E-2</v>
      </c>
      <c r="AA1290" s="5">
        <f t="shared" ref="AA1290:AA1315" si="1119">AD1290+AG1290+AH1290+AI1290+AJ1290+AR1290+AS1290+AW1290</f>
        <v>3.2293660198499997E-6</v>
      </c>
      <c r="AB1290" s="5">
        <f t="shared" ref="AB1290:AB1315" si="1120">AE1290+AF1290+AK1290+AL1290+AM1290+AN1290+AO1290+AP1290+AQ1290+AT1290+AX1290+AY1290</f>
        <v>2.6592655950249998E-8</v>
      </c>
      <c r="AC1290" s="36">
        <f t="shared" ref="AC1290:AC1315" si="1121">AU1290+AV1290</f>
        <v>8.4723137589999997E-2</v>
      </c>
      <c r="AD1290" s="5">
        <v>1.2231418E-6</v>
      </c>
      <c r="AE1290" s="5">
        <v>3.6892537000000002E-9</v>
      </c>
      <c r="AF1290" s="5">
        <v>1.0080243E-13</v>
      </c>
      <c r="AG1290" s="5">
        <v>3.4608991E-9</v>
      </c>
      <c r="AH1290" s="5">
        <v>2.2997735E-10</v>
      </c>
      <c r="AI1290" s="5">
        <v>1.7360376E-9</v>
      </c>
      <c r="AJ1290" s="5">
        <v>8.3092229999999996E-7</v>
      </c>
      <c r="AK1290" s="5">
        <v>2.4738762000000001E-10</v>
      </c>
      <c r="AL1290" s="5">
        <v>1.7410344000000001E-9</v>
      </c>
      <c r="AM1290" s="5">
        <v>2.0349027999999999E-10</v>
      </c>
      <c r="AN1290" s="5">
        <v>3.5578652000000001E-12</v>
      </c>
      <c r="AO1290" s="5">
        <v>7.7038010000000001E-12</v>
      </c>
      <c r="AP1290" s="5">
        <v>1.1480867E-11</v>
      </c>
      <c r="AQ1290" s="5">
        <v>6.5820440999999996E-13</v>
      </c>
      <c r="AR1290" s="5">
        <v>5.1972847999999999E-9</v>
      </c>
      <c r="AS1290" s="5">
        <v>1.0857015E-6</v>
      </c>
      <c r="AT1290" s="5">
        <v>1.8370295E-8</v>
      </c>
      <c r="AU1290" s="5">
        <v>9.7193558999999997E-4</v>
      </c>
      <c r="AV1290" s="5">
        <v>8.3751201999999997E-2</v>
      </c>
      <c r="AW1290" s="5">
        <v>7.8976221E-8</v>
      </c>
      <c r="AX1290" s="5">
        <v>2.3172646000000001E-9</v>
      </c>
      <c r="AY1290" s="5">
        <v>4.2881021000000002E-13</v>
      </c>
      <c r="BA1290" s="36" t="s">
        <v>1405</v>
      </c>
    </row>
    <row r="1291" spans="3:53">
      <c r="C1291" s="56" t="s">
        <v>1379</v>
      </c>
      <c r="E1291" s="29" t="s">
        <v>52</v>
      </c>
      <c r="F1291" s="134" t="s">
        <v>2702</v>
      </c>
      <c r="G1291" s="238">
        <f t="shared" si="1114"/>
        <v>0.67580037417499994</v>
      </c>
      <c r="H1291" s="134">
        <f t="shared" si="1115"/>
        <v>4.4740631599999997E-3</v>
      </c>
      <c r="I1291" s="134">
        <f t="shared" si="1116"/>
        <v>0.59038369800000001</v>
      </c>
      <c r="J1291" s="138">
        <f t="shared" si="1117"/>
        <v>1.0707140015E-2</v>
      </c>
      <c r="K1291" s="191">
        <v>7.0235473000000007E-2</v>
      </c>
      <c r="L1291" s="191">
        <v>1.005906E-3</v>
      </c>
      <c r="M1291" s="191">
        <v>0.57293981000000005</v>
      </c>
      <c r="N1291" s="191">
        <v>1.6452369999999999E-3</v>
      </c>
      <c r="O1291" s="191">
        <v>1.3919715999999999E-4</v>
      </c>
      <c r="P1291" s="191">
        <v>2.6896289999999998E-3</v>
      </c>
      <c r="Q1291" s="191">
        <v>1.6437982E-2</v>
      </c>
      <c r="R1291" s="191">
        <v>2.6123885000000001E-5</v>
      </c>
      <c r="S1291" s="191">
        <v>7.1548395000000005E-4</v>
      </c>
      <c r="T1291" s="191">
        <v>4.8826668E-4</v>
      </c>
      <c r="U1291" s="191">
        <v>7.6151615000000002E-3</v>
      </c>
      <c r="V1291" s="191">
        <v>1.8621040000000001E-3</v>
      </c>
      <c r="X1291" s="252">
        <f t="shared" si="1068"/>
        <v>0.60547821551724146</v>
      </c>
      <c r="Y1291" s="3">
        <v>1.9364697</v>
      </c>
      <c r="Z1291" s="67">
        <f t="shared" si="1118"/>
        <v>6.4531216954271317E-2</v>
      </c>
      <c r="AA1291" s="5">
        <f t="shared" si="1119"/>
        <v>3.4231877935890002E-6</v>
      </c>
      <c r="AB1291" s="5">
        <f t="shared" si="1120"/>
        <v>1.2161117289116201E-8</v>
      </c>
      <c r="AC1291" s="36">
        <f t="shared" si="1121"/>
        <v>1.3160590474800001E-2</v>
      </c>
      <c r="AD1291" s="5">
        <v>6.1783414E-7</v>
      </c>
      <c r="AE1291" s="5">
        <v>1.8609673E-9</v>
      </c>
      <c r="AF1291" s="5">
        <v>5.0868829999999998E-14</v>
      </c>
      <c r="AG1291" s="5">
        <v>1.0381670000000001E-8</v>
      </c>
      <c r="AH1291" s="5">
        <v>1.7049639E-11</v>
      </c>
      <c r="AI1291" s="5">
        <v>2.5962675000000001E-10</v>
      </c>
      <c r="AJ1291" s="5">
        <v>1.0561288999999999E-6</v>
      </c>
      <c r="AK1291" s="5">
        <v>3.7075020999999998E-11</v>
      </c>
      <c r="AL1291" s="5">
        <v>2.8392310999999999E-9</v>
      </c>
      <c r="AM1291" s="5">
        <v>1.4268063000000001E-10</v>
      </c>
      <c r="AN1291" s="5">
        <v>1.0980831E-11</v>
      </c>
      <c r="AO1291" s="5">
        <v>3.8116960000000001E-12</v>
      </c>
      <c r="AP1291" s="5">
        <v>4.1217136999999999E-12</v>
      </c>
      <c r="AQ1291" s="5">
        <v>2.1982330999999999E-13</v>
      </c>
      <c r="AR1291" s="5">
        <v>1.1695023000000001E-9</v>
      </c>
      <c r="AS1291" s="5">
        <v>1.7363749E-6</v>
      </c>
      <c r="AT1291" s="5">
        <v>7.2246403999999997E-9</v>
      </c>
      <c r="AU1291" s="5">
        <v>5.5254747999999999E-6</v>
      </c>
      <c r="AV1291" s="5">
        <v>1.3155065000000001E-2</v>
      </c>
      <c r="AW1291" s="5">
        <v>1.0220049000000001E-9</v>
      </c>
      <c r="AX1291" s="5">
        <v>3.7337717999999998E-11</v>
      </c>
      <c r="AY1291" s="5">
        <v>1.872762E-16</v>
      </c>
      <c r="BA1291" s="36" t="s">
        <v>1405</v>
      </c>
    </row>
    <row r="1292" spans="3:53">
      <c r="C1292" s="56" t="s">
        <v>1380</v>
      </c>
      <c r="E1292" s="29" t="s">
        <v>52</v>
      </c>
      <c r="F1292" s="134" t="s">
        <v>2703</v>
      </c>
      <c r="G1292" s="238">
        <f t="shared" si="1114"/>
        <v>8.7528260480299991E-2</v>
      </c>
      <c r="H1292" s="134">
        <f t="shared" si="1115"/>
        <v>9.2912448499999994E-4</v>
      </c>
      <c r="I1292" s="134">
        <f t="shared" si="1116"/>
        <v>7.4523742399999995E-2</v>
      </c>
      <c r="J1292" s="138">
        <f t="shared" si="1117"/>
        <v>2.6855064953000001E-3</v>
      </c>
      <c r="K1292" s="191">
        <v>9.3898870999999991E-3</v>
      </c>
      <c r="L1292" s="191">
        <v>3.5797960000000001E-4</v>
      </c>
      <c r="M1292" s="191">
        <v>7.0516264999999995E-2</v>
      </c>
      <c r="N1292" s="191">
        <v>4.0337868999999998E-4</v>
      </c>
      <c r="O1292" s="191">
        <v>5.1732635000000002E-5</v>
      </c>
      <c r="P1292" s="191">
        <v>4.7401315999999997E-4</v>
      </c>
      <c r="Q1292" s="191">
        <v>3.6494978000000001E-3</v>
      </c>
      <c r="R1292" s="191">
        <v>5.5102452999999998E-6</v>
      </c>
      <c r="S1292" s="191">
        <v>3.1030126000000001E-4</v>
      </c>
      <c r="T1292" s="191">
        <v>9.5816750000000004E-5</v>
      </c>
      <c r="U1292" s="191">
        <v>1.7223499000000001E-3</v>
      </c>
      <c r="V1292" s="191">
        <v>5.5152833999999997E-4</v>
      </c>
      <c r="X1292" s="252">
        <f t="shared" si="1068"/>
        <v>8.0947302586206887E-2</v>
      </c>
      <c r="Y1292" s="3">
        <v>0.40231428000000002</v>
      </c>
      <c r="Z1292" s="67">
        <f t="shared" si="1118"/>
        <v>1.1872895064355127E-2</v>
      </c>
      <c r="AA1292" s="5">
        <f t="shared" si="1119"/>
        <v>6.2412852938790004E-7</v>
      </c>
      <c r="AB1292" s="5">
        <f t="shared" si="1120"/>
        <v>2.4089795597493521E-9</v>
      </c>
      <c r="AC1292" s="36">
        <f t="shared" si="1121"/>
        <v>2.4364766524999997E-3</v>
      </c>
      <c r="AD1292" s="5">
        <v>8.1382010000000004E-8</v>
      </c>
      <c r="AE1292" s="5">
        <v>2.4519329999999997E-10</v>
      </c>
      <c r="AF1292" s="5">
        <v>6.7017298000000002E-15</v>
      </c>
      <c r="AG1292" s="5">
        <v>1.1502193E-9</v>
      </c>
      <c r="AH1292" s="5">
        <v>7.4136348999999998E-12</v>
      </c>
      <c r="AI1292" s="5">
        <v>6.4322532999999999E-11</v>
      </c>
      <c r="AJ1292" s="5">
        <v>1.8016441E-7</v>
      </c>
      <c r="AK1292" s="5">
        <v>9.1752774000000002E-12</v>
      </c>
      <c r="AL1292" s="5">
        <v>4.7455858999999999E-10</v>
      </c>
      <c r="AM1292" s="5">
        <v>3.2200750000000003E-11</v>
      </c>
      <c r="AN1292" s="5">
        <v>1.2215005999999999E-12</v>
      </c>
      <c r="AO1292" s="5">
        <v>6.0105381999999999E-13</v>
      </c>
      <c r="AP1292" s="5">
        <v>8.3312563000000005E-13</v>
      </c>
      <c r="AQ1292" s="5">
        <v>6.7229365999999995E-14</v>
      </c>
      <c r="AR1292" s="5">
        <v>2.2516368000000001E-10</v>
      </c>
      <c r="AS1292" s="5">
        <v>3.6082591000000002E-7</v>
      </c>
      <c r="AT1292" s="5">
        <v>1.6340243E-9</v>
      </c>
      <c r="AU1292" s="5">
        <v>1.2980525E-6</v>
      </c>
      <c r="AV1292" s="5">
        <v>2.4351785999999999E-3</v>
      </c>
      <c r="AW1292" s="5">
        <v>3.0908024000000002E-10</v>
      </c>
      <c r="AX1292" s="5">
        <v>1.1097674000000001E-11</v>
      </c>
      <c r="AY1292" s="5">
        <v>5.7203552000000002E-17</v>
      </c>
      <c r="BA1292" s="36" t="s">
        <v>1405</v>
      </c>
    </row>
    <row r="1293" spans="3:53">
      <c r="C1293" s="56" t="s">
        <v>1381</v>
      </c>
      <c r="E1293" s="29" t="s">
        <v>52</v>
      </c>
      <c r="F1293" s="134" t="s">
        <v>2704</v>
      </c>
      <c r="G1293" s="238">
        <f t="shared" si="1114"/>
        <v>0.43970635765399996</v>
      </c>
      <c r="H1293" s="134">
        <f t="shared" si="1115"/>
        <v>4.1314130400000003E-3</v>
      </c>
      <c r="I1293" s="134">
        <f t="shared" si="1116"/>
        <v>0.37807174181999997</v>
      </c>
      <c r="J1293" s="138">
        <f t="shared" si="1117"/>
        <v>1.0621560794E-2</v>
      </c>
      <c r="K1293" s="191">
        <v>4.6881642000000001E-2</v>
      </c>
      <c r="L1293" s="191">
        <v>8.9102281999999997E-4</v>
      </c>
      <c r="M1293" s="191">
        <v>0.36078603999999997</v>
      </c>
      <c r="N1293" s="191">
        <v>1.4685561E-3</v>
      </c>
      <c r="O1293" s="191">
        <v>1.1109954E-4</v>
      </c>
      <c r="P1293" s="191">
        <v>2.5517574000000001E-3</v>
      </c>
      <c r="Q1293" s="191">
        <v>1.6394678999999999E-2</v>
      </c>
      <c r="R1293" s="191">
        <v>2.3740234E-5</v>
      </c>
      <c r="S1293" s="191">
        <v>6.5872494999999996E-4</v>
      </c>
      <c r="T1293" s="191">
        <v>4.6183010999999998E-4</v>
      </c>
      <c r="U1293" s="191">
        <v>7.6151615000000002E-3</v>
      </c>
      <c r="V1293" s="191">
        <v>1.8621040000000001E-3</v>
      </c>
      <c r="X1293" s="252">
        <f t="shared" si="1068"/>
        <v>0.40415208620689652</v>
      </c>
      <c r="Y1293" s="3">
        <v>1.5700921000000001</v>
      </c>
      <c r="Z1293" s="67">
        <f t="shared" si="1118"/>
        <v>5.8292953073428293E-2</v>
      </c>
      <c r="AA1293" s="5">
        <f t="shared" si="1119"/>
        <v>3.0852280016549999E-6</v>
      </c>
      <c r="AB1293" s="5">
        <f t="shared" si="1120"/>
        <v>1.12141993886725E-8</v>
      </c>
      <c r="AC1293" s="36">
        <f t="shared" si="1121"/>
        <v>1.0602883322599999E-2</v>
      </c>
      <c r="AD1293" s="5">
        <v>4.0925686999999997E-7</v>
      </c>
      <c r="AE1293" s="5">
        <v>1.23288E-9</v>
      </c>
      <c r="AF1293" s="5">
        <v>3.3698949999999997E-14</v>
      </c>
      <c r="AG1293" s="5">
        <v>6.3225664999999997E-9</v>
      </c>
      <c r="AH1293" s="5">
        <v>1.5705305000000001E-11</v>
      </c>
      <c r="AI1293" s="5">
        <v>2.3231202999999999E-10</v>
      </c>
      <c r="AJ1293" s="5">
        <v>9.4088172000000004E-7</v>
      </c>
      <c r="AK1293" s="5">
        <v>3.3164657999999999E-11</v>
      </c>
      <c r="AL1293" s="5">
        <v>2.5293892999999999E-9</v>
      </c>
      <c r="AM1293" s="5">
        <v>1.4267250000000001E-10</v>
      </c>
      <c r="AN1293" s="5">
        <v>6.1448329999999999E-12</v>
      </c>
      <c r="AO1293" s="5">
        <v>3.7853410000000003E-12</v>
      </c>
      <c r="AP1293" s="5">
        <v>4.1179022000000001E-12</v>
      </c>
      <c r="AQ1293" s="5">
        <v>2.1890156999999999E-13</v>
      </c>
      <c r="AR1293" s="5">
        <v>1.0948166999999999E-9</v>
      </c>
      <c r="AS1293" s="5">
        <v>1.7264326E-6</v>
      </c>
      <c r="AT1293" s="5">
        <v>7.2246403999999997E-9</v>
      </c>
      <c r="AU1293" s="5">
        <v>5.1923226000000001E-6</v>
      </c>
      <c r="AV1293" s="5">
        <v>1.0597690999999999E-2</v>
      </c>
      <c r="AW1293" s="5">
        <v>9.9141112000000002E-10</v>
      </c>
      <c r="AX1293" s="5">
        <v>3.7151675E-11</v>
      </c>
      <c r="AY1293" s="5">
        <v>1.789525E-16</v>
      </c>
      <c r="BA1293" s="36" t="s">
        <v>1405</v>
      </c>
    </row>
    <row r="1294" spans="3:53">
      <c r="C1294" s="56" t="s">
        <v>1382</v>
      </c>
      <c r="E1294" s="29" t="s">
        <v>52</v>
      </c>
      <c r="F1294" s="134" t="s">
        <v>2705</v>
      </c>
      <c r="G1294" s="238">
        <f t="shared" si="1114"/>
        <v>0.14898103596420001</v>
      </c>
      <c r="H1294" s="134">
        <f t="shared" si="1115"/>
        <v>1.042818177E-3</v>
      </c>
      <c r="I1294" s="134">
        <f t="shared" si="1116"/>
        <v>0.13091230364000001</v>
      </c>
      <c r="J1294" s="138">
        <f t="shared" si="1117"/>
        <v>2.7088151472000003E-3</v>
      </c>
      <c r="K1294" s="191">
        <v>1.4317099E-2</v>
      </c>
      <c r="L1294" s="191">
        <v>2.3622854000000001E-4</v>
      </c>
      <c r="M1294" s="191">
        <v>0.12652104</v>
      </c>
      <c r="N1294" s="191">
        <v>4.0012316000000002E-4</v>
      </c>
      <c r="O1294" s="191">
        <v>3.5347476999999997E-5</v>
      </c>
      <c r="P1294" s="191">
        <v>6.0734753999999995E-4</v>
      </c>
      <c r="Q1294" s="191">
        <v>4.1550351000000001E-3</v>
      </c>
      <c r="R1294" s="191">
        <v>5.9747372E-6</v>
      </c>
      <c r="S1294" s="191">
        <v>1.7796083999999999E-4</v>
      </c>
      <c r="T1294" s="191">
        <v>1.1361204E-4</v>
      </c>
      <c r="U1294" s="191">
        <v>1.9505146E-3</v>
      </c>
      <c r="V1294" s="191">
        <v>4.6075293000000001E-4</v>
      </c>
      <c r="X1294" s="252">
        <f t="shared" si="1068"/>
        <v>0.12342326724137931</v>
      </c>
      <c r="Y1294" s="3">
        <v>0.38615524000000001</v>
      </c>
      <c r="Z1294" s="67">
        <f t="shared" si="1118"/>
        <v>1.4775498081267935E-2</v>
      </c>
      <c r="AA1294" s="5">
        <f t="shared" si="1119"/>
        <v>7.8064779857699995E-7</v>
      </c>
      <c r="AB1294" s="5">
        <f t="shared" si="1120"/>
        <v>2.884797106940531E-9</v>
      </c>
      <c r="AC1294" s="36">
        <f t="shared" si="1121"/>
        <v>2.5936202683000003E-3</v>
      </c>
      <c r="AD1294" s="5">
        <v>1.2632691999999999E-7</v>
      </c>
      <c r="AE1294" s="5">
        <v>3.8048700000000002E-10</v>
      </c>
      <c r="AF1294" s="5">
        <v>1.040063E-14</v>
      </c>
      <c r="AG1294" s="5">
        <v>2.1900083999999999E-9</v>
      </c>
      <c r="AH1294" s="5">
        <v>4.2434899999999997E-12</v>
      </c>
      <c r="AI1294" s="5">
        <v>6.3605987000000004E-11</v>
      </c>
      <c r="AJ1294" s="5">
        <v>2.2190746999999999E-7</v>
      </c>
      <c r="AK1294" s="5">
        <v>9.0762432000000003E-12</v>
      </c>
      <c r="AL1294" s="5">
        <v>5.9443783000000002E-10</v>
      </c>
      <c r="AM1294" s="5">
        <v>3.6543417999999999E-11</v>
      </c>
      <c r="AN1294" s="5">
        <v>2.4546408999999998E-12</v>
      </c>
      <c r="AO1294" s="5">
        <v>9.7133457000000004E-13</v>
      </c>
      <c r="AP1294" s="5">
        <v>1.0513128000000001E-12</v>
      </c>
      <c r="AQ1294" s="5">
        <v>5.5670894000000001E-14</v>
      </c>
      <c r="AR1294" s="5">
        <v>2.7176190999999998E-10</v>
      </c>
      <c r="AS1294" s="5">
        <v>4.2963382E-7</v>
      </c>
      <c r="AT1294" s="5">
        <v>1.8504881999999999E-9</v>
      </c>
      <c r="AU1294" s="5">
        <v>1.3147683000000001E-6</v>
      </c>
      <c r="AV1294" s="5">
        <v>2.5923055000000002E-3</v>
      </c>
      <c r="AW1294" s="5">
        <v>2.4996879E-10</v>
      </c>
      <c r="AX1294" s="5">
        <v>9.2210103999999999E-12</v>
      </c>
      <c r="AY1294" s="5">
        <v>4.5546530999999999E-17</v>
      </c>
      <c r="BA1294" s="36" t="s">
        <v>1405</v>
      </c>
    </row>
    <row r="1295" spans="3:53">
      <c r="C1295" s="56" t="s">
        <v>1383</v>
      </c>
      <c r="E1295" s="29" t="s">
        <v>52</v>
      </c>
      <c r="F1295" s="134" t="s">
        <v>2706</v>
      </c>
      <c r="G1295" s="238">
        <f t="shared" si="1114"/>
        <v>0.27193779508999999</v>
      </c>
      <c r="H1295" s="134">
        <f t="shared" si="1115"/>
        <v>1.14577098E-2</v>
      </c>
      <c r="I1295" s="134">
        <f t="shared" si="1116"/>
        <v>6.9809590800000001E-2</v>
      </c>
      <c r="J1295" s="138">
        <f t="shared" si="1117"/>
        <v>2.9106394490000003E-2</v>
      </c>
      <c r="K1295" s="191">
        <v>0.16156409999999999</v>
      </c>
      <c r="L1295" s="191">
        <v>7.5936985999999996E-3</v>
      </c>
      <c r="M1295" s="191">
        <v>6.0599160999999999E-2</v>
      </c>
      <c r="N1295" s="191">
        <v>9.5412912999999992E-3</v>
      </c>
      <c r="O1295" s="191">
        <v>8.8039770000000002E-4</v>
      </c>
      <c r="P1295" s="191">
        <v>1.0360208E-3</v>
      </c>
      <c r="Q1295" s="191">
        <v>1.6167312E-3</v>
      </c>
      <c r="R1295" s="191">
        <v>3.4410743999999998E-3</v>
      </c>
      <c r="S1295" s="191">
        <v>9.0429576000000001E-3</v>
      </c>
      <c r="T1295" s="191">
        <v>7.8099120000000005E-4</v>
      </c>
      <c r="U1295" s="191">
        <v>1.5395251E-2</v>
      </c>
      <c r="V1295" s="191">
        <v>4.4612029000000002E-4</v>
      </c>
      <c r="X1295" s="252">
        <f t="shared" si="1068"/>
        <v>1.3927939655172412</v>
      </c>
      <c r="Y1295" s="3">
        <v>15.125443000000001</v>
      </c>
      <c r="Z1295" s="67">
        <f t="shared" si="1118"/>
        <v>4.0695486740833911E-2</v>
      </c>
      <c r="AA1295" s="5">
        <f t="shared" si="1119"/>
        <v>1.7440358722800003E-6</v>
      </c>
      <c r="AB1295" s="5">
        <f t="shared" si="1120"/>
        <v>1.9324314616301403E-8</v>
      </c>
      <c r="AC1295" s="36">
        <f t="shared" si="1121"/>
        <v>7.4961536400000001E-2</v>
      </c>
      <c r="AD1295" s="5">
        <v>1.3021302000000001E-6</v>
      </c>
      <c r="AE1295" s="5">
        <v>3.9283525000000004E-9</v>
      </c>
      <c r="AF1295" s="5">
        <v>1.0732917000000001E-13</v>
      </c>
      <c r="AG1295" s="5">
        <v>9.8163706999999991E-10</v>
      </c>
      <c r="AH1295" s="5">
        <v>2.1631300999999999E-10</v>
      </c>
      <c r="AI1295" s="5">
        <v>1.4435897000000001E-9</v>
      </c>
      <c r="AJ1295" s="5">
        <v>3.3905451999999999E-7</v>
      </c>
      <c r="AK1295" s="5">
        <v>2.0546948999999999E-10</v>
      </c>
      <c r="AL1295" s="5">
        <v>4.6874893000000005E-10</v>
      </c>
      <c r="AM1295" s="5">
        <v>5.6609192999999998E-11</v>
      </c>
      <c r="AN1295" s="5">
        <v>1.0343488999999999E-12</v>
      </c>
      <c r="AO1295" s="5">
        <v>5.9402131000000004E-12</v>
      </c>
      <c r="AP1295" s="5">
        <v>1.1609200000000001E-12</v>
      </c>
      <c r="AQ1295" s="5">
        <v>1.5918562000000001E-13</v>
      </c>
      <c r="AR1295" s="5">
        <v>2.1720211000000001E-9</v>
      </c>
      <c r="AS1295" s="5">
        <v>9.0880439999999998E-8</v>
      </c>
      <c r="AT1295" s="5">
        <v>1.4605751E-8</v>
      </c>
      <c r="AU1295" s="5">
        <v>8.8538039999999998E-4</v>
      </c>
      <c r="AV1295" s="5">
        <v>7.4076156000000004E-2</v>
      </c>
      <c r="AW1295" s="5">
        <v>7.1571514000000003E-9</v>
      </c>
      <c r="AX1295" s="5">
        <v>5.0979580999999999E-11</v>
      </c>
      <c r="AY1295" s="5">
        <v>1.9255114000000001E-15</v>
      </c>
      <c r="BA1295" s="36" t="s">
        <v>1405</v>
      </c>
    </row>
    <row r="1296" spans="3:53">
      <c r="C1296" s="56" t="s">
        <v>1384</v>
      </c>
      <c r="E1296" s="29" t="s">
        <v>52</v>
      </c>
      <c r="F1296" s="134" t="s">
        <v>2707</v>
      </c>
      <c r="G1296" s="238">
        <f t="shared" si="1114"/>
        <v>9.2216745624999999E-2</v>
      </c>
      <c r="H1296" s="134">
        <f t="shared" si="1115"/>
        <v>3.1244674399999997E-3</v>
      </c>
      <c r="I1296" s="134">
        <f t="shared" si="1116"/>
        <v>5.3839077549999996E-2</v>
      </c>
      <c r="J1296" s="138">
        <f t="shared" si="1117"/>
        <v>1.9497512634999999E-2</v>
      </c>
      <c r="K1296" s="191">
        <v>1.5755688E-2</v>
      </c>
      <c r="L1296" s="191">
        <v>1.1022821E-3</v>
      </c>
      <c r="M1296" s="191">
        <v>5.1860940000000001E-2</v>
      </c>
      <c r="N1296" s="191">
        <v>2.077541E-3</v>
      </c>
      <c r="O1296" s="191">
        <v>5.0958036999999997E-4</v>
      </c>
      <c r="P1296" s="191">
        <v>5.3734607000000001E-4</v>
      </c>
      <c r="Q1296" s="191">
        <v>8.7585544999999997E-4</v>
      </c>
      <c r="R1296" s="191">
        <v>5.9753624999999998E-5</v>
      </c>
      <c r="S1296" s="191">
        <v>8.6736460999999997E-3</v>
      </c>
      <c r="T1296" s="191">
        <v>2.0774811E-4</v>
      </c>
      <c r="U1296" s="191">
        <v>3.7967896999999999E-3</v>
      </c>
      <c r="V1296" s="191">
        <v>6.7595750999999999E-3</v>
      </c>
      <c r="X1296" s="252">
        <f t="shared" si="1068"/>
        <v>0.13582489655172414</v>
      </c>
      <c r="Y1296" s="3">
        <v>2.7975059</v>
      </c>
      <c r="Z1296" s="67">
        <f t="shared" si="1118"/>
        <v>9.1294951729171611E-3</v>
      </c>
      <c r="AA1296" s="5">
        <f t="shared" si="1119"/>
        <v>3.8575474692999996E-7</v>
      </c>
      <c r="AB1296" s="5">
        <f t="shared" si="1120"/>
        <v>4.5920014967091003E-9</v>
      </c>
      <c r="AC1296" s="36">
        <f t="shared" si="1121"/>
        <v>9.693501240000001E-3</v>
      </c>
      <c r="AD1296" s="5">
        <v>1.3142957000000001E-7</v>
      </c>
      <c r="AE1296" s="5">
        <v>3.9625622999999999E-10</v>
      </c>
      <c r="AF1296" s="5">
        <v>1.0828312000000001E-14</v>
      </c>
      <c r="AG1296" s="5">
        <v>9.2634778000000005E-10</v>
      </c>
      <c r="AH1296" s="5">
        <v>2.0759744000000001E-10</v>
      </c>
      <c r="AI1296" s="5">
        <v>3.2291912000000002E-10</v>
      </c>
      <c r="AJ1296" s="5">
        <v>1.6444308999999999E-7</v>
      </c>
      <c r="AK1296" s="5">
        <v>4.6262695000000002E-11</v>
      </c>
      <c r="AL1296" s="5">
        <v>3.5251266000000002E-10</v>
      </c>
      <c r="AM1296" s="5">
        <v>9.0734593999999996E-11</v>
      </c>
      <c r="AN1296" s="5">
        <v>8.5679623000000003E-13</v>
      </c>
      <c r="AO1296" s="5">
        <v>1.9587172E-12</v>
      </c>
      <c r="AP1296" s="5">
        <v>1.9062540999999998E-12</v>
      </c>
      <c r="AQ1296" s="5">
        <v>7.4914115999999997E-14</v>
      </c>
      <c r="AR1296" s="5">
        <v>3.4798659000000001E-10</v>
      </c>
      <c r="AS1296" s="5">
        <v>8.3510783999999996E-8</v>
      </c>
      <c r="AT1296" s="5">
        <v>3.6020826E-9</v>
      </c>
      <c r="AU1296" s="5">
        <v>1.0372154E-4</v>
      </c>
      <c r="AV1296" s="5">
        <v>9.5897797000000003E-3</v>
      </c>
      <c r="AW1296" s="5">
        <v>4.5664520000000003E-9</v>
      </c>
      <c r="AX1296" s="5">
        <v>9.9339554999999998E-11</v>
      </c>
      <c r="AY1296" s="5">
        <v>5.6527511E-15</v>
      </c>
      <c r="BA1296" s="36" t="s">
        <v>1405</v>
      </c>
    </row>
    <row r="1297" spans="3:53">
      <c r="C1297" s="56" t="s">
        <v>1385</v>
      </c>
      <c r="E1297" s="29" t="s">
        <v>52</v>
      </c>
      <c r="F1297" s="134" t="s">
        <v>2708</v>
      </c>
      <c r="G1297" s="238">
        <f t="shared" si="1114"/>
        <v>0.29132133730999998</v>
      </c>
      <c r="H1297" s="134">
        <f t="shared" si="1115"/>
        <v>1.66761032E-2</v>
      </c>
      <c r="I1297" s="134">
        <f t="shared" si="1116"/>
        <v>0.1138403994</v>
      </c>
      <c r="J1297" s="138">
        <f t="shared" si="1117"/>
        <v>4.354648471E-2</v>
      </c>
      <c r="K1297" s="191">
        <v>0.11725835</v>
      </c>
      <c r="L1297" s="191">
        <v>2.8908974E-2</v>
      </c>
      <c r="M1297" s="191">
        <v>7.9736145999999994E-2</v>
      </c>
      <c r="N1297" s="191">
        <v>1.1665468999999999E-2</v>
      </c>
      <c r="O1297" s="191">
        <v>3.6675178999999998E-3</v>
      </c>
      <c r="P1297" s="191">
        <v>1.3431163E-3</v>
      </c>
      <c r="Q1297" s="191">
        <v>5.1952793999999998E-3</v>
      </c>
      <c r="R1297" s="191">
        <v>3.4597397000000001E-3</v>
      </c>
      <c r="S1297" s="191">
        <v>2.8519639999999999E-2</v>
      </c>
      <c r="T1297" s="191">
        <v>4.8887240999999999E-4</v>
      </c>
      <c r="U1297" s="191">
        <v>9.2377660999999993E-3</v>
      </c>
      <c r="V1297" s="191">
        <v>1.8404665E-3</v>
      </c>
      <c r="X1297" s="252">
        <f t="shared" si="1068"/>
        <v>1.0108478448275862</v>
      </c>
      <c r="Y1297" s="3">
        <v>17.292894</v>
      </c>
      <c r="Z1297" s="67">
        <f t="shared" si="1118"/>
        <v>4.2491893784019297E-2</v>
      </c>
      <c r="AA1297" s="5">
        <f t="shared" si="1119"/>
        <v>2.0580211566299999E-6</v>
      </c>
      <c r="AB1297" s="5">
        <f t="shared" si="1120"/>
        <v>1.32603129175804E-8</v>
      </c>
      <c r="AC1297" s="36">
        <f t="shared" si="1121"/>
        <v>6.0260332379999997E-2</v>
      </c>
      <c r="AD1297" s="5">
        <v>9.4983939999999998E-7</v>
      </c>
      <c r="AE1297" s="5">
        <v>2.8652992000000002E-9</v>
      </c>
      <c r="AF1297" s="5">
        <v>7.8285379999999999E-14</v>
      </c>
      <c r="AG1297" s="5">
        <v>1.2584624E-9</v>
      </c>
      <c r="AH1297" s="5">
        <v>6.8273252999999998E-10</v>
      </c>
      <c r="AI1297" s="5">
        <v>1.7748858E-9</v>
      </c>
      <c r="AJ1297" s="5">
        <v>9.0219099999999998E-7</v>
      </c>
      <c r="AK1297" s="5">
        <v>2.5284266999999998E-10</v>
      </c>
      <c r="AL1297" s="5">
        <v>1.134668E-9</v>
      </c>
      <c r="AM1297" s="5">
        <v>1.3501101000000001E-10</v>
      </c>
      <c r="AN1297" s="5">
        <v>1.2806896E-12</v>
      </c>
      <c r="AO1297" s="5">
        <v>7.8691546999999993E-12</v>
      </c>
      <c r="AP1297" s="5">
        <v>1.1076903000000001E-12</v>
      </c>
      <c r="AQ1297" s="5">
        <v>1.6326633000000001E-13</v>
      </c>
      <c r="AR1297" s="5">
        <v>2.4291168999999998E-9</v>
      </c>
      <c r="AS1297" s="5">
        <v>1.8607295000000001E-7</v>
      </c>
      <c r="AT1297" s="5">
        <v>8.7640344999999993E-9</v>
      </c>
      <c r="AU1297" s="5">
        <v>9.5855338000000001E-4</v>
      </c>
      <c r="AV1297" s="5">
        <v>5.9301778999999999E-2</v>
      </c>
      <c r="AW1297" s="5">
        <v>1.3772609E-8</v>
      </c>
      <c r="AX1297" s="5">
        <v>9.7953829000000002E-11</v>
      </c>
      <c r="AY1297" s="5">
        <v>4.6222704E-15</v>
      </c>
      <c r="BA1297" s="36" t="s">
        <v>1405</v>
      </c>
    </row>
    <row r="1298" spans="3:53">
      <c r="C1298" s="56" t="s">
        <v>1386</v>
      </c>
      <c r="E1298" s="29" t="s">
        <v>52</v>
      </c>
      <c r="F1298" s="134" t="s">
        <v>2709</v>
      </c>
      <c r="G1298" s="238">
        <f t="shared" si="1114"/>
        <v>0.282815233256</v>
      </c>
      <c r="H1298" s="134">
        <f t="shared" si="1115"/>
        <v>4.0413633700000003E-3</v>
      </c>
      <c r="I1298" s="134">
        <f t="shared" si="1116"/>
        <v>0.23995390429999999</v>
      </c>
      <c r="J1298" s="138">
        <f t="shared" si="1117"/>
        <v>7.4621605860000001E-3</v>
      </c>
      <c r="K1298" s="191">
        <v>3.1357805000000002E-2</v>
      </c>
      <c r="L1298" s="191">
        <v>6.5395929999999996E-4</v>
      </c>
      <c r="M1298" s="191">
        <v>0.2271194</v>
      </c>
      <c r="N1298" s="191">
        <v>1.90733E-3</v>
      </c>
      <c r="O1298" s="191">
        <v>3.0489097000000002E-4</v>
      </c>
      <c r="P1298" s="191">
        <v>1.8291424000000001E-3</v>
      </c>
      <c r="Q1298" s="191">
        <v>1.2180544999999999E-2</v>
      </c>
      <c r="R1298" s="191">
        <v>4.3355556000000002E-5</v>
      </c>
      <c r="S1298" s="191">
        <v>4.2512657000000001E-4</v>
      </c>
      <c r="T1298" s="191">
        <v>3.3649055999999998E-4</v>
      </c>
      <c r="U1298" s="191">
        <v>5.6340551000000003E-3</v>
      </c>
      <c r="V1298" s="191">
        <v>1.0231328E-3</v>
      </c>
      <c r="X1298" s="252">
        <f t="shared" si="1068"/>
        <v>0.27032590517241378</v>
      </c>
      <c r="Y1298" s="3">
        <v>1.3306259</v>
      </c>
      <c r="Z1298" s="67">
        <f t="shared" si="1118"/>
        <v>4.2262344202979141E-2</v>
      </c>
      <c r="AA1298" s="5">
        <f t="shared" si="1119"/>
        <v>2.2350028429699998E-6</v>
      </c>
      <c r="AB1298" s="5">
        <f t="shared" si="1120"/>
        <v>8.1594769189450055E-9</v>
      </c>
      <c r="AC1298" s="36">
        <f t="shared" si="1121"/>
        <v>9.6140638411000012E-3</v>
      </c>
      <c r="AD1298" s="5">
        <v>2.7204399000000001E-7</v>
      </c>
      <c r="AE1298" s="5">
        <v>8.1961812000000001E-10</v>
      </c>
      <c r="AF1298" s="5">
        <v>2.2402295000000001E-14</v>
      </c>
      <c r="AG1298" s="5">
        <v>3.8966949999999996E-9</v>
      </c>
      <c r="AH1298" s="5">
        <v>1.0119209999999999E-11</v>
      </c>
      <c r="AI1298" s="5">
        <v>2.9946183999999999E-10</v>
      </c>
      <c r="AJ1298" s="5">
        <v>6.8673611999999997E-7</v>
      </c>
      <c r="AK1298" s="5">
        <v>4.2827776999999999E-11</v>
      </c>
      <c r="AL1298" s="5">
        <v>1.81936E-9</v>
      </c>
      <c r="AM1298" s="5">
        <v>1.0554862E-10</v>
      </c>
      <c r="AN1298" s="5">
        <v>3.6219406999999998E-12</v>
      </c>
      <c r="AO1298" s="5">
        <v>1.0567821999999999E-12</v>
      </c>
      <c r="AP1298" s="5">
        <v>1.7638519000000001E-12</v>
      </c>
      <c r="AQ1298" s="5">
        <v>5.9560902000000002E-13</v>
      </c>
      <c r="AR1298" s="5">
        <v>7.6433254999999997E-10</v>
      </c>
      <c r="AS1298" s="5">
        <v>1.2707864E-6</v>
      </c>
      <c r="AT1298" s="5">
        <v>5.3451291999999999E-9</v>
      </c>
      <c r="AU1298" s="5">
        <v>6.2427411E-6</v>
      </c>
      <c r="AV1298" s="5">
        <v>9.6078211000000004E-3</v>
      </c>
      <c r="AW1298" s="5">
        <v>4.6572437000000005E-10</v>
      </c>
      <c r="AX1298" s="5">
        <v>1.9932539000000001E-11</v>
      </c>
      <c r="AY1298" s="5">
        <v>7.6830004999999995E-17</v>
      </c>
      <c r="BA1298" s="36" t="s">
        <v>1405</v>
      </c>
    </row>
    <row r="1299" spans="3:53">
      <c r="C1299" s="56" t="s">
        <v>1387</v>
      </c>
      <c r="E1299" s="29" t="s">
        <v>52</v>
      </c>
      <c r="F1299" s="134" t="s">
        <v>2710</v>
      </c>
      <c r="G1299" s="238">
        <f t="shared" si="1114"/>
        <v>0.42502382428300001</v>
      </c>
      <c r="H1299" s="134">
        <f t="shared" si="1115"/>
        <v>1.8842036159999999E-2</v>
      </c>
      <c r="I1299" s="134">
        <f t="shared" si="1116"/>
        <v>9.82270596E-2</v>
      </c>
      <c r="J1299" s="138">
        <f t="shared" si="1117"/>
        <v>1.9664788523E-2</v>
      </c>
      <c r="K1299" s="191">
        <v>0.28828994000000002</v>
      </c>
      <c r="L1299" s="191">
        <v>1.3107667E-2</v>
      </c>
      <c r="M1299" s="191">
        <v>8.3086834999999998E-2</v>
      </c>
      <c r="N1299" s="191">
        <v>1.6147880999999999E-2</v>
      </c>
      <c r="O1299" s="191">
        <v>2.4512699000000002E-3</v>
      </c>
      <c r="P1299" s="191">
        <v>2.4288525999999999E-4</v>
      </c>
      <c r="Q1299" s="191">
        <v>2.0325576000000001E-3</v>
      </c>
      <c r="R1299" s="191">
        <v>1.5860316999999999E-3</v>
      </c>
      <c r="S1299" s="191">
        <v>1.2054888999999999E-2</v>
      </c>
      <c r="T1299" s="191">
        <v>6.8883572999999996E-4</v>
      </c>
      <c r="U1299" s="191">
        <v>3.5032093E-5</v>
      </c>
      <c r="V1299" s="191">
        <v>5.3E-3</v>
      </c>
      <c r="X1299" s="252">
        <f t="shared" si="1068"/>
        <v>2.4852581034482761</v>
      </c>
      <c r="Y1299" s="3">
        <v>41.122709</v>
      </c>
      <c r="Z1299" s="67">
        <f t="shared" si="1118"/>
        <v>5.8777038316884155E-2</v>
      </c>
      <c r="AA1299" s="5">
        <f t="shared" si="1119"/>
        <v>3.0790082173840004E-6</v>
      </c>
      <c r="AB1299" s="5">
        <f t="shared" si="1120"/>
        <v>8.7169318954501983E-9</v>
      </c>
      <c r="AC1299" s="36">
        <f t="shared" si="1121"/>
        <v>0.28837607363000001</v>
      </c>
      <c r="AD1299" s="5">
        <v>2.3290286E-6</v>
      </c>
      <c r="AE1299" s="5">
        <v>7.0262005999999998E-9</v>
      </c>
      <c r="AF1299" s="5">
        <v>1.9196147E-13</v>
      </c>
      <c r="AG1299" s="5">
        <v>6.2572911999999998E-10</v>
      </c>
      <c r="AH1299" s="5">
        <v>9.6189564E-11</v>
      </c>
      <c r="AI1299" s="5">
        <v>2.3790115000000001E-9</v>
      </c>
      <c r="AJ1299" s="5">
        <v>7.1998819999999996E-7</v>
      </c>
      <c r="AK1299" s="5">
        <v>3.4242875999999998E-10</v>
      </c>
      <c r="AL1299" s="5">
        <v>1.1372271999999999E-9</v>
      </c>
      <c r="AM1299" s="5">
        <v>1.1473175E-12</v>
      </c>
      <c r="AN1299" s="5">
        <v>9.9638796999999996E-13</v>
      </c>
      <c r="AO1299" s="5">
        <v>1.1624763E-12</v>
      </c>
      <c r="AP1299" s="5">
        <v>3.5822347999999999E-14</v>
      </c>
      <c r="AQ1299" s="5">
        <v>2.66997E-14</v>
      </c>
      <c r="AR1299" s="5">
        <v>2.3933913000000001E-9</v>
      </c>
      <c r="AS1299" s="5">
        <v>2.1703139000000001E-9</v>
      </c>
      <c r="AT1299" s="5">
        <v>3.3235608999999998E-11</v>
      </c>
      <c r="AU1299" s="5">
        <v>2.2343362999999999E-4</v>
      </c>
      <c r="AV1299" s="5">
        <v>0.28815264000000002</v>
      </c>
      <c r="AW1299" s="5">
        <v>2.2326781999999999E-8</v>
      </c>
      <c r="AX1299" s="5">
        <v>1.7427300000000001E-10</v>
      </c>
      <c r="AY1299" s="5">
        <v>6.0611621999999997E-15</v>
      </c>
      <c r="BA1299" s="36" t="s">
        <v>1406</v>
      </c>
    </row>
    <row r="1300" spans="3:53">
      <c r="C1300" s="56" t="s">
        <v>1388</v>
      </c>
      <c r="E1300" s="29" t="s">
        <v>52</v>
      </c>
      <c r="F1300" s="134" t="s">
        <v>2711</v>
      </c>
      <c r="G1300" s="238">
        <f t="shared" si="1114"/>
        <v>0.21342097516399999</v>
      </c>
      <c r="H1300" s="134">
        <f t="shared" si="1115"/>
        <v>1.022592057E-2</v>
      </c>
      <c r="I1300" s="134">
        <f t="shared" si="1116"/>
        <v>2.5831941100000002E-2</v>
      </c>
      <c r="J1300" s="138">
        <f t="shared" si="1117"/>
        <v>1.9686183493999997E-2</v>
      </c>
      <c r="K1300" s="191">
        <v>0.15767692999999999</v>
      </c>
      <c r="L1300" s="191">
        <v>9.8508103000000003E-3</v>
      </c>
      <c r="M1300" s="191">
        <v>1.4117436000000001E-2</v>
      </c>
      <c r="N1300" s="191">
        <v>8.2902355999999993E-3</v>
      </c>
      <c r="O1300" s="191">
        <v>1.7671956E-3</v>
      </c>
      <c r="P1300" s="191">
        <v>1.6848937E-4</v>
      </c>
      <c r="Q1300" s="191">
        <v>1.8636948E-3</v>
      </c>
      <c r="R1300" s="191">
        <v>1.4706554999999999E-3</v>
      </c>
      <c r="S1300" s="191">
        <v>1.3746688999999999E-2</v>
      </c>
      <c r="T1300" s="191">
        <v>4.4709033000000001E-4</v>
      </c>
      <c r="U1300" s="191">
        <v>4.6748663999999997E-5</v>
      </c>
      <c r="V1300" s="191">
        <v>3.9750000000000002E-3</v>
      </c>
      <c r="X1300" s="252">
        <f t="shared" si="1068"/>
        <v>1.3592838793103448</v>
      </c>
      <c r="Y1300" s="3">
        <v>22.871697000000001</v>
      </c>
      <c r="Z1300" s="67">
        <f t="shared" si="1118"/>
        <v>3.1339016680928498E-2</v>
      </c>
      <c r="AA1300" s="5">
        <f t="shared" si="1119"/>
        <v>1.6453998249070001E-6</v>
      </c>
      <c r="AB1300" s="5">
        <f t="shared" si="1120"/>
        <v>4.6073460143597005E-9</v>
      </c>
      <c r="AC1300" s="36">
        <f t="shared" si="1121"/>
        <v>0.148143083344</v>
      </c>
      <c r="AD1300" s="5">
        <v>1.2733769E-6</v>
      </c>
      <c r="AE1300" s="5">
        <v>3.8415385999999999E-9</v>
      </c>
      <c r="AF1300" s="5">
        <v>1.0495397E-13</v>
      </c>
      <c r="AG1300" s="5">
        <v>3.1550557999999999E-10</v>
      </c>
      <c r="AH1300" s="5">
        <v>9.1180127000000004E-11</v>
      </c>
      <c r="AI1300" s="5">
        <v>1.2145835E-9</v>
      </c>
      <c r="AJ1300" s="5">
        <v>3.4672227E-7</v>
      </c>
      <c r="AK1300" s="5">
        <v>1.7490102000000001E-10</v>
      </c>
      <c r="AL1300" s="5">
        <v>3.9324384000000002E-10</v>
      </c>
      <c r="AM1300" s="5">
        <v>1.1532796000000001E-12</v>
      </c>
      <c r="AN1300" s="5">
        <v>8.6701656999999997E-14</v>
      </c>
      <c r="AO1300" s="5">
        <v>9.5263624000000004E-13</v>
      </c>
      <c r="AP1300" s="5">
        <v>2.4112585999999999E-14</v>
      </c>
      <c r="AQ1300" s="5">
        <v>1.8276946E-14</v>
      </c>
      <c r="AR1300" s="5">
        <v>1.2874561E-9</v>
      </c>
      <c r="AS1300" s="5">
        <v>2.3150465999999999E-9</v>
      </c>
      <c r="AT1300" s="5">
        <v>4.4351460999999997E-11</v>
      </c>
      <c r="AU1300" s="5">
        <v>6.9553343999999997E-5</v>
      </c>
      <c r="AV1300" s="5">
        <v>0.14807353000000001</v>
      </c>
      <c r="AW1300" s="5">
        <v>2.0076883000000001E-8</v>
      </c>
      <c r="AX1300" s="5">
        <v>1.5096568000000001E-10</v>
      </c>
      <c r="AY1300" s="5">
        <v>5.4523607E-15</v>
      </c>
      <c r="BA1300" s="36" t="s">
        <v>1406</v>
      </c>
    </row>
    <row r="1301" spans="3:53">
      <c r="C1301" s="56" t="s">
        <v>1389</v>
      </c>
      <c r="E1301" s="29" t="s">
        <v>52</v>
      </c>
      <c r="F1301" s="134" t="s">
        <v>2712</v>
      </c>
      <c r="G1301" s="238">
        <f t="shared" si="1114"/>
        <v>6.8052360882000007E-2</v>
      </c>
      <c r="H1301" s="134">
        <f t="shared" si="1115"/>
        <v>3.0008776759999998E-3</v>
      </c>
      <c r="I1301" s="134">
        <f t="shared" si="1116"/>
        <v>2.2762725469999998E-2</v>
      </c>
      <c r="J1301" s="138">
        <f t="shared" si="1117"/>
        <v>1.3180596736E-2</v>
      </c>
      <c r="K1301" s="191">
        <v>2.9108161E-2</v>
      </c>
      <c r="L1301" s="191">
        <v>4.3698180999999997E-3</v>
      </c>
      <c r="M1301" s="191">
        <v>1.7443039E-2</v>
      </c>
      <c r="N1301" s="191">
        <v>2.2633932999999999E-3</v>
      </c>
      <c r="O1301" s="191">
        <v>6.6742918999999998E-4</v>
      </c>
      <c r="P1301" s="191">
        <v>7.0055185999999995E-5</v>
      </c>
      <c r="Q1301" s="191">
        <v>9.4986837000000002E-4</v>
      </c>
      <c r="R1301" s="191">
        <v>7.5706348999999998E-4</v>
      </c>
      <c r="S1301" s="191">
        <v>1.0655835000000001E-2</v>
      </c>
      <c r="T1301" s="191">
        <v>1.3237118000000001E-4</v>
      </c>
      <c r="U1301" s="191">
        <v>4.5327066000000002E-5</v>
      </c>
      <c r="V1301" s="191">
        <v>1.5900000000000001E-3</v>
      </c>
      <c r="X1301" s="252">
        <f t="shared" ref="X1301:X1315" si="1122">K1301/0.116</f>
        <v>0.2509324224137931</v>
      </c>
      <c r="Y1301" s="3">
        <v>4.087529</v>
      </c>
      <c r="Z1301" s="67">
        <f t="shared" si="1118"/>
        <v>8.0385911283478977E-3</v>
      </c>
      <c r="AA1301" s="5">
        <f t="shared" si="1119"/>
        <v>4.3152642710300001E-7</v>
      </c>
      <c r="AB1301" s="5">
        <f t="shared" si="1120"/>
        <v>1.1648989836520003E-9</v>
      </c>
      <c r="AC1301" s="36">
        <f t="shared" si="1121"/>
        <v>1.6975700765000001E-2</v>
      </c>
      <c r="AD1301" s="5">
        <v>2.3721646E-7</v>
      </c>
      <c r="AE1301" s="5">
        <v>7.1550805000000004E-10</v>
      </c>
      <c r="AF1301" s="5">
        <v>1.9549695000000001E-14</v>
      </c>
      <c r="AG1301" s="5">
        <v>5.7625257999999996E-10</v>
      </c>
      <c r="AH1301" s="5">
        <v>4.7883783E-11</v>
      </c>
      <c r="AI1301" s="5">
        <v>3.5809332E-10</v>
      </c>
      <c r="AJ1301" s="5">
        <v>1.8051992999999999E-7</v>
      </c>
      <c r="AK1301" s="5">
        <v>5.1115994000000001E-11</v>
      </c>
      <c r="AL1301" s="5">
        <v>2.7529028999999999E-10</v>
      </c>
      <c r="AM1301" s="5">
        <v>2.1840012999999999E-12</v>
      </c>
      <c r="AN1301" s="5">
        <v>2.2241083E-13</v>
      </c>
      <c r="AO1301" s="5">
        <v>4.9432667000000003E-13</v>
      </c>
      <c r="AP1301" s="5">
        <v>8.5990014999999992E-15</v>
      </c>
      <c r="AQ1301" s="5">
        <v>8.2200326000000007E-15</v>
      </c>
      <c r="AR1301" s="5">
        <v>1.8828401999999999E-10</v>
      </c>
      <c r="AS1301" s="5">
        <v>1.8498684000000001E-9</v>
      </c>
      <c r="AT1301" s="5">
        <v>4.3002865E-11</v>
      </c>
      <c r="AU1301" s="5">
        <v>7.7011765000000004E-5</v>
      </c>
      <c r="AV1301" s="5">
        <v>1.6898689000000001E-2</v>
      </c>
      <c r="AW1301" s="5">
        <v>1.0769655000000001E-8</v>
      </c>
      <c r="AX1301" s="5">
        <v>7.7041750999999996E-11</v>
      </c>
      <c r="AY1301" s="5">
        <v>2.9261229000000002E-15</v>
      </c>
      <c r="BA1301" s="36" t="s">
        <v>1406</v>
      </c>
    </row>
    <row r="1302" spans="3:53">
      <c r="C1302" s="56" t="s">
        <v>1390</v>
      </c>
      <c r="E1302" s="29" t="s">
        <v>52</v>
      </c>
      <c r="F1302" s="134" t="s">
        <v>2713</v>
      </c>
      <c r="G1302" s="238">
        <f>H1302+I1302+J1302+K1302</f>
        <v>3.8777549586999999E-2</v>
      </c>
      <c r="H1302" s="134">
        <f>N1302+O1302+P1302</f>
        <v>8.2275672400000004E-4</v>
      </c>
      <c r="I1302" s="134">
        <f>L1302+M1302+Q1302</f>
        <v>1.0758157031E-2</v>
      </c>
      <c r="J1302" s="138">
        <f>R1302+IF(S1302="x",0,S1302)+IF(T1302="x",0,T1302)+IF(U1302="x",0,U1302)+V1302</f>
        <v>1.2822312831999999E-2</v>
      </c>
      <c r="K1302" s="191">
        <v>1.4374323E-2</v>
      </c>
      <c r="L1302" s="191">
        <v>7.5045085000000002E-4</v>
      </c>
      <c r="M1302" s="191">
        <v>9.9529700999999998E-3</v>
      </c>
      <c r="N1302" s="191">
        <v>6.9943323000000001E-4</v>
      </c>
      <c r="O1302" s="191">
        <v>5.7097374000000002E-5</v>
      </c>
      <c r="P1302" s="191">
        <v>6.6226119999999994E-5</v>
      </c>
      <c r="Q1302" s="191">
        <v>5.4736081000000001E-5</v>
      </c>
      <c r="R1302" s="191">
        <v>3.2891519E-5</v>
      </c>
      <c r="S1302" s="191">
        <v>1.0970475E-2</v>
      </c>
      <c r="T1302" s="191">
        <v>2.320541E-5</v>
      </c>
      <c r="U1302" s="191">
        <v>7.6844803000000001E-5</v>
      </c>
      <c r="V1302" s="191">
        <v>1.7188961E-3</v>
      </c>
      <c r="X1302" s="252">
        <f>K1302/0.116</f>
        <v>0.12391657758620689</v>
      </c>
      <c r="Y1302" s="3">
        <v>1.6351057</v>
      </c>
      <c r="Z1302" s="67">
        <f t="shared" si="1118"/>
        <v>3.4120492793672792E-3</v>
      </c>
      <c r="AA1302" s="5">
        <f>AD1302+AG1302+AH1302+AI1302+AJ1302+AR1302+AS1302+AW1302</f>
        <v>1.7756101534770002E-7</v>
      </c>
      <c r="AB1302" s="5">
        <f t="shared" si="1120"/>
        <v>5.7836847455070007E-10</v>
      </c>
      <c r="AC1302" s="36">
        <f>AU1302+AV1302</f>
        <v>1.3860059484999999E-2</v>
      </c>
      <c r="AD1302" s="5">
        <v>1.1725030999999999E-7</v>
      </c>
      <c r="AE1302" s="5">
        <v>3.5364923E-10</v>
      </c>
      <c r="AF1302" s="5">
        <v>9.6628939999999996E-15</v>
      </c>
      <c r="AG1302" s="5">
        <v>3.4412344000000002E-10</v>
      </c>
      <c r="AH1302" s="5">
        <v>1.7792237000000001E-12</v>
      </c>
      <c r="AI1302" s="5">
        <v>1.035211E-10</v>
      </c>
      <c r="AJ1302" s="5">
        <v>5.5888871E-8</v>
      </c>
      <c r="AK1302" s="5">
        <v>1.4929579E-11</v>
      </c>
      <c r="AL1302" s="5">
        <v>1.1373154999999999E-10</v>
      </c>
      <c r="AM1302" s="5">
        <v>2.0783539999999998E-12</v>
      </c>
      <c r="AN1302" s="5">
        <v>1.3607960000000001E-13</v>
      </c>
      <c r="AO1302" s="5">
        <v>1.0525973999999999E-13</v>
      </c>
      <c r="AP1302" s="5">
        <v>4.0940320999999996E-15</v>
      </c>
      <c r="AQ1302" s="5">
        <v>7.7631455E-15</v>
      </c>
      <c r="AR1302" s="5">
        <v>4.9143184000000001E-11</v>
      </c>
      <c r="AS1302" s="5">
        <v>2.5542828000000001E-9</v>
      </c>
      <c r="AT1302" s="5">
        <v>7.2904649999999998E-11</v>
      </c>
      <c r="AU1302" s="5">
        <v>4.5628484999999998E-5</v>
      </c>
      <c r="AV1302" s="5">
        <v>1.3814431E-2</v>
      </c>
      <c r="AW1302" s="5">
        <v>1.3689846E-9</v>
      </c>
      <c r="AX1302" s="5">
        <v>2.0811883999999999E-11</v>
      </c>
      <c r="AY1302" s="5">
        <v>3.6813910000000002E-16</v>
      </c>
      <c r="BA1302" s="36" t="s">
        <v>1406</v>
      </c>
    </row>
    <row r="1303" spans="3:53">
      <c r="C1303" s="56" t="s">
        <v>1391</v>
      </c>
      <c r="E1303" s="29" t="s">
        <v>52</v>
      </c>
      <c r="F1303" s="134" t="s">
        <v>2714</v>
      </c>
      <c r="G1303" s="238">
        <f t="shared" si="1114"/>
        <v>0.25546562065099998</v>
      </c>
      <c r="H1303" s="134">
        <f t="shared" si="1115"/>
        <v>1.149417589E-2</v>
      </c>
      <c r="I1303" s="134">
        <f t="shared" si="1116"/>
        <v>2.1282119339999999E-2</v>
      </c>
      <c r="J1303" s="138">
        <f t="shared" si="1117"/>
        <v>1.1334565421000002E-2</v>
      </c>
      <c r="K1303" s="191">
        <v>0.21135476</v>
      </c>
      <c r="L1303" s="191">
        <v>7.4628678999999996E-3</v>
      </c>
      <c r="M1303" s="191">
        <v>1.2891667000000001E-2</v>
      </c>
      <c r="N1303" s="191">
        <v>9.8665313000000001E-3</v>
      </c>
      <c r="O1303" s="191">
        <v>1.4569171999999999E-3</v>
      </c>
      <c r="P1303" s="191">
        <v>1.7072739000000001E-4</v>
      </c>
      <c r="Q1303" s="191">
        <v>9.2758444000000005E-4</v>
      </c>
      <c r="R1303" s="191">
        <v>7.0909149000000001E-4</v>
      </c>
      <c r="S1303" s="191">
        <v>6.9617406000000003E-3</v>
      </c>
      <c r="T1303" s="191">
        <v>4.5368740000000001E-4</v>
      </c>
      <c r="U1303" s="191">
        <v>3.0045931000000001E-5</v>
      </c>
      <c r="V1303" s="191">
        <v>3.1800000000000001E-3</v>
      </c>
      <c r="X1303" s="252">
        <f t="shared" si="1122"/>
        <v>1.8220237931034482</v>
      </c>
      <c r="Y1303" s="3">
        <v>30.009423000000002</v>
      </c>
      <c r="Z1303" s="67">
        <f t="shared" si="1118"/>
        <v>3.8816611104048437E-2</v>
      </c>
      <c r="AA1303" s="5">
        <f t="shared" si="1119"/>
        <v>2.019422424744E-6</v>
      </c>
      <c r="AB1303" s="5">
        <f t="shared" si="1120"/>
        <v>5.7999999751061002E-9</v>
      </c>
      <c r="AC1303" s="36">
        <f t="shared" si="1121"/>
        <v>0.22000244891600002</v>
      </c>
      <c r="AD1303" s="5">
        <v>1.7065448E-6</v>
      </c>
      <c r="AE1303" s="5">
        <v>5.1483509000000002E-9</v>
      </c>
      <c r="AF1303" s="5">
        <v>1.4065650999999999E-13</v>
      </c>
      <c r="AG1303" s="5">
        <v>2.4114650000000001E-10</v>
      </c>
      <c r="AH1303" s="5">
        <v>4.1412443999999998E-11</v>
      </c>
      <c r="AI1303" s="5">
        <v>1.4031449000000001E-9</v>
      </c>
      <c r="AJ1303" s="5">
        <v>2.9667534000000002E-7</v>
      </c>
      <c r="AK1303" s="5">
        <v>2.0282191000000001E-10</v>
      </c>
      <c r="AL1303" s="5">
        <v>3.2773170999999998E-10</v>
      </c>
      <c r="AM1303" s="5">
        <v>3.8832784999999999E-13</v>
      </c>
      <c r="AN1303" s="5">
        <v>4.9739293999999999E-14</v>
      </c>
      <c r="AO1303" s="5">
        <v>5.9102038E-13</v>
      </c>
      <c r="AP1303" s="5">
        <v>2.3670434999999999E-14</v>
      </c>
      <c r="AQ1303" s="5">
        <v>1.8376999E-14</v>
      </c>
      <c r="AR1303" s="5">
        <v>1.7595396E-9</v>
      </c>
      <c r="AS1303" s="5">
        <v>1.5297333000000001E-9</v>
      </c>
      <c r="AT1303" s="5">
        <v>2.8505228999999999E-11</v>
      </c>
      <c r="AU1303" s="5">
        <v>3.8258915999999998E-5</v>
      </c>
      <c r="AV1303" s="5">
        <v>0.21996419</v>
      </c>
      <c r="AW1303" s="5">
        <v>1.1227308000000001E-8</v>
      </c>
      <c r="AX1303" s="5">
        <v>9.1375387999999999E-11</v>
      </c>
      <c r="AY1303" s="5">
        <v>3.0466381000000001E-15</v>
      </c>
      <c r="BA1303" s="36" t="s">
        <v>1406</v>
      </c>
    </row>
    <row r="1304" spans="3:53">
      <c r="C1304" s="56" t="s">
        <v>1392</v>
      </c>
      <c r="E1304" s="29" t="s">
        <v>52</v>
      </c>
      <c r="F1304" s="134" t="s">
        <v>2715</v>
      </c>
      <c r="G1304" s="238">
        <f t="shared" si="1114"/>
        <v>6.8262130170000004E-2</v>
      </c>
      <c r="H1304" s="134">
        <f t="shared" si="1115"/>
        <v>1.8521992770000001E-3</v>
      </c>
      <c r="I1304" s="134">
        <f t="shared" si="1116"/>
        <v>2.8975674229999998E-2</v>
      </c>
      <c r="J1304" s="138">
        <f t="shared" si="1117"/>
        <v>1.5529198663E-2</v>
      </c>
      <c r="K1304" s="191">
        <v>2.1905058000000002E-2</v>
      </c>
      <c r="L1304" s="191">
        <v>1.6946057999999999E-3</v>
      </c>
      <c r="M1304" s="191">
        <v>2.7088753E-2</v>
      </c>
      <c r="N1304" s="191">
        <v>1.6066608E-3</v>
      </c>
      <c r="O1304" s="191">
        <v>1.8331909999999999E-4</v>
      </c>
      <c r="P1304" s="191">
        <v>6.2219377000000006E-5</v>
      </c>
      <c r="Q1304" s="191">
        <v>1.9231542999999999E-4</v>
      </c>
      <c r="R1304" s="191">
        <v>1.4382290999999999E-4</v>
      </c>
      <c r="S1304" s="191">
        <v>9.9778269999999999E-3</v>
      </c>
      <c r="T1304" s="191">
        <v>4.3467314999999997E-5</v>
      </c>
      <c r="U1304" s="191">
        <v>6.4081338000000003E-5</v>
      </c>
      <c r="V1304" s="191">
        <v>5.3000000999999996E-3</v>
      </c>
      <c r="X1304" s="252">
        <f t="shared" si="1122"/>
        <v>0.18883670689655171</v>
      </c>
      <c r="Y1304" s="3">
        <v>2.3334749000000001</v>
      </c>
      <c r="Z1304" s="67">
        <f t="shared" si="1118"/>
        <v>6.2372611743513424E-3</v>
      </c>
      <c r="AA1304" s="5">
        <f t="shared" si="1119"/>
        <v>3.3014660816490001E-7</v>
      </c>
      <c r="AB1304" s="5">
        <f t="shared" si="1120"/>
        <v>9.9626094511773986E-10</v>
      </c>
      <c r="AC1304" s="36">
        <f t="shared" si="1121"/>
        <v>1.6986019762000003E-2</v>
      </c>
      <c r="AD1304" s="5">
        <v>1.8097433E-7</v>
      </c>
      <c r="AE1304" s="5">
        <v>5.4572498000000001E-10</v>
      </c>
      <c r="AF1304" s="5">
        <v>1.4912029E-14</v>
      </c>
      <c r="AG1304" s="5">
        <v>9.4550460999999995E-10</v>
      </c>
      <c r="AH1304" s="5">
        <v>8.8713388999999998E-12</v>
      </c>
      <c r="AI1304" s="5">
        <v>2.5331381999999998E-10</v>
      </c>
      <c r="AJ1304" s="5">
        <v>1.4351396999999999E-7</v>
      </c>
      <c r="AK1304" s="5">
        <v>3.6217161000000001E-11</v>
      </c>
      <c r="AL1304" s="5">
        <v>2.9890538999999999E-10</v>
      </c>
      <c r="AM1304" s="5">
        <v>2.6209306999999998E-12</v>
      </c>
      <c r="AN1304" s="5">
        <v>3.7614802E-13</v>
      </c>
      <c r="AO1304" s="5">
        <v>2.1842368000000001E-13</v>
      </c>
      <c r="AP1304" s="5">
        <v>4.9343985000000001E-15</v>
      </c>
      <c r="AQ1304" s="5">
        <v>8.1757323999999996E-15</v>
      </c>
      <c r="AR1304" s="5">
        <v>9.7446595999999996E-11</v>
      </c>
      <c r="AS1304" s="5">
        <v>2.2364932000000002E-9</v>
      </c>
      <c r="AT1304" s="5">
        <v>6.0795605999999996E-11</v>
      </c>
      <c r="AU1304" s="5">
        <v>7.8543762000000001E-5</v>
      </c>
      <c r="AV1304" s="5">
        <v>1.6907476000000001E-2</v>
      </c>
      <c r="AW1304" s="5">
        <v>2.1166786000000001E-9</v>
      </c>
      <c r="AX1304" s="5">
        <v>5.1373721000000002E-11</v>
      </c>
      <c r="AY1304" s="5">
        <v>5.6255784000000001E-16</v>
      </c>
      <c r="BA1304" s="36" t="s">
        <v>1406</v>
      </c>
    </row>
    <row r="1305" spans="3:53">
      <c r="C1305" s="56" t="s">
        <v>1393</v>
      </c>
      <c r="E1305" s="29" t="s">
        <v>52</v>
      </c>
      <c r="F1305" s="134" t="s">
        <v>2716</v>
      </c>
      <c r="G1305" s="238">
        <f t="shared" si="1114"/>
        <v>0.2162712863406509</v>
      </c>
      <c r="H1305" s="134">
        <f t="shared" si="1115"/>
        <v>6.0533617899999996E-3</v>
      </c>
      <c r="I1305" s="134">
        <f t="shared" si="1116"/>
        <v>0.12398498013000001</v>
      </c>
      <c r="J1305" s="138">
        <f t="shared" si="1117"/>
        <v>2.0355687420650918E-2</v>
      </c>
      <c r="K1305" s="191">
        <v>6.5877256999999995E-2</v>
      </c>
      <c r="L1305" s="191">
        <v>4.6591992000000002E-3</v>
      </c>
      <c r="M1305" s="191">
        <v>0.11916734</v>
      </c>
      <c r="N1305" s="191">
        <v>5.5863170000000004E-3</v>
      </c>
      <c r="O1305" s="191">
        <v>3.4317754999999998E-4</v>
      </c>
      <c r="P1305" s="191">
        <v>1.2386723999999999E-4</v>
      </c>
      <c r="Q1305" s="191">
        <v>1.5844093E-4</v>
      </c>
      <c r="R1305" s="191">
        <v>1.0549753000000001E-4</v>
      </c>
      <c r="S1305" s="191">
        <v>2.0051335999999999E-2</v>
      </c>
      <c r="T1305" s="191">
        <v>7.6483462000000003E-5</v>
      </c>
      <c r="U1305" s="191">
        <v>1.2237026999999999E-4</v>
      </c>
      <c r="V1305" s="191">
        <v>1.5865092E-10</v>
      </c>
      <c r="X1305" s="252">
        <f t="shared" si="1122"/>
        <v>0.56790738793103446</v>
      </c>
      <c r="Y1305" s="3">
        <v>5.9927048999999997</v>
      </c>
      <c r="Z1305" s="67">
        <f t="shared" si="1118"/>
        <v>2.0884881354365246E-2</v>
      </c>
      <c r="AA1305" s="5">
        <f t="shared" si="1119"/>
        <v>1.1120378415017002E-6</v>
      </c>
      <c r="AB1305" s="5">
        <f t="shared" si="1120"/>
        <v>3.2225471731139204E-9</v>
      </c>
      <c r="AC1305" s="36">
        <f t="shared" si="1121"/>
        <v>5.0237221569999997E-2</v>
      </c>
      <c r="AD1305" s="5">
        <v>5.5092032000000001E-7</v>
      </c>
      <c r="AE1305" s="5">
        <v>1.6609179E-9</v>
      </c>
      <c r="AF1305" s="5">
        <v>4.5387998999999997E-14</v>
      </c>
      <c r="AG1305" s="5">
        <v>4.1506849999999999E-9</v>
      </c>
      <c r="AH1305" s="5">
        <v>5.9294216999999998E-12</v>
      </c>
      <c r="AI1305" s="5">
        <v>8.9954150000000004E-10</v>
      </c>
      <c r="AJ1305" s="5">
        <v>5.4883583E-7</v>
      </c>
      <c r="AK1305" s="5">
        <v>1.2830551E-10</v>
      </c>
      <c r="AL1305" s="5">
        <v>1.2291165999999999E-9</v>
      </c>
      <c r="AM1305" s="5">
        <v>7.0358452999999995E-11</v>
      </c>
      <c r="AN1305" s="5">
        <v>1.6597951000000001E-12</v>
      </c>
      <c r="AO1305" s="5">
        <v>5.6937240999999998E-13</v>
      </c>
      <c r="AP1305" s="5">
        <v>1.0280449999999999E-14</v>
      </c>
      <c r="AQ1305" s="5">
        <v>1.9341998999999999E-14</v>
      </c>
      <c r="AR1305" s="5">
        <v>2.8241758000000002E-10</v>
      </c>
      <c r="AS1305" s="5">
        <v>4.4027785000000003E-9</v>
      </c>
      <c r="AT1305" s="5">
        <v>1.1609583E-10</v>
      </c>
      <c r="AU1305" s="5">
        <v>4.8408956999999999E-4</v>
      </c>
      <c r="AV1305" s="5">
        <v>4.9753131999999999E-2</v>
      </c>
      <c r="AW1305" s="5">
        <v>2.5403395000000002E-9</v>
      </c>
      <c r="AX1305" s="5">
        <v>1.5448011000000001E-11</v>
      </c>
      <c r="AY1305" s="5">
        <v>6.9115592000000002E-16</v>
      </c>
      <c r="BA1305" s="36" t="s">
        <v>1406</v>
      </c>
    </row>
    <row r="1306" spans="3:53">
      <c r="C1306" s="56" t="s">
        <v>1394</v>
      </c>
      <c r="E1306" s="29" t="s">
        <v>52</v>
      </c>
      <c r="F1306" s="134" t="s">
        <v>2717</v>
      </c>
      <c r="G1306" s="238">
        <f t="shared" si="1114"/>
        <v>3.0759292394999999E-2</v>
      </c>
      <c r="H1306" s="134">
        <f t="shared" si="1115"/>
        <v>8.400770379999999E-4</v>
      </c>
      <c r="I1306" s="134">
        <f t="shared" si="1116"/>
        <v>1.1325260549999999E-2</v>
      </c>
      <c r="J1306" s="138">
        <f t="shared" si="1117"/>
        <v>7.834380807E-3</v>
      </c>
      <c r="K1306" s="191">
        <v>1.0759573999999999E-2</v>
      </c>
      <c r="L1306" s="191">
        <v>8.3542442000000003E-4</v>
      </c>
      <c r="M1306" s="191">
        <v>1.0374972E-2</v>
      </c>
      <c r="N1306" s="191">
        <v>7.0583837999999997E-4</v>
      </c>
      <c r="O1306" s="191">
        <v>9.6103678999999995E-5</v>
      </c>
      <c r="P1306" s="191">
        <v>3.8134979000000003E-5</v>
      </c>
      <c r="Q1306" s="191">
        <v>1.1486413E-4</v>
      </c>
      <c r="R1306" s="191">
        <v>8.6921821999999999E-5</v>
      </c>
      <c r="S1306" s="191">
        <v>6.0722553999999996E-3</v>
      </c>
      <c r="T1306" s="191">
        <v>2.4225482000000001E-5</v>
      </c>
      <c r="U1306" s="191">
        <v>3.9778002999999999E-5</v>
      </c>
      <c r="V1306" s="191">
        <v>1.6112000999999999E-3</v>
      </c>
      <c r="X1306" s="252">
        <f t="shared" si="1122"/>
        <v>9.2754948275862059E-2</v>
      </c>
      <c r="Y1306" s="3">
        <v>1.2185908000000001</v>
      </c>
      <c r="Z1306" s="67">
        <f t="shared" si="1118"/>
        <v>2.8843136244280916E-3</v>
      </c>
      <c r="AA1306" s="5">
        <f t="shared" si="1119"/>
        <v>1.5219270701599999E-7</v>
      </c>
      <c r="AB1306" s="5">
        <f t="shared" si="1120"/>
        <v>4.6479251551159E-10</v>
      </c>
      <c r="AC1306" s="36">
        <f t="shared" si="1121"/>
        <v>8.6622265570000002E-3</v>
      </c>
      <c r="AD1306" s="5">
        <v>8.8340357999999997E-8</v>
      </c>
      <c r="AE1306" s="5">
        <v>2.6641951999999998E-10</v>
      </c>
      <c r="AF1306" s="5">
        <v>7.2797133999999995E-15</v>
      </c>
      <c r="AG1306" s="5">
        <v>3.5943843999999998E-10</v>
      </c>
      <c r="AH1306" s="5">
        <v>5.3232190000000002E-12</v>
      </c>
      <c r="AI1306" s="5">
        <v>1.0958735E-10</v>
      </c>
      <c r="AJ1306" s="5">
        <v>5.9980369E-8</v>
      </c>
      <c r="AK1306" s="5">
        <v>1.5697747E-11</v>
      </c>
      <c r="AL1306" s="5">
        <v>1.1934393000000001E-10</v>
      </c>
      <c r="AM1306" s="5">
        <v>1.55405E-12</v>
      </c>
      <c r="AN1306" s="5">
        <v>1.4243399999999999E-13</v>
      </c>
      <c r="AO1306" s="5">
        <v>1.079483E-13</v>
      </c>
      <c r="AP1306" s="5">
        <v>2.8262940000000001E-15</v>
      </c>
      <c r="AQ1306" s="5">
        <v>4.5932976000000003E-15</v>
      </c>
      <c r="AR1306" s="5">
        <v>4.7798206999999998E-11</v>
      </c>
      <c r="AS1306" s="5">
        <v>1.3652145000000001E-9</v>
      </c>
      <c r="AT1306" s="5">
        <v>3.7738409999999997E-11</v>
      </c>
      <c r="AU1306" s="5">
        <v>3.1140657000000001E-5</v>
      </c>
      <c r="AV1306" s="5">
        <v>8.6310859E-3</v>
      </c>
      <c r="AW1306" s="5">
        <v>1.9846183E-9</v>
      </c>
      <c r="AX1306" s="5">
        <v>2.3773240999999999E-11</v>
      </c>
      <c r="AY1306" s="5">
        <v>5.3590658999999999E-16</v>
      </c>
      <c r="BA1306" s="36" t="s">
        <v>1406</v>
      </c>
    </row>
    <row r="1307" spans="3:53">
      <c r="C1307" s="56" t="s">
        <v>1395</v>
      </c>
      <c r="E1307" s="29" t="s">
        <v>52</v>
      </c>
      <c r="F1307" s="134" t="s">
        <v>2718</v>
      </c>
      <c r="G1307" s="238">
        <f t="shared" si="1114"/>
        <v>3.4034531795000003E-2</v>
      </c>
      <c r="H1307" s="134">
        <f t="shared" si="1115"/>
        <v>9.1963332200000001E-4</v>
      </c>
      <c r="I1307" s="134">
        <f t="shared" si="1116"/>
        <v>1.1984466649999999E-2</v>
      </c>
      <c r="J1307" s="138">
        <f t="shared" si="1117"/>
        <v>9.2423478229999995E-3</v>
      </c>
      <c r="K1307" s="191">
        <v>1.1888084E-2</v>
      </c>
      <c r="L1307" s="191">
        <v>9.3093359000000003E-4</v>
      </c>
      <c r="M1307" s="191">
        <v>1.0926449E-2</v>
      </c>
      <c r="N1307" s="191">
        <v>7.7025982E-4</v>
      </c>
      <c r="O1307" s="191">
        <v>1.0769903E-4</v>
      </c>
      <c r="P1307" s="191">
        <v>4.1674471999999999E-5</v>
      </c>
      <c r="Q1307" s="191">
        <v>1.2708406E-4</v>
      </c>
      <c r="R1307" s="191">
        <v>9.6134597999999994E-5</v>
      </c>
      <c r="S1307" s="191">
        <v>6.6140610000000001E-3</v>
      </c>
      <c r="T1307" s="191">
        <v>2.6990164999999999E-5</v>
      </c>
      <c r="U1307" s="191">
        <v>4.3311959999999999E-5</v>
      </c>
      <c r="V1307" s="191">
        <v>2.4618500999999998E-3</v>
      </c>
      <c r="X1307" s="252">
        <f t="shared" si="1122"/>
        <v>0.10248348275862068</v>
      </c>
      <c r="Y1307" s="3">
        <v>1.3607681</v>
      </c>
      <c r="Z1307" s="67">
        <f t="shared" si="1118"/>
        <v>3.1546874294601803E-3</v>
      </c>
      <c r="AA1307" s="5">
        <f t="shared" si="1119"/>
        <v>1.662611832196E-7</v>
      </c>
      <c r="AB1307" s="5">
        <f t="shared" si="1120"/>
        <v>5.1178044930884004E-10</v>
      </c>
      <c r="AC1307" s="36">
        <f t="shared" si="1121"/>
        <v>9.673795679000001E-3</v>
      </c>
      <c r="AD1307" s="5">
        <v>9.7514766999999999E-8</v>
      </c>
      <c r="AE1307" s="5">
        <v>2.9409319000000001E-10</v>
      </c>
      <c r="AF1307" s="5">
        <v>8.0358279999999998E-15</v>
      </c>
      <c r="AG1307" s="5">
        <v>3.7810559999999999E-10</v>
      </c>
      <c r="AH1307" s="5">
        <v>5.8921545999999999E-12</v>
      </c>
      <c r="AI1307" s="5">
        <v>1.1929070999999999E-10</v>
      </c>
      <c r="AJ1307" s="5">
        <v>6.4575893000000004E-8</v>
      </c>
      <c r="AK1307" s="5">
        <v>1.7092360999999999E-11</v>
      </c>
      <c r="AL1307" s="5">
        <v>1.2708186E-10</v>
      </c>
      <c r="AM1307" s="5">
        <v>1.3353187999999999E-12</v>
      </c>
      <c r="AN1307" s="5">
        <v>1.4968640000000001E-13</v>
      </c>
      <c r="AO1307" s="5">
        <v>1.2075361000000001E-13</v>
      </c>
      <c r="AP1307" s="5">
        <v>3.1167069999999999E-15</v>
      </c>
      <c r="AQ1307" s="5">
        <v>5.0553230999999997E-15</v>
      </c>
      <c r="AR1307" s="5">
        <v>5.4210755000000002E-11</v>
      </c>
      <c r="AS1307" s="5">
        <v>1.4892003999999999E-9</v>
      </c>
      <c r="AT1307" s="5">
        <v>4.1091164999999998E-11</v>
      </c>
      <c r="AU1307" s="5">
        <v>3.9704579000000002E-5</v>
      </c>
      <c r="AV1307" s="5">
        <v>9.6340911000000005E-3</v>
      </c>
      <c r="AW1307" s="5">
        <v>2.1238236000000001E-9</v>
      </c>
      <c r="AX1307" s="5">
        <v>3.0799334999999997E-11</v>
      </c>
      <c r="AY1307" s="5">
        <v>5.7164074000000002E-16</v>
      </c>
      <c r="BA1307" s="36" t="s">
        <v>1406</v>
      </c>
    </row>
    <row r="1308" spans="3:53">
      <c r="C1308" s="56" t="s">
        <v>1396</v>
      </c>
      <c r="E1308" s="29" t="s">
        <v>52</v>
      </c>
      <c r="F1308" s="134" t="s">
        <v>2719</v>
      </c>
      <c r="G1308" s="238">
        <f t="shared" si="1114"/>
        <v>0.57492718462900005</v>
      </c>
      <c r="H1308" s="134">
        <f t="shared" si="1115"/>
        <v>2.3972221249999995E-2</v>
      </c>
      <c r="I1308" s="134">
        <f t="shared" si="1116"/>
        <v>9.5470951000000012E-2</v>
      </c>
      <c r="J1308" s="138">
        <f t="shared" si="1117"/>
        <v>1.7568712379000002E-2</v>
      </c>
      <c r="K1308" s="191">
        <v>0.43791530000000001</v>
      </c>
      <c r="L1308" s="191">
        <v>1.5925267999999999E-2</v>
      </c>
      <c r="M1308" s="191">
        <v>7.7480378000000003E-2</v>
      </c>
      <c r="N1308" s="191">
        <v>2.0516759999999998E-2</v>
      </c>
      <c r="O1308" s="191">
        <v>3.1089033999999998E-3</v>
      </c>
      <c r="P1308" s="191">
        <v>3.4655785000000001E-4</v>
      </c>
      <c r="Q1308" s="191">
        <v>2.0653049999999999E-3</v>
      </c>
      <c r="R1308" s="191">
        <v>1.5854478999999999E-3</v>
      </c>
      <c r="S1308" s="191">
        <v>1.3290608000000001E-2</v>
      </c>
      <c r="T1308" s="191">
        <v>9.5493138999999997E-4</v>
      </c>
      <c r="U1308" s="191">
        <v>4.9463089000000001E-5</v>
      </c>
      <c r="V1308" s="191">
        <v>1.6882620000000001E-3</v>
      </c>
      <c r="X1308" s="252">
        <f t="shared" si="1122"/>
        <v>3.775131896551724</v>
      </c>
      <c r="Y1308" s="3">
        <v>62.355882000000001</v>
      </c>
      <c r="Z1308" s="67">
        <f t="shared" si="1118"/>
        <v>8.1410046226562713E-2</v>
      </c>
      <c r="AA1308" s="5">
        <f t="shared" si="1119"/>
        <v>4.1876998906409998E-6</v>
      </c>
      <c r="AB1308" s="5">
        <f t="shared" si="1120"/>
        <v>1.3690471658047798E-8</v>
      </c>
      <c r="AC1308" s="36">
        <f t="shared" si="1121"/>
        <v>0.45440065746700004</v>
      </c>
      <c r="AD1308" s="5">
        <v>3.5354615999999999E-6</v>
      </c>
      <c r="AE1308" s="5">
        <v>1.0665900999999999E-8</v>
      </c>
      <c r="AF1308" s="5">
        <v>2.9139954999999999E-13</v>
      </c>
      <c r="AG1308" s="5">
        <v>4.1024589E-10</v>
      </c>
      <c r="AH1308" s="5">
        <v>9.3301050999999996E-11</v>
      </c>
      <c r="AI1308" s="5">
        <v>2.9201088000000002E-9</v>
      </c>
      <c r="AJ1308" s="5">
        <v>6.1844059999999998E-7</v>
      </c>
      <c r="AK1308" s="5">
        <v>4.2204134E-10</v>
      </c>
      <c r="AL1308" s="5">
        <v>6.6793867999999998E-10</v>
      </c>
      <c r="AM1308" s="5">
        <v>1.7277949E-9</v>
      </c>
      <c r="AN1308" s="5">
        <v>4.6190619000000004E-13</v>
      </c>
      <c r="AO1308" s="5">
        <v>1.2685412000000001E-12</v>
      </c>
      <c r="AP1308" s="5">
        <v>4.9268347000000002E-14</v>
      </c>
      <c r="AQ1308" s="5">
        <v>3.7195684000000003E-14</v>
      </c>
      <c r="AR1308" s="5">
        <v>3.6563310999999999E-9</v>
      </c>
      <c r="AS1308" s="5">
        <v>2.7927068000000002E-9</v>
      </c>
      <c r="AT1308" s="5">
        <v>4.6926642E-11</v>
      </c>
      <c r="AU1308" s="5">
        <v>7.2577466999999997E-5</v>
      </c>
      <c r="AV1308" s="5">
        <v>0.45432808000000002</v>
      </c>
      <c r="AW1308" s="5">
        <v>2.3924997E-8</v>
      </c>
      <c r="AX1308" s="5">
        <v>1.5775427999999999E-10</v>
      </c>
      <c r="AY1308" s="5">
        <v>6.5050768000000002E-15</v>
      </c>
      <c r="BA1308" s="36" t="s">
        <v>1406</v>
      </c>
    </row>
    <row r="1309" spans="3:53">
      <c r="C1309" s="56" t="s">
        <v>1397</v>
      </c>
      <c r="E1309" s="29" t="s">
        <v>52</v>
      </c>
      <c r="F1309" s="134" t="s">
        <v>2720</v>
      </c>
      <c r="G1309" s="238">
        <f t="shared" si="1114"/>
        <v>0.63938718963999996</v>
      </c>
      <c r="H1309" s="134">
        <f t="shared" si="1115"/>
        <v>2.7503450200000001E-2</v>
      </c>
      <c r="I1309" s="134">
        <f t="shared" si="1116"/>
        <v>4.6393193899999997E-2</v>
      </c>
      <c r="J1309" s="138">
        <f t="shared" si="1117"/>
        <v>3.9817405540000003E-2</v>
      </c>
      <c r="K1309" s="191">
        <v>0.52567313999999998</v>
      </c>
      <c r="L1309" s="191">
        <v>1.7298616999999999E-2</v>
      </c>
      <c r="M1309" s="191">
        <v>2.7191864E-2</v>
      </c>
      <c r="N1309" s="191">
        <v>2.3678494000000001E-2</v>
      </c>
      <c r="O1309" s="191">
        <v>3.3033380999999999E-3</v>
      </c>
      <c r="P1309" s="191">
        <v>5.2161809999999999E-4</v>
      </c>
      <c r="Q1309" s="191">
        <v>1.9027129000000001E-3</v>
      </c>
      <c r="R1309" s="191">
        <v>1.4166087E-3</v>
      </c>
      <c r="S1309" s="191">
        <v>3.6042894999999998E-2</v>
      </c>
      <c r="T1309" s="191">
        <v>1.0837624E-3</v>
      </c>
      <c r="U1309" s="191">
        <v>2.2072184000000001E-4</v>
      </c>
      <c r="V1309" s="191">
        <v>1.0534176000000001E-3</v>
      </c>
      <c r="X1309" s="252">
        <f t="shared" si="1122"/>
        <v>4.5316649999999994</v>
      </c>
      <c r="Y1309" s="3">
        <v>74.237654000000006</v>
      </c>
      <c r="Z1309" s="67">
        <f t="shared" si="1118"/>
        <v>9.5594386679974941E-2</v>
      </c>
      <c r="AA1309" s="5">
        <f t="shared" si="1119"/>
        <v>4.9647033000470016E-6</v>
      </c>
      <c r="AB1309" s="5">
        <f t="shared" si="1120"/>
        <v>1.4380215500116397E-8</v>
      </c>
      <c r="AC1309" s="36">
        <f t="shared" si="1121"/>
        <v>0.554463693546</v>
      </c>
      <c r="AD1309" s="5">
        <v>4.2432203999999998E-6</v>
      </c>
      <c r="AE1309" s="5">
        <v>1.2801124E-8</v>
      </c>
      <c r="AF1309" s="5">
        <v>3.4973549000000002E-13</v>
      </c>
      <c r="AG1309" s="5">
        <v>4.9152208000000004E-10</v>
      </c>
      <c r="AH1309" s="5">
        <v>8.0800166999999994E-11</v>
      </c>
      <c r="AI1309" s="5">
        <v>3.3415115E-9</v>
      </c>
      <c r="AJ1309" s="5">
        <v>6.8237799000000001E-7</v>
      </c>
      <c r="AK1309" s="5">
        <v>4.8353853999999998E-10</v>
      </c>
      <c r="AL1309" s="5">
        <v>7.3873421999999997E-10</v>
      </c>
      <c r="AM1309" s="5">
        <v>8.5217372999999996E-13</v>
      </c>
      <c r="AN1309" s="5">
        <v>6.4114739999999996E-14</v>
      </c>
      <c r="AO1309" s="5">
        <v>1.3604861E-12</v>
      </c>
      <c r="AP1309" s="5">
        <v>6.1711395000000004E-14</v>
      </c>
      <c r="AQ1309" s="5">
        <v>5.6641340999999997E-14</v>
      </c>
      <c r="AR1309" s="5">
        <v>4.2566723000000003E-9</v>
      </c>
      <c r="AS1309" s="5">
        <v>8.4037219999999994E-9</v>
      </c>
      <c r="AT1309" s="5">
        <v>2.0940426E-10</v>
      </c>
      <c r="AU1309" s="5">
        <v>7.5323545999999997E-5</v>
      </c>
      <c r="AV1309" s="5">
        <v>0.55438836999999996</v>
      </c>
      <c r="AW1309" s="5">
        <v>2.2530682E-8</v>
      </c>
      <c r="AX1309" s="5">
        <v>1.4466349000000001E-10</v>
      </c>
      <c r="AY1309" s="5">
        <v>6.1273204000000003E-15</v>
      </c>
      <c r="BA1309" s="36" t="s">
        <v>1406</v>
      </c>
    </row>
    <row r="1310" spans="3:53">
      <c r="C1310" s="56" t="s">
        <v>1398</v>
      </c>
      <c r="E1310" s="29" t="s">
        <v>52</v>
      </c>
      <c r="F1310" s="119" t="s">
        <v>2721</v>
      </c>
      <c r="G1310" s="238">
        <f t="shared" si="1114"/>
        <v>4.5851960444999992E-2</v>
      </c>
      <c r="H1310" s="134">
        <f t="shared" si="1115"/>
        <v>1.9902296889999999E-3</v>
      </c>
      <c r="I1310" s="134">
        <f t="shared" si="1116"/>
        <v>1.595611471E-2</v>
      </c>
      <c r="J1310" s="138">
        <f t="shared" si="1117"/>
        <v>8.8624810459999991E-3</v>
      </c>
      <c r="K1310" s="191">
        <v>1.9043134999999999E-2</v>
      </c>
      <c r="L1310" s="191">
        <v>2.7978209000000002E-3</v>
      </c>
      <c r="M1310" s="191">
        <v>1.254765E-2</v>
      </c>
      <c r="N1310" s="191">
        <v>1.5127853000000001E-3</v>
      </c>
      <c r="O1310" s="191">
        <v>4.3170428E-4</v>
      </c>
      <c r="P1310" s="191">
        <v>4.5740108999999997E-5</v>
      </c>
      <c r="Q1310" s="191">
        <v>6.1064381000000003E-4</v>
      </c>
      <c r="R1310" s="191">
        <v>4.8697587E-4</v>
      </c>
      <c r="S1310" s="191">
        <v>6.7765867999999996E-3</v>
      </c>
      <c r="T1310" s="191">
        <v>8.5556095000000005E-5</v>
      </c>
      <c r="U1310" s="191">
        <v>2.9362281E-5</v>
      </c>
      <c r="V1310" s="191">
        <v>1.4840000000000001E-3</v>
      </c>
      <c r="X1310" s="252">
        <f t="shared" si="1122"/>
        <v>0.16416495689655172</v>
      </c>
      <c r="Y1310" s="3">
        <v>2.6288925999999999</v>
      </c>
      <c r="Z1310" s="67">
        <f t="shared" si="1118"/>
        <v>5.3187777659820827E-3</v>
      </c>
      <c r="AA1310" s="5">
        <f t="shared" si="1119"/>
        <v>2.8545761168599995E-7</v>
      </c>
      <c r="AB1310" s="5">
        <f t="shared" si="1120"/>
        <v>7.7684880154749982E-10</v>
      </c>
      <c r="AC1310" s="36">
        <f t="shared" si="1121"/>
        <v>1.0907452997999998E-2</v>
      </c>
      <c r="AD1310" s="5">
        <v>1.554061E-7</v>
      </c>
      <c r="AE1310" s="5">
        <v>4.6873416000000002E-10</v>
      </c>
      <c r="AF1310" s="5">
        <v>1.2807233000000001E-14</v>
      </c>
      <c r="AG1310" s="5">
        <v>4.1737271E-10</v>
      </c>
      <c r="AH1310" s="5">
        <v>3.0775895999999999E-11</v>
      </c>
      <c r="AI1310" s="5">
        <v>2.3967570000000002E-10</v>
      </c>
      <c r="AJ1310" s="5">
        <v>1.2084585000000001E-7</v>
      </c>
      <c r="AK1310" s="5">
        <v>3.4208420999999997E-11</v>
      </c>
      <c r="AL1310" s="5">
        <v>1.8925085000000001E-10</v>
      </c>
      <c r="AM1310" s="5">
        <v>1.7677759E-12</v>
      </c>
      <c r="AN1310" s="5">
        <v>1.6177749E-13</v>
      </c>
      <c r="AO1310" s="5">
        <v>3.2287099E-13</v>
      </c>
      <c r="AP1310" s="5">
        <v>5.5918940000000003E-15</v>
      </c>
      <c r="AQ1310" s="5">
        <v>5.3958161000000001E-15</v>
      </c>
      <c r="AR1310" s="5">
        <v>1.2439638000000001E-10</v>
      </c>
      <c r="AS1310" s="5">
        <v>1.2006514E-9</v>
      </c>
      <c r="AT1310" s="5">
        <v>2.7856693999999999E-11</v>
      </c>
      <c r="AU1310" s="5">
        <v>6.1217998000000004E-5</v>
      </c>
      <c r="AV1310" s="5">
        <v>1.0846234999999999E-2</v>
      </c>
      <c r="AW1310" s="5">
        <v>7.1927896000000002E-9</v>
      </c>
      <c r="AX1310" s="5">
        <v>5.4520504000000003E-11</v>
      </c>
      <c r="AY1310" s="5">
        <v>1.9532243999999998E-15</v>
      </c>
      <c r="BA1310" s="36" t="s">
        <v>1406</v>
      </c>
    </row>
    <row r="1311" spans="3:53">
      <c r="C1311" s="56" t="s">
        <v>1399</v>
      </c>
      <c r="E1311" s="29" t="s">
        <v>52</v>
      </c>
      <c r="F1311" s="119" t="s">
        <v>2722</v>
      </c>
      <c r="G1311" s="238">
        <f t="shared" si="1114"/>
        <v>0.12947106205</v>
      </c>
      <c r="H1311" s="134">
        <f t="shared" si="1115"/>
        <v>5.9228056379999998E-3</v>
      </c>
      <c r="I1311" s="134">
        <f t="shared" si="1116"/>
        <v>1.38951432E-2</v>
      </c>
      <c r="J1311" s="138">
        <f t="shared" si="1117"/>
        <v>1.0082994212000001E-2</v>
      </c>
      <c r="K1311" s="191">
        <v>9.9570118999999999E-2</v>
      </c>
      <c r="L1311" s="191">
        <v>4.8432605E-3</v>
      </c>
      <c r="M1311" s="191">
        <v>8.2616038999999992E-3</v>
      </c>
      <c r="N1311" s="191">
        <v>4.9371236999999997E-3</v>
      </c>
      <c r="O1311" s="191">
        <v>8.8966939000000001E-4</v>
      </c>
      <c r="P1311" s="191">
        <v>9.6012547999999994E-5</v>
      </c>
      <c r="Q1311" s="191">
        <v>7.902788E-4</v>
      </c>
      <c r="R1311" s="191">
        <v>6.1714522999999999E-4</v>
      </c>
      <c r="S1311" s="191">
        <v>6.5437600999999996E-3</v>
      </c>
      <c r="T1311" s="191">
        <v>2.4587352E-4</v>
      </c>
      <c r="U1311" s="191">
        <v>2.6215361999999999E-5</v>
      </c>
      <c r="V1311" s="191">
        <v>2.65E-3</v>
      </c>
      <c r="X1311" s="252">
        <f t="shared" si="1122"/>
        <v>0.8583630948275861</v>
      </c>
      <c r="Y1311" s="3">
        <v>14.251901</v>
      </c>
      <c r="Z1311" s="67">
        <f t="shared" si="1118"/>
        <v>1.9077188773644897E-2</v>
      </c>
      <c r="AA1311" s="5">
        <f t="shared" si="1119"/>
        <v>9.9699889176500018E-7</v>
      </c>
      <c r="AB1311" s="5">
        <f t="shared" si="1120"/>
        <v>2.8345740478709001E-9</v>
      </c>
      <c r="AC1311" s="36">
        <f t="shared" si="1121"/>
        <v>9.8725670586999992E-2</v>
      </c>
      <c r="AD1311" s="5">
        <v>8.0415107000000003E-7</v>
      </c>
      <c r="AE1311" s="5">
        <v>2.4259717000000002E-9</v>
      </c>
      <c r="AF1311" s="5">
        <v>6.6279455E-14</v>
      </c>
      <c r="AG1311" s="5">
        <v>1.8449362999999999E-10</v>
      </c>
      <c r="AH1311" s="5">
        <v>3.7648935E-11</v>
      </c>
      <c r="AI1311" s="5">
        <v>7.1341648000000004E-10</v>
      </c>
      <c r="AJ1311" s="5">
        <v>1.8122448E-7</v>
      </c>
      <c r="AK1311" s="5">
        <v>1.0291529E-10</v>
      </c>
      <c r="AL1311" s="5">
        <v>2.0797738999999999E-10</v>
      </c>
      <c r="AM1311" s="5">
        <v>4.6065696000000002E-13</v>
      </c>
      <c r="AN1311" s="5">
        <v>5.0513945E-14</v>
      </c>
      <c r="AO1311" s="5">
        <v>4.3940123000000002E-13</v>
      </c>
      <c r="AP1311" s="5">
        <v>1.3252344999999999E-14</v>
      </c>
      <c r="AQ1311" s="5">
        <v>1.0477715999999999E-14</v>
      </c>
      <c r="AR1311" s="5">
        <v>8.1576272E-10</v>
      </c>
      <c r="AS1311" s="5">
        <v>1.2313478E-9</v>
      </c>
      <c r="AT1311" s="5">
        <v>2.4871099999999999E-11</v>
      </c>
      <c r="AU1311" s="5">
        <v>4.2205586999999999E-5</v>
      </c>
      <c r="AV1311" s="5">
        <v>9.8683464999999998E-2</v>
      </c>
      <c r="AW1311" s="5">
        <v>8.6406722000000008E-9</v>
      </c>
      <c r="AX1311" s="5">
        <v>7.1795642000000005E-11</v>
      </c>
      <c r="AY1311" s="5">
        <v>2.3442199000000001E-15</v>
      </c>
      <c r="BA1311" s="36" t="s">
        <v>1406</v>
      </c>
    </row>
    <row r="1312" spans="3:53">
      <c r="C1312" s="56" t="s">
        <v>1400</v>
      </c>
      <c r="E1312" s="29" t="s">
        <v>52</v>
      </c>
      <c r="F1312" s="119" t="s">
        <v>2723</v>
      </c>
      <c r="G1312" s="238">
        <f t="shared" si="1114"/>
        <v>0.122945119741</v>
      </c>
      <c r="H1312" s="134">
        <f t="shared" si="1115"/>
        <v>5.6287125619999996E-3</v>
      </c>
      <c r="I1312" s="134">
        <f t="shared" si="1116"/>
        <v>1.321028994E-2</v>
      </c>
      <c r="J1312" s="138">
        <f t="shared" si="1117"/>
        <v>9.5657182390000012E-3</v>
      </c>
      <c r="K1312" s="191">
        <v>9.4540398999999997E-2</v>
      </c>
      <c r="L1312" s="191">
        <v>4.6120247E-3</v>
      </c>
      <c r="M1312" s="191">
        <v>7.8447306000000005E-3</v>
      </c>
      <c r="N1312" s="191">
        <v>4.6907846999999997E-3</v>
      </c>
      <c r="O1312" s="191">
        <v>8.4681608000000002E-4</v>
      </c>
      <c r="P1312" s="191">
        <v>9.1111781999999995E-5</v>
      </c>
      <c r="Q1312" s="191">
        <v>7.5353463999999998E-4</v>
      </c>
      <c r="R1312" s="191">
        <v>5.8855527000000005E-4</v>
      </c>
      <c r="S1312" s="191">
        <v>6.2048894E-3</v>
      </c>
      <c r="T1312" s="191">
        <v>2.3375847999999999E-4</v>
      </c>
      <c r="U1312" s="191">
        <v>2.4725089000000001E-5</v>
      </c>
      <c r="V1312" s="191">
        <v>2.5137900000000001E-3</v>
      </c>
      <c r="X1312" s="252">
        <f t="shared" si="1122"/>
        <v>0.8150034396551723</v>
      </c>
      <c r="Y1312" s="3">
        <v>13.533931000000001</v>
      </c>
      <c r="Z1312" s="67">
        <f t="shared" si="1118"/>
        <v>1.811977787834608E-2</v>
      </c>
      <c r="AA1312" s="5">
        <f t="shared" si="1119"/>
        <v>9.4701122175900001E-7</v>
      </c>
      <c r="AB1312" s="5">
        <f t="shared" si="1120"/>
        <v>2.6918265563643999E-9</v>
      </c>
      <c r="AC1312" s="36">
        <f t="shared" si="1121"/>
        <v>9.3696492276000007E-2</v>
      </c>
      <c r="AD1312" s="5">
        <v>7.6352927999999999E-7</v>
      </c>
      <c r="AE1312" s="5">
        <v>2.3034235000000002E-9</v>
      </c>
      <c r="AF1312" s="5">
        <v>6.2931340999999995E-14</v>
      </c>
      <c r="AG1312" s="5">
        <v>1.7509884E-10</v>
      </c>
      <c r="AH1312" s="5">
        <v>3.5912619000000002E-11</v>
      </c>
      <c r="AI1312" s="5">
        <v>6.7792148000000005E-10</v>
      </c>
      <c r="AJ1312" s="5">
        <v>1.7241585000000001E-7</v>
      </c>
      <c r="AK1312" s="5">
        <v>9.7792957E-11</v>
      </c>
      <c r="AL1312" s="5">
        <v>1.9780792E-10</v>
      </c>
      <c r="AM1312" s="5">
        <v>4.3688837999999998E-13</v>
      </c>
      <c r="AN1312" s="5">
        <v>4.7916617000000003E-14</v>
      </c>
      <c r="AO1312" s="5">
        <v>4.1881270999999999E-13</v>
      </c>
      <c r="AP1312" s="5">
        <v>1.2594412000000001E-14</v>
      </c>
      <c r="AQ1312" s="5">
        <v>9.9470699000000001E-15</v>
      </c>
      <c r="AR1312" s="5">
        <v>7.7471961999999995E-10</v>
      </c>
      <c r="AS1312" s="5">
        <v>1.1650717999999999E-9</v>
      </c>
      <c r="AT1312" s="5">
        <v>2.3457244000000001E-11</v>
      </c>
      <c r="AU1312" s="5">
        <v>4.0100276000000001E-5</v>
      </c>
      <c r="AV1312" s="5">
        <v>9.3656392000000005E-2</v>
      </c>
      <c r="AW1312" s="5">
        <v>8.2373673999999992E-9</v>
      </c>
      <c r="AX1312" s="5">
        <v>6.8353610000000005E-11</v>
      </c>
      <c r="AY1312" s="5">
        <v>2.2348345E-15</v>
      </c>
      <c r="BA1312" s="36" t="s">
        <v>1406</v>
      </c>
    </row>
    <row r="1313" spans="3:53">
      <c r="C1313" s="56" t="s">
        <v>1401</v>
      </c>
      <c r="E1313" s="29" t="s">
        <v>52</v>
      </c>
      <c r="F1313" s="119" t="s">
        <v>2724</v>
      </c>
      <c r="G1313" s="238">
        <f t="shared" si="1114"/>
        <v>0.12210757590538909</v>
      </c>
      <c r="H1313" s="134">
        <f t="shared" si="1115"/>
        <v>3.5576770760000001E-3</v>
      </c>
      <c r="I1313" s="134">
        <f t="shared" si="1116"/>
        <v>7.3771452661000006E-2</v>
      </c>
      <c r="J1313" s="138">
        <f t="shared" si="1117"/>
        <v>8.9315211683890748E-3</v>
      </c>
      <c r="K1313" s="191">
        <v>3.5846925000000002E-2</v>
      </c>
      <c r="L1313" s="191">
        <v>2.4100027999999999E-3</v>
      </c>
      <c r="M1313" s="191">
        <v>7.1271263000000001E-2</v>
      </c>
      <c r="N1313" s="191">
        <v>3.2955735000000002E-3</v>
      </c>
      <c r="O1313" s="191">
        <v>2.0218678999999999E-4</v>
      </c>
      <c r="P1313" s="191">
        <v>5.9916785999999997E-5</v>
      </c>
      <c r="Q1313" s="191">
        <v>9.0186860999999995E-5</v>
      </c>
      <c r="R1313" s="191">
        <v>6.2552463E-5</v>
      </c>
      <c r="S1313" s="191">
        <v>8.7714461000000001E-3</v>
      </c>
      <c r="T1313" s="191">
        <v>4.2162692E-5</v>
      </c>
      <c r="U1313" s="191">
        <v>5.5359842E-5</v>
      </c>
      <c r="V1313" s="191">
        <v>7.1389073999999994E-11</v>
      </c>
      <c r="X1313" s="252">
        <f t="shared" si="1122"/>
        <v>0.30902521551724138</v>
      </c>
      <c r="Y1313" s="3">
        <v>3.0625787</v>
      </c>
      <c r="Z1313" s="67">
        <f t="shared" si="1118"/>
        <v>1.1775739087516746E-2</v>
      </c>
      <c r="AA1313" s="5">
        <f t="shared" si="1119"/>
        <v>6.2850532886649983E-7</v>
      </c>
      <c r="AB1313" s="5">
        <f t="shared" si="1120"/>
        <v>1.8109180811520197E-9</v>
      </c>
      <c r="AC1313" s="36">
        <f t="shared" si="1121"/>
        <v>2.5279088639999999E-2</v>
      </c>
      <c r="AD1313" s="5">
        <v>3.0103612999999999E-7</v>
      </c>
      <c r="AE1313" s="5">
        <v>9.0749733000000002E-10</v>
      </c>
      <c r="AF1313" s="5">
        <v>2.4799749E-14</v>
      </c>
      <c r="AG1313" s="5">
        <v>2.4881660000000001E-9</v>
      </c>
      <c r="AH1313" s="5">
        <v>3.5402165E-12</v>
      </c>
      <c r="AI1313" s="5">
        <v>5.3312499000000001E-10</v>
      </c>
      <c r="AJ1313" s="5">
        <v>3.2046765999999999E-7</v>
      </c>
      <c r="AK1313" s="5">
        <v>7.5997278999999996E-11</v>
      </c>
      <c r="AL1313" s="5">
        <v>7.2681353E-10</v>
      </c>
      <c r="AM1313" s="5">
        <v>3.6014636000000001E-11</v>
      </c>
      <c r="AN1313" s="5">
        <v>9.9534795999999991E-13</v>
      </c>
      <c r="AO1313" s="5">
        <v>3.2841164000000002E-13</v>
      </c>
      <c r="AP1313" s="5">
        <v>5.3479803999999997E-15</v>
      </c>
      <c r="AQ1313" s="5">
        <v>9.9566644000000003E-15</v>
      </c>
      <c r="AR1313" s="5">
        <v>1.6475405999999999E-10</v>
      </c>
      <c r="AS1313" s="5">
        <v>2.0508098999999998E-9</v>
      </c>
      <c r="AT1313" s="5">
        <v>5.2521305E-11</v>
      </c>
      <c r="AU1313" s="5">
        <v>2.9019263999999998E-4</v>
      </c>
      <c r="AV1313" s="5">
        <v>2.4988896E-2</v>
      </c>
      <c r="AW1313" s="5">
        <v>1.7611436999999999E-9</v>
      </c>
      <c r="AX1313" s="5">
        <v>1.0709658000000001E-11</v>
      </c>
      <c r="AY1313" s="5">
        <v>4.7915822E-16</v>
      </c>
      <c r="BA1313" s="36" t="s">
        <v>1406</v>
      </c>
    </row>
    <row r="1314" spans="3:53">
      <c r="C1314" s="56" t="s">
        <v>1402</v>
      </c>
      <c r="E1314" s="29" t="s">
        <v>52</v>
      </c>
      <c r="F1314" s="119" t="s">
        <v>2725</v>
      </c>
      <c r="G1314" s="238">
        <f t="shared" si="1114"/>
        <v>4.2724031846761518E-2</v>
      </c>
      <c r="H1314" s="134">
        <f t="shared" si="1115"/>
        <v>1.9492268650000001E-3</v>
      </c>
      <c r="I1314" s="134">
        <f t="shared" si="1116"/>
        <v>1.5205337590000001E-2</v>
      </c>
      <c r="J1314" s="138">
        <f t="shared" si="1117"/>
        <v>7.0785623917615182E-3</v>
      </c>
      <c r="K1314" s="191">
        <v>1.8490904999999998E-2</v>
      </c>
      <c r="L1314" s="191">
        <v>2.7685523000000002E-3</v>
      </c>
      <c r="M1314" s="191">
        <v>1.1826843E-2</v>
      </c>
      <c r="N1314" s="191">
        <v>1.475564E-3</v>
      </c>
      <c r="O1314" s="191">
        <v>4.2973886000000002E-4</v>
      </c>
      <c r="P1314" s="191">
        <v>4.3924005000000002E-5</v>
      </c>
      <c r="Q1314" s="191">
        <v>6.0994228999999996E-4</v>
      </c>
      <c r="R1314" s="191">
        <v>4.8675550000000002E-4</v>
      </c>
      <c r="S1314" s="191">
        <v>6.4796298999999996E-3</v>
      </c>
      <c r="T1314" s="191">
        <v>8.4888300999999994E-5</v>
      </c>
      <c r="U1314" s="191">
        <v>2.7288664999999999E-5</v>
      </c>
      <c r="V1314" s="191">
        <v>2.5761519000000001E-11</v>
      </c>
      <c r="X1314" s="252">
        <f t="shared" si="1122"/>
        <v>0.15940435344827583</v>
      </c>
      <c r="Y1314" s="3">
        <v>2.5744037</v>
      </c>
      <c r="Z1314" s="67">
        <f t="shared" si="1118"/>
        <v>5.1596207427921578E-3</v>
      </c>
      <c r="AA1314" s="5">
        <f t="shared" si="1119"/>
        <v>2.7737570768299994E-7</v>
      </c>
      <c r="AB1314" s="5">
        <f t="shared" si="1120"/>
        <v>7.416796345606E-10</v>
      </c>
      <c r="AC1314" s="36">
        <f t="shared" si="1121"/>
        <v>1.042855987E-2</v>
      </c>
      <c r="AD1314" s="5">
        <v>1.5083807999999999E-7</v>
      </c>
      <c r="AE1314" s="5">
        <v>4.5495970000000001E-10</v>
      </c>
      <c r="AF1314" s="5">
        <v>1.2430838999999999E-14</v>
      </c>
      <c r="AG1314" s="5">
        <v>3.9208444999999998E-10</v>
      </c>
      <c r="AH1314" s="5">
        <v>3.0770203000000002E-11</v>
      </c>
      <c r="AI1314" s="5">
        <v>2.3386374000000002E-10</v>
      </c>
      <c r="AJ1314" s="5">
        <v>1.1745768E-7</v>
      </c>
      <c r="AK1314" s="5">
        <v>3.3376085000000001E-11</v>
      </c>
      <c r="AL1314" s="5">
        <v>1.8169874999999999E-10</v>
      </c>
      <c r="AM1314" s="5">
        <v>1.657075E-12</v>
      </c>
      <c r="AN1314" s="5">
        <v>1.5169380999999999E-13</v>
      </c>
      <c r="AO1314" s="5">
        <v>3.1866814999999999E-13</v>
      </c>
      <c r="AP1314" s="5">
        <v>5.4718695000000004E-15</v>
      </c>
      <c r="AQ1314" s="5">
        <v>5.1580503000000002E-15</v>
      </c>
      <c r="AR1314" s="5">
        <v>1.2234919000000001E-10</v>
      </c>
      <c r="AS1314" s="5">
        <v>1.1305678999999999E-9</v>
      </c>
      <c r="AT1314" s="5">
        <v>2.5889401000000001E-11</v>
      </c>
      <c r="AU1314" s="5">
        <v>5.8017869999999997E-5</v>
      </c>
      <c r="AV1314" s="5">
        <v>1.0370542E-2</v>
      </c>
      <c r="AW1314" s="5">
        <v>7.1703122000000001E-9</v>
      </c>
      <c r="AX1314" s="5">
        <v>4.3603249999999999E-11</v>
      </c>
      <c r="AY1314" s="5">
        <v>1.9508418E-15</v>
      </c>
      <c r="BA1314" s="36" t="s">
        <v>1406</v>
      </c>
    </row>
    <row r="1315" spans="3:53">
      <c r="C1315" s="56" t="s">
        <v>1403</v>
      </c>
      <c r="E1315" s="29" t="s">
        <v>52</v>
      </c>
      <c r="F1315" s="119" t="s">
        <v>2726</v>
      </c>
      <c r="G1315" s="238">
        <f t="shared" si="1114"/>
        <v>3.9303514811000001E-2</v>
      </c>
      <c r="H1315" s="134">
        <f t="shared" si="1115"/>
        <v>8.2923559999999999E-4</v>
      </c>
      <c r="I1315" s="134">
        <f t="shared" si="1116"/>
        <v>1.0774709087000001E-2</v>
      </c>
      <c r="J1315" s="138">
        <f t="shared" si="1117"/>
        <v>1.3088499124000001E-2</v>
      </c>
      <c r="K1315" s="191">
        <v>1.4611071E-2</v>
      </c>
      <c r="L1315" s="191">
        <v>7.5749184999999997E-4</v>
      </c>
      <c r="M1315" s="191">
        <v>9.9621032000000009E-3</v>
      </c>
      <c r="N1315" s="191">
        <v>7.0429932000000005E-4</v>
      </c>
      <c r="O1315" s="191">
        <v>5.7195277000000002E-5</v>
      </c>
      <c r="P1315" s="191">
        <v>6.7741003000000002E-5</v>
      </c>
      <c r="Q1315" s="191">
        <v>5.5114037000000002E-5</v>
      </c>
      <c r="R1315" s="191">
        <v>3.2909927000000002E-5</v>
      </c>
      <c r="S1315" s="191">
        <v>1.123441E-2</v>
      </c>
      <c r="T1315" s="191">
        <v>2.3561584000000001E-5</v>
      </c>
      <c r="U1315" s="191">
        <v>7.8721513000000004E-5</v>
      </c>
      <c r="V1315" s="191">
        <v>1.7188961E-3</v>
      </c>
      <c r="X1315" s="252">
        <f t="shared" si="1122"/>
        <v>0.12595750862068963</v>
      </c>
      <c r="Y1315" s="3">
        <v>1.6651886</v>
      </c>
      <c r="Z1315" s="67">
        <f t="shared" si="1118"/>
        <v>3.4551238571245316E-3</v>
      </c>
      <c r="AA1315" s="5">
        <f t="shared" si="1119"/>
        <v>1.797444191233E-7</v>
      </c>
      <c r="AB1315" s="5">
        <f t="shared" si="1120"/>
        <v>5.8629378837241996E-10</v>
      </c>
      <c r="AC1315" s="36">
        <f t="shared" si="1121"/>
        <v>1.4123443649999999E-2</v>
      </c>
      <c r="AD1315" s="5">
        <v>1.1915193E-7</v>
      </c>
      <c r="AE1315" s="5">
        <v>3.5938653999999998E-10</v>
      </c>
      <c r="AF1315" s="5">
        <v>9.8196441000000004E-15</v>
      </c>
      <c r="AG1315" s="5">
        <v>3.4434774000000002E-10</v>
      </c>
      <c r="AH1315" s="5">
        <v>1.7750802999999999E-12</v>
      </c>
      <c r="AI1315" s="5">
        <v>1.0405928E-10</v>
      </c>
      <c r="AJ1315" s="5">
        <v>5.6103788000000003E-8</v>
      </c>
      <c r="AK1315" s="5">
        <v>1.5010840999999999E-11</v>
      </c>
      <c r="AL1315" s="5">
        <v>1.1402663E-10</v>
      </c>
      <c r="AM1315" s="5">
        <v>2.0796265000000001E-12</v>
      </c>
      <c r="AN1315" s="5">
        <v>1.3613535000000001E-13</v>
      </c>
      <c r="AO1315" s="5">
        <v>1.0614988E-13</v>
      </c>
      <c r="AP1315" s="5">
        <v>4.1766263000000001E-15</v>
      </c>
      <c r="AQ1315" s="5">
        <v>7.9269552999999998E-15</v>
      </c>
      <c r="AR1315" s="5">
        <v>4.9559823000000002E-11</v>
      </c>
      <c r="AS1315" s="5">
        <v>2.6152787000000001E-9</v>
      </c>
      <c r="AT1315" s="5">
        <v>7.4685133000000004E-11</v>
      </c>
      <c r="AU1315" s="5">
        <v>3.6706650000000002E-5</v>
      </c>
      <c r="AV1315" s="5">
        <v>1.4086737E-2</v>
      </c>
      <c r="AW1315" s="5">
        <v>1.3736804999999999E-9</v>
      </c>
      <c r="AX1315" s="5">
        <v>2.0840440000000001E-11</v>
      </c>
      <c r="AY1315" s="5">
        <v>3.6941671999999999E-16</v>
      </c>
      <c r="BA1315" s="36" t="s">
        <v>1406</v>
      </c>
    </row>
    <row r="1317" spans="3:53">
      <c r="C1317" s="57" t="s">
        <v>1561</v>
      </c>
      <c r="D1317" s="1" t="s">
        <v>1560</v>
      </c>
    </row>
    <row r="1318" spans="3:53">
      <c r="C1318" s="56" t="s">
        <v>1562</v>
      </c>
      <c r="E1318" s="29" t="s">
        <v>52</v>
      </c>
      <c r="F1318" s="134" t="s">
        <v>2727</v>
      </c>
      <c r="G1318" s="238">
        <f t="shared" ref="G1318:G1325" si="1123">H1318+I1318+J1318+K1318</f>
        <v>0.35002480114452139</v>
      </c>
      <c r="H1318" s="135">
        <f t="shared" ref="H1318:H1325" si="1124">N1318+O1318+P1318</f>
        <v>1.548970727E-2</v>
      </c>
      <c r="I1318" s="135">
        <f t="shared" ref="I1318:I1325" si="1125">L1318+M1318+Q1318</f>
        <v>2.3601330930000001E-2</v>
      </c>
      <c r="J1318" s="136">
        <f t="shared" ref="J1318:J1325" si="1126">R1318+IF(S1318="x",0,S1318)+IF(T1318="x",0,T1318)+IF(U1318="x",0,U1318)+V1318</f>
        <v>2.0352229445214048E-3</v>
      </c>
      <c r="K1318" s="191">
        <v>0.30889854</v>
      </c>
      <c r="L1318" s="191">
        <v>7.9232282000000001E-3</v>
      </c>
      <c r="M1318" s="191">
        <v>1.5249403999999999E-2</v>
      </c>
      <c r="N1318" s="191">
        <v>1.3629199999999999E-2</v>
      </c>
      <c r="O1318" s="191">
        <v>1.6607868999999999E-3</v>
      </c>
      <c r="P1318" s="191">
        <v>1.9972037E-4</v>
      </c>
      <c r="Q1318" s="191">
        <v>4.2869872999999999E-4</v>
      </c>
      <c r="R1318" s="191">
        <v>-1.1150528E-4</v>
      </c>
      <c r="S1318" s="191">
        <v>1.6694703E-3</v>
      </c>
      <c r="T1318" s="191">
        <v>4.6373005E-4</v>
      </c>
      <c r="U1318" s="191">
        <v>1.3527874E-5</v>
      </c>
      <c r="V1318" s="191">
        <v>5.2140475E-13</v>
      </c>
      <c r="X1318" s="252">
        <f t="shared" ref="X1318:X1328" si="1127">K1318/0.116</f>
        <v>2.6629184482758621</v>
      </c>
      <c r="Y1318" s="3">
        <v>43.748167000000002</v>
      </c>
      <c r="Z1318" s="67">
        <f t="shared" ref="Z1318:Z1328" si="1128">AA1318*42.1*400+AB1318*1396*400+AC1318*0.0000357*200</f>
        <v>5.4808493095128273E-2</v>
      </c>
      <c r="AA1318" s="5">
        <f t="shared" ref="AA1318:AA1328" si="1129">AD1318+AG1318+AH1318+AI1318+AJ1318+AR1318+AS1318+AW1318</f>
        <v>2.8387808180059999E-6</v>
      </c>
      <c r="AB1318" s="5">
        <f t="shared" ref="AB1318:AB1328" si="1130">AE1318+AF1318+AK1318+AL1318+AM1318+AN1318+AO1318+AP1318+AQ1318+AT1318+AX1318+AY1318</f>
        <v>8.2124259084199007E-9</v>
      </c>
      <c r="AC1318" s="36">
        <f t="shared" ref="AC1318:AC1328" si="1131">AU1318+AV1318</f>
        <v>0.33860020905400001</v>
      </c>
      <c r="AD1318" s="5">
        <v>2.4939626E-6</v>
      </c>
      <c r="AE1318" s="5">
        <v>7.5238751E-9</v>
      </c>
      <c r="AF1318" s="5">
        <v>2.0555677E-13</v>
      </c>
      <c r="AG1318" s="5">
        <v>1.6557037E-10</v>
      </c>
      <c r="AH1318" s="5">
        <v>1.3723596E-11</v>
      </c>
      <c r="AI1318" s="5">
        <v>1.8997172000000001E-9</v>
      </c>
      <c r="AJ1318" s="5">
        <v>3.3504071999999998E-7</v>
      </c>
      <c r="AK1318" s="5">
        <v>2.7530597999999998E-10</v>
      </c>
      <c r="AL1318" s="5">
        <v>3.4872592000000002E-10</v>
      </c>
      <c r="AM1318" s="5">
        <v>2.4970119E-11</v>
      </c>
      <c r="AN1318" s="5">
        <v>4.3799826E-14</v>
      </c>
      <c r="AO1318" s="5">
        <v>4.7782229000000001E-13</v>
      </c>
      <c r="AP1318" s="5">
        <v>2.8976069000000001E-14</v>
      </c>
      <c r="AQ1318" s="5">
        <v>2.2360115E-14</v>
      </c>
      <c r="AR1318" s="5">
        <v>2.5910725000000002E-9</v>
      </c>
      <c r="AS1318" s="5">
        <v>8.4255204000000004E-10</v>
      </c>
      <c r="AT1318" s="5">
        <v>1.283414E-11</v>
      </c>
      <c r="AU1318" s="5">
        <v>6.0069053999999998E-5</v>
      </c>
      <c r="AV1318">
        <v>0.33854013999999999</v>
      </c>
      <c r="AW1318" s="5">
        <v>4.2648622999999996E-9</v>
      </c>
      <c r="AX1318" s="5">
        <v>2.5934974E-11</v>
      </c>
      <c r="AY1318" s="5">
        <v>1.1603499E-15</v>
      </c>
      <c r="BA1318" s="36" t="s">
        <v>1165</v>
      </c>
    </row>
    <row r="1319" spans="3:53">
      <c r="C1319" s="56" t="s">
        <v>1563</v>
      </c>
      <c r="E1319" s="29" t="s">
        <v>52</v>
      </c>
      <c r="F1319" s="134" t="s">
        <v>2728</v>
      </c>
      <c r="G1319" s="238">
        <f t="shared" si="1123"/>
        <v>0.52310922063152143</v>
      </c>
      <c r="H1319" s="135">
        <f t="shared" si="1124"/>
        <v>2.319250497E-2</v>
      </c>
      <c r="I1319" s="135">
        <f t="shared" si="1125"/>
        <v>3.4141352679999994E-2</v>
      </c>
      <c r="J1319" s="136">
        <f t="shared" si="1126"/>
        <v>3.0077029815214051E-3</v>
      </c>
      <c r="K1319" s="191">
        <v>0.46276766000000003</v>
      </c>
      <c r="L1319" s="191">
        <v>1.1812296E-2</v>
      </c>
      <c r="M1319" s="191">
        <v>2.1688638999999999E-2</v>
      </c>
      <c r="N1319" s="191">
        <v>2.0409855000000001E-2</v>
      </c>
      <c r="O1319" s="191">
        <v>2.4838004000000001E-3</v>
      </c>
      <c r="P1319" s="191">
        <v>2.9884957000000001E-4</v>
      </c>
      <c r="Q1319" s="191">
        <v>6.4041768E-4</v>
      </c>
      <c r="R1319" s="191">
        <v>-1.6923865999999999E-4</v>
      </c>
      <c r="S1319" s="191">
        <v>2.4624934000000002E-3</v>
      </c>
      <c r="T1319" s="191">
        <v>6.9439605000000003E-4</v>
      </c>
      <c r="U1319" s="191">
        <v>2.0052191E-5</v>
      </c>
      <c r="V1319" s="191">
        <v>5.2140475E-13</v>
      </c>
      <c r="X1319" s="252">
        <f t="shared" si="1127"/>
        <v>3.9893763793103449</v>
      </c>
      <c r="Y1319" s="3">
        <v>65.545154999999994</v>
      </c>
      <c r="Z1319" s="67">
        <f t="shared" si="1128"/>
        <v>8.2077849995974048E-2</v>
      </c>
      <c r="AA1319" s="5">
        <f t="shared" si="1129"/>
        <v>4.2514181310580017E-6</v>
      </c>
      <c r="AB1319" s="5">
        <f t="shared" si="1130"/>
        <v>1.2288703939509599E-8</v>
      </c>
      <c r="AC1319" s="36">
        <f t="shared" si="1131"/>
        <v>0.50727680520099994</v>
      </c>
      <c r="AD1319" s="5">
        <v>3.7362686000000001E-6</v>
      </c>
      <c r="AE1319" s="5">
        <v>1.1271706999999999E-8</v>
      </c>
      <c r="AF1319" s="5">
        <v>3.0794979000000002E-13</v>
      </c>
      <c r="AG1319" s="5">
        <v>2.4797459E-10</v>
      </c>
      <c r="AH1319" s="5">
        <v>2.0468668000000002E-11</v>
      </c>
      <c r="AI1319" s="5">
        <v>2.8445562E-9</v>
      </c>
      <c r="AJ1319" s="5">
        <v>5.0054163999999997E-7</v>
      </c>
      <c r="AK1319" s="5">
        <v>4.1223626E-10</v>
      </c>
      <c r="AL1319" s="5">
        <v>5.2090471999999996E-10</v>
      </c>
      <c r="AM1319" s="5">
        <v>2.4974857999999999E-11</v>
      </c>
      <c r="AN1319" s="5">
        <v>4.4227648999999999E-14</v>
      </c>
      <c r="AO1319" s="5">
        <v>7.0516950000000003E-13</v>
      </c>
      <c r="AP1319" s="5">
        <v>4.3345630999999997E-14</v>
      </c>
      <c r="AQ1319" s="5">
        <v>3.3323512000000002E-14</v>
      </c>
      <c r="AR1319" s="5">
        <v>3.8808571000000001E-9</v>
      </c>
      <c r="AS1319" s="5">
        <v>1.2465027E-9</v>
      </c>
      <c r="AT1319" s="5">
        <v>1.9023876000000001E-11</v>
      </c>
      <c r="AU1319" s="5">
        <v>6.6645201000000006E-5</v>
      </c>
      <c r="AV1319">
        <v>0.50721015999999997</v>
      </c>
      <c r="AW1319" s="5">
        <v>6.3675318E-9</v>
      </c>
      <c r="AX1319" s="5">
        <v>3.8721477000000003E-11</v>
      </c>
      <c r="AY1319" s="5">
        <v>1.7324276000000001E-15</v>
      </c>
      <c r="BA1319" s="36" t="s">
        <v>1165</v>
      </c>
    </row>
    <row r="1320" spans="3:53">
      <c r="C1320" s="56" t="s">
        <v>1564</v>
      </c>
      <c r="E1320" s="29" t="s">
        <v>52</v>
      </c>
      <c r="F1320" s="134" t="s">
        <v>2729</v>
      </c>
      <c r="G1320" s="238">
        <f t="shared" si="1123"/>
        <v>0.17694039105082141</v>
      </c>
      <c r="H1320" s="135">
        <f t="shared" si="1124"/>
        <v>7.7869083999999996E-3</v>
      </c>
      <c r="I1320" s="135">
        <f t="shared" si="1125"/>
        <v>1.306130967E-2</v>
      </c>
      <c r="J1320" s="136">
        <f t="shared" si="1126"/>
        <v>1.0627429808214048E-3</v>
      </c>
      <c r="K1320" s="191">
        <v>0.15502943</v>
      </c>
      <c r="L1320" s="191">
        <v>4.0341604999999999E-3</v>
      </c>
      <c r="M1320" s="191">
        <v>8.8101693999999998E-3</v>
      </c>
      <c r="N1320" s="191">
        <v>6.8485439000000002E-3</v>
      </c>
      <c r="O1320" s="191">
        <v>8.3777332999999997E-4</v>
      </c>
      <c r="P1320" s="191">
        <v>1.0059117E-4</v>
      </c>
      <c r="Q1320" s="191">
        <v>2.1697977E-4</v>
      </c>
      <c r="R1320" s="191">
        <v>-5.3771896999999998E-5</v>
      </c>
      <c r="S1320" s="191">
        <v>8.7644727000000004E-4</v>
      </c>
      <c r="T1320" s="191">
        <v>2.3306404999999999E-4</v>
      </c>
      <c r="U1320" s="191">
        <v>7.0035572999999999E-6</v>
      </c>
      <c r="V1320" s="191">
        <v>5.2140475E-13</v>
      </c>
      <c r="X1320" s="252">
        <f t="shared" si="1127"/>
        <v>1.3364606034482758</v>
      </c>
      <c r="Y1320" s="3">
        <v>21.951180000000001</v>
      </c>
      <c r="Z1320" s="67">
        <f t="shared" si="1128"/>
        <v>2.7539137658050789E-2</v>
      </c>
      <c r="AA1320" s="5">
        <f t="shared" si="1129"/>
        <v>1.4261436051526003E-6</v>
      </c>
      <c r="AB1320" s="5">
        <f t="shared" si="1130"/>
        <v>4.136147476930298E-9</v>
      </c>
      <c r="AC1320" s="36">
        <f t="shared" si="1131"/>
        <v>0.16992361290800001</v>
      </c>
      <c r="AD1320" s="5">
        <v>1.2516567000000001E-6</v>
      </c>
      <c r="AE1320" s="5">
        <v>3.7760427999999998E-9</v>
      </c>
      <c r="AF1320" s="5">
        <v>1.0316375000000001E-13</v>
      </c>
      <c r="AG1320" s="5">
        <v>8.3166147999999995E-11</v>
      </c>
      <c r="AH1320" s="5">
        <v>6.9785246000000003E-12</v>
      </c>
      <c r="AI1320" s="5">
        <v>9.5487827000000006E-10</v>
      </c>
      <c r="AJ1320" s="5">
        <v>1.6953980000000001E-7</v>
      </c>
      <c r="AK1320" s="5">
        <v>1.3837569999999999E-10</v>
      </c>
      <c r="AL1320" s="5">
        <v>1.7654711999999999E-10</v>
      </c>
      <c r="AM1320" s="5">
        <v>2.4965381000000001E-11</v>
      </c>
      <c r="AN1320" s="5">
        <v>4.3372002000000002E-14</v>
      </c>
      <c r="AO1320" s="5">
        <v>2.5047507999999999E-13</v>
      </c>
      <c r="AP1320" s="5">
        <v>1.4606508000000001E-14</v>
      </c>
      <c r="AQ1320" s="5">
        <v>1.1396718E-14</v>
      </c>
      <c r="AR1320" s="5">
        <v>1.3012878999999999E-9</v>
      </c>
      <c r="AS1320" s="5">
        <v>4.3860140999999999E-10</v>
      </c>
      <c r="AT1320" s="5">
        <v>6.6444035999999999E-12</v>
      </c>
      <c r="AU1320" s="5">
        <v>5.3492907999999999E-5</v>
      </c>
      <c r="AV1320">
        <v>0.16987012000000001</v>
      </c>
      <c r="AW1320" s="5">
        <v>2.1621929000000001E-9</v>
      </c>
      <c r="AX1320" s="5">
        <v>1.314847E-11</v>
      </c>
      <c r="AY1320" s="5">
        <v>5.8827229999999997E-16</v>
      </c>
      <c r="BA1320" s="36" t="s">
        <v>1165</v>
      </c>
    </row>
    <row r="1321" spans="3:53">
      <c r="C1321" s="56" t="s">
        <v>1565</v>
      </c>
      <c r="E1321" s="29" t="s">
        <v>52</v>
      </c>
      <c r="F1321" s="134" t="s">
        <v>2730</v>
      </c>
      <c r="G1321" s="238">
        <f t="shared" si="1123"/>
        <v>0.13066483471166071</v>
      </c>
      <c r="H1321" s="135">
        <f t="shared" si="1124"/>
        <v>5.8902507760000009E-3</v>
      </c>
      <c r="I1321" s="135">
        <f t="shared" si="1125"/>
        <v>1.1400682650000001E-2</v>
      </c>
      <c r="J1321" s="136">
        <f t="shared" si="1126"/>
        <v>2.8324612856606966E-3</v>
      </c>
      <c r="K1321" s="191">
        <v>0.11054144</v>
      </c>
      <c r="L1321" s="191">
        <v>3.6580122000000001E-3</v>
      </c>
      <c r="M1321" s="191">
        <v>7.3512109000000003E-3</v>
      </c>
      <c r="N1321" s="191">
        <v>5.0899424000000002E-3</v>
      </c>
      <c r="O1321" s="191">
        <v>7.1561301999999995E-4</v>
      </c>
      <c r="P1321" s="191">
        <v>8.4695356000000002E-5</v>
      </c>
      <c r="Q1321" s="191">
        <v>3.9145955000000001E-4</v>
      </c>
      <c r="R1321" s="191">
        <v>4.1715106000000002E-4</v>
      </c>
      <c r="S1321" s="191">
        <v>2.0563934999999998E-3</v>
      </c>
      <c r="T1321" s="191">
        <v>3.5148516000000002E-4</v>
      </c>
      <c r="U1321" s="191">
        <v>7.4315642999999998E-6</v>
      </c>
      <c r="V1321" s="191">
        <v>1.3606968E-12</v>
      </c>
      <c r="X1321" s="252">
        <f t="shared" si="1127"/>
        <v>0.95294344827586208</v>
      </c>
      <c r="Y1321" s="3">
        <v>15.715408999999999</v>
      </c>
      <c r="Z1321" s="67">
        <f t="shared" si="1128"/>
        <v>2.0048032837107124E-2</v>
      </c>
      <c r="AA1321" s="5">
        <f t="shared" si="1129"/>
        <v>1.0414738603930001E-6</v>
      </c>
      <c r="AB1321" s="5">
        <f t="shared" si="1130"/>
        <v>3.0044357221149002E-9</v>
      </c>
      <c r="AC1321" s="36">
        <f t="shared" si="1131"/>
        <v>0.116517663986</v>
      </c>
      <c r="AD1321" s="5">
        <v>8.9228232000000004E-7</v>
      </c>
      <c r="AE1321" s="5">
        <v>2.6918775E-9</v>
      </c>
      <c r="AF1321" s="5">
        <v>7.3543781000000002E-14</v>
      </c>
      <c r="AG1321" s="5">
        <v>6.2784267999999997E-11</v>
      </c>
      <c r="AH1321" s="5">
        <v>1.6803854999999999E-11</v>
      </c>
      <c r="AI1321" s="5">
        <v>7.1968308000000001E-10</v>
      </c>
      <c r="AJ1321" s="5">
        <v>1.4233592000000001E-7</v>
      </c>
      <c r="AK1321" s="5">
        <v>1.0408499E-10</v>
      </c>
      <c r="AL1321" s="5">
        <v>1.4827318E-10</v>
      </c>
      <c r="AM1321" s="5">
        <v>2.5269638999999999E-11</v>
      </c>
      <c r="AN1321" s="5">
        <v>4.6280684000000003E-14</v>
      </c>
      <c r="AO1321" s="5">
        <v>3.2563392E-13</v>
      </c>
      <c r="AP1321" s="5">
        <v>1.2405260000000001E-14</v>
      </c>
      <c r="AQ1321" s="5">
        <v>9.3874604999999996E-15</v>
      </c>
      <c r="AR1321" s="5">
        <v>9.3905578999999992E-10</v>
      </c>
      <c r="AS1321" s="5">
        <v>6.0962959999999997E-10</v>
      </c>
      <c r="AT1321" s="5">
        <v>7.0504665999999996E-12</v>
      </c>
      <c r="AU1321" s="5">
        <v>7.2773986000000007E-5</v>
      </c>
      <c r="AV1321">
        <v>0.11644489</v>
      </c>
      <c r="AW1321" s="5">
        <v>4.5076638000000001E-9</v>
      </c>
      <c r="AX1321" s="5">
        <v>2.7411469E-11</v>
      </c>
      <c r="AY1321" s="5">
        <v>1.2264094000000001E-15</v>
      </c>
      <c r="BA1321" s="36" t="s">
        <v>1165</v>
      </c>
    </row>
    <row r="1322" spans="3:53">
      <c r="C1322" s="56" t="s">
        <v>1566</v>
      </c>
      <c r="E1322" s="29" t="s">
        <v>52</v>
      </c>
      <c r="F1322" s="134" t="s">
        <v>2731</v>
      </c>
      <c r="G1322" s="238">
        <f t="shared" si="1123"/>
        <v>0.2034724335524494</v>
      </c>
      <c r="H1322" s="135">
        <f t="shared" si="1124"/>
        <v>9.0285654600000004E-3</v>
      </c>
      <c r="I1322" s="135">
        <f t="shared" si="1125"/>
        <v>1.5127813570000001E-2</v>
      </c>
      <c r="J1322" s="136">
        <f t="shared" si="1126"/>
        <v>2.159034522449403E-3</v>
      </c>
      <c r="K1322" s="191">
        <v>0.17715702</v>
      </c>
      <c r="L1322" s="191">
        <v>4.7513268000000004E-3</v>
      </c>
      <c r="M1322" s="191">
        <v>1.0029184E-2</v>
      </c>
      <c r="N1322" s="191">
        <v>7.9243166999999996E-3</v>
      </c>
      <c r="O1322" s="191">
        <v>9.8261908000000001E-4</v>
      </c>
      <c r="P1322" s="191">
        <v>1.2162968E-4</v>
      </c>
      <c r="Q1322" s="191">
        <v>3.4730276999999998E-4</v>
      </c>
      <c r="R1322" s="191">
        <v>2.4847811E-4</v>
      </c>
      <c r="S1322" s="191">
        <v>1.5611367999999999E-3</v>
      </c>
      <c r="T1322" s="191">
        <v>3.4117480000000003E-4</v>
      </c>
      <c r="U1322" s="191">
        <v>8.2448119000000006E-6</v>
      </c>
      <c r="V1322" s="191">
        <v>5.4940288000000005E-13</v>
      </c>
      <c r="X1322" s="252">
        <f t="shared" si="1127"/>
        <v>1.5272156896551723</v>
      </c>
      <c r="Y1322" s="3">
        <v>25.026783999999999</v>
      </c>
      <c r="Z1322" s="67">
        <f t="shared" si="1128"/>
        <v>3.1569412148434846E-2</v>
      </c>
      <c r="AA1322" s="5">
        <f t="shared" si="1129"/>
        <v>1.6366133595469999E-6</v>
      </c>
      <c r="AB1322" s="5">
        <f t="shared" si="1130"/>
        <v>4.7423471468561009E-9</v>
      </c>
      <c r="AC1322" s="36">
        <f t="shared" si="1131"/>
        <v>0.19057654437800001</v>
      </c>
      <c r="AD1322" s="5">
        <v>1.4300894E-6</v>
      </c>
      <c r="AE1322" s="5">
        <v>4.3143542000000002E-9</v>
      </c>
      <c r="AF1322" s="5">
        <v>1.1787081E-13</v>
      </c>
      <c r="AG1322" s="5">
        <v>9.6152466999999995E-11</v>
      </c>
      <c r="AH1322" s="5">
        <v>1.2631919999999999E-11</v>
      </c>
      <c r="AI1322" s="5">
        <v>1.1132019E-9</v>
      </c>
      <c r="AJ1322" s="5">
        <v>1.9893007000000001E-7</v>
      </c>
      <c r="AK1322" s="5">
        <v>1.6116353999999999E-10</v>
      </c>
      <c r="AL1322" s="5">
        <v>2.0722938999999999E-10</v>
      </c>
      <c r="AM1322" s="5">
        <v>2.5264709E-11</v>
      </c>
      <c r="AN1322" s="5">
        <v>4.6340938000000003E-14</v>
      </c>
      <c r="AO1322" s="5">
        <v>3.1910085000000001E-13</v>
      </c>
      <c r="AP1322" s="5">
        <v>1.7273549E-14</v>
      </c>
      <c r="AQ1322" s="5">
        <v>1.3324228999999999E-14</v>
      </c>
      <c r="AR1322" s="5">
        <v>1.4924938000000001E-9</v>
      </c>
      <c r="AS1322" s="5">
        <v>6.0414496000000001E-10</v>
      </c>
      <c r="AT1322" s="5">
        <v>7.8220043000000005E-12</v>
      </c>
      <c r="AU1322" s="5">
        <v>6.1054377999999996E-5</v>
      </c>
      <c r="AV1322">
        <v>0.19051549000000001</v>
      </c>
      <c r="AW1322" s="5">
        <v>4.2752645000000002E-9</v>
      </c>
      <c r="AX1322" s="5">
        <v>2.599823E-11</v>
      </c>
      <c r="AY1322" s="5">
        <v>1.1631801000000001E-15</v>
      </c>
      <c r="BA1322" s="36" t="s">
        <v>1165</v>
      </c>
    </row>
    <row r="1323" spans="3:53">
      <c r="C1323" s="56" t="s">
        <v>1567</v>
      </c>
      <c r="E1323" s="29" t="s">
        <v>52</v>
      </c>
      <c r="F1323" s="134" t="s">
        <v>2732</v>
      </c>
      <c r="G1323" s="238">
        <f t="shared" si="1123"/>
        <v>0.3031000302245494</v>
      </c>
      <c r="H1323" s="135">
        <f t="shared" si="1124"/>
        <v>1.3494900419999999E-2</v>
      </c>
      <c r="I1323" s="135">
        <f t="shared" si="1125"/>
        <v>2.1361443599999998E-2</v>
      </c>
      <c r="J1323" s="136">
        <f t="shared" si="1126"/>
        <v>3.1901962045494032E-3</v>
      </c>
      <c r="K1323" s="191">
        <v>0.26505349</v>
      </c>
      <c r="L1323" s="191">
        <v>7.0485004000000002E-3</v>
      </c>
      <c r="M1323" s="191">
        <v>1.3794894E-2</v>
      </c>
      <c r="N1323" s="191">
        <v>1.1847523E-2</v>
      </c>
      <c r="O1323" s="191">
        <v>1.4657519E-3</v>
      </c>
      <c r="P1323" s="191">
        <v>1.8162551999999999E-4</v>
      </c>
      <c r="Q1323" s="191">
        <v>5.1804919999999999E-4</v>
      </c>
      <c r="R1323" s="191">
        <v>3.7053519000000002E-4</v>
      </c>
      <c r="S1323" s="191">
        <v>2.2971861000000001E-3</v>
      </c>
      <c r="T1323" s="191">
        <v>5.1036324000000002E-4</v>
      </c>
      <c r="U1323" s="191">
        <v>1.2111674E-5</v>
      </c>
      <c r="V1323" s="191">
        <v>5.4940288000000005E-13</v>
      </c>
      <c r="X1323" s="252">
        <f t="shared" si="1127"/>
        <v>2.2849438793103447</v>
      </c>
      <c r="Y1323" s="3">
        <v>37.448968000000001</v>
      </c>
      <c r="Z1323" s="67">
        <f t="shared" si="1128"/>
        <v>4.7199618900349558E-2</v>
      </c>
      <c r="AA1323" s="5">
        <f t="shared" si="1129"/>
        <v>2.4471471942780002E-6</v>
      </c>
      <c r="AB1323" s="5">
        <f t="shared" si="1130"/>
        <v>7.0806130445596999E-9</v>
      </c>
      <c r="AC1323" s="36">
        <f t="shared" si="1131"/>
        <v>0.28513246843500001</v>
      </c>
      <c r="AD1323" s="5">
        <v>2.1396366E-6</v>
      </c>
      <c r="AE1323" s="5">
        <v>6.4549462E-9</v>
      </c>
      <c r="AF1323" s="5">
        <v>1.763531E-13</v>
      </c>
      <c r="AG1323" s="5">
        <v>1.4378885E-10</v>
      </c>
      <c r="AH1323" s="5">
        <v>1.8820118E-11</v>
      </c>
      <c r="AI1323" s="5">
        <v>1.6640657000000001E-9</v>
      </c>
      <c r="AJ1323" s="5">
        <v>2.9618425000000001E-7</v>
      </c>
      <c r="AK1323" s="5">
        <v>2.4091894000000002E-10</v>
      </c>
      <c r="AL1323" s="5">
        <v>3.0845595999999998E-10</v>
      </c>
      <c r="AM1323" s="5">
        <v>2.5268150999999999E-11</v>
      </c>
      <c r="AN1323" s="5">
        <v>4.6697131999999998E-14</v>
      </c>
      <c r="AO1323" s="5">
        <v>4.6630882000000005E-13</v>
      </c>
      <c r="AP1323" s="5">
        <v>2.5778467E-14</v>
      </c>
      <c r="AQ1323" s="5">
        <v>1.9752251999999999E-14</v>
      </c>
      <c r="AR1323" s="5">
        <v>2.2320806000000002E-9</v>
      </c>
      <c r="AS1323" s="5">
        <v>8.8770341000000004E-10</v>
      </c>
      <c r="AT1323" s="5">
        <v>1.1490565999999999E-11</v>
      </c>
      <c r="AU1323" s="5">
        <v>6.7628434999999993E-5</v>
      </c>
      <c r="AV1323">
        <v>0.28506483999999999</v>
      </c>
      <c r="AW1323" s="5">
        <v>6.3798855999999998E-9</v>
      </c>
      <c r="AX1323" s="5">
        <v>3.8796602000000001E-11</v>
      </c>
      <c r="AY1323" s="5">
        <v>1.7357887E-15</v>
      </c>
      <c r="BA1323" s="36" t="s">
        <v>1165</v>
      </c>
    </row>
    <row r="1324" spans="3:53">
      <c r="C1324" s="56" t="s">
        <v>1568</v>
      </c>
      <c r="E1324" s="29" t="s">
        <v>52</v>
      </c>
      <c r="F1324" s="134" t="s">
        <v>2733</v>
      </c>
      <c r="G1324" s="238">
        <f t="shared" si="1123"/>
        <v>0.1037682042985494</v>
      </c>
      <c r="H1324" s="135">
        <f t="shared" si="1124"/>
        <v>4.5587948330000003E-3</v>
      </c>
      <c r="I1324" s="135">
        <f t="shared" si="1125"/>
        <v>8.8893897799999996E-3</v>
      </c>
      <c r="J1324" s="136">
        <f t="shared" si="1126"/>
        <v>1.1270796855494029E-3</v>
      </c>
      <c r="K1324" s="191">
        <v>8.9192939999999998E-2</v>
      </c>
      <c r="L1324" s="191">
        <v>2.4523861E-3</v>
      </c>
      <c r="M1324" s="191">
        <v>6.2605787E-3</v>
      </c>
      <c r="N1324" s="191">
        <v>3.9980924999999997E-3</v>
      </c>
      <c r="O1324" s="191">
        <v>4.9911463999999998E-4</v>
      </c>
      <c r="P1324" s="191">
        <v>6.1587693000000001E-5</v>
      </c>
      <c r="Q1324" s="191">
        <v>1.7642497999999999E-4</v>
      </c>
      <c r="R1324" s="191">
        <v>1.2632712999999999E-4</v>
      </c>
      <c r="S1324" s="191">
        <v>8.2452136000000001E-4</v>
      </c>
      <c r="T1324" s="191">
        <v>1.7185622E-4</v>
      </c>
      <c r="U1324" s="191">
        <v>4.3749750000000004E-6</v>
      </c>
      <c r="V1324" s="191">
        <v>5.4940288000000005E-13</v>
      </c>
      <c r="X1324" s="252">
        <f t="shared" si="1127"/>
        <v>0.76890465517241369</v>
      </c>
      <c r="Y1324" s="3">
        <v>12.595045000000001</v>
      </c>
      <c r="Z1324" s="67">
        <f t="shared" si="1128"/>
        <v>1.592718008181656E-2</v>
      </c>
      <c r="AA1324" s="5">
        <f t="shared" si="1129"/>
        <v>8.254559138019001E-7</v>
      </c>
      <c r="AB1324" s="5">
        <f t="shared" si="1130"/>
        <v>2.4022827077500009E-9</v>
      </c>
      <c r="AC1324" s="36">
        <f t="shared" si="1131"/>
        <v>9.5947875264000004E-2</v>
      </c>
      <c r="AD1324" s="5">
        <v>7.1999627000000001E-7</v>
      </c>
      <c r="AE1324" s="5">
        <v>2.1721157E-9</v>
      </c>
      <c r="AF1324" s="5">
        <v>5.9343539999999996E-14</v>
      </c>
      <c r="AG1324" s="5">
        <v>4.8479439000000003E-11</v>
      </c>
      <c r="AH1324" s="5">
        <v>6.4389628999999999E-12</v>
      </c>
      <c r="AI1324" s="5">
        <v>5.6191447000000004E-10</v>
      </c>
      <c r="AJ1324" s="5">
        <v>1.0160108E-7</v>
      </c>
      <c r="AK1324" s="5">
        <v>8.1346797000000001E-11</v>
      </c>
      <c r="AL1324" s="5">
        <v>1.0592496E-10</v>
      </c>
      <c r="AM1324" s="5">
        <v>2.5261264999999999E-11</v>
      </c>
      <c r="AN1324" s="5">
        <v>4.598447E-14</v>
      </c>
      <c r="AO1324" s="5">
        <v>1.7177966000000001E-13</v>
      </c>
      <c r="AP1324" s="5">
        <v>8.7620884999999998E-15</v>
      </c>
      <c r="AQ1324" s="5">
        <v>6.8912604999999998E-15</v>
      </c>
      <c r="AR1324" s="5">
        <v>7.5233803999999996E-10</v>
      </c>
      <c r="AS1324" s="5">
        <v>3.2036839000000002E-10</v>
      </c>
      <c r="AT1324" s="5">
        <v>4.1506206000000003E-12</v>
      </c>
      <c r="AU1324" s="5">
        <v>5.4475263999999998E-5</v>
      </c>
      <c r="AV1324" s="5">
        <v>9.5893400000000004E-2</v>
      </c>
      <c r="AW1324" s="5">
        <v>2.1690244999999998E-9</v>
      </c>
      <c r="AX1324" s="5">
        <v>1.3190014E-11</v>
      </c>
      <c r="AY1324" s="5">
        <v>5.90131E-16</v>
      </c>
      <c r="BA1324" s="36" t="s">
        <v>1165</v>
      </c>
    </row>
    <row r="1325" spans="3:53">
      <c r="C1325" s="56" t="s">
        <v>1569</v>
      </c>
      <c r="E1325" s="29" t="s">
        <v>52</v>
      </c>
      <c r="F1325" s="134" t="s">
        <v>2734</v>
      </c>
      <c r="G1325" s="238">
        <f t="shared" si="1123"/>
        <v>0.29209818441689467</v>
      </c>
      <c r="H1325" s="135">
        <f t="shared" si="1124"/>
        <v>1.288362763E-2</v>
      </c>
      <c r="I1325" s="135">
        <f t="shared" si="1125"/>
        <v>2.3824366610000001E-2</v>
      </c>
      <c r="J1325" s="136">
        <f t="shared" si="1126"/>
        <v>3.2202801768946737E-3</v>
      </c>
      <c r="K1325" s="191">
        <v>0.25216991</v>
      </c>
      <c r="L1325" s="191">
        <v>6.9062460000000004E-3</v>
      </c>
      <c r="M1325" s="191">
        <v>1.6419708000000002E-2</v>
      </c>
      <c r="N1325" s="191">
        <v>1.130044E-2</v>
      </c>
      <c r="O1325" s="191">
        <v>1.4089702999999999E-3</v>
      </c>
      <c r="P1325" s="191">
        <v>1.7421733000000001E-4</v>
      </c>
      <c r="Q1325" s="191">
        <v>4.9841261E-4</v>
      </c>
      <c r="R1325" s="191">
        <v>3.5682204999999998E-4</v>
      </c>
      <c r="S1325" s="191">
        <v>2.3650037999999999E-3</v>
      </c>
      <c r="T1325" s="191">
        <v>4.8583216000000002E-4</v>
      </c>
      <c r="U1325" s="191">
        <v>1.2622165E-5</v>
      </c>
      <c r="V1325" s="191">
        <v>1.8946736000000001E-12</v>
      </c>
      <c r="X1325" s="252">
        <f t="shared" si="1127"/>
        <v>2.1738785344827587</v>
      </c>
      <c r="Y1325" s="3">
        <v>35.609383999999999</v>
      </c>
      <c r="Z1325" s="67">
        <f t="shared" si="1128"/>
        <v>4.5001761966155358E-2</v>
      </c>
      <c r="AA1325" s="5">
        <f t="shared" si="1129"/>
        <v>2.3333599431409993E-6</v>
      </c>
      <c r="AB1325" s="5">
        <f t="shared" si="1130"/>
        <v>6.7542793633207993E-9</v>
      </c>
      <c r="AC1325" s="36">
        <f t="shared" si="1131"/>
        <v>0.27120321109000001</v>
      </c>
      <c r="AD1325" s="5">
        <v>2.0356168E-6</v>
      </c>
      <c r="AE1325" s="5">
        <v>6.1411354000000003E-9</v>
      </c>
      <c r="AF1325" s="5">
        <v>1.6777961E-13</v>
      </c>
      <c r="AG1325" s="5">
        <v>1.3948729E-10</v>
      </c>
      <c r="AH1325" s="5">
        <v>1.8182761E-11</v>
      </c>
      <c r="AI1325" s="5">
        <v>1.5881527E-9</v>
      </c>
      <c r="AJ1325" s="5">
        <v>2.8683313999999999E-7</v>
      </c>
      <c r="AK1325" s="5">
        <v>2.2991370999999999E-10</v>
      </c>
      <c r="AL1325" s="5">
        <v>2.9939664999999999E-10</v>
      </c>
      <c r="AM1325" s="5">
        <v>3.3780547999999998E-11</v>
      </c>
      <c r="AN1325" s="5">
        <v>1.1782836999999999E-13</v>
      </c>
      <c r="AO1325" s="5">
        <v>4.8064143000000002E-13</v>
      </c>
      <c r="AP1325" s="5">
        <v>2.4753771000000001E-14</v>
      </c>
      <c r="AQ1325" s="5">
        <v>1.9424827999999999E-14</v>
      </c>
      <c r="AR1325" s="5">
        <v>2.1261953000000001E-9</v>
      </c>
      <c r="AS1325" s="5">
        <v>9.0978629000000004E-10</v>
      </c>
      <c r="AT1325" s="5">
        <v>1.1974886E-11</v>
      </c>
      <c r="AU1325" s="5">
        <v>9.3501090000000004E-5</v>
      </c>
      <c r="AV1325">
        <v>0.27110971</v>
      </c>
      <c r="AW1325" s="5">
        <v>6.1281988E-9</v>
      </c>
      <c r="AX1325" s="5">
        <v>3.7266074E-11</v>
      </c>
      <c r="AY1325" s="5">
        <v>1.6673117999999999E-15</v>
      </c>
      <c r="BA1325" s="36" t="s">
        <v>1573</v>
      </c>
    </row>
    <row r="1326" spans="3:53">
      <c r="C1326" s="56" t="s">
        <v>1570</v>
      </c>
      <c r="E1326" s="29" t="s">
        <v>52</v>
      </c>
      <c r="F1326" s="134" t="s">
        <v>2735</v>
      </c>
      <c r="G1326" s="238">
        <f t="shared" ref="G1326:G1328" si="1132">H1326+I1326+J1326+K1326</f>
        <v>4.1797805066499993E-2</v>
      </c>
      <c r="H1326" s="135">
        <f t="shared" ref="H1326:H1328" si="1133">N1326+O1326+P1326</f>
        <v>9.7756606799999997E-4</v>
      </c>
      <c r="I1326" s="135">
        <f t="shared" ref="I1326:I1328" si="1134">L1326+M1326+Q1326</f>
        <v>6.3432746800000002E-3</v>
      </c>
      <c r="J1326" s="136">
        <f t="shared" ref="J1326:J1328" si="1135">R1326+IF(S1326="x",0,S1326)+IF(T1326="x",0,T1326)+IF(U1326="x",0,U1326)+V1326</f>
        <v>2.5300031418499999E-2</v>
      </c>
      <c r="K1326" s="191">
        <v>9.1769329000000004E-3</v>
      </c>
      <c r="L1326" s="191">
        <v>1.6837468999999999E-3</v>
      </c>
      <c r="M1326" s="191">
        <v>4.2906419000000003E-3</v>
      </c>
      <c r="N1326" s="191">
        <v>6.9297269999999995E-4</v>
      </c>
      <c r="O1326" s="191">
        <v>2.6682688000000002E-4</v>
      </c>
      <c r="P1326" s="191">
        <v>1.7766488000000001E-5</v>
      </c>
      <c r="Q1326" s="191">
        <v>3.6888588000000001E-4</v>
      </c>
      <c r="R1326" s="191">
        <v>2.9532644999999999E-4</v>
      </c>
      <c r="S1326" s="191">
        <v>2.3353394000000002E-3</v>
      </c>
      <c r="T1326" s="191">
        <v>5.0507195000000003E-5</v>
      </c>
      <c r="U1326" s="191">
        <v>5.5253734999999997E-6</v>
      </c>
      <c r="V1326" s="191">
        <v>2.2613332999999999E-2</v>
      </c>
      <c r="X1326" s="252">
        <f t="shared" si="1127"/>
        <v>7.9111490517241381E-2</v>
      </c>
      <c r="Y1326" s="3">
        <v>1.4556340000000001</v>
      </c>
      <c r="Z1326" s="67">
        <f t="shared" si="1128"/>
        <v>2.6685245245043803E-3</v>
      </c>
      <c r="AA1326" s="5">
        <f t="shared" si="1129"/>
        <v>1.2831104714970003E-7</v>
      </c>
      <c r="AB1326" s="5">
        <f t="shared" si="1130"/>
        <v>8.4155317991989982E-10</v>
      </c>
      <c r="AC1326" s="36">
        <f t="shared" si="1131"/>
        <v>5.3001673440000001E-3</v>
      </c>
      <c r="AD1326" s="5">
        <v>7.3968004999999996E-8</v>
      </c>
      <c r="AE1326" s="5">
        <v>2.2315451000000001E-10</v>
      </c>
      <c r="AF1326" s="5">
        <v>6.0967749999999998E-15</v>
      </c>
      <c r="AG1326" s="5">
        <v>9.8656156999999997E-12</v>
      </c>
      <c r="AH1326" s="5">
        <v>1.8724504E-11</v>
      </c>
      <c r="AI1326" s="5">
        <v>1.083446E-10</v>
      </c>
      <c r="AJ1326" s="5">
        <v>4.8025697000000002E-8</v>
      </c>
      <c r="AK1326" s="5">
        <v>1.5477753E-11</v>
      </c>
      <c r="AL1326" s="5">
        <v>4.9969033000000001E-11</v>
      </c>
      <c r="AM1326" s="5">
        <v>2.7786233999999999E-11</v>
      </c>
      <c r="AN1326" s="5">
        <v>7.1561193000000006E-14</v>
      </c>
      <c r="AO1326" s="5">
        <v>1.9833507999999999E-13</v>
      </c>
      <c r="AP1326" s="5">
        <v>2.9206627999999999E-15</v>
      </c>
      <c r="AQ1326" s="5">
        <v>2.3511798000000001E-15</v>
      </c>
      <c r="AR1326" s="5">
        <v>7.6740320000000002E-11</v>
      </c>
      <c r="AS1326" s="5">
        <v>3.3598961000000002E-10</v>
      </c>
      <c r="AT1326" s="5">
        <v>5.2420273000000001E-12</v>
      </c>
      <c r="AU1326" s="5">
        <v>6.2822143999999996E-5</v>
      </c>
      <c r="AV1326" s="5">
        <v>5.2373452000000001E-3</v>
      </c>
      <c r="AW1326" s="5">
        <v>5.7676804999999998E-9</v>
      </c>
      <c r="AX1326" s="5">
        <v>5.1964129999999998E-10</v>
      </c>
      <c r="AY1326" s="5">
        <v>1.0577293000000001E-15</v>
      </c>
      <c r="BA1326" s="36" t="s">
        <v>1574</v>
      </c>
    </row>
    <row r="1327" spans="3:53">
      <c r="C1327" s="56" t="s">
        <v>1571</v>
      </c>
      <c r="E1327" s="29" t="s">
        <v>52</v>
      </c>
      <c r="F1327" s="134" t="s">
        <v>2736</v>
      </c>
      <c r="G1327" s="238">
        <f t="shared" si="1132"/>
        <v>3.7637805066499996E-2</v>
      </c>
      <c r="H1327" s="135">
        <f t="shared" si="1133"/>
        <v>9.7756606799999997E-4</v>
      </c>
      <c r="I1327" s="135">
        <f t="shared" si="1134"/>
        <v>6.3432746800000002E-3</v>
      </c>
      <c r="J1327" s="136">
        <f t="shared" si="1135"/>
        <v>2.1140031418499999E-2</v>
      </c>
      <c r="K1327" s="191">
        <v>9.1769329000000004E-3</v>
      </c>
      <c r="L1327" s="191">
        <v>1.6837468999999999E-3</v>
      </c>
      <c r="M1327" s="191">
        <v>4.2906419000000003E-3</v>
      </c>
      <c r="N1327" s="191">
        <v>6.9297269999999995E-4</v>
      </c>
      <c r="O1327" s="191">
        <v>2.6682688000000002E-4</v>
      </c>
      <c r="P1327" s="191">
        <v>1.7766488000000001E-5</v>
      </c>
      <c r="Q1327" s="191">
        <v>3.6888588000000001E-4</v>
      </c>
      <c r="R1327" s="191">
        <v>2.9532644999999999E-4</v>
      </c>
      <c r="S1327" s="191">
        <v>2.3353394000000002E-3</v>
      </c>
      <c r="T1327" s="191">
        <v>5.0507195000000003E-5</v>
      </c>
      <c r="U1327" s="191">
        <v>5.5253734999999997E-6</v>
      </c>
      <c r="V1327" s="191">
        <v>1.8453332999999999E-2</v>
      </c>
      <c r="X1327" s="252">
        <f t="shared" si="1127"/>
        <v>7.9111490517241381E-2</v>
      </c>
      <c r="Y1327" s="3">
        <v>1.4556340000000001</v>
      </c>
      <c r="Z1327" s="67">
        <f t="shared" si="1128"/>
        <v>3.5549697174122128E-3</v>
      </c>
      <c r="AA1327" s="5">
        <f t="shared" si="1129"/>
        <v>1.9336438064970001E-7</v>
      </c>
      <c r="AB1327" s="5">
        <f t="shared" si="1130"/>
        <v>4.6717469991960001E-10</v>
      </c>
      <c r="AC1327" s="36">
        <f t="shared" si="1131"/>
        <v>5.3001673440000001E-3</v>
      </c>
      <c r="AD1327" s="5">
        <v>7.3968004999999996E-8</v>
      </c>
      <c r="AE1327" s="5">
        <v>2.2315451000000001E-10</v>
      </c>
      <c r="AF1327" s="5">
        <v>6.0967749999999998E-15</v>
      </c>
      <c r="AG1327" s="5">
        <v>9.8656156999999997E-12</v>
      </c>
      <c r="AH1327" s="5">
        <v>1.8724504E-11</v>
      </c>
      <c r="AI1327" s="5">
        <v>1.083446E-10</v>
      </c>
      <c r="AJ1327" s="5">
        <v>4.8025697000000002E-8</v>
      </c>
      <c r="AK1327" s="5">
        <v>1.5477753E-11</v>
      </c>
      <c r="AL1327" s="5">
        <v>4.9969033000000001E-11</v>
      </c>
      <c r="AM1327" s="5">
        <v>2.7786233999999999E-11</v>
      </c>
      <c r="AN1327" s="5">
        <v>7.1561193000000006E-14</v>
      </c>
      <c r="AO1327" s="5">
        <v>1.9833507999999999E-13</v>
      </c>
      <c r="AP1327" s="5">
        <v>2.9206627999999999E-15</v>
      </c>
      <c r="AQ1327" s="5">
        <v>2.3511798000000001E-15</v>
      </c>
      <c r="AR1327" s="5">
        <v>7.6740320000000002E-11</v>
      </c>
      <c r="AS1327" s="5">
        <v>3.3598961000000002E-10</v>
      </c>
      <c r="AT1327" s="5">
        <v>5.2420273000000001E-12</v>
      </c>
      <c r="AU1327" s="5">
        <v>6.2822143999999996E-5</v>
      </c>
      <c r="AV1327" s="5">
        <v>5.2373452000000001E-3</v>
      </c>
      <c r="AW1327" s="5">
        <v>7.0821013999999994E-8</v>
      </c>
      <c r="AX1327" s="5">
        <v>1.4524130000000001E-10</v>
      </c>
      <c r="AY1327" s="5">
        <v>2.2577728999999999E-14</v>
      </c>
      <c r="BA1327" s="36" t="s">
        <v>1574</v>
      </c>
    </row>
    <row r="1328" spans="3:53">
      <c r="C1328" s="56" t="s">
        <v>1572</v>
      </c>
      <c r="E1328" s="29" t="s">
        <v>52</v>
      </c>
      <c r="F1328" s="134" t="s">
        <v>2737</v>
      </c>
      <c r="G1328" s="238">
        <f t="shared" si="1132"/>
        <v>0.12947106205</v>
      </c>
      <c r="H1328" s="135">
        <f t="shared" si="1133"/>
        <v>5.9228056379999998E-3</v>
      </c>
      <c r="I1328" s="135">
        <f t="shared" si="1134"/>
        <v>1.38951432E-2</v>
      </c>
      <c r="J1328" s="136">
        <f t="shared" si="1135"/>
        <v>1.0082994212000001E-2</v>
      </c>
      <c r="K1328" s="191">
        <v>9.9570118999999999E-2</v>
      </c>
      <c r="L1328" s="191">
        <v>4.8432605E-3</v>
      </c>
      <c r="M1328" s="191">
        <v>8.2616038999999992E-3</v>
      </c>
      <c r="N1328" s="191">
        <v>4.9371236999999997E-3</v>
      </c>
      <c r="O1328" s="191">
        <v>8.8966939000000001E-4</v>
      </c>
      <c r="P1328" s="191">
        <v>9.6012547999999994E-5</v>
      </c>
      <c r="Q1328" s="191">
        <v>7.902788E-4</v>
      </c>
      <c r="R1328" s="191">
        <v>6.1714522999999999E-4</v>
      </c>
      <c r="S1328" s="191">
        <v>6.5437600999999996E-3</v>
      </c>
      <c r="T1328" s="191">
        <v>2.4587352E-4</v>
      </c>
      <c r="U1328" s="191">
        <v>2.6215361999999999E-5</v>
      </c>
      <c r="V1328" s="191">
        <v>2.65E-3</v>
      </c>
      <c r="X1328" s="252">
        <f t="shared" si="1127"/>
        <v>0.8583630948275861</v>
      </c>
      <c r="Y1328" s="3">
        <v>14.251901</v>
      </c>
      <c r="Z1328" s="67">
        <f t="shared" si="1128"/>
        <v>1.9077188773644897E-2</v>
      </c>
      <c r="AA1328" s="5">
        <f t="shared" si="1129"/>
        <v>9.9699889176500018E-7</v>
      </c>
      <c r="AB1328" s="5">
        <f t="shared" si="1130"/>
        <v>2.8345740478709001E-9</v>
      </c>
      <c r="AC1328" s="36">
        <f t="shared" si="1131"/>
        <v>9.8725670586999992E-2</v>
      </c>
      <c r="AD1328" s="5">
        <v>8.0415107000000003E-7</v>
      </c>
      <c r="AE1328" s="5">
        <v>2.4259717000000002E-9</v>
      </c>
      <c r="AF1328" s="5">
        <v>6.6279455E-14</v>
      </c>
      <c r="AG1328" s="5">
        <v>1.8449362999999999E-10</v>
      </c>
      <c r="AH1328" s="5">
        <v>3.7648935E-11</v>
      </c>
      <c r="AI1328" s="5">
        <v>7.1341648000000004E-10</v>
      </c>
      <c r="AJ1328" s="5">
        <v>1.8122448E-7</v>
      </c>
      <c r="AK1328" s="5">
        <v>1.0291529E-10</v>
      </c>
      <c r="AL1328" s="5">
        <v>2.0797738999999999E-10</v>
      </c>
      <c r="AM1328" s="5">
        <v>4.6065696000000002E-13</v>
      </c>
      <c r="AN1328" s="5">
        <v>5.0513945E-14</v>
      </c>
      <c r="AO1328" s="5">
        <v>4.3940123000000002E-13</v>
      </c>
      <c r="AP1328" s="5">
        <v>1.3252344999999999E-14</v>
      </c>
      <c r="AQ1328" s="5">
        <v>1.0477715999999999E-14</v>
      </c>
      <c r="AR1328" s="5">
        <v>8.1576272E-10</v>
      </c>
      <c r="AS1328" s="5">
        <v>1.2313478E-9</v>
      </c>
      <c r="AT1328" s="5">
        <v>2.4871099999999999E-11</v>
      </c>
      <c r="AU1328" s="5">
        <v>4.2205586999999999E-5</v>
      </c>
      <c r="AV1328">
        <v>9.8683464999999998E-2</v>
      </c>
      <c r="AW1328" s="5">
        <v>8.6406722000000008E-9</v>
      </c>
      <c r="AX1328" s="5">
        <v>7.1795642000000005E-11</v>
      </c>
      <c r="AY1328" s="5">
        <v>2.3442199000000001E-15</v>
      </c>
      <c r="BA1328" s="36" t="s">
        <v>1406</v>
      </c>
    </row>
  </sheetData>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1"/>
  <sheetViews>
    <sheetView topLeftCell="A4" zoomScale="85" zoomScaleNormal="85" workbookViewId="0">
      <selection activeCell="I16" sqref="I16"/>
    </sheetView>
  </sheetViews>
  <sheetFormatPr defaultColWidth="8.77734375" defaultRowHeight="13.2"/>
  <cols>
    <col min="1" max="1" width="10.33203125" style="182" bestFit="1" customWidth="1"/>
    <col min="5" max="5" width="10.109375" bestFit="1" customWidth="1"/>
    <col min="18" max="18" width="10.44140625" customWidth="1"/>
    <col min="19" max="19" width="10.6640625" customWidth="1"/>
  </cols>
  <sheetData>
    <row r="2" spans="1:14">
      <c r="A2" s="1" t="s">
        <v>2657</v>
      </c>
      <c r="C2" s="29"/>
      <c r="E2" s="29"/>
      <c r="F2" s="29"/>
      <c r="G2" s="29"/>
      <c r="H2" s="29"/>
      <c r="I2" s="29"/>
      <c r="L2" s="29"/>
    </row>
    <row r="3" spans="1:14" ht="13.8" thickBot="1">
      <c r="A3" s="180" t="s">
        <v>1622</v>
      </c>
      <c r="D3" s="29" t="s">
        <v>2654</v>
      </c>
      <c r="I3" s="29" t="s">
        <v>5040</v>
      </c>
      <c r="J3" s="29"/>
      <c r="K3" s="164"/>
      <c r="L3" s="29"/>
    </row>
    <row r="4" spans="1:14" ht="13.8" thickBot="1">
      <c r="A4" s="181" t="s">
        <v>2658</v>
      </c>
      <c r="B4" s="9"/>
      <c r="C4" s="9"/>
      <c r="D4" s="9"/>
      <c r="E4" s="9"/>
      <c r="F4" s="9"/>
      <c r="G4" s="9"/>
      <c r="H4" s="9"/>
      <c r="I4" s="9"/>
      <c r="J4" s="9"/>
      <c r="K4" s="45"/>
      <c r="N4" s="51"/>
    </row>
    <row r="5" spans="1:14">
      <c r="C5" s="29"/>
      <c r="E5" s="29"/>
      <c r="H5" s="29"/>
      <c r="J5" s="29"/>
      <c r="N5" s="432" t="s">
        <v>5039</v>
      </c>
    </row>
    <row r="6" spans="1:14">
      <c r="A6" s="179"/>
      <c r="C6" s="29"/>
      <c r="D6" s="29"/>
      <c r="E6" s="29"/>
      <c r="F6" s="29"/>
      <c r="H6" s="29"/>
      <c r="I6" s="29"/>
      <c r="J6" s="29"/>
      <c r="N6" s="433" t="s">
        <v>1168</v>
      </c>
    </row>
    <row r="7" spans="1:14">
      <c r="A7" s="182" t="s">
        <v>1577</v>
      </c>
      <c r="I7" s="29"/>
      <c r="J7" s="29"/>
      <c r="K7" s="29"/>
      <c r="N7" s="29"/>
    </row>
    <row r="8" spans="1:14">
      <c r="A8" s="183" t="s">
        <v>1480</v>
      </c>
      <c r="K8" s="44"/>
      <c r="L8" s="29"/>
    </row>
    <row r="9" spans="1:14">
      <c r="A9" s="183" t="s">
        <v>1481</v>
      </c>
      <c r="K9" s="29"/>
    </row>
    <row r="10" spans="1:14">
      <c r="A10" s="183" t="s">
        <v>1091</v>
      </c>
    </row>
    <row r="11" spans="1:14">
      <c r="F11" s="29"/>
    </row>
    <row r="12" spans="1:14">
      <c r="A12" s="182" t="s">
        <v>45</v>
      </c>
    </row>
    <row r="27" spans="1:9">
      <c r="A27" s="179" t="s">
        <v>1085</v>
      </c>
      <c r="I27" s="29" t="s">
        <v>1087</v>
      </c>
    </row>
    <row r="29" spans="1:9">
      <c r="A29" s="182" t="s">
        <v>40</v>
      </c>
    </row>
    <row r="30" spans="1:9">
      <c r="A30" s="184" t="s">
        <v>2659</v>
      </c>
    </row>
    <row r="31" spans="1:9">
      <c r="A31" s="179" t="s">
        <v>1156</v>
      </c>
    </row>
    <row r="32" spans="1:9">
      <c r="A32" s="184" t="s">
        <v>1578</v>
      </c>
    </row>
    <row r="33" spans="1:6">
      <c r="A33" s="184" t="s">
        <v>1579</v>
      </c>
    </row>
    <row r="34" spans="1:6">
      <c r="A34" s="179" t="s">
        <v>1580</v>
      </c>
    </row>
    <row r="35" spans="1:6">
      <c r="A35" s="184" t="s">
        <v>1581</v>
      </c>
    </row>
    <row r="36" spans="1:6">
      <c r="A36" s="179" t="s">
        <v>1169</v>
      </c>
    </row>
    <row r="38" spans="1:6">
      <c r="A38" s="185" t="s">
        <v>2660</v>
      </c>
    </row>
    <row r="39" spans="1:6">
      <c r="A39" s="185" t="s">
        <v>1089</v>
      </c>
    </row>
    <row r="40" spans="1:6">
      <c r="A40" s="186" t="s">
        <v>56</v>
      </c>
    </row>
    <row r="41" spans="1:6">
      <c r="A41" s="186" t="s">
        <v>2656</v>
      </c>
    </row>
    <row r="42" spans="1:6">
      <c r="A42" s="186" t="s">
        <v>1086</v>
      </c>
    </row>
    <row r="43" spans="1:6">
      <c r="A43" s="185" t="s">
        <v>1088</v>
      </c>
    </row>
    <row r="45" spans="1:6">
      <c r="A45" s="179" t="s">
        <v>1090</v>
      </c>
    </row>
    <row r="46" spans="1:6">
      <c r="A46" s="179">
        <v>42552</v>
      </c>
      <c r="B46" s="29" t="s">
        <v>1233</v>
      </c>
    </row>
    <row r="47" spans="1:6">
      <c r="A47" s="179">
        <v>42553</v>
      </c>
      <c r="B47" s="29" t="s">
        <v>1235</v>
      </c>
    </row>
    <row r="48" spans="1:6">
      <c r="A48" s="179">
        <v>42561</v>
      </c>
      <c r="B48" s="29" t="s">
        <v>1244</v>
      </c>
      <c r="F48" s="29"/>
    </row>
    <row r="49" spans="1:11">
      <c r="A49" s="179">
        <v>42563</v>
      </c>
      <c r="B49" s="29" t="s">
        <v>1246</v>
      </c>
      <c r="C49" s="29"/>
    </row>
    <row r="50" spans="1:11">
      <c r="A50" s="182">
        <v>42586</v>
      </c>
      <c r="B50" s="29" t="s">
        <v>1247</v>
      </c>
      <c r="E50" s="29" t="s">
        <v>1248</v>
      </c>
      <c r="J50" s="29"/>
    </row>
    <row r="51" spans="1:11">
      <c r="A51" s="182">
        <v>42603</v>
      </c>
      <c r="B51" s="29" t="s">
        <v>1250</v>
      </c>
      <c r="E51" s="29"/>
      <c r="J51" s="29"/>
    </row>
    <row r="52" spans="1:11">
      <c r="A52" s="182">
        <v>42604</v>
      </c>
      <c r="B52" s="29" t="s">
        <v>1251</v>
      </c>
      <c r="E52" s="29"/>
      <c r="J52" s="29"/>
    </row>
    <row r="53" spans="1:11">
      <c r="A53" s="182">
        <v>42605</v>
      </c>
      <c r="B53" s="29" t="s">
        <v>1254</v>
      </c>
      <c r="E53" s="29"/>
      <c r="J53" s="29"/>
    </row>
    <row r="54" spans="1:11">
      <c r="A54" s="182">
        <v>42905</v>
      </c>
      <c r="B54" s="29" t="s">
        <v>1257</v>
      </c>
      <c r="E54" s="29"/>
      <c r="J54" s="29"/>
    </row>
    <row r="55" spans="1:11">
      <c r="B55" s="29" t="s">
        <v>1258</v>
      </c>
      <c r="E55" s="29"/>
      <c r="J55" s="29"/>
    </row>
    <row r="56" spans="1:11">
      <c r="A56" s="179">
        <v>42940</v>
      </c>
      <c r="B56" s="29" t="s">
        <v>1306</v>
      </c>
      <c r="E56" s="29"/>
      <c r="J56" s="29"/>
    </row>
    <row r="57" spans="1:11">
      <c r="A57" s="182">
        <v>42947</v>
      </c>
      <c r="B57" s="29" t="s">
        <v>1307</v>
      </c>
      <c r="E57" s="29"/>
    </row>
    <row r="58" spans="1:11">
      <c r="A58" s="182">
        <v>43080</v>
      </c>
      <c r="B58" s="29" t="s">
        <v>1444</v>
      </c>
      <c r="E58" s="29"/>
    </row>
    <row r="59" spans="1:11">
      <c r="A59" s="182">
        <v>43120</v>
      </c>
      <c r="B59" s="29" t="s">
        <v>1454</v>
      </c>
      <c r="E59" s="29"/>
    </row>
    <row r="60" spans="1:11">
      <c r="A60" s="182">
        <v>43137</v>
      </c>
      <c r="B60" s="29" t="s">
        <v>1478</v>
      </c>
      <c r="E60" s="29"/>
    </row>
    <row r="61" spans="1:11">
      <c r="A61" s="182">
        <v>43169</v>
      </c>
      <c r="B61" s="29" t="s">
        <v>1483</v>
      </c>
      <c r="E61" s="29"/>
      <c r="K61" s="29"/>
    </row>
    <row r="62" spans="1:11">
      <c r="A62" s="182">
        <v>43182</v>
      </c>
      <c r="B62" s="29" t="s">
        <v>1485</v>
      </c>
      <c r="E62" s="29"/>
      <c r="K62" s="29"/>
    </row>
    <row r="63" spans="1:11">
      <c r="A63" s="182">
        <v>43231</v>
      </c>
      <c r="B63" s="29" t="s">
        <v>1489</v>
      </c>
      <c r="E63" s="29"/>
      <c r="K63" s="29"/>
    </row>
    <row r="64" spans="1:11">
      <c r="A64" s="179">
        <v>43311</v>
      </c>
      <c r="B64" s="29" t="s">
        <v>1491</v>
      </c>
      <c r="E64" s="29"/>
      <c r="K64" s="29"/>
    </row>
    <row r="65" spans="1:15">
      <c r="A65" s="179">
        <v>43326</v>
      </c>
      <c r="B65" s="29" t="s">
        <v>1504</v>
      </c>
      <c r="E65" s="29"/>
      <c r="G65" s="29"/>
      <c r="K65" s="29"/>
    </row>
    <row r="66" spans="1:15">
      <c r="A66" s="179">
        <v>43357</v>
      </c>
      <c r="B66" s="29" t="s">
        <v>1505</v>
      </c>
      <c r="E66" s="29"/>
      <c r="G66" s="29"/>
      <c r="H66" s="29"/>
      <c r="K66" s="29"/>
    </row>
    <row r="67" spans="1:15">
      <c r="A67" s="179">
        <v>43374</v>
      </c>
      <c r="B67" s="29" t="s">
        <v>1506</v>
      </c>
      <c r="E67" s="29"/>
      <c r="G67" s="29"/>
      <c r="H67" s="29"/>
      <c r="K67" s="29"/>
    </row>
    <row r="68" spans="1:15">
      <c r="A68" s="179">
        <v>43446</v>
      </c>
      <c r="B68" s="29" t="s">
        <v>1507</v>
      </c>
      <c r="E68" s="29"/>
      <c r="F68" s="29"/>
      <c r="G68" s="29"/>
      <c r="H68" s="29"/>
      <c r="K68" s="29"/>
    </row>
    <row r="69" spans="1:15">
      <c r="A69" s="182">
        <v>43448</v>
      </c>
      <c r="B69" s="29" t="s">
        <v>1510</v>
      </c>
      <c r="E69" s="29"/>
      <c r="K69" s="29"/>
    </row>
    <row r="70" spans="1:15">
      <c r="A70" s="182">
        <v>43556</v>
      </c>
      <c r="B70" s="29" t="s">
        <v>1520</v>
      </c>
      <c r="E70" s="29"/>
      <c r="K70" s="29"/>
    </row>
    <row r="71" spans="1:15">
      <c r="A71" s="182">
        <v>43560</v>
      </c>
      <c r="B71" s="29" t="s">
        <v>1516</v>
      </c>
      <c r="E71" s="29"/>
      <c r="K71" s="29"/>
    </row>
    <row r="72" spans="1:15">
      <c r="A72" s="182">
        <v>43566</v>
      </c>
      <c r="B72" s="29" t="s">
        <v>1519</v>
      </c>
      <c r="E72" s="29"/>
      <c r="G72" s="29"/>
      <c r="K72" s="29"/>
    </row>
    <row r="73" spans="1:15">
      <c r="A73" s="182">
        <v>43599</v>
      </c>
      <c r="B73" s="29" t="s">
        <v>1557</v>
      </c>
      <c r="E73" s="29"/>
      <c r="G73" s="29" t="s">
        <v>1558</v>
      </c>
      <c r="K73" s="29"/>
    </row>
    <row r="74" spans="1:15">
      <c r="A74" s="182">
        <v>43612</v>
      </c>
      <c r="B74" s="29" t="s">
        <v>1556</v>
      </c>
      <c r="E74" s="29"/>
      <c r="G74" s="29"/>
      <c r="K74" s="29"/>
    </row>
    <row r="75" spans="1:15">
      <c r="A75" s="182">
        <v>43631</v>
      </c>
      <c r="B75" s="29" t="s">
        <v>1575</v>
      </c>
      <c r="E75" s="29"/>
      <c r="G75" s="29"/>
      <c r="H75" s="29"/>
      <c r="K75" s="29"/>
    </row>
    <row r="76" spans="1:15">
      <c r="A76" s="182">
        <v>43679</v>
      </c>
      <c r="B76" s="29" t="s">
        <v>1576</v>
      </c>
      <c r="E76" s="29"/>
      <c r="G76" s="29"/>
      <c r="H76" s="29"/>
      <c r="K76" s="29"/>
    </row>
    <row r="77" spans="1:15">
      <c r="A77" s="179">
        <v>43728</v>
      </c>
      <c r="B77" s="29" t="s">
        <v>1609</v>
      </c>
      <c r="E77" s="29"/>
      <c r="K77" s="29"/>
    </row>
    <row r="78" spans="1:15">
      <c r="A78" s="179">
        <v>43729</v>
      </c>
      <c r="B78" s="29" t="s">
        <v>1610</v>
      </c>
      <c r="E78" s="29"/>
      <c r="F78" s="29"/>
      <c r="G78" s="29"/>
      <c r="K78" s="29"/>
    </row>
    <row r="79" spans="1:15">
      <c r="A79" s="179">
        <v>43869</v>
      </c>
      <c r="B79" s="29" t="s">
        <v>1611</v>
      </c>
      <c r="E79" s="29"/>
      <c r="F79" s="29"/>
      <c r="G79" s="29"/>
      <c r="K79" s="29"/>
      <c r="O79" s="29"/>
    </row>
    <row r="80" spans="1:15">
      <c r="A80" s="179">
        <v>44060</v>
      </c>
      <c r="B80" s="29" t="s">
        <v>1623</v>
      </c>
      <c r="E80" s="29"/>
      <c r="K80" s="29"/>
      <c r="M80" s="29"/>
    </row>
    <row r="81" spans="1:15">
      <c r="A81" s="179">
        <v>44081</v>
      </c>
      <c r="B81" s="29" t="s">
        <v>2655</v>
      </c>
      <c r="E81" s="29"/>
      <c r="F81" s="29"/>
      <c r="K81" s="29"/>
    </row>
    <row r="82" spans="1:15">
      <c r="A82" s="179">
        <v>44133</v>
      </c>
      <c r="B82" s="29" t="s">
        <v>2664</v>
      </c>
      <c r="E82" s="44"/>
      <c r="K82" s="29"/>
    </row>
    <row r="83" spans="1:15">
      <c r="A83" s="179">
        <v>44179</v>
      </c>
      <c r="B83" s="29" t="s">
        <v>2878</v>
      </c>
      <c r="E83" s="29"/>
      <c r="K83" s="29"/>
    </row>
    <row r="84" spans="1:15">
      <c r="A84" s="179">
        <v>44195</v>
      </c>
      <c r="B84" s="29" t="s">
        <v>4972</v>
      </c>
      <c r="E84" s="29"/>
      <c r="K84" s="29"/>
    </row>
    <row r="85" spans="1:15">
      <c r="A85" s="179"/>
      <c r="B85" s="29"/>
      <c r="E85" s="29"/>
      <c r="K85" s="29"/>
    </row>
    <row r="86" spans="1:15">
      <c r="A86" s="179"/>
      <c r="B86" s="29"/>
      <c r="E86" s="29"/>
      <c r="K86" s="29"/>
    </row>
    <row r="87" spans="1:15">
      <c r="A87" s="182" t="s">
        <v>1582</v>
      </c>
      <c r="O87" s="10" t="s">
        <v>1154</v>
      </c>
    </row>
    <row r="88" spans="1:15">
      <c r="A88" s="182" t="s">
        <v>1155</v>
      </c>
    </row>
    <row r="100" spans="1:1">
      <c r="A100" s="179"/>
    </row>
    <row r="101" spans="1:1">
      <c r="A101" s="182" t="s">
        <v>1583</v>
      </c>
    </row>
  </sheetData>
  <phoneticPr fontId="3" type="noConversion"/>
  <hyperlinks>
    <hyperlink ref="O87" r:id="rId1"/>
  </hyperlinks>
  <pageMargins left="0.75" right="0.75" top="1" bottom="1" header="0.5" footer="0.5"/>
  <pageSetup paperSize="9" orientation="portrait" horizontalDpi="4294967293" verticalDpi="300"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28"/>
  <sheetViews>
    <sheetView zoomScale="134" zoomScaleNormal="75" workbookViewId="0">
      <pane xSplit="6" ySplit="3" topLeftCell="T214" activePane="bottomRight" state="frozenSplit"/>
      <selection pane="topRight" activeCell="E1" sqref="E1"/>
      <selection pane="bottomLeft" activeCell="A6" sqref="A6"/>
      <selection pane="bottomRight" activeCell="T225" sqref="T225"/>
    </sheetView>
  </sheetViews>
  <sheetFormatPr defaultColWidth="8.77734375" defaultRowHeight="13.2"/>
  <cols>
    <col min="1" max="2" width="2.44140625" style="257" customWidth="1"/>
    <col min="3" max="3" width="15.6640625" style="264" customWidth="1"/>
    <col min="4" max="4" width="2.44140625" style="257" customWidth="1"/>
    <col min="5" max="5" width="5.77734375" style="257" customWidth="1"/>
    <col min="6" max="6" width="69.109375" style="257" customWidth="1"/>
    <col min="7" max="7" width="12.77734375" style="261" customWidth="1"/>
    <col min="8" max="8" width="14.44140625" style="262" customWidth="1"/>
    <col min="9" max="9" width="13.6640625" style="262" customWidth="1"/>
    <col min="10" max="11" width="14.109375" style="262" customWidth="1"/>
    <col min="12" max="12" width="13.77734375" style="263" customWidth="1"/>
    <col min="13" max="13" width="12.77734375" style="263" customWidth="1"/>
    <col min="14" max="14" width="14.44140625" style="263" customWidth="1"/>
    <col min="15" max="15" width="12.77734375" style="262" customWidth="1"/>
    <col min="16" max="16" width="13.6640625" style="262" customWidth="1"/>
    <col min="17" max="17" width="12.77734375" style="262" customWidth="1"/>
    <col min="18" max="18" width="12.77734375" style="261" customWidth="1"/>
    <col min="19" max="19" width="2.77734375" style="260" customWidth="1"/>
    <col min="20" max="20" width="99.77734375" style="260" customWidth="1"/>
    <col min="21" max="21" width="14.33203125" style="260" customWidth="1"/>
    <col min="22" max="22" width="12.77734375" style="260" customWidth="1"/>
    <col min="23" max="23" width="17" style="259" customWidth="1"/>
    <col min="24" max="24" width="44.6640625" style="259" customWidth="1"/>
    <col min="25" max="25" width="9.44140625" style="258" bestFit="1" customWidth="1"/>
    <col min="26" max="26" width="30.77734375" style="258" customWidth="1"/>
    <col min="27" max="34" width="9.44140625" style="258" bestFit="1" customWidth="1"/>
    <col min="35" max="35" width="11.109375" style="258" bestFit="1" customWidth="1"/>
    <col min="36" max="36" width="10.109375" style="258" bestFit="1" customWidth="1"/>
    <col min="37" max="16384" width="8.77734375" style="257"/>
  </cols>
  <sheetData>
    <row r="1" spans="3:36">
      <c r="D1" s="385"/>
      <c r="E1" s="395"/>
      <c r="F1" s="403" t="s">
        <v>43</v>
      </c>
      <c r="G1" s="402" t="s">
        <v>34</v>
      </c>
      <c r="H1" s="401" t="s">
        <v>1071</v>
      </c>
      <c r="I1" s="401" t="s">
        <v>1071</v>
      </c>
      <c r="J1" s="401" t="s">
        <v>1071</v>
      </c>
      <c r="K1" s="401" t="s">
        <v>1071</v>
      </c>
      <c r="L1" s="400" t="s">
        <v>28</v>
      </c>
      <c r="M1" s="399" t="s">
        <v>37</v>
      </c>
      <c r="N1" s="398" t="s">
        <v>2650</v>
      </c>
      <c r="O1" s="397" t="s">
        <v>1269</v>
      </c>
      <c r="P1" s="397" t="s">
        <v>1269</v>
      </c>
      <c r="Q1" s="397" t="s">
        <v>1269</v>
      </c>
      <c r="R1" s="388" t="s">
        <v>1595</v>
      </c>
      <c r="T1" s="396" t="s">
        <v>1164</v>
      </c>
      <c r="X1" s="368"/>
    </row>
    <row r="2" spans="3:36">
      <c r="D2" s="385"/>
      <c r="E2" s="395"/>
      <c r="F2" s="383"/>
      <c r="G2" s="394" t="s">
        <v>29</v>
      </c>
      <c r="H2" s="393" t="s">
        <v>31</v>
      </c>
      <c r="I2" s="393" t="s">
        <v>1072</v>
      </c>
      <c r="J2" s="393" t="s">
        <v>1073</v>
      </c>
      <c r="K2" s="393" t="s">
        <v>106</v>
      </c>
      <c r="L2" s="392" t="s">
        <v>36</v>
      </c>
      <c r="M2" s="391" t="s">
        <v>33</v>
      </c>
      <c r="N2" s="390" t="s">
        <v>2652</v>
      </c>
      <c r="O2" s="389" t="s">
        <v>31</v>
      </c>
      <c r="P2" s="389" t="s">
        <v>1274</v>
      </c>
      <c r="Q2" s="389" t="s">
        <v>1270</v>
      </c>
      <c r="R2" s="388" t="s">
        <v>1594</v>
      </c>
      <c r="T2" s="387" t="s">
        <v>1170</v>
      </c>
      <c r="X2" s="368"/>
    </row>
    <row r="3" spans="3:36" ht="13.8" thickBot="1">
      <c r="C3" s="386"/>
      <c r="D3" s="385"/>
      <c r="E3" s="384" t="s">
        <v>0</v>
      </c>
      <c r="F3" s="383"/>
      <c r="G3" s="382" t="s">
        <v>47</v>
      </c>
      <c r="H3" s="381" t="s">
        <v>47</v>
      </c>
      <c r="I3" s="381" t="s">
        <v>1076</v>
      </c>
      <c r="J3" s="381" t="s">
        <v>4993</v>
      </c>
      <c r="K3" s="381" t="s">
        <v>4994</v>
      </c>
      <c r="L3" s="380" t="s">
        <v>1163</v>
      </c>
      <c r="M3" s="379" t="s">
        <v>44</v>
      </c>
      <c r="N3" s="378" t="s">
        <v>2651</v>
      </c>
      <c r="O3" s="377" t="s">
        <v>1271</v>
      </c>
      <c r="P3" s="377" t="s">
        <v>1272</v>
      </c>
      <c r="Q3" s="377" t="s">
        <v>1273</v>
      </c>
      <c r="R3" s="376" t="s">
        <v>1596</v>
      </c>
      <c r="S3" s="374"/>
      <c r="T3" s="375" t="s">
        <v>1592</v>
      </c>
      <c r="U3" s="258"/>
      <c r="V3" s="374"/>
      <c r="X3" s="373"/>
      <c r="Y3" s="372"/>
    </row>
    <row r="4" spans="3:36">
      <c r="D4" s="272"/>
      <c r="E4" s="272"/>
      <c r="F4" s="371"/>
      <c r="T4" s="344" t="s">
        <v>1171</v>
      </c>
      <c r="Y4" s="365"/>
      <c r="Z4" s="365"/>
    </row>
    <row r="5" spans="3:36">
      <c r="C5" s="273" t="s">
        <v>113</v>
      </c>
      <c r="D5" s="272" t="s">
        <v>112</v>
      </c>
      <c r="E5" s="272"/>
      <c r="F5" s="370"/>
      <c r="G5" s="369"/>
      <c r="H5" s="289"/>
      <c r="I5" s="289"/>
      <c r="J5" s="289"/>
      <c r="K5" s="289"/>
      <c r="L5" s="290"/>
      <c r="M5" s="290"/>
      <c r="N5" s="290"/>
      <c r="O5" s="289"/>
      <c r="P5" s="289"/>
      <c r="Q5" s="289"/>
      <c r="R5" s="291"/>
      <c r="X5" s="368"/>
      <c r="Y5" s="365"/>
      <c r="Z5" s="365"/>
      <c r="AA5" s="257"/>
      <c r="AB5" s="257"/>
      <c r="AC5" s="257"/>
      <c r="AD5" s="261"/>
      <c r="AE5" s="257"/>
      <c r="AF5" s="257"/>
      <c r="AG5" s="257"/>
      <c r="AH5" s="257"/>
      <c r="AI5" s="257"/>
      <c r="AJ5" s="257"/>
    </row>
    <row r="6" spans="3:36">
      <c r="C6" s="284" t="s">
        <v>186</v>
      </c>
      <c r="E6" s="257" t="s">
        <v>30</v>
      </c>
      <c r="F6" s="270" t="s">
        <v>1642</v>
      </c>
      <c r="G6" s="267">
        <v>0.55694403791900005</v>
      </c>
      <c r="H6" s="274">
        <v>4.1344965130000001E-2</v>
      </c>
      <c r="I6" s="274">
        <v>4.9808682600000001E-2</v>
      </c>
      <c r="J6" s="274">
        <v>4.0353970188999992E-2</v>
      </c>
      <c r="K6" s="274">
        <v>0.42543641999999998</v>
      </c>
      <c r="L6" s="267">
        <v>3.6675553448275857</v>
      </c>
      <c r="M6" s="263">
        <v>48.321362000000001</v>
      </c>
      <c r="N6" s="263">
        <v>8.1417349399855773E-2</v>
      </c>
      <c r="O6" s="262">
        <v>4.3221532811E-6</v>
      </c>
      <c r="P6" s="262">
        <v>1.2096351681539E-8</v>
      </c>
      <c r="Q6" s="287">
        <v>0.26298114385999999</v>
      </c>
      <c r="R6" s="281">
        <v>1.9216940000000001E-4</v>
      </c>
      <c r="S6" s="263"/>
      <c r="T6" s="260" t="s">
        <v>1172</v>
      </c>
      <c r="U6" s="263"/>
      <c r="V6" s="263"/>
      <c r="W6" s="263"/>
      <c r="X6" s="257"/>
      <c r="Y6" s="365"/>
      <c r="Z6" s="365"/>
      <c r="AA6" s="257"/>
      <c r="AB6" s="257"/>
      <c r="AC6" s="257"/>
      <c r="AD6" s="261"/>
      <c r="AE6" s="257"/>
      <c r="AF6" s="257"/>
      <c r="AG6" s="257"/>
      <c r="AH6" s="257"/>
      <c r="AI6" s="257"/>
      <c r="AJ6" s="257"/>
    </row>
    <row r="7" spans="3:36">
      <c r="C7" s="284" t="s">
        <v>187</v>
      </c>
      <c r="E7" s="257" t="s">
        <v>30</v>
      </c>
      <c r="F7" s="270" t="s">
        <v>1643</v>
      </c>
      <c r="G7" s="267">
        <v>8.7571048252890016</v>
      </c>
      <c r="H7" s="274">
        <v>8.2385450108000011</v>
      </c>
      <c r="I7" s="274">
        <v>5.2769424300000006E-2</v>
      </c>
      <c r="J7" s="274">
        <v>4.0353970188999992E-2</v>
      </c>
      <c r="K7" s="274">
        <v>0.42543641999999998</v>
      </c>
      <c r="L7" s="267">
        <v>3.6675553448275857</v>
      </c>
      <c r="M7" s="263">
        <v>48.321362000000001</v>
      </c>
      <c r="N7" s="263">
        <v>0.45600526249365114</v>
      </c>
      <c r="O7" s="262">
        <v>2.6563941177099997E-5</v>
      </c>
      <c r="P7" s="262">
        <v>1.2161188581888999E-8</v>
      </c>
      <c r="Q7" s="287">
        <v>0.26298114385999999</v>
      </c>
      <c r="R7" s="281">
        <v>2.5197187000000002E-4</v>
      </c>
      <c r="S7" s="263"/>
      <c r="T7" s="260" t="s">
        <v>1172</v>
      </c>
      <c r="U7" s="263"/>
      <c r="V7" s="263"/>
      <c r="W7" s="263"/>
      <c r="X7" s="257"/>
      <c r="Y7" s="365"/>
      <c r="Z7" s="365"/>
      <c r="AA7" s="257"/>
      <c r="AB7" s="257"/>
      <c r="AC7" s="257"/>
      <c r="AD7" s="261"/>
      <c r="AE7" s="257"/>
      <c r="AF7" s="257"/>
      <c r="AG7" s="257"/>
      <c r="AH7" s="257"/>
      <c r="AI7" s="257"/>
      <c r="AJ7" s="257"/>
    </row>
    <row r="8" spans="3:36">
      <c r="C8" s="284" t="s">
        <v>1109</v>
      </c>
      <c r="E8" s="257" t="s">
        <v>52</v>
      </c>
      <c r="F8" s="270" t="s">
        <v>1644</v>
      </c>
      <c r="G8" s="267">
        <v>6.3723988980738193</v>
      </c>
      <c r="H8" s="274">
        <v>0.15330987204799998</v>
      </c>
      <c r="I8" s="274">
        <v>3.3692251860000004</v>
      </c>
      <c r="J8" s="274">
        <v>0.3227524400258186</v>
      </c>
      <c r="K8" s="274">
        <v>2.5271113999999999</v>
      </c>
      <c r="L8" s="267">
        <v>21.785443103448273</v>
      </c>
      <c r="M8" s="263">
        <v>52.560085000000001</v>
      </c>
      <c r="N8" s="263">
        <v>1.1710672423661492</v>
      </c>
      <c r="O8" s="262">
        <v>5.5367114719964167E-5</v>
      </c>
      <c r="P8" s="262">
        <v>4.2134884090593199E-7</v>
      </c>
      <c r="Q8" s="287">
        <v>0.476727972</v>
      </c>
      <c r="R8" s="281">
        <v>6.0620060999999996E-3</v>
      </c>
      <c r="S8" s="263"/>
      <c r="T8" s="260" t="s">
        <v>1173</v>
      </c>
      <c r="U8" s="263"/>
      <c r="V8" s="263"/>
      <c r="W8" s="263"/>
      <c r="X8" s="257"/>
      <c r="Y8" s="365"/>
      <c r="Z8" s="365"/>
      <c r="AA8" s="257"/>
      <c r="AB8" s="257"/>
      <c r="AC8" s="257"/>
      <c r="AD8" s="261"/>
      <c r="AE8" s="257"/>
      <c r="AF8" s="257"/>
      <c r="AG8" s="257"/>
      <c r="AH8" s="257"/>
      <c r="AI8" s="257"/>
      <c r="AJ8" s="257"/>
    </row>
    <row r="9" spans="3:36">
      <c r="C9" s="273" t="s">
        <v>114</v>
      </c>
      <c r="D9" s="272" t="s">
        <v>2</v>
      </c>
      <c r="E9" s="272"/>
      <c r="F9" s="291"/>
      <c r="G9" s="291"/>
      <c r="H9" s="289"/>
      <c r="I9" s="289"/>
      <c r="J9" s="289"/>
      <c r="K9" s="289"/>
      <c r="L9" s="290"/>
      <c r="M9" s="290"/>
      <c r="N9" s="290"/>
      <c r="O9" s="289"/>
      <c r="P9" s="289"/>
      <c r="Q9" s="289"/>
      <c r="R9" s="306"/>
      <c r="X9" s="257"/>
      <c r="Y9" s="365"/>
      <c r="Z9" s="365"/>
      <c r="AA9" s="257"/>
      <c r="AB9" s="257"/>
      <c r="AC9" s="257"/>
      <c r="AD9" s="257"/>
      <c r="AE9" s="257"/>
      <c r="AF9" s="257"/>
      <c r="AG9" s="257"/>
      <c r="AH9" s="257"/>
      <c r="AI9" s="257"/>
      <c r="AJ9" s="257"/>
    </row>
    <row r="10" spans="3:36">
      <c r="C10" s="284" t="s">
        <v>188</v>
      </c>
      <c r="E10" s="257" t="s">
        <v>52</v>
      </c>
      <c r="F10" s="270" t="s">
        <v>1645</v>
      </c>
      <c r="G10" s="267">
        <v>0.80459909052772904</v>
      </c>
      <c r="H10" s="274">
        <v>5.4470486770000007E-2</v>
      </c>
      <c r="I10" s="274">
        <v>7.8702939599999994E-2</v>
      </c>
      <c r="J10" s="274">
        <v>0.51440931415772906</v>
      </c>
      <c r="K10" s="274">
        <v>0.15701635</v>
      </c>
      <c r="L10" s="267">
        <v>1.353589224137931</v>
      </c>
      <c r="M10" s="263">
        <v>9.6228379000000004</v>
      </c>
      <c r="N10" s="263">
        <v>5.0140366062236486E-2</v>
      </c>
      <c r="O10" s="262">
        <v>2.7239423215508996E-6</v>
      </c>
      <c r="P10" s="262">
        <v>6.7018530887216799E-9</v>
      </c>
      <c r="Q10" s="285">
        <v>7.3790280472990008E-2</v>
      </c>
      <c r="R10" s="281">
        <v>9.0931162999999997E-4</v>
      </c>
      <c r="S10" s="258"/>
      <c r="T10" s="258" t="s">
        <v>1173</v>
      </c>
      <c r="U10" s="258"/>
      <c r="V10" s="258"/>
      <c r="X10" s="257"/>
      <c r="Y10" s="365"/>
      <c r="Z10" s="365"/>
      <c r="AA10" s="257"/>
      <c r="AB10" s="257"/>
      <c r="AC10" s="257"/>
      <c r="AD10" s="257"/>
      <c r="AE10" s="257"/>
      <c r="AF10" s="257"/>
      <c r="AG10" s="257"/>
      <c r="AH10" s="257"/>
      <c r="AI10" s="257"/>
      <c r="AJ10" s="257"/>
    </row>
    <row r="11" spans="3:36">
      <c r="C11" s="284" t="s">
        <v>189</v>
      </c>
      <c r="E11" s="257" t="s">
        <v>52</v>
      </c>
      <c r="F11" s="270" t="s">
        <v>1646</v>
      </c>
      <c r="G11" s="267">
        <v>0.48033907485549998</v>
      </c>
      <c r="H11" s="274">
        <v>0</v>
      </c>
      <c r="I11" s="274">
        <v>0.30569596485549999</v>
      </c>
      <c r="J11" s="274">
        <v>0</v>
      </c>
      <c r="K11" s="274">
        <v>0.17464310999999999</v>
      </c>
      <c r="L11" s="267">
        <v>1.5055440517241379</v>
      </c>
      <c r="M11" s="263">
        <v>21.863503000000001</v>
      </c>
      <c r="N11" s="263">
        <v>0.13856108636462455</v>
      </c>
      <c r="O11" s="262">
        <v>7.7555171000000003E-6</v>
      </c>
      <c r="P11" s="262">
        <v>1.1622320819169998E-8</v>
      </c>
      <c r="Q11" s="285">
        <v>0.20564067999999999</v>
      </c>
      <c r="R11" s="281">
        <v>1.6203883999999999E-4</v>
      </c>
      <c r="S11" s="258"/>
      <c r="T11" s="258" t="s">
        <v>1174</v>
      </c>
      <c r="U11" s="258"/>
      <c r="V11" s="258"/>
      <c r="X11" s="257"/>
      <c r="Y11" s="365"/>
      <c r="Z11" s="365"/>
      <c r="AA11" s="257"/>
      <c r="AB11" s="257"/>
      <c r="AC11" s="257"/>
      <c r="AD11" s="257"/>
      <c r="AE11" s="257"/>
      <c r="AF11" s="257"/>
      <c r="AG11" s="257"/>
      <c r="AH11" s="257"/>
      <c r="AI11" s="257"/>
      <c r="AJ11" s="257"/>
    </row>
    <row r="12" spans="3:36">
      <c r="C12" s="284" t="s">
        <v>190</v>
      </c>
      <c r="E12" s="257" t="s">
        <v>52</v>
      </c>
      <c r="F12" s="270" t="s">
        <v>1647</v>
      </c>
      <c r="G12" s="267">
        <v>0.16521421882285936</v>
      </c>
      <c r="H12" s="274">
        <v>1.5007278739000001E-2</v>
      </c>
      <c r="I12" s="274">
        <v>3.8171023700000001E-2</v>
      </c>
      <c r="J12" s="274">
        <v>4.6745837383859366E-2</v>
      </c>
      <c r="K12" s="274">
        <v>6.5290079000000001E-2</v>
      </c>
      <c r="L12" s="267">
        <v>0.56284550862068961</v>
      </c>
      <c r="M12" s="263">
        <v>5.4520844000000004</v>
      </c>
      <c r="N12" s="263">
        <v>4.3378427561707629E-2</v>
      </c>
      <c r="O12" s="262">
        <v>1.1872883025839339E-6</v>
      </c>
      <c r="P12" s="262">
        <v>4.1422675899365295E-8</v>
      </c>
      <c r="Q12" s="285">
        <v>3.5584078990000004E-2</v>
      </c>
      <c r="R12" s="281">
        <v>4.8884160000000005E-4</v>
      </c>
      <c r="S12" s="258"/>
      <c r="T12" s="258" t="s">
        <v>1173</v>
      </c>
      <c r="U12" s="258"/>
      <c r="V12" s="258"/>
      <c r="X12" s="257"/>
      <c r="Y12" s="365"/>
      <c r="Z12" s="365"/>
      <c r="AA12" s="257"/>
      <c r="AB12" s="257"/>
      <c r="AC12" s="257"/>
      <c r="AD12" s="257"/>
      <c r="AE12" s="257"/>
      <c r="AF12" s="257"/>
      <c r="AG12" s="257"/>
      <c r="AH12" s="257"/>
      <c r="AI12" s="257"/>
      <c r="AJ12" s="257"/>
    </row>
    <row r="13" spans="3:36">
      <c r="C13" s="273" t="s">
        <v>115</v>
      </c>
      <c r="D13" s="272" t="s">
        <v>104</v>
      </c>
      <c r="F13" s="291"/>
      <c r="G13" s="291"/>
      <c r="H13" s="289"/>
      <c r="I13" s="289"/>
      <c r="J13" s="289"/>
      <c r="K13" s="289"/>
      <c r="L13" s="290"/>
      <c r="M13" s="290"/>
      <c r="N13" s="290"/>
      <c r="O13" s="289"/>
      <c r="P13" s="289"/>
      <c r="Q13" s="289"/>
      <c r="R13" s="306"/>
      <c r="X13" s="260"/>
      <c r="Y13" s="365"/>
      <c r="Z13" s="365"/>
      <c r="AA13" s="257"/>
      <c r="AB13" s="257"/>
      <c r="AC13" s="257"/>
      <c r="AD13" s="257"/>
      <c r="AE13" s="257"/>
      <c r="AF13" s="257"/>
      <c r="AG13" s="257"/>
      <c r="AH13" s="257"/>
      <c r="AI13" s="257"/>
      <c r="AJ13" s="257"/>
    </row>
    <row r="14" spans="3:36" ht="14.4">
      <c r="C14" s="284" t="s">
        <v>191</v>
      </c>
      <c r="E14" s="257" t="s">
        <v>52</v>
      </c>
      <c r="F14" s="267" t="s">
        <v>1648</v>
      </c>
      <c r="G14" s="267">
        <v>1.4841593003320002</v>
      </c>
      <c r="H14" s="274">
        <v>-2.0698957809999998E-2</v>
      </c>
      <c r="I14" s="274">
        <v>0.14204301350000001</v>
      </c>
      <c r="J14" s="274">
        <v>0.98512619464200002</v>
      </c>
      <c r="K14" s="349">
        <v>0.37768905000000003</v>
      </c>
      <c r="L14" s="348">
        <v>3.2559400862068966</v>
      </c>
      <c r="M14" s="263">
        <v>9.1436130999999996</v>
      </c>
      <c r="N14" s="263">
        <v>0.14894709372952666</v>
      </c>
      <c r="O14" s="262">
        <v>7.9987362831093991E-6</v>
      </c>
      <c r="P14" s="262">
        <v>2.3978825634857401E-8</v>
      </c>
      <c r="Q14" s="285">
        <v>0.120251889</v>
      </c>
      <c r="R14" s="281">
        <v>8.4923807000000003E-4</v>
      </c>
      <c r="S14" s="258"/>
      <c r="T14" s="258" t="s">
        <v>1175</v>
      </c>
      <c r="U14" s="258"/>
      <c r="V14" s="258"/>
      <c r="X14" s="299"/>
      <c r="Y14" s="366"/>
      <c r="Z14" s="366"/>
      <c r="AA14" s="257"/>
      <c r="AB14" s="257"/>
      <c r="AC14" s="257"/>
      <c r="AD14" s="257"/>
      <c r="AE14" s="257"/>
      <c r="AF14" s="257"/>
      <c r="AG14" s="257"/>
      <c r="AH14" s="257"/>
      <c r="AI14" s="257"/>
      <c r="AJ14" s="257"/>
    </row>
    <row r="15" spans="3:36" ht="13.2" customHeight="1">
      <c r="C15" s="284" t="s">
        <v>192</v>
      </c>
      <c r="E15" s="257" t="s">
        <v>52</v>
      </c>
      <c r="F15" s="267" t="s">
        <v>1649</v>
      </c>
      <c r="G15" s="267">
        <v>1.5996985033620001</v>
      </c>
      <c r="H15" s="274">
        <v>-1.1789208339999999E-2</v>
      </c>
      <c r="I15" s="274">
        <v>0.14278208138500001</v>
      </c>
      <c r="J15" s="274">
        <v>0.73354364031699992</v>
      </c>
      <c r="K15" s="349">
        <v>0.73516199000000004</v>
      </c>
      <c r="L15" s="348">
        <v>6.3376033620689656</v>
      </c>
      <c r="M15" s="263">
        <v>55.674390000000002</v>
      </c>
      <c r="N15" s="263">
        <v>0.20321821228359083</v>
      </c>
      <c r="O15" s="262">
        <v>1.08105250905567E-5</v>
      </c>
      <c r="P15" s="262">
        <v>3.1125269811382501E-8</v>
      </c>
      <c r="Q15" s="285">
        <v>0.53061892099999997</v>
      </c>
      <c r="R15" s="281">
        <v>1.0012197E-3</v>
      </c>
      <c r="S15" s="258"/>
      <c r="T15" s="258" t="s">
        <v>1175</v>
      </c>
      <c r="U15" s="258"/>
      <c r="V15" s="258"/>
      <c r="X15" s="299"/>
      <c r="Y15" s="365"/>
      <c r="Z15" s="365"/>
      <c r="AA15" s="257"/>
      <c r="AB15" s="257"/>
      <c r="AC15" s="257"/>
      <c r="AD15" s="257"/>
      <c r="AE15" s="257"/>
      <c r="AF15" s="257"/>
      <c r="AG15" s="257"/>
      <c r="AH15" s="257"/>
      <c r="AI15" s="257"/>
      <c r="AJ15" s="257"/>
    </row>
    <row r="16" spans="3:36" ht="14.4">
      <c r="C16" s="284" t="s">
        <v>193</v>
      </c>
      <c r="E16" s="257" t="s">
        <v>52</v>
      </c>
      <c r="F16" s="267" t="s">
        <v>1650</v>
      </c>
      <c r="G16" s="267">
        <v>2.0612685400799999</v>
      </c>
      <c r="H16" s="274">
        <v>9.390842830000001E-3</v>
      </c>
      <c r="I16" s="274">
        <v>0.2230506924</v>
      </c>
      <c r="J16" s="274">
        <v>1.02412517485</v>
      </c>
      <c r="K16" s="349">
        <v>0.80470182999999995</v>
      </c>
      <c r="L16" s="348">
        <v>6.9370847413793095</v>
      </c>
      <c r="M16" s="263">
        <v>66.429533000000006</v>
      </c>
      <c r="N16" s="263">
        <v>0.24305512142980115</v>
      </c>
      <c r="O16" s="262">
        <v>1.2965474465458999E-5</v>
      </c>
      <c r="P16" s="262">
        <v>3.67938380227967E-8</v>
      </c>
      <c r="Q16" s="285">
        <v>0.584152980328</v>
      </c>
      <c r="R16" s="281">
        <v>3.0255025E-3</v>
      </c>
      <c r="S16" s="258"/>
      <c r="T16" s="258" t="s">
        <v>1175</v>
      </c>
      <c r="U16" s="258"/>
      <c r="V16" s="258"/>
      <c r="X16" s="299"/>
      <c r="Y16" s="365"/>
      <c r="Z16" s="365"/>
      <c r="AA16" s="257"/>
      <c r="AB16" s="257"/>
      <c r="AC16" s="257"/>
      <c r="AD16" s="257"/>
      <c r="AE16" s="257"/>
      <c r="AF16" s="257"/>
      <c r="AG16" s="257"/>
      <c r="AH16" s="257"/>
      <c r="AI16" s="257"/>
      <c r="AJ16" s="257"/>
    </row>
    <row r="17" spans="3:36" ht="14.4">
      <c r="C17" s="284" t="s">
        <v>194</v>
      </c>
      <c r="E17" s="257" t="s">
        <v>52</v>
      </c>
      <c r="F17" s="267" t="s">
        <v>1651</v>
      </c>
      <c r="G17" s="267">
        <v>4.7837351900799998</v>
      </c>
      <c r="H17" s="274">
        <v>9.390842830000001E-3</v>
      </c>
      <c r="I17" s="274">
        <v>0.2230506924</v>
      </c>
      <c r="J17" s="274">
        <v>3.7465918248499999</v>
      </c>
      <c r="K17" s="349">
        <v>0.80470182999999995</v>
      </c>
      <c r="L17" s="348">
        <v>6.9370847413793095</v>
      </c>
      <c r="M17" s="263">
        <v>73.127020000000002</v>
      </c>
      <c r="N17" s="263">
        <v>0.3505811546482831</v>
      </c>
      <c r="O17" s="262">
        <v>1.8284107783448999E-5</v>
      </c>
      <c r="P17" s="262">
        <v>6.8957606188144693E-8</v>
      </c>
      <c r="Q17" s="285">
        <v>0.584152980328</v>
      </c>
      <c r="R17" s="281">
        <v>4.1295252999999999E-3</v>
      </c>
      <c r="S17" s="258"/>
      <c r="T17" s="258" t="s">
        <v>1175</v>
      </c>
      <c r="U17" s="258"/>
      <c r="V17" s="258"/>
      <c r="X17" s="299"/>
      <c r="Y17" s="365"/>
      <c r="Z17" s="365"/>
      <c r="AA17" s="257"/>
      <c r="AB17" s="257"/>
      <c r="AC17" s="257"/>
      <c r="AD17" s="257"/>
      <c r="AE17" s="257"/>
      <c r="AF17" s="257"/>
      <c r="AG17" s="257"/>
      <c r="AH17" s="257"/>
      <c r="AI17" s="257"/>
      <c r="AJ17" s="257"/>
    </row>
    <row r="18" spans="3:36" ht="14.4">
      <c r="C18" s="284" t="s">
        <v>195</v>
      </c>
      <c r="E18" s="257" t="s">
        <v>52</v>
      </c>
      <c r="F18" s="267" t="s">
        <v>1652</v>
      </c>
      <c r="G18" s="267">
        <v>3.4751918360800005</v>
      </c>
      <c r="H18" s="274">
        <v>1.009704283E-2</v>
      </c>
      <c r="I18" s="274">
        <v>0.2202567624</v>
      </c>
      <c r="J18" s="274">
        <v>2.3872432908500003</v>
      </c>
      <c r="K18" s="349">
        <v>0.85759474000000002</v>
      </c>
      <c r="L18" s="348">
        <v>7.3930581034482756</v>
      </c>
      <c r="M18" s="263">
        <v>66.429533000000006</v>
      </c>
      <c r="N18" s="263">
        <v>0.30593320231002014</v>
      </c>
      <c r="O18" s="262">
        <v>1.6088481554328998E-5</v>
      </c>
      <c r="P18" s="262">
        <v>5.4408400524315699E-8</v>
      </c>
      <c r="Q18" s="285">
        <v>0.64727200032800003</v>
      </c>
      <c r="R18" s="281">
        <v>5.2329628999999997E-3</v>
      </c>
      <c r="S18" s="258"/>
      <c r="T18" s="258" t="s">
        <v>1175</v>
      </c>
      <c r="U18" s="258"/>
      <c r="V18" s="258"/>
      <c r="X18" s="299"/>
      <c r="Y18" s="365"/>
      <c r="Z18" s="365"/>
      <c r="AA18" s="257"/>
      <c r="AB18" s="257"/>
      <c r="AC18" s="257"/>
      <c r="AD18" s="257"/>
      <c r="AE18" s="257"/>
      <c r="AF18" s="257"/>
      <c r="AG18" s="257"/>
      <c r="AH18" s="257"/>
      <c r="AI18" s="257"/>
      <c r="AJ18" s="257"/>
    </row>
    <row r="19" spans="3:36" ht="14.4">
      <c r="C19" s="284" t="s">
        <v>196</v>
      </c>
      <c r="E19" s="257" t="s">
        <v>52</v>
      </c>
      <c r="F19" s="267" t="s">
        <v>1653</v>
      </c>
      <c r="G19" s="267">
        <v>2.0524714511799997</v>
      </c>
      <c r="H19" s="274">
        <v>1.292184293E-2</v>
      </c>
      <c r="I19" s="274">
        <v>0.20908103240000001</v>
      </c>
      <c r="J19" s="274">
        <v>0.76130217584999993</v>
      </c>
      <c r="K19" s="349">
        <v>1.0691664000000001</v>
      </c>
      <c r="L19" s="348">
        <v>9.2169517241379317</v>
      </c>
      <c r="M19" s="263">
        <v>99.916967</v>
      </c>
      <c r="N19" s="263">
        <v>0.27787783870624294</v>
      </c>
      <c r="O19" s="262">
        <v>1.4752063223448998E-5</v>
      </c>
      <c r="P19" s="262">
        <v>4.1240853998244701E-8</v>
      </c>
      <c r="Q19" s="285">
        <v>0.89974806032799992</v>
      </c>
      <c r="R19" s="281">
        <v>2.8062192000000001E-3</v>
      </c>
      <c r="S19" s="258"/>
      <c r="T19" s="258" t="s">
        <v>1175</v>
      </c>
      <c r="U19" s="258"/>
      <c r="V19" s="258"/>
      <c r="X19" s="299"/>
      <c r="Y19" s="365"/>
      <c r="Z19" s="365"/>
      <c r="AA19" s="257"/>
      <c r="AB19" s="257"/>
      <c r="AC19" s="257"/>
      <c r="AD19" s="257"/>
      <c r="AE19" s="257"/>
      <c r="AF19" s="257"/>
      <c r="AG19" s="257"/>
      <c r="AH19" s="257"/>
      <c r="AI19" s="257"/>
      <c r="AJ19" s="257"/>
    </row>
    <row r="20" spans="3:36">
      <c r="C20" s="284" t="s">
        <v>197</v>
      </c>
      <c r="E20" s="257" t="s">
        <v>52</v>
      </c>
      <c r="F20" s="267" t="s">
        <v>1654</v>
      </c>
      <c r="G20" s="267">
        <v>0.18124492164099998</v>
      </c>
      <c r="H20" s="274">
        <v>3.6227373040000001E-3</v>
      </c>
      <c r="I20" s="274">
        <v>5.34268191E-3</v>
      </c>
      <c r="J20" s="274">
        <v>5.9687752426999995E-2</v>
      </c>
      <c r="K20" s="274">
        <v>0.11259175</v>
      </c>
      <c r="L20" s="267">
        <v>0.97061853448275859</v>
      </c>
      <c r="M20" s="263">
        <v>3.9780103000000002</v>
      </c>
      <c r="N20" s="263">
        <v>4.5217550677692203E-2</v>
      </c>
      <c r="O20" s="262">
        <v>2.5073298047772999E-6</v>
      </c>
      <c r="P20" s="262">
        <v>4.9287914332204001E-9</v>
      </c>
      <c r="Q20" s="285">
        <v>3.3876698730000002E-2</v>
      </c>
      <c r="R20" s="281">
        <v>1.1383499E-3</v>
      </c>
      <c r="S20" s="258"/>
      <c r="T20" s="258" t="s">
        <v>1176</v>
      </c>
      <c r="U20" s="258"/>
      <c r="V20" s="258"/>
      <c r="X20" s="299"/>
      <c r="Y20" s="365"/>
      <c r="Z20" s="365"/>
      <c r="AA20" s="257"/>
      <c r="AB20" s="257"/>
      <c r="AC20" s="257"/>
      <c r="AD20" s="257"/>
      <c r="AE20" s="257"/>
      <c r="AF20" s="257"/>
      <c r="AG20" s="257"/>
      <c r="AH20" s="257"/>
      <c r="AI20" s="257"/>
      <c r="AJ20" s="257"/>
    </row>
    <row r="21" spans="3:36">
      <c r="C21" s="284" t="s">
        <v>198</v>
      </c>
      <c r="E21" s="257" t="s">
        <v>52</v>
      </c>
      <c r="F21" s="267" t="s">
        <v>1655</v>
      </c>
      <c r="G21" s="267">
        <v>0.14224166624100001</v>
      </c>
      <c r="H21" s="274">
        <v>3.6227373040000001E-3</v>
      </c>
      <c r="I21" s="274">
        <v>5.34268191E-3</v>
      </c>
      <c r="J21" s="274">
        <v>2.0684497026999999E-2</v>
      </c>
      <c r="K21" s="274">
        <v>0.11259175</v>
      </c>
      <c r="L21" s="267">
        <v>0.97061853448275859</v>
      </c>
      <c r="M21" s="263">
        <v>3.9780103000000002</v>
      </c>
      <c r="N21" s="263">
        <v>2.478852413110531E-2</v>
      </c>
      <c r="O21" s="262">
        <v>1.3372320947772999E-6</v>
      </c>
      <c r="P21" s="262">
        <v>3.6311891585304E-9</v>
      </c>
      <c r="Q21" s="285">
        <v>3.3876698730000002E-2</v>
      </c>
      <c r="R21" s="281">
        <v>1.1275307999999999E-3</v>
      </c>
      <c r="S21" s="258"/>
      <c r="T21" s="258" t="s">
        <v>1176</v>
      </c>
      <c r="U21" s="258"/>
      <c r="V21" s="258"/>
      <c r="X21" s="299"/>
      <c r="Y21" s="365"/>
      <c r="Z21" s="365"/>
      <c r="AA21" s="257"/>
      <c r="AB21" s="257"/>
      <c r="AC21" s="257"/>
      <c r="AD21" s="257"/>
      <c r="AE21" s="257"/>
      <c r="AF21" s="257"/>
      <c r="AG21" s="257"/>
      <c r="AH21" s="257"/>
      <c r="AI21" s="257"/>
      <c r="AJ21" s="257"/>
    </row>
    <row r="22" spans="3:36">
      <c r="C22" s="284" t="s">
        <v>199</v>
      </c>
      <c r="E22" s="257" t="s">
        <v>52</v>
      </c>
      <c r="F22" s="267" t="s">
        <v>1656</v>
      </c>
      <c r="G22" s="267">
        <v>0.57486475664100001</v>
      </c>
      <c r="H22" s="274">
        <v>3.6227373040000001E-3</v>
      </c>
      <c r="I22" s="274">
        <v>5.34268191E-3</v>
      </c>
      <c r="J22" s="274">
        <v>0.453307587427</v>
      </c>
      <c r="K22" s="274">
        <v>0.11259175</v>
      </c>
      <c r="L22" s="267">
        <v>0.97061853448275859</v>
      </c>
      <c r="M22" s="263">
        <v>3.9780103000000002</v>
      </c>
      <c r="N22" s="263">
        <v>2.4427849526040199E-2</v>
      </c>
      <c r="O22" s="262">
        <v>1.1883214967772999E-6</v>
      </c>
      <c r="P22" s="262">
        <v>7.4760671407203993E-9</v>
      </c>
      <c r="Q22" s="285">
        <v>3.3876698730000002E-2</v>
      </c>
      <c r="R22" s="281">
        <v>1.2772719000000001E-3</v>
      </c>
      <c r="S22" s="258"/>
      <c r="T22" s="258" t="s">
        <v>1176</v>
      </c>
      <c r="U22" s="258"/>
      <c r="X22" s="299"/>
      <c r="Y22" s="365"/>
      <c r="Z22" s="365"/>
      <c r="AA22" s="257"/>
      <c r="AB22" s="257"/>
      <c r="AC22" s="257"/>
      <c r="AD22" s="257"/>
      <c r="AE22" s="257"/>
      <c r="AF22" s="257"/>
      <c r="AG22" s="257"/>
      <c r="AH22" s="257"/>
      <c r="AI22" s="257"/>
      <c r="AJ22" s="257"/>
    </row>
    <row r="23" spans="3:36">
      <c r="C23" s="284" t="s">
        <v>200</v>
      </c>
      <c r="E23" s="257" t="s">
        <v>52</v>
      </c>
      <c r="F23" s="267" t="s">
        <v>1657</v>
      </c>
      <c r="G23" s="267">
        <v>0.19563310164100001</v>
      </c>
      <c r="H23" s="274">
        <v>3.6227373040000001E-3</v>
      </c>
      <c r="I23" s="274">
        <v>5.34268191E-3</v>
      </c>
      <c r="J23" s="274">
        <v>7.4075932427000002E-2</v>
      </c>
      <c r="K23" s="274">
        <v>0.11259175</v>
      </c>
      <c r="L23" s="267">
        <v>0.97061853448275859</v>
      </c>
      <c r="M23" s="263">
        <v>3.9780103000000002</v>
      </c>
      <c r="N23" s="263">
        <v>2.1968564689308502E-2</v>
      </c>
      <c r="O23" s="262">
        <v>1.1583189923772999E-6</v>
      </c>
      <c r="P23" s="262">
        <v>3.9767070715303995E-9</v>
      </c>
      <c r="Q23" s="285">
        <v>3.3876698730000002E-2</v>
      </c>
      <c r="R23" s="281">
        <v>1.1463745000000001E-3</v>
      </c>
      <c r="S23" s="258"/>
      <c r="T23" s="258" t="s">
        <v>1176</v>
      </c>
      <c r="U23" s="258"/>
      <c r="V23" s="368"/>
      <c r="X23" s="299"/>
      <c r="Y23" s="365"/>
      <c r="Z23" s="365"/>
      <c r="AA23" s="257"/>
      <c r="AB23" s="257"/>
      <c r="AC23" s="257"/>
      <c r="AD23" s="257"/>
      <c r="AE23" s="257"/>
      <c r="AF23" s="257"/>
      <c r="AG23" s="257"/>
      <c r="AH23" s="257"/>
      <c r="AI23" s="257"/>
      <c r="AJ23" s="257"/>
    </row>
    <row r="24" spans="3:36">
      <c r="C24" s="284" t="s">
        <v>1136</v>
      </c>
      <c r="E24" s="257" t="s">
        <v>52</v>
      </c>
      <c r="F24" s="267" t="s">
        <v>1658</v>
      </c>
      <c r="G24" s="267">
        <v>0.22457546954099999</v>
      </c>
      <c r="H24" s="274">
        <v>3.6227373040000001E-3</v>
      </c>
      <c r="I24" s="274">
        <v>5.3426818100000004E-3</v>
      </c>
      <c r="J24" s="274">
        <v>0.103018300427</v>
      </c>
      <c r="K24" s="274">
        <v>0.11259175</v>
      </c>
      <c r="L24" s="267">
        <v>0.97061853448275859</v>
      </c>
      <c r="M24" s="263">
        <v>3.9780103000000002</v>
      </c>
      <c r="N24" s="263">
        <v>2.4988271335969255E-2</v>
      </c>
      <c r="O24" s="262">
        <v>1.3244164037772998E-6</v>
      </c>
      <c r="P24" s="262">
        <v>4.3753930290604008E-9</v>
      </c>
      <c r="Q24" s="285">
        <v>3.3876698730000002E-2</v>
      </c>
      <c r="R24" s="281">
        <v>1.1559933E-3</v>
      </c>
      <c r="S24" s="258"/>
      <c r="T24" s="258" t="s">
        <v>1176</v>
      </c>
      <c r="U24" s="258"/>
      <c r="V24" s="258"/>
      <c r="X24" s="299"/>
      <c r="Y24" s="365"/>
      <c r="Z24" s="365"/>
      <c r="AA24" s="257"/>
      <c r="AB24" s="257"/>
      <c r="AC24" s="257"/>
      <c r="AD24" s="257"/>
      <c r="AE24" s="257"/>
      <c r="AF24" s="257"/>
      <c r="AG24" s="257"/>
      <c r="AH24" s="257"/>
      <c r="AI24" s="257"/>
      <c r="AJ24" s="257"/>
    </row>
    <row r="25" spans="3:36">
      <c r="C25" s="367" t="s">
        <v>1137</v>
      </c>
      <c r="E25" s="257" t="s">
        <v>52</v>
      </c>
      <c r="F25" s="267" t="s">
        <v>1659</v>
      </c>
      <c r="G25" s="267">
        <v>0.29674163759000005</v>
      </c>
      <c r="H25" s="274">
        <v>3.80371024E-3</v>
      </c>
      <c r="I25" s="274">
        <v>9.1869132099999997E-3</v>
      </c>
      <c r="J25" s="274">
        <v>0.24063706814000002</v>
      </c>
      <c r="K25" s="274">
        <v>4.3113946E-2</v>
      </c>
      <c r="L25" s="267">
        <v>0.37167194827586203</v>
      </c>
      <c r="M25" s="263">
        <v>6.0685386000000001</v>
      </c>
      <c r="N25" s="263">
        <v>1.1248125427792738E-2</v>
      </c>
      <c r="O25" s="262">
        <v>5.3457939910900007E-7</v>
      </c>
      <c r="P25" s="262">
        <v>3.4869950545150005E-9</v>
      </c>
      <c r="Q25" s="285">
        <v>4.18305754E-2</v>
      </c>
      <c r="R25" s="281">
        <v>1.4924344000000001E-3</v>
      </c>
      <c r="S25" s="258"/>
      <c r="T25" s="260" t="s">
        <v>1177</v>
      </c>
      <c r="U25" s="361"/>
      <c r="W25" s="361"/>
      <c r="X25" s="299"/>
      <c r="Y25" s="365"/>
      <c r="Z25" s="365"/>
      <c r="AA25" s="257"/>
      <c r="AB25" s="257"/>
      <c r="AC25" s="257"/>
      <c r="AD25" s="257"/>
      <c r="AE25" s="257"/>
      <c r="AF25" s="257"/>
      <c r="AG25" s="257"/>
      <c r="AH25" s="257"/>
      <c r="AI25" s="257"/>
      <c r="AJ25" s="257"/>
    </row>
    <row r="26" spans="3:36">
      <c r="C26" s="367" t="s">
        <v>1157</v>
      </c>
      <c r="E26" s="257" t="s">
        <v>52</v>
      </c>
      <c r="F26" s="267" t="s">
        <v>1660</v>
      </c>
      <c r="G26" s="267">
        <v>0.26469829759000002</v>
      </c>
      <c r="H26" s="274">
        <v>3.80371024E-3</v>
      </c>
      <c r="I26" s="274">
        <v>9.1869132099999997E-3</v>
      </c>
      <c r="J26" s="274">
        <v>0.20859372814000002</v>
      </c>
      <c r="K26" s="274">
        <v>4.3113946E-2</v>
      </c>
      <c r="L26" s="267">
        <v>0.37167194827586203</v>
      </c>
      <c r="M26" s="263">
        <v>6.0685386000000001</v>
      </c>
      <c r="N26" s="263">
        <v>2.2678546357887297E-2</v>
      </c>
      <c r="O26" s="262">
        <v>1.248588691109E-6</v>
      </c>
      <c r="P26" s="262">
        <v>2.4241448625640006E-9</v>
      </c>
      <c r="Q26" s="285">
        <v>4.18305754E-2</v>
      </c>
      <c r="R26" s="281">
        <v>1.5324913000000001E-3</v>
      </c>
      <c r="S26" s="258"/>
      <c r="T26" s="258" t="s">
        <v>1177</v>
      </c>
      <c r="U26" s="361"/>
      <c r="V26" s="257"/>
      <c r="W26" s="361"/>
      <c r="X26" s="257"/>
      <c r="Y26" s="365"/>
      <c r="Z26" s="365"/>
      <c r="AA26" s="257"/>
      <c r="AB26" s="257"/>
      <c r="AC26" s="257"/>
      <c r="AD26" s="257"/>
      <c r="AE26" s="257"/>
      <c r="AF26" s="257"/>
      <c r="AG26" s="257"/>
      <c r="AH26" s="257"/>
      <c r="AI26" s="257"/>
      <c r="AJ26" s="257"/>
    </row>
    <row r="27" spans="3:36">
      <c r="C27" s="367" t="s">
        <v>1158</v>
      </c>
      <c r="E27" s="257" t="s">
        <v>52</v>
      </c>
      <c r="F27" s="267" t="s">
        <v>1661</v>
      </c>
      <c r="G27" s="267">
        <v>0.1543097548451399</v>
      </c>
      <c r="H27" s="274">
        <v>4.6120366800000007E-3</v>
      </c>
      <c r="I27" s="274">
        <v>1.092829341E-2</v>
      </c>
      <c r="J27" s="274">
        <v>0.1051242217551399</v>
      </c>
      <c r="K27" s="274">
        <v>3.3645202999999999E-2</v>
      </c>
      <c r="L27" s="267">
        <v>0.29004485344827585</v>
      </c>
      <c r="M27" s="263">
        <v>14.240717999999999</v>
      </c>
      <c r="N27" s="263">
        <v>9.7686143823021085E-3</v>
      </c>
      <c r="O27" s="262">
        <v>4.6675839409630005E-7</v>
      </c>
      <c r="P27" s="262">
        <v>1.8290794567107001E-9</v>
      </c>
      <c r="Q27" s="285">
        <v>0.124236002394</v>
      </c>
      <c r="R27" s="281">
        <v>9.6651255999999994E-3</v>
      </c>
      <c r="S27" s="258"/>
      <c r="T27" s="260" t="s">
        <v>1172</v>
      </c>
      <c r="U27" s="361"/>
      <c r="V27" s="258"/>
      <c r="X27" s="257"/>
      <c r="Y27" s="365"/>
      <c r="Z27" s="365"/>
      <c r="AA27" s="257"/>
      <c r="AB27" s="257"/>
      <c r="AC27" s="257"/>
      <c r="AD27" s="257"/>
      <c r="AE27" s="257"/>
      <c r="AF27" s="257"/>
      <c r="AG27" s="257"/>
      <c r="AH27" s="257"/>
      <c r="AI27" s="257"/>
      <c r="AJ27" s="257"/>
    </row>
    <row r="28" spans="3:36">
      <c r="C28" s="361"/>
      <c r="F28" s="263"/>
      <c r="G28" s="263"/>
      <c r="H28" s="287"/>
      <c r="I28" s="287"/>
      <c r="J28" s="287"/>
      <c r="K28" s="287"/>
      <c r="Q28" s="287"/>
      <c r="R28" s="280"/>
      <c r="S28" s="258"/>
      <c r="T28" s="258"/>
      <c r="U28" s="258"/>
      <c r="V28" s="258"/>
      <c r="X28" s="257"/>
      <c r="Y28" s="365"/>
      <c r="Z28" s="365"/>
      <c r="AA28" s="257"/>
      <c r="AB28" s="257"/>
      <c r="AC28" s="257"/>
      <c r="AD28" s="257"/>
      <c r="AE28" s="257"/>
      <c r="AF28" s="257"/>
      <c r="AG28" s="257"/>
      <c r="AH28" s="257"/>
      <c r="AI28" s="257"/>
      <c r="AJ28" s="257"/>
    </row>
    <row r="29" spans="3:36">
      <c r="C29" s="273" t="s">
        <v>62</v>
      </c>
      <c r="D29" s="272" t="s">
        <v>3</v>
      </c>
      <c r="E29" s="272"/>
      <c r="F29" s="261"/>
      <c r="R29" s="280"/>
      <c r="X29" s="257"/>
      <c r="Y29" s="365"/>
      <c r="Z29" s="365"/>
      <c r="AA29" s="257"/>
      <c r="AB29" s="257"/>
      <c r="AC29" s="257"/>
      <c r="AD29" s="257"/>
      <c r="AE29" s="257"/>
      <c r="AF29" s="257"/>
      <c r="AG29" s="257"/>
      <c r="AH29" s="257"/>
      <c r="AI29" s="257"/>
      <c r="AJ29" s="257"/>
    </row>
    <row r="30" spans="3:36">
      <c r="C30" s="284" t="s">
        <v>201</v>
      </c>
      <c r="D30" s="272"/>
      <c r="E30" s="257" t="s">
        <v>52</v>
      </c>
      <c r="F30" s="267" t="s">
        <v>1662</v>
      </c>
      <c r="G30" s="267">
        <v>1.2266617474738362</v>
      </c>
      <c r="H30" s="274">
        <v>5.4987913799999996E-2</v>
      </c>
      <c r="I30" s="274">
        <v>0.22109311500000001</v>
      </c>
      <c r="J30" s="274">
        <v>0.53870389867383617</v>
      </c>
      <c r="K30" s="274">
        <v>0.41187681999999998</v>
      </c>
      <c r="L30" s="267">
        <v>3.5506622413793099</v>
      </c>
      <c r="M30" s="263">
        <v>69.198836999999997</v>
      </c>
      <c r="N30" s="263">
        <v>0.13884912661027896</v>
      </c>
      <c r="O30" s="262">
        <v>7.5920752142800001E-6</v>
      </c>
      <c r="P30" s="262">
        <v>1.6644571563043996E-8</v>
      </c>
      <c r="Q30" s="285">
        <v>0.23869065</v>
      </c>
      <c r="R30" s="281">
        <v>5.2266048000000002E-4</v>
      </c>
      <c r="S30" s="258"/>
      <c r="T30" s="260" t="s">
        <v>1172</v>
      </c>
      <c r="U30" s="258"/>
      <c r="V30" s="258"/>
      <c r="X30" s="257"/>
      <c r="Y30" s="365"/>
      <c r="Z30" s="365"/>
      <c r="AA30" s="257"/>
      <c r="AB30" s="257"/>
      <c r="AC30" s="257"/>
      <c r="AD30" s="257"/>
      <c r="AE30" s="257"/>
      <c r="AF30" s="257"/>
      <c r="AG30" s="257"/>
      <c r="AH30" s="257"/>
      <c r="AI30" s="257"/>
      <c r="AJ30" s="257"/>
    </row>
    <row r="31" spans="3:36">
      <c r="C31" s="284" t="s">
        <v>202</v>
      </c>
      <c r="D31" s="272"/>
      <c r="E31" s="257" t="s">
        <v>52</v>
      </c>
      <c r="F31" s="267" t="s">
        <v>1663</v>
      </c>
      <c r="G31" s="267">
        <v>1.5281098242760454</v>
      </c>
      <c r="H31" s="274">
        <v>6.8501011100000009E-2</v>
      </c>
      <c r="I31" s="274">
        <v>0.27542602500000002</v>
      </c>
      <c r="J31" s="274">
        <v>0.67108860817604543</v>
      </c>
      <c r="K31" s="274">
        <v>0.51309417999999996</v>
      </c>
      <c r="L31" s="267">
        <v>4.4232256896551716</v>
      </c>
      <c r="M31" s="263">
        <v>86.204222999999999</v>
      </c>
      <c r="N31" s="263">
        <v>0.1729708384391751</v>
      </c>
      <c r="O31" s="262">
        <v>9.4578024606599983E-6</v>
      </c>
      <c r="P31" s="262">
        <v>2.0734920480338002E-8</v>
      </c>
      <c r="Q31" s="285">
        <v>0.29734809600000001</v>
      </c>
      <c r="R31" s="281">
        <v>6.5110256000000001E-4</v>
      </c>
      <c r="S31" s="258"/>
      <c r="T31" s="260" t="s">
        <v>1172</v>
      </c>
      <c r="U31" s="258"/>
      <c r="V31" s="258"/>
      <c r="X31" s="257"/>
      <c r="Y31" s="365"/>
      <c r="Z31" s="365"/>
      <c r="AA31" s="257"/>
      <c r="AB31" s="257"/>
      <c r="AC31" s="257"/>
      <c r="AD31" s="257"/>
      <c r="AE31" s="257"/>
      <c r="AF31" s="257"/>
      <c r="AG31" s="257"/>
      <c r="AH31" s="257"/>
      <c r="AI31" s="257"/>
      <c r="AJ31" s="257"/>
    </row>
    <row r="32" spans="3:36">
      <c r="C32" s="284" t="s">
        <v>203</v>
      </c>
      <c r="D32" s="272"/>
      <c r="E32" s="257" t="s">
        <v>52</v>
      </c>
      <c r="F32" s="267" t="s">
        <v>1664</v>
      </c>
      <c r="G32" s="267">
        <v>1.7273892744449999</v>
      </c>
      <c r="H32" s="274">
        <v>7.7439378099999998E-2</v>
      </c>
      <c r="I32" s="274">
        <v>0.1080815396</v>
      </c>
      <c r="J32" s="274">
        <v>1.7878756745000002E-2</v>
      </c>
      <c r="K32" s="274">
        <v>1.5239895999999999</v>
      </c>
      <c r="L32" s="267">
        <v>13.137841379310343</v>
      </c>
      <c r="M32" s="263">
        <v>215.38155</v>
      </c>
      <c r="N32" s="263">
        <v>0.27100375913385144</v>
      </c>
      <c r="O32" s="262">
        <v>1.4053410922239999E-5</v>
      </c>
      <c r="P32" s="262">
        <v>4.0541932129934905E-8</v>
      </c>
      <c r="Q32" s="285">
        <v>1.63945438403</v>
      </c>
      <c r="R32" s="281">
        <v>6.5480143999999997E-4</v>
      </c>
      <c r="S32" s="258"/>
      <c r="T32" s="258" t="s">
        <v>1178</v>
      </c>
      <c r="U32" s="258"/>
      <c r="V32" s="258"/>
      <c r="X32" s="257"/>
      <c r="Y32" s="365"/>
      <c r="Z32" s="365"/>
      <c r="AA32" s="257"/>
      <c r="AB32" s="257"/>
      <c r="AC32" s="257"/>
      <c r="AD32" s="257"/>
      <c r="AE32" s="257"/>
      <c r="AF32" s="257"/>
      <c r="AG32" s="257"/>
      <c r="AH32" s="257"/>
      <c r="AI32" s="257"/>
      <c r="AJ32" s="257"/>
    </row>
    <row r="33" spans="3:36">
      <c r="C33" s="284" t="s">
        <v>204</v>
      </c>
      <c r="D33" s="272"/>
      <c r="E33" s="257" t="s">
        <v>52</v>
      </c>
      <c r="F33" s="267" t="s">
        <v>1665</v>
      </c>
      <c r="G33" s="267">
        <v>885.11571300916</v>
      </c>
      <c r="H33" s="274">
        <v>1.127947343</v>
      </c>
      <c r="I33" s="274">
        <v>4.2654708483999997</v>
      </c>
      <c r="J33" s="274">
        <v>870.40898921775999</v>
      </c>
      <c r="K33" s="274">
        <v>9.3133055999999996</v>
      </c>
      <c r="L33" s="267">
        <v>80.287117241379306</v>
      </c>
      <c r="M33" s="263">
        <v>996.06187</v>
      </c>
      <c r="N33" s="263">
        <v>3.466603189505252</v>
      </c>
      <c r="O33" s="262">
        <v>1.5936130021457001E-4</v>
      </c>
      <c r="P33" s="262">
        <v>3.3815571009651306E-7</v>
      </c>
      <c r="Q33" s="285">
        <v>83.211869100000001</v>
      </c>
      <c r="R33" s="281">
        <v>6.0013085999999997E-3</v>
      </c>
      <c r="S33" s="258"/>
      <c r="T33" s="258" t="s">
        <v>1178</v>
      </c>
      <c r="U33" s="258"/>
      <c r="V33" s="258"/>
      <c r="X33" s="257"/>
      <c r="Y33" s="365"/>
      <c r="Z33" s="365"/>
      <c r="AA33" s="257"/>
      <c r="AB33" s="257"/>
      <c r="AC33" s="257"/>
      <c r="AD33" s="257"/>
      <c r="AE33" s="257"/>
      <c r="AF33" s="257"/>
      <c r="AG33" s="257"/>
      <c r="AH33" s="257"/>
      <c r="AI33" s="257"/>
      <c r="AJ33" s="257"/>
    </row>
    <row r="34" spans="3:36">
      <c r="C34" s="284" t="s">
        <v>205</v>
      </c>
      <c r="D34" s="272"/>
      <c r="E34" s="257" t="s">
        <v>52</v>
      </c>
      <c r="F34" s="267" t="s">
        <v>1666</v>
      </c>
      <c r="G34" s="267">
        <v>1.6459106584680001</v>
      </c>
      <c r="H34" s="274">
        <v>1.6458740000000001</v>
      </c>
      <c r="I34" s="274">
        <v>3.6658468000000001E-5</v>
      </c>
      <c r="J34" s="274">
        <v>0</v>
      </c>
      <c r="K34" s="274">
        <v>0</v>
      </c>
      <c r="L34" s="267">
        <v>0</v>
      </c>
      <c r="M34" s="263">
        <v>0</v>
      </c>
      <c r="N34" s="263">
        <v>4.1938672158656001E-3</v>
      </c>
      <c r="O34" s="262">
        <v>2.9935999999999998E-8</v>
      </c>
      <c r="P34" s="262">
        <v>6.6077094840000005E-9</v>
      </c>
      <c r="Q34" s="285">
        <v>0</v>
      </c>
      <c r="R34" s="281">
        <v>3.640421E-4</v>
      </c>
      <c r="S34" s="258"/>
      <c r="T34" s="260" t="s">
        <v>1172</v>
      </c>
      <c r="U34" s="258"/>
      <c r="V34" s="258"/>
      <c r="X34" s="257"/>
      <c r="Y34" s="365"/>
      <c r="Z34" s="365"/>
      <c r="AA34" s="257"/>
      <c r="AB34" s="257"/>
      <c r="AC34" s="257"/>
      <c r="AD34" s="257"/>
      <c r="AE34" s="257"/>
      <c r="AF34" s="257"/>
      <c r="AG34" s="257"/>
      <c r="AH34" s="257"/>
      <c r="AI34" s="257"/>
      <c r="AJ34" s="257"/>
    </row>
    <row r="35" spans="3:36">
      <c r="C35" s="284" t="s">
        <v>206</v>
      </c>
      <c r="D35" s="292">
        <v>1</v>
      </c>
      <c r="E35" s="257" t="s">
        <v>52</v>
      </c>
      <c r="F35" s="267" t="s">
        <v>1667</v>
      </c>
      <c r="G35" s="267">
        <v>6.0408469993482303E-2</v>
      </c>
      <c r="H35" s="274">
        <v>5.5590677139999998E-3</v>
      </c>
      <c r="I35" s="274">
        <v>1.0213552674000001E-2</v>
      </c>
      <c r="J35" s="274">
        <v>5.031807605482299E-3</v>
      </c>
      <c r="K35" s="274">
        <v>3.9604041999999999E-2</v>
      </c>
      <c r="L35" s="267">
        <v>0.34141415517241375</v>
      </c>
      <c r="M35" s="263">
        <v>7.0005153</v>
      </c>
      <c r="N35" s="263">
        <v>9.110594205505888E-3</v>
      </c>
      <c r="O35" s="262">
        <v>4.7683675163291011E-7</v>
      </c>
      <c r="P35" s="262">
        <v>1.2798418076230001E-9</v>
      </c>
      <c r="Q35" s="285">
        <v>5.1260454150000002E-2</v>
      </c>
      <c r="R35" s="281">
        <v>3.0198904000000001E-4</v>
      </c>
      <c r="S35" s="258"/>
      <c r="T35" s="260" t="s">
        <v>1172</v>
      </c>
      <c r="U35" s="258"/>
      <c r="V35" s="258"/>
      <c r="X35" s="257"/>
      <c r="Y35" s="365"/>
      <c r="Z35" s="365"/>
      <c r="AA35" s="257"/>
      <c r="AB35" s="257"/>
      <c r="AC35" s="257"/>
      <c r="AD35" s="257"/>
      <c r="AE35" s="257"/>
      <c r="AF35" s="257"/>
      <c r="AG35" s="257"/>
      <c r="AH35" s="257"/>
      <c r="AI35" s="257"/>
      <c r="AJ35" s="257"/>
    </row>
    <row r="36" spans="3:36">
      <c r="C36" s="284" t="s">
        <v>207</v>
      </c>
      <c r="D36" s="272"/>
      <c r="E36" s="257" t="s">
        <v>52</v>
      </c>
      <c r="F36" s="267" t="s">
        <v>1668</v>
      </c>
      <c r="G36" s="267">
        <v>68.710395430000005</v>
      </c>
      <c r="H36" s="274">
        <v>4.3692617299999998</v>
      </c>
      <c r="I36" s="274">
        <v>33.363726</v>
      </c>
      <c r="J36" s="274">
        <v>5.1084496999999995</v>
      </c>
      <c r="K36" s="274">
        <v>25.868957999999999</v>
      </c>
      <c r="L36" s="267">
        <v>223.00825862068965</v>
      </c>
      <c r="M36" s="263">
        <v>3269.1307999999999</v>
      </c>
      <c r="N36" s="263">
        <v>12.500361188412645</v>
      </c>
      <c r="O36" s="262">
        <v>6.8715890903399998E-4</v>
      </c>
      <c r="P36" s="262">
        <v>1.41379839471004E-6</v>
      </c>
      <c r="Q36" s="285">
        <v>19.487414099999999</v>
      </c>
      <c r="R36" s="281">
        <v>4.6432685000000001E-2</v>
      </c>
      <c r="S36" s="258"/>
      <c r="T36" s="260" t="s">
        <v>1172</v>
      </c>
      <c r="U36" s="258"/>
      <c r="V36" s="258"/>
      <c r="X36" s="257"/>
      <c r="Y36" s="365"/>
      <c r="Z36" s="365"/>
      <c r="AA36" s="257"/>
      <c r="AB36" s="257"/>
      <c r="AC36" s="257"/>
      <c r="AD36" s="257"/>
      <c r="AE36" s="257"/>
      <c r="AF36" s="257"/>
      <c r="AG36" s="257"/>
      <c r="AH36" s="257"/>
      <c r="AI36" s="257"/>
      <c r="AJ36" s="257"/>
    </row>
    <row r="37" spans="3:36" ht="13.8">
      <c r="C37" s="284" t="s">
        <v>208</v>
      </c>
      <c r="D37" s="272"/>
      <c r="E37" s="257" t="s">
        <v>52</v>
      </c>
      <c r="F37" s="267" t="s">
        <v>1669</v>
      </c>
      <c r="G37" s="267">
        <v>0.79288239387600001</v>
      </c>
      <c r="H37" s="274">
        <v>3.5545155389999999E-2</v>
      </c>
      <c r="I37" s="274">
        <v>4.9610097999999998E-2</v>
      </c>
      <c r="J37" s="274">
        <v>8.2064604859999994E-3</v>
      </c>
      <c r="K37" s="274">
        <v>0.69952068000000001</v>
      </c>
      <c r="L37" s="267">
        <v>6.0303506896551724</v>
      </c>
      <c r="M37" s="263">
        <v>98.861469999999997</v>
      </c>
      <c r="N37" s="263">
        <v>0.12439240973303352</v>
      </c>
      <c r="O37" s="262">
        <v>6.4506029569610002E-6</v>
      </c>
      <c r="P37" s="262">
        <v>1.8608999050926004E-8</v>
      </c>
      <c r="Q37" s="285">
        <v>0.75251972938</v>
      </c>
      <c r="R37" s="281">
        <v>3.0055792999999999E-4</v>
      </c>
      <c r="S37" s="258"/>
      <c r="T37" s="258"/>
      <c r="U37" s="258"/>
      <c r="V37" s="258"/>
      <c r="X37" s="257"/>
      <c r="Y37" s="366"/>
      <c r="Z37" s="366"/>
      <c r="AA37" s="257"/>
      <c r="AB37" s="257"/>
      <c r="AC37" s="257"/>
      <c r="AD37" s="257"/>
      <c r="AE37" s="257"/>
      <c r="AF37" s="257"/>
      <c r="AG37" s="257"/>
      <c r="AH37" s="257"/>
      <c r="AI37" s="257"/>
      <c r="AJ37" s="257"/>
    </row>
    <row r="38" spans="3:36">
      <c r="C38" s="284" t="s">
        <v>209</v>
      </c>
      <c r="D38" s="272"/>
      <c r="E38" s="257" t="s">
        <v>52</v>
      </c>
      <c r="F38" s="267" t="s">
        <v>1670</v>
      </c>
      <c r="G38" s="267">
        <v>1.7788929873270001</v>
      </c>
      <c r="H38" s="274">
        <v>3.3573097219999994E-2</v>
      </c>
      <c r="I38" s="274">
        <v>4.6857710899999995E-2</v>
      </c>
      <c r="J38" s="274">
        <v>1.0377511692070001</v>
      </c>
      <c r="K38" s="274">
        <v>0.66071100999999999</v>
      </c>
      <c r="L38" s="267">
        <v>5.6957845689655171</v>
      </c>
      <c r="M38" s="263">
        <v>93.376598000000001</v>
      </c>
      <c r="N38" s="263">
        <v>0.11819793174401667</v>
      </c>
      <c r="O38" s="262">
        <v>6.092721074744E-6</v>
      </c>
      <c r="P38" s="262">
        <v>1.7576564408574001E-8</v>
      </c>
      <c r="Q38" s="285">
        <v>0.80976964699999998</v>
      </c>
      <c r="R38" s="281">
        <v>2.8388288000000001E-4</v>
      </c>
      <c r="S38" s="258"/>
      <c r="T38" s="258" t="s">
        <v>1178</v>
      </c>
      <c r="U38" s="258"/>
      <c r="V38" s="258"/>
      <c r="X38" s="257"/>
      <c r="Y38" s="365"/>
      <c r="Z38" s="365"/>
      <c r="AA38" s="257"/>
      <c r="AB38" s="257"/>
      <c r="AC38" s="257"/>
      <c r="AD38" s="257"/>
      <c r="AE38" s="257"/>
      <c r="AF38" s="257"/>
      <c r="AG38" s="257"/>
      <c r="AH38" s="257"/>
      <c r="AI38" s="257"/>
      <c r="AJ38" s="257"/>
    </row>
    <row r="39" spans="3:36">
      <c r="C39" s="284" t="s">
        <v>210</v>
      </c>
      <c r="D39" s="272"/>
      <c r="E39" s="257" t="s">
        <v>52</v>
      </c>
      <c r="F39" s="267" t="s">
        <v>1671</v>
      </c>
      <c r="G39" s="267">
        <v>1.9887533437630001</v>
      </c>
      <c r="H39" s="274">
        <v>5.8680770739999999E-2</v>
      </c>
      <c r="I39" s="274">
        <v>8.1900297499999997E-2</v>
      </c>
      <c r="J39" s="274">
        <v>0.69334787552300003</v>
      </c>
      <c r="K39" s="274">
        <v>1.1548244000000001</v>
      </c>
      <c r="L39" s="267">
        <v>9.95538275862069</v>
      </c>
      <c r="M39" s="263">
        <v>163.20838000000001</v>
      </c>
      <c r="N39" s="263">
        <v>0.20582341493074044</v>
      </c>
      <c r="O39" s="262">
        <v>1.0649168612002999E-5</v>
      </c>
      <c r="P39" s="262">
        <v>3.0721215736729809E-8</v>
      </c>
      <c r="Q39" s="285">
        <v>1.307659473</v>
      </c>
      <c r="R39" s="281">
        <v>4.9618495999999995E-4</v>
      </c>
      <c r="S39" s="258"/>
      <c r="T39" s="258" t="s">
        <v>1178</v>
      </c>
      <c r="U39" s="258"/>
      <c r="V39" s="258"/>
      <c r="X39" s="257"/>
      <c r="Y39" s="365"/>
      <c r="Z39" s="365"/>
      <c r="AA39" s="257"/>
      <c r="AB39" s="257"/>
      <c r="AC39" s="257"/>
      <c r="AD39" s="257"/>
      <c r="AE39" s="257"/>
      <c r="AF39" s="257"/>
      <c r="AG39" s="257"/>
      <c r="AH39" s="257"/>
      <c r="AI39" s="257"/>
      <c r="AJ39" s="257"/>
    </row>
    <row r="40" spans="3:36">
      <c r="C40" s="284" t="s">
        <v>211</v>
      </c>
      <c r="D40" s="292">
        <v>1</v>
      </c>
      <c r="E40" s="257" t="s">
        <v>52</v>
      </c>
      <c r="F40" s="267" t="s">
        <v>1672</v>
      </c>
      <c r="G40" s="267">
        <v>5.7570185054486897E-2</v>
      </c>
      <c r="H40" s="274">
        <v>5.530804492E-3</v>
      </c>
      <c r="I40" s="274">
        <v>9.8908693880000002E-3</v>
      </c>
      <c r="J40" s="274">
        <v>3.7470041744869001E-3</v>
      </c>
      <c r="K40" s="274">
        <v>3.8401507000000001E-2</v>
      </c>
      <c r="L40" s="267">
        <v>0.33104747413793101</v>
      </c>
      <c r="M40" s="263">
        <v>6.8629321000000001</v>
      </c>
      <c r="N40" s="263">
        <v>8.8041298131466481E-3</v>
      </c>
      <c r="O40" s="262">
        <v>4.6063903265506993E-7</v>
      </c>
      <c r="P40" s="262">
        <v>1.2424831482572899E-9</v>
      </c>
      <c r="Q40" s="285">
        <v>4.9463013059999998E-2</v>
      </c>
      <c r="R40" s="281">
        <v>1.9586231E-4</v>
      </c>
      <c r="S40" s="258"/>
      <c r="T40" s="260" t="s">
        <v>1172</v>
      </c>
      <c r="U40" s="258"/>
      <c r="V40" s="258"/>
      <c r="X40" s="257"/>
      <c r="Y40" s="365"/>
      <c r="Z40" s="365"/>
      <c r="AA40" s="257"/>
      <c r="AB40" s="257"/>
      <c r="AC40" s="257"/>
      <c r="AD40" s="257"/>
      <c r="AE40" s="257"/>
      <c r="AF40" s="257"/>
      <c r="AG40" s="257"/>
      <c r="AH40" s="257"/>
      <c r="AI40" s="257"/>
      <c r="AJ40" s="257"/>
    </row>
    <row r="41" spans="3:36">
      <c r="C41" s="284" t="s">
        <v>212</v>
      </c>
      <c r="E41" s="257" t="s">
        <v>52</v>
      </c>
      <c r="F41" s="267" t="s">
        <v>1673</v>
      </c>
      <c r="G41" s="267">
        <v>29.461455933219998</v>
      </c>
      <c r="H41" s="274">
        <v>6.0704522799999994E-2</v>
      </c>
      <c r="I41" s="274">
        <v>0.17869139900000003</v>
      </c>
      <c r="J41" s="274">
        <v>28.706000551419997</v>
      </c>
      <c r="K41" s="274">
        <v>0.51605946000000003</v>
      </c>
      <c r="L41" s="267">
        <v>4.4487884482758622</v>
      </c>
      <c r="M41" s="263">
        <v>85.925172000000003</v>
      </c>
      <c r="N41" s="263">
        <v>0.15000881508474156</v>
      </c>
      <c r="O41" s="262">
        <v>7.4794724922399999E-6</v>
      </c>
      <c r="P41" s="262">
        <v>1.8631920466010001E-8</v>
      </c>
      <c r="Q41" s="285">
        <v>1.9118254800000001</v>
      </c>
      <c r="R41" s="281">
        <v>5.3947027999999998E-3</v>
      </c>
      <c r="S41" s="258"/>
      <c r="T41" s="258" t="s">
        <v>1178</v>
      </c>
      <c r="U41" s="258"/>
      <c r="V41" s="258"/>
      <c r="X41" s="257"/>
      <c r="Y41" s="365"/>
      <c r="Z41" s="365"/>
      <c r="AA41" s="257"/>
      <c r="AB41" s="257"/>
      <c r="AC41" s="257"/>
      <c r="AD41" s="257"/>
      <c r="AE41" s="257"/>
      <c r="AF41" s="257"/>
      <c r="AG41" s="257"/>
      <c r="AH41" s="257"/>
      <c r="AI41" s="257"/>
      <c r="AJ41" s="257"/>
    </row>
    <row r="42" spans="3:36">
      <c r="C42" s="284" t="s">
        <v>213</v>
      </c>
      <c r="E42" s="257" t="s">
        <v>52</v>
      </c>
      <c r="F42" s="267" t="s">
        <v>1674</v>
      </c>
      <c r="G42" s="267">
        <v>1.3894567530040001</v>
      </c>
      <c r="H42" s="274">
        <v>4.30485985E-2</v>
      </c>
      <c r="I42" s="274">
        <v>6.0082595000000003E-2</v>
      </c>
      <c r="J42" s="274">
        <v>0.43913880950400003</v>
      </c>
      <c r="K42" s="274">
        <v>0.84718674999999999</v>
      </c>
      <c r="L42" s="267">
        <v>7.3033340517241374</v>
      </c>
      <c r="M42" s="263">
        <v>119.73074</v>
      </c>
      <c r="N42" s="263">
        <v>0.15065115870661386</v>
      </c>
      <c r="O42" s="262">
        <v>7.8122999104630014E-6</v>
      </c>
      <c r="P42" s="262">
        <v>2.2537285173197499E-8</v>
      </c>
      <c r="Q42" s="285">
        <v>0.91137369379599997</v>
      </c>
      <c r="R42" s="281">
        <v>3.6877931000000002E-4</v>
      </c>
      <c r="S42" s="258"/>
      <c r="T42" s="258" t="s">
        <v>1178</v>
      </c>
      <c r="U42" s="258"/>
      <c r="V42" s="258"/>
      <c r="X42" s="257"/>
      <c r="Y42" s="365"/>
      <c r="Z42" s="365"/>
      <c r="AA42" s="257"/>
      <c r="AB42" s="257"/>
      <c r="AC42" s="257"/>
      <c r="AD42" s="257"/>
      <c r="AE42" s="257"/>
      <c r="AF42" s="257"/>
      <c r="AG42" s="257"/>
      <c r="AH42" s="257"/>
      <c r="AI42" s="257"/>
      <c r="AJ42" s="257"/>
    </row>
    <row r="43" spans="3:36">
      <c r="C43" s="361"/>
      <c r="F43" s="261"/>
      <c r="R43" s="280"/>
      <c r="S43" s="258"/>
      <c r="T43" s="258"/>
      <c r="U43" s="258"/>
      <c r="V43" s="258"/>
      <c r="X43" s="257"/>
      <c r="Y43" s="365"/>
      <c r="Z43" s="365"/>
      <c r="AA43" s="257"/>
      <c r="AB43" s="257"/>
      <c r="AC43" s="257"/>
      <c r="AD43" s="257"/>
      <c r="AE43" s="257"/>
      <c r="AF43" s="257"/>
      <c r="AG43" s="257"/>
      <c r="AH43" s="257"/>
      <c r="AI43" s="257"/>
      <c r="AJ43" s="257"/>
    </row>
    <row r="44" spans="3:36">
      <c r="C44" s="273" t="s">
        <v>63</v>
      </c>
      <c r="D44" s="272" t="s">
        <v>4</v>
      </c>
      <c r="E44" s="272"/>
      <c r="F44" s="291"/>
      <c r="G44" s="291"/>
      <c r="H44" s="289"/>
      <c r="I44" s="289"/>
      <c r="J44" s="289"/>
      <c r="K44" s="289"/>
      <c r="L44" s="290"/>
      <c r="M44" s="290"/>
      <c r="N44" s="290"/>
      <c r="O44" s="289"/>
      <c r="P44" s="289"/>
      <c r="Q44" s="289"/>
      <c r="R44" s="306"/>
      <c r="X44" s="257"/>
      <c r="Y44" s="365"/>
      <c r="Z44" s="365"/>
      <c r="AA44" s="257"/>
      <c r="AB44" s="257"/>
      <c r="AC44" s="257"/>
      <c r="AD44" s="257"/>
      <c r="AE44" s="257"/>
      <c r="AF44" s="257"/>
      <c r="AG44" s="257"/>
      <c r="AH44" s="257"/>
      <c r="AI44" s="257"/>
      <c r="AJ44" s="257"/>
    </row>
    <row r="45" spans="3:36">
      <c r="C45" s="284" t="s">
        <v>214</v>
      </c>
      <c r="E45" s="257" t="s">
        <v>52</v>
      </c>
      <c r="F45" s="267" t="s">
        <v>1675</v>
      </c>
      <c r="G45" s="267">
        <v>8.338529087865465E-2</v>
      </c>
      <c r="H45" s="274">
        <v>4.6685614159999999E-4</v>
      </c>
      <c r="I45" s="274">
        <v>2.2142163751200004E-3</v>
      </c>
      <c r="J45" s="274">
        <v>5.9493699361934646E-2</v>
      </c>
      <c r="K45" s="274">
        <v>2.1210519000000001E-2</v>
      </c>
      <c r="L45" s="267">
        <v>0.18284930172413794</v>
      </c>
      <c r="M45" s="263">
        <v>10.04392</v>
      </c>
      <c r="N45" s="263">
        <v>4.1938025531509321E-3</v>
      </c>
      <c r="O45" s="262">
        <v>2.1572178158988701E-7</v>
      </c>
      <c r="P45" s="262">
        <v>5.6967777593378657E-10</v>
      </c>
      <c r="Q45" s="285">
        <v>3.4025165419581005E-2</v>
      </c>
      <c r="R45" s="281">
        <v>1.5665908E-5</v>
      </c>
      <c r="S45" s="258"/>
      <c r="T45" s="260" t="s">
        <v>1179</v>
      </c>
      <c r="U45" s="258"/>
      <c r="V45" s="258"/>
      <c r="X45" s="299"/>
      <c r="Y45" s="365"/>
      <c r="Z45" s="365"/>
      <c r="AA45" s="257"/>
      <c r="AB45" s="257"/>
      <c r="AC45" s="257"/>
      <c r="AD45" s="257"/>
      <c r="AE45" s="257"/>
      <c r="AF45" s="257"/>
      <c r="AG45" s="257"/>
      <c r="AH45" s="257"/>
      <c r="AI45" s="257"/>
      <c r="AJ45" s="257"/>
    </row>
    <row r="46" spans="3:36">
      <c r="C46" s="284" t="s">
        <v>215</v>
      </c>
      <c r="E46" s="257" t="s">
        <v>52</v>
      </c>
      <c r="F46" s="267" t="s">
        <v>1676</v>
      </c>
      <c r="G46" s="267">
        <v>0.14147257700748442</v>
      </c>
      <c r="H46" s="274">
        <v>6.2655269300000002E-3</v>
      </c>
      <c r="I46" s="274">
        <v>7.5045010640000007E-2</v>
      </c>
      <c r="J46" s="274">
        <v>3.6223644374844097E-3</v>
      </c>
      <c r="K46" s="274">
        <v>5.6539674999999998E-2</v>
      </c>
      <c r="L46" s="267">
        <v>0.48741099137931032</v>
      </c>
      <c r="M46" s="263">
        <v>20.213072</v>
      </c>
      <c r="N46" s="263">
        <v>1.4993449378909481E-2</v>
      </c>
      <c r="O46" s="262">
        <v>7.5529797473699993E-7</v>
      </c>
      <c r="P46" s="262">
        <v>1.8310716807879698E-9</v>
      </c>
      <c r="Q46" s="285">
        <v>0.17531667475999999</v>
      </c>
      <c r="R46" s="281">
        <v>7.7098585000000006E-5</v>
      </c>
      <c r="S46" s="258"/>
      <c r="T46" s="258" t="s">
        <v>1180</v>
      </c>
      <c r="U46" s="258"/>
      <c r="V46" s="258"/>
      <c r="X46" s="299"/>
      <c r="Y46" s="365"/>
      <c r="Z46" s="365"/>
      <c r="AA46" s="257"/>
      <c r="AB46" s="257"/>
      <c r="AC46" s="257"/>
      <c r="AD46" s="257"/>
      <c r="AE46" s="257"/>
      <c r="AF46" s="257"/>
      <c r="AG46" s="257"/>
      <c r="AH46" s="257"/>
      <c r="AI46" s="257"/>
      <c r="AJ46" s="257"/>
    </row>
    <row r="47" spans="3:36" ht="13.8">
      <c r="C47" s="284" t="s">
        <v>216</v>
      </c>
      <c r="E47" s="257" t="s">
        <v>52</v>
      </c>
      <c r="F47" s="267" t="s">
        <v>1677</v>
      </c>
      <c r="G47" s="267">
        <v>6.2684011350278235E-2</v>
      </c>
      <c r="H47" s="274">
        <v>2.670662951E-3</v>
      </c>
      <c r="I47" s="274">
        <v>4.6607830699999998E-2</v>
      </c>
      <c r="J47" s="274">
        <v>1.21228269927824E-3</v>
      </c>
      <c r="K47" s="274">
        <v>1.2193235E-2</v>
      </c>
      <c r="L47" s="267">
        <v>0.1051140948275862</v>
      </c>
      <c r="M47" s="263">
        <v>9.6491319999999998</v>
      </c>
      <c r="N47" s="263">
        <v>5.1739684225922452E-3</v>
      </c>
      <c r="O47" s="262">
        <v>2.5220931179800001E-7</v>
      </c>
      <c r="P47" s="262">
        <v>5.1443566671405291E-10</v>
      </c>
      <c r="Q47" s="285">
        <v>8.9566209470700001E-2</v>
      </c>
      <c r="R47" s="281">
        <v>3.0246029000000001E-5</v>
      </c>
      <c r="S47" s="258"/>
      <c r="T47" s="258" t="s">
        <v>1180</v>
      </c>
      <c r="U47" s="258"/>
      <c r="V47" s="258"/>
      <c r="X47" s="299"/>
      <c r="Y47" s="366"/>
      <c r="Z47" s="366"/>
      <c r="AA47" s="257"/>
      <c r="AB47" s="257"/>
      <c r="AC47" s="257"/>
      <c r="AD47" s="257"/>
      <c r="AE47" s="257"/>
      <c r="AF47" s="257"/>
      <c r="AG47" s="257"/>
      <c r="AH47" s="257"/>
      <c r="AI47" s="257"/>
      <c r="AJ47" s="257"/>
    </row>
    <row r="48" spans="3:36">
      <c r="C48" s="273" t="s">
        <v>116</v>
      </c>
      <c r="D48" s="272" t="s">
        <v>1077</v>
      </c>
      <c r="F48" s="291"/>
      <c r="G48" s="291"/>
      <c r="H48" s="289"/>
      <c r="I48" s="289"/>
      <c r="J48" s="289"/>
      <c r="K48" s="289"/>
      <c r="L48" s="290"/>
      <c r="M48" s="290"/>
      <c r="N48" s="290"/>
      <c r="O48" s="289"/>
      <c r="P48" s="289"/>
      <c r="Q48" s="289"/>
      <c r="R48" s="306"/>
      <c r="X48" s="260"/>
      <c r="Y48" s="365"/>
      <c r="Z48" s="365"/>
      <c r="AA48" s="257"/>
      <c r="AB48" s="257"/>
      <c r="AC48" s="257"/>
      <c r="AD48" s="257"/>
      <c r="AE48" s="257"/>
      <c r="AF48" s="257"/>
      <c r="AG48" s="257"/>
      <c r="AH48" s="257"/>
      <c r="AI48" s="257"/>
      <c r="AJ48" s="257"/>
    </row>
    <row r="49" spans="3:36">
      <c r="C49" s="284" t="s">
        <v>217</v>
      </c>
      <c r="E49" s="257" t="s">
        <v>52</v>
      </c>
      <c r="F49" s="267" t="s">
        <v>1678</v>
      </c>
      <c r="G49" s="267">
        <v>0.25907268463480554</v>
      </c>
      <c r="H49" s="274">
        <v>1.1718413590000001E-2</v>
      </c>
      <c r="I49" s="274">
        <v>1.6882938029999999E-2</v>
      </c>
      <c r="J49" s="274">
        <v>3.689433014805542E-3</v>
      </c>
      <c r="K49" s="274">
        <v>0.22678190000000001</v>
      </c>
      <c r="L49" s="267">
        <v>1.9550163793103448</v>
      </c>
      <c r="M49" s="263">
        <v>32.123292999999997</v>
      </c>
      <c r="N49" s="263">
        <v>4.0587414522750886E-2</v>
      </c>
      <c r="O49" s="262">
        <v>2.1065684892040005E-6</v>
      </c>
      <c r="P49" s="262">
        <v>6.0607311650482004E-9</v>
      </c>
      <c r="Q49" s="285">
        <v>0.24208527758999998</v>
      </c>
      <c r="R49" s="281">
        <v>1.0003199000000001E-4</v>
      </c>
      <c r="S49" s="258"/>
      <c r="T49" s="260" t="s">
        <v>1181</v>
      </c>
      <c r="U49" s="258"/>
      <c r="V49" s="258"/>
      <c r="X49" s="257"/>
      <c r="Y49" s="365"/>
      <c r="Z49" s="365"/>
      <c r="AA49" s="257"/>
      <c r="AB49" s="257"/>
      <c r="AC49" s="257"/>
      <c r="AD49" s="257"/>
      <c r="AE49" s="257"/>
      <c r="AF49" s="257"/>
      <c r="AG49" s="257"/>
      <c r="AH49" s="257"/>
      <c r="AI49" s="257"/>
      <c r="AJ49" s="257"/>
    </row>
    <row r="50" spans="3:36">
      <c r="C50" s="273" t="s">
        <v>117</v>
      </c>
      <c r="D50" s="272" t="s">
        <v>105</v>
      </c>
      <c r="F50" s="291"/>
      <c r="G50" s="291"/>
      <c r="H50" s="289"/>
      <c r="I50" s="289"/>
      <c r="J50" s="289"/>
      <c r="K50" s="289"/>
      <c r="L50" s="290"/>
      <c r="M50" s="290"/>
      <c r="N50" s="290"/>
      <c r="O50" s="289"/>
      <c r="P50" s="289"/>
      <c r="Q50" s="289"/>
      <c r="R50" s="306"/>
      <c r="S50" s="257"/>
      <c r="T50" s="257"/>
      <c r="U50" s="257"/>
      <c r="V50" s="257"/>
      <c r="W50" s="258"/>
      <c r="X50" s="257"/>
      <c r="Y50" s="365"/>
      <c r="Z50" s="365"/>
      <c r="AA50" s="257"/>
      <c r="AB50" s="257"/>
      <c r="AC50" s="257"/>
      <c r="AD50" s="257"/>
      <c r="AE50" s="257"/>
      <c r="AF50" s="257"/>
      <c r="AG50" s="257"/>
      <c r="AH50" s="257"/>
      <c r="AI50" s="257"/>
      <c r="AJ50" s="257"/>
    </row>
    <row r="51" spans="3:36">
      <c r="C51" s="284" t="s">
        <v>218</v>
      </c>
      <c r="E51" s="257" t="s">
        <v>52</v>
      </c>
      <c r="F51" s="267" t="s">
        <v>1679</v>
      </c>
      <c r="G51" s="267">
        <v>0.64300948429387217</v>
      </c>
      <c r="H51" s="274">
        <v>3.5266660589999999E-2</v>
      </c>
      <c r="I51" s="274">
        <v>9.2925041200000003E-2</v>
      </c>
      <c r="J51" s="274">
        <v>2.9129062503872188E-2</v>
      </c>
      <c r="K51" s="274">
        <v>0.48568872000000002</v>
      </c>
      <c r="L51" s="267">
        <v>4.1869717241379307</v>
      </c>
      <c r="M51" s="263">
        <v>64.190639000000004</v>
      </c>
      <c r="N51" s="263">
        <v>0.1071618479924131</v>
      </c>
      <c r="O51" s="262">
        <v>5.6642476837429997E-6</v>
      </c>
      <c r="P51" s="262">
        <v>1.4547462821928703E-8</v>
      </c>
      <c r="Q51" s="285">
        <v>0.51157055439999999</v>
      </c>
      <c r="R51" s="281">
        <v>1.8943314000000001E-3</v>
      </c>
      <c r="S51" s="258"/>
      <c r="T51" s="258" t="s">
        <v>1174</v>
      </c>
      <c r="U51" s="258"/>
      <c r="V51" s="258"/>
      <c r="X51" s="257"/>
      <c r="Y51" s="365"/>
      <c r="Z51" s="365"/>
      <c r="AA51" s="257"/>
      <c r="AB51" s="257"/>
      <c r="AC51" s="257"/>
      <c r="AD51" s="257"/>
      <c r="AE51" s="257"/>
      <c r="AF51" s="257"/>
      <c r="AG51" s="257"/>
      <c r="AH51" s="257"/>
      <c r="AI51" s="257"/>
      <c r="AJ51" s="257"/>
    </row>
    <row r="52" spans="3:36">
      <c r="C52" s="284" t="s">
        <v>219</v>
      </c>
      <c r="E52" s="257" t="s">
        <v>52</v>
      </c>
      <c r="F52" s="267" t="s">
        <v>1680</v>
      </c>
      <c r="G52" s="267">
        <v>0.21504172876063815</v>
      </c>
      <c r="H52" s="274">
        <v>1.199356006E-2</v>
      </c>
      <c r="I52" s="274">
        <v>3.6607375800000001E-2</v>
      </c>
      <c r="J52" s="274">
        <v>2.7285162900638132E-2</v>
      </c>
      <c r="K52" s="274">
        <v>0.13915563</v>
      </c>
      <c r="L52" s="267">
        <v>1.1996175</v>
      </c>
      <c r="M52" s="263">
        <v>18.313939999999999</v>
      </c>
      <c r="N52" s="263">
        <v>3.4619675945731912E-2</v>
      </c>
      <c r="O52" s="262">
        <v>1.8198443896929999E-6</v>
      </c>
      <c r="P52" s="262">
        <v>4.5450616344588001E-9</v>
      </c>
      <c r="Q52" s="285">
        <v>0.201055183</v>
      </c>
      <c r="R52" s="281">
        <v>1.7692349E-3</v>
      </c>
      <c r="S52" s="258"/>
      <c r="T52" s="258" t="s">
        <v>1174</v>
      </c>
      <c r="U52" s="258"/>
      <c r="V52" s="258"/>
      <c r="X52" s="257"/>
      <c r="Y52" s="365"/>
      <c r="Z52" s="365"/>
      <c r="AA52" s="257"/>
      <c r="AB52" s="257"/>
      <c r="AC52" s="257"/>
      <c r="AD52" s="257"/>
      <c r="AE52" s="257"/>
      <c r="AF52" s="257"/>
      <c r="AG52" s="257"/>
      <c r="AH52" s="257"/>
      <c r="AI52" s="257"/>
      <c r="AJ52" s="257"/>
    </row>
    <row r="53" spans="3:36">
      <c r="C53" s="284" t="s">
        <v>220</v>
      </c>
      <c r="E53" s="257" t="s">
        <v>52</v>
      </c>
      <c r="F53" s="267" t="s">
        <v>1681</v>
      </c>
      <c r="G53" s="267">
        <v>0.11896443663893265</v>
      </c>
      <c r="H53" s="274">
        <v>5.8186715299999997E-3</v>
      </c>
      <c r="I53" s="274">
        <v>1.352706744E-2</v>
      </c>
      <c r="J53" s="274">
        <v>1.0637589668932645E-2</v>
      </c>
      <c r="K53" s="274">
        <v>8.8981108000000003E-2</v>
      </c>
      <c r="L53" s="267">
        <v>0.76707851724137932</v>
      </c>
      <c r="M53" s="263">
        <v>12.228809</v>
      </c>
      <c r="N53" s="263">
        <v>1.8356734721389625E-2</v>
      </c>
      <c r="O53" s="262">
        <v>9.6505759666700012E-7</v>
      </c>
      <c r="P53" s="262">
        <v>2.6116584778965995E-9</v>
      </c>
      <c r="Q53" s="285">
        <v>9.0590294042000002E-2</v>
      </c>
      <c r="R53" s="281">
        <v>6.9750412999999996E-4</v>
      </c>
      <c r="S53" s="258"/>
      <c r="T53" s="258" t="s">
        <v>1174</v>
      </c>
      <c r="U53" s="258"/>
      <c r="V53" s="258"/>
      <c r="X53" s="257"/>
      <c r="Y53" s="365"/>
      <c r="Z53" s="365"/>
      <c r="AA53" s="257"/>
      <c r="AB53" s="257"/>
      <c r="AC53" s="257"/>
      <c r="AD53" s="257"/>
      <c r="AE53" s="257"/>
      <c r="AF53" s="257"/>
      <c r="AG53" s="257"/>
      <c r="AH53" s="257"/>
      <c r="AI53" s="257"/>
      <c r="AJ53" s="257"/>
    </row>
    <row r="54" spans="3:36">
      <c r="C54" s="273" t="s">
        <v>64</v>
      </c>
      <c r="E54" s="272" t="s">
        <v>5</v>
      </c>
      <c r="F54" s="291"/>
      <c r="G54" s="291"/>
      <c r="H54" s="289"/>
      <c r="I54" s="289"/>
      <c r="J54" s="289"/>
      <c r="K54" s="289"/>
      <c r="L54" s="290"/>
      <c r="M54" s="290"/>
      <c r="N54" s="290"/>
      <c r="O54" s="289"/>
      <c r="P54" s="289"/>
      <c r="Q54" s="289"/>
      <c r="R54" s="306"/>
      <c r="X54" s="260"/>
      <c r="Y54" s="257"/>
      <c r="Z54" s="257"/>
      <c r="AA54" s="257"/>
      <c r="AB54" s="257"/>
      <c r="AC54" s="257"/>
      <c r="AD54" s="257"/>
      <c r="AE54" s="257"/>
      <c r="AF54" s="257"/>
      <c r="AG54" s="257"/>
      <c r="AH54" s="257"/>
      <c r="AI54" s="257"/>
      <c r="AJ54" s="257"/>
    </row>
    <row r="55" spans="3:36">
      <c r="C55" s="284" t="s">
        <v>221</v>
      </c>
      <c r="E55" s="257" t="s">
        <v>52</v>
      </c>
      <c r="F55" s="267" t="s">
        <v>1682</v>
      </c>
      <c r="G55" s="267">
        <v>0.29384461241611082</v>
      </c>
      <c r="H55" s="274">
        <v>1.8942622709999999E-2</v>
      </c>
      <c r="I55" s="274">
        <v>5.5693907899999999E-2</v>
      </c>
      <c r="J55" s="274">
        <v>5.8164931806110834E-2</v>
      </c>
      <c r="K55" s="274">
        <v>0.16104315</v>
      </c>
      <c r="L55" s="267">
        <v>1.3883030172413793</v>
      </c>
      <c r="M55" s="263">
        <v>26.801432999999999</v>
      </c>
      <c r="N55" s="263">
        <v>4.3022635094239828E-2</v>
      </c>
      <c r="O55" s="262">
        <v>2.3327292431599999E-6</v>
      </c>
      <c r="P55" s="262">
        <v>5.8154445779953998E-9</v>
      </c>
      <c r="Q55" s="285">
        <v>6.8925824519999998E-2</v>
      </c>
      <c r="R55" s="281">
        <v>1.4760114000000001E-4</v>
      </c>
      <c r="S55" s="258"/>
      <c r="T55" s="260" t="s">
        <v>1182</v>
      </c>
      <c r="U55" s="258"/>
      <c r="V55" s="258"/>
      <c r="X55" s="257"/>
      <c r="Y55" s="257"/>
      <c r="Z55" s="257"/>
      <c r="AA55" s="257"/>
      <c r="AB55" s="257"/>
      <c r="AC55" s="257"/>
      <c r="AD55" s="257"/>
      <c r="AE55" s="257"/>
      <c r="AF55" s="257"/>
      <c r="AG55" s="257"/>
      <c r="AH55" s="257"/>
      <c r="AI55" s="257"/>
      <c r="AJ55" s="257"/>
    </row>
    <row r="56" spans="3:36">
      <c r="C56" s="284" t="s">
        <v>1159</v>
      </c>
      <c r="E56" s="257" t="s">
        <v>52</v>
      </c>
      <c r="F56" s="267" t="s">
        <v>1683</v>
      </c>
      <c r="G56" s="267">
        <v>7.4040363499110834E-2</v>
      </c>
      <c r="H56" s="274">
        <v>4.7607394510000003E-3</v>
      </c>
      <c r="I56" s="274">
        <v>1.39477525E-2</v>
      </c>
      <c r="J56" s="274">
        <v>1.485131554811083E-2</v>
      </c>
      <c r="K56" s="274">
        <v>4.0480556000000001E-2</v>
      </c>
      <c r="L56" s="267">
        <v>0.34897031034482756</v>
      </c>
      <c r="M56" s="263">
        <v>6.7274637999999998</v>
      </c>
      <c r="N56" s="263">
        <v>1.0799702105654023E-2</v>
      </c>
      <c r="O56" s="262">
        <v>5.8536355605899985E-7</v>
      </c>
      <c r="P56" s="262">
        <v>1.4626270727773004E-9</v>
      </c>
      <c r="Q56" s="285">
        <v>1.7569868932999999E-2</v>
      </c>
      <c r="R56" s="281">
        <v>6.4623480000000001E-5</v>
      </c>
      <c r="S56" s="258"/>
      <c r="T56" s="260" t="s">
        <v>1182</v>
      </c>
      <c r="U56" s="258"/>
      <c r="V56" s="258"/>
      <c r="X56" s="257"/>
      <c r="Y56" s="257"/>
      <c r="Z56" s="257"/>
      <c r="AA56" s="257"/>
      <c r="AB56" s="257"/>
      <c r="AC56" s="257"/>
      <c r="AD56" s="257"/>
      <c r="AE56" s="257"/>
      <c r="AF56" s="257"/>
      <c r="AG56" s="257"/>
      <c r="AH56" s="257"/>
      <c r="AI56" s="257"/>
      <c r="AJ56" s="257"/>
    </row>
    <row r="57" spans="3:36">
      <c r="C57" s="284" t="s">
        <v>1160</v>
      </c>
      <c r="E57" s="257" t="s">
        <v>52</v>
      </c>
      <c r="F57" s="267" t="s">
        <v>1684</v>
      </c>
      <c r="G57" s="267">
        <v>1.2969552150968107</v>
      </c>
      <c r="H57" s="274">
        <v>1.9574723552899999E-2</v>
      </c>
      <c r="I57" s="274">
        <v>0.14213804299999999</v>
      </c>
      <c r="J57" s="274">
        <v>7.6322485439108299E-3</v>
      </c>
      <c r="K57" s="274">
        <v>1.1276101999999999</v>
      </c>
      <c r="L57" s="267">
        <v>9.7207775862068946</v>
      </c>
      <c r="M57" s="263">
        <v>175.65493000000001</v>
      </c>
      <c r="N57" s="263">
        <v>0.21460043455999608</v>
      </c>
      <c r="O57" s="262">
        <v>1.1679237892422745E-5</v>
      </c>
      <c r="P57" s="262">
        <v>3.0667697553608611E-8</v>
      </c>
      <c r="Q57" s="285">
        <v>0.11165632180139999</v>
      </c>
      <c r="R57" s="281">
        <v>5.5720447999999998E-4</v>
      </c>
      <c r="S57" s="258"/>
      <c r="T57" s="258" t="s">
        <v>1173</v>
      </c>
      <c r="U57" s="258"/>
      <c r="V57" s="258"/>
      <c r="X57" s="257"/>
      <c r="Y57" s="257"/>
      <c r="Z57" s="257"/>
      <c r="AA57" s="257"/>
      <c r="AB57" s="257"/>
      <c r="AC57" s="257"/>
      <c r="AD57" s="257"/>
      <c r="AE57" s="257"/>
      <c r="AF57" s="257"/>
      <c r="AG57" s="257"/>
      <c r="AH57" s="257"/>
      <c r="AI57" s="257"/>
      <c r="AJ57" s="257"/>
    </row>
    <row r="58" spans="3:36">
      <c r="C58" s="284" t="s">
        <v>1161</v>
      </c>
      <c r="E58" s="257" t="s">
        <v>52</v>
      </c>
      <c r="F58" s="267" t="s">
        <v>1685</v>
      </c>
      <c r="G58" s="267">
        <v>4.1985577836110829E-2</v>
      </c>
      <c r="H58" s="274">
        <v>2.6925482190000003E-3</v>
      </c>
      <c r="I58" s="274">
        <v>7.8597717000000004E-3</v>
      </c>
      <c r="J58" s="274">
        <v>8.5347469171108293E-3</v>
      </c>
      <c r="K58" s="274">
        <v>2.2898511E-2</v>
      </c>
      <c r="L58" s="267">
        <v>0.19740095689655171</v>
      </c>
      <c r="M58" s="263">
        <v>3.8000099000000001</v>
      </c>
      <c r="N58" s="263">
        <v>6.1005243811480172E-3</v>
      </c>
      <c r="O58" s="262">
        <v>3.3053939313100001E-7</v>
      </c>
      <c r="P58" s="262">
        <v>8.2784120569430015E-10</v>
      </c>
      <c r="Q58" s="285">
        <v>1.0080458202000001E-2</v>
      </c>
      <c r="R58" s="281">
        <v>5.2522572000000001E-5</v>
      </c>
      <c r="S58" s="258"/>
      <c r="T58" s="260" t="s">
        <v>1182</v>
      </c>
      <c r="U58" s="258"/>
      <c r="V58" s="258"/>
      <c r="X58" s="257"/>
      <c r="Y58" s="257"/>
      <c r="Z58" s="257"/>
      <c r="AA58" s="257"/>
      <c r="AB58" s="257"/>
      <c r="AC58" s="257"/>
      <c r="AD58" s="257"/>
      <c r="AE58" s="257"/>
      <c r="AF58" s="257"/>
      <c r="AG58" s="257"/>
      <c r="AH58" s="257"/>
      <c r="AI58" s="257"/>
      <c r="AJ58" s="257"/>
    </row>
    <row r="59" spans="3:36">
      <c r="C59" s="284" t="s">
        <v>1445</v>
      </c>
      <c r="E59" s="257" t="s">
        <v>52</v>
      </c>
      <c r="F59" s="267" t="s">
        <v>1686</v>
      </c>
      <c r="G59" s="267">
        <v>6.1266653462110826E-2</v>
      </c>
      <c r="H59" s="274">
        <v>3.936573116E-3</v>
      </c>
      <c r="I59" s="274">
        <v>1.1521715100000001E-2</v>
      </c>
      <c r="J59" s="274">
        <v>1.2334187246110828E-2</v>
      </c>
      <c r="K59" s="274">
        <v>3.3474178E-2</v>
      </c>
      <c r="L59" s="267">
        <v>0.28857050000000001</v>
      </c>
      <c r="M59" s="263">
        <v>5.5608843999999999</v>
      </c>
      <c r="N59" s="263">
        <v>8.92709742215822E-3</v>
      </c>
      <c r="O59" s="262">
        <v>4.8381708309799997E-7</v>
      </c>
      <c r="P59" s="262">
        <v>1.2096673047619998E-9</v>
      </c>
      <c r="Q59" s="285">
        <v>1.458536692E-2</v>
      </c>
      <c r="R59" s="281">
        <v>5.9801313999999998E-5</v>
      </c>
      <c r="S59" s="258"/>
      <c r="U59" s="258"/>
      <c r="V59" s="258"/>
      <c r="X59" s="257"/>
      <c r="Y59" s="257"/>
      <c r="Z59" s="257"/>
      <c r="AA59" s="257"/>
      <c r="AB59" s="257"/>
      <c r="AC59" s="257"/>
      <c r="AD59" s="257"/>
      <c r="AE59" s="257"/>
      <c r="AF59" s="257"/>
      <c r="AG59" s="257"/>
      <c r="AH59" s="257"/>
      <c r="AI59" s="257"/>
      <c r="AJ59" s="257"/>
    </row>
    <row r="60" spans="3:36">
      <c r="C60" s="273" t="s">
        <v>118</v>
      </c>
      <c r="E60" s="272" t="s">
        <v>6</v>
      </c>
      <c r="F60" s="291"/>
      <c r="G60" s="291"/>
      <c r="H60" s="289"/>
      <c r="I60" s="289"/>
      <c r="J60" s="289"/>
      <c r="K60" s="289"/>
      <c r="L60" s="290"/>
      <c r="M60" s="290"/>
      <c r="N60" s="290"/>
      <c r="O60" s="289"/>
      <c r="P60" s="289"/>
      <c r="Q60" s="289"/>
      <c r="R60" s="306"/>
      <c r="V60" s="344"/>
      <c r="X60" s="272"/>
      <c r="Y60" s="257"/>
      <c r="Z60" s="257"/>
      <c r="AA60" s="257"/>
      <c r="AB60" s="257"/>
      <c r="AC60" s="257"/>
      <c r="AD60" s="257"/>
      <c r="AE60" s="257"/>
      <c r="AF60" s="257"/>
      <c r="AG60" s="257"/>
      <c r="AH60" s="257"/>
      <c r="AI60" s="257"/>
      <c r="AJ60" s="257"/>
    </row>
    <row r="61" spans="3:36">
      <c r="C61" s="284" t="s">
        <v>222</v>
      </c>
      <c r="E61" s="257" t="s">
        <v>52</v>
      </c>
      <c r="F61" s="363" t="s">
        <v>1687</v>
      </c>
      <c r="G61" s="276">
        <v>2.9489624657000002</v>
      </c>
      <c r="H61" s="275">
        <v>0.18058424309999999</v>
      </c>
      <c r="I61" s="275">
        <v>0.53157243799999998</v>
      </c>
      <c r="J61" s="275">
        <v>0.70162838459999999</v>
      </c>
      <c r="K61" s="274">
        <v>1.5351774</v>
      </c>
      <c r="L61" s="267">
        <v>13.234287931034482</v>
      </c>
      <c r="M61" s="263">
        <v>255.61080999999999</v>
      </c>
      <c r="N61" s="263">
        <v>0.41047154771556699</v>
      </c>
      <c r="O61" s="262">
        <v>2.2249988411399999E-5</v>
      </c>
      <c r="P61" s="262">
        <v>5.5426369404854999E-8</v>
      </c>
      <c r="Q61" s="262">
        <v>0.67670282800000003</v>
      </c>
      <c r="R61" s="281">
        <v>6.1212443999999998E-3</v>
      </c>
      <c r="T61" s="260" t="s">
        <v>1515</v>
      </c>
      <c r="V61" s="344"/>
      <c r="X61" s="272"/>
      <c r="Y61" s="257"/>
      <c r="Z61" s="257"/>
      <c r="AA61" s="257"/>
      <c r="AB61" s="257"/>
      <c r="AC61" s="257"/>
      <c r="AD61" s="257"/>
      <c r="AE61" s="257"/>
      <c r="AF61" s="257"/>
      <c r="AG61" s="257"/>
      <c r="AH61" s="257"/>
      <c r="AI61" s="257"/>
      <c r="AJ61" s="257"/>
    </row>
    <row r="62" spans="3:36">
      <c r="C62" s="284" t="s">
        <v>223</v>
      </c>
      <c r="E62" s="257" t="s">
        <v>52</v>
      </c>
      <c r="F62" s="363" t="s">
        <v>1688</v>
      </c>
      <c r="G62" s="276">
        <v>19.219623912100001</v>
      </c>
      <c r="H62" s="275">
        <v>5.7657232199999998E-2</v>
      </c>
      <c r="I62" s="275">
        <v>0.56996313590000003</v>
      </c>
      <c r="J62" s="275">
        <v>18.009840144000002</v>
      </c>
      <c r="K62" s="274">
        <v>0.5821634</v>
      </c>
      <c r="L62" s="267">
        <v>5.0186500000000001</v>
      </c>
      <c r="M62" s="263">
        <v>69.964427000000001</v>
      </c>
      <c r="N62" s="263">
        <v>0.27562668657071077</v>
      </c>
      <c r="O62" s="262">
        <v>1.5016331507699999E-5</v>
      </c>
      <c r="P62" s="262">
        <v>2.6136419067770002E-8</v>
      </c>
      <c r="Q62" s="262">
        <v>1.1424492399999999</v>
      </c>
      <c r="R62" s="281">
        <v>4.5744409000000001E-4</v>
      </c>
      <c r="T62" s="260" t="s">
        <v>1515</v>
      </c>
      <c r="V62" s="344"/>
      <c r="X62" s="272"/>
      <c r="Y62" s="257"/>
      <c r="Z62" s="257"/>
      <c r="AA62" s="257"/>
      <c r="AB62" s="257"/>
      <c r="AC62" s="257"/>
      <c r="AD62" s="257"/>
      <c r="AE62" s="257"/>
      <c r="AF62" s="257"/>
      <c r="AG62" s="257"/>
      <c r="AH62" s="257"/>
      <c r="AI62" s="257"/>
      <c r="AJ62" s="257"/>
    </row>
    <row r="63" spans="3:36">
      <c r="C63" s="284" t="s">
        <v>224</v>
      </c>
      <c r="E63" s="257" t="s">
        <v>52</v>
      </c>
      <c r="F63" s="363" t="s">
        <v>1689</v>
      </c>
      <c r="G63" s="276">
        <v>1.8729059763599998</v>
      </c>
      <c r="H63" s="275">
        <v>0.115178378</v>
      </c>
      <c r="I63" s="275">
        <v>0.77510853499999988</v>
      </c>
      <c r="J63" s="275">
        <v>0.12877067336</v>
      </c>
      <c r="K63" s="274">
        <v>0.85384839000000001</v>
      </c>
      <c r="L63" s="267">
        <v>7.3607619827586204</v>
      </c>
      <c r="M63" s="263">
        <v>120.20923999999999</v>
      </c>
      <c r="N63" s="263">
        <v>0.39611886533101609</v>
      </c>
      <c r="O63" s="262">
        <v>2.2039054131659997E-5</v>
      </c>
      <c r="P63" s="262">
        <v>4.1282533946209011E-8</v>
      </c>
      <c r="Q63" s="262">
        <v>0.27017182048999999</v>
      </c>
      <c r="R63" s="281">
        <v>8.2626175000000005E-4</v>
      </c>
      <c r="T63" s="260" t="s">
        <v>1528</v>
      </c>
      <c r="U63" s="258"/>
      <c r="V63" s="258"/>
      <c r="X63" s="257"/>
      <c r="Y63" s="257"/>
      <c r="Z63" s="257"/>
      <c r="AA63" s="257"/>
      <c r="AB63" s="257"/>
      <c r="AC63" s="257"/>
      <c r="AD63" s="257"/>
      <c r="AE63" s="257"/>
      <c r="AF63" s="257"/>
      <c r="AG63" s="257"/>
      <c r="AH63" s="257"/>
      <c r="AI63" s="257"/>
      <c r="AJ63" s="257"/>
    </row>
    <row r="64" spans="3:36">
      <c r="C64" s="284" t="s">
        <v>225</v>
      </c>
      <c r="E64" s="257" t="s">
        <v>52</v>
      </c>
      <c r="F64" s="363" t="s">
        <v>1690</v>
      </c>
      <c r="G64" s="276">
        <v>6.9554052500000005E-2</v>
      </c>
      <c r="H64" s="274">
        <v>1.1301874999999999E-3</v>
      </c>
      <c r="I64" s="274">
        <v>6.4749999999999999E-3</v>
      </c>
      <c r="J64" s="274">
        <v>0</v>
      </c>
      <c r="K64" s="274">
        <v>6.1948864999999999E-2</v>
      </c>
      <c r="L64" s="267">
        <v>0.53404193965517233</v>
      </c>
      <c r="M64" s="263">
        <v>7.7547480000000002</v>
      </c>
      <c r="N64" s="263">
        <v>1.2063300076794271E-2</v>
      </c>
      <c r="O64" s="262">
        <v>6.3032282731000001E-7</v>
      </c>
      <c r="P64" s="262">
        <v>1.661680854681E-9</v>
      </c>
      <c r="Q64" s="285">
        <v>7.2938526000000004E-2</v>
      </c>
      <c r="R64" s="281">
        <v>2.5554457999999999E-5</v>
      </c>
      <c r="S64" s="258"/>
      <c r="T64" s="286" t="s">
        <v>1183</v>
      </c>
      <c r="U64" s="258"/>
      <c r="V64" s="258"/>
      <c r="X64" s="257"/>
      <c r="Y64" s="257"/>
      <c r="Z64" s="257"/>
      <c r="AA64" s="257"/>
      <c r="AB64" s="257"/>
      <c r="AC64" s="257"/>
      <c r="AD64" s="257"/>
      <c r="AE64" s="257"/>
      <c r="AF64" s="257"/>
      <c r="AG64" s="257"/>
      <c r="AH64" s="257"/>
      <c r="AI64" s="257"/>
      <c r="AJ64" s="257"/>
    </row>
    <row r="65" spans="1:36">
      <c r="C65" s="284" t="s">
        <v>226</v>
      </c>
      <c r="E65" s="257" t="s">
        <v>52</v>
      </c>
      <c r="F65" s="363" t="s">
        <v>1691</v>
      </c>
      <c r="G65" s="276">
        <v>0.269694028443</v>
      </c>
      <c r="H65" s="274">
        <v>1.7400796860000001E-2</v>
      </c>
      <c r="I65" s="274">
        <v>5.1221435400000001E-2</v>
      </c>
      <c r="J65" s="274">
        <v>5.3144666182999997E-2</v>
      </c>
      <c r="K65" s="274">
        <v>0.14792712999999999</v>
      </c>
      <c r="L65" s="267">
        <v>1.2752338793103446</v>
      </c>
      <c r="M65" s="263">
        <v>24.630231999999999</v>
      </c>
      <c r="N65" s="263">
        <v>3.9536691640640068E-2</v>
      </c>
      <c r="O65" s="262">
        <v>2.1439717647799998E-6</v>
      </c>
      <c r="P65" s="262">
        <v>5.3407925238762008E-9</v>
      </c>
      <c r="Q65" s="285">
        <v>6.3012405660000007E-2</v>
      </c>
      <c r="R65" s="281">
        <v>1.0181140000000001E-4</v>
      </c>
      <c r="S65" s="258"/>
      <c r="T65" s="260" t="s">
        <v>1181</v>
      </c>
      <c r="U65" s="258"/>
      <c r="V65" s="258"/>
      <c r="X65" s="257"/>
      <c r="Y65" s="257"/>
      <c r="Z65" s="257"/>
      <c r="AA65" s="257"/>
      <c r="AB65" s="257"/>
      <c r="AC65" s="257"/>
      <c r="AD65" s="257"/>
      <c r="AE65" s="257"/>
      <c r="AF65" s="257"/>
      <c r="AG65" s="257"/>
      <c r="AH65" s="257"/>
      <c r="AI65" s="257"/>
      <c r="AJ65" s="257"/>
    </row>
    <row r="66" spans="1:36">
      <c r="C66" s="284" t="s">
        <v>227</v>
      </c>
      <c r="D66" s="292">
        <v>1</v>
      </c>
      <c r="E66" s="257" t="s">
        <v>52</v>
      </c>
      <c r="F66" s="363" t="s">
        <v>1692</v>
      </c>
      <c r="G66" s="276">
        <v>0.11178258345371518</v>
      </c>
      <c r="H66" s="274">
        <v>8.1068368199999994E-3</v>
      </c>
      <c r="I66" s="274">
        <v>2.9933374769999996E-2</v>
      </c>
      <c r="J66" s="274">
        <v>4.9464878637151795E-3</v>
      </c>
      <c r="K66" s="274">
        <v>6.8795884000000002E-2</v>
      </c>
      <c r="L66" s="267">
        <v>0.59306796551724139</v>
      </c>
      <c r="M66" s="263">
        <v>7.7891075000000001</v>
      </c>
      <c r="N66" s="263">
        <v>2.118241634732632E-2</v>
      </c>
      <c r="O66" s="262">
        <v>1.142891398909E-6</v>
      </c>
      <c r="P66" s="262">
        <v>2.4897696033143999E-9</v>
      </c>
      <c r="Q66" s="285">
        <v>7.64478772E-2</v>
      </c>
      <c r="R66" s="281">
        <v>2.629385E-4</v>
      </c>
      <c r="S66" s="258"/>
      <c r="T66" s="258" t="s">
        <v>1180</v>
      </c>
      <c r="U66" s="258"/>
      <c r="V66" s="258"/>
      <c r="X66" s="257"/>
      <c r="Y66" s="257"/>
      <c r="Z66" s="257"/>
      <c r="AA66" s="257"/>
      <c r="AB66" s="257"/>
      <c r="AC66" s="257"/>
      <c r="AD66" s="257"/>
      <c r="AE66" s="257"/>
      <c r="AF66" s="257"/>
      <c r="AG66" s="257"/>
      <c r="AH66" s="257"/>
      <c r="AI66" s="257"/>
      <c r="AJ66" s="257"/>
    </row>
    <row r="67" spans="1:36">
      <c r="C67" s="284" t="s">
        <v>228</v>
      </c>
      <c r="E67" s="257" t="s">
        <v>52</v>
      </c>
      <c r="F67" s="363" t="s">
        <v>1693</v>
      </c>
      <c r="G67" s="276">
        <v>0.49737048806900003</v>
      </c>
      <c r="H67" s="274">
        <v>1.2545143800000002E-2</v>
      </c>
      <c r="I67" s="274">
        <v>7.1670304900000009E-2</v>
      </c>
      <c r="J67" s="274">
        <v>0.28514175936899999</v>
      </c>
      <c r="K67" s="274">
        <v>0.12801328000000001</v>
      </c>
      <c r="L67" s="267">
        <v>1.1035627586206898</v>
      </c>
      <c r="M67" s="263">
        <v>21.829457000000001</v>
      </c>
      <c r="N67" s="263">
        <v>4.6711632826341137E-2</v>
      </c>
      <c r="O67" s="262">
        <v>2.555900655042E-6</v>
      </c>
      <c r="P67" s="262">
        <v>4.6431810691508992E-9</v>
      </c>
      <c r="Q67" s="285">
        <v>0.15091225300000002</v>
      </c>
      <c r="R67" s="281">
        <v>8.8978794E-5</v>
      </c>
      <c r="S67" s="258"/>
      <c r="T67" s="260" t="s">
        <v>1591</v>
      </c>
      <c r="U67" s="361"/>
      <c r="V67" s="266"/>
      <c r="X67" s="257"/>
      <c r="Y67" s="257"/>
      <c r="Z67" s="257"/>
      <c r="AA67" s="257"/>
      <c r="AB67" s="257"/>
      <c r="AC67" s="257"/>
      <c r="AD67" s="257"/>
      <c r="AE67" s="257"/>
      <c r="AF67" s="257"/>
      <c r="AG67" s="257"/>
      <c r="AH67" s="257"/>
      <c r="AI67" s="257"/>
      <c r="AJ67" s="257"/>
    </row>
    <row r="68" spans="1:36">
      <c r="C68" s="284" t="s">
        <v>229</v>
      </c>
      <c r="E68" s="257" t="s">
        <v>52</v>
      </c>
      <c r="F68" s="363" t="s">
        <v>2862</v>
      </c>
      <c r="G68" s="276">
        <v>18.634117423489371</v>
      </c>
      <c r="H68" s="274">
        <v>9.0675426003400006E-2</v>
      </c>
      <c r="I68" s="274">
        <v>1.490473287858</v>
      </c>
      <c r="J68" s="274">
        <v>11.821838309627971</v>
      </c>
      <c r="K68" s="274">
        <v>5.2311303999999996</v>
      </c>
      <c r="L68" s="267">
        <v>45.095951724137926</v>
      </c>
      <c r="M68" s="263">
        <v>1.2677343999999999</v>
      </c>
      <c r="N68" s="263">
        <v>0.54871997087678226</v>
      </c>
      <c r="O68" s="262">
        <v>3.1089649686613501E-5</v>
      </c>
      <c r="P68" s="262">
        <v>3.6385437247799034E-8</v>
      </c>
      <c r="Q68" s="285">
        <v>0.679641736</v>
      </c>
      <c r="R68" s="364">
        <v>1.5248318E-3</v>
      </c>
      <c r="S68" s="258"/>
      <c r="T68" s="260" t="s">
        <v>2865</v>
      </c>
      <c r="U68" s="361"/>
      <c r="V68" s="258"/>
      <c r="X68" s="257"/>
      <c r="Y68" s="257"/>
      <c r="Z68" s="257"/>
      <c r="AA68" s="257"/>
      <c r="AB68" s="257"/>
      <c r="AC68" s="257"/>
      <c r="AD68" s="257"/>
      <c r="AE68" s="257"/>
      <c r="AF68" s="257"/>
      <c r="AG68" s="257"/>
      <c r="AH68" s="257"/>
      <c r="AI68" s="257"/>
      <c r="AJ68" s="257"/>
    </row>
    <row r="69" spans="1:36">
      <c r="C69" s="284" t="s">
        <v>1514</v>
      </c>
      <c r="E69" s="257" t="s">
        <v>52</v>
      </c>
      <c r="F69" s="363" t="s">
        <v>2863</v>
      </c>
      <c r="G69" s="276">
        <v>35.004437623489373</v>
      </c>
      <c r="H69" s="274">
        <v>0.81399542600340002</v>
      </c>
      <c r="I69" s="274">
        <v>19.515473487858003</v>
      </c>
      <c r="J69" s="274">
        <v>11.821838309627971</v>
      </c>
      <c r="K69" s="274">
        <v>2.8531304</v>
      </c>
      <c r="L69" s="267">
        <v>24.59595172413793</v>
      </c>
      <c r="M69" s="263">
        <v>1.2677343999999999</v>
      </c>
      <c r="N69" s="263">
        <v>7.1062372379503822</v>
      </c>
      <c r="O69" s="262">
        <v>4.0600965068661351E-4</v>
      </c>
      <c r="P69" s="262">
        <v>4.7310544124779902E-7</v>
      </c>
      <c r="Q69" s="285">
        <v>0.679641736</v>
      </c>
      <c r="R69" s="364">
        <v>7.2138599999999999E-3</v>
      </c>
      <c r="S69" s="258"/>
      <c r="T69" s="260" t="s">
        <v>2865</v>
      </c>
      <c r="U69" s="361"/>
      <c r="V69" s="361"/>
      <c r="X69" s="257"/>
      <c r="Y69" s="257"/>
      <c r="Z69" s="257"/>
      <c r="AA69" s="257"/>
      <c r="AB69" s="257"/>
      <c r="AC69" s="257"/>
      <c r="AD69" s="257"/>
      <c r="AE69" s="257"/>
      <c r="AF69" s="257"/>
      <c r="AG69" s="257"/>
      <c r="AH69" s="257"/>
      <c r="AI69" s="257"/>
      <c r="AJ69" s="257"/>
    </row>
    <row r="70" spans="1:36">
      <c r="C70" s="284" t="s">
        <v>1521</v>
      </c>
      <c r="E70" s="257" t="s">
        <v>52</v>
      </c>
      <c r="F70" s="363" t="s">
        <v>1694</v>
      </c>
      <c r="G70" s="276">
        <v>0.47198021957780056</v>
      </c>
      <c r="H70" s="274">
        <v>2.1112065749999999E-2</v>
      </c>
      <c r="I70" s="274">
        <v>4.3899490750000006E-2</v>
      </c>
      <c r="J70" s="274">
        <v>5.0747430778005703E-3</v>
      </c>
      <c r="K70" s="274">
        <v>0.40189392000000002</v>
      </c>
      <c r="L70" s="267">
        <v>3.4646027586206896</v>
      </c>
      <c r="M70" s="263">
        <v>59.466665999999996</v>
      </c>
      <c r="N70" s="263">
        <v>7.2478589708288563E-2</v>
      </c>
      <c r="O70" s="262">
        <v>3.7530958326269999E-6</v>
      </c>
      <c r="P70" s="262">
        <v>1.0755358813454097E-8</v>
      </c>
      <c r="Q70" s="285">
        <v>0.45807612400800002</v>
      </c>
      <c r="R70" s="281">
        <v>1.8110013999999999E-4</v>
      </c>
      <c r="S70" s="258"/>
      <c r="T70" s="258" t="s">
        <v>1589</v>
      </c>
      <c r="U70" s="258"/>
      <c r="V70" s="266"/>
      <c r="X70" s="257"/>
      <c r="Y70" s="257"/>
      <c r="Z70" s="257"/>
      <c r="AA70" s="257"/>
      <c r="AB70" s="257"/>
      <c r="AC70" s="257"/>
      <c r="AD70" s="257"/>
      <c r="AE70" s="257"/>
      <c r="AF70" s="257"/>
      <c r="AG70" s="257"/>
      <c r="AH70" s="257"/>
      <c r="AI70" s="257"/>
      <c r="AJ70" s="257"/>
    </row>
    <row r="71" spans="1:36">
      <c r="C71" s="284" t="s">
        <v>1524</v>
      </c>
      <c r="E71" s="257" t="s">
        <v>52</v>
      </c>
      <c r="F71" s="363" t="s">
        <v>1695</v>
      </c>
      <c r="G71" s="276">
        <v>0.17166601221130001</v>
      </c>
      <c r="H71" s="274">
        <v>7.6958388300000001E-3</v>
      </c>
      <c r="I71" s="274">
        <v>1.074102255E-2</v>
      </c>
      <c r="J71" s="274">
        <v>1.7767708313000002E-3</v>
      </c>
      <c r="K71" s="274">
        <v>0.15145238</v>
      </c>
      <c r="L71" s="267">
        <v>1.3056239655172412</v>
      </c>
      <c r="M71" s="263">
        <v>21.404378000000001</v>
      </c>
      <c r="N71" s="263">
        <v>2.6932050245745905E-2</v>
      </c>
      <c r="O71" s="262">
        <v>1.3966122464849999E-6</v>
      </c>
      <c r="P71" s="262">
        <v>4.0290119133804907E-9</v>
      </c>
      <c r="Q71" s="262">
        <v>0.162927137606</v>
      </c>
      <c r="R71" s="281">
        <v>6.5073435999999998E-5</v>
      </c>
      <c r="S71" s="258"/>
      <c r="T71" s="260" t="s">
        <v>1590</v>
      </c>
      <c r="U71" s="258"/>
      <c r="V71" s="266"/>
      <c r="X71" s="257"/>
      <c r="Y71" s="257"/>
      <c r="Z71" s="257"/>
      <c r="AA71" s="257"/>
      <c r="AB71" s="257"/>
      <c r="AC71" s="257"/>
      <c r="AD71" s="257"/>
      <c r="AE71" s="257"/>
      <c r="AF71" s="257"/>
      <c r="AG71" s="257"/>
      <c r="AH71" s="257"/>
      <c r="AI71" s="257"/>
      <c r="AJ71" s="257"/>
    </row>
    <row r="72" spans="1:36">
      <c r="C72" s="284" t="s">
        <v>1584</v>
      </c>
      <c r="E72" s="257" t="s">
        <v>52</v>
      </c>
      <c r="F72" s="363" t="s">
        <v>1696</v>
      </c>
      <c r="G72" s="276">
        <v>0.47236583041283797</v>
      </c>
      <c r="H72" s="274">
        <v>2.1129313830000003E-2</v>
      </c>
      <c r="I72" s="274">
        <v>4.3935357510000002E-2</v>
      </c>
      <c r="J72" s="274">
        <v>5.0788890728379887E-3</v>
      </c>
      <c r="K72" s="274">
        <v>0.40222226999999999</v>
      </c>
      <c r="L72" s="267">
        <v>3.4674333620689652</v>
      </c>
      <c r="M72" s="263">
        <v>59.515250000000002</v>
      </c>
      <c r="N72" s="263">
        <v>7.2537803308482085E-2</v>
      </c>
      <c r="O72" s="262">
        <v>3.756162031346E-6</v>
      </c>
      <c r="P72" s="262">
        <v>1.0764145883046397E-8</v>
      </c>
      <c r="Q72" s="262">
        <v>0.458450369681</v>
      </c>
      <c r="R72" s="281">
        <v>1.8124809999999999E-4</v>
      </c>
      <c r="S72" s="258"/>
      <c r="T72" s="260" t="s">
        <v>1589</v>
      </c>
      <c r="U72" s="258"/>
      <c r="V72" s="266"/>
      <c r="X72" s="257"/>
      <c r="Y72" s="257"/>
      <c r="Z72" s="257"/>
      <c r="AA72" s="257"/>
      <c r="AB72" s="257"/>
      <c r="AC72" s="257"/>
      <c r="AD72" s="257"/>
      <c r="AE72" s="257"/>
      <c r="AF72" s="257"/>
      <c r="AG72" s="257"/>
      <c r="AH72" s="257"/>
      <c r="AI72" s="257"/>
      <c r="AJ72" s="257"/>
    </row>
    <row r="73" spans="1:36">
      <c r="C73" s="284" t="s">
        <v>1585</v>
      </c>
      <c r="E73" s="257" t="s">
        <v>52</v>
      </c>
      <c r="F73" s="363" t="s">
        <v>1697</v>
      </c>
      <c r="G73" s="276">
        <v>0.10611178872751083</v>
      </c>
      <c r="H73" s="274">
        <v>9.6086638599999982E-3</v>
      </c>
      <c r="I73" s="274">
        <v>2.6806478280000001E-2</v>
      </c>
      <c r="J73" s="274">
        <v>4.0400915875108299E-3</v>
      </c>
      <c r="K73" s="274">
        <v>6.5656555000000005E-2</v>
      </c>
      <c r="L73" s="267">
        <v>0.56600478448275859</v>
      </c>
      <c r="M73" s="263">
        <v>33.518819999999998</v>
      </c>
      <c r="N73" s="263">
        <v>2.0867145529176928E-2</v>
      </c>
      <c r="O73" s="262">
        <v>1.0328801722639998E-6</v>
      </c>
      <c r="P73" s="262">
        <v>2.3278674445518421E-9</v>
      </c>
      <c r="Q73" s="262">
        <v>0.30442048280299999</v>
      </c>
      <c r="R73" s="281">
        <v>1.0472019E-4</v>
      </c>
      <c r="S73" s="258"/>
      <c r="T73" s="260" t="s">
        <v>1512</v>
      </c>
      <c r="U73" s="258"/>
      <c r="V73" s="266"/>
      <c r="X73" s="257"/>
      <c r="Y73" s="257"/>
      <c r="Z73" s="257"/>
      <c r="AA73" s="257"/>
      <c r="AB73" s="257"/>
      <c r="AC73" s="257"/>
      <c r="AD73" s="257"/>
      <c r="AE73" s="257"/>
      <c r="AF73" s="257"/>
      <c r="AG73" s="257"/>
      <c r="AH73" s="257"/>
      <c r="AI73" s="257"/>
      <c r="AJ73" s="257"/>
    </row>
    <row r="74" spans="1:36">
      <c r="C74" s="284" t="s">
        <v>1586</v>
      </c>
      <c r="E74" s="257" t="s">
        <v>52</v>
      </c>
      <c r="F74" s="363" t="s">
        <v>1698</v>
      </c>
      <c r="G74" s="276">
        <v>8.5239714414200005</v>
      </c>
      <c r="H74" s="274">
        <v>3.6387725510000003E-2</v>
      </c>
      <c r="I74" s="274">
        <v>0.107111847</v>
      </c>
      <c r="J74" s="274">
        <v>8.0711336289099993</v>
      </c>
      <c r="K74" s="274">
        <v>0.30933823999999999</v>
      </c>
      <c r="L74" s="267">
        <v>2.6667089655172411</v>
      </c>
      <c r="M74" s="263">
        <v>51.505578999999997</v>
      </c>
      <c r="N74" s="263">
        <v>8.3526923085507562E-2</v>
      </c>
      <c r="O74" s="262">
        <v>4.4833725372399999E-6</v>
      </c>
      <c r="P74" s="262">
        <v>1.1168413267525001E-8</v>
      </c>
      <c r="Q74" s="262">
        <v>0.25076857000000002</v>
      </c>
      <c r="R74" s="281">
        <v>2.1292300999999999E-4</v>
      </c>
      <c r="S74" s="258"/>
      <c r="T74" s="258" t="s">
        <v>1511</v>
      </c>
      <c r="U74" s="258"/>
      <c r="V74" s="266"/>
      <c r="X74" s="257"/>
      <c r="Y74" s="257"/>
      <c r="Z74" s="257"/>
      <c r="AA74" s="257"/>
      <c r="AB74" s="257"/>
      <c r="AC74" s="257"/>
      <c r="AD74" s="257"/>
      <c r="AE74" s="257"/>
      <c r="AF74" s="257"/>
      <c r="AG74" s="257"/>
      <c r="AH74" s="257"/>
      <c r="AI74" s="257"/>
      <c r="AJ74" s="257"/>
    </row>
    <row r="75" spans="1:36">
      <c r="C75" s="284" t="s">
        <v>2860</v>
      </c>
      <c r="E75" s="257" t="s">
        <v>52</v>
      </c>
      <c r="F75" s="363" t="s">
        <v>1699</v>
      </c>
      <c r="G75" s="276">
        <v>0.333050492167</v>
      </c>
      <c r="H75" s="274">
        <v>5.8314537700000002E-2</v>
      </c>
      <c r="I75" s="274">
        <v>6.0479011999999999E-2</v>
      </c>
      <c r="J75" s="274">
        <v>3.5414802466999996E-2</v>
      </c>
      <c r="K75" s="274">
        <v>0.17884214000000001</v>
      </c>
      <c r="L75" s="267">
        <v>1.5417425862068965</v>
      </c>
      <c r="M75" s="263">
        <v>30.541045</v>
      </c>
      <c r="N75" s="263">
        <v>0.1342729567499942</v>
      </c>
      <c r="O75" s="262">
        <v>6.8295549847400002E-6</v>
      </c>
      <c r="P75" s="262">
        <v>3.1540147151380002E-8</v>
      </c>
      <c r="Q75" s="262">
        <v>0.23126507529999998</v>
      </c>
      <c r="R75" s="281">
        <v>7.3825832000000001E-4</v>
      </c>
      <c r="S75" s="258"/>
      <c r="T75" s="260" t="s">
        <v>1512</v>
      </c>
      <c r="U75" s="258"/>
      <c r="V75" s="266"/>
      <c r="X75" s="257"/>
      <c r="Y75" s="257"/>
      <c r="Z75" s="257"/>
      <c r="AA75" s="257"/>
      <c r="AB75" s="257"/>
      <c r="AC75" s="257"/>
      <c r="AD75" s="257"/>
      <c r="AE75" s="257"/>
      <c r="AF75" s="257"/>
      <c r="AG75" s="257"/>
      <c r="AH75" s="257"/>
      <c r="AI75" s="257"/>
      <c r="AJ75" s="257"/>
    </row>
    <row r="76" spans="1:36">
      <c r="C76" s="284" t="s">
        <v>2861</v>
      </c>
      <c r="E76" s="257" t="s">
        <v>52</v>
      </c>
      <c r="F76" s="363" t="s">
        <v>1700</v>
      </c>
      <c r="G76" s="276">
        <v>1.4155094780022308</v>
      </c>
      <c r="H76" s="274">
        <v>8.6459041E-2</v>
      </c>
      <c r="I76" s="274">
        <v>0.152376234</v>
      </c>
      <c r="J76" s="274">
        <v>0.86977513300223064</v>
      </c>
      <c r="K76" s="274">
        <v>0.30689907</v>
      </c>
      <c r="L76" s="267">
        <v>2.6456816379310344</v>
      </c>
      <c r="M76" s="263">
        <v>38.280723000000002</v>
      </c>
      <c r="N76" s="263">
        <v>0.11849923769601883</v>
      </c>
      <c r="O76" s="262">
        <v>6.4475001323100002E-6</v>
      </c>
      <c r="P76" s="262">
        <v>1.5734666335777999E-8</v>
      </c>
      <c r="Q76" s="262">
        <v>0.159257393</v>
      </c>
      <c r="R76" s="281">
        <v>1.7802034999999999E-3</v>
      </c>
      <c r="S76" s="258"/>
      <c r="T76" s="260" t="s">
        <v>1588</v>
      </c>
      <c r="U76" s="258"/>
      <c r="V76" s="266"/>
      <c r="X76" s="257"/>
      <c r="Y76" s="257"/>
      <c r="Z76" s="257"/>
      <c r="AA76" s="257"/>
      <c r="AB76" s="257"/>
      <c r="AC76" s="257"/>
      <c r="AD76" s="257"/>
      <c r="AE76" s="257"/>
      <c r="AF76" s="257"/>
      <c r="AG76" s="257"/>
      <c r="AH76" s="257"/>
      <c r="AI76" s="257"/>
      <c r="AJ76" s="257"/>
    </row>
    <row r="77" spans="1:36">
      <c r="C77" s="273" t="s">
        <v>119</v>
      </c>
      <c r="D77" s="272" t="s">
        <v>1078</v>
      </c>
      <c r="E77" s="272"/>
      <c r="F77" s="263"/>
      <c r="G77" s="263"/>
      <c r="H77" s="287"/>
      <c r="I77" s="287"/>
      <c r="J77" s="287"/>
      <c r="K77" s="287"/>
      <c r="Q77" s="287"/>
      <c r="R77" s="280"/>
      <c r="V77" s="266"/>
      <c r="X77" s="257"/>
      <c r="Y77" s="257"/>
      <c r="Z77" s="257"/>
      <c r="AA77" s="257"/>
      <c r="AB77" s="257"/>
      <c r="AC77" s="257"/>
      <c r="AD77" s="257"/>
      <c r="AE77" s="257"/>
      <c r="AF77" s="257"/>
      <c r="AG77" s="257"/>
      <c r="AH77" s="257"/>
      <c r="AI77" s="257"/>
      <c r="AJ77" s="257"/>
    </row>
    <row r="78" spans="1:36">
      <c r="A78" s="347"/>
      <c r="C78" s="284" t="s">
        <v>230</v>
      </c>
      <c r="E78" s="257" t="s">
        <v>52</v>
      </c>
      <c r="F78" s="267" t="s">
        <v>1701</v>
      </c>
      <c r="G78" s="267">
        <v>0.68658769520371776</v>
      </c>
      <c r="H78" s="274">
        <v>1.2399495359999999E-2</v>
      </c>
      <c r="I78" s="274">
        <v>2.3212155299999999E-2</v>
      </c>
      <c r="J78" s="274">
        <v>0.46680095454371778</v>
      </c>
      <c r="K78" s="274">
        <v>0.18417509000000001</v>
      </c>
      <c r="L78" s="267">
        <v>1.5877162931034483</v>
      </c>
      <c r="M78" s="263">
        <v>52.260755000000003</v>
      </c>
      <c r="N78" s="263">
        <v>3.7688386616337791E-2</v>
      </c>
      <c r="O78" s="262">
        <v>1.8950878179980001E-6</v>
      </c>
      <c r="P78" s="262">
        <v>5.3388379674896996E-9</v>
      </c>
      <c r="Q78" s="285">
        <v>0.39130261067300004</v>
      </c>
      <c r="R78" s="281">
        <v>1.6381734000000001E-3</v>
      </c>
      <c r="S78" s="258"/>
      <c r="T78" s="258" t="s">
        <v>1185</v>
      </c>
      <c r="U78" s="258"/>
      <c r="V78" s="258"/>
      <c r="X78" s="257"/>
      <c r="Y78" s="257"/>
      <c r="Z78" s="257"/>
      <c r="AA78" s="257"/>
      <c r="AB78" s="257"/>
      <c r="AC78" s="257"/>
      <c r="AD78" s="257"/>
      <c r="AE78" s="257"/>
      <c r="AF78" s="257"/>
      <c r="AG78" s="257"/>
      <c r="AH78" s="257"/>
      <c r="AI78" s="257"/>
      <c r="AJ78" s="257"/>
    </row>
    <row r="79" spans="1:36">
      <c r="A79" s="347"/>
      <c r="C79" s="284" t="s">
        <v>231</v>
      </c>
      <c r="E79" s="257" t="s">
        <v>52</v>
      </c>
      <c r="F79" s="267" t="s">
        <v>1702</v>
      </c>
      <c r="G79" s="267">
        <v>0.53528725098234375</v>
      </c>
      <c r="H79" s="274">
        <v>7.587668144E-3</v>
      </c>
      <c r="I79" s="274">
        <v>1.7046186799999998E-2</v>
      </c>
      <c r="J79" s="274">
        <v>0.45069712003834378</v>
      </c>
      <c r="K79" s="274">
        <v>5.9956276000000003E-2</v>
      </c>
      <c r="L79" s="267">
        <v>0.51686444827586209</v>
      </c>
      <c r="M79" s="263">
        <v>35.373027999999998</v>
      </c>
      <c r="N79" s="263">
        <v>1.6257620972810027E-2</v>
      </c>
      <c r="O79" s="262">
        <v>8.0080892598700006E-7</v>
      </c>
      <c r="P79" s="262">
        <v>2.0231558464786998E-9</v>
      </c>
      <c r="Q79" s="285">
        <v>0.23000958466599999</v>
      </c>
      <c r="R79" s="281">
        <v>8.2270162999999996E-5</v>
      </c>
      <c r="S79" s="258"/>
      <c r="T79" s="258" t="s">
        <v>1185</v>
      </c>
      <c r="U79" s="258"/>
      <c r="V79" s="258"/>
      <c r="X79" s="257"/>
      <c r="Y79" s="257"/>
      <c r="Z79" s="257"/>
      <c r="AA79" s="257"/>
      <c r="AB79" s="257"/>
      <c r="AC79" s="257"/>
      <c r="AD79" s="257"/>
      <c r="AE79" s="257"/>
      <c r="AF79" s="257"/>
      <c r="AG79" s="257"/>
      <c r="AH79" s="257"/>
      <c r="AI79" s="257"/>
      <c r="AJ79" s="257"/>
    </row>
    <row r="80" spans="1:36">
      <c r="A80" s="347"/>
      <c r="C80" s="284" t="s">
        <v>232</v>
      </c>
      <c r="E80" s="257" t="s">
        <v>52</v>
      </c>
      <c r="F80" s="267" t="s">
        <v>1703</v>
      </c>
      <c r="G80" s="267">
        <v>0.95556624092149356</v>
      </c>
      <c r="H80" s="274">
        <v>2.0953853910000004E-2</v>
      </c>
      <c r="I80" s="274">
        <v>3.4173878900000003E-2</v>
      </c>
      <c r="J80" s="274">
        <v>0.49542997811149359</v>
      </c>
      <c r="K80" s="274">
        <v>0.40500852999999998</v>
      </c>
      <c r="L80" s="267">
        <v>3.4914528448275859</v>
      </c>
      <c r="M80" s="263">
        <v>82.283381000000006</v>
      </c>
      <c r="N80" s="263">
        <v>7.578752696557968E-2</v>
      </c>
      <c r="O80" s="262">
        <v>3.8404725917319992E-6</v>
      </c>
      <c r="P80" s="262">
        <v>1.12333840861333E-8</v>
      </c>
      <c r="Q80" s="285">
        <v>0.67804577690699996</v>
      </c>
      <c r="R80" s="281">
        <v>4.4042237000000003E-3</v>
      </c>
      <c r="S80" s="258"/>
      <c r="T80" s="260" t="s">
        <v>1181</v>
      </c>
      <c r="U80" s="258"/>
      <c r="V80" s="258"/>
      <c r="X80" s="257"/>
      <c r="Y80" s="257"/>
      <c r="Z80" s="257"/>
      <c r="AA80" s="257"/>
      <c r="AB80" s="257"/>
      <c r="AC80" s="257"/>
      <c r="AD80" s="257"/>
      <c r="AE80" s="257"/>
      <c r="AF80" s="257"/>
      <c r="AG80" s="257"/>
      <c r="AH80" s="257"/>
      <c r="AI80" s="257"/>
      <c r="AJ80" s="257"/>
    </row>
    <row r="81" spans="1:36">
      <c r="A81" s="347"/>
      <c r="C81" s="284" t="s">
        <v>233</v>
      </c>
      <c r="E81" s="257" t="s">
        <v>52</v>
      </c>
      <c r="F81" s="267" t="s">
        <v>1704</v>
      </c>
      <c r="G81" s="267">
        <v>1.0517574988</v>
      </c>
      <c r="H81" s="274">
        <v>4.5445903699999998E-2</v>
      </c>
      <c r="I81" s="274">
        <v>9.4822475099999998E-2</v>
      </c>
      <c r="J81" s="274">
        <v>0.64324501000000001</v>
      </c>
      <c r="K81" s="274">
        <v>0.26824410999999998</v>
      </c>
      <c r="L81" s="267">
        <v>2.3124492241379309</v>
      </c>
      <c r="M81" s="263">
        <v>85.491540000000001</v>
      </c>
      <c r="N81" s="263">
        <v>7.2332317170016314E-2</v>
      </c>
      <c r="O81" s="262">
        <v>3.8246531195599996E-6</v>
      </c>
      <c r="P81" s="262">
        <v>9.2718815766939982E-9</v>
      </c>
      <c r="Q81" s="285">
        <v>0.38483752999999998</v>
      </c>
      <c r="R81" s="281">
        <v>2.1384411999999999E-4</v>
      </c>
      <c r="S81" s="258"/>
      <c r="T81" s="258" t="s">
        <v>1173</v>
      </c>
      <c r="U81" s="258"/>
      <c r="V81" s="258"/>
      <c r="X81" s="257"/>
      <c r="Y81" s="257"/>
      <c r="Z81" s="257"/>
      <c r="AA81" s="257"/>
      <c r="AB81" s="257"/>
      <c r="AC81" s="257"/>
      <c r="AD81" s="257"/>
      <c r="AE81" s="257"/>
      <c r="AF81" s="257"/>
      <c r="AG81" s="257"/>
      <c r="AH81" s="257"/>
      <c r="AI81" s="257"/>
      <c r="AJ81" s="257"/>
    </row>
    <row r="82" spans="1:36">
      <c r="A82" s="347"/>
      <c r="C82" s="284" t="s">
        <v>234</v>
      </c>
      <c r="E82" s="257" t="s">
        <v>52</v>
      </c>
      <c r="F82" s="267" t="s">
        <v>1705</v>
      </c>
      <c r="G82" s="267">
        <v>0.22223573361269999</v>
      </c>
      <c r="H82" s="274">
        <v>1.8679959099999997E-2</v>
      </c>
      <c r="I82" s="274">
        <v>3.6551019560000002E-2</v>
      </c>
      <c r="J82" s="274">
        <v>4.9992549526999995E-3</v>
      </c>
      <c r="K82" s="274">
        <v>0.1620055</v>
      </c>
      <c r="L82" s="267">
        <v>1.3965991379310343</v>
      </c>
      <c r="M82" s="263">
        <v>66.072316000000001</v>
      </c>
      <c r="N82" s="263">
        <v>3.9516736277125313E-2</v>
      </c>
      <c r="O82" s="262">
        <v>1.9482708673599999E-6</v>
      </c>
      <c r="P82" s="262">
        <v>4.972665426418751E-9</v>
      </c>
      <c r="Q82" s="285">
        <v>0.55057682026199994</v>
      </c>
      <c r="R82" s="281">
        <v>1.3439387999999999E-4</v>
      </c>
      <c r="S82" s="258"/>
      <c r="T82" s="258" t="s">
        <v>1184</v>
      </c>
      <c r="U82" s="258"/>
      <c r="V82" s="258"/>
      <c r="X82" s="257"/>
      <c r="Y82" s="257"/>
      <c r="Z82" s="257"/>
      <c r="AA82" s="257"/>
      <c r="AB82" s="257"/>
      <c r="AC82" s="257"/>
      <c r="AD82" s="257"/>
      <c r="AE82" s="257"/>
      <c r="AF82" s="257"/>
      <c r="AG82" s="257"/>
      <c r="AH82" s="257"/>
      <c r="AI82" s="257"/>
      <c r="AJ82" s="257"/>
    </row>
    <row r="83" spans="1:36">
      <c r="A83" s="347"/>
      <c r="C83" s="284" t="s">
        <v>235</v>
      </c>
      <c r="E83" s="257" t="s">
        <v>52</v>
      </c>
      <c r="F83" s="267" t="s">
        <v>1706</v>
      </c>
      <c r="G83" s="267">
        <v>0.197088900688</v>
      </c>
      <c r="H83" s="274">
        <v>9.5473954499999993E-3</v>
      </c>
      <c r="I83" s="274">
        <v>1.6935852600000002E-2</v>
      </c>
      <c r="J83" s="274">
        <v>8.7896726380000002E-3</v>
      </c>
      <c r="K83" s="274">
        <v>0.16181598</v>
      </c>
      <c r="L83" s="267">
        <v>1.3949653448275861</v>
      </c>
      <c r="M83" s="263">
        <v>23.368244000000001</v>
      </c>
      <c r="N83" s="263">
        <v>3.0548622406702568E-2</v>
      </c>
      <c r="O83" s="262">
        <v>1.5967196979209998E-6</v>
      </c>
      <c r="P83" s="262">
        <v>4.4931226255813987E-9</v>
      </c>
      <c r="Q83" s="285">
        <v>0.16119089910199999</v>
      </c>
      <c r="R83" s="281">
        <v>7.4653987000000005E-5</v>
      </c>
      <c r="S83" s="258"/>
      <c r="T83" s="258" t="s">
        <v>1184</v>
      </c>
      <c r="U83" s="258"/>
      <c r="V83" s="258"/>
      <c r="X83" s="257"/>
      <c r="Y83" s="257"/>
      <c r="Z83" s="257"/>
      <c r="AA83" s="257"/>
      <c r="AB83" s="257"/>
      <c r="AC83" s="257"/>
      <c r="AD83" s="257"/>
      <c r="AE83" s="257"/>
      <c r="AF83" s="257"/>
      <c r="AG83" s="257"/>
      <c r="AH83" s="257"/>
      <c r="AI83" s="257"/>
      <c r="AJ83" s="257"/>
    </row>
    <row r="84" spans="1:36">
      <c r="A84" s="347"/>
      <c r="C84" s="284" t="s">
        <v>236</v>
      </c>
      <c r="E84" s="257" t="s">
        <v>52</v>
      </c>
      <c r="F84" s="267" t="s">
        <v>1707</v>
      </c>
      <c r="G84" s="267">
        <v>0.19101629481589999</v>
      </c>
      <c r="H84" s="274">
        <v>1.77044191214E-2</v>
      </c>
      <c r="I84" s="274">
        <v>3.7529789654000001E-2</v>
      </c>
      <c r="J84" s="274">
        <v>4.0186660404999998E-3</v>
      </c>
      <c r="K84" s="274">
        <v>0.13176341999999999</v>
      </c>
      <c r="L84" s="267">
        <v>1.1358915517241379</v>
      </c>
      <c r="M84" s="263">
        <v>90.992812000000001</v>
      </c>
      <c r="N84" s="263">
        <v>3.7274500988293081E-2</v>
      </c>
      <c r="O84" s="262">
        <v>1.7182858721203819E-6</v>
      </c>
      <c r="P84" s="262">
        <v>4.335770050219199E-9</v>
      </c>
      <c r="Q84" s="285">
        <v>0.82877771789124</v>
      </c>
      <c r="R84" s="281">
        <v>1.61767E-4</v>
      </c>
      <c r="S84" s="258"/>
      <c r="T84" s="260" t="s">
        <v>1179</v>
      </c>
      <c r="U84" s="258"/>
      <c r="V84" s="258"/>
      <c r="X84" s="257"/>
      <c r="Y84" s="257"/>
      <c r="Z84" s="257"/>
      <c r="AA84" s="257"/>
      <c r="AB84" s="257"/>
      <c r="AC84" s="257"/>
      <c r="AD84" s="257"/>
      <c r="AE84" s="257"/>
      <c r="AF84" s="257"/>
      <c r="AG84" s="257"/>
      <c r="AH84" s="257"/>
      <c r="AI84" s="257"/>
      <c r="AJ84" s="257"/>
    </row>
    <row r="85" spans="1:36">
      <c r="A85" s="347"/>
      <c r="C85" s="284" t="s">
        <v>237</v>
      </c>
      <c r="D85" s="257" t="s">
        <v>27</v>
      </c>
      <c r="E85" s="257" t="s">
        <v>52</v>
      </c>
      <c r="F85" s="267" t="s">
        <v>1708</v>
      </c>
      <c r="G85" s="267">
        <v>1.1187086492940002</v>
      </c>
      <c r="H85" s="274">
        <v>3.1066743389999998E-2</v>
      </c>
      <c r="I85" s="274">
        <v>9.3966672760000008E-2</v>
      </c>
      <c r="J85" s="274">
        <v>0.72563948314399995</v>
      </c>
      <c r="K85" s="274">
        <v>0.26803575000000002</v>
      </c>
      <c r="L85" s="267">
        <v>2.3106530172413793</v>
      </c>
      <c r="M85" s="263">
        <v>74.268539000000004</v>
      </c>
      <c r="N85" s="263">
        <v>7.4256207230181517E-2</v>
      </c>
      <c r="O85" s="262">
        <v>3.8508340146084792E-6</v>
      </c>
      <c r="P85" s="262">
        <v>9.633622849510301E-9</v>
      </c>
      <c r="Q85" s="285">
        <v>0.564250339637</v>
      </c>
      <c r="R85" s="281">
        <v>2.0658478E-4</v>
      </c>
      <c r="S85" s="258"/>
      <c r="T85" s="260" t="s">
        <v>1179</v>
      </c>
      <c r="U85" s="258"/>
      <c r="V85" s="258"/>
      <c r="X85" s="257"/>
      <c r="Y85" s="257"/>
      <c r="Z85" s="257"/>
      <c r="AA85" s="257"/>
      <c r="AB85" s="257"/>
      <c r="AC85" s="257"/>
      <c r="AD85" s="257"/>
      <c r="AE85" s="257"/>
      <c r="AF85" s="257"/>
      <c r="AG85" s="257"/>
      <c r="AH85" s="257"/>
      <c r="AI85" s="257"/>
      <c r="AJ85" s="257"/>
    </row>
    <row r="86" spans="1:36">
      <c r="A86" s="347"/>
      <c r="C86" s="284" t="s">
        <v>238</v>
      </c>
      <c r="E86" s="257" t="s">
        <v>52</v>
      </c>
      <c r="F86" s="267" t="s">
        <v>1709</v>
      </c>
      <c r="G86" s="267">
        <v>1.0171256886901001</v>
      </c>
      <c r="H86" s="274">
        <v>1.8885183409999999E-2</v>
      </c>
      <c r="I86" s="274">
        <v>3.5822612699999999E-2</v>
      </c>
      <c r="J86" s="274">
        <v>0.80576851258010007</v>
      </c>
      <c r="K86" s="274">
        <v>0.15664938</v>
      </c>
      <c r="L86" s="267">
        <v>1.3504256896551723</v>
      </c>
      <c r="M86" s="263">
        <v>70.371207999999996</v>
      </c>
      <c r="N86" s="263">
        <v>3.8783149843696962E-2</v>
      </c>
      <c r="O86" s="262">
        <v>1.8980162157E-6</v>
      </c>
      <c r="P86" s="262">
        <v>4.8475163634822701E-9</v>
      </c>
      <c r="Q86" s="285">
        <v>0.57614896833899998</v>
      </c>
      <c r="R86" s="281">
        <v>1.3844264E-4</v>
      </c>
      <c r="S86" s="258"/>
      <c r="T86" s="258" t="s">
        <v>1184</v>
      </c>
      <c r="U86" s="258"/>
      <c r="V86" s="258"/>
      <c r="X86" s="257"/>
      <c r="Y86" s="257"/>
      <c r="Z86" s="257"/>
      <c r="AA86" s="257"/>
      <c r="AB86" s="257"/>
      <c r="AC86" s="257"/>
      <c r="AD86" s="257"/>
      <c r="AE86" s="257"/>
      <c r="AF86" s="257"/>
      <c r="AG86" s="257"/>
      <c r="AH86" s="257"/>
      <c r="AI86" s="257"/>
      <c r="AJ86" s="257"/>
    </row>
    <row r="87" spans="1:36">
      <c r="A87" s="347"/>
      <c r="C87" s="284" t="s">
        <v>239</v>
      </c>
      <c r="E87" s="257" t="s">
        <v>52</v>
      </c>
      <c r="F87" s="267" t="s">
        <v>1710</v>
      </c>
      <c r="G87" s="267">
        <v>1.43735198928</v>
      </c>
      <c r="H87" s="274">
        <v>3.2398056519999996E-2</v>
      </c>
      <c r="I87" s="274">
        <v>8.4079350859999999E-2</v>
      </c>
      <c r="J87" s="274">
        <v>0.9427120819</v>
      </c>
      <c r="K87" s="274">
        <v>0.37816250000000001</v>
      </c>
      <c r="L87" s="267">
        <v>3.260021551724138</v>
      </c>
      <c r="M87" s="263">
        <v>92.704218999999995</v>
      </c>
      <c r="N87" s="263">
        <v>9.5456186555047534E-2</v>
      </c>
      <c r="O87" s="262">
        <v>4.910587428568901E-6</v>
      </c>
      <c r="P87" s="262">
        <v>1.3526144371303898E-8</v>
      </c>
      <c r="Q87" s="285">
        <v>0.72953714860100005</v>
      </c>
      <c r="R87" s="281">
        <v>2.8366863000000003E-4</v>
      </c>
      <c r="S87" s="258"/>
      <c r="T87" s="258" t="s">
        <v>1173</v>
      </c>
      <c r="U87" s="258"/>
      <c r="V87" s="258"/>
      <c r="X87" s="257"/>
      <c r="Y87" s="257"/>
      <c r="Z87" s="257"/>
      <c r="AA87" s="257"/>
      <c r="AB87" s="257"/>
      <c r="AC87" s="257"/>
      <c r="AD87" s="257"/>
      <c r="AE87" s="257"/>
      <c r="AF87" s="257"/>
      <c r="AG87" s="257"/>
      <c r="AH87" s="257"/>
      <c r="AI87" s="257"/>
      <c r="AJ87" s="257"/>
    </row>
    <row r="88" spans="1:36">
      <c r="C88" s="273" t="s">
        <v>65</v>
      </c>
      <c r="D88" s="272" t="s">
        <v>7</v>
      </c>
      <c r="E88" s="272"/>
      <c r="F88" s="263"/>
      <c r="G88" s="263"/>
      <c r="H88" s="287"/>
      <c r="I88" s="287"/>
      <c r="J88" s="287"/>
      <c r="K88" s="287"/>
      <c r="Q88" s="287"/>
      <c r="R88" s="280"/>
      <c r="X88" s="257"/>
      <c r="Y88" s="257"/>
      <c r="Z88" s="257"/>
      <c r="AA88" s="257"/>
      <c r="AB88" s="257"/>
      <c r="AC88" s="257"/>
      <c r="AD88" s="257"/>
      <c r="AE88" s="257"/>
      <c r="AF88" s="257"/>
      <c r="AG88" s="257"/>
      <c r="AH88" s="257"/>
      <c r="AI88" s="257"/>
      <c r="AJ88" s="257"/>
    </row>
    <row r="89" spans="1:36">
      <c r="C89" s="284" t="s">
        <v>240</v>
      </c>
      <c r="E89" s="257" t="s">
        <v>52</v>
      </c>
      <c r="F89" s="267" t="s">
        <v>1711</v>
      </c>
      <c r="G89" s="267">
        <v>0.33253162644647</v>
      </c>
      <c r="H89" s="274">
        <v>2.9143492959000001E-2</v>
      </c>
      <c r="I89" s="274">
        <v>7.3637786069999989E-2</v>
      </c>
      <c r="J89" s="274">
        <v>8.2512741747000002E-4</v>
      </c>
      <c r="K89" s="274">
        <v>0.22892522000000001</v>
      </c>
      <c r="L89" s="267">
        <v>1.9734932758620689</v>
      </c>
      <c r="M89" s="263">
        <v>107.49415999999999</v>
      </c>
      <c r="N89" s="263">
        <v>6.2632264846012614E-2</v>
      </c>
      <c r="O89" s="262">
        <v>3.1406188355767997E-6</v>
      </c>
      <c r="P89" s="262">
        <v>7.6972090309333883E-9</v>
      </c>
      <c r="Q89" s="285">
        <v>0.762762203365</v>
      </c>
      <c r="R89" s="281">
        <v>2.1015159999999999E-4</v>
      </c>
      <c r="S89" s="258"/>
      <c r="T89" s="260" t="s">
        <v>1172</v>
      </c>
      <c r="U89" s="258"/>
      <c r="V89" s="258"/>
      <c r="X89" s="257"/>
      <c r="Y89" s="257"/>
      <c r="Z89" s="257"/>
      <c r="AA89" s="257"/>
      <c r="AB89" s="257"/>
      <c r="AC89" s="257"/>
      <c r="AD89" s="257"/>
      <c r="AE89" s="257"/>
      <c r="AF89" s="257"/>
      <c r="AG89" s="257"/>
      <c r="AH89" s="257"/>
      <c r="AI89" s="257"/>
      <c r="AJ89" s="257"/>
    </row>
    <row r="90" spans="1:36">
      <c r="C90" s="284" t="s">
        <v>241</v>
      </c>
      <c r="E90" s="257" t="s">
        <v>52</v>
      </c>
      <c r="F90" s="267" t="s">
        <v>1712</v>
      </c>
      <c r="G90" s="267">
        <v>2.8608640530583003</v>
      </c>
      <c r="H90" s="274">
        <v>0.10670169</v>
      </c>
      <c r="I90" s="274">
        <v>0.36332652800000004</v>
      </c>
      <c r="J90" s="274">
        <v>1.9965348650583001</v>
      </c>
      <c r="K90" s="274">
        <v>0.39430096999999997</v>
      </c>
      <c r="L90" s="267">
        <v>3.3991462931034477</v>
      </c>
      <c r="M90" s="263">
        <v>60.262723000000001</v>
      </c>
      <c r="N90" s="263">
        <v>0.14005392970935907</v>
      </c>
      <c r="O90" s="262">
        <v>7.2485898902799993E-6</v>
      </c>
      <c r="P90" s="262">
        <v>2.7947332364834999E-8</v>
      </c>
      <c r="Q90" s="285">
        <v>0.33359741799999998</v>
      </c>
      <c r="R90" s="281">
        <v>4.0683598000000002E-4</v>
      </c>
      <c r="S90" s="258"/>
      <c r="T90" s="260" t="s">
        <v>1181</v>
      </c>
      <c r="U90" s="258"/>
      <c r="V90" s="258"/>
      <c r="X90" s="257"/>
      <c r="Y90" s="257"/>
      <c r="Z90" s="257"/>
      <c r="AA90" s="257"/>
      <c r="AB90" s="257"/>
      <c r="AC90" s="257"/>
      <c r="AD90" s="257"/>
      <c r="AE90" s="257"/>
      <c r="AF90" s="257"/>
      <c r="AG90" s="257"/>
      <c r="AH90" s="257"/>
      <c r="AI90" s="257"/>
      <c r="AJ90" s="257"/>
    </row>
    <row r="91" spans="1:36">
      <c r="C91" s="284" t="s">
        <v>242</v>
      </c>
      <c r="E91" s="257" t="s">
        <v>52</v>
      </c>
      <c r="F91" s="267" t="s">
        <v>1713</v>
      </c>
      <c r="G91" s="267">
        <v>0.87704793980000006</v>
      </c>
      <c r="H91" s="274">
        <v>1.6445481000000001E-2</v>
      </c>
      <c r="I91" s="274">
        <v>2.9161866000000002E-2</v>
      </c>
      <c r="J91" s="274">
        <v>0.80012059280000003</v>
      </c>
      <c r="K91" s="274">
        <v>3.1320000000000001E-2</v>
      </c>
      <c r="L91" s="267">
        <v>0.27</v>
      </c>
      <c r="M91" s="263">
        <v>52.793759000000001</v>
      </c>
      <c r="N91" s="263">
        <v>1.5584377114326049E-2</v>
      </c>
      <c r="O91" s="262">
        <v>6.661198E-7</v>
      </c>
      <c r="P91" s="262">
        <v>1.6202383482199996E-9</v>
      </c>
      <c r="Q91" s="285">
        <v>0.48489896200000004</v>
      </c>
      <c r="R91" s="281">
        <v>8.0851278000000003E-5</v>
      </c>
      <c r="S91" s="258"/>
      <c r="T91" s="260" t="s">
        <v>1181</v>
      </c>
      <c r="U91" s="258"/>
      <c r="V91" s="258"/>
      <c r="X91" s="257"/>
      <c r="Y91" s="257"/>
      <c r="Z91" s="257"/>
      <c r="AA91" s="257"/>
      <c r="AB91" s="257"/>
      <c r="AC91" s="257"/>
      <c r="AD91" s="257"/>
      <c r="AE91" s="257"/>
      <c r="AF91" s="257"/>
      <c r="AG91" s="257"/>
      <c r="AH91" s="257"/>
      <c r="AI91" s="257"/>
      <c r="AJ91" s="257"/>
    </row>
    <row r="92" spans="1:36">
      <c r="C92" s="273" t="s">
        <v>120</v>
      </c>
      <c r="D92" s="272" t="s">
        <v>8</v>
      </c>
      <c r="F92" s="291"/>
      <c r="G92" s="291"/>
      <c r="H92" s="289"/>
      <c r="I92" s="289"/>
      <c r="J92" s="289"/>
      <c r="K92" s="289"/>
      <c r="L92" s="290"/>
      <c r="M92" s="290"/>
      <c r="N92" s="290"/>
      <c r="O92" s="289"/>
      <c r="P92" s="289"/>
      <c r="Q92" s="289"/>
      <c r="R92" s="306"/>
      <c r="X92" s="260"/>
      <c r="Y92" s="257"/>
      <c r="Z92" s="257"/>
      <c r="AA92" s="257"/>
      <c r="AB92" s="257"/>
      <c r="AC92" s="257"/>
      <c r="AD92" s="257"/>
      <c r="AE92" s="257"/>
      <c r="AF92" s="257"/>
      <c r="AG92" s="257"/>
      <c r="AH92" s="257"/>
      <c r="AI92" s="257"/>
      <c r="AJ92" s="257"/>
    </row>
    <row r="93" spans="1:36">
      <c r="C93" s="284" t="s">
        <v>243</v>
      </c>
      <c r="E93" s="257" t="s">
        <v>52</v>
      </c>
      <c r="F93" s="267" t="s">
        <v>1714</v>
      </c>
      <c r="G93" s="267">
        <v>2.5779652799999999</v>
      </c>
      <c r="H93" s="274">
        <v>0</v>
      </c>
      <c r="I93" s="274">
        <v>0.32900000000000001</v>
      </c>
      <c r="J93" s="274">
        <v>0.81056528000000005</v>
      </c>
      <c r="K93" s="274">
        <v>1.4383999999999999</v>
      </c>
      <c r="L93" s="267">
        <v>12.399999999999999</v>
      </c>
      <c r="M93" s="263">
        <v>255.7</v>
      </c>
      <c r="N93" s="263">
        <v>0.34993305697824001</v>
      </c>
      <c r="O93" s="262">
        <v>1.83504E-5</v>
      </c>
      <c r="P93" s="262">
        <v>4.26921486E-8</v>
      </c>
      <c r="Q93" s="285">
        <v>2.3911799999999999</v>
      </c>
      <c r="R93" s="281">
        <v>7.3210286000000002E-4</v>
      </c>
      <c r="S93" s="258"/>
      <c r="T93" s="258" t="s">
        <v>1174</v>
      </c>
      <c r="U93" s="258"/>
      <c r="V93" s="258"/>
      <c r="X93" s="299"/>
      <c r="Y93" s="257"/>
      <c r="Z93" s="257"/>
      <c r="AA93" s="257"/>
      <c r="AB93" s="257"/>
      <c r="AC93" s="257"/>
      <c r="AD93" s="257"/>
      <c r="AE93" s="257"/>
      <c r="AF93" s="257"/>
      <c r="AG93" s="257"/>
      <c r="AH93" s="257"/>
      <c r="AI93" s="257"/>
      <c r="AJ93" s="257"/>
    </row>
    <row r="94" spans="1:36">
      <c r="C94" s="361"/>
      <c r="F94" s="291"/>
      <c r="R94" s="306"/>
      <c r="S94" s="258"/>
      <c r="T94" s="258"/>
      <c r="U94" s="258"/>
      <c r="V94" s="258"/>
      <c r="X94" s="257"/>
      <c r="Y94" s="257"/>
      <c r="Z94" s="257"/>
      <c r="AA94" s="257"/>
      <c r="AB94" s="257"/>
      <c r="AC94" s="257"/>
      <c r="AD94" s="257"/>
      <c r="AE94" s="257"/>
      <c r="AF94" s="257"/>
      <c r="AG94" s="257"/>
      <c r="AH94" s="257"/>
      <c r="AI94" s="257"/>
      <c r="AJ94" s="257"/>
    </row>
    <row r="95" spans="1:36">
      <c r="C95" s="273" t="s">
        <v>66</v>
      </c>
      <c r="D95" s="272" t="s">
        <v>9</v>
      </c>
      <c r="F95" s="291"/>
      <c r="G95" s="291"/>
      <c r="H95" s="289"/>
      <c r="I95" s="289"/>
      <c r="J95" s="289"/>
      <c r="K95" s="289"/>
      <c r="L95" s="290"/>
      <c r="M95" s="290"/>
      <c r="N95" s="290"/>
      <c r="O95" s="289"/>
      <c r="P95" s="289"/>
      <c r="Q95" s="289"/>
      <c r="R95" s="280"/>
      <c r="X95" s="258"/>
      <c r="Y95" s="257"/>
      <c r="Z95" s="257"/>
      <c r="AA95" s="257"/>
      <c r="AB95" s="257"/>
      <c r="AC95" s="257"/>
      <c r="AD95" s="257"/>
      <c r="AE95" s="257"/>
      <c r="AF95" s="257"/>
      <c r="AG95" s="257"/>
      <c r="AH95" s="257"/>
      <c r="AI95" s="257"/>
      <c r="AJ95" s="257"/>
    </row>
    <row r="96" spans="1:36">
      <c r="C96" s="284" t="s">
        <v>244</v>
      </c>
      <c r="D96" s="292">
        <v>1</v>
      </c>
      <c r="E96" s="257" t="s">
        <v>52</v>
      </c>
      <c r="F96" s="267" t="s">
        <v>1715</v>
      </c>
      <c r="G96" s="267">
        <v>4.1668727744382877E-2</v>
      </c>
      <c r="H96" s="274">
        <v>2.6840290469999999E-3</v>
      </c>
      <c r="I96" s="274">
        <v>8.3621451900000015E-3</v>
      </c>
      <c r="J96" s="274">
        <v>2.2692435073828764E-3</v>
      </c>
      <c r="K96" s="274">
        <v>2.835331E-2</v>
      </c>
      <c r="L96" s="267">
        <v>0.24442508620689654</v>
      </c>
      <c r="M96" s="263">
        <v>3.7035309999999999</v>
      </c>
      <c r="N96" s="263">
        <v>7.2662153142305543E-3</v>
      </c>
      <c r="O96" s="262">
        <v>3.8929821856400003E-7</v>
      </c>
      <c r="P96" s="262">
        <v>9.2707855449894997E-10</v>
      </c>
      <c r="Q96" s="285">
        <v>2.6996169297000001E-2</v>
      </c>
      <c r="R96" s="281">
        <v>3.0685717999999999E-5</v>
      </c>
      <c r="T96" s="260" t="s">
        <v>1172</v>
      </c>
      <c r="X96" s="257"/>
      <c r="Y96" s="257"/>
      <c r="Z96" s="257"/>
      <c r="AA96" s="257"/>
      <c r="AB96" s="257"/>
      <c r="AC96" s="257"/>
      <c r="AD96" s="257"/>
      <c r="AE96" s="257"/>
      <c r="AF96" s="257"/>
      <c r="AG96" s="257"/>
      <c r="AH96" s="257"/>
      <c r="AI96" s="257"/>
      <c r="AJ96" s="257"/>
    </row>
    <row r="97" spans="3:36">
      <c r="C97" s="284" t="s">
        <v>245</v>
      </c>
      <c r="D97" s="292">
        <v>1</v>
      </c>
      <c r="E97" s="257" t="s">
        <v>52</v>
      </c>
      <c r="F97" s="267" t="s">
        <v>1716</v>
      </c>
      <c r="G97" s="267">
        <v>0.15135453529971082</v>
      </c>
      <c r="H97" s="274">
        <v>1.284828589E-2</v>
      </c>
      <c r="I97" s="274">
        <v>2.3469298700000002E-2</v>
      </c>
      <c r="J97" s="274">
        <v>9.8054707097108285E-3</v>
      </c>
      <c r="K97" s="274">
        <v>0.10523148</v>
      </c>
      <c r="L97" s="267">
        <v>0.90716793103448268</v>
      </c>
      <c r="M97" s="263">
        <v>3.8990450000000001</v>
      </c>
      <c r="N97" s="263">
        <v>2.1949707461450769E-2</v>
      </c>
      <c r="O97" s="262">
        <v>1.1892519950150001E-6</v>
      </c>
      <c r="P97" s="262">
        <v>3.1731967243197796E-9</v>
      </c>
      <c r="Q97" s="285">
        <v>2.1119161700000003E-2</v>
      </c>
      <c r="R97" s="281">
        <v>7.7468026000000002E-5</v>
      </c>
      <c r="T97" s="260" t="s">
        <v>1184</v>
      </c>
      <c r="X97" s="257"/>
      <c r="Y97" s="257"/>
      <c r="Z97" s="257"/>
      <c r="AA97" s="257"/>
      <c r="AB97" s="257"/>
      <c r="AC97" s="257"/>
      <c r="AD97" s="257"/>
      <c r="AE97" s="257"/>
      <c r="AF97" s="257"/>
      <c r="AG97" s="257"/>
      <c r="AH97" s="257"/>
      <c r="AI97" s="257"/>
      <c r="AJ97" s="257"/>
    </row>
    <row r="98" spans="3:36">
      <c r="C98" s="284" t="s">
        <v>246</v>
      </c>
      <c r="D98" s="292">
        <v>1</v>
      </c>
      <c r="E98" s="257" t="s">
        <v>52</v>
      </c>
      <c r="F98" s="267" t="s">
        <v>1717</v>
      </c>
      <c r="G98" s="267">
        <v>3.0398847251324997E-3</v>
      </c>
      <c r="H98" s="274">
        <v>1.4698664280000001E-4</v>
      </c>
      <c r="I98" s="274">
        <v>2.3442515109999999E-4</v>
      </c>
      <c r="J98" s="274">
        <v>1.3828111312325E-3</v>
      </c>
      <c r="K98" s="274">
        <v>1.2756618E-3</v>
      </c>
      <c r="L98" s="267">
        <v>1.099708448275862E-2</v>
      </c>
      <c r="M98" s="263">
        <v>0.17445501999999999</v>
      </c>
      <c r="N98" s="263">
        <v>2.8216965042408701E-4</v>
      </c>
      <c r="O98" s="262">
        <v>1.4472883756144E-8</v>
      </c>
      <c r="P98" s="262">
        <v>4.9382226584230003E-11</v>
      </c>
      <c r="Q98" s="285">
        <v>1.5225844041999999E-3</v>
      </c>
      <c r="R98" s="281">
        <v>1.1116573999999999E-4</v>
      </c>
      <c r="T98" s="260" t="s">
        <v>1172</v>
      </c>
      <c r="X98" s="257"/>
      <c r="Y98" s="257"/>
      <c r="Z98" s="257"/>
      <c r="AA98" s="257"/>
      <c r="AB98" s="257"/>
      <c r="AC98" s="257"/>
      <c r="AD98" s="257"/>
      <c r="AE98" s="257"/>
      <c r="AF98" s="257"/>
      <c r="AG98" s="257"/>
      <c r="AH98" s="257"/>
      <c r="AI98" s="257"/>
      <c r="AJ98" s="257"/>
    </row>
    <row r="99" spans="3:36">
      <c r="C99" s="273" t="s">
        <v>121</v>
      </c>
      <c r="D99" s="272" t="s">
        <v>10</v>
      </c>
      <c r="E99" s="272"/>
      <c r="F99" s="291"/>
      <c r="G99" s="291"/>
      <c r="H99" s="289"/>
      <c r="I99" s="289"/>
      <c r="J99" s="289"/>
      <c r="K99" s="289"/>
      <c r="L99" s="290"/>
      <c r="M99" s="290"/>
      <c r="N99" s="290"/>
      <c r="O99" s="289"/>
      <c r="P99" s="289"/>
      <c r="Q99" s="289"/>
      <c r="R99" s="306"/>
      <c r="X99" s="257"/>
      <c r="Y99" s="257"/>
      <c r="Z99" s="257"/>
      <c r="AA99" s="261"/>
      <c r="AB99" s="257"/>
      <c r="AC99" s="257"/>
      <c r="AD99" s="257"/>
      <c r="AE99" s="257"/>
      <c r="AF99" s="257"/>
      <c r="AG99" s="257"/>
      <c r="AH99" s="257"/>
      <c r="AI99" s="257"/>
      <c r="AJ99" s="257"/>
    </row>
    <row r="100" spans="3:36">
      <c r="C100" s="284" t="s">
        <v>247</v>
      </c>
      <c r="D100" s="292">
        <v>1</v>
      </c>
      <c r="E100" s="257" t="s">
        <v>52</v>
      </c>
      <c r="F100" s="267" t="s">
        <v>1718</v>
      </c>
      <c r="G100" s="267">
        <v>1.0259082357368108</v>
      </c>
      <c r="H100" s="274">
        <v>3.37556252929E-2</v>
      </c>
      <c r="I100" s="274">
        <v>0.12531504999999998</v>
      </c>
      <c r="J100" s="274">
        <v>0.80340557144391089</v>
      </c>
      <c r="K100" s="274">
        <v>6.3431988999999994E-2</v>
      </c>
      <c r="L100" s="267">
        <v>0.5468274913793103</v>
      </c>
      <c r="M100" s="263">
        <v>53.678099000000003</v>
      </c>
      <c r="N100" s="263">
        <v>3.9750080288467382E-2</v>
      </c>
      <c r="O100" s="262">
        <v>2.0240470236447479E-6</v>
      </c>
      <c r="P100" s="262">
        <v>3.5279202844338072E-9</v>
      </c>
      <c r="Q100" s="285">
        <v>0.51752629180139997</v>
      </c>
      <c r="R100" s="281">
        <v>1.9070356000000001E-4</v>
      </c>
      <c r="S100" s="258"/>
      <c r="T100" s="258" t="s">
        <v>1186</v>
      </c>
      <c r="U100" s="258"/>
      <c r="V100" s="258"/>
      <c r="X100" s="257"/>
      <c r="Y100" s="257"/>
      <c r="Z100" s="257"/>
      <c r="AA100" s="261"/>
      <c r="AB100" s="257"/>
      <c r="AC100" s="257"/>
      <c r="AD100" s="257"/>
      <c r="AE100" s="257"/>
      <c r="AF100" s="257"/>
      <c r="AG100" s="257"/>
      <c r="AH100" s="257"/>
      <c r="AI100" s="257"/>
      <c r="AJ100" s="257"/>
    </row>
    <row r="101" spans="3:36">
      <c r="C101" s="273" t="s">
        <v>67</v>
      </c>
      <c r="D101" s="272" t="s">
        <v>11</v>
      </c>
      <c r="F101" s="291"/>
      <c r="G101" s="291"/>
      <c r="H101" s="289"/>
      <c r="I101" s="289"/>
      <c r="J101" s="289"/>
      <c r="K101" s="289"/>
      <c r="L101" s="290"/>
      <c r="M101" s="290"/>
      <c r="N101" s="290"/>
      <c r="O101" s="289"/>
      <c r="P101" s="289"/>
      <c r="Q101" s="289"/>
      <c r="R101" s="280"/>
      <c r="S101" s="305"/>
      <c r="T101" s="305"/>
      <c r="U101" s="305"/>
      <c r="V101" s="305"/>
      <c r="X101" s="260"/>
      <c r="Y101" s="257"/>
      <c r="Z101" s="257"/>
      <c r="AA101" s="261"/>
      <c r="AB101" s="257"/>
      <c r="AC101" s="257"/>
      <c r="AD101" s="257"/>
      <c r="AE101" s="257"/>
      <c r="AF101" s="257"/>
      <c r="AG101" s="257"/>
      <c r="AH101" s="257"/>
      <c r="AI101" s="257"/>
      <c r="AJ101" s="257"/>
    </row>
    <row r="102" spans="3:36">
      <c r="C102" s="284" t="s">
        <v>248</v>
      </c>
      <c r="D102" s="292">
        <v>1</v>
      </c>
      <c r="E102" s="257" t="s">
        <v>52</v>
      </c>
      <c r="F102" s="267" t="s">
        <v>1719</v>
      </c>
      <c r="G102" s="267">
        <v>3.8992266999999997E-2</v>
      </c>
      <c r="H102" s="274">
        <v>1.0298268E-3</v>
      </c>
      <c r="I102" s="274">
        <v>5.6860802000000005E-3</v>
      </c>
      <c r="J102" s="274">
        <v>7.4759999999999996E-5</v>
      </c>
      <c r="K102" s="274">
        <v>3.2201599999999997E-2</v>
      </c>
      <c r="L102" s="267">
        <v>0.27759999999999996</v>
      </c>
      <c r="M102" s="263">
        <v>4.03118</v>
      </c>
      <c r="N102" s="263">
        <v>6.7273753881337594E-3</v>
      </c>
      <c r="O102" s="262">
        <v>3.5192638699999997E-7</v>
      </c>
      <c r="P102" s="262">
        <v>9.4952620639999996E-10</v>
      </c>
      <c r="Q102" s="285">
        <v>3.7915909999999997E-2</v>
      </c>
      <c r="R102" s="281">
        <v>1.5141287E-5</v>
      </c>
      <c r="S102" s="305"/>
      <c r="T102" s="305" t="s">
        <v>1188</v>
      </c>
      <c r="U102" s="305"/>
      <c r="V102" s="305"/>
      <c r="X102" s="257"/>
      <c r="Y102" s="257"/>
      <c r="Z102" s="257"/>
      <c r="AA102" s="261"/>
      <c r="AB102" s="257"/>
      <c r="AC102" s="257"/>
      <c r="AD102" s="257"/>
      <c r="AE102" s="257"/>
      <c r="AF102" s="257"/>
      <c r="AG102" s="257"/>
      <c r="AH102" s="257"/>
      <c r="AI102" s="257"/>
      <c r="AJ102" s="257"/>
    </row>
    <row r="103" spans="3:36">
      <c r="C103" s="284" t="s">
        <v>249</v>
      </c>
      <c r="E103" s="257" t="s">
        <v>52</v>
      </c>
      <c r="F103" s="267" t="s">
        <v>1720</v>
      </c>
      <c r="G103" s="267">
        <v>3.3377355316013671E-2</v>
      </c>
      <c r="H103" s="274">
        <v>4.2633040999999998E-4</v>
      </c>
      <c r="I103" s="274">
        <v>7.0558087E-3</v>
      </c>
      <c r="J103" s="274">
        <v>2.0601367000000001E-10</v>
      </c>
      <c r="K103" s="274">
        <v>2.5895215999999999E-2</v>
      </c>
      <c r="L103" s="267">
        <v>0.22323462068965516</v>
      </c>
      <c r="M103" s="263">
        <v>3.2418132000000002</v>
      </c>
      <c r="N103" s="263">
        <v>6.6245126384692817E-3</v>
      </c>
      <c r="O103" s="262">
        <v>3.53938110364E-7</v>
      </c>
      <c r="P103" s="262">
        <v>7.9958149494899996E-10</v>
      </c>
      <c r="Q103" s="285">
        <v>3.0491394000000002E-2</v>
      </c>
      <c r="R103" s="281">
        <v>1.2040398E-5</v>
      </c>
      <c r="S103" s="258"/>
      <c r="T103" s="258" t="s">
        <v>1189</v>
      </c>
      <c r="U103" s="258"/>
      <c r="V103" s="258"/>
      <c r="X103" s="257"/>
      <c r="Y103" s="257"/>
      <c r="Z103" s="257"/>
      <c r="AA103" s="261"/>
      <c r="AB103" s="257"/>
      <c r="AC103" s="257"/>
      <c r="AD103" s="257"/>
      <c r="AE103" s="257"/>
      <c r="AF103" s="257"/>
      <c r="AG103" s="257"/>
      <c r="AH103" s="257"/>
      <c r="AI103" s="257"/>
      <c r="AJ103" s="257"/>
    </row>
    <row r="104" spans="3:36">
      <c r="C104" s="284" t="s">
        <v>1092</v>
      </c>
      <c r="D104" s="292">
        <v>1</v>
      </c>
      <c r="E104" s="257" t="s">
        <v>52</v>
      </c>
      <c r="F104" s="267" t="s">
        <v>1721</v>
      </c>
      <c r="G104" s="267">
        <v>4.5588348899999999E-2</v>
      </c>
      <c r="H104" s="274">
        <v>3.7793469999999998E-4</v>
      </c>
      <c r="I104" s="274">
        <v>3.3014862000000002E-3</v>
      </c>
      <c r="J104" s="274">
        <v>3.2928000000000001E-5</v>
      </c>
      <c r="K104" s="274">
        <v>4.1875999999999997E-2</v>
      </c>
      <c r="L104" s="267">
        <v>0.36099999999999993</v>
      </c>
      <c r="M104" s="263">
        <v>5.1929850000000002</v>
      </c>
      <c r="N104" s="263">
        <v>7.1584106747015997E-3</v>
      </c>
      <c r="O104" s="262">
        <v>3.8825679399999997E-7</v>
      </c>
      <c r="P104" s="262">
        <v>1.1106129365000001E-9</v>
      </c>
      <c r="Q104" s="285">
        <v>0</v>
      </c>
      <c r="R104" s="281">
        <v>1.1179341E-5</v>
      </c>
      <c r="S104" s="258"/>
      <c r="T104" s="258" t="s">
        <v>1189</v>
      </c>
      <c r="U104" s="258"/>
      <c r="V104" s="258"/>
      <c r="X104" s="257"/>
      <c r="Y104" s="257"/>
      <c r="Z104" s="257"/>
      <c r="AA104" s="261"/>
      <c r="AB104" s="257"/>
      <c r="AC104" s="257"/>
      <c r="AD104" s="257"/>
      <c r="AE104" s="257"/>
      <c r="AF104" s="257"/>
      <c r="AG104" s="257"/>
      <c r="AH104" s="257"/>
      <c r="AI104" s="257"/>
      <c r="AJ104" s="257"/>
    </row>
    <row r="105" spans="3:36">
      <c r="C105" s="284" t="s">
        <v>1093</v>
      </c>
      <c r="D105" s="292">
        <v>1</v>
      </c>
      <c r="E105" s="257" t="s">
        <v>52</v>
      </c>
      <c r="F105" s="267" t="s">
        <v>1722</v>
      </c>
      <c r="G105" s="267">
        <v>1.6469497999999999E-2</v>
      </c>
      <c r="H105" s="274">
        <v>1.08498E-4</v>
      </c>
      <c r="I105" s="274">
        <v>8.7500000000000002E-4</v>
      </c>
      <c r="J105" s="274">
        <v>0</v>
      </c>
      <c r="K105" s="274">
        <v>1.5486E-2</v>
      </c>
      <c r="L105" s="267">
        <v>0.13349999999999998</v>
      </c>
      <c r="M105" s="263">
        <v>1.938687</v>
      </c>
      <c r="N105" s="263">
        <v>2.7441028219995995E-3</v>
      </c>
      <c r="O105" s="262">
        <v>1.4209195999999999E-7</v>
      </c>
      <c r="P105" s="262">
        <v>3.9591501274999996E-10</v>
      </c>
      <c r="Q105" s="285">
        <v>1.8234632000000001E-2</v>
      </c>
      <c r="R105" s="281">
        <v>6.112619E-6</v>
      </c>
      <c r="S105" s="258"/>
      <c r="T105" s="258" t="s">
        <v>1189</v>
      </c>
      <c r="U105" s="258"/>
      <c r="V105" s="258"/>
      <c r="X105" s="257"/>
      <c r="Y105" s="257"/>
      <c r="Z105" s="257"/>
      <c r="AA105" s="261"/>
      <c r="AB105" s="257"/>
      <c r="AC105" s="257"/>
      <c r="AD105" s="257"/>
      <c r="AE105" s="257"/>
      <c r="AF105" s="257"/>
      <c r="AG105" s="257"/>
      <c r="AH105" s="257"/>
      <c r="AI105" s="257"/>
      <c r="AJ105" s="257"/>
    </row>
    <row r="106" spans="3:36">
      <c r="C106" s="273" t="s">
        <v>68</v>
      </c>
      <c r="D106" s="272" t="s">
        <v>122</v>
      </c>
      <c r="E106" s="272"/>
      <c r="F106" s="291"/>
      <c r="G106" s="291"/>
      <c r="H106" s="289"/>
      <c r="I106" s="289"/>
      <c r="J106" s="289"/>
      <c r="K106" s="289"/>
      <c r="L106" s="290"/>
      <c r="M106" s="290"/>
      <c r="N106" s="290"/>
      <c r="O106" s="289"/>
      <c r="P106" s="289"/>
      <c r="Q106" s="289"/>
      <c r="R106" s="280"/>
      <c r="X106" s="257"/>
      <c r="Y106" s="257"/>
      <c r="Z106" s="257"/>
      <c r="AA106" s="261"/>
      <c r="AB106" s="257"/>
      <c r="AC106" s="257"/>
      <c r="AD106" s="257"/>
      <c r="AE106" s="257"/>
      <c r="AF106" s="257"/>
      <c r="AG106" s="257"/>
      <c r="AH106" s="257"/>
      <c r="AI106" s="257"/>
      <c r="AJ106" s="257"/>
    </row>
    <row r="107" spans="3:36" ht="14.4">
      <c r="C107" s="284" t="s">
        <v>250</v>
      </c>
      <c r="D107" s="292">
        <v>1</v>
      </c>
      <c r="E107" s="257" t="s">
        <v>53</v>
      </c>
      <c r="F107" s="267" t="s">
        <v>1723</v>
      </c>
      <c r="G107" s="267">
        <v>52.218778182903897</v>
      </c>
      <c r="H107" s="274">
        <v>4.2589059799999998</v>
      </c>
      <c r="I107" s="274">
        <v>7.8261853599999993</v>
      </c>
      <c r="J107" s="274">
        <v>4.5404068429038995</v>
      </c>
      <c r="K107" s="274">
        <v>35.59328</v>
      </c>
      <c r="L107" s="267">
        <v>306.83862068965516</v>
      </c>
      <c r="M107" s="263">
        <v>1472.6464000000001</v>
      </c>
      <c r="N107" s="263">
        <v>7.4253356363191596</v>
      </c>
      <c r="O107" s="262">
        <v>4.0163501210799995E-4</v>
      </c>
      <c r="P107" s="262">
        <v>1.0802332957504301E-6</v>
      </c>
      <c r="Q107" s="285">
        <v>8.2072493099999999</v>
      </c>
      <c r="R107" s="281">
        <v>0.12813119000000001</v>
      </c>
      <c r="S107" s="258"/>
      <c r="T107" s="260" t="s">
        <v>1172</v>
      </c>
      <c r="U107" s="258"/>
      <c r="V107" s="258"/>
      <c r="X107" s="307"/>
      <c r="Y107" s="257"/>
      <c r="Z107" s="257"/>
      <c r="AA107" s="261"/>
      <c r="AB107" s="257"/>
      <c r="AC107" s="257"/>
      <c r="AD107" s="257"/>
      <c r="AE107" s="257"/>
      <c r="AF107" s="257"/>
      <c r="AG107" s="257"/>
      <c r="AH107" s="257"/>
      <c r="AI107" s="257"/>
      <c r="AJ107" s="257"/>
    </row>
    <row r="108" spans="3:36" ht="14.4">
      <c r="C108" s="284" t="s">
        <v>251</v>
      </c>
      <c r="D108" s="292">
        <v>1</v>
      </c>
      <c r="E108" s="257" t="s">
        <v>53</v>
      </c>
      <c r="F108" s="267" t="s">
        <v>1724</v>
      </c>
      <c r="G108" s="267">
        <v>78.441860130243128</v>
      </c>
      <c r="H108" s="274">
        <v>5.763565690000001</v>
      </c>
      <c r="I108" s="274">
        <v>11.293064699999999</v>
      </c>
      <c r="J108" s="274">
        <v>12.635317740243128</v>
      </c>
      <c r="K108" s="274">
        <v>48.749912000000002</v>
      </c>
      <c r="L108" s="267">
        <v>420.25786206896549</v>
      </c>
      <c r="M108" s="263">
        <v>4216.9858000000004</v>
      </c>
      <c r="N108" s="263">
        <v>10.59827175955418</v>
      </c>
      <c r="O108" s="262">
        <v>5.7293452235900012E-4</v>
      </c>
      <c r="P108" s="262">
        <v>1.5206948529634998E-6</v>
      </c>
      <c r="Q108" s="285">
        <v>14.13142817</v>
      </c>
      <c r="R108" s="281">
        <v>0.14771084000000001</v>
      </c>
      <c r="S108" s="258"/>
      <c r="T108" s="260" t="s">
        <v>1172</v>
      </c>
      <c r="U108" s="258"/>
      <c r="V108" s="258"/>
      <c r="X108" s="307"/>
      <c r="Y108" s="257"/>
      <c r="Z108" s="257"/>
      <c r="AA108" s="257"/>
      <c r="AB108" s="257"/>
      <c r="AC108" s="257"/>
      <c r="AD108" s="257"/>
      <c r="AE108" s="257"/>
      <c r="AF108" s="257"/>
      <c r="AG108" s="257"/>
      <c r="AH108" s="257"/>
      <c r="AI108" s="257"/>
      <c r="AJ108" s="257"/>
    </row>
    <row r="109" spans="3:36">
      <c r="C109" s="273" t="s">
        <v>123</v>
      </c>
      <c r="D109" s="272" t="s">
        <v>124</v>
      </c>
      <c r="E109" s="272"/>
      <c r="F109" s="291"/>
      <c r="G109" s="291"/>
      <c r="H109" s="289"/>
      <c r="I109" s="289"/>
      <c r="J109" s="289"/>
      <c r="K109" s="289"/>
      <c r="L109" s="290"/>
      <c r="M109" s="290"/>
      <c r="N109" s="290"/>
      <c r="O109" s="289"/>
      <c r="P109" s="289"/>
      <c r="Q109" s="289"/>
      <c r="R109" s="280"/>
      <c r="X109" s="257"/>
      <c r="Y109" s="257"/>
      <c r="Z109" s="257"/>
      <c r="AA109" s="257"/>
      <c r="AB109" s="257"/>
      <c r="AC109" s="257"/>
      <c r="AD109" s="257"/>
      <c r="AE109" s="257"/>
      <c r="AF109" s="257"/>
      <c r="AG109" s="257"/>
      <c r="AH109" s="257"/>
      <c r="AI109" s="257"/>
      <c r="AJ109" s="257"/>
    </row>
    <row r="110" spans="3:36">
      <c r="C110" s="284" t="s">
        <v>252</v>
      </c>
      <c r="D110" s="292">
        <v>1</v>
      </c>
      <c r="E110" s="257" t="s">
        <v>52</v>
      </c>
      <c r="F110" s="267" t="s">
        <v>1725</v>
      </c>
      <c r="G110" s="267">
        <v>0.26664611190992399</v>
      </c>
      <c r="H110" s="274">
        <v>1.437921006E-2</v>
      </c>
      <c r="I110" s="274">
        <v>3.2011502900000002E-2</v>
      </c>
      <c r="J110" s="274">
        <v>0.11077574894992399</v>
      </c>
      <c r="K110" s="274">
        <v>0.10947965</v>
      </c>
      <c r="L110" s="267">
        <v>0.94379008620689653</v>
      </c>
      <c r="M110" s="263">
        <v>20.1784</v>
      </c>
      <c r="N110" s="263">
        <v>3.3096641470813891E-2</v>
      </c>
      <c r="O110" s="262">
        <v>1.7716661093589998E-6</v>
      </c>
      <c r="P110" s="262">
        <v>4.3136188712569989E-9</v>
      </c>
      <c r="Q110" s="285">
        <v>0.11947610805299999</v>
      </c>
      <c r="R110" s="281">
        <v>2.0001811999999998E-3</v>
      </c>
      <c r="S110" s="258"/>
      <c r="T110" s="258" t="s">
        <v>1190</v>
      </c>
      <c r="U110" s="258"/>
      <c r="V110" s="258"/>
      <c r="X110" s="257"/>
      <c r="Y110" s="257"/>
      <c r="Z110" s="257"/>
      <c r="AA110" s="257"/>
      <c r="AB110" s="257"/>
      <c r="AC110" s="257"/>
      <c r="AD110" s="257"/>
      <c r="AE110" s="257"/>
      <c r="AF110" s="257"/>
      <c r="AG110" s="257"/>
      <c r="AH110" s="257"/>
      <c r="AI110" s="257"/>
      <c r="AJ110" s="257"/>
    </row>
    <row r="111" spans="3:36">
      <c r="C111" s="284" t="s">
        <v>253</v>
      </c>
      <c r="D111" s="292">
        <v>1</v>
      </c>
      <c r="E111" s="257" t="s">
        <v>52</v>
      </c>
      <c r="F111" s="267" t="s">
        <v>1726</v>
      </c>
      <c r="G111" s="267">
        <v>0.62416792488850592</v>
      </c>
      <c r="H111" s="274">
        <v>5.1553967499999999E-2</v>
      </c>
      <c r="I111" s="274">
        <v>0.13318560759999998</v>
      </c>
      <c r="J111" s="274">
        <v>9.1393989788506005E-2</v>
      </c>
      <c r="K111" s="274">
        <v>0.34803435999999999</v>
      </c>
      <c r="L111" s="267">
        <v>3.0002962068965515</v>
      </c>
      <c r="M111" s="263">
        <v>45.333852999999998</v>
      </c>
      <c r="N111" s="263">
        <v>9.4064719057075752E-2</v>
      </c>
      <c r="O111" s="262">
        <v>5.0795350466700002E-6</v>
      </c>
      <c r="P111" s="262">
        <v>1.20993956459666E-8</v>
      </c>
      <c r="Q111" s="285">
        <v>0.24776559418000002</v>
      </c>
      <c r="R111" s="281">
        <v>1.9452746999999999E-3</v>
      </c>
      <c r="S111" s="258"/>
      <c r="T111" s="258" t="s">
        <v>1184</v>
      </c>
      <c r="U111" s="258"/>
      <c r="V111" s="258"/>
      <c r="X111" s="257"/>
      <c r="Y111" s="257"/>
      <c r="Z111" s="257"/>
      <c r="AA111" s="257"/>
      <c r="AB111" s="257"/>
      <c r="AC111" s="257"/>
      <c r="AD111" s="257"/>
      <c r="AE111" s="257"/>
      <c r="AF111" s="257"/>
      <c r="AG111" s="257"/>
      <c r="AH111" s="257"/>
      <c r="AI111" s="257"/>
      <c r="AJ111" s="257"/>
    </row>
    <row r="112" spans="3:36">
      <c r="C112" s="284" t="s">
        <v>254</v>
      </c>
      <c r="D112" s="292">
        <v>1</v>
      </c>
      <c r="E112" s="257" t="s">
        <v>52</v>
      </c>
      <c r="F112" s="267" t="s">
        <v>1727</v>
      </c>
      <c r="G112" s="267">
        <v>0.29336030438850602</v>
      </c>
      <c r="H112" s="274">
        <v>1.8065696900000001E-2</v>
      </c>
      <c r="I112" s="274">
        <v>7.9930516100000015E-2</v>
      </c>
      <c r="J112" s="274">
        <v>4.3685071388505997E-2</v>
      </c>
      <c r="K112" s="274">
        <v>0.15167902</v>
      </c>
      <c r="L112" s="267">
        <v>1.3075777586206896</v>
      </c>
      <c r="M112" s="263">
        <v>16.558223999999999</v>
      </c>
      <c r="N112" s="263">
        <v>4.5038786388939309E-2</v>
      </c>
      <c r="O112" s="262">
        <v>2.4402307630199996E-6</v>
      </c>
      <c r="P112" s="262">
        <v>5.9056317602477009E-9</v>
      </c>
      <c r="Q112" s="285">
        <v>9.0699658929999996E-2</v>
      </c>
      <c r="R112" s="281">
        <v>1.8150810000000001E-3</v>
      </c>
      <c r="S112" s="258"/>
      <c r="T112" s="258" t="s">
        <v>1184</v>
      </c>
      <c r="U112" s="258"/>
      <c r="V112" s="258"/>
      <c r="X112" s="257"/>
      <c r="Y112" s="257"/>
      <c r="Z112" s="257"/>
      <c r="AA112" s="257"/>
      <c r="AB112" s="257"/>
      <c r="AC112" s="257"/>
      <c r="AD112" s="257"/>
      <c r="AE112" s="257"/>
      <c r="AF112" s="257"/>
      <c r="AG112" s="257"/>
      <c r="AH112" s="257"/>
      <c r="AI112" s="257"/>
      <c r="AJ112" s="257"/>
    </row>
    <row r="113" spans="1:36">
      <c r="C113" s="273" t="s">
        <v>125</v>
      </c>
      <c r="D113" s="272" t="s">
        <v>126</v>
      </c>
      <c r="E113" s="272"/>
      <c r="F113" s="291"/>
      <c r="R113" s="280"/>
      <c r="X113" s="257"/>
      <c r="Y113" s="257"/>
      <c r="Z113" s="257"/>
      <c r="AA113" s="257"/>
      <c r="AB113" s="257"/>
      <c r="AC113" s="257"/>
      <c r="AD113" s="257"/>
      <c r="AE113" s="257"/>
      <c r="AF113" s="257"/>
      <c r="AG113" s="257"/>
      <c r="AH113" s="257"/>
      <c r="AI113" s="257"/>
      <c r="AJ113" s="257"/>
    </row>
    <row r="114" spans="1:36">
      <c r="A114" s="347"/>
      <c r="C114" s="284" t="s">
        <v>255</v>
      </c>
      <c r="D114" s="292">
        <v>1</v>
      </c>
      <c r="E114" s="257" t="s">
        <v>52</v>
      </c>
      <c r="F114" s="267" t="s">
        <v>1728</v>
      </c>
      <c r="G114" s="267">
        <v>7.0802806037049363E-4</v>
      </c>
      <c r="H114" s="274">
        <v>3.8784479792999994E-5</v>
      </c>
      <c r="I114" s="274">
        <v>6.1139704800000004E-5</v>
      </c>
      <c r="J114" s="274">
        <v>2.625566757774937E-4</v>
      </c>
      <c r="K114" s="274">
        <v>3.4554719999999999E-4</v>
      </c>
      <c r="L114" s="267">
        <v>2.9788551724137927E-3</v>
      </c>
      <c r="M114" s="263">
        <v>7.5252126000000003E-2</v>
      </c>
      <c r="N114" s="263">
        <v>7.2620104828883644E-5</v>
      </c>
      <c r="O114" s="262">
        <v>3.9038244383644838E-9</v>
      </c>
      <c r="P114" s="262">
        <v>1.0463368347717997E-11</v>
      </c>
      <c r="Q114" s="285">
        <v>1.4523198900000001E-4</v>
      </c>
      <c r="R114" s="281">
        <v>6.4571557999999995E-5</v>
      </c>
      <c r="S114" s="258"/>
      <c r="T114" s="260" t="s">
        <v>1191</v>
      </c>
      <c r="U114" s="258"/>
      <c r="V114" s="258"/>
      <c r="X114" s="257"/>
      <c r="Y114" s="257"/>
      <c r="Z114" s="257"/>
      <c r="AA114" s="257"/>
      <c r="AB114" s="257"/>
      <c r="AC114" s="257"/>
      <c r="AD114" s="257"/>
      <c r="AE114" s="257"/>
      <c r="AF114" s="257"/>
      <c r="AG114" s="257"/>
      <c r="AH114" s="257"/>
      <c r="AI114" s="257"/>
      <c r="AJ114" s="257"/>
    </row>
    <row r="115" spans="1:36">
      <c r="A115" s="347"/>
      <c r="C115" s="284" t="s">
        <v>256</v>
      </c>
      <c r="D115" s="292">
        <v>1</v>
      </c>
      <c r="E115" s="257" t="s">
        <v>52</v>
      </c>
      <c r="F115" s="267" t="s">
        <v>1729</v>
      </c>
      <c r="G115" s="267">
        <v>4.5550863533049171E-2</v>
      </c>
      <c r="H115" s="274">
        <v>2.1197878920000001E-3</v>
      </c>
      <c r="I115" s="274">
        <v>3.5058578599999998E-3</v>
      </c>
      <c r="J115" s="274">
        <v>2.2068447810491723E-3</v>
      </c>
      <c r="K115" s="274">
        <v>3.7718372999999999E-2</v>
      </c>
      <c r="L115" s="267">
        <v>0.32515838793103446</v>
      </c>
      <c r="M115" s="263">
        <v>5.4241975</v>
      </c>
      <c r="N115" s="263">
        <v>6.9794415112464812E-3</v>
      </c>
      <c r="O115" s="262">
        <v>3.6378774738100001E-7</v>
      </c>
      <c r="P115" s="262">
        <v>1.03506297841673E-9</v>
      </c>
      <c r="Q115" s="285">
        <v>3.8554156611E-2</v>
      </c>
      <c r="R115" s="281">
        <v>7.2210009000000006E-5</v>
      </c>
      <c r="S115" s="258"/>
      <c r="T115" s="260" t="s">
        <v>1172</v>
      </c>
      <c r="U115" s="258"/>
      <c r="V115" s="258"/>
      <c r="X115" s="257"/>
      <c r="Y115" s="257"/>
      <c r="Z115" s="257"/>
      <c r="AA115" s="257"/>
      <c r="AB115" s="257"/>
      <c r="AC115" s="257"/>
      <c r="AD115" s="257"/>
      <c r="AE115" s="257"/>
      <c r="AF115" s="257"/>
      <c r="AG115" s="257"/>
      <c r="AH115" s="257"/>
      <c r="AI115" s="257"/>
      <c r="AJ115" s="257"/>
    </row>
    <row r="116" spans="1:36">
      <c r="A116" s="347"/>
      <c r="C116" s="284" t="s">
        <v>257</v>
      </c>
      <c r="D116" s="292">
        <v>1</v>
      </c>
      <c r="E116" s="257" t="s">
        <v>52</v>
      </c>
      <c r="F116" s="267" t="s">
        <v>1730</v>
      </c>
      <c r="G116" s="282">
        <v>2.07937688901743E-3</v>
      </c>
      <c r="H116" s="283">
        <v>7.63124057E-5</v>
      </c>
      <c r="I116" s="283">
        <v>1.3318023090000002E-4</v>
      </c>
      <c r="J116" s="283">
        <v>9.4778199241743E-4</v>
      </c>
      <c r="K116" s="283">
        <v>9.2210225999999999E-4</v>
      </c>
      <c r="L116" s="267">
        <v>7.9491574137931023E-3</v>
      </c>
      <c r="M116" s="263">
        <v>0.13446842000000001</v>
      </c>
      <c r="N116" s="263">
        <v>1.9021412974519047E-4</v>
      </c>
      <c r="O116" s="262">
        <v>9.8031492424930007E-9</v>
      </c>
      <c r="P116" s="262">
        <v>3.2613069632890994E-11</v>
      </c>
      <c r="Q116" s="285">
        <v>9.689017393E-4</v>
      </c>
      <c r="R116" s="281">
        <v>4.8355748999999997E-7</v>
      </c>
      <c r="S116" s="258"/>
      <c r="T116" s="260" t="s">
        <v>1172</v>
      </c>
      <c r="U116" s="258"/>
      <c r="V116" s="258"/>
      <c r="X116" s="257"/>
      <c r="Y116" s="257"/>
      <c r="Z116" s="257"/>
      <c r="AA116" s="257"/>
      <c r="AB116" s="257"/>
      <c r="AC116" s="257"/>
      <c r="AD116" s="257"/>
      <c r="AE116" s="257"/>
      <c r="AF116" s="257"/>
      <c r="AG116" s="257"/>
      <c r="AH116" s="257"/>
      <c r="AI116" s="257"/>
      <c r="AJ116" s="257"/>
    </row>
    <row r="117" spans="1:36">
      <c r="A117" s="347"/>
      <c r="C117" s="284" t="s">
        <v>258</v>
      </c>
      <c r="D117" s="292">
        <v>1</v>
      </c>
      <c r="E117" s="257" t="s">
        <v>52</v>
      </c>
      <c r="F117" s="267" t="s">
        <v>1731</v>
      </c>
      <c r="G117" s="282">
        <v>1.6225961846277948E-3</v>
      </c>
      <c r="H117" s="283">
        <v>3.51235697E-5</v>
      </c>
      <c r="I117" s="283">
        <v>9.5198516500000015E-5</v>
      </c>
      <c r="J117" s="283">
        <v>7.4845177842779479E-4</v>
      </c>
      <c r="K117" s="283">
        <v>7.4382232000000002E-4</v>
      </c>
      <c r="L117" s="267">
        <v>6.4122613793103442E-3</v>
      </c>
      <c r="M117" s="263">
        <v>0.1078085</v>
      </c>
      <c r="N117" s="263">
        <v>1.4935822509537519E-4</v>
      </c>
      <c r="O117" s="262">
        <v>7.7295434888190001E-9</v>
      </c>
      <c r="P117" s="262">
        <v>2.4878965183788003E-11</v>
      </c>
      <c r="Q117" s="285">
        <v>7.4233873740000005E-4</v>
      </c>
      <c r="R117" s="281">
        <v>5.9664348000000002E-5</v>
      </c>
      <c r="S117" s="258"/>
      <c r="T117" s="260" t="s">
        <v>1172</v>
      </c>
      <c r="U117" s="258"/>
      <c r="V117" s="258"/>
      <c r="X117" s="257"/>
      <c r="Y117" s="257"/>
      <c r="Z117" s="257"/>
      <c r="AA117" s="257"/>
      <c r="AB117" s="257"/>
      <c r="AC117" s="257"/>
      <c r="AD117" s="257"/>
      <c r="AE117" s="257"/>
      <c r="AF117" s="257"/>
      <c r="AG117" s="257"/>
      <c r="AH117" s="257"/>
      <c r="AI117" s="257"/>
      <c r="AJ117" s="257"/>
    </row>
    <row r="118" spans="1:36">
      <c r="A118" s="347"/>
      <c r="C118" s="284" t="s">
        <v>259</v>
      </c>
      <c r="D118" s="292"/>
      <c r="E118" s="257" t="s">
        <v>52</v>
      </c>
      <c r="F118" s="267" t="s">
        <v>1732</v>
      </c>
      <c r="G118" s="282">
        <v>5.7260672463988713E-5</v>
      </c>
      <c r="H118" s="283">
        <v>8.3183677900000003E-7</v>
      </c>
      <c r="I118" s="283">
        <v>2.2059215450000005E-6</v>
      </c>
      <c r="J118" s="283">
        <v>2.7875263139988718E-5</v>
      </c>
      <c r="K118" s="283">
        <v>2.6347651000000001E-5</v>
      </c>
      <c r="L118" s="267">
        <v>2.2713492241379309E-4</v>
      </c>
      <c r="M118" s="263">
        <v>3.3555731999999998E-3</v>
      </c>
      <c r="N118" s="263">
        <v>5.4313777473332291E-2</v>
      </c>
      <c r="O118" s="262">
        <v>2.5950636109869995E-6</v>
      </c>
      <c r="P118" s="262">
        <v>1.0166596604965998E-8</v>
      </c>
      <c r="Q118" s="262">
        <v>0.69129954062999999</v>
      </c>
      <c r="R118" s="281">
        <v>2.6109486E-6</v>
      </c>
      <c r="S118" s="258"/>
      <c r="T118" s="260" t="s">
        <v>1191</v>
      </c>
      <c r="U118" s="258"/>
      <c r="V118" s="258"/>
      <c r="X118" s="257"/>
      <c r="Y118" s="257"/>
      <c r="Z118" s="257"/>
      <c r="AA118" s="257"/>
      <c r="AB118" s="257"/>
      <c r="AC118" s="257"/>
      <c r="AD118" s="257"/>
      <c r="AE118" s="257"/>
      <c r="AF118" s="257"/>
      <c r="AG118" s="257"/>
      <c r="AH118" s="257"/>
      <c r="AI118" s="257"/>
      <c r="AJ118" s="257"/>
    </row>
    <row r="119" spans="1:36">
      <c r="A119" s="347"/>
      <c r="C119" s="284" t="s">
        <v>1616</v>
      </c>
      <c r="D119" s="292">
        <v>1</v>
      </c>
      <c r="E119" s="257" t="s">
        <v>52</v>
      </c>
      <c r="F119" s="267" t="s">
        <v>1733</v>
      </c>
      <c r="G119" s="267">
        <v>0.863359729039615</v>
      </c>
      <c r="H119" s="274">
        <v>2.5640010899999996E-2</v>
      </c>
      <c r="I119" s="274">
        <v>6.0748975599999998E-2</v>
      </c>
      <c r="J119" s="274">
        <v>0.58989275253961504</v>
      </c>
      <c r="K119" s="274">
        <v>0.18707799</v>
      </c>
      <c r="L119" s="267">
        <v>1.6127412931034482</v>
      </c>
      <c r="M119" s="263">
        <v>79.270072999999996</v>
      </c>
      <c r="N119" s="263">
        <v>4.1629227139807996E-2</v>
      </c>
      <c r="O119" s="262">
        <v>2.2761829599999999E-6</v>
      </c>
      <c r="P119" s="262">
        <v>5.9067086199999998E-9</v>
      </c>
      <c r="Q119" s="262">
        <v>0</v>
      </c>
      <c r="R119" s="281">
        <v>5.3695324000000003E-2</v>
      </c>
      <c r="S119" s="258"/>
      <c r="T119" s="260" t="s">
        <v>1191</v>
      </c>
      <c r="U119" s="258"/>
      <c r="V119" s="258"/>
      <c r="X119" s="257"/>
      <c r="Y119" s="257"/>
      <c r="Z119" s="257"/>
      <c r="AA119" s="257"/>
      <c r="AB119" s="257"/>
      <c r="AC119" s="257"/>
      <c r="AD119" s="257"/>
      <c r="AE119" s="257"/>
      <c r="AF119" s="257"/>
      <c r="AG119" s="257"/>
      <c r="AH119" s="257"/>
      <c r="AI119" s="257"/>
      <c r="AJ119" s="257"/>
    </row>
    <row r="120" spans="1:36">
      <c r="A120" s="347"/>
      <c r="C120" s="284" t="s">
        <v>1617</v>
      </c>
      <c r="D120" s="292">
        <v>1</v>
      </c>
      <c r="E120" s="257" t="s">
        <v>52</v>
      </c>
      <c r="F120" s="267" t="s">
        <v>1734</v>
      </c>
      <c r="G120" s="267">
        <v>0.33445094799999997</v>
      </c>
      <c r="H120" s="274">
        <v>2.8209480000000002E-3</v>
      </c>
      <c r="I120" s="274">
        <v>2.555E-2</v>
      </c>
      <c r="J120" s="274">
        <v>8.7999999999999995E-2</v>
      </c>
      <c r="K120" s="274">
        <v>0.21808</v>
      </c>
      <c r="L120" s="267">
        <v>1.88</v>
      </c>
      <c r="N120" s="263">
        <v>5.410220655099469E-5</v>
      </c>
      <c r="O120" s="262">
        <v>2.8395895177833996E-9</v>
      </c>
      <c r="P120" s="262">
        <v>8.6256982247711998E-12</v>
      </c>
      <c r="Q120" s="262">
        <v>2.054522665E-4</v>
      </c>
      <c r="R120" s="281">
        <v>5.7581957999999997E-5</v>
      </c>
      <c r="S120" s="258"/>
      <c r="T120" s="260" t="s">
        <v>1191</v>
      </c>
      <c r="U120" s="258"/>
      <c r="V120" s="258"/>
      <c r="X120" s="257"/>
      <c r="Y120" s="257"/>
      <c r="Z120" s="257"/>
      <c r="AA120" s="257"/>
      <c r="AB120" s="257"/>
      <c r="AC120" s="257"/>
      <c r="AD120" s="257"/>
      <c r="AE120" s="257"/>
      <c r="AF120" s="257"/>
      <c r="AG120" s="257"/>
      <c r="AH120" s="257"/>
      <c r="AI120" s="257"/>
      <c r="AJ120" s="257"/>
    </row>
    <row r="121" spans="1:36">
      <c r="A121" s="347"/>
      <c r="C121" s="284" t="s">
        <v>1618</v>
      </c>
      <c r="D121" s="292">
        <v>1</v>
      </c>
      <c r="E121" s="257" t="s">
        <v>52</v>
      </c>
      <c r="F121" s="267" t="s">
        <v>1735</v>
      </c>
      <c r="G121" s="282">
        <v>5.7245876608120647E-4</v>
      </c>
      <c r="H121" s="283">
        <v>2.0205994100000001E-5</v>
      </c>
      <c r="I121" s="283">
        <v>3.6181444499999997E-5</v>
      </c>
      <c r="J121" s="283">
        <v>2.4441957748120647E-4</v>
      </c>
      <c r="K121" s="283">
        <v>2.7165175000000002E-4</v>
      </c>
      <c r="L121" s="267">
        <v>2.3418254310344829E-3</v>
      </c>
      <c r="M121" s="263">
        <v>4.7632010000000002E-2</v>
      </c>
      <c r="N121" s="263">
        <v>0</v>
      </c>
      <c r="O121" s="262">
        <v>0</v>
      </c>
      <c r="P121" s="262">
        <v>0</v>
      </c>
      <c r="Q121" s="262">
        <v>0</v>
      </c>
      <c r="R121" s="281">
        <v>1.2835364000000001E-5</v>
      </c>
      <c r="S121" s="258"/>
      <c r="T121" s="260" t="s">
        <v>1191</v>
      </c>
      <c r="U121" s="258"/>
      <c r="V121" s="258"/>
      <c r="X121" s="257"/>
      <c r="Y121" s="257"/>
      <c r="Z121" s="257"/>
      <c r="AA121" s="257"/>
      <c r="AB121" s="257"/>
      <c r="AC121" s="257"/>
      <c r="AD121" s="257"/>
      <c r="AE121" s="257"/>
      <c r="AF121" s="257"/>
      <c r="AG121" s="257"/>
      <c r="AH121" s="257"/>
      <c r="AI121" s="257"/>
      <c r="AJ121" s="257"/>
    </row>
    <row r="122" spans="1:36">
      <c r="A122" s="347"/>
      <c r="C122" s="273" t="s">
        <v>127</v>
      </c>
      <c r="D122" s="272" t="s">
        <v>128</v>
      </c>
      <c r="E122" s="272"/>
      <c r="F122" s="291"/>
      <c r="G122" s="291"/>
      <c r="H122" s="289"/>
      <c r="I122" s="289"/>
      <c r="J122" s="289"/>
      <c r="K122" s="289"/>
      <c r="L122" s="290"/>
      <c r="M122" s="290"/>
      <c r="N122" s="290"/>
      <c r="O122" s="289"/>
      <c r="P122" s="289"/>
      <c r="Q122" s="289"/>
      <c r="R122" s="280"/>
      <c r="X122" s="257"/>
      <c r="Y122" s="257"/>
      <c r="Z122" s="257"/>
      <c r="AA122" s="257"/>
      <c r="AB122" s="257"/>
      <c r="AC122" s="257"/>
      <c r="AD122" s="257"/>
      <c r="AE122" s="257"/>
      <c r="AF122" s="257"/>
      <c r="AG122" s="257"/>
      <c r="AH122" s="257"/>
      <c r="AI122" s="257"/>
      <c r="AJ122" s="257"/>
    </row>
    <row r="123" spans="1:36">
      <c r="C123" s="284" t="s">
        <v>260</v>
      </c>
      <c r="D123" s="292">
        <v>1</v>
      </c>
      <c r="E123" s="257" t="s">
        <v>52</v>
      </c>
      <c r="F123" s="267" t="s">
        <v>1736</v>
      </c>
      <c r="G123" s="267">
        <v>0.77379231720830011</v>
      </c>
      <c r="H123" s="274">
        <v>3.5556109299999999E-2</v>
      </c>
      <c r="I123" s="274">
        <v>5.3176146899999999E-2</v>
      </c>
      <c r="J123" s="274">
        <v>0.56817896100830012</v>
      </c>
      <c r="K123" s="274">
        <v>0.1168811</v>
      </c>
      <c r="L123" s="267">
        <v>1.0075956896551723</v>
      </c>
      <c r="M123" s="263">
        <v>23.832647000000001</v>
      </c>
      <c r="N123" s="263">
        <v>4.0370477860124217E-2</v>
      </c>
      <c r="O123" s="262">
        <v>2.167227210726E-6</v>
      </c>
      <c r="P123" s="262">
        <v>4.8917468474970991E-9</v>
      </c>
      <c r="Q123" s="285">
        <v>0.16005885040000001</v>
      </c>
      <c r="R123" s="281">
        <v>1.5019092000000001E-4</v>
      </c>
      <c r="S123" s="258"/>
      <c r="T123" s="258" t="s">
        <v>1192</v>
      </c>
      <c r="U123" s="258"/>
      <c r="V123" s="258"/>
      <c r="X123" s="257"/>
      <c r="Y123" s="257"/>
      <c r="Z123" s="257"/>
      <c r="AA123" s="257"/>
      <c r="AB123" s="257"/>
      <c r="AC123" s="257"/>
      <c r="AD123" s="257"/>
      <c r="AE123" s="257"/>
      <c r="AF123" s="257"/>
      <c r="AG123" s="257"/>
      <c r="AH123" s="257"/>
      <c r="AI123" s="257"/>
      <c r="AJ123" s="257"/>
    </row>
    <row r="124" spans="1:36">
      <c r="C124" s="284" t="s">
        <v>261</v>
      </c>
      <c r="D124" s="292">
        <v>1</v>
      </c>
      <c r="E124" s="257" t="s">
        <v>52</v>
      </c>
      <c r="F124" s="267" t="s">
        <v>1737</v>
      </c>
      <c r="G124" s="267">
        <v>2.0089538224783001</v>
      </c>
      <c r="H124" s="274">
        <v>7.3283344E-2</v>
      </c>
      <c r="I124" s="274">
        <v>0.172230672</v>
      </c>
      <c r="J124" s="274">
        <v>1.5242730364782999</v>
      </c>
      <c r="K124" s="274">
        <v>0.23916677</v>
      </c>
      <c r="L124" s="267">
        <v>2.0617825000000001</v>
      </c>
      <c r="M124" s="263">
        <v>39.338419999999999</v>
      </c>
      <c r="N124" s="263">
        <v>8.8212651934607839E-2</v>
      </c>
      <c r="O124" s="262">
        <v>4.77662975384E-6</v>
      </c>
      <c r="P124" s="262">
        <v>1.0657147812110002E-8</v>
      </c>
      <c r="Q124" s="285">
        <v>0.25535791899999999</v>
      </c>
      <c r="R124" s="281">
        <v>2.8001202999999999E-4</v>
      </c>
      <c r="S124" s="258"/>
      <c r="T124" s="258" t="s">
        <v>1192</v>
      </c>
      <c r="U124" s="258"/>
      <c r="V124" s="258"/>
      <c r="X124" s="257"/>
      <c r="Y124" s="257"/>
      <c r="Z124" s="257"/>
      <c r="AA124" s="257"/>
      <c r="AB124" s="257"/>
      <c r="AC124" s="257"/>
      <c r="AD124" s="257"/>
      <c r="AE124" s="257"/>
      <c r="AF124" s="257"/>
      <c r="AG124" s="257"/>
      <c r="AH124" s="257"/>
      <c r="AI124" s="257"/>
      <c r="AJ124" s="257"/>
    </row>
    <row r="125" spans="1:36">
      <c r="C125" s="284" t="s">
        <v>262</v>
      </c>
      <c r="D125" s="292">
        <v>1</v>
      </c>
      <c r="E125" s="257" t="s">
        <v>52</v>
      </c>
      <c r="F125" s="267" t="s">
        <v>1738</v>
      </c>
      <c r="G125" s="267">
        <v>1.6908116634975001</v>
      </c>
      <c r="H125" s="274">
        <v>8.0934023999999993E-2</v>
      </c>
      <c r="I125" s="274">
        <v>0.28535958779999998</v>
      </c>
      <c r="J125" s="274">
        <v>0.96737850169750006</v>
      </c>
      <c r="K125" s="274">
        <v>0.35713954999999997</v>
      </c>
      <c r="L125" s="267">
        <v>3.0787892241379304</v>
      </c>
      <c r="M125" s="263">
        <v>81.705820000000003</v>
      </c>
      <c r="N125" s="263">
        <v>0.10720398321074939</v>
      </c>
      <c r="O125" s="262">
        <v>5.0075434715500003E-6</v>
      </c>
      <c r="P125" s="262">
        <v>3.4346861790023999E-8</v>
      </c>
      <c r="Q125" s="285">
        <v>0.51788004570000001</v>
      </c>
      <c r="R125" s="281">
        <v>3.4728877999999999E-4</v>
      </c>
      <c r="S125" s="258"/>
      <c r="T125" s="258" t="s">
        <v>1192</v>
      </c>
      <c r="U125" s="258"/>
      <c r="V125" s="258"/>
      <c r="X125" s="257"/>
      <c r="Y125" s="257"/>
      <c r="Z125" s="257"/>
      <c r="AA125" s="257"/>
      <c r="AB125" s="257"/>
      <c r="AC125" s="257"/>
      <c r="AD125" s="257"/>
      <c r="AE125" s="257"/>
      <c r="AF125" s="257"/>
      <c r="AG125" s="257"/>
      <c r="AH125" s="257"/>
      <c r="AI125" s="257"/>
      <c r="AJ125" s="257"/>
    </row>
    <row r="126" spans="1:36">
      <c r="C126" s="284" t="s">
        <v>263</v>
      </c>
      <c r="D126" s="292">
        <v>1</v>
      </c>
      <c r="E126" s="257" t="s">
        <v>52</v>
      </c>
      <c r="F126" s="267" t="s">
        <v>1739</v>
      </c>
      <c r="G126" s="267">
        <v>1.0616329546974999</v>
      </c>
      <c r="H126" s="274">
        <v>5.7837432000000001E-2</v>
      </c>
      <c r="I126" s="274">
        <v>0.26188444959999996</v>
      </c>
      <c r="J126" s="274">
        <v>0.4966581430975</v>
      </c>
      <c r="K126" s="274">
        <v>0.24525293000000001</v>
      </c>
      <c r="L126" s="267">
        <v>2.1142493965517239</v>
      </c>
      <c r="M126" s="263">
        <v>44.313433000000003</v>
      </c>
      <c r="N126" s="263">
        <v>7.8753637974256968E-2</v>
      </c>
      <c r="O126" s="262">
        <v>3.5814587966789998E-6</v>
      </c>
      <c r="P126" s="262">
        <v>3.0583292989317003E-8</v>
      </c>
      <c r="Q126" s="285">
        <v>0.19105896819999998</v>
      </c>
      <c r="R126" s="281">
        <v>2.5605346999999997E-4</v>
      </c>
      <c r="S126" s="258"/>
      <c r="T126" s="258" t="s">
        <v>1192</v>
      </c>
      <c r="U126" s="258"/>
      <c r="V126" s="258"/>
      <c r="X126" s="257"/>
      <c r="Y126" s="257"/>
      <c r="Z126" s="257"/>
      <c r="AA126" s="257"/>
      <c r="AB126" s="257"/>
      <c r="AC126" s="257"/>
      <c r="AD126" s="257"/>
      <c r="AE126" s="257"/>
      <c r="AF126" s="257"/>
      <c r="AG126" s="257"/>
      <c r="AH126" s="257"/>
      <c r="AI126" s="257"/>
      <c r="AJ126" s="257"/>
    </row>
    <row r="127" spans="1:36">
      <c r="C127" s="284" t="s">
        <v>264</v>
      </c>
      <c r="D127" s="292">
        <v>1</v>
      </c>
      <c r="E127" s="257" t="s">
        <v>52</v>
      </c>
      <c r="F127" s="267" t="s">
        <v>1740</v>
      </c>
      <c r="G127" s="267">
        <v>3.3012891750583009</v>
      </c>
      <c r="H127" s="274">
        <v>0.12286930600000001</v>
      </c>
      <c r="I127" s="274">
        <v>0.379759126</v>
      </c>
      <c r="J127" s="274">
        <v>2.3260391430583005</v>
      </c>
      <c r="K127" s="274">
        <v>0.47262159999999998</v>
      </c>
      <c r="L127" s="267">
        <v>4.0743241379310344</v>
      </c>
      <c r="M127" s="263">
        <v>86.439190999999994</v>
      </c>
      <c r="N127" s="263">
        <v>0.159969170000788</v>
      </c>
      <c r="O127" s="262">
        <v>8.2468490985299991E-6</v>
      </c>
      <c r="P127" s="262">
        <v>3.0581829938687005E-8</v>
      </c>
      <c r="Q127" s="285">
        <v>0.56237217699999997</v>
      </c>
      <c r="R127" s="281">
        <v>4.7074254000000002E-4</v>
      </c>
      <c r="S127" s="258"/>
      <c r="T127" s="258" t="s">
        <v>1192</v>
      </c>
      <c r="U127" s="258"/>
      <c r="V127" s="258"/>
      <c r="X127" s="257"/>
      <c r="Y127" s="257"/>
      <c r="Z127" s="257"/>
      <c r="AA127" s="257"/>
      <c r="AB127" s="257"/>
      <c r="AC127" s="257"/>
      <c r="AD127" s="257"/>
      <c r="AE127" s="257"/>
      <c r="AF127" s="257"/>
      <c r="AG127" s="257"/>
      <c r="AH127" s="257"/>
      <c r="AI127" s="257"/>
      <c r="AJ127" s="257"/>
    </row>
    <row r="128" spans="1:36">
      <c r="C128" s="284" t="s">
        <v>265</v>
      </c>
      <c r="D128" s="292">
        <v>1</v>
      </c>
      <c r="E128" s="257" t="s">
        <v>52</v>
      </c>
      <c r="F128" s="267" t="s">
        <v>1741</v>
      </c>
      <c r="G128" s="267">
        <v>2.8608640530583003</v>
      </c>
      <c r="H128" s="274">
        <v>0.10670169</v>
      </c>
      <c r="I128" s="274">
        <v>0.36332652800000004</v>
      </c>
      <c r="J128" s="274">
        <v>1.9965348650583001</v>
      </c>
      <c r="K128" s="274">
        <v>0.39430096999999997</v>
      </c>
      <c r="L128" s="267">
        <v>3.3991462931034477</v>
      </c>
      <c r="M128" s="263">
        <v>60.264521000000002</v>
      </c>
      <c r="N128" s="263">
        <v>0.14005392970935907</v>
      </c>
      <c r="O128" s="262">
        <v>7.2485898902799993E-6</v>
      </c>
      <c r="P128" s="262">
        <v>2.7947332364834999E-8</v>
      </c>
      <c r="Q128" s="285">
        <v>0.33359741799999998</v>
      </c>
      <c r="R128" s="281">
        <v>4.0687782000000002E-4</v>
      </c>
      <c r="S128" s="258"/>
      <c r="T128" s="258" t="s">
        <v>1192</v>
      </c>
      <c r="U128" s="258"/>
      <c r="V128" s="258"/>
      <c r="X128" s="257"/>
      <c r="Y128" s="257"/>
      <c r="Z128" s="257"/>
      <c r="AA128" s="257"/>
      <c r="AB128" s="257"/>
      <c r="AC128" s="257"/>
      <c r="AD128" s="257"/>
      <c r="AE128" s="257"/>
      <c r="AF128" s="257"/>
      <c r="AG128" s="257"/>
      <c r="AH128" s="257"/>
      <c r="AI128" s="257"/>
      <c r="AJ128" s="257"/>
    </row>
    <row r="129" spans="3:36">
      <c r="C129" s="284" t="s">
        <v>266</v>
      </c>
      <c r="D129" s="292">
        <v>1</v>
      </c>
      <c r="E129" s="257" t="s">
        <v>52</v>
      </c>
      <c r="F129" s="267" t="s">
        <v>1742</v>
      </c>
      <c r="G129" s="267">
        <v>1.156467627684</v>
      </c>
      <c r="H129" s="274">
        <v>1.15646748088</v>
      </c>
      <c r="I129" s="274">
        <v>1.46804E-7</v>
      </c>
      <c r="J129" s="274">
        <v>0</v>
      </c>
      <c r="K129" s="274">
        <v>0</v>
      </c>
      <c r="L129" s="267">
        <v>0</v>
      </c>
      <c r="M129" s="263">
        <v>0</v>
      </c>
      <c r="N129" s="263">
        <v>6.4463577549439995E-3</v>
      </c>
      <c r="O129" s="262">
        <v>1.6262000000000001E-7</v>
      </c>
      <c r="P129" s="262">
        <v>6.6401091600000001E-9</v>
      </c>
      <c r="Q129" s="285">
        <v>0</v>
      </c>
      <c r="R129" s="281">
        <v>2.5730478E-4</v>
      </c>
      <c r="S129" s="258"/>
      <c r="T129" s="260" t="s">
        <v>1181</v>
      </c>
      <c r="U129" s="258"/>
      <c r="V129" s="258"/>
      <c r="X129" s="257"/>
      <c r="Y129" s="257"/>
      <c r="Z129" s="257"/>
      <c r="AA129" s="257"/>
      <c r="AB129" s="257"/>
      <c r="AC129" s="257"/>
      <c r="AD129" s="257"/>
      <c r="AE129" s="257"/>
      <c r="AF129" s="257"/>
      <c r="AG129" s="257"/>
      <c r="AH129" s="257"/>
      <c r="AI129" s="257"/>
      <c r="AJ129" s="257"/>
    </row>
    <row r="130" spans="3:36">
      <c r="C130" s="361"/>
      <c r="F130" s="291"/>
      <c r="G130" s="291"/>
      <c r="H130" s="289"/>
      <c r="I130" s="289"/>
      <c r="J130" s="289"/>
      <c r="K130" s="289"/>
      <c r="L130" s="290"/>
      <c r="M130" s="290"/>
      <c r="N130" s="290"/>
      <c r="O130" s="289"/>
      <c r="P130" s="289"/>
      <c r="Q130" s="289"/>
      <c r="R130" s="280"/>
      <c r="S130" s="258"/>
      <c r="T130" s="257"/>
      <c r="U130" s="257"/>
      <c r="V130" s="258"/>
      <c r="X130" s="257"/>
      <c r="Y130" s="257"/>
      <c r="Z130" s="257"/>
      <c r="AA130" s="257"/>
      <c r="AB130" s="257"/>
      <c r="AC130" s="257"/>
      <c r="AD130" s="257"/>
      <c r="AE130" s="257"/>
      <c r="AF130" s="257"/>
      <c r="AG130" s="257"/>
      <c r="AH130" s="257"/>
      <c r="AI130" s="257"/>
      <c r="AJ130" s="257"/>
    </row>
    <row r="131" spans="3:36">
      <c r="C131" s="273" t="s">
        <v>129</v>
      </c>
      <c r="D131" s="272" t="s">
        <v>130</v>
      </c>
      <c r="E131" s="272"/>
      <c r="F131" s="291"/>
      <c r="G131" s="291"/>
      <c r="H131" s="289"/>
      <c r="I131" s="289"/>
      <c r="J131" s="289"/>
      <c r="K131" s="289"/>
      <c r="L131" s="290"/>
      <c r="M131" s="290"/>
      <c r="N131" s="290"/>
      <c r="O131" s="289"/>
      <c r="P131" s="289"/>
      <c r="Q131" s="289"/>
      <c r="R131" s="280"/>
      <c r="X131" s="257"/>
      <c r="Y131" s="257"/>
      <c r="Z131" s="257"/>
      <c r="AA131" s="257"/>
      <c r="AB131" s="257"/>
      <c r="AC131" s="257"/>
      <c r="AD131" s="257"/>
      <c r="AE131" s="257"/>
      <c r="AF131" s="257"/>
      <c r="AG131" s="257"/>
      <c r="AH131" s="257"/>
      <c r="AI131" s="257"/>
      <c r="AJ131" s="257"/>
    </row>
    <row r="132" spans="3:36">
      <c r="C132" s="284" t="s">
        <v>267</v>
      </c>
      <c r="E132" s="257" t="s">
        <v>26</v>
      </c>
      <c r="F132" s="267" t="s">
        <v>1743</v>
      </c>
      <c r="G132" s="267">
        <v>2.7880376741000003E-2</v>
      </c>
      <c r="H132" s="274">
        <v>1.802116891E-3</v>
      </c>
      <c r="I132" s="274">
        <v>7.7964478999999996E-3</v>
      </c>
      <c r="J132" s="274">
        <v>1.0134205150000001E-2</v>
      </c>
      <c r="K132" s="274">
        <v>8.1476068000000002E-3</v>
      </c>
      <c r="L132" s="267">
        <v>7.0237989655172417E-2</v>
      </c>
      <c r="M132" s="263">
        <v>1.5526827000000001</v>
      </c>
      <c r="N132" s="263">
        <v>3.610697235099916E-3</v>
      </c>
      <c r="O132" s="262">
        <v>1.9917188484510003E-7</v>
      </c>
      <c r="P132" s="262">
        <v>3.9709030116337997E-10</v>
      </c>
      <c r="Q132" s="285">
        <v>4.8890014200000005E-3</v>
      </c>
      <c r="R132" s="281">
        <v>9.3607697999999999E-6</v>
      </c>
      <c r="S132" s="258"/>
      <c r="T132" s="260" t="s">
        <v>1193</v>
      </c>
      <c r="U132" s="258"/>
      <c r="V132" s="258"/>
      <c r="X132" s="299"/>
      <c r="Y132" s="257"/>
      <c r="Z132" s="257"/>
      <c r="AA132" s="257"/>
      <c r="AB132" s="257"/>
      <c r="AC132" s="257"/>
      <c r="AD132" s="257"/>
      <c r="AE132" s="257"/>
      <c r="AF132" s="257"/>
      <c r="AG132" s="257"/>
      <c r="AH132" s="257"/>
      <c r="AI132" s="257"/>
      <c r="AJ132" s="257"/>
    </row>
    <row r="133" spans="3:36">
      <c r="C133" s="284" t="s">
        <v>268</v>
      </c>
      <c r="E133" s="257" t="s">
        <v>26</v>
      </c>
      <c r="F133" s="267" t="s">
        <v>1744</v>
      </c>
      <c r="G133" s="267">
        <v>0.17907488213709999</v>
      </c>
      <c r="H133" s="274">
        <v>3.6502316699999998E-3</v>
      </c>
      <c r="I133" s="274">
        <v>7.4279403889999998E-2</v>
      </c>
      <c r="J133" s="274">
        <v>8.0371309577099995E-2</v>
      </c>
      <c r="K133" s="274">
        <v>2.0773936999999999E-2</v>
      </c>
      <c r="L133" s="267">
        <v>0.17908566379310342</v>
      </c>
      <c r="M133" s="263">
        <v>3.1121511000000002</v>
      </c>
      <c r="N133" s="263">
        <v>2.999890212549907E-2</v>
      </c>
      <c r="O133" s="262">
        <v>1.6964715467052001E-6</v>
      </c>
      <c r="P133" s="262">
        <v>2.3655619618794804E-9</v>
      </c>
      <c r="Q133" s="285">
        <v>1.5320935500000001E-2</v>
      </c>
      <c r="R133" s="281">
        <v>3.4072222000000002E-5</v>
      </c>
      <c r="S133" s="258"/>
      <c r="T133" s="260" t="s">
        <v>1193</v>
      </c>
      <c r="U133" s="258"/>
      <c r="V133" s="258"/>
      <c r="X133" s="299"/>
      <c r="Y133" s="257"/>
      <c r="Z133" s="257"/>
      <c r="AA133" s="257"/>
      <c r="AB133" s="257"/>
      <c r="AC133" s="257"/>
      <c r="AD133" s="257"/>
      <c r="AE133" s="257"/>
      <c r="AF133" s="257"/>
      <c r="AG133" s="257"/>
      <c r="AH133" s="257"/>
      <c r="AI133" s="257"/>
      <c r="AJ133" s="257"/>
    </row>
    <row r="134" spans="3:36">
      <c r="C134" s="284" t="s">
        <v>269</v>
      </c>
      <c r="E134" s="257" t="s">
        <v>26</v>
      </c>
      <c r="F134" s="267" t="s">
        <v>1745</v>
      </c>
      <c r="G134" s="267">
        <v>147.23673304869999</v>
      </c>
      <c r="H134" s="274">
        <v>6.2212309539999993</v>
      </c>
      <c r="I134" s="274">
        <v>8.6833876300000021</v>
      </c>
      <c r="J134" s="274">
        <v>9.903034464700001</v>
      </c>
      <c r="K134" s="274">
        <v>122.42908</v>
      </c>
      <c r="L134" s="267">
        <v>1055.4231034482757</v>
      </c>
      <c r="M134" s="263">
        <v>17302.652999999998</v>
      </c>
      <c r="N134" s="263">
        <v>21.773719095600992</v>
      </c>
      <c r="O134" s="262">
        <v>1.1289884546697999E-3</v>
      </c>
      <c r="P134" s="262">
        <v>3.2569437532825193E-6</v>
      </c>
      <c r="Q134" s="285">
        <v>132.05547999000001</v>
      </c>
      <c r="R134" s="281">
        <v>6.5382849000000007E-2</v>
      </c>
      <c r="S134" s="258"/>
      <c r="T134" s="260" t="s">
        <v>1194</v>
      </c>
      <c r="U134" s="361"/>
      <c r="V134" s="258"/>
      <c r="X134" s="299"/>
      <c r="Y134" s="257"/>
      <c r="Z134" s="257"/>
      <c r="AA134" s="257"/>
      <c r="AB134" s="257"/>
      <c r="AC134" s="257"/>
      <c r="AD134" s="257"/>
      <c r="AE134" s="257"/>
      <c r="AF134" s="257"/>
      <c r="AG134" s="257"/>
      <c r="AH134" s="257"/>
      <c r="AI134" s="257"/>
      <c r="AJ134" s="257"/>
    </row>
    <row r="135" spans="3:36">
      <c r="C135" s="284" t="s">
        <v>270</v>
      </c>
      <c r="E135" s="257" t="s">
        <v>26</v>
      </c>
      <c r="F135" s="267" t="s">
        <v>1746</v>
      </c>
      <c r="G135" s="267">
        <v>79.787454311800005</v>
      </c>
      <c r="H135" s="274">
        <v>3.2145148610000001</v>
      </c>
      <c r="I135" s="274">
        <v>4.4869372100000007</v>
      </c>
      <c r="J135" s="274">
        <v>8.8284212408000009</v>
      </c>
      <c r="K135" s="274">
        <v>63.257581000000002</v>
      </c>
      <c r="L135" s="267">
        <v>545.32397413793103</v>
      </c>
      <c r="M135" s="263">
        <v>8940.0962999999992</v>
      </c>
      <c r="N135" s="263">
        <v>11.251350605778374</v>
      </c>
      <c r="O135" s="262">
        <v>5.8334076843989994E-4</v>
      </c>
      <c r="P135" s="262">
        <v>1.6828339999284703E-6</v>
      </c>
      <c r="Q135" s="285">
        <v>68.37500836000001</v>
      </c>
      <c r="R135" s="281">
        <v>3.9958973000000002E-2</v>
      </c>
      <c r="S135" s="258"/>
      <c r="T135" s="260" t="s">
        <v>1195</v>
      </c>
      <c r="U135" s="361"/>
      <c r="V135" s="258"/>
      <c r="X135" s="299"/>
      <c r="Y135" s="257"/>
      <c r="Z135" s="257"/>
      <c r="AA135" s="257"/>
      <c r="AB135" s="257"/>
      <c r="AC135" s="257"/>
      <c r="AD135" s="257"/>
      <c r="AE135" s="257"/>
      <c r="AF135" s="257"/>
      <c r="AG135" s="257"/>
      <c r="AH135" s="257"/>
      <c r="AI135" s="257"/>
      <c r="AJ135" s="257"/>
    </row>
    <row r="136" spans="3:36">
      <c r="C136" s="284" t="s">
        <v>271</v>
      </c>
      <c r="E136" s="257" t="s">
        <v>1</v>
      </c>
      <c r="F136" s="267" t="s">
        <v>1747</v>
      </c>
      <c r="G136" s="267">
        <v>0.1136789664436</v>
      </c>
      <c r="H136" s="274">
        <v>8.3674310999999994E-3</v>
      </c>
      <c r="I136" s="274">
        <v>3.7607342599999996E-2</v>
      </c>
      <c r="J136" s="274">
        <v>4.9767628743600002E-2</v>
      </c>
      <c r="K136" s="274">
        <v>1.7936563999999999E-2</v>
      </c>
      <c r="L136" s="267">
        <v>0.15462555172413792</v>
      </c>
      <c r="M136" s="263">
        <v>4.7766241999999997</v>
      </c>
      <c r="N136" s="263">
        <v>1.7579087094949424E-2</v>
      </c>
      <c r="O136" s="262">
        <v>9.8285122677599996E-7</v>
      </c>
      <c r="P136" s="262">
        <v>1.6202661774670201E-9</v>
      </c>
      <c r="Q136" s="285">
        <v>1.7243109600000001E-2</v>
      </c>
      <c r="R136" s="281">
        <v>5.7010452999999997E-5</v>
      </c>
      <c r="S136" s="258"/>
      <c r="T136" s="260" t="s">
        <v>1193</v>
      </c>
      <c r="U136" s="361"/>
      <c r="V136" s="258"/>
      <c r="X136" s="299"/>
      <c r="Y136" s="257"/>
      <c r="Z136" s="257"/>
      <c r="AA136" s="257"/>
      <c r="AB136" s="257"/>
      <c r="AC136" s="257"/>
      <c r="AD136" s="257"/>
      <c r="AE136" s="257"/>
      <c r="AF136" s="257"/>
      <c r="AG136" s="257"/>
      <c r="AH136" s="257"/>
      <c r="AI136" s="257"/>
      <c r="AJ136" s="257"/>
    </row>
    <row r="137" spans="3:36">
      <c r="C137" s="284" t="s">
        <v>272</v>
      </c>
      <c r="E137" s="257" t="s">
        <v>52</v>
      </c>
      <c r="F137" s="267" t="s">
        <v>1748</v>
      </c>
      <c r="G137" s="267">
        <v>1.8576680365900002</v>
      </c>
      <c r="H137" s="274">
        <v>0.12661383399999998</v>
      </c>
      <c r="I137" s="274">
        <v>0.67205109000000007</v>
      </c>
      <c r="J137" s="274">
        <v>0.74158146259000002</v>
      </c>
      <c r="K137" s="274">
        <v>0.31742165</v>
      </c>
      <c r="L137" s="267">
        <v>2.7363935344827586</v>
      </c>
      <c r="M137" s="263">
        <v>46.262386999999997</v>
      </c>
      <c r="N137" s="263">
        <v>0.30738179040787056</v>
      </c>
      <c r="O137" s="262">
        <v>1.7202480679078002E-5</v>
      </c>
      <c r="P137" s="262">
        <v>2.8177556313999001E-8</v>
      </c>
      <c r="Q137" s="285">
        <v>0.27418323900000002</v>
      </c>
      <c r="R137" s="281">
        <v>2.1004139000000001E-3</v>
      </c>
      <c r="S137" s="258"/>
      <c r="T137" s="260" t="s">
        <v>1193</v>
      </c>
      <c r="U137" s="361"/>
      <c r="V137" s="258"/>
      <c r="X137" s="299"/>
      <c r="Y137" s="257"/>
      <c r="Z137" s="257"/>
      <c r="AA137" s="257"/>
      <c r="AB137" s="257"/>
      <c r="AC137" s="257"/>
      <c r="AD137" s="257"/>
      <c r="AE137" s="257"/>
      <c r="AF137" s="257"/>
      <c r="AG137" s="257"/>
      <c r="AH137" s="257"/>
      <c r="AI137" s="257"/>
      <c r="AJ137" s="257"/>
    </row>
    <row r="138" spans="3:36">
      <c r="C138" s="284" t="s">
        <v>273</v>
      </c>
      <c r="E138" s="257" t="s">
        <v>52</v>
      </c>
      <c r="F138" s="267" t="s">
        <v>1749</v>
      </c>
      <c r="G138" s="267">
        <v>3826.0882480999999</v>
      </c>
      <c r="H138" s="274">
        <v>246.86117090000002</v>
      </c>
      <c r="I138" s="274">
        <v>726.66690999999992</v>
      </c>
      <c r="J138" s="274">
        <v>753.95136720000005</v>
      </c>
      <c r="K138" s="274">
        <v>2098.6088</v>
      </c>
      <c r="L138" s="267">
        <v>18091.455172413793</v>
      </c>
      <c r="M138" s="263">
        <v>349423.53</v>
      </c>
      <c r="N138" s="263">
        <v>560.89810285902058</v>
      </c>
      <c r="O138" s="262">
        <v>3.0416042517299999E-2</v>
      </c>
      <c r="P138" s="262">
        <v>7.576861670435998E-5</v>
      </c>
      <c r="Q138" s="285">
        <v>893.94275909999999</v>
      </c>
      <c r="R138" s="281">
        <v>1.4443754</v>
      </c>
      <c r="S138" s="258"/>
      <c r="T138" s="286" t="s">
        <v>1196</v>
      </c>
      <c r="U138" s="361"/>
      <c r="V138" s="258"/>
      <c r="X138" s="299"/>
      <c r="Y138" s="257"/>
      <c r="Z138" s="257"/>
      <c r="AA138" s="257"/>
      <c r="AB138" s="257"/>
      <c r="AC138" s="257"/>
      <c r="AD138" s="257"/>
      <c r="AE138" s="257"/>
      <c r="AF138" s="257"/>
      <c r="AG138" s="257"/>
      <c r="AH138" s="257"/>
      <c r="AI138" s="257"/>
      <c r="AJ138" s="257"/>
    </row>
    <row r="139" spans="3:36">
      <c r="C139" s="284" t="s">
        <v>274</v>
      </c>
      <c r="E139" s="257" t="s">
        <v>52</v>
      </c>
      <c r="F139" s="267" t="s">
        <v>1750</v>
      </c>
      <c r="G139" s="267">
        <v>157.26126365300001</v>
      </c>
      <c r="H139" s="274">
        <v>10.146577359999998</v>
      </c>
      <c r="I139" s="274">
        <v>29.867726499999996</v>
      </c>
      <c r="J139" s="274">
        <v>30.989181793000004</v>
      </c>
      <c r="K139" s="274">
        <v>86.257778000000002</v>
      </c>
      <c r="L139" s="267">
        <v>743.60153448275855</v>
      </c>
      <c r="M139" s="263">
        <v>14362.132</v>
      </c>
      <c r="N139" s="263">
        <v>23.054236947476351</v>
      </c>
      <c r="O139" s="262">
        <v>1.25017119577E-3</v>
      </c>
      <c r="P139" s="262">
        <v>3.1142690795387008E-6</v>
      </c>
      <c r="Q139" s="285">
        <v>36.743159200999997</v>
      </c>
      <c r="R139" s="281">
        <v>5.9367239000000002E-2</v>
      </c>
      <c r="S139" s="258"/>
      <c r="T139" s="286" t="s">
        <v>1196</v>
      </c>
      <c r="U139" s="361"/>
      <c r="V139" s="258"/>
      <c r="X139" s="299"/>
      <c r="Y139" s="257"/>
      <c r="Z139" s="257"/>
      <c r="AA139" s="257"/>
      <c r="AB139" s="257"/>
      <c r="AC139" s="257"/>
      <c r="AD139" s="257"/>
      <c r="AE139" s="257"/>
      <c r="AF139" s="257"/>
      <c r="AG139" s="257"/>
      <c r="AH139" s="257"/>
      <c r="AI139" s="257"/>
      <c r="AJ139" s="257"/>
    </row>
    <row r="140" spans="3:36">
      <c r="C140" s="284" t="s">
        <v>275</v>
      </c>
      <c r="E140" s="257" t="s">
        <v>26</v>
      </c>
      <c r="F140" s="267" t="s">
        <v>1751</v>
      </c>
      <c r="G140" s="267">
        <v>46.122414924510529</v>
      </c>
      <c r="H140" s="274">
        <v>1.9881990810000001</v>
      </c>
      <c r="I140" s="274">
        <v>2.7782796829999996</v>
      </c>
      <c r="J140" s="274">
        <v>2.2280771605105296</v>
      </c>
      <c r="K140" s="274">
        <v>39.127859000000001</v>
      </c>
      <c r="L140" s="267">
        <v>337.30912931034482</v>
      </c>
      <c r="M140" s="263">
        <v>5529.6394</v>
      </c>
      <c r="N140" s="263">
        <v>6.9593694146221123</v>
      </c>
      <c r="O140" s="262">
        <v>3.608849276392E-4</v>
      </c>
      <c r="P140" s="262">
        <v>1.0409876324891898E-6</v>
      </c>
      <c r="Q140" s="285">
        <v>42.126013893</v>
      </c>
      <c r="R140" s="281">
        <v>1.9435490999999999E-2</v>
      </c>
      <c r="S140" s="258"/>
      <c r="T140" s="286" t="s">
        <v>1197</v>
      </c>
      <c r="U140" s="361"/>
      <c r="V140" s="258"/>
      <c r="X140" s="299"/>
      <c r="Y140" s="257"/>
      <c r="Z140" s="257"/>
      <c r="AA140" s="257"/>
      <c r="AB140" s="257"/>
      <c r="AC140" s="257"/>
      <c r="AD140" s="257"/>
      <c r="AE140" s="257"/>
      <c r="AF140" s="257"/>
      <c r="AG140" s="257"/>
      <c r="AH140" s="257"/>
      <c r="AI140" s="257"/>
      <c r="AJ140" s="257"/>
    </row>
    <row r="141" spans="3:36">
      <c r="C141" s="284" t="s">
        <v>276</v>
      </c>
      <c r="D141" s="272"/>
      <c r="E141" s="257" t="s">
        <v>52</v>
      </c>
      <c r="F141" s="267" t="s">
        <v>1752</v>
      </c>
      <c r="G141" s="267">
        <v>0.56598618472602746</v>
      </c>
      <c r="H141" s="274">
        <v>1.297110152E-2</v>
      </c>
      <c r="I141" s="274">
        <v>7.8014071099999999E-2</v>
      </c>
      <c r="J141" s="274">
        <v>0.36559006210602751</v>
      </c>
      <c r="K141" s="274">
        <v>0.10941095000000001</v>
      </c>
      <c r="L141" s="267">
        <v>0.94319784482758617</v>
      </c>
      <c r="M141" s="263">
        <v>19.378532</v>
      </c>
      <c r="N141" s="263">
        <v>4.5297783560679206E-2</v>
      </c>
      <c r="O141" s="262">
        <v>2.4834380101200003E-6</v>
      </c>
      <c r="P141" s="262">
        <v>4.6047045598466991E-9</v>
      </c>
      <c r="Q141" s="285">
        <v>0.126809586</v>
      </c>
      <c r="R141" s="281">
        <v>1.769596E-3</v>
      </c>
      <c r="S141" s="258"/>
      <c r="T141" s="260" t="s">
        <v>1181</v>
      </c>
      <c r="U141" s="361"/>
      <c r="V141" s="258"/>
      <c r="X141" s="299"/>
      <c r="Y141" s="257"/>
      <c r="Z141" s="257"/>
      <c r="AA141" s="257"/>
      <c r="AB141" s="257"/>
      <c r="AC141" s="257"/>
      <c r="AD141" s="257"/>
      <c r="AE141" s="257"/>
      <c r="AF141" s="257"/>
      <c r="AG141" s="257"/>
      <c r="AH141" s="257"/>
      <c r="AI141" s="257"/>
      <c r="AJ141" s="257"/>
    </row>
    <row r="142" spans="3:36">
      <c r="C142" s="284" t="s">
        <v>277</v>
      </c>
      <c r="E142" s="257" t="s">
        <v>26</v>
      </c>
      <c r="F142" s="267" t="s">
        <v>1753</v>
      </c>
      <c r="G142" s="267">
        <v>2.5204073407444998</v>
      </c>
      <c r="H142" s="274">
        <v>0.11513143990000001</v>
      </c>
      <c r="I142" s="274">
        <v>0.34954909199999995</v>
      </c>
      <c r="J142" s="274">
        <v>1.0917595288444999</v>
      </c>
      <c r="K142" s="274">
        <v>0.96396727999999998</v>
      </c>
      <c r="L142" s="267">
        <v>8.3100627586206883</v>
      </c>
      <c r="M142" s="263">
        <v>166.34262000000001</v>
      </c>
      <c r="N142" s="263">
        <v>0.26423007894524481</v>
      </c>
      <c r="O142" s="262">
        <v>1.4324818409700001E-5</v>
      </c>
      <c r="P142" s="262">
        <v>3.5179381359629006E-8</v>
      </c>
      <c r="Q142" s="285">
        <v>0.47002386200000001</v>
      </c>
      <c r="R142" s="281">
        <v>1.9256327000000001E-3</v>
      </c>
      <c r="S142" s="258"/>
      <c r="T142" s="286" t="s">
        <v>1198</v>
      </c>
      <c r="U142" s="361"/>
      <c r="V142" s="266"/>
      <c r="X142" s="362"/>
      <c r="Y142" s="257"/>
      <c r="Z142" s="257"/>
      <c r="AA142" s="257"/>
      <c r="AB142" s="257"/>
      <c r="AC142" s="257"/>
      <c r="AD142" s="257"/>
      <c r="AE142" s="257"/>
      <c r="AF142" s="257"/>
      <c r="AG142" s="257"/>
      <c r="AH142" s="257"/>
      <c r="AI142" s="257"/>
      <c r="AJ142" s="257"/>
    </row>
    <row r="143" spans="3:36">
      <c r="C143" s="284" t="s">
        <v>278</v>
      </c>
      <c r="E143" s="257" t="s">
        <v>52</v>
      </c>
      <c r="F143" s="267" t="s">
        <v>1754</v>
      </c>
      <c r="G143" s="267">
        <v>20.466777895261526</v>
      </c>
      <c r="H143" s="274">
        <v>0.61284419899999998</v>
      </c>
      <c r="I143" s="274">
        <v>2.0423387599999998</v>
      </c>
      <c r="J143" s="274">
        <v>12.466926736261527</v>
      </c>
      <c r="K143" s="274">
        <v>5.3446682000000001</v>
      </c>
      <c r="L143" s="267">
        <v>46.074725862068966</v>
      </c>
      <c r="M143" s="263">
        <v>969.23055999999997</v>
      </c>
      <c r="N143" s="263">
        <v>1.4973015299414958</v>
      </c>
      <c r="O143" s="262">
        <v>8.0934058964600002E-5</v>
      </c>
      <c r="P143" s="262">
        <v>1.9488937284318E-7</v>
      </c>
      <c r="Q143" s="285">
        <v>3.5778363</v>
      </c>
      <c r="R143" s="281">
        <v>3.8220000999999999E-3</v>
      </c>
      <c r="S143" s="258"/>
      <c r="T143" s="286"/>
      <c r="U143" s="361"/>
      <c r="V143" s="266"/>
      <c r="X143" s="362"/>
      <c r="Y143" s="257"/>
      <c r="Z143" s="257"/>
      <c r="AA143" s="257"/>
      <c r="AB143" s="257"/>
      <c r="AC143" s="257"/>
      <c r="AD143" s="257"/>
      <c r="AE143" s="257"/>
      <c r="AF143" s="257"/>
      <c r="AG143" s="257"/>
      <c r="AH143" s="257"/>
      <c r="AI143" s="257"/>
      <c r="AJ143" s="257"/>
    </row>
    <row r="144" spans="3:36">
      <c r="C144" s="284" t="s">
        <v>279</v>
      </c>
      <c r="E144" s="257" t="s">
        <v>52</v>
      </c>
      <c r="F144" s="267" t="s">
        <v>1755</v>
      </c>
      <c r="G144" s="267">
        <v>12.1031160599</v>
      </c>
      <c r="H144" s="274">
        <v>0.70394165399999997</v>
      </c>
      <c r="I144" s="274">
        <v>2.0721407999999997</v>
      </c>
      <c r="J144" s="274">
        <v>3.3427060058999998</v>
      </c>
      <c r="K144" s="274">
        <v>5.9843276000000003</v>
      </c>
      <c r="L144" s="267">
        <v>51.589031034482758</v>
      </c>
      <c r="M144" s="263">
        <v>999.28486999999996</v>
      </c>
      <c r="N144" s="263">
        <v>1.5997086405015297</v>
      </c>
      <c r="O144" s="262">
        <v>8.6733441337500004E-5</v>
      </c>
      <c r="P144" s="262">
        <v>2.1605943608236001E-7</v>
      </c>
      <c r="Q144" s="285">
        <v>2.5868206259999997</v>
      </c>
      <c r="R144" s="281">
        <v>4.2449371999999999E-3</v>
      </c>
      <c r="S144" s="258"/>
      <c r="T144" s="286" t="s">
        <v>1199</v>
      </c>
      <c r="U144" s="361"/>
      <c r="V144" s="266"/>
      <c r="X144" s="362"/>
      <c r="Y144" s="257"/>
      <c r="Z144" s="257"/>
      <c r="AA144" s="257"/>
      <c r="AB144" s="257"/>
      <c r="AC144" s="257"/>
      <c r="AD144" s="257"/>
      <c r="AE144" s="257"/>
      <c r="AF144" s="257"/>
      <c r="AG144" s="257"/>
      <c r="AH144" s="257"/>
      <c r="AI144" s="257"/>
      <c r="AJ144" s="257"/>
    </row>
    <row r="145" spans="3:36">
      <c r="C145" s="284" t="s">
        <v>280</v>
      </c>
      <c r="E145" s="257" t="s">
        <v>52</v>
      </c>
      <c r="F145" s="267" t="s">
        <v>4951</v>
      </c>
      <c r="G145" s="267">
        <v>9.3939660068399995</v>
      </c>
      <c r="H145" s="274">
        <v>0.30941700799999999</v>
      </c>
      <c r="I145" s="274">
        <v>2.0478840599999999</v>
      </c>
      <c r="J145" s="274">
        <v>3.0308077388400001</v>
      </c>
      <c r="K145" s="274">
        <v>4.0058572000000003</v>
      </c>
      <c r="L145" s="267">
        <v>34.533251724137934</v>
      </c>
      <c r="M145" s="263">
        <v>584.08981000000006</v>
      </c>
      <c r="N145" s="263">
        <v>1.3539309171218352</v>
      </c>
      <c r="O145" s="262">
        <v>7.3648480938899989E-5</v>
      </c>
      <c r="P145" s="262">
        <v>1.5287205047592999E-7</v>
      </c>
      <c r="Q145" s="285">
        <v>3.96733125</v>
      </c>
      <c r="R145" s="281">
        <v>4.5426622000000003E-3</v>
      </c>
      <c r="S145" s="258"/>
      <c r="U145" s="361"/>
      <c r="V145" s="266"/>
      <c r="X145" s="362"/>
      <c r="Y145" s="257"/>
      <c r="Z145" s="257"/>
      <c r="AA145" s="257"/>
      <c r="AB145" s="257"/>
      <c r="AC145" s="257"/>
      <c r="AD145" s="257"/>
      <c r="AE145" s="257"/>
      <c r="AF145" s="257"/>
      <c r="AG145" s="257"/>
      <c r="AH145" s="257"/>
      <c r="AI145" s="257"/>
      <c r="AJ145" s="257"/>
    </row>
    <row r="146" spans="3:36">
      <c r="C146" s="284" t="s">
        <v>281</v>
      </c>
      <c r="D146" s="272"/>
      <c r="E146" s="257" t="s">
        <v>52</v>
      </c>
      <c r="F146" s="267" t="s">
        <v>1756</v>
      </c>
      <c r="G146" s="267">
        <v>0.27873202813999998</v>
      </c>
      <c r="H146" s="274">
        <v>1.798393383E-2</v>
      </c>
      <c r="I146" s="274">
        <v>5.2937970799999998E-2</v>
      </c>
      <c r="J146" s="274">
        <v>5.4925653509999998E-2</v>
      </c>
      <c r="K146" s="274">
        <v>0.15288446999999999</v>
      </c>
      <c r="L146" s="267">
        <v>1.3179695689655171</v>
      </c>
      <c r="M146" s="263">
        <v>25.455642000000001</v>
      </c>
      <c r="N146" s="263">
        <v>4.0861647590597107E-2</v>
      </c>
      <c r="O146" s="262">
        <v>2.21582067164E-6</v>
      </c>
      <c r="P146" s="262">
        <v>5.5197735217705994E-9</v>
      </c>
      <c r="Q146" s="285">
        <v>6.5124082020000001E-2</v>
      </c>
      <c r="R146" s="281">
        <v>1.0522331E-4</v>
      </c>
      <c r="S146" s="258"/>
      <c r="T146" s="260" t="s">
        <v>1193</v>
      </c>
      <c r="U146" s="258"/>
      <c r="V146" s="266"/>
      <c r="X146" s="299"/>
      <c r="Y146" s="257"/>
      <c r="Z146" s="257"/>
      <c r="AA146" s="257"/>
      <c r="AB146" s="257"/>
      <c r="AC146" s="257"/>
      <c r="AD146" s="257"/>
      <c r="AE146" s="257"/>
      <c r="AF146" s="257"/>
      <c r="AG146" s="257"/>
      <c r="AH146" s="257"/>
      <c r="AI146" s="257"/>
      <c r="AJ146" s="257"/>
    </row>
    <row r="147" spans="3:36">
      <c r="C147" s="284" t="s">
        <v>282</v>
      </c>
      <c r="E147" s="257" t="s">
        <v>26</v>
      </c>
      <c r="F147" s="267" t="s">
        <v>1757</v>
      </c>
      <c r="G147" s="267">
        <v>0.24518832787</v>
      </c>
      <c r="H147" s="274">
        <v>4.2374210300000006E-3</v>
      </c>
      <c r="I147" s="274">
        <v>8.0084211099999997E-2</v>
      </c>
      <c r="J147" s="274">
        <v>0.13617147174000002</v>
      </c>
      <c r="K147" s="274">
        <v>2.4695224000000002E-2</v>
      </c>
      <c r="L147" s="267">
        <v>0.21288986206896551</v>
      </c>
      <c r="M147" s="263">
        <v>3.3113079000000001</v>
      </c>
      <c r="N147" s="263">
        <v>3.2330980969937008E-2</v>
      </c>
      <c r="O147" s="262">
        <v>1.82603899335E-6</v>
      </c>
      <c r="P147" s="262">
        <v>2.568626092423E-9</v>
      </c>
      <c r="Q147" s="285">
        <v>2.0471080099999997E-2</v>
      </c>
      <c r="R147" s="281">
        <v>8.5619487999999996E-4</v>
      </c>
      <c r="S147" s="258"/>
      <c r="T147" s="260" t="s">
        <v>1193</v>
      </c>
      <c r="U147" s="258"/>
      <c r="V147" s="266"/>
      <c r="X147" s="299"/>
      <c r="Y147" s="257"/>
      <c r="Z147" s="257"/>
      <c r="AA147" s="257"/>
      <c r="AB147" s="257"/>
      <c r="AC147" s="257"/>
      <c r="AD147" s="257"/>
      <c r="AE147" s="257"/>
      <c r="AF147" s="257"/>
      <c r="AG147" s="257"/>
      <c r="AH147" s="257"/>
      <c r="AI147" s="257"/>
      <c r="AJ147" s="257"/>
    </row>
    <row r="148" spans="3:36">
      <c r="C148" s="284" t="s">
        <v>283</v>
      </c>
      <c r="E148" s="257" t="s">
        <v>26</v>
      </c>
      <c r="F148" s="267" t="s">
        <v>1758</v>
      </c>
      <c r="G148" s="267">
        <v>0.78954393027000003</v>
      </c>
      <c r="H148" s="274">
        <v>9.3602783700000008E-3</v>
      </c>
      <c r="I148" s="274">
        <v>0.14950405979999998</v>
      </c>
      <c r="J148" s="274">
        <v>0.5830550431</v>
      </c>
      <c r="K148" s="274">
        <v>4.7624549000000002E-2</v>
      </c>
      <c r="L148" s="267">
        <v>0.41055645689655174</v>
      </c>
      <c r="M148" s="263">
        <v>5.8542794000000002</v>
      </c>
      <c r="N148" s="263">
        <v>5.8411045092177934E-2</v>
      </c>
      <c r="O148" s="262">
        <v>3.2950138479999996E-6</v>
      </c>
      <c r="P148" s="262">
        <v>4.7400024565399998E-9</v>
      </c>
      <c r="Q148" s="285">
        <v>3.8682705900000003E-2</v>
      </c>
      <c r="R148" s="281">
        <v>5.3393865000000004E-3</v>
      </c>
      <c r="S148" s="258"/>
      <c r="T148" s="260" t="s">
        <v>1193</v>
      </c>
      <c r="U148" s="258"/>
      <c r="V148" s="266"/>
      <c r="X148" s="299"/>
      <c r="Y148" s="257"/>
      <c r="Z148" s="257"/>
      <c r="AA148" s="257"/>
      <c r="AB148" s="257"/>
      <c r="AC148" s="257"/>
      <c r="AD148" s="257"/>
      <c r="AE148" s="257"/>
      <c r="AF148" s="257"/>
      <c r="AG148" s="257"/>
      <c r="AH148" s="257"/>
      <c r="AI148" s="257"/>
      <c r="AJ148" s="257"/>
    </row>
    <row r="149" spans="3:36">
      <c r="C149" s="284" t="s">
        <v>284</v>
      </c>
      <c r="E149" s="257" t="s">
        <v>52</v>
      </c>
      <c r="F149" s="267" t="s">
        <v>1759</v>
      </c>
      <c r="G149" s="267">
        <v>20.604504030499999</v>
      </c>
      <c r="H149" s="274">
        <v>0.45642499040000001</v>
      </c>
      <c r="I149" s="274">
        <v>1.3435443499999999</v>
      </c>
      <c r="J149" s="274">
        <v>14.924388390099999</v>
      </c>
      <c r="K149" s="274">
        <v>3.8801462999999998</v>
      </c>
      <c r="L149" s="267">
        <v>33.449537068965512</v>
      </c>
      <c r="M149" s="263">
        <v>646.05391999999995</v>
      </c>
      <c r="N149" s="263">
        <v>1.0388395741780139</v>
      </c>
      <c r="O149" s="262">
        <v>5.6236635149800005E-5</v>
      </c>
      <c r="P149" s="262">
        <v>1.4008962765183005E-7</v>
      </c>
      <c r="Q149" s="285">
        <v>1.9031638899999999</v>
      </c>
      <c r="R149" s="281">
        <v>2.6979136999999999E-3</v>
      </c>
      <c r="S149" s="258"/>
      <c r="T149" s="286" t="s">
        <v>1199</v>
      </c>
      <c r="U149" s="258"/>
      <c r="V149" s="266"/>
      <c r="X149" s="299"/>
      <c r="Y149" s="257"/>
      <c r="Z149" s="257"/>
      <c r="AA149" s="257"/>
      <c r="AB149" s="257"/>
      <c r="AC149" s="257"/>
      <c r="AD149" s="257"/>
      <c r="AE149" s="257"/>
      <c r="AF149" s="257"/>
      <c r="AG149" s="257"/>
      <c r="AH149" s="257"/>
      <c r="AI149" s="257"/>
      <c r="AJ149" s="257"/>
    </row>
    <row r="150" spans="3:36">
      <c r="C150" s="284" t="s">
        <v>285</v>
      </c>
      <c r="E150" s="257" t="s">
        <v>52</v>
      </c>
      <c r="F150" s="267" t="s">
        <v>1760</v>
      </c>
      <c r="G150" s="267">
        <v>76.745360239999997</v>
      </c>
      <c r="H150" s="274">
        <v>3.5530126129999999</v>
      </c>
      <c r="I150" s="274">
        <v>10.4587395</v>
      </c>
      <c r="J150" s="274">
        <v>32.528844126999999</v>
      </c>
      <c r="K150" s="274">
        <v>30.204764000000001</v>
      </c>
      <c r="L150" s="267">
        <v>260.38589655172416</v>
      </c>
      <c r="M150" s="263">
        <v>5029.1675999999998</v>
      </c>
      <c r="N150" s="263">
        <v>8.0794150822772171</v>
      </c>
      <c r="O150" s="262">
        <v>4.3777067130300004E-4</v>
      </c>
      <c r="P150" s="262">
        <v>1.0905192042208003E-6</v>
      </c>
      <c r="Q150" s="285">
        <v>13.783060770000001</v>
      </c>
      <c r="R150" s="281">
        <v>6.2026618999999998E-2</v>
      </c>
      <c r="S150" s="258"/>
      <c r="T150" s="260" t="s">
        <v>1193</v>
      </c>
      <c r="U150" s="361"/>
      <c r="V150" s="266"/>
      <c r="X150" s="362"/>
      <c r="Y150" s="257"/>
      <c r="Z150" s="257"/>
      <c r="AA150" s="257"/>
      <c r="AB150" s="257"/>
      <c r="AC150" s="257"/>
      <c r="AD150" s="257"/>
      <c r="AE150" s="257"/>
      <c r="AF150" s="257"/>
      <c r="AG150" s="257"/>
      <c r="AH150" s="257"/>
      <c r="AI150" s="257"/>
      <c r="AJ150" s="257"/>
    </row>
    <row r="151" spans="3:36">
      <c r="C151" s="284" t="s">
        <v>286</v>
      </c>
      <c r="E151" s="257" t="s">
        <v>30</v>
      </c>
      <c r="F151" s="267" t="s">
        <v>1761</v>
      </c>
      <c r="G151" s="267">
        <v>33.063755429058304</v>
      </c>
      <c r="H151" s="274">
        <v>4.4893965599999994</v>
      </c>
      <c r="I151" s="274">
        <v>7.2956731000000001</v>
      </c>
      <c r="J151" s="274">
        <v>6.1918857690582998</v>
      </c>
      <c r="K151" s="274">
        <v>15.0868</v>
      </c>
      <c r="L151" s="267">
        <v>130.05862068965516</v>
      </c>
      <c r="M151" s="263">
        <v>2067.3375999999998</v>
      </c>
      <c r="N151" s="263">
        <v>6.5468768098299277</v>
      </c>
      <c r="O151" s="262">
        <v>3.6210741067900005E-4</v>
      </c>
      <c r="P151" s="262">
        <v>7.2304438312099989E-7</v>
      </c>
      <c r="Q151" s="285">
        <v>6.3361387200000001</v>
      </c>
      <c r="R151" s="281">
        <v>1.8485962000000002E-2</v>
      </c>
      <c r="S151" s="258"/>
      <c r="T151" s="286" t="s">
        <v>1196</v>
      </c>
      <c r="U151" s="361"/>
      <c r="V151" s="266"/>
      <c r="X151" s="362"/>
      <c r="Y151" s="257"/>
      <c r="Z151" s="257"/>
      <c r="AA151" s="257"/>
      <c r="AB151" s="257"/>
      <c r="AC151" s="257"/>
      <c r="AD151" s="257"/>
      <c r="AE151" s="257"/>
      <c r="AF151" s="257"/>
      <c r="AG151" s="257"/>
      <c r="AH151" s="257"/>
      <c r="AI151" s="257"/>
      <c r="AJ151" s="257"/>
    </row>
    <row r="152" spans="3:36">
      <c r="C152" s="284" t="s">
        <v>287</v>
      </c>
      <c r="E152" s="257" t="s">
        <v>52</v>
      </c>
      <c r="F152" s="267" t="s">
        <v>1762</v>
      </c>
      <c r="G152" s="267">
        <v>11.95061720733711</v>
      </c>
      <c r="H152" s="274">
        <v>0.17251820639999998</v>
      </c>
      <c r="I152" s="274">
        <v>2.3427000746999997</v>
      </c>
      <c r="J152" s="274">
        <v>8.1803978262371118</v>
      </c>
      <c r="K152" s="274">
        <v>1.2550011000000001</v>
      </c>
      <c r="L152" s="267">
        <v>10.818975</v>
      </c>
      <c r="M152" s="263">
        <v>175.22040999999999</v>
      </c>
      <c r="N152" s="263">
        <v>1.0686944925103115</v>
      </c>
      <c r="O152" s="262">
        <v>5.9848574156680011E-5</v>
      </c>
      <c r="P152" s="262">
        <v>8.7820565419089985E-8</v>
      </c>
      <c r="Q152" s="285">
        <v>1.6534313699999998</v>
      </c>
      <c r="R152" s="281">
        <v>1.1807715999999999E-2</v>
      </c>
      <c r="S152" s="258"/>
      <c r="T152" s="260" t="s">
        <v>1193</v>
      </c>
      <c r="U152" s="361"/>
      <c r="V152" s="258"/>
      <c r="X152" s="362"/>
      <c r="Y152" s="257"/>
      <c r="Z152" s="257"/>
      <c r="AA152" s="257"/>
      <c r="AB152" s="257"/>
      <c r="AC152" s="257"/>
      <c r="AD152" s="257"/>
      <c r="AE152" s="257"/>
      <c r="AF152" s="257"/>
      <c r="AG152" s="257"/>
      <c r="AH152" s="257"/>
      <c r="AI152" s="257"/>
      <c r="AJ152" s="257"/>
    </row>
    <row r="153" spans="3:36">
      <c r="C153" s="284" t="s">
        <v>1522</v>
      </c>
      <c r="E153" s="257" t="s">
        <v>52</v>
      </c>
      <c r="F153" s="267" t="s">
        <v>1763</v>
      </c>
      <c r="G153" s="267">
        <v>28.715394566868998</v>
      </c>
      <c r="H153" s="274">
        <v>0.35026233040999999</v>
      </c>
      <c r="I153" s="274">
        <v>4.1377454260000004</v>
      </c>
      <c r="J153" s="274">
        <v>22.097926610458998</v>
      </c>
      <c r="K153" s="274">
        <v>2.1294602</v>
      </c>
      <c r="L153" s="267">
        <v>18.357415517241378</v>
      </c>
      <c r="M153" s="263">
        <v>296.5376</v>
      </c>
      <c r="N153" s="263">
        <v>1.9212900609653374</v>
      </c>
      <c r="O153" s="262">
        <v>1.07639342902856E-4</v>
      </c>
      <c r="P153" s="262">
        <v>1.5134150092629349E-7</v>
      </c>
      <c r="Q153" s="285">
        <v>3.3801725999999999</v>
      </c>
      <c r="R153" s="281">
        <v>3.9443150000000003E-2</v>
      </c>
      <c r="S153" s="258"/>
      <c r="T153" s="260" t="s">
        <v>1193</v>
      </c>
      <c r="U153" s="361"/>
      <c r="V153" s="266"/>
      <c r="X153" s="299"/>
      <c r="Y153" s="257"/>
      <c r="Z153" s="257"/>
      <c r="AA153" s="257"/>
      <c r="AB153" s="257"/>
      <c r="AC153" s="257"/>
      <c r="AD153" s="257"/>
      <c r="AE153" s="257"/>
      <c r="AF153" s="257"/>
      <c r="AG153" s="257"/>
      <c r="AH153" s="257"/>
      <c r="AI153" s="257"/>
      <c r="AJ153" s="257"/>
    </row>
    <row r="154" spans="3:36">
      <c r="C154" s="284" t="s">
        <v>1523</v>
      </c>
      <c r="E154" s="257" t="s">
        <v>52</v>
      </c>
      <c r="F154" s="267" t="s">
        <v>1764</v>
      </c>
      <c r="G154" s="267">
        <v>12.446218331769376</v>
      </c>
      <c r="H154" s="274">
        <v>0.17924725</v>
      </c>
      <c r="I154" s="274">
        <v>2.4442301935000001</v>
      </c>
      <c r="J154" s="274">
        <v>8.5159745882693763</v>
      </c>
      <c r="K154" s="274">
        <v>1.3067663</v>
      </c>
      <c r="L154" s="267">
        <v>11.26522672413793</v>
      </c>
      <c r="M154" s="263">
        <v>182.69990999999999</v>
      </c>
      <c r="N154" s="263">
        <v>1.1145362365648497</v>
      </c>
      <c r="O154" s="262">
        <v>6.2416209228601004E-5</v>
      </c>
      <c r="P154" s="262">
        <v>9.1552720464198609E-8</v>
      </c>
      <c r="Q154" s="285">
        <v>1.7260832000000002</v>
      </c>
      <c r="R154" s="281">
        <v>1.2061519E-2</v>
      </c>
      <c r="S154" s="258"/>
      <c r="T154" s="260" t="s">
        <v>1193</v>
      </c>
      <c r="U154" s="361"/>
      <c r="V154" s="258"/>
      <c r="X154" s="299"/>
      <c r="Y154" s="257"/>
      <c r="Z154" s="257"/>
      <c r="AA154" s="257"/>
      <c r="AB154" s="257"/>
      <c r="AC154" s="257"/>
      <c r="AD154" s="257"/>
      <c r="AE154" s="257"/>
      <c r="AF154" s="257"/>
      <c r="AG154" s="257"/>
      <c r="AH154" s="257"/>
      <c r="AI154" s="257"/>
      <c r="AJ154" s="257"/>
    </row>
    <row r="155" spans="3:36">
      <c r="C155" s="361"/>
      <c r="F155" s="261"/>
      <c r="R155" s="280"/>
      <c r="S155" s="258"/>
      <c r="T155" s="361"/>
      <c r="U155" s="361"/>
      <c r="V155" s="258"/>
      <c r="X155" s="299"/>
      <c r="Y155" s="257"/>
      <c r="Z155" s="257"/>
      <c r="AA155" s="257"/>
      <c r="AB155" s="257"/>
      <c r="AC155" s="257"/>
      <c r="AD155" s="257"/>
      <c r="AE155" s="257"/>
      <c r="AF155" s="257"/>
      <c r="AG155" s="257"/>
      <c r="AH155" s="257"/>
      <c r="AI155" s="257"/>
      <c r="AJ155" s="257"/>
    </row>
    <row r="156" spans="3:36">
      <c r="C156" s="273" t="s">
        <v>69</v>
      </c>
      <c r="D156" s="272" t="s">
        <v>131</v>
      </c>
      <c r="E156" s="272"/>
      <c r="F156" s="291"/>
      <c r="G156" s="291"/>
      <c r="H156" s="289"/>
      <c r="I156" s="289"/>
      <c r="J156" s="289"/>
      <c r="K156" s="289"/>
      <c r="L156" s="290"/>
      <c r="M156" s="290"/>
      <c r="N156" s="290"/>
      <c r="O156" s="289"/>
      <c r="P156" s="289"/>
      <c r="Q156" s="289"/>
      <c r="R156" s="280"/>
      <c r="S156" s="258"/>
      <c r="T156" s="258"/>
      <c r="U156" s="258"/>
      <c r="V156" s="258"/>
      <c r="X156" s="257"/>
      <c r="Y156" s="257"/>
      <c r="Z156" s="257"/>
      <c r="AA156" s="257"/>
      <c r="AB156" s="257"/>
      <c r="AC156" s="257"/>
      <c r="AD156" s="257"/>
      <c r="AE156" s="257"/>
      <c r="AF156" s="257"/>
      <c r="AG156" s="257"/>
      <c r="AH156" s="257"/>
      <c r="AI156" s="257"/>
      <c r="AJ156" s="257"/>
    </row>
    <row r="157" spans="3:36">
      <c r="C157" s="284" t="s">
        <v>288</v>
      </c>
      <c r="E157" s="257" t="s">
        <v>52</v>
      </c>
      <c r="F157" s="267" t="s">
        <v>1765</v>
      </c>
      <c r="G157" s="267">
        <v>19.279187982079996</v>
      </c>
      <c r="H157" s="274">
        <v>0.22797229887000001</v>
      </c>
      <c r="I157" s="274">
        <v>0.44169017500999996</v>
      </c>
      <c r="J157" s="274">
        <v>16.975194608199999</v>
      </c>
      <c r="K157" s="274">
        <v>1.6343308999999999</v>
      </c>
      <c r="L157" s="267">
        <v>14.08905948275862</v>
      </c>
      <c r="M157" s="263">
        <v>1722.8259</v>
      </c>
      <c r="N157" s="263">
        <v>0.40442643770463249</v>
      </c>
      <c r="O157" s="262">
        <v>2.1437690692103197E-5</v>
      </c>
      <c r="P157" s="262">
        <v>5.4667357326243991E-8</v>
      </c>
      <c r="Q157" s="285">
        <v>1.805248476</v>
      </c>
      <c r="R157" s="281">
        <v>2.8214577000000001E-3</v>
      </c>
      <c r="S157" s="258"/>
      <c r="T157" s="260" t="s">
        <v>1172</v>
      </c>
      <c r="U157" s="258"/>
      <c r="V157" s="258"/>
      <c r="W157" s="258"/>
      <c r="X157" s="299"/>
      <c r="Y157" s="257"/>
      <c r="Z157" s="257"/>
      <c r="AA157" s="257"/>
      <c r="AB157" s="257"/>
      <c r="AC157" s="257"/>
      <c r="AD157" s="257"/>
      <c r="AE157" s="257"/>
      <c r="AF157" s="257"/>
      <c r="AG157" s="257"/>
      <c r="AH157" s="257"/>
      <c r="AI157" s="257"/>
      <c r="AJ157" s="257"/>
    </row>
    <row r="158" spans="3:36">
      <c r="C158" s="284" t="s">
        <v>289</v>
      </c>
      <c r="D158" s="272"/>
      <c r="E158" s="257" t="s">
        <v>52</v>
      </c>
      <c r="F158" s="267" t="s">
        <v>1766</v>
      </c>
      <c r="G158" s="267">
        <v>10.3033241951</v>
      </c>
      <c r="H158" s="274">
        <v>0.66477575199999994</v>
      </c>
      <c r="I158" s="274">
        <v>1.9568510899999998</v>
      </c>
      <c r="J158" s="274">
        <v>2.0303257530999996</v>
      </c>
      <c r="K158" s="274">
        <v>5.6513716000000001</v>
      </c>
      <c r="L158" s="267">
        <v>48.718720689655171</v>
      </c>
      <c r="M158" s="263">
        <v>940.96730000000002</v>
      </c>
      <c r="N158" s="263">
        <v>1.5104500148277531</v>
      </c>
      <c r="O158" s="262">
        <v>8.1907768341799988E-5</v>
      </c>
      <c r="P158" s="262">
        <v>2.0403832324521E-7</v>
      </c>
      <c r="Q158" s="285">
        <v>2.4073103994</v>
      </c>
      <c r="R158" s="281">
        <v>3.8895777000000002E-3</v>
      </c>
      <c r="S158" s="258"/>
      <c r="T158" s="258" t="s">
        <v>1513</v>
      </c>
      <c r="U158" s="258"/>
      <c r="V158" s="258"/>
      <c r="W158" s="258"/>
      <c r="X158" s="299"/>
      <c r="Y158" s="257"/>
      <c r="Z158" s="257"/>
      <c r="AA158" s="257"/>
      <c r="AB158" s="257"/>
      <c r="AC158" s="257"/>
      <c r="AD158" s="257"/>
      <c r="AE158" s="257"/>
      <c r="AF158" s="257"/>
      <c r="AG158" s="257"/>
      <c r="AH158" s="257"/>
      <c r="AI158" s="257"/>
      <c r="AJ158" s="257"/>
    </row>
    <row r="159" spans="3:36">
      <c r="C159" s="284" t="s">
        <v>290</v>
      </c>
      <c r="E159" s="257" t="s">
        <v>52</v>
      </c>
      <c r="F159" s="267" t="s">
        <v>1767</v>
      </c>
      <c r="G159" s="267">
        <v>0.50196524040199997</v>
      </c>
      <c r="H159" s="274">
        <v>4.4930923500000004E-2</v>
      </c>
      <c r="I159" s="274">
        <v>5.7331330790000003E-2</v>
      </c>
      <c r="J159" s="274">
        <v>0.16195330611199998</v>
      </c>
      <c r="K159" s="274">
        <v>0.23774967999999999</v>
      </c>
      <c r="L159" s="267">
        <v>2.0495662068965514</v>
      </c>
      <c r="M159" s="263">
        <v>31.302779000000001</v>
      </c>
      <c r="N159" s="263">
        <v>3.857016374424297E-2</v>
      </c>
      <c r="O159" s="262">
        <v>2.1788615958400002E-6</v>
      </c>
      <c r="P159" s="262">
        <v>2.8391094599916999E-9</v>
      </c>
      <c r="Q159" s="285">
        <v>4.1005006699999999E-2</v>
      </c>
      <c r="R159" s="281">
        <v>3.2044478000000001E-5</v>
      </c>
      <c r="S159" s="258"/>
      <c r="T159" s="260" t="s">
        <v>1172</v>
      </c>
      <c r="U159" s="258"/>
      <c r="V159" s="258"/>
      <c r="W159" s="258"/>
      <c r="X159" s="299"/>
      <c r="Y159" s="257"/>
      <c r="Z159" s="257"/>
      <c r="AA159" s="257"/>
      <c r="AB159" s="257"/>
      <c r="AC159" s="257"/>
      <c r="AD159" s="257"/>
      <c r="AE159" s="257"/>
      <c r="AF159" s="257"/>
      <c r="AG159" s="257"/>
      <c r="AH159" s="257"/>
      <c r="AI159" s="257"/>
      <c r="AJ159" s="257"/>
    </row>
    <row r="160" spans="3:36">
      <c r="F160" s="261"/>
      <c r="R160" s="306"/>
      <c r="X160" s="260"/>
      <c r="Y160" s="257"/>
      <c r="Z160" s="257"/>
      <c r="AA160" s="257"/>
      <c r="AB160" s="257"/>
      <c r="AC160" s="257"/>
      <c r="AD160" s="257"/>
      <c r="AE160" s="257"/>
      <c r="AF160" s="257"/>
      <c r="AG160" s="257"/>
      <c r="AH160" s="257"/>
      <c r="AI160" s="257"/>
      <c r="AJ160" s="257"/>
    </row>
    <row r="161" spans="3:36">
      <c r="C161" s="273" t="s">
        <v>132</v>
      </c>
      <c r="D161" s="272" t="s">
        <v>133</v>
      </c>
      <c r="E161" s="272"/>
      <c r="F161" s="261"/>
      <c r="R161" s="280"/>
      <c r="X161" s="257"/>
      <c r="Y161" s="257"/>
      <c r="Z161" s="257"/>
      <c r="AA161" s="257"/>
      <c r="AB161" s="257"/>
      <c r="AC161" s="257"/>
      <c r="AD161" s="257"/>
      <c r="AE161" s="257"/>
      <c r="AF161" s="257"/>
      <c r="AG161" s="257"/>
      <c r="AH161" s="257"/>
      <c r="AI161" s="257"/>
      <c r="AJ161" s="257"/>
    </row>
    <row r="162" spans="3:36">
      <c r="C162" s="284" t="s">
        <v>291</v>
      </c>
      <c r="E162" s="257" t="s">
        <v>52</v>
      </c>
      <c r="F162" s="267" t="s">
        <v>1768</v>
      </c>
      <c r="G162" s="311">
        <v>0.80561238164133986</v>
      </c>
      <c r="H162" s="315">
        <v>5.4519482033E-2</v>
      </c>
      <c r="I162" s="315">
        <v>7.8781081000000003E-2</v>
      </c>
      <c r="J162" s="315">
        <v>0.51487024860833985</v>
      </c>
      <c r="K162" s="315">
        <v>0.15744157</v>
      </c>
      <c r="L162" s="267">
        <v>1.3572549137931034</v>
      </c>
      <c r="M162" s="263">
        <v>9.6809896000000002</v>
      </c>
      <c r="N162" s="263">
        <v>5.0234422917344014E-2</v>
      </c>
      <c r="O162" s="262">
        <v>2.7287666330916498E-6</v>
      </c>
      <c r="P162" s="262">
        <v>6.7183138699881901E-9</v>
      </c>
      <c r="Q162" s="285">
        <v>7.4297808274399996E-2</v>
      </c>
      <c r="R162" s="281">
        <v>9.4636687000000002E-4</v>
      </c>
      <c r="S162" s="258"/>
      <c r="T162" s="258" t="s">
        <v>1173</v>
      </c>
      <c r="U162" s="258"/>
      <c r="V162" s="258"/>
      <c r="X162" s="299"/>
      <c r="Y162" s="257"/>
      <c r="Z162" s="257"/>
      <c r="AA162" s="257"/>
      <c r="AB162" s="257"/>
      <c r="AC162" s="257"/>
      <c r="AD162" s="257"/>
      <c r="AE162" s="257"/>
      <c r="AF162" s="257"/>
      <c r="AG162" s="257"/>
      <c r="AH162" s="257"/>
      <c r="AI162" s="257"/>
      <c r="AJ162" s="257"/>
    </row>
    <row r="163" spans="3:36">
      <c r="C163" s="284" t="s">
        <v>292</v>
      </c>
      <c r="E163" s="257" t="s">
        <v>52</v>
      </c>
      <c r="F163" s="267" t="s">
        <v>1769</v>
      </c>
      <c r="G163" s="311">
        <v>0.48135236395371084</v>
      </c>
      <c r="H163" s="315">
        <v>4.89955488E-5</v>
      </c>
      <c r="I163" s="315">
        <v>0.30577410136100003</v>
      </c>
      <c r="J163" s="315">
        <v>4.6093704391083002E-4</v>
      </c>
      <c r="K163" s="315">
        <v>0.17506832999999999</v>
      </c>
      <c r="L163" s="267">
        <v>1.5092097413793102</v>
      </c>
      <c r="M163" s="263">
        <v>21.921654</v>
      </c>
      <c r="N163" s="263">
        <v>0.13865514491510372</v>
      </c>
      <c r="O163" s="262">
        <v>7.7603415130546474E-6</v>
      </c>
      <c r="P163" s="262">
        <v>1.1638781523999773E-8</v>
      </c>
      <c r="Q163" s="285">
        <v>0.2061482118014</v>
      </c>
      <c r="R163" s="281">
        <v>1.9909408999999999E-4</v>
      </c>
      <c r="S163" s="258"/>
      <c r="T163" s="258" t="s">
        <v>1174</v>
      </c>
      <c r="U163" s="258"/>
      <c r="V163" s="258"/>
      <c r="X163" s="299"/>
      <c r="Y163" s="257"/>
      <c r="Z163" s="257"/>
      <c r="AA163" s="257"/>
      <c r="AB163" s="257"/>
      <c r="AC163" s="257"/>
      <c r="AD163" s="257"/>
      <c r="AE163" s="257"/>
      <c r="AF163" s="257"/>
      <c r="AG163" s="257"/>
      <c r="AH163" s="257"/>
      <c r="AI163" s="257"/>
      <c r="AJ163" s="257"/>
    </row>
    <row r="164" spans="3:36">
      <c r="C164" s="284" t="s">
        <v>293</v>
      </c>
      <c r="E164" s="257" t="s">
        <v>52</v>
      </c>
      <c r="F164" s="267" t="s">
        <v>1770</v>
      </c>
      <c r="G164" s="311">
        <v>0.1802177943611083</v>
      </c>
      <c r="H164" s="315">
        <v>1.7386263058E-2</v>
      </c>
      <c r="I164" s="315">
        <v>4.3438796500000008E-2</v>
      </c>
      <c r="J164" s="315">
        <v>4.05181068031083E-2</v>
      </c>
      <c r="K164" s="315">
        <v>7.8874628000000002E-2</v>
      </c>
      <c r="L164" s="267">
        <v>0.67995368965517244</v>
      </c>
      <c r="M164" s="263">
        <v>9.6284434000000001</v>
      </c>
      <c r="N164" s="263">
        <v>4.3830067807617189E-2</v>
      </c>
      <c r="O164" s="262">
        <v>1.3914329541374798E-6</v>
      </c>
      <c r="P164" s="262">
        <v>3.5928020441925195E-8</v>
      </c>
      <c r="Q164" s="285">
        <v>4.707706515E-2</v>
      </c>
      <c r="R164" s="281">
        <v>4.5632718000000001E-4</v>
      </c>
      <c r="S164" s="258"/>
      <c r="T164" s="258" t="s">
        <v>1173</v>
      </c>
      <c r="U164" s="258"/>
      <c r="V164" s="258"/>
      <c r="X164" s="299"/>
      <c r="Y164" s="257"/>
      <c r="Z164" s="257"/>
      <c r="AA164" s="257"/>
      <c r="AB164" s="257"/>
      <c r="AC164" s="257"/>
      <c r="AD164" s="257"/>
      <c r="AE164" s="257"/>
      <c r="AF164" s="257"/>
      <c r="AG164" s="257"/>
      <c r="AH164" s="257"/>
      <c r="AI164" s="257"/>
      <c r="AJ164" s="257"/>
    </row>
    <row r="165" spans="3:36">
      <c r="C165" s="284" t="s">
        <v>294</v>
      </c>
      <c r="E165" s="257" t="s">
        <v>52</v>
      </c>
      <c r="F165" s="267" t="s">
        <v>1771</v>
      </c>
      <c r="G165" s="311">
        <v>0.19810219483711083</v>
      </c>
      <c r="H165" s="315">
        <v>9.5963909099999987E-3</v>
      </c>
      <c r="I165" s="315">
        <v>1.7013994300000002E-2</v>
      </c>
      <c r="J165" s="315">
        <v>9.2506096271108319E-3</v>
      </c>
      <c r="K165" s="315">
        <v>0.1622412</v>
      </c>
      <c r="L165" s="267">
        <v>1.3986310344827586</v>
      </c>
      <c r="M165" s="263">
        <v>23.426396</v>
      </c>
      <c r="N165" s="263">
        <v>3.0642679387305503E-2</v>
      </c>
      <c r="O165" s="262">
        <v>1.6015440207999996E-6</v>
      </c>
      <c r="P165" s="262">
        <v>4.5095833663791E-9</v>
      </c>
      <c r="Q165" s="285">
        <v>0.16169842090299999</v>
      </c>
      <c r="R165" s="281">
        <v>1.1170923E-4</v>
      </c>
      <c r="S165" s="258"/>
      <c r="T165" s="258" t="s">
        <v>1200</v>
      </c>
      <c r="U165" s="258"/>
      <c r="V165" s="258"/>
      <c r="X165" s="299"/>
      <c r="Y165" s="257"/>
      <c r="Z165" s="257"/>
      <c r="AA165" s="257"/>
      <c r="AB165" s="257"/>
      <c r="AC165" s="257"/>
      <c r="AD165" s="257"/>
      <c r="AE165" s="257"/>
      <c r="AF165" s="257"/>
      <c r="AG165" s="257"/>
      <c r="AH165" s="257"/>
      <c r="AI165" s="257"/>
      <c r="AJ165" s="257"/>
    </row>
    <row r="166" spans="3:36">
      <c r="C166" s="284" t="s">
        <v>295</v>
      </c>
      <c r="E166" s="257" t="s">
        <v>52</v>
      </c>
      <c r="F166" s="267" t="s">
        <v>1772</v>
      </c>
      <c r="G166" s="311">
        <v>0.25842929277586046</v>
      </c>
      <c r="H166" s="315">
        <v>1.040483503E-2</v>
      </c>
      <c r="I166" s="315">
        <v>2.0401437099999999E-2</v>
      </c>
      <c r="J166" s="315">
        <v>7.4854430645860434E-2</v>
      </c>
      <c r="K166" s="315">
        <v>0.15276859000000001</v>
      </c>
      <c r="L166" s="267">
        <v>1.316970603448276</v>
      </c>
      <c r="M166" s="263">
        <v>28.440814</v>
      </c>
      <c r="N166" s="263">
        <v>3.0741932310770541E-2</v>
      </c>
      <c r="O166" s="262">
        <v>1.5887002553059997E-6</v>
      </c>
      <c r="P166" s="262">
        <v>4.4165378760374006E-9</v>
      </c>
      <c r="Q166" s="285">
        <v>0.21316880412300002</v>
      </c>
      <c r="R166" s="281">
        <v>7.7787441999999998E-3</v>
      </c>
      <c r="S166" s="258"/>
      <c r="T166" s="258" t="s">
        <v>1200</v>
      </c>
      <c r="U166" s="258"/>
      <c r="V166" s="258"/>
      <c r="X166" s="299"/>
      <c r="Y166" s="257"/>
      <c r="Z166" s="257"/>
      <c r="AA166" s="257"/>
      <c r="AB166" s="257"/>
      <c r="AC166" s="257"/>
      <c r="AD166" s="257"/>
      <c r="AE166" s="257"/>
      <c r="AF166" s="257"/>
      <c r="AG166" s="257"/>
      <c r="AH166" s="257"/>
      <c r="AI166" s="257"/>
      <c r="AJ166" s="257"/>
    </row>
    <row r="167" spans="3:36">
      <c r="C167" s="273" t="s">
        <v>134</v>
      </c>
      <c r="D167" s="272" t="s">
        <v>141</v>
      </c>
      <c r="E167" s="272"/>
      <c r="F167" s="291"/>
      <c r="G167" s="359"/>
      <c r="H167" s="358"/>
      <c r="I167" s="358"/>
      <c r="J167" s="358"/>
      <c r="K167" s="358"/>
      <c r="L167" s="290"/>
      <c r="M167" s="290"/>
      <c r="N167" s="290"/>
      <c r="O167" s="289"/>
      <c r="P167" s="289"/>
      <c r="Q167" s="289"/>
      <c r="R167" s="280"/>
      <c r="X167" s="257"/>
      <c r="Y167" s="257"/>
      <c r="Z167" s="257"/>
      <c r="AA167" s="257"/>
      <c r="AB167" s="257"/>
      <c r="AC167" s="257"/>
      <c r="AD167" s="257"/>
      <c r="AE167" s="257"/>
      <c r="AF167" s="257"/>
      <c r="AG167" s="257"/>
      <c r="AH167" s="257"/>
      <c r="AI167" s="257"/>
      <c r="AJ167" s="257"/>
    </row>
    <row r="168" spans="3:36">
      <c r="C168" s="284" t="s">
        <v>296</v>
      </c>
      <c r="D168" s="272"/>
      <c r="E168" s="257" t="s">
        <v>52</v>
      </c>
      <c r="F168" s="267" t="s">
        <v>1773</v>
      </c>
      <c r="G168" s="311">
        <v>6.1291567855640001E-2</v>
      </c>
      <c r="H168" s="315">
        <v>7.2550247449999997E-3</v>
      </c>
      <c r="I168" s="315">
        <v>1.316754381E-2</v>
      </c>
      <c r="J168" s="315">
        <v>3.7626530064000001E-4</v>
      </c>
      <c r="K168" s="315">
        <v>4.0492734000000002E-2</v>
      </c>
      <c r="L168" s="267">
        <v>0.34907529310344826</v>
      </c>
      <c r="M168" s="263">
        <v>29.094004999999999</v>
      </c>
      <c r="N168" s="263">
        <v>1.0738512769647922E-2</v>
      </c>
      <c r="O168" s="262">
        <v>5.6591033437510003E-7</v>
      </c>
      <c r="P168" s="262">
        <v>1.4192022957990648E-9</v>
      </c>
      <c r="Q168" s="285">
        <v>5.827733568586E-2</v>
      </c>
      <c r="R168" s="281">
        <v>5.3688569999999997E-5</v>
      </c>
      <c r="S168" s="258"/>
      <c r="T168" s="258" t="s">
        <v>1184</v>
      </c>
      <c r="U168" s="258"/>
      <c r="V168" s="258"/>
      <c r="X168" s="299"/>
      <c r="Y168" s="257"/>
      <c r="Z168" s="257"/>
      <c r="AA168" s="257"/>
      <c r="AB168" s="257"/>
      <c r="AC168" s="257"/>
      <c r="AD168" s="257"/>
      <c r="AE168" s="257"/>
      <c r="AF168" s="257"/>
      <c r="AG168" s="257"/>
      <c r="AH168" s="257"/>
      <c r="AI168" s="257"/>
      <c r="AJ168" s="257"/>
    </row>
    <row r="169" spans="3:36">
      <c r="C169" s="273" t="s">
        <v>135</v>
      </c>
      <c r="D169" s="272" t="s">
        <v>140</v>
      </c>
      <c r="E169" s="272"/>
      <c r="F169" s="291"/>
      <c r="G169" s="359"/>
      <c r="H169" s="358"/>
      <c r="I169" s="358"/>
      <c r="J169" s="358"/>
      <c r="K169" s="358"/>
      <c r="L169" s="290"/>
      <c r="M169" s="290"/>
      <c r="N169" s="290"/>
      <c r="O169" s="289"/>
      <c r="P169" s="289"/>
      <c r="Q169" s="289"/>
      <c r="R169" s="280"/>
      <c r="X169" s="257"/>
      <c r="Y169" s="257"/>
      <c r="Z169" s="257"/>
      <c r="AA169" s="257"/>
      <c r="AB169" s="257"/>
      <c r="AC169" s="257"/>
      <c r="AD169" s="257"/>
      <c r="AE169" s="257"/>
      <c r="AF169" s="257"/>
      <c r="AG169" s="257"/>
      <c r="AH169" s="257"/>
      <c r="AI169" s="257"/>
      <c r="AJ169" s="257"/>
    </row>
    <row r="170" spans="3:36">
      <c r="C170" s="284" t="s">
        <v>297</v>
      </c>
      <c r="E170" s="257" t="s">
        <v>52</v>
      </c>
      <c r="F170" s="267" t="s">
        <v>1774</v>
      </c>
      <c r="G170" s="311">
        <v>2.7286118615809998E-2</v>
      </c>
      <c r="H170" s="315">
        <v>6.0472738789999999E-4</v>
      </c>
      <c r="I170" s="315">
        <v>2.1494814349999999E-2</v>
      </c>
      <c r="J170" s="315">
        <v>4.9451347791000001E-4</v>
      </c>
      <c r="K170" s="315">
        <v>4.6920633999999999E-3</v>
      </c>
      <c r="L170" s="267">
        <v>4.0448822413793099E-2</v>
      </c>
      <c r="M170" s="263">
        <v>10.738367</v>
      </c>
      <c r="N170" s="263">
        <v>1.5259005303180091E-3</v>
      </c>
      <c r="O170" s="262">
        <v>8.4457299843899997E-8</v>
      </c>
      <c r="P170" s="262">
        <v>1.7435977441371003E-10</v>
      </c>
      <c r="Q170" s="285">
        <v>8.7914606640299999E-4</v>
      </c>
      <c r="R170" s="281">
        <v>1.4612746000000001E-5</v>
      </c>
      <c r="S170" s="258"/>
      <c r="T170" s="258" t="s">
        <v>1184</v>
      </c>
      <c r="U170" s="258"/>
      <c r="V170" s="258"/>
      <c r="X170" s="299"/>
      <c r="Y170" s="257"/>
      <c r="Z170" s="257"/>
      <c r="AA170" s="257"/>
      <c r="AB170" s="257"/>
      <c r="AC170" s="257"/>
      <c r="AD170" s="257"/>
      <c r="AE170" s="257"/>
      <c r="AF170" s="257"/>
      <c r="AG170" s="257"/>
      <c r="AH170" s="257"/>
      <c r="AI170" s="257"/>
      <c r="AJ170" s="257"/>
    </row>
    <row r="171" spans="3:36">
      <c r="C171" s="273" t="s">
        <v>70</v>
      </c>
      <c r="D171" s="272" t="s">
        <v>139</v>
      </c>
      <c r="E171" s="272"/>
      <c r="F171" s="291"/>
      <c r="G171" s="359"/>
      <c r="H171" s="358"/>
      <c r="I171" s="358"/>
      <c r="J171" s="358"/>
      <c r="K171" s="358"/>
      <c r="L171" s="290"/>
      <c r="M171" s="290"/>
      <c r="N171" s="290"/>
      <c r="O171" s="289"/>
      <c r="P171" s="289"/>
      <c r="Q171" s="289"/>
      <c r="R171" s="280"/>
      <c r="X171" s="257"/>
      <c r="Y171" s="257"/>
      <c r="Z171" s="257"/>
      <c r="AA171" s="257"/>
      <c r="AB171" s="257"/>
      <c r="AC171" s="257"/>
      <c r="AD171" s="257"/>
      <c r="AE171" s="257"/>
      <c r="AF171" s="257"/>
      <c r="AG171" s="257"/>
      <c r="AH171" s="257"/>
      <c r="AI171" s="257"/>
      <c r="AJ171" s="257"/>
    </row>
    <row r="172" spans="3:36">
      <c r="C172" s="360" t="s">
        <v>297</v>
      </c>
      <c r="E172" s="257" t="s">
        <v>52</v>
      </c>
      <c r="F172" s="267" t="s">
        <v>1775</v>
      </c>
      <c r="G172" s="311">
        <v>0.51710088139999999</v>
      </c>
      <c r="H172" s="315">
        <v>1.6445481000000001E-2</v>
      </c>
      <c r="I172" s="315">
        <v>2.9161866000000002E-2</v>
      </c>
      <c r="J172" s="315">
        <v>0.44017353440000001</v>
      </c>
      <c r="K172" s="315">
        <v>3.1320000000000001E-2</v>
      </c>
      <c r="L172" s="267">
        <v>0.27</v>
      </c>
      <c r="M172" s="263">
        <v>49.057727999999997</v>
      </c>
      <c r="N172" s="263">
        <v>1.5455053738566048E-2</v>
      </c>
      <c r="O172" s="262">
        <v>6.661198E-7</v>
      </c>
      <c r="P172" s="262">
        <v>1.6563319482199996E-9</v>
      </c>
      <c r="Q172" s="285">
        <v>0.463963662</v>
      </c>
      <c r="R172" s="281">
        <v>7.7870478999999995E-5</v>
      </c>
      <c r="S172" s="258"/>
      <c r="T172" s="260" t="s">
        <v>1193</v>
      </c>
      <c r="U172" s="258"/>
      <c r="V172" s="258"/>
      <c r="X172" s="299"/>
      <c r="Y172" s="257"/>
      <c r="Z172" s="257"/>
      <c r="AA172" s="257"/>
      <c r="AB172" s="257"/>
      <c r="AC172" s="257"/>
      <c r="AD172" s="257"/>
      <c r="AE172" s="257"/>
      <c r="AF172" s="257"/>
      <c r="AG172" s="257"/>
      <c r="AH172" s="257"/>
      <c r="AI172" s="257"/>
      <c r="AJ172" s="257"/>
    </row>
    <row r="173" spans="3:36">
      <c r="C173" s="360" t="s">
        <v>298</v>
      </c>
      <c r="E173" s="257" t="s">
        <v>52</v>
      </c>
      <c r="F173" s="267" t="s">
        <v>1776</v>
      </c>
      <c r="G173" s="311">
        <v>0.86510088140000008</v>
      </c>
      <c r="H173" s="315">
        <v>1.6445481000000001E-2</v>
      </c>
      <c r="I173" s="315">
        <v>2.9161866000000002E-2</v>
      </c>
      <c r="J173" s="315">
        <v>0.44017353440000001</v>
      </c>
      <c r="K173" s="315">
        <v>0.37931999999999999</v>
      </c>
      <c r="L173" s="267">
        <v>3.2699999999999996</v>
      </c>
      <c r="M173" s="263">
        <v>49.057727999999997</v>
      </c>
      <c r="N173" s="263">
        <v>6.7028301891366035E-2</v>
      </c>
      <c r="O173" s="262">
        <v>3.4501197999999996E-6</v>
      </c>
      <c r="P173" s="262">
        <v>1.005656144822E-8</v>
      </c>
      <c r="Q173" s="285">
        <v>0.463963662</v>
      </c>
      <c r="R173" s="281">
        <v>1.5589778E-4</v>
      </c>
      <c r="S173" s="258"/>
      <c r="T173" s="260" t="s">
        <v>1193</v>
      </c>
      <c r="U173" s="258"/>
      <c r="V173" s="258"/>
      <c r="X173" s="299"/>
      <c r="Y173" s="257"/>
      <c r="Z173" s="257"/>
      <c r="AA173" s="257"/>
      <c r="AB173" s="257"/>
      <c r="AC173" s="257"/>
      <c r="AD173" s="257"/>
      <c r="AE173" s="257"/>
      <c r="AF173" s="257"/>
      <c r="AG173" s="257"/>
      <c r="AH173" s="257"/>
      <c r="AI173" s="257"/>
      <c r="AJ173" s="257"/>
    </row>
    <row r="174" spans="3:36">
      <c r="C174" s="273" t="s">
        <v>136</v>
      </c>
      <c r="D174" s="272" t="s">
        <v>138</v>
      </c>
      <c r="E174" s="272"/>
      <c r="F174" s="291"/>
      <c r="G174" s="359"/>
      <c r="H174" s="358"/>
      <c r="I174" s="358"/>
      <c r="J174" s="358"/>
      <c r="K174" s="358"/>
      <c r="L174" s="290"/>
      <c r="M174" s="290"/>
      <c r="N174" s="290"/>
      <c r="O174" s="289"/>
      <c r="P174" s="289"/>
      <c r="Q174" s="289"/>
      <c r="R174" s="280"/>
      <c r="X174" s="257"/>
      <c r="Y174" s="257"/>
      <c r="Z174" s="257"/>
      <c r="AA174" s="257"/>
      <c r="AB174" s="257"/>
      <c r="AC174" s="257"/>
      <c r="AD174" s="257"/>
      <c r="AE174" s="257"/>
      <c r="AF174" s="257"/>
      <c r="AG174" s="257"/>
      <c r="AH174" s="257"/>
      <c r="AI174" s="257"/>
      <c r="AJ174" s="257"/>
    </row>
    <row r="175" spans="3:36" ht="14.4">
      <c r="C175" s="284" t="s">
        <v>299</v>
      </c>
      <c r="E175" s="257" t="s">
        <v>52</v>
      </c>
      <c r="F175" s="267" t="s">
        <v>1777</v>
      </c>
      <c r="G175" s="311">
        <v>0.472421100968</v>
      </c>
      <c r="H175" s="315">
        <v>6.7946662870000006E-3</v>
      </c>
      <c r="I175" s="315">
        <v>1.395491494E-2</v>
      </c>
      <c r="J175" s="315">
        <v>0.38865471574100002</v>
      </c>
      <c r="K175" s="315">
        <v>6.3016803999999996E-2</v>
      </c>
      <c r="L175" s="267">
        <v>0.54324831034482757</v>
      </c>
      <c r="M175" s="357">
        <v>55.643895999999998</v>
      </c>
      <c r="N175" s="357">
        <v>1.7155019011318037E-2</v>
      </c>
      <c r="O175" s="262">
        <v>7.8591521250400004E-7</v>
      </c>
      <c r="P175" s="262">
        <v>2.0308725374573003E-9</v>
      </c>
      <c r="Q175" s="285">
        <v>0.39021955291799998</v>
      </c>
      <c r="R175" s="281">
        <v>9.6872551000000001E-2</v>
      </c>
      <c r="S175" s="258"/>
      <c r="T175" s="258" t="s">
        <v>1184</v>
      </c>
      <c r="U175" s="258"/>
      <c r="V175" s="258"/>
      <c r="X175" s="299"/>
      <c r="Y175" s="257"/>
      <c r="Z175" s="257"/>
      <c r="AA175" s="257"/>
      <c r="AB175" s="257"/>
      <c r="AC175" s="257"/>
      <c r="AD175" s="257"/>
      <c r="AE175" s="257"/>
      <c r="AF175" s="257"/>
      <c r="AG175" s="257"/>
      <c r="AH175" s="257"/>
      <c r="AI175" s="257"/>
      <c r="AJ175" s="257"/>
    </row>
    <row r="176" spans="3:36" ht="14.4">
      <c r="C176" s="284" t="s">
        <v>300</v>
      </c>
      <c r="D176" s="272"/>
      <c r="E176" s="257" t="s">
        <v>52</v>
      </c>
      <c r="F176" s="267" t="s">
        <v>1778</v>
      </c>
      <c r="G176" s="311">
        <v>0.79131665696800002</v>
      </c>
      <c r="H176" s="315">
        <v>6.7946662870000006E-3</v>
      </c>
      <c r="I176" s="315">
        <v>1.395491494E-2</v>
      </c>
      <c r="J176" s="315">
        <v>0.38865471574100002</v>
      </c>
      <c r="K176" s="315">
        <v>0.38191236000000001</v>
      </c>
      <c r="L176" s="267">
        <v>3.2923479310344828</v>
      </c>
      <c r="M176" s="357">
        <v>55.643895999999998</v>
      </c>
      <c r="N176" s="357">
        <v>6.4415017889455459E-2</v>
      </c>
      <c r="O176" s="262">
        <v>3.3370796525040004E-6</v>
      </c>
      <c r="P176" s="262">
        <v>9.7285618435773006E-9</v>
      </c>
      <c r="Q176" s="285">
        <v>0.39021955291799998</v>
      </c>
      <c r="R176" s="281">
        <v>9.6944053000000002E-2</v>
      </c>
      <c r="S176" s="258"/>
      <c r="T176" s="258" t="s">
        <v>1184</v>
      </c>
      <c r="U176" s="258"/>
      <c r="V176" s="258"/>
      <c r="X176" s="299"/>
      <c r="Y176" s="257"/>
      <c r="Z176" s="257"/>
      <c r="AA176" s="257"/>
      <c r="AB176" s="257"/>
      <c r="AC176" s="257"/>
      <c r="AD176" s="257"/>
      <c r="AE176" s="257"/>
      <c r="AF176" s="257"/>
      <c r="AG176" s="257"/>
      <c r="AH176" s="257"/>
      <c r="AI176" s="257"/>
      <c r="AJ176" s="257"/>
    </row>
    <row r="177" spans="3:36" ht="14.4">
      <c r="C177" s="284" t="s">
        <v>301</v>
      </c>
      <c r="E177" s="257" t="s">
        <v>52</v>
      </c>
      <c r="F177" s="267" t="s">
        <v>1779</v>
      </c>
      <c r="G177" s="311">
        <v>7.7600878255556005E-2</v>
      </c>
      <c r="H177" s="315">
        <v>6.3423446210000003E-3</v>
      </c>
      <c r="I177" s="315">
        <v>1.3071343020000003E-2</v>
      </c>
      <c r="J177" s="315">
        <v>4.28637614556E-4</v>
      </c>
      <c r="K177" s="315">
        <v>5.7758552999999997E-2</v>
      </c>
      <c r="L177" s="267">
        <v>0.49791856034482751</v>
      </c>
      <c r="M177" s="357">
        <v>55.841121999999999</v>
      </c>
      <c r="N177" s="357">
        <v>1.575707277547353E-2</v>
      </c>
      <c r="O177" s="262">
        <v>7.0733315991089997E-7</v>
      </c>
      <c r="P177" s="262">
        <v>1.8202507643595881E-9</v>
      </c>
      <c r="Q177" s="285">
        <v>0.39624010304700003</v>
      </c>
      <c r="R177" s="281">
        <v>8.4998401999999995E-5</v>
      </c>
      <c r="S177" s="258"/>
      <c r="T177" s="258" t="s">
        <v>1184</v>
      </c>
      <c r="U177" s="258"/>
      <c r="V177" s="258"/>
      <c r="X177" s="299"/>
      <c r="Y177" s="257"/>
      <c r="Z177" s="257"/>
      <c r="AA177" s="257"/>
      <c r="AB177" s="257"/>
      <c r="AC177" s="257"/>
      <c r="AD177" s="257"/>
      <c r="AE177" s="257"/>
      <c r="AF177" s="257"/>
      <c r="AG177" s="257"/>
      <c r="AH177" s="257"/>
      <c r="AI177" s="257"/>
      <c r="AJ177" s="257"/>
    </row>
    <row r="178" spans="3:36" ht="14.4">
      <c r="C178" s="284" t="s">
        <v>1125</v>
      </c>
      <c r="E178" s="257" t="s">
        <v>52</v>
      </c>
      <c r="F178" s="267" t="s">
        <v>1780</v>
      </c>
      <c r="G178" s="311">
        <v>0.396496435255556</v>
      </c>
      <c r="H178" s="315">
        <v>6.3423446210000003E-3</v>
      </c>
      <c r="I178" s="315">
        <v>1.3071343020000003E-2</v>
      </c>
      <c r="J178" s="315">
        <v>4.28637614556E-4</v>
      </c>
      <c r="K178" s="315">
        <v>0.37665410999999999</v>
      </c>
      <c r="L178" s="267">
        <v>3.2470181896551722</v>
      </c>
      <c r="M178" s="357">
        <v>55.841121999999999</v>
      </c>
      <c r="N178" s="357">
        <v>6.3017071316812626E-2</v>
      </c>
      <c r="O178" s="262">
        <v>3.2584975799109005E-6</v>
      </c>
      <c r="P178" s="262">
        <v>9.5179400704825863E-9</v>
      </c>
      <c r="Q178" s="285">
        <v>0.39624010304700003</v>
      </c>
      <c r="R178" s="281">
        <v>1.5650001E-4</v>
      </c>
      <c r="S178" s="258"/>
      <c r="T178" s="258" t="s">
        <v>1184</v>
      </c>
      <c r="U178" s="258"/>
      <c r="V178" s="258"/>
      <c r="X178" s="299"/>
      <c r="Y178" s="257"/>
      <c r="Z178" s="257"/>
      <c r="AA178" s="257"/>
      <c r="AB178" s="257"/>
      <c r="AC178" s="257"/>
      <c r="AD178" s="257"/>
      <c r="AE178" s="257"/>
      <c r="AF178" s="257"/>
      <c r="AG178" s="257"/>
      <c r="AH178" s="257"/>
      <c r="AI178" s="257"/>
      <c r="AJ178" s="257"/>
    </row>
    <row r="179" spans="3:36">
      <c r="C179" s="273" t="s">
        <v>137</v>
      </c>
      <c r="D179" s="272" t="s">
        <v>1083</v>
      </c>
      <c r="E179" s="272"/>
      <c r="F179" s="261"/>
      <c r="G179" s="258"/>
      <c r="H179" s="352"/>
      <c r="I179" s="352"/>
      <c r="J179" s="352"/>
      <c r="K179" s="352"/>
      <c r="R179" s="280"/>
      <c r="X179" s="257"/>
      <c r="Y179" s="257"/>
      <c r="Z179" s="257"/>
      <c r="AA179" s="257"/>
      <c r="AB179" s="257"/>
      <c r="AC179" s="257"/>
      <c r="AD179" s="257"/>
      <c r="AE179" s="257"/>
      <c r="AF179" s="257"/>
      <c r="AG179" s="257"/>
      <c r="AH179" s="257"/>
      <c r="AI179" s="257"/>
      <c r="AJ179" s="257"/>
    </row>
    <row r="180" spans="3:36">
      <c r="C180" s="284" t="s">
        <v>302</v>
      </c>
      <c r="D180" s="272"/>
      <c r="E180" s="257" t="s">
        <v>52</v>
      </c>
      <c r="F180" s="267" t="s">
        <v>1781</v>
      </c>
      <c r="G180" s="311">
        <v>3.4213045844214099E-2</v>
      </c>
      <c r="H180" s="315">
        <v>3.84178543825E-3</v>
      </c>
      <c r="I180" s="315">
        <v>6.7367270292940998E-3</v>
      </c>
      <c r="J180" s="315">
        <v>1.4377803766699999E-3</v>
      </c>
      <c r="K180" s="315">
        <v>2.2196753E-2</v>
      </c>
      <c r="L180" s="267">
        <v>0.19135131896551724</v>
      </c>
      <c r="M180" s="263">
        <v>50.239573</v>
      </c>
      <c r="N180" s="263">
        <v>8.8123969119481213E-3</v>
      </c>
      <c r="O180" s="262">
        <v>3.023242313821636E-7</v>
      </c>
      <c r="P180" s="262">
        <v>7.3428752741462261E-10</v>
      </c>
      <c r="Q180" s="285">
        <v>0.46375780114343995</v>
      </c>
      <c r="R180" s="281">
        <v>7.0394242999999995E-5</v>
      </c>
      <c r="S180" s="258"/>
      <c r="T180" s="260" t="s">
        <v>1179</v>
      </c>
      <c r="U180" s="258"/>
      <c r="V180" s="258"/>
      <c r="X180" s="299"/>
      <c r="Y180" s="257"/>
      <c r="Z180" s="257"/>
      <c r="AA180" s="257"/>
      <c r="AB180" s="257"/>
      <c r="AC180" s="257"/>
      <c r="AD180" s="257"/>
      <c r="AE180" s="257"/>
      <c r="AF180" s="257"/>
      <c r="AG180" s="257"/>
      <c r="AH180" s="257"/>
      <c r="AI180" s="257"/>
      <c r="AJ180" s="257"/>
    </row>
    <row r="181" spans="3:36">
      <c r="C181" s="284" t="s">
        <v>303</v>
      </c>
      <c r="D181" s="272"/>
      <c r="E181" s="257" t="s">
        <v>52</v>
      </c>
      <c r="F181" s="267" t="s">
        <v>1782</v>
      </c>
      <c r="G181" s="311">
        <v>4.8004380097999996E-2</v>
      </c>
      <c r="H181" s="315">
        <v>1.7796028079999999E-3</v>
      </c>
      <c r="I181" s="315">
        <v>1.32134547E-2</v>
      </c>
      <c r="J181" s="315">
        <v>5.8189559000000005E-4</v>
      </c>
      <c r="K181" s="315">
        <v>3.2429426999999997E-2</v>
      </c>
      <c r="L181" s="267">
        <v>0.27956402586206891</v>
      </c>
      <c r="M181" s="263">
        <v>49.315703999999997</v>
      </c>
      <c r="N181" s="263">
        <v>1.1874469790984617E-2</v>
      </c>
      <c r="O181" s="262">
        <v>4.6350290320239999E-7</v>
      </c>
      <c r="P181" s="262">
        <v>1.0658786849143999E-9</v>
      </c>
      <c r="Q181" s="285">
        <v>0.48653981000000002</v>
      </c>
      <c r="R181" s="281">
        <v>7.4524181000000002E-5</v>
      </c>
      <c r="S181" s="258"/>
      <c r="T181" s="258" t="s">
        <v>1173</v>
      </c>
      <c r="U181" s="258"/>
      <c r="V181" s="258"/>
      <c r="X181" s="299"/>
      <c r="Y181" s="257"/>
      <c r="Z181" s="257"/>
      <c r="AA181" s="257"/>
      <c r="AB181" s="257"/>
      <c r="AC181" s="257"/>
      <c r="AD181" s="257"/>
      <c r="AE181" s="257"/>
      <c r="AF181" s="257"/>
      <c r="AG181" s="257"/>
      <c r="AH181" s="257"/>
      <c r="AI181" s="257"/>
      <c r="AJ181" s="257"/>
    </row>
    <row r="182" spans="3:36">
      <c r="C182" s="284" t="s">
        <v>304</v>
      </c>
      <c r="D182" s="272"/>
      <c r="E182" s="257" t="s">
        <v>52</v>
      </c>
      <c r="F182" s="267" t="s">
        <v>1783</v>
      </c>
      <c r="G182" s="311">
        <v>0.55899443719110831</v>
      </c>
      <c r="H182" s="315">
        <v>1.341672237E-2</v>
      </c>
      <c r="I182" s="315">
        <v>3.5579379440000003E-2</v>
      </c>
      <c r="J182" s="315">
        <v>0.44960102038110833</v>
      </c>
      <c r="K182" s="315">
        <v>6.0397315E-2</v>
      </c>
      <c r="L182" s="267">
        <v>0.52066650862068964</v>
      </c>
      <c r="M182" s="263">
        <v>54.122149</v>
      </c>
      <c r="N182" s="263">
        <v>2.5321620426424267E-2</v>
      </c>
      <c r="O182" s="262">
        <v>1.1198306077507001E-6</v>
      </c>
      <c r="P182" s="262">
        <v>5.4011066019914009E-9</v>
      </c>
      <c r="Q182" s="285">
        <v>0.48287045733200001</v>
      </c>
      <c r="R182" s="281">
        <v>4.2030333000000003E-2</v>
      </c>
      <c r="S182" s="258"/>
      <c r="T182" s="258" t="s">
        <v>1184</v>
      </c>
      <c r="U182" s="258"/>
      <c r="V182" s="258"/>
      <c r="X182" s="299"/>
      <c r="Y182" s="257"/>
      <c r="Z182" s="257"/>
      <c r="AA182" s="257"/>
      <c r="AB182" s="257"/>
      <c r="AC182" s="257"/>
      <c r="AD182" s="257"/>
      <c r="AE182" s="257"/>
      <c r="AF182" s="257"/>
      <c r="AG182" s="257"/>
      <c r="AH182" s="257"/>
      <c r="AI182" s="257"/>
      <c r="AJ182" s="257"/>
    </row>
    <row r="183" spans="3:36">
      <c r="C183" s="284" t="s">
        <v>305</v>
      </c>
      <c r="D183" s="292">
        <v>1</v>
      </c>
      <c r="E183" s="257" t="s">
        <v>52</v>
      </c>
      <c r="F183" s="267" t="s">
        <v>1784</v>
      </c>
      <c r="G183" s="311">
        <v>0.92355923219110836</v>
      </c>
      <c r="H183" s="315">
        <v>1.341672237E-2</v>
      </c>
      <c r="I183" s="315">
        <v>3.5579379440000003E-2</v>
      </c>
      <c r="J183" s="315">
        <v>0.44960102038110833</v>
      </c>
      <c r="K183" s="315">
        <v>0.42496211</v>
      </c>
      <c r="L183" s="267">
        <v>3.6634664655172413</v>
      </c>
      <c r="M183" s="263">
        <v>54.122149</v>
      </c>
      <c r="N183" s="263">
        <v>7.9349754406820419E-2</v>
      </c>
      <c r="O183" s="262">
        <v>4.0363489578507E-6</v>
      </c>
      <c r="P183" s="262">
        <v>1.4201187126189399E-8</v>
      </c>
      <c r="Q183" s="285">
        <v>0.48287045733200001</v>
      </c>
      <c r="R183" s="281">
        <v>4.2112074999999999E-2</v>
      </c>
      <c r="S183" s="258"/>
      <c r="T183" s="258" t="s">
        <v>1184</v>
      </c>
      <c r="U183" s="258"/>
      <c r="V183" s="258"/>
      <c r="X183" s="299"/>
      <c r="Y183" s="257"/>
      <c r="Z183" s="257"/>
      <c r="AA183" s="257"/>
      <c r="AB183" s="257"/>
      <c r="AC183" s="257"/>
      <c r="AD183" s="257"/>
      <c r="AE183" s="257"/>
      <c r="AF183" s="257"/>
      <c r="AG183" s="257"/>
      <c r="AH183" s="257"/>
      <c r="AI183" s="257"/>
      <c r="AJ183" s="257"/>
    </row>
    <row r="184" spans="3:36">
      <c r="C184" s="284" t="s">
        <v>306</v>
      </c>
      <c r="D184" s="272"/>
      <c r="E184" s="257" t="s">
        <v>44</v>
      </c>
      <c r="F184" s="267" t="s">
        <v>1785</v>
      </c>
      <c r="G184" s="311">
        <v>2.1617860445069963E-2</v>
      </c>
      <c r="H184" s="315">
        <v>3.1201680099999997E-4</v>
      </c>
      <c r="I184" s="315">
        <v>8.2742742699999997E-4</v>
      </c>
      <c r="J184" s="315">
        <v>1.0455837217069964E-2</v>
      </c>
      <c r="K184" s="315">
        <v>1.0022579E-2</v>
      </c>
      <c r="L184" s="267">
        <v>8.6401543103448275E-2</v>
      </c>
      <c r="M184" s="263">
        <v>1.2586546000000001</v>
      </c>
      <c r="N184" s="263">
        <v>1.8660523982847999E-3</v>
      </c>
      <c r="O184" s="262">
        <v>9.4986497630469999E-8</v>
      </c>
      <c r="P184" s="262">
        <v>3.3363328379354407E-10</v>
      </c>
      <c r="Q184" s="285">
        <v>1.12295451705E-2</v>
      </c>
      <c r="R184" s="281">
        <v>9.7938190999999992E-4</v>
      </c>
      <c r="S184" s="258"/>
      <c r="T184" s="258" t="s">
        <v>1184</v>
      </c>
      <c r="U184" s="258"/>
      <c r="V184" s="258"/>
      <c r="X184" s="299"/>
      <c r="Y184" s="257"/>
      <c r="Z184" s="257"/>
      <c r="AA184" s="257"/>
      <c r="AB184" s="257"/>
      <c r="AC184" s="257"/>
      <c r="AD184" s="257"/>
      <c r="AE184" s="257"/>
      <c r="AF184" s="257"/>
      <c r="AG184" s="257"/>
      <c r="AH184" s="257"/>
      <c r="AI184" s="257"/>
      <c r="AJ184" s="257"/>
    </row>
    <row r="185" spans="3:36">
      <c r="C185" s="284" t="s">
        <v>307</v>
      </c>
      <c r="D185" s="272"/>
      <c r="E185" s="257" t="s">
        <v>52</v>
      </c>
      <c r="F185" s="267" t="s">
        <v>1786</v>
      </c>
      <c r="G185" s="311">
        <v>0.53457782908810825</v>
      </c>
      <c r="H185" s="315">
        <v>9.8042745600000012E-3</v>
      </c>
      <c r="I185" s="315">
        <v>2.4436204070000002E-2</v>
      </c>
      <c r="J185" s="315">
        <v>0.44568782645810828</v>
      </c>
      <c r="K185" s="315">
        <v>5.4649523999999998E-2</v>
      </c>
      <c r="L185" s="267">
        <v>0.4711165862068965</v>
      </c>
      <c r="M185" s="263">
        <v>47.711060000000003</v>
      </c>
      <c r="N185" s="263">
        <v>1.9432641782988608E-2</v>
      </c>
      <c r="O185" s="262">
        <v>8.9885656401369998E-7</v>
      </c>
      <c r="P185" s="262">
        <v>2.0891796022302E-9</v>
      </c>
      <c r="Q185" s="285">
        <v>0.43827722060400004</v>
      </c>
      <c r="R185" s="281">
        <v>3.6705243999999998E-2</v>
      </c>
      <c r="S185" s="258"/>
      <c r="T185" s="258" t="s">
        <v>1184</v>
      </c>
      <c r="U185" s="258"/>
      <c r="V185" s="258"/>
      <c r="X185" s="299"/>
      <c r="Y185" s="257"/>
      <c r="Z185" s="257"/>
      <c r="AA185" s="257"/>
      <c r="AB185" s="257"/>
      <c r="AC185" s="257"/>
      <c r="AD185" s="257"/>
      <c r="AE185" s="257"/>
      <c r="AF185" s="257"/>
      <c r="AG185" s="257"/>
      <c r="AH185" s="257"/>
      <c r="AI185" s="257"/>
      <c r="AJ185" s="257"/>
    </row>
    <row r="186" spans="3:36">
      <c r="C186" s="284" t="s">
        <v>308</v>
      </c>
      <c r="D186" s="272"/>
      <c r="E186" s="257" t="s">
        <v>52</v>
      </c>
      <c r="F186" s="267" t="s">
        <v>1787</v>
      </c>
      <c r="G186" s="311">
        <v>0.51950073205900005</v>
      </c>
      <c r="H186" s="315">
        <v>9.2837483900000007E-3</v>
      </c>
      <c r="I186" s="315">
        <v>2.2838108739999998E-2</v>
      </c>
      <c r="J186" s="315">
        <v>0.44090251292900001</v>
      </c>
      <c r="K186" s="315">
        <v>4.6476362E-2</v>
      </c>
      <c r="L186" s="267">
        <v>0.40065829310344825</v>
      </c>
      <c r="M186" s="263">
        <v>52.858896999999999</v>
      </c>
      <c r="N186" s="263">
        <v>1.806592812474514E-2</v>
      </c>
      <c r="O186" s="262">
        <v>8.0588157224209986E-7</v>
      </c>
      <c r="P186" s="262">
        <v>1.8172998520471E-9</v>
      </c>
      <c r="Q186" s="285">
        <v>0.48740927322200001</v>
      </c>
      <c r="R186" s="281">
        <v>3.2490783000000002E-2</v>
      </c>
      <c r="S186" s="258"/>
      <c r="T186" s="258" t="s">
        <v>1184</v>
      </c>
      <c r="U186" s="258"/>
      <c r="V186" s="258"/>
      <c r="X186" s="299"/>
      <c r="Y186" s="257"/>
      <c r="Z186" s="257"/>
      <c r="AA186" s="257"/>
      <c r="AB186" s="257"/>
      <c r="AC186" s="257"/>
      <c r="AD186" s="257"/>
      <c r="AE186" s="257"/>
      <c r="AF186" s="257"/>
      <c r="AG186" s="257"/>
      <c r="AH186" s="257"/>
      <c r="AI186" s="257"/>
      <c r="AJ186" s="257"/>
    </row>
    <row r="187" spans="3:36">
      <c r="C187" s="284" t="s">
        <v>309</v>
      </c>
      <c r="D187" s="272"/>
      <c r="E187" s="257" t="s">
        <v>52</v>
      </c>
      <c r="F187" s="267" t="s">
        <v>1788</v>
      </c>
      <c r="G187" s="311">
        <v>0.88406553005900002</v>
      </c>
      <c r="H187" s="315">
        <v>9.2837483900000007E-3</v>
      </c>
      <c r="I187" s="315">
        <v>2.2838108739999998E-2</v>
      </c>
      <c r="J187" s="315">
        <v>0.44090251292900001</v>
      </c>
      <c r="K187" s="315">
        <v>0.41104116000000002</v>
      </c>
      <c r="L187" s="267">
        <v>3.543458275862069</v>
      </c>
      <c r="M187" s="263">
        <v>52.858896999999999</v>
      </c>
      <c r="N187" s="263">
        <v>7.2094063394816194E-2</v>
      </c>
      <c r="O187" s="262">
        <v>3.7224000022420997E-6</v>
      </c>
      <c r="P187" s="262">
        <v>1.0617380276243102E-8</v>
      </c>
      <c r="Q187" s="285">
        <v>0.48740927322200001</v>
      </c>
      <c r="R187" s="281">
        <v>3.2572523999999999E-2</v>
      </c>
      <c r="S187" s="258"/>
      <c r="T187" s="258" t="s">
        <v>1184</v>
      </c>
      <c r="U187" s="258"/>
      <c r="V187" s="258"/>
      <c r="X187" s="299"/>
      <c r="Y187" s="257"/>
      <c r="Z187" s="257"/>
      <c r="AA187" s="257"/>
      <c r="AB187" s="257"/>
      <c r="AC187" s="257"/>
      <c r="AD187" s="257"/>
      <c r="AE187" s="257"/>
      <c r="AF187" s="257"/>
      <c r="AG187" s="257"/>
      <c r="AH187" s="257"/>
      <c r="AI187" s="257"/>
      <c r="AJ187" s="257"/>
    </row>
    <row r="188" spans="3:36">
      <c r="C188" s="284" t="s">
        <v>310</v>
      </c>
      <c r="D188" s="272"/>
      <c r="E188" s="257" t="s">
        <v>52</v>
      </c>
      <c r="F188" s="267" t="s">
        <v>2661</v>
      </c>
      <c r="G188" s="311">
        <v>0.56180449497999996</v>
      </c>
      <c r="H188" s="315">
        <v>1.8255719980000001E-2</v>
      </c>
      <c r="I188" s="315">
        <v>6.782908800000001E-2</v>
      </c>
      <c r="J188" s="315">
        <v>0.44159482999999999</v>
      </c>
      <c r="K188" s="315">
        <v>3.4124857000000001E-2</v>
      </c>
      <c r="L188" s="267">
        <v>0.29417980172413793</v>
      </c>
      <c r="M188" s="263">
        <v>29.040897000000001</v>
      </c>
      <c r="N188" s="263">
        <v>2.1477949083558257E-2</v>
      </c>
      <c r="O188" s="262">
        <v>1.0936235871864001E-6</v>
      </c>
      <c r="P188" s="262">
        <v>1.9018283204500001E-9</v>
      </c>
      <c r="Q188" s="285">
        <v>0.28002058000000002</v>
      </c>
      <c r="R188" s="281">
        <v>8.3216880000000005E-5</v>
      </c>
      <c r="S188" s="258"/>
      <c r="T188" s="258" t="s">
        <v>1173</v>
      </c>
      <c r="U188" s="258"/>
      <c r="V188" s="258"/>
      <c r="X188" s="299"/>
      <c r="Y188" s="257"/>
      <c r="Z188" s="257"/>
      <c r="AA188" s="257"/>
      <c r="AB188" s="257"/>
      <c r="AC188" s="257"/>
      <c r="AD188" s="257"/>
      <c r="AE188" s="257"/>
      <c r="AF188" s="257"/>
      <c r="AG188" s="257"/>
      <c r="AH188" s="257"/>
      <c r="AI188" s="257"/>
      <c r="AJ188" s="257"/>
    </row>
    <row r="189" spans="3:36">
      <c r="C189" s="284" t="s">
        <v>311</v>
      </c>
      <c r="E189" s="257" t="s">
        <v>52</v>
      </c>
      <c r="F189" s="267" t="s">
        <v>1789</v>
      </c>
      <c r="G189" s="311">
        <v>0.60028283395110826</v>
      </c>
      <c r="H189" s="315">
        <v>1.498601787E-2</v>
      </c>
      <c r="I189" s="315">
        <v>3.9596946160000007E-2</v>
      </c>
      <c r="J189" s="315">
        <v>0.44660941292110828</v>
      </c>
      <c r="K189" s="315">
        <v>9.9090457000000007E-2</v>
      </c>
      <c r="L189" s="267">
        <v>0.85422807758620689</v>
      </c>
      <c r="M189" s="263">
        <v>56.855854000000001</v>
      </c>
      <c r="N189" s="263">
        <v>3.1304372489901561E-2</v>
      </c>
      <c r="O189" s="262">
        <v>1.5159193397990002E-6</v>
      </c>
      <c r="P189" s="262">
        <v>3.8892804834908003E-9</v>
      </c>
      <c r="Q189" s="285">
        <v>0.50483425570100005</v>
      </c>
      <c r="R189" s="281">
        <v>5.1225276E-2</v>
      </c>
      <c r="S189" s="258"/>
      <c r="T189" s="258" t="s">
        <v>1184</v>
      </c>
      <c r="U189" s="258"/>
      <c r="V189" s="258"/>
      <c r="X189" s="299"/>
      <c r="Y189" s="257"/>
      <c r="Z189" s="257"/>
      <c r="AA189" s="257"/>
      <c r="AB189" s="257"/>
      <c r="AC189" s="257"/>
      <c r="AD189" s="257"/>
      <c r="AE189" s="257"/>
      <c r="AF189" s="257"/>
      <c r="AG189" s="257"/>
      <c r="AH189" s="257"/>
      <c r="AI189" s="257"/>
      <c r="AJ189" s="257"/>
    </row>
    <row r="190" spans="3:36">
      <c r="C190" s="284" t="s">
        <v>312</v>
      </c>
      <c r="D190" s="292">
        <v>1</v>
      </c>
      <c r="E190" s="257" t="s">
        <v>52</v>
      </c>
      <c r="F190" s="267" t="s">
        <v>1790</v>
      </c>
      <c r="G190" s="311">
        <v>0.96484763695110831</v>
      </c>
      <c r="H190" s="315">
        <v>1.498601787E-2</v>
      </c>
      <c r="I190" s="315">
        <v>3.9596946160000007E-2</v>
      </c>
      <c r="J190" s="315">
        <v>0.44660941292110828</v>
      </c>
      <c r="K190" s="315">
        <v>0.46365526000000001</v>
      </c>
      <c r="L190" s="267">
        <v>3.997028103448276</v>
      </c>
      <c r="M190" s="263">
        <v>56.855854000000001</v>
      </c>
      <c r="N190" s="263">
        <v>8.5332506860372054E-2</v>
      </c>
      <c r="O190" s="262">
        <v>4.432437699799E-6</v>
      </c>
      <c r="P190" s="262">
        <v>1.2689361407685798E-8</v>
      </c>
      <c r="Q190" s="285">
        <v>0.50483425570100005</v>
      </c>
      <c r="R190" s="281">
        <v>5.1307017000000003E-2</v>
      </c>
      <c r="S190" s="258"/>
      <c r="T190" s="258" t="s">
        <v>1184</v>
      </c>
      <c r="U190" s="258"/>
      <c r="V190" s="258"/>
      <c r="X190" s="299"/>
      <c r="Y190" s="257"/>
      <c r="Z190" s="257"/>
      <c r="AA190" s="257"/>
      <c r="AB190" s="257"/>
      <c r="AC190" s="257"/>
      <c r="AD190" s="257"/>
      <c r="AE190" s="257"/>
      <c r="AF190" s="257"/>
      <c r="AG190" s="257"/>
      <c r="AH190" s="257"/>
      <c r="AI190" s="257"/>
      <c r="AJ190" s="257"/>
    </row>
    <row r="191" spans="3:36">
      <c r="C191" s="273"/>
      <c r="D191" s="272"/>
      <c r="E191" s="272"/>
      <c r="R191" s="280"/>
      <c r="T191" s="257"/>
      <c r="X191" s="257"/>
      <c r="Y191" s="257"/>
      <c r="Z191" s="257"/>
      <c r="AA191" s="257"/>
      <c r="AB191" s="257"/>
      <c r="AC191" s="257"/>
      <c r="AD191" s="257"/>
      <c r="AE191" s="257"/>
      <c r="AF191" s="257"/>
      <c r="AG191" s="257"/>
      <c r="AH191" s="257"/>
      <c r="AI191" s="257"/>
      <c r="AJ191" s="257"/>
    </row>
    <row r="192" spans="3:36">
      <c r="C192" s="273" t="s">
        <v>71</v>
      </c>
      <c r="D192" s="272" t="s">
        <v>1079</v>
      </c>
      <c r="E192" s="272"/>
      <c r="F192" s="291"/>
      <c r="G192" s="291"/>
      <c r="H192" s="289"/>
      <c r="I192" s="358"/>
      <c r="J192" s="358"/>
      <c r="K192" s="358"/>
      <c r="L192" s="290"/>
      <c r="M192" s="290"/>
      <c r="N192" s="290"/>
      <c r="O192" s="289"/>
      <c r="P192" s="289"/>
      <c r="Q192" s="289"/>
      <c r="R192" s="280"/>
      <c r="X192" s="257"/>
      <c r="Y192" s="257"/>
      <c r="Z192" s="257"/>
      <c r="AA192" s="257"/>
      <c r="AB192" s="257"/>
      <c r="AC192" s="257"/>
      <c r="AD192" s="257"/>
      <c r="AE192" s="257"/>
      <c r="AF192" s="257"/>
      <c r="AG192" s="257"/>
      <c r="AH192" s="257"/>
      <c r="AI192" s="257"/>
      <c r="AJ192" s="257"/>
    </row>
    <row r="193" spans="3:36">
      <c r="C193" s="284" t="s">
        <v>313</v>
      </c>
      <c r="D193" s="292">
        <v>1</v>
      </c>
      <c r="E193" s="257" t="s">
        <v>52</v>
      </c>
      <c r="F193" s="267" t="s">
        <v>1597</v>
      </c>
      <c r="G193" s="267">
        <v>0.23167965773883198</v>
      </c>
      <c r="H193" s="274">
        <v>1.4931075360000001E-2</v>
      </c>
      <c r="I193" s="315">
        <v>4.3927801799999999E-2</v>
      </c>
      <c r="J193" s="315">
        <v>4.5787590578831992E-2</v>
      </c>
      <c r="K193" s="315">
        <v>0.12703318999999999</v>
      </c>
      <c r="L193" s="267">
        <v>1.0951137068965515</v>
      </c>
      <c r="M193" s="263">
        <v>21.153780999999999</v>
      </c>
      <c r="N193" s="263">
        <v>3.3933519748443414E-2</v>
      </c>
      <c r="O193" s="262">
        <v>1.8400305106199998E-6</v>
      </c>
      <c r="P193" s="262">
        <v>4.5852309554598993E-9</v>
      </c>
      <c r="Q193" s="285">
        <v>5.4203499169999995E-2</v>
      </c>
      <c r="R193" s="281">
        <v>1.0029559E-4</v>
      </c>
      <c r="S193" s="258"/>
      <c r="T193" s="258" t="s">
        <v>1189</v>
      </c>
      <c r="U193" s="258"/>
      <c r="V193" s="258"/>
      <c r="X193" s="299"/>
      <c r="Y193" s="257"/>
      <c r="Z193" s="257"/>
      <c r="AA193" s="257"/>
      <c r="AB193" s="257"/>
      <c r="AC193" s="257"/>
      <c r="AD193" s="257"/>
      <c r="AE193" s="257"/>
      <c r="AF193" s="257"/>
      <c r="AG193" s="257"/>
      <c r="AH193" s="257"/>
      <c r="AI193" s="257"/>
      <c r="AJ193" s="257"/>
    </row>
    <row r="194" spans="3:36">
      <c r="C194" s="273" t="s">
        <v>142</v>
      </c>
      <c r="D194" s="272" t="s">
        <v>143</v>
      </c>
      <c r="E194" s="272"/>
      <c r="F194" s="291"/>
      <c r="G194" s="291"/>
      <c r="H194" s="289"/>
      <c r="I194" s="358"/>
      <c r="J194" s="358"/>
      <c r="K194" s="358"/>
      <c r="L194" s="290"/>
      <c r="R194" s="306"/>
      <c r="X194" s="257"/>
      <c r="Y194" s="257"/>
      <c r="Z194" s="257"/>
      <c r="AA194" s="257"/>
      <c r="AB194" s="257"/>
      <c r="AC194" s="257"/>
      <c r="AD194" s="257"/>
      <c r="AE194" s="257"/>
      <c r="AF194" s="257"/>
      <c r="AG194" s="257"/>
      <c r="AH194" s="257"/>
      <c r="AI194" s="257"/>
      <c r="AJ194" s="257"/>
    </row>
    <row r="195" spans="3:36">
      <c r="C195" s="284" t="s">
        <v>314</v>
      </c>
      <c r="E195" s="257" t="s">
        <v>52</v>
      </c>
      <c r="F195" s="267" t="s">
        <v>1791</v>
      </c>
      <c r="G195" s="267">
        <v>0.30846237123100001</v>
      </c>
      <c r="H195" s="274">
        <v>1.382846085E-2</v>
      </c>
      <c r="I195" s="315">
        <v>1.9300275249999999E-2</v>
      </c>
      <c r="J195" s="315">
        <v>3.192635131E-3</v>
      </c>
      <c r="K195" s="315">
        <v>0.27214100000000002</v>
      </c>
      <c r="L195" s="267">
        <v>2.346043103448276</v>
      </c>
      <c r="M195" s="263">
        <v>38.460991</v>
      </c>
      <c r="N195" s="263">
        <v>4.8393528370642855E-2</v>
      </c>
      <c r="O195" s="262">
        <v>2.5095376637710001E-6</v>
      </c>
      <c r="P195" s="262">
        <v>7.2396307738079004E-9</v>
      </c>
      <c r="Q195" s="285">
        <v>0.29275970429199999</v>
      </c>
      <c r="R195" s="281">
        <v>1.1692883000000001E-4</v>
      </c>
      <c r="S195" s="258"/>
      <c r="T195" s="258" t="s">
        <v>1178</v>
      </c>
      <c r="U195" s="258"/>
      <c r="V195" s="258"/>
      <c r="X195" s="299"/>
      <c r="Y195" s="257"/>
      <c r="Z195" s="257"/>
      <c r="AA195" s="257"/>
      <c r="AB195" s="257"/>
      <c r="AC195" s="257"/>
      <c r="AD195" s="257"/>
      <c r="AE195" s="257"/>
      <c r="AF195" s="257"/>
      <c r="AG195" s="257"/>
      <c r="AH195" s="257"/>
      <c r="AI195" s="257"/>
      <c r="AJ195" s="257"/>
    </row>
    <row r="196" spans="3:36">
      <c r="C196" s="284" t="s">
        <v>315</v>
      </c>
      <c r="E196" s="257" t="s">
        <v>52</v>
      </c>
      <c r="F196" s="267" t="s">
        <v>1792</v>
      </c>
      <c r="G196" s="267">
        <v>0.46780046406799997</v>
      </c>
      <c r="H196" s="274">
        <v>1.8999101669999997E-2</v>
      </c>
      <c r="I196" s="315">
        <v>2.6516899390000001E-2</v>
      </c>
      <c r="J196" s="315">
        <v>4.8386403008000005E-2</v>
      </c>
      <c r="K196" s="315">
        <v>0.37389805999999998</v>
      </c>
      <c r="L196" s="267">
        <v>3.2232591379310342</v>
      </c>
      <c r="M196" s="263">
        <v>52.842058000000002</v>
      </c>
      <c r="N196" s="263">
        <v>6.6490013358418129E-2</v>
      </c>
      <c r="O196" s="262">
        <v>3.4478865178900001E-6</v>
      </c>
      <c r="P196" s="262">
        <v>9.9466232081596011E-9</v>
      </c>
      <c r="Q196" s="285">
        <v>0.40243837503000002</v>
      </c>
      <c r="R196" s="281">
        <v>1.6065004E-4</v>
      </c>
      <c r="S196" s="258"/>
      <c r="T196" s="258" t="s">
        <v>1178</v>
      </c>
      <c r="U196" s="258"/>
      <c r="V196" s="258"/>
      <c r="X196" s="299"/>
      <c r="Y196" s="257"/>
      <c r="Z196" s="257"/>
      <c r="AA196" s="257"/>
      <c r="AB196" s="257"/>
      <c r="AC196" s="257"/>
      <c r="AD196" s="257"/>
      <c r="AE196" s="257"/>
      <c r="AF196" s="257"/>
      <c r="AG196" s="257"/>
      <c r="AH196" s="257"/>
      <c r="AI196" s="257"/>
      <c r="AJ196" s="257"/>
    </row>
    <row r="197" spans="3:36">
      <c r="C197" s="284" t="s">
        <v>316</v>
      </c>
      <c r="E197" s="257" t="s">
        <v>52</v>
      </c>
      <c r="F197" s="267" t="s">
        <v>1793</v>
      </c>
      <c r="G197" s="267">
        <v>0.23925950998870002</v>
      </c>
      <c r="H197" s="274">
        <v>1.0726075420000002E-2</v>
      </c>
      <c r="I197" s="315">
        <v>1.4970300139999998E-2</v>
      </c>
      <c r="J197" s="315">
        <v>2.4763744286999995E-3</v>
      </c>
      <c r="K197" s="315">
        <v>0.21108676000000001</v>
      </c>
      <c r="L197" s="267">
        <v>1.8197134482758621</v>
      </c>
      <c r="M197" s="263">
        <v>29.832352</v>
      </c>
      <c r="N197" s="263">
        <v>3.7536546283940542E-2</v>
      </c>
      <c r="O197" s="262">
        <v>1.946528393424E-6</v>
      </c>
      <c r="P197" s="262">
        <v>5.6154353438829406E-9</v>
      </c>
      <c r="Q197" s="285">
        <v>0.22707969785100002</v>
      </c>
      <c r="R197" s="281">
        <v>9.0696101000000003E-5</v>
      </c>
      <c r="S197" s="258"/>
      <c r="T197" s="258" t="s">
        <v>1178</v>
      </c>
      <c r="U197" s="258"/>
      <c r="V197" s="258"/>
      <c r="X197" s="299"/>
      <c r="Y197" s="257"/>
      <c r="Z197" s="257"/>
      <c r="AA197" s="257"/>
      <c r="AB197" s="257"/>
      <c r="AC197" s="257"/>
      <c r="AD197" s="257"/>
      <c r="AE197" s="257"/>
      <c r="AF197" s="257"/>
      <c r="AG197" s="257"/>
      <c r="AH197" s="257"/>
      <c r="AI197" s="257"/>
      <c r="AJ197" s="257"/>
    </row>
    <row r="198" spans="3:36">
      <c r="C198" s="284" t="s">
        <v>317</v>
      </c>
      <c r="E198" s="257" t="s">
        <v>52</v>
      </c>
      <c r="F198" s="267" t="s">
        <v>1794</v>
      </c>
      <c r="G198" s="267">
        <v>0.32723833641600003</v>
      </c>
      <c r="H198" s="274">
        <v>1.4670192659999999E-2</v>
      </c>
      <c r="I198" s="315">
        <v>2.0475074279999998E-2</v>
      </c>
      <c r="J198" s="315">
        <v>3.3869694759999999E-3</v>
      </c>
      <c r="K198" s="315">
        <v>0.28870610000000002</v>
      </c>
      <c r="L198" s="267">
        <v>2.4888456896551725</v>
      </c>
      <c r="M198" s="263">
        <v>40.802095000000001</v>
      </c>
      <c r="N198" s="263">
        <v>5.1339221913507267E-2</v>
      </c>
      <c r="O198" s="262">
        <v>2.662292158088E-6</v>
      </c>
      <c r="P198" s="262">
        <v>7.6803039894475023E-9</v>
      </c>
      <c r="Q198" s="285">
        <v>0.310579863249</v>
      </c>
      <c r="R198" s="281">
        <v>1.2404623999999999E-4</v>
      </c>
      <c r="S198" s="258"/>
      <c r="T198" s="258" t="s">
        <v>1178</v>
      </c>
      <c r="U198" s="258"/>
      <c r="V198" s="258"/>
      <c r="X198" s="299"/>
      <c r="Y198" s="257"/>
      <c r="Z198" s="257"/>
      <c r="AA198" s="257"/>
      <c r="AB198" s="257"/>
      <c r="AC198" s="257"/>
      <c r="AD198" s="257"/>
      <c r="AE198" s="257"/>
      <c r="AF198" s="257"/>
      <c r="AG198" s="257"/>
      <c r="AH198" s="257"/>
      <c r="AI198" s="257"/>
      <c r="AJ198" s="257"/>
    </row>
    <row r="199" spans="3:36">
      <c r="C199" s="284" t="s">
        <v>318</v>
      </c>
      <c r="E199" s="257" t="s">
        <v>52</v>
      </c>
      <c r="F199" s="267" t="s">
        <v>1795</v>
      </c>
      <c r="G199" s="267">
        <v>0.42272755958500002</v>
      </c>
      <c r="H199" s="274">
        <v>1.8951003570000003E-2</v>
      </c>
      <c r="I199" s="315">
        <v>2.6449767780000001E-2</v>
      </c>
      <c r="J199" s="315">
        <v>4.375298235E-3</v>
      </c>
      <c r="K199" s="315">
        <v>0.37295149</v>
      </c>
      <c r="L199" s="267">
        <v>3.2150990517241378</v>
      </c>
      <c r="M199" s="263">
        <v>52.708280000000002</v>
      </c>
      <c r="N199" s="263">
        <v>6.632017554203995E-2</v>
      </c>
      <c r="O199" s="262">
        <v>3.4391577621380002E-6</v>
      </c>
      <c r="P199" s="262">
        <v>9.9214418091579996E-9</v>
      </c>
      <c r="Q199" s="285">
        <v>0.40120808422999998</v>
      </c>
      <c r="R199" s="281">
        <v>1.6024333E-4</v>
      </c>
      <c r="S199" s="258"/>
      <c r="T199" s="258" t="s">
        <v>1178</v>
      </c>
      <c r="U199" s="258"/>
      <c r="V199" s="258"/>
      <c r="X199" s="299"/>
      <c r="Y199" s="257"/>
      <c r="Z199" s="257"/>
      <c r="AA199" s="257"/>
      <c r="AB199" s="257"/>
      <c r="AC199" s="257"/>
      <c r="AD199" s="257"/>
      <c r="AE199" s="257"/>
      <c r="AF199" s="257"/>
      <c r="AG199" s="257"/>
      <c r="AH199" s="257"/>
      <c r="AI199" s="257"/>
      <c r="AJ199" s="257"/>
    </row>
    <row r="200" spans="3:36">
      <c r="C200" s="284" t="s">
        <v>319</v>
      </c>
      <c r="E200" s="257" t="s">
        <v>52</v>
      </c>
      <c r="F200" s="267" t="s">
        <v>1796</v>
      </c>
      <c r="G200" s="267">
        <v>9.8380008393108287E-2</v>
      </c>
      <c r="H200" s="274">
        <v>4.4460976480000004E-3</v>
      </c>
      <c r="I200" s="315">
        <v>6.3029740400000001E-3</v>
      </c>
      <c r="J200" s="315">
        <v>5.5227417051083002E-3</v>
      </c>
      <c r="K200" s="315">
        <v>8.2108194999999995E-2</v>
      </c>
      <c r="L200" s="267">
        <v>0.70782926724137918</v>
      </c>
      <c r="M200" s="263">
        <v>11.584705</v>
      </c>
      <c r="N200" s="263">
        <v>1.4785322879767889E-2</v>
      </c>
      <c r="O200" s="262">
        <v>7.661889470393001E-7</v>
      </c>
      <c r="P200" s="262">
        <v>2.2357713303558001E-9</v>
      </c>
      <c r="Q200" s="285">
        <v>8.8830014111399999E-2</v>
      </c>
      <c r="R200" s="281">
        <v>4.0400427000000002E-4</v>
      </c>
      <c r="S200" s="258"/>
      <c r="T200" s="258" t="s">
        <v>1184</v>
      </c>
      <c r="U200" s="258"/>
      <c r="V200" s="258"/>
      <c r="X200" s="299"/>
      <c r="Y200" s="257"/>
      <c r="Z200" s="257"/>
      <c r="AA200" s="257"/>
      <c r="AB200" s="257"/>
      <c r="AC200" s="257"/>
      <c r="AD200" s="257"/>
      <c r="AE200" s="257"/>
      <c r="AF200" s="257"/>
      <c r="AG200" s="257"/>
      <c r="AH200" s="257"/>
      <c r="AI200" s="257"/>
      <c r="AJ200" s="257"/>
    </row>
    <row r="201" spans="3:36">
      <c r="C201" s="284" t="s">
        <v>320</v>
      </c>
      <c r="E201" s="257" t="s">
        <v>52</v>
      </c>
      <c r="F201" s="267" t="s">
        <v>1797</v>
      </c>
      <c r="G201" s="267">
        <v>0.23167965773883198</v>
      </c>
      <c r="H201" s="274">
        <v>1.4931075360000001E-2</v>
      </c>
      <c r="I201" s="315">
        <v>4.3927801799999999E-2</v>
      </c>
      <c r="J201" s="315">
        <v>4.5787590578831992E-2</v>
      </c>
      <c r="K201" s="315">
        <v>0.12703318999999999</v>
      </c>
      <c r="L201" s="267">
        <v>1.0951137068965515</v>
      </c>
      <c r="M201" s="263">
        <v>21.153780999999999</v>
      </c>
      <c r="N201" s="263">
        <v>3.3933519748443414E-2</v>
      </c>
      <c r="O201" s="262">
        <v>1.8400305106199998E-6</v>
      </c>
      <c r="P201" s="262">
        <v>4.5852309554598993E-9</v>
      </c>
      <c r="Q201" s="285">
        <v>5.4203499169999995E-2</v>
      </c>
      <c r="R201" s="281">
        <v>1.0029559E-4</v>
      </c>
      <c r="S201" s="258"/>
      <c r="T201" s="258" t="s">
        <v>1189</v>
      </c>
      <c r="U201" s="258"/>
      <c r="V201" s="258"/>
      <c r="X201" s="299"/>
      <c r="Y201" s="257"/>
      <c r="Z201" s="257"/>
      <c r="AA201" s="257"/>
      <c r="AB201" s="257"/>
      <c r="AC201" s="257"/>
      <c r="AD201" s="257"/>
      <c r="AE201" s="257"/>
      <c r="AF201" s="257"/>
      <c r="AG201" s="257"/>
      <c r="AH201" s="257"/>
      <c r="AI201" s="257"/>
      <c r="AJ201" s="257"/>
    </row>
    <row r="202" spans="3:36">
      <c r="F202" s="291"/>
      <c r="R202" s="280"/>
      <c r="X202" s="260"/>
      <c r="Y202" s="257"/>
      <c r="Z202" s="257"/>
      <c r="AA202" s="257"/>
      <c r="AB202" s="257"/>
      <c r="AC202" s="257"/>
      <c r="AD202" s="257"/>
      <c r="AE202" s="257"/>
      <c r="AF202" s="257"/>
      <c r="AG202" s="257"/>
      <c r="AH202" s="257"/>
      <c r="AI202" s="257"/>
      <c r="AJ202" s="257"/>
    </row>
    <row r="203" spans="3:36">
      <c r="C203" s="273" t="s">
        <v>72</v>
      </c>
      <c r="D203" s="272" t="s">
        <v>144</v>
      </c>
      <c r="E203" s="272"/>
      <c r="F203" s="291"/>
      <c r="G203" s="291"/>
      <c r="H203" s="289"/>
      <c r="I203" s="289"/>
      <c r="J203" s="289"/>
      <c r="K203" s="289"/>
      <c r="L203" s="290"/>
      <c r="M203" s="290"/>
      <c r="N203" s="290"/>
      <c r="O203" s="289"/>
      <c r="P203" s="289"/>
      <c r="Q203" s="289"/>
      <c r="R203" s="280"/>
      <c r="X203" s="257"/>
      <c r="Y203" s="257"/>
      <c r="Z203" s="257"/>
      <c r="AA203" s="257"/>
      <c r="AB203" s="257"/>
      <c r="AC203" s="257"/>
      <c r="AD203" s="257"/>
      <c r="AE203" s="257"/>
      <c r="AF203" s="257"/>
      <c r="AG203" s="257"/>
      <c r="AH203" s="257"/>
      <c r="AI203" s="257"/>
      <c r="AJ203" s="257"/>
    </row>
    <row r="204" spans="3:36">
      <c r="C204" s="284" t="s">
        <v>321</v>
      </c>
      <c r="E204" s="257" t="s">
        <v>52</v>
      </c>
      <c r="F204" s="267" t="s">
        <v>1798</v>
      </c>
      <c r="G204" s="267">
        <v>4.0612217472399994</v>
      </c>
      <c r="H204" s="274">
        <v>0.219510914</v>
      </c>
      <c r="I204" s="274">
        <v>0.74487634200000008</v>
      </c>
      <c r="J204" s="274">
        <v>1.1739038912399999</v>
      </c>
      <c r="K204" s="274">
        <v>1.9229305999999999</v>
      </c>
      <c r="L204" s="267">
        <v>16.576987931034481</v>
      </c>
      <c r="M204" s="263">
        <v>229.6806</v>
      </c>
      <c r="N204" s="263">
        <v>0.56192236887748925</v>
      </c>
      <c r="O204" s="262">
        <v>3.05084896754E-5</v>
      </c>
      <c r="P204" s="262">
        <v>7.3439523186843006E-8</v>
      </c>
      <c r="Q204" s="285">
        <v>1.001508823</v>
      </c>
      <c r="R204" s="281">
        <v>2.9237864E-3</v>
      </c>
      <c r="S204" s="258"/>
      <c r="T204" s="258" t="s">
        <v>1165</v>
      </c>
      <c r="U204" s="258"/>
      <c r="V204" s="258"/>
      <c r="X204" s="299"/>
      <c r="Y204" s="257"/>
      <c r="Z204" s="257"/>
      <c r="AA204" s="257"/>
      <c r="AB204" s="257"/>
      <c r="AC204" s="257"/>
      <c r="AD204" s="257"/>
      <c r="AE204" s="257"/>
      <c r="AF204" s="257"/>
      <c r="AG204" s="257"/>
      <c r="AH204" s="257"/>
      <c r="AI204" s="257"/>
      <c r="AJ204" s="257"/>
    </row>
    <row r="205" spans="3:36">
      <c r="C205" s="284" t="s">
        <v>322</v>
      </c>
      <c r="E205" s="257" t="s">
        <v>52</v>
      </c>
      <c r="F205" s="267" t="s">
        <v>1799</v>
      </c>
      <c r="G205" s="267">
        <v>3.0382409281580003</v>
      </c>
      <c r="H205" s="274">
        <v>0.17051629099999999</v>
      </c>
      <c r="I205" s="274">
        <v>0.56647037800000011</v>
      </c>
      <c r="J205" s="274">
        <v>0.86494735915800003</v>
      </c>
      <c r="K205" s="274">
        <v>1.4363068999999999</v>
      </c>
      <c r="L205" s="267">
        <v>12.381956034482757</v>
      </c>
      <c r="M205" s="263">
        <v>193.34986000000001</v>
      </c>
      <c r="N205" s="263">
        <v>0.42849003396114743</v>
      </c>
      <c r="O205" s="262">
        <v>2.3229117419100001E-5</v>
      </c>
      <c r="P205" s="262">
        <v>5.6455612213509009E-8</v>
      </c>
      <c r="Q205" s="285">
        <v>0.81048778200000005</v>
      </c>
      <c r="R205" s="281">
        <v>2.2177074999999999E-3</v>
      </c>
      <c r="S205" s="258"/>
      <c r="T205" s="258" t="s">
        <v>1165</v>
      </c>
      <c r="U205" s="258"/>
      <c r="V205" s="258"/>
      <c r="X205" s="299"/>
      <c r="Y205" s="257"/>
      <c r="Z205" s="257"/>
      <c r="AA205" s="257"/>
      <c r="AB205" s="257"/>
      <c r="AC205" s="257"/>
      <c r="AD205" s="257"/>
      <c r="AE205" s="257"/>
      <c r="AF205" s="257"/>
      <c r="AG205" s="257"/>
      <c r="AH205" s="257"/>
      <c r="AI205" s="257"/>
      <c r="AJ205" s="257"/>
    </row>
    <row r="206" spans="3:36">
      <c r="C206" s="284" t="s">
        <v>323</v>
      </c>
      <c r="E206" s="257" t="s">
        <v>52</v>
      </c>
      <c r="F206" s="267" t="s">
        <v>1800</v>
      </c>
      <c r="G206" s="267">
        <v>2.8224379840310001</v>
      </c>
      <c r="H206" s="274">
        <v>0.15283783300000001</v>
      </c>
      <c r="I206" s="274">
        <v>0.57356214099999991</v>
      </c>
      <c r="J206" s="274">
        <v>0.88378681003100013</v>
      </c>
      <c r="K206" s="274">
        <v>1.2122512000000001</v>
      </c>
      <c r="L206" s="267">
        <v>10.450441379310345</v>
      </c>
      <c r="M206" s="263">
        <v>131.00647000000001</v>
      </c>
      <c r="N206" s="263">
        <v>0.38380650296629421</v>
      </c>
      <c r="O206" s="262">
        <v>2.0979590314199998E-5</v>
      </c>
      <c r="P206" s="262">
        <v>4.6966002943994006E-8</v>
      </c>
      <c r="Q206" s="285">
        <v>0.600054066</v>
      </c>
      <c r="R206" s="281">
        <v>2.0111342E-3</v>
      </c>
      <c r="S206" s="258"/>
      <c r="T206" s="258" t="s">
        <v>1165</v>
      </c>
      <c r="U206" s="258"/>
      <c r="V206" s="258"/>
      <c r="X206" s="299"/>
      <c r="Y206" s="257"/>
      <c r="Z206" s="257"/>
      <c r="AA206" s="257"/>
      <c r="AB206" s="257"/>
      <c r="AC206" s="257"/>
      <c r="AD206" s="257"/>
      <c r="AE206" s="257"/>
      <c r="AF206" s="257"/>
      <c r="AG206" s="257"/>
      <c r="AH206" s="257"/>
      <c r="AI206" s="257"/>
      <c r="AJ206" s="257"/>
    </row>
    <row r="207" spans="3:36">
      <c r="C207" s="284" t="s">
        <v>324</v>
      </c>
      <c r="D207" s="272"/>
      <c r="E207" s="257" t="s">
        <v>52</v>
      </c>
      <c r="F207" s="267" t="s">
        <v>1801</v>
      </c>
      <c r="G207" s="267">
        <v>10.0490644959</v>
      </c>
      <c r="H207" s="274">
        <v>0.54461579400000004</v>
      </c>
      <c r="I207" s="274">
        <v>2.00487978</v>
      </c>
      <c r="J207" s="274">
        <v>3.1965720219000002</v>
      </c>
      <c r="K207" s="274">
        <v>4.3029969000000001</v>
      </c>
      <c r="L207" s="267">
        <v>37.094800862068965</v>
      </c>
      <c r="M207" s="263">
        <v>477.48723000000001</v>
      </c>
      <c r="N207" s="263">
        <v>1.3457658289019041</v>
      </c>
      <c r="O207" s="262">
        <v>7.3565124142700004E-5</v>
      </c>
      <c r="P207" s="262">
        <v>1.6410978245600999E-7</v>
      </c>
      <c r="Q207" s="285">
        <v>2.1414896099999998</v>
      </c>
      <c r="R207" s="281">
        <v>7.4976742000000002E-3</v>
      </c>
      <c r="S207" s="258"/>
      <c r="T207" s="258" t="s">
        <v>1165</v>
      </c>
      <c r="U207" s="258"/>
      <c r="V207" s="258"/>
      <c r="X207" s="299"/>
      <c r="Y207" s="257"/>
      <c r="Z207" s="257"/>
      <c r="AA207" s="257"/>
      <c r="AB207" s="257"/>
      <c r="AC207" s="257"/>
      <c r="AD207" s="257"/>
      <c r="AE207" s="257"/>
      <c r="AF207" s="257"/>
      <c r="AG207" s="257"/>
      <c r="AH207" s="257"/>
      <c r="AI207" s="257"/>
      <c r="AJ207" s="257"/>
    </row>
    <row r="208" spans="3:36">
      <c r="C208" s="284" t="s">
        <v>325</v>
      </c>
      <c r="E208" s="257" t="s">
        <v>52</v>
      </c>
      <c r="F208" s="267" t="s">
        <v>1802</v>
      </c>
      <c r="G208" s="267">
        <v>3.9588468263216994</v>
      </c>
      <c r="H208" s="274">
        <v>2.7478000609999997E-3</v>
      </c>
      <c r="I208" s="274">
        <v>1.2406597626767</v>
      </c>
      <c r="J208" s="274">
        <v>1.2369033635839999</v>
      </c>
      <c r="K208" s="274">
        <v>1.4785359</v>
      </c>
      <c r="L208" s="267">
        <v>12.745999137931033</v>
      </c>
      <c r="M208" s="263">
        <v>278.74382000000003</v>
      </c>
      <c r="N208" s="263">
        <v>0.90572710320969196</v>
      </c>
      <c r="O208" s="262">
        <v>4.9076877680513E-5</v>
      </c>
      <c r="P208" s="262">
        <v>1.3294267416999497E-7</v>
      </c>
      <c r="Q208" s="285">
        <v>0.70550333520000008</v>
      </c>
      <c r="R208" s="281">
        <v>2.4723572000000002E-3</v>
      </c>
      <c r="S208" s="258"/>
      <c r="T208" s="258" t="s">
        <v>1165</v>
      </c>
      <c r="U208" s="258"/>
      <c r="V208" s="258"/>
      <c r="X208" s="299"/>
      <c r="Y208" s="257"/>
      <c r="Z208" s="257"/>
      <c r="AA208" s="257"/>
      <c r="AB208" s="257"/>
      <c r="AC208" s="257"/>
      <c r="AD208" s="257"/>
      <c r="AE208" s="257"/>
      <c r="AF208" s="257"/>
      <c r="AG208" s="257"/>
      <c r="AH208" s="257"/>
      <c r="AI208" s="257"/>
      <c r="AJ208" s="257"/>
    </row>
    <row r="209" spans="1:36">
      <c r="C209" s="273"/>
      <c r="D209" s="272"/>
      <c r="E209" s="272"/>
      <c r="F209" s="291"/>
      <c r="R209" s="280"/>
      <c r="X209" s="257"/>
      <c r="Y209" s="257"/>
      <c r="Z209" s="257"/>
      <c r="AA209" s="257"/>
      <c r="AB209" s="257"/>
      <c r="AC209" s="257"/>
      <c r="AD209" s="257"/>
      <c r="AE209" s="257"/>
      <c r="AF209" s="257"/>
      <c r="AG209" s="257"/>
      <c r="AH209" s="257"/>
      <c r="AI209" s="257"/>
      <c r="AJ209" s="257"/>
    </row>
    <row r="210" spans="1:36">
      <c r="C210" s="273" t="s">
        <v>73</v>
      </c>
      <c r="D210" s="272" t="s">
        <v>145</v>
      </c>
      <c r="E210" s="272"/>
      <c r="F210" s="291"/>
      <c r="G210" s="291"/>
      <c r="H210" s="289"/>
      <c r="I210" s="289"/>
      <c r="J210" s="289"/>
      <c r="K210" s="289"/>
      <c r="L210" s="290"/>
      <c r="M210" s="290"/>
      <c r="N210" s="290"/>
      <c r="O210" s="289"/>
      <c r="P210" s="289"/>
      <c r="Q210" s="289"/>
      <c r="R210" s="280"/>
      <c r="X210" s="257"/>
      <c r="Y210" s="257"/>
      <c r="Z210" s="261"/>
      <c r="AA210" s="261"/>
      <c r="AB210" s="257"/>
      <c r="AC210" s="257"/>
      <c r="AD210" s="257"/>
      <c r="AE210" s="257"/>
      <c r="AF210" s="257"/>
      <c r="AG210" s="257"/>
      <c r="AH210" s="257"/>
      <c r="AI210" s="257"/>
      <c r="AJ210" s="257"/>
    </row>
    <row r="211" spans="1:36">
      <c r="A211" s="257">
        <v>1</v>
      </c>
      <c r="C211" s="284" t="s">
        <v>326</v>
      </c>
      <c r="E211" s="257" t="s">
        <v>52</v>
      </c>
      <c r="F211" s="267" t="s">
        <v>1803</v>
      </c>
      <c r="G211" s="267">
        <v>0.4248901491</v>
      </c>
      <c r="H211" s="274">
        <v>4.1585814999999998E-2</v>
      </c>
      <c r="I211" s="274">
        <v>5.0270818699999997E-2</v>
      </c>
      <c r="J211" s="274">
        <v>6.5521085399999998E-2</v>
      </c>
      <c r="K211" s="274">
        <v>0.26751243000000002</v>
      </c>
      <c r="L211" s="267">
        <v>2.3061416379310344</v>
      </c>
      <c r="M211" s="263">
        <v>27.798991999999998</v>
      </c>
      <c r="N211" s="263">
        <v>6.1158732497132703E-2</v>
      </c>
      <c r="O211" s="262">
        <v>3.3368357691800004E-6</v>
      </c>
      <c r="P211" s="262">
        <v>8.3640860610700024E-9</v>
      </c>
      <c r="Q211" s="285">
        <v>4.1444325999999997E-2</v>
      </c>
      <c r="R211" s="281">
        <v>1.2695343999999999E-4</v>
      </c>
      <c r="S211" s="258"/>
      <c r="T211" s="258" t="s">
        <v>1173</v>
      </c>
      <c r="U211" s="258"/>
      <c r="V211" s="258"/>
      <c r="X211" s="299"/>
      <c r="Y211" s="257"/>
      <c r="Z211" s="261"/>
      <c r="AA211" s="261"/>
      <c r="AB211" s="257"/>
      <c r="AC211" s="257"/>
      <c r="AD211" s="257"/>
      <c r="AE211" s="257"/>
      <c r="AF211" s="257"/>
      <c r="AG211" s="257"/>
      <c r="AH211" s="257"/>
      <c r="AI211" s="257"/>
      <c r="AJ211" s="257"/>
    </row>
    <row r="212" spans="1:36">
      <c r="A212" s="257">
        <v>1</v>
      </c>
      <c r="C212" s="284" t="s">
        <v>327</v>
      </c>
      <c r="E212" s="257" t="s">
        <v>52</v>
      </c>
      <c r="F212" s="267" t="s">
        <v>1804</v>
      </c>
      <c r="G212" s="267">
        <v>0.22209848994779471</v>
      </c>
      <c r="H212" s="274">
        <v>1.2166148590500001E-2</v>
      </c>
      <c r="I212" s="274">
        <v>1.9178669500000002E-2</v>
      </c>
      <c r="J212" s="274">
        <v>8.2360351857294706E-2</v>
      </c>
      <c r="K212" s="274">
        <v>0.10839332</v>
      </c>
      <c r="L212" s="267">
        <v>0.93442517241379308</v>
      </c>
      <c r="M212" s="263">
        <v>23.605537999999999</v>
      </c>
      <c r="N212" s="263">
        <v>2.2779910103734442E-2</v>
      </c>
      <c r="O212" s="262">
        <v>1.224575064845628E-6</v>
      </c>
      <c r="P212" s="262">
        <v>3.2822122101397998E-9</v>
      </c>
      <c r="Q212" s="285">
        <v>4.5557242800000002E-2</v>
      </c>
      <c r="R212" s="281">
        <v>1.5168521000000001E-4</v>
      </c>
      <c r="S212" s="258"/>
      <c r="T212" s="258" t="s">
        <v>1184</v>
      </c>
      <c r="U212" s="258"/>
      <c r="V212" s="258"/>
      <c r="X212" s="299"/>
      <c r="Y212" s="257"/>
      <c r="Z212" s="261"/>
      <c r="AA212" s="261"/>
      <c r="AB212" s="257"/>
      <c r="AC212" s="257"/>
      <c r="AD212" s="257"/>
      <c r="AE212" s="257"/>
      <c r="AF212" s="257"/>
      <c r="AG212" s="257"/>
      <c r="AH212" s="257"/>
      <c r="AI212" s="257"/>
      <c r="AJ212" s="257"/>
    </row>
    <row r="213" spans="1:36">
      <c r="A213" s="257">
        <v>1</v>
      </c>
      <c r="C213" s="284" t="s">
        <v>328</v>
      </c>
      <c r="E213" s="257" t="s">
        <v>52</v>
      </c>
      <c r="F213" s="267" t="s">
        <v>1805</v>
      </c>
      <c r="G213" s="267">
        <v>0.1133316584432196</v>
      </c>
      <c r="H213" s="274">
        <v>7.16149531E-3</v>
      </c>
      <c r="I213" s="274">
        <v>2.0472800100000001E-2</v>
      </c>
      <c r="J213" s="274">
        <v>2.4736225033219598E-2</v>
      </c>
      <c r="K213" s="274">
        <v>6.0961137999999998E-2</v>
      </c>
      <c r="L213" s="267">
        <v>0.52552705172413794</v>
      </c>
      <c r="M213" s="263">
        <v>10.033813</v>
      </c>
      <c r="N213" s="263">
        <v>1.6112915569010476E-2</v>
      </c>
      <c r="O213" s="262">
        <v>8.7122087059599993E-7</v>
      </c>
      <c r="P213" s="262">
        <v>2.2111520094640997E-9</v>
      </c>
      <c r="Q213" s="285">
        <v>2.8970423822000001E-2</v>
      </c>
      <c r="R213" s="281">
        <v>3.8017252E-4</v>
      </c>
      <c r="S213" s="258"/>
      <c r="T213" s="258" t="s">
        <v>1189</v>
      </c>
      <c r="U213" s="258"/>
      <c r="V213" s="258"/>
      <c r="X213" s="299"/>
      <c r="Y213" s="257"/>
      <c r="Z213" s="261"/>
      <c r="AA213" s="261"/>
      <c r="AB213" s="257"/>
      <c r="AC213" s="257"/>
      <c r="AD213" s="257"/>
      <c r="AE213" s="257"/>
      <c r="AF213" s="257"/>
      <c r="AG213" s="257"/>
      <c r="AH213" s="257"/>
      <c r="AI213" s="257"/>
      <c r="AJ213" s="257"/>
    </row>
    <row r="214" spans="1:36">
      <c r="A214" s="257">
        <v>1</v>
      </c>
      <c r="C214" s="284" t="s">
        <v>329</v>
      </c>
      <c r="D214" s="292">
        <v>1</v>
      </c>
      <c r="E214" s="257" t="s">
        <v>52</v>
      </c>
      <c r="F214" s="267" t="s">
        <v>1806</v>
      </c>
      <c r="G214" s="267">
        <v>0.29491492473832698</v>
      </c>
      <c r="H214" s="274">
        <v>1.7448082900000002E-2</v>
      </c>
      <c r="I214" s="274">
        <v>3.9374236699999995E-2</v>
      </c>
      <c r="J214" s="274">
        <v>8.6213825138326997E-2</v>
      </c>
      <c r="K214" s="274">
        <v>0.15187877999999999</v>
      </c>
      <c r="L214" s="267">
        <v>1.3092998275862067</v>
      </c>
      <c r="M214" s="263">
        <v>29.200471</v>
      </c>
      <c r="N214" s="263">
        <v>3.6145308818946752E-2</v>
      </c>
      <c r="O214" s="262">
        <v>1.9517178813499998E-6</v>
      </c>
      <c r="P214" s="262">
        <v>5.0382384316740006E-9</v>
      </c>
      <c r="Q214" s="285">
        <v>6.5129881900000006E-2</v>
      </c>
      <c r="R214" s="281">
        <v>2.5734272000000003E-4</v>
      </c>
      <c r="S214" s="258"/>
      <c r="T214" s="258" t="s">
        <v>1640</v>
      </c>
      <c r="U214" s="258"/>
      <c r="V214" s="258"/>
      <c r="X214" s="299"/>
      <c r="Y214" s="257"/>
      <c r="Z214" s="261"/>
      <c r="AA214" s="261"/>
      <c r="AB214" s="257"/>
      <c r="AC214" s="257"/>
      <c r="AD214" s="257"/>
      <c r="AE214" s="257"/>
      <c r="AF214" s="257"/>
      <c r="AG214" s="257"/>
      <c r="AH214" s="257"/>
      <c r="AI214" s="257"/>
      <c r="AJ214" s="257"/>
    </row>
    <row r="215" spans="1:36">
      <c r="C215" s="273" t="s">
        <v>74</v>
      </c>
      <c r="D215" s="272" t="s">
        <v>146</v>
      </c>
      <c r="E215" s="272"/>
      <c r="F215" s="291"/>
      <c r="G215" s="291"/>
      <c r="H215" s="289"/>
      <c r="I215" s="289"/>
      <c r="J215" s="289"/>
      <c r="K215" s="289"/>
      <c r="L215" s="290"/>
      <c r="M215" s="290"/>
      <c r="N215" s="290"/>
      <c r="O215" s="289"/>
      <c r="P215" s="289"/>
      <c r="Q215" s="289"/>
      <c r="R215" s="306"/>
      <c r="X215" s="257"/>
      <c r="Y215" s="257"/>
      <c r="Z215" s="257"/>
      <c r="AA215" s="257"/>
      <c r="AB215" s="257"/>
      <c r="AC215" s="257"/>
      <c r="AD215" s="257"/>
      <c r="AE215" s="257"/>
      <c r="AF215" s="257"/>
      <c r="AG215" s="257"/>
      <c r="AH215" s="257"/>
      <c r="AI215" s="257"/>
      <c r="AJ215" s="257"/>
    </row>
    <row r="216" spans="1:36">
      <c r="C216" s="284" t="s">
        <v>330</v>
      </c>
      <c r="E216" s="257" t="s">
        <v>52</v>
      </c>
      <c r="F216" s="267" t="s">
        <v>1807</v>
      </c>
      <c r="G216" s="267">
        <v>0.26388989799760293</v>
      </c>
      <c r="H216" s="274">
        <v>1.8454436630000001E-2</v>
      </c>
      <c r="I216" s="274">
        <v>2.35379462E-2</v>
      </c>
      <c r="J216" s="274">
        <v>3.5820175167602913E-2</v>
      </c>
      <c r="K216" s="274">
        <v>0.18607734000000001</v>
      </c>
      <c r="L216" s="267">
        <v>1.604115</v>
      </c>
      <c r="M216" s="263">
        <v>23.114536000000001</v>
      </c>
      <c r="N216" s="263">
        <v>3.7566957432654612E-2</v>
      </c>
      <c r="O216" s="262">
        <v>2.0012560333940002E-6</v>
      </c>
      <c r="P216" s="262">
        <v>5.3573137307730092E-9</v>
      </c>
      <c r="Q216" s="285">
        <v>0.1224484374</v>
      </c>
      <c r="R216" s="281">
        <v>9.3093775000000005E-5</v>
      </c>
      <c r="S216" s="258"/>
      <c r="T216" s="258" t="s">
        <v>1201</v>
      </c>
      <c r="U216" s="258"/>
      <c r="V216" s="258"/>
      <c r="X216" s="299"/>
      <c r="Y216" s="257"/>
      <c r="Z216" s="257"/>
      <c r="AA216" s="257"/>
      <c r="AB216" s="257"/>
      <c r="AC216" s="257"/>
      <c r="AD216" s="257"/>
      <c r="AE216" s="257"/>
      <c r="AF216" s="257"/>
      <c r="AG216" s="257"/>
      <c r="AH216" s="257"/>
      <c r="AI216" s="257"/>
      <c r="AJ216" s="257"/>
    </row>
    <row r="217" spans="1:36">
      <c r="A217" s="257">
        <v>1</v>
      </c>
      <c r="C217" s="284" t="s">
        <v>331</v>
      </c>
      <c r="D217" s="292">
        <v>1</v>
      </c>
      <c r="E217" s="257" t="s">
        <v>52</v>
      </c>
      <c r="F217" s="267" t="s">
        <v>1808</v>
      </c>
      <c r="G217" s="267">
        <v>0.26388989799760293</v>
      </c>
      <c r="H217" s="274">
        <v>1.8454436630000001E-2</v>
      </c>
      <c r="I217" s="274">
        <v>2.35379462E-2</v>
      </c>
      <c r="J217" s="274">
        <v>3.5820175167602913E-2</v>
      </c>
      <c r="K217" s="274">
        <v>0.18607734000000001</v>
      </c>
      <c r="L217" s="267">
        <v>1.604115</v>
      </c>
      <c r="M217" s="263">
        <v>23.114536000000001</v>
      </c>
      <c r="N217" s="263">
        <v>3.7566957432654612E-2</v>
      </c>
      <c r="O217" s="262">
        <v>2.0012560333940002E-6</v>
      </c>
      <c r="P217" s="262">
        <v>5.3573137307730092E-9</v>
      </c>
      <c r="Q217" s="285">
        <v>0.1224484374</v>
      </c>
      <c r="R217" s="281">
        <v>9.3093775000000005E-5</v>
      </c>
      <c r="S217" s="258"/>
      <c r="T217" s="258" t="s">
        <v>1201</v>
      </c>
      <c r="U217" s="258"/>
      <c r="V217" s="258"/>
      <c r="X217" s="299"/>
      <c r="Y217" s="257"/>
      <c r="Z217" s="257"/>
      <c r="AA217" s="257"/>
      <c r="AB217" s="257"/>
      <c r="AC217" s="257"/>
      <c r="AD217" s="257"/>
      <c r="AE217" s="257"/>
      <c r="AF217" s="257"/>
      <c r="AG217" s="257"/>
      <c r="AH217" s="257"/>
      <c r="AI217" s="257"/>
      <c r="AJ217" s="257"/>
    </row>
    <row r="218" spans="1:36">
      <c r="C218" s="284" t="s">
        <v>332</v>
      </c>
      <c r="E218" s="257" t="s">
        <v>52</v>
      </c>
      <c r="F218" s="267" t="s">
        <v>1809</v>
      </c>
      <c r="G218" s="267">
        <v>2.0065366011715757</v>
      </c>
      <c r="H218" s="274">
        <v>5.0895162429999995E-2</v>
      </c>
      <c r="I218" s="274">
        <v>0.83471596060999997</v>
      </c>
      <c r="J218" s="274">
        <v>0.8232419281315756</v>
      </c>
      <c r="K218" s="274">
        <v>0.29768355000000002</v>
      </c>
      <c r="L218" s="267">
        <v>2.5662375000000002</v>
      </c>
      <c r="M218" s="263">
        <v>39.415368000000001</v>
      </c>
      <c r="N218" s="263">
        <v>0.3355939772285999</v>
      </c>
      <c r="O218" s="262">
        <v>1.8954125519606904E-5</v>
      </c>
      <c r="P218" s="262">
        <v>2.5247365184884762E-8</v>
      </c>
      <c r="Q218" s="285">
        <v>0.32330178700000001</v>
      </c>
      <c r="R218" s="281">
        <v>4.6216106000000003E-4</v>
      </c>
      <c r="S218" s="258"/>
      <c r="T218" s="258" t="s">
        <v>1201</v>
      </c>
      <c r="U218" s="258"/>
      <c r="V218" s="258"/>
      <c r="X218" s="299"/>
      <c r="Y218" s="257"/>
      <c r="Z218" s="257"/>
      <c r="AA218" s="257"/>
      <c r="AB218" s="257"/>
      <c r="AC218" s="257"/>
      <c r="AD218" s="257"/>
      <c r="AE218" s="257"/>
      <c r="AF218" s="257"/>
      <c r="AG218" s="257"/>
      <c r="AH218" s="257"/>
      <c r="AI218" s="257"/>
      <c r="AJ218" s="257"/>
    </row>
    <row r="219" spans="1:36">
      <c r="C219" s="284" t="s">
        <v>333</v>
      </c>
      <c r="E219" s="257" t="s">
        <v>52</v>
      </c>
      <c r="F219" s="267" t="s">
        <v>1810</v>
      </c>
      <c r="G219" s="267">
        <v>2.0452159365578781</v>
      </c>
      <c r="H219" s="274">
        <v>5.1846495480000004E-2</v>
      </c>
      <c r="I219" s="274">
        <v>0.83613336086000001</v>
      </c>
      <c r="J219" s="274">
        <v>0.83537299021787836</v>
      </c>
      <c r="K219" s="274">
        <v>0.32186309000000002</v>
      </c>
      <c r="L219" s="267">
        <v>2.7746818103448274</v>
      </c>
      <c r="M219" s="263">
        <v>42.931415000000001</v>
      </c>
      <c r="N219" s="263">
        <v>0.33977220327310237</v>
      </c>
      <c r="O219" s="262">
        <v>1.9168713434502302E-5</v>
      </c>
      <c r="P219" s="262">
        <v>2.5879046296353089E-8</v>
      </c>
      <c r="Q219" s="285">
        <v>0.35297053</v>
      </c>
      <c r="R219" s="281">
        <v>4.8153618E-4</v>
      </c>
      <c r="S219" s="258"/>
      <c r="T219" s="258" t="s">
        <v>1201</v>
      </c>
      <c r="U219" s="258"/>
      <c r="V219" s="258"/>
      <c r="X219" s="299"/>
      <c r="Y219" s="257"/>
      <c r="Z219" s="257"/>
      <c r="AA219" s="257"/>
      <c r="AB219" s="257"/>
      <c r="AC219" s="257"/>
      <c r="AD219" s="257"/>
      <c r="AE219" s="257"/>
      <c r="AF219" s="257"/>
      <c r="AG219" s="257"/>
      <c r="AH219" s="257"/>
      <c r="AI219" s="257"/>
      <c r="AJ219" s="257"/>
    </row>
    <row r="220" spans="1:36">
      <c r="C220" s="284" t="s">
        <v>334</v>
      </c>
      <c r="D220" s="272"/>
      <c r="E220" s="257" t="s">
        <v>52</v>
      </c>
      <c r="F220" s="267" t="s">
        <v>1811</v>
      </c>
      <c r="G220" s="267">
        <v>0.26388989799760293</v>
      </c>
      <c r="H220" s="274">
        <v>1.8454436630000001E-2</v>
      </c>
      <c r="I220" s="274">
        <v>2.35379462E-2</v>
      </c>
      <c r="J220" s="274">
        <v>3.5820175167602913E-2</v>
      </c>
      <c r="K220" s="274">
        <v>0.18607734000000001</v>
      </c>
      <c r="L220" s="267">
        <v>1.604115</v>
      </c>
      <c r="M220" s="263">
        <v>23.114536000000001</v>
      </c>
      <c r="N220" s="263">
        <v>3.7566957432654612E-2</v>
      </c>
      <c r="O220" s="262">
        <v>2.0012560333940002E-6</v>
      </c>
      <c r="P220" s="262">
        <v>5.3573137307730092E-9</v>
      </c>
      <c r="Q220" s="285">
        <v>0.1224484374</v>
      </c>
      <c r="R220" s="281">
        <v>9.3093775000000005E-5</v>
      </c>
      <c r="S220" s="258"/>
      <c r="T220" s="258" t="s">
        <v>1201</v>
      </c>
      <c r="U220" s="258"/>
      <c r="V220" s="258"/>
      <c r="X220" s="299"/>
      <c r="Y220" s="257"/>
      <c r="Z220" s="257"/>
      <c r="AA220" s="257"/>
      <c r="AB220" s="257"/>
      <c r="AC220" s="257"/>
      <c r="AD220" s="257"/>
      <c r="AE220" s="257"/>
      <c r="AF220" s="257"/>
      <c r="AG220" s="257"/>
      <c r="AH220" s="257"/>
      <c r="AI220" s="257"/>
      <c r="AJ220" s="257"/>
    </row>
    <row r="221" spans="1:36">
      <c r="C221" s="284" t="s">
        <v>335</v>
      </c>
      <c r="E221" s="257" t="s">
        <v>52</v>
      </c>
      <c r="F221" s="267" t="s">
        <v>1812</v>
      </c>
      <c r="G221" s="267">
        <v>0.3275925916783029</v>
      </c>
      <c r="H221" s="274">
        <v>2.5943075100000001E-2</v>
      </c>
      <c r="I221" s="274">
        <v>6.0693733430000001E-2</v>
      </c>
      <c r="J221" s="274">
        <v>3.5351943148302915E-2</v>
      </c>
      <c r="K221" s="274">
        <v>0.20560384000000001</v>
      </c>
      <c r="L221" s="267">
        <v>1.7724468965517242</v>
      </c>
      <c r="M221" s="263">
        <v>22.697282999999999</v>
      </c>
      <c r="N221" s="263">
        <v>5.3803665614009961E-2</v>
      </c>
      <c r="O221" s="262">
        <v>2.9104276679032994E-6</v>
      </c>
      <c r="P221" s="262">
        <v>6.7737627946031499E-9</v>
      </c>
      <c r="Q221" s="285">
        <v>0.14139979580000001</v>
      </c>
      <c r="R221" s="281">
        <v>1.2131858000000001E-4</v>
      </c>
      <c r="S221" s="258"/>
      <c r="T221" s="258" t="s">
        <v>1201</v>
      </c>
      <c r="U221" s="258"/>
      <c r="V221" s="258"/>
      <c r="X221" s="299"/>
      <c r="Y221" s="257"/>
      <c r="Z221" s="257"/>
      <c r="AA221" s="257"/>
      <c r="AB221" s="257"/>
      <c r="AC221" s="257"/>
      <c r="AD221" s="257"/>
      <c r="AE221" s="257"/>
      <c r="AF221" s="257"/>
      <c r="AG221" s="257"/>
      <c r="AH221" s="257"/>
      <c r="AI221" s="257"/>
      <c r="AJ221" s="257"/>
    </row>
    <row r="222" spans="1:36">
      <c r="C222" s="284" t="s">
        <v>336</v>
      </c>
      <c r="D222" s="272"/>
      <c r="E222" s="257" t="s">
        <v>52</v>
      </c>
      <c r="F222" s="267" t="s">
        <v>1813</v>
      </c>
      <c r="G222" s="267">
        <v>0.27748723259760288</v>
      </c>
      <c r="H222" s="274">
        <v>1.933299543E-2</v>
      </c>
      <c r="I222" s="274">
        <v>2.5305467799999998E-2</v>
      </c>
      <c r="J222" s="274">
        <v>3.9155739367602915E-2</v>
      </c>
      <c r="K222" s="274">
        <v>0.19369302999999999</v>
      </c>
      <c r="L222" s="267">
        <v>1.6697674999999998</v>
      </c>
      <c r="M222" s="263">
        <v>24.370335000000001</v>
      </c>
      <c r="N222" s="263">
        <v>3.9399687763529409E-2</v>
      </c>
      <c r="O222" s="262">
        <v>2.0993479356939998E-6</v>
      </c>
      <c r="P222" s="262">
        <v>5.5852549040230105E-9</v>
      </c>
      <c r="Q222" s="285">
        <v>0.12995268739999999</v>
      </c>
      <c r="R222" s="281">
        <v>9.9743606000000001E-5</v>
      </c>
      <c r="S222" s="258"/>
      <c r="T222" s="258" t="s">
        <v>1201</v>
      </c>
      <c r="U222" s="258"/>
      <c r="V222" s="258"/>
      <c r="X222" s="299"/>
      <c r="Y222" s="257"/>
      <c r="Z222" s="257"/>
      <c r="AA222" s="257"/>
      <c r="AB222" s="257"/>
      <c r="AC222" s="257"/>
      <c r="AD222" s="257"/>
      <c r="AE222" s="257"/>
      <c r="AF222" s="257"/>
      <c r="AG222" s="257"/>
      <c r="AH222" s="257"/>
      <c r="AI222" s="257"/>
      <c r="AJ222" s="257"/>
    </row>
    <row r="223" spans="1:36">
      <c r="C223" s="284" t="s">
        <v>337</v>
      </c>
      <c r="E223" s="257" t="s">
        <v>52</v>
      </c>
      <c r="F223" s="267" t="s">
        <v>1814</v>
      </c>
      <c r="G223" s="267">
        <v>1.612577510673</v>
      </c>
      <c r="H223" s="274">
        <v>4.3803552840000003E-2</v>
      </c>
      <c r="I223" s="274">
        <v>0.65621500480000006</v>
      </c>
      <c r="J223" s="274">
        <v>0.64749908303299997</v>
      </c>
      <c r="K223" s="274">
        <v>0.26505986999999998</v>
      </c>
      <c r="L223" s="267">
        <v>2.2849988793103444</v>
      </c>
      <c r="M223" s="263">
        <v>34.909643000000003</v>
      </c>
      <c r="N223" s="263">
        <v>0.26897798144982665</v>
      </c>
      <c r="O223" s="262">
        <v>1.5170154940185201E-5</v>
      </c>
      <c r="P223" s="262">
        <v>2.0706508134827806E-8</v>
      </c>
      <c r="Q223" s="285">
        <v>0.27311738299999999</v>
      </c>
      <c r="R223" s="281">
        <v>3.8031586000000003E-4</v>
      </c>
      <c r="S223" s="258"/>
      <c r="T223" s="258" t="s">
        <v>1201</v>
      </c>
      <c r="U223" s="258"/>
      <c r="V223" s="258"/>
      <c r="X223" s="299"/>
      <c r="Y223" s="257"/>
      <c r="Z223" s="257"/>
      <c r="AA223" s="257"/>
      <c r="AB223" s="257"/>
      <c r="AC223" s="257"/>
      <c r="AD223" s="257"/>
      <c r="AE223" s="257"/>
      <c r="AF223" s="257"/>
      <c r="AG223" s="257"/>
      <c r="AH223" s="257"/>
      <c r="AI223" s="257"/>
      <c r="AJ223" s="257"/>
    </row>
    <row r="224" spans="1:36">
      <c r="C224" s="273" t="s">
        <v>147</v>
      </c>
      <c r="D224" s="272" t="s">
        <v>12</v>
      </c>
      <c r="E224" s="272"/>
      <c r="F224" s="291"/>
      <c r="G224" s="291"/>
      <c r="H224" s="289"/>
      <c r="I224" s="289"/>
      <c r="J224" s="289"/>
      <c r="K224" s="289"/>
      <c r="L224" s="290"/>
      <c r="M224" s="290"/>
      <c r="N224" s="290"/>
      <c r="O224" s="289"/>
      <c r="P224" s="289"/>
      <c r="Q224" s="289"/>
      <c r="R224" s="280"/>
      <c r="X224" s="257"/>
      <c r="Y224" s="257"/>
      <c r="Z224" s="257"/>
      <c r="AA224" s="257"/>
      <c r="AB224" s="257"/>
      <c r="AC224" s="257"/>
      <c r="AD224" s="257"/>
      <c r="AE224" s="257"/>
      <c r="AF224" s="257"/>
      <c r="AG224" s="257"/>
      <c r="AH224" s="257"/>
      <c r="AI224" s="257"/>
      <c r="AJ224" s="257"/>
    </row>
    <row r="225" spans="1:36">
      <c r="A225" s="257">
        <v>1</v>
      </c>
      <c r="C225" s="284" t="s">
        <v>342</v>
      </c>
      <c r="E225" s="257" t="s">
        <v>52</v>
      </c>
      <c r="F225" s="267" t="s">
        <v>1815</v>
      </c>
      <c r="G225" s="267">
        <v>0.35452234216765999</v>
      </c>
      <c r="H225" s="274">
        <v>2.604923671E-2</v>
      </c>
      <c r="I225" s="274">
        <v>0.1109176308</v>
      </c>
      <c r="J225" s="274">
        <v>1.1435104657659999E-2</v>
      </c>
      <c r="K225" s="274">
        <v>0.20612037</v>
      </c>
      <c r="L225" s="267">
        <v>1.7768997413793102</v>
      </c>
      <c r="M225" s="263">
        <v>20.635228999999999</v>
      </c>
      <c r="N225" s="263">
        <v>6.7791823758924258E-2</v>
      </c>
      <c r="O225" s="262">
        <v>3.7389589078739498E-6</v>
      </c>
      <c r="P225" s="262">
        <v>7.995910662355001E-9</v>
      </c>
      <c r="Q225" s="285">
        <v>5.08178202336E-2</v>
      </c>
      <c r="R225" s="281">
        <v>1.0041429000000001E-3</v>
      </c>
      <c r="S225" s="258"/>
      <c r="T225" s="258" t="s">
        <v>2864</v>
      </c>
      <c r="U225" s="258"/>
      <c r="V225" s="258"/>
      <c r="X225" s="299"/>
      <c r="Y225" s="257"/>
      <c r="Z225" s="257"/>
      <c r="AA225" s="257"/>
      <c r="AB225" s="257"/>
      <c r="AC225" s="257"/>
      <c r="AD225" s="257"/>
      <c r="AE225" s="257"/>
      <c r="AF225" s="257"/>
      <c r="AG225" s="257"/>
      <c r="AH225" s="257"/>
      <c r="AI225" s="257"/>
      <c r="AJ225" s="257"/>
    </row>
    <row r="226" spans="1:36">
      <c r="C226" s="284" t="s">
        <v>343</v>
      </c>
      <c r="E226" s="257" t="s">
        <v>52</v>
      </c>
      <c r="F226" s="267" t="s">
        <v>2788</v>
      </c>
      <c r="G226" s="267">
        <v>1.1885891090918896</v>
      </c>
      <c r="H226" s="274">
        <v>7.1753634290000007E-2</v>
      </c>
      <c r="I226" s="274">
        <v>0.25669198460000003</v>
      </c>
      <c r="J226" s="274">
        <v>0.25998270020188952</v>
      </c>
      <c r="K226" s="274">
        <v>0.60016079</v>
      </c>
      <c r="L226" s="267">
        <v>5.1737999137931032</v>
      </c>
      <c r="M226" s="263">
        <v>88.841123999999994</v>
      </c>
      <c r="N226" s="263">
        <v>0.18048478220494751</v>
      </c>
      <c r="O226" s="262">
        <v>9.8504309059154998E-6</v>
      </c>
      <c r="P226" s="262">
        <v>2.0971220825036703E-8</v>
      </c>
      <c r="Q226" s="285">
        <v>0.4052095295</v>
      </c>
      <c r="R226" s="281">
        <v>7.2548850999999996E-4</v>
      </c>
      <c r="S226" s="258"/>
      <c r="T226" s="258" t="s">
        <v>2864</v>
      </c>
      <c r="U226" s="258"/>
      <c r="V226" s="258"/>
      <c r="X226" s="299"/>
      <c r="Y226" s="257"/>
      <c r="Z226" s="257"/>
      <c r="AA226" s="257"/>
      <c r="AB226" s="257"/>
      <c r="AC226" s="257"/>
      <c r="AD226" s="257"/>
      <c r="AE226" s="257"/>
      <c r="AF226" s="257"/>
      <c r="AG226" s="257"/>
      <c r="AH226" s="257"/>
      <c r="AI226" s="257"/>
      <c r="AJ226" s="257"/>
    </row>
    <row r="227" spans="1:36">
      <c r="C227" s="284" t="s">
        <v>344</v>
      </c>
      <c r="E227" s="257" t="s">
        <v>52</v>
      </c>
      <c r="F227" s="267" t="s">
        <v>2789</v>
      </c>
      <c r="G227" s="267">
        <v>0.95690389895610362</v>
      </c>
      <c r="H227" s="274">
        <v>5.9057968289999999E-2</v>
      </c>
      <c r="I227" s="274">
        <v>0.21619910889999999</v>
      </c>
      <c r="J227" s="274">
        <v>0.19094170176610359</v>
      </c>
      <c r="K227" s="274">
        <v>0.49070511999999999</v>
      </c>
      <c r="L227" s="267">
        <v>4.2302165517241379</v>
      </c>
      <c r="M227" s="263">
        <v>69.895042000000004</v>
      </c>
      <c r="N227" s="263">
        <v>0.14918118323356269</v>
      </c>
      <c r="O227" s="262">
        <v>8.1527998284817008E-6</v>
      </c>
      <c r="P227" s="262">
        <v>1.7366968068533005E-8</v>
      </c>
      <c r="Q227" s="285">
        <v>0.3067673883</v>
      </c>
      <c r="R227" s="281">
        <v>8.0289252000000002E-4</v>
      </c>
      <c r="S227" s="258"/>
      <c r="T227" s="258" t="s">
        <v>2864</v>
      </c>
      <c r="U227" s="258"/>
      <c r="V227" s="258"/>
      <c r="X227" s="299"/>
      <c r="Y227" s="257"/>
      <c r="Z227" s="257"/>
      <c r="AA227" s="257"/>
      <c r="AB227" s="257"/>
      <c r="AC227" s="257"/>
      <c r="AD227" s="257"/>
      <c r="AE227" s="257"/>
      <c r="AF227" s="257"/>
      <c r="AG227" s="257"/>
      <c r="AH227" s="257"/>
      <c r="AI227" s="257"/>
      <c r="AJ227" s="257"/>
    </row>
    <row r="228" spans="1:36">
      <c r="C228" s="284" t="s">
        <v>345</v>
      </c>
      <c r="E228" s="257" t="s">
        <v>52</v>
      </c>
      <c r="F228" s="267" t="s">
        <v>2790</v>
      </c>
      <c r="G228" s="267">
        <v>0.68309409496817464</v>
      </c>
      <c r="H228" s="274">
        <v>4.4053999390000001E-2</v>
      </c>
      <c r="I228" s="274">
        <v>0.16834389360000002</v>
      </c>
      <c r="J228" s="274">
        <v>0.10934779197817461</v>
      </c>
      <c r="K228" s="274">
        <v>0.36134841000000001</v>
      </c>
      <c r="L228" s="267">
        <v>3.1150725000000001</v>
      </c>
      <c r="M228" s="263">
        <v>47.504218000000002</v>
      </c>
      <c r="N228" s="263">
        <v>0.112186018551728</v>
      </c>
      <c r="O228" s="262">
        <v>6.1465084279145598E-6</v>
      </c>
      <c r="P228" s="262">
        <v>1.3107396405051599E-8</v>
      </c>
      <c r="Q228" s="285">
        <v>0.19042667690000001</v>
      </c>
      <c r="R228" s="281">
        <v>8.9436998999999995E-4</v>
      </c>
      <c r="S228" s="258"/>
      <c r="T228" s="258" t="s">
        <v>2864</v>
      </c>
      <c r="U228" s="258"/>
      <c r="V228" s="258"/>
      <c r="X228" s="299"/>
      <c r="Y228" s="257"/>
      <c r="Z228" s="257"/>
      <c r="AA228" s="257"/>
      <c r="AB228" s="257"/>
      <c r="AC228" s="257"/>
      <c r="AD228" s="257"/>
      <c r="AE228" s="257"/>
      <c r="AF228" s="257"/>
      <c r="AG228" s="257"/>
      <c r="AH228" s="257"/>
      <c r="AI228" s="257"/>
      <c r="AJ228" s="257"/>
    </row>
    <row r="229" spans="1:36">
      <c r="C229" s="284" t="s">
        <v>346</v>
      </c>
      <c r="E229" s="257" t="s">
        <v>52</v>
      </c>
      <c r="F229" s="267" t="s">
        <v>2791</v>
      </c>
      <c r="G229" s="267">
        <v>2.6167964027123221</v>
      </c>
      <c r="H229" s="274">
        <v>0.10972484389000001</v>
      </c>
      <c r="I229" s="274">
        <v>0.84795254149999988</v>
      </c>
      <c r="J229" s="274">
        <v>0.85396119732232234</v>
      </c>
      <c r="K229" s="274">
        <v>0.80515782000000002</v>
      </c>
      <c r="L229" s="267">
        <v>6.9410156896551722</v>
      </c>
      <c r="M229" s="263">
        <v>119.37805</v>
      </c>
      <c r="N229" s="263">
        <v>0.41777008622374662</v>
      </c>
      <c r="O229" s="262">
        <v>2.3247968533261001E-5</v>
      </c>
      <c r="P229" s="262">
        <v>3.8587782803064802E-8</v>
      </c>
      <c r="Q229" s="285">
        <v>0.66202775999999997</v>
      </c>
      <c r="R229" s="281">
        <v>1.0782477000000001E-3</v>
      </c>
      <c r="S229" s="258"/>
      <c r="T229" s="258" t="s">
        <v>2864</v>
      </c>
      <c r="U229" s="258"/>
      <c r="V229" s="258"/>
      <c r="X229" s="299"/>
      <c r="Y229" s="257"/>
      <c r="Z229" s="257"/>
      <c r="AA229" s="257"/>
      <c r="AB229" s="257"/>
      <c r="AC229" s="257"/>
      <c r="AD229" s="257"/>
      <c r="AE229" s="257"/>
      <c r="AF229" s="257"/>
      <c r="AG229" s="257"/>
      <c r="AH229" s="257"/>
      <c r="AI229" s="257"/>
      <c r="AJ229" s="257"/>
    </row>
    <row r="230" spans="1:36">
      <c r="C230" s="284" t="s">
        <v>347</v>
      </c>
      <c r="E230" s="257" t="s">
        <v>52</v>
      </c>
      <c r="F230" s="267" t="s">
        <v>2792</v>
      </c>
      <c r="G230" s="267">
        <v>1.988386944716694</v>
      </c>
      <c r="H230" s="274">
        <v>8.6481619730000001E-2</v>
      </c>
      <c r="I230" s="274">
        <v>0.64322062229999999</v>
      </c>
      <c r="J230" s="274">
        <v>0.61992617268669392</v>
      </c>
      <c r="K230" s="274">
        <v>0.63875853000000005</v>
      </c>
      <c r="L230" s="267">
        <v>5.5065390517241379</v>
      </c>
      <c r="M230" s="263">
        <v>91.949489999999997</v>
      </c>
      <c r="N230" s="263">
        <v>0.32055390741068363</v>
      </c>
      <c r="O230" s="262">
        <v>1.7828799493886804E-5</v>
      </c>
      <c r="P230" s="262">
        <v>3.009004071069101E-8</v>
      </c>
      <c r="Q230" s="285">
        <v>0.49224722700000001</v>
      </c>
      <c r="R230" s="281">
        <v>1.0576629999999999E-3</v>
      </c>
      <c r="S230" s="258"/>
      <c r="T230" s="258" t="s">
        <v>2864</v>
      </c>
      <c r="U230" s="258"/>
      <c r="V230" s="258"/>
      <c r="X230" s="299"/>
      <c r="Y230" s="257"/>
      <c r="Z230" s="257"/>
      <c r="AA230" s="257"/>
      <c r="AB230" s="257"/>
      <c r="AC230" s="257"/>
      <c r="AD230" s="257"/>
      <c r="AE230" s="257"/>
      <c r="AF230" s="257"/>
      <c r="AG230" s="257"/>
      <c r="AH230" s="257"/>
      <c r="AI230" s="257"/>
      <c r="AJ230" s="257"/>
    </row>
    <row r="231" spans="1:36">
      <c r="C231" s="284" t="s">
        <v>348</v>
      </c>
      <c r="E231" s="257" t="s">
        <v>52</v>
      </c>
      <c r="F231" s="267" t="s">
        <v>2793</v>
      </c>
      <c r="G231" s="267">
        <v>1.2457212213482241</v>
      </c>
      <c r="H231" s="274">
        <v>5.9012354540000006E-2</v>
      </c>
      <c r="I231" s="274">
        <v>0.40126471860000001</v>
      </c>
      <c r="J231" s="274">
        <v>0.34333932820822399</v>
      </c>
      <c r="K231" s="274">
        <v>0.44210482000000001</v>
      </c>
      <c r="L231" s="267">
        <v>3.8112484482758622</v>
      </c>
      <c r="M231" s="263">
        <v>59.533917000000002</v>
      </c>
      <c r="N231" s="263">
        <v>0.20566204575765826</v>
      </c>
      <c r="O231" s="262">
        <v>1.1424326190808199E-5</v>
      </c>
      <c r="P231" s="262">
        <v>2.0047253922185097E-8</v>
      </c>
      <c r="Q231" s="285">
        <v>0.29159749499999998</v>
      </c>
      <c r="R231" s="281">
        <v>1.0333357E-3</v>
      </c>
      <c r="S231" s="258"/>
      <c r="T231" s="258" t="s">
        <v>2864</v>
      </c>
      <c r="U231" s="258"/>
      <c r="V231" s="258"/>
      <c r="X231" s="299"/>
      <c r="Y231" s="257"/>
      <c r="Z231" s="257"/>
      <c r="AA231" s="257"/>
      <c r="AB231" s="257"/>
      <c r="AC231" s="257"/>
      <c r="AD231" s="257"/>
      <c r="AE231" s="257"/>
      <c r="AF231" s="257"/>
      <c r="AG231" s="257"/>
      <c r="AH231" s="257"/>
      <c r="AI231" s="257"/>
      <c r="AJ231" s="257"/>
    </row>
    <row r="232" spans="1:36">
      <c r="C232" s="284" t="s">
        <v>349</v>
      </c>
      <c r="E232" s="257" t="s">
        <v>52</v>
      </c>
      <c r="F232" s="267" t="s">
        <v>2794</v>
      </c>
      <c r="G232" s="267">
        <v>1.3533525753963138</v>
      </c>
      <c r="H232" s="274">
        <v>7.8044507479999997E-2</v>
      </c>
      <c r="I232" s="274">
        <v>0.21351893080000001</v>
      </c>
      <c r="J232" s="274">
        <v>0.30464236711631376</v>
      </c>
      <c r="K232" s="274">
        <v>0.75714676999999997</v>
      </c>
      <c r="L232" s="267">
        <v>6.5271273275862063</v>
      </c>
      <c r="M232" s="263">
        <v>111.49442999999999</v>
      </c>
      <c r="N232" s="263">
        <v>0.18977888715493949</v>
      </c>
      <c r="O232" s="262">
        <v>1.0229602781650001E-5</v>
      </c>
      <c r="P232" s="262">
        <v>2.4019136264673098E-8</v>
      </c>
      <c r="Q232" s="285">
        <v>0.57424238400000005</v>
      </c>
      <c r="R232" s="281">
        <v>8.2288360000000004E-4</v>
      </c>
      <c r="S232" s="258"/>
      <c r="T232" s="258" t="s">
        <v>2864</v>
      </c>
      <c r="U232" s="258"/>
      <c r="V232" s="258"/>
      <c r="X232" s="299"/>
      <c r="Y232" s="257"/>
      <c r="Z232" s="257"/>
      <c r="AA232" s="257"/>
      <c r="AB232" s="257"/>
      <c r="AC232" s="257"/>
      <c r="AD232" s="257"/>
      <c r="AE232" s="257"/>
      <c r="AF232" s="257"/>
      <c r="AG232" s="257"/>
      <c r="AH232" s="257"/>
      <c r="AI232" s="257"/>
      <c r="AJ232" s="257"/>
    </row>
    <row r="233" spans="1:36">
      <c r="C233" s="284" t="s">
        <v>350</v>
      </c>
      <c r="E233" s="257" t="s">
        <v>52</v>
      </c>
      <c r="F233" s="267" t="s">
        <v>2795</v>
      </c>
      <c r="G233" s="267">
        <v>1.0758997229297433</v>
      </c>
      <c r="H233" s="274">
        <v>6.3601376769999995E-2</v>
      </c>
      <c r="I233" s="274">
        <v>0.1850185684</v>
      </c>
      <c r="J233" s="274">
        <v>0.22319589775974333</v>
      </c>
      <c r="K233" s="274">
        <v>0.60408388000000002</v>
      </c>
      <c r="L233" s="267">
        <v>5.2076196551724134</v>
      </c>
      <c r="M233" s="263">
        <v>86.255764999999997</v>
      </c>
      <c r="N233" s="263">
        <v>0.15589359219272261</v>
      </c>
      <c r="O233" s="262">
        <v>8.4266461607180007E-6</v>
      </c>
      <c r="P233" s="262">
        <v>1.9568240690769104E-8</v>
      </c>
      <c r="Q233" s="285">
        <v>0.4288466729</v>
      </c>
      <c r="R233" s="281">
        <v>8.7323342000000001E-4</v>
      </c>
      <c r="S233" s="258"/>
      <c r="T233" s="258" t="s">
        <v>2864</v>
      </c>
      <c r="U233" s="258"/>
      <c r="V233" s="258"/>
      <c r="X233" s="299"/>
      <c r="Y233" s="257"/>
      <c r="Z233" s="257"/>
      <c r="AA233" s="257"/>
      <c r="AB233" s="257"/>
      <c r="AC233" s="257"/>
      <c r="AD233" s="257"/>
      <c r="AE233" s="257"/>
      <c r="AF233" s="257"/>
      <c r="AG233" s="257"/>
      <c r="AH233" s="257"/>
      <c r="AI233" s="257"/>
      <c r="AJ233" s="257"/>
    </row>
    <row r="234" spans="1:36">
      <c r="C234" s="284" t="s">
        <v>351</v>
      </c>
      <c r="E234" s="257" t="s">
        <v>52</v>
      </c>
      <c r="F234" s="267" t="s">
        <v>2796</v>
      </c>
      <c r="G234" s="267">
        <v>0.74800091138534186</v>
      </c>
      <c r="H234" s="274">
        <v>4.6532222009999999E-2</v>
      </c>
      <c r="I234" s="274">
        <v>0.15133632440000003</v>
      </c>
      <c r="J234" s="274">
        <v>0.12694099497534181</v>
      </c>
      <c r="K234" s="274">
        <v>0.42319137000000001</v>
      </c>
      <c r="L234" s="267">
        <v>3.6482014655172414</v>
      </c>
      <c r="M234" s="263">
        <v>56.428248000000004</v>
      </c>
      <c r="N234" s="263">
        <v>0.11584733291038816</v>
      </c>
      <c r="O234" s="262">
        <v>6.2958791736979991E-6</v>
      </c>
      <c r="P234" s="262">
        <v>1.4308090656919498E-8</v>
      </c>
      <c r="Q234" s="285">
        <v>0.2570153785</v>
      </c>
      <c r="R234" s="281">
        <v>9.3273775000000004E-4</v>
      </c>
      <c r="S234" s="258"/>
      <c r="T234" s="258" t="s">
        <v>2864</v>
      </c>
      <c r="U234" s="258"/>
      <c r="V234" s="258"/>
      <c r="X234" s="299"/>
      <c r="Y234" s="257"/>
      <c r="Z234" s="257"/>
      <c r="AA234" s="257"/>
      <c r="AB234" s="257"/>
      <c r="AC234" s="257"/>
      <c r="AD234" s="257"/>
      <c r="AE234" s="257"/>
      <c r="AF234" s="257"/>
      <c r="AG234" s="257"/>
      <c r="AH234" s="257"/>
      <c r="AI234" s="257"/>
      <c r="AJ234" s="257"/>
    </row>
    <row r="235" spans="1:36">
      <c r="C235" s="284" t="s">
        <v>352</v>
      </c>
      <c r="E235" s="257" t="s">
        <v>52</v>
      </c>
      <c r="F235" s="267" t="s">
        <v>2797</v>
      </c>
      <c r="G235" s="267">
        <v>3.7557114689137121</v>
      </c>
      <c r="H235" s="274">
        <v>0.12644877609999999</v>
      </c>
      <c r="I235" s="274">
        <v>1.0201218340999998</v>
      </c>
      <c r="J235" s="274">
        <v>1.6452952387137127</v>
      </c>
      <c r="K235" s="274">
        <v>0.96384561999999996</v>
      </c>
      <c r="L235" s="267">
        <v>8.3090139655172415</v>
      </c>
      <c r="M235" s="263">
        <v>140.51911000000001</v>
      </c>
      <c r="N235" s="263">
        <v>0.50283391987157311</v>
      </c>
      <c r="O235" s="262">
        <v>2.7924585242013999E-5</v>
      </c>
      <c r="P235" s="262">
        <v>4.6260479324959488E-8</v>
      </c>
      <c r="Q235" s="285">
        <v>0.94566565000000002</v>
      </c>
      <c r="R235" s="281">
        <v>1.5291618999999999E-3</v>
      </c>
      <c r="S235" s="258"/>
      <c r="T235" s="258" t="s">
        <v>2864</v>
      </c>
      <c r="U235" s="258"/>
      <c r="V235" s="258"/>
      <c r="X235" s="299"/>
      <c r="Y235" s="257"/>
      <c r="Z235" s="257"/>
      <c r="AA235" s="257"/>
      <c r="AB235" s="257"/>
      <c r="AC235" s="257"/>
      <c r="AD235" s="257"/>
      <c r="AE235" s="257"/>
      <c r="AF235" s="257"/>
      <c r="AG235" s="257"/>
      <c r="AH235" s="257"/>
      <c r="AI235" s="257"/>
      <c r="AJ235" s="257"/>
    </row>
    <row r="236" spans="1:36">
      <c r="C236" s="284" t="s">
        <v>353</v>
      </c>
      <c r="E236" s="257" t="s">
        <v>52</v>
      </c>
      <c r="F236" s="267" t="s">
        <v>2798</v>
      </c>
      <c r="G236" s="267">
        <v>2.8109366731116427</v>
      </c>
      <c r="H236" s="274">
        <v>9.8560015820000013E-2</v>
      </c>
      <c r="I236" s="274">
        <v>0.76756510909999998</v>
      </c>
      <c r="J236" s="274">
        <v>1.1914451681916427</v>
      </c>
      <c r="K236" s="274">
        <v>0.75336638</v>
      </c>
      <c r="L236" s="267">
        <v>6.4945377586206892</v>
      </c>
      <c r="M236" s="263">
        <v>107.21804</v>
      </c>
      <c r="N236" s="263">
        <v>0.38198889291799476</v>
      </c>
      <c r="O236" s="262">
        <v>2.1206355703642E-5</v>
      </c>
      <c r="P236" s="262">
        <v>3.5631432029483207E-8</v>
      </c>
      <c r="Q236" s="285">
        <v>0.69709681000000001</v>
      </c>
      <c r="R236" s="281">
        <v>1.3833233E-3</v>
      </c>
      <c r="S236" s="258"/>
      <c r="T236" s="258" t="s">
        <v>2864</v>
      </c>
      <c r="U236" s="258"/>
      <c r="V236" s="258"/>
      <c r="X236" s="299"/>
      <c r="Y236" s="257"/>
      <c r="Z236" s="257"/>
      <c r="AA236" s="257"/>
      <c r="AB236" s="257"/>
      <c r="AC236" s="257"/>
      <c r="AD236" s="257"/>
      <c r="AE236" s="257"/>
      <c r="AF236" s="257"/>
      <c r="AG236" s="257"/>
      <c r="AH236" s="257"/>
      <c r="AI236" s="257"/>
      <c r="AJ236" s="257"/>
    </row>
    <row r="237" spans="1:36">
      <c r="C237" s="284" t="s">
        <v>354</v>
      </c>
      <c r="E237" s="257" t="s">
        <v>52</v>
      </c>
      <c r="F237" s="267" t="s">
        <v>2799</v>
      </c>
      <c r="G237" s="267">
        <v>1.6943847219156503</v>
      </c>
      <c r="H237" s="274">
        <v>6.5600569949999993E-2</v>
      </c>
      <c r="I237" s="274">
        <v>0.46908898430000001</v>
      </c>
      <c r="J237" s="274">
        <v>0.65507697766565043</v>
      </c>
      <c r="K237" s="274">
        <v>0.50461818999999997</v>
      </c>
      <c r="L237" s="267">
        <v>4.3501568103448269</v>
      </c>
      <c r="M237" s="263">
        <v>67.862213999999994</v>
      </c>
      <c r="N237" s="263">
        <v>0.23917204570256911</v>
      </c>
      <c r="O237" s="262">
        <v>1.3266630042974701E-5</v>
      </c>
      <c r="P237" s="262">
        <v>2.3069830951925401E-8</v>
      </c>
      <c r="Q237" s="285">
        <v>0.40333363799999999</v>
      </c>
      <c r="R237" s="281">
        <v>1.2109686E-3</v>
      </c>
      <c r="S237" s="258"/>
      <c r="T237" s="258" t="s">
        <v>2864</v>
      </c>
      <c r="U237" s="258"/>
      <c r="V237" s="258"/>
      <c r="X237" s="299"/>
      <c r="Y237" s="257"/>
      <c r="Z237" s="257"/>
      <c r="AA237" s="257"/>
      <c r="AB237" s="257"/>
      <c r="AC237" s="257"/>
      <c r="AD237" s="257"/>
      <c r="AE237" s="257"/>
      <c r="AF237" s="257"/>
      <c r="AG237" s="257"/>
      <c r="AH237" s="257"/>
      <c r="AI237" s="257"/>
      <c r="AJ237" s="257"/>
    </row>
    <row r="238" spans="1:36">
      <c r="C238" s="284" t="s">
        <v>355</v>
      </c>
      <c r="E238" s="257" t="s">
        <v>52</v>
      </c>
      <c r="F238" s="267" t="s">
        <v>2800</v>
      </c>
      <c r="G238" s="267">
        <v>2.4377602290358595</v>
      </c>
      <c r="H238" s="274">
        <v>0.10439310008</v>
      </c>
      <c r="I238" s="274">
        <v>0.78097180039999992</v>
      </c>
      <c r="J238" s="274">
        <v>0.78424022855585984</v>
      </c>
      <c r="K238" s="274">
        <v>0.76815509999999998</v>
      </c>
      <c r="L238" s="267">
        <v>6.6220267241379309</v>
      </c>
      <c r="M238" s="263">
        <v>113.84329</v>
      </c>
      <c r="N238" s="263">
        <v>0.38874789994208903</v>
      </c>
      <c r="O238" s="262">
        <v>2.1620677584237806E-5</v>
      </c>
      <c r="P238" s="262">
        <v>3.6247860746641103E-8</v>
      </c>
      <c r="Q238" s="285">
        <v>0.61833108999999997</v>
      </c>
      <c r="R238" s="281">
        <v>1.0270037999999999E-3</v>
      </c>
      <c r="S238" s="258"/>
      <c r="T238" s="258" t="s">
        <v>2864</v>
      </c>
      <c r="U238" s="258"/>
      <c r="V238" s="258"/>
      <c r="X238" s="299"/>
      <c r="Y238" s="257"/>
      <c r="Z238" s="257"/>
      <c r="AA238" s="257"/>
      <c r="AB238" s="257"/>
      <c r="AC238" s="257"/>
      <c r="AD238" s="257"/>
      <c r="AE238" s="257"/>
      <c r="AF238" s="257"/>
      <c r="AG238" s="257"/>
      <c r="AH238" s="257"/>
      <c r="AI238" s="257"/>
      <c r="AJ238" s="257"/>
    </row>
    <row r="239" spans="1:36">
      <c r="C239" s="284" t="s">
        <v>356</v>
      </c>
      <c r="E239" s="257" t="s">
        <v>52</v>
      </c>
      <c r="F239" s="267" t="s">
        <v>2801</v>
      </c>
      <c r="G239" s="267">
        <v>1.8590830273513044</v>
      </c>
      <c r="H239" s="274">
        <v>8.2630916030000001E-2</v>
      </c>
      <c r="I239" s="274">
        <v>0.59484563579999994</v>
      </c>
      <c r="J239" s="274">
        <v>0.56957213552130426</v>
      </c>
      <c r="K239" s="274">
        <v>0.61203434000000001</v>
      </c>
      <c r="L239" s="267">
        <v>5.2761581034482754</v>
      </c>
      <c r="M239" s="263">
        <v>87.952162000000001</v>
      </c>
      <c r="N239" s="263">
        <v>0.29959343328967203</v>
      </c>
      <c r="O239" s="262">
        <v>1.6653533475814503E-5</v>
      </c>
      <c r="P239" s="262">
        <v>2.8400095891074108E-8</v>
      </c>
      <c r="Q239" s="285">
        <v>0.46068851699999996</v>
      </c>
      <c r="R239" s="281">
        <v>1.0206535E-3</v>
      </c>
      <c r="S239" s="258"/>
      <c r="T239" s="258" t="s">
        <v>2864</v>
      </c>
      <c r="U239" s="258"/>
      <c r="V239" s="258"/>
      <c r="X239" s="299"/>
      <c r="Y239" s="257"/>
      <c r="Z239" s="257"/>
      <c r="AA239" s="257"/>
      <c r="AB239" s="257"/>
      <c r="AC239" s="257"/>
      <c r="AD239" s="257"/>
      <c r="AE239" s="257"/>
      <c r="AF239" s="257"/>
      <c r="AG239" s="257"/>
      <c r="AH239" s="257"/>
      <c r="AI239" s="257"/>
      <c r="AJ239" s="257"/>
    </row>
    <row r="240" spans="1:36">
      <c r="C240" s="284" t="s">
        <v>357</v>
      </c>
      <c r="E240" s="257" t="s">
        <v>52</v>
      </c>
      <c r="F240" s="267" t="s">
        <v>2802</v>
      </c>
      <c r="G240" s="267">
        <v>1.1751918064071933</v>
      </c>
      <c r="H240" s="274">
        <v>5.6911970980000004E-2</v>
      </c>
      <c r="I240" s="274">
        <v>0.3748783644</v>
      </c>
      <c r="J240" s="274">
        <v>0.31587348102719326</v>
      </c>
      <c r="K240" s="274">
        <v>0.42752799000000002</v>
      </c>
      <c r="L240" s="267">
        <v>3.6855861206896554</v>
      </c>
      <c r="M240" s="263">
        <v>57.353555999999998</v>
      </c>
      <c r="N240" s="263">
        <v>0.19422906359705264</v>
      </c>
      <c r="O240" s="262">
        <v>1.078327219985062E-5</v>
      </c>
      <c r="P240" s="262">
        <v>1.9125466481784003E-8</v>
      </c>
      <c r="Q240" s="285">
        <v>0.27438365099999995</v>
      </c>
      <c r="R240" s="281">
        <v>1.0131487E-3</v>
      </c>
      <c r="S240" s="258"/>
      <c r="T240" s="258" t="s">
        <v>2864</v>
      </c>
      <c r="U240" s="258"/>
      <c r="V240" s="258"/>
      <c r="X240" s="299"/>
      <c r="Y240" s="257"/>
      <c r="Z240" s="257"/>
      <c r="AA240" s="257"/>
      <c r="AB240" s="257"/>
      <c r="AC240" s="257"/>
      <c r="AD240" s="257"/>
      <c r="AE240" s="257"/>
      <c r="AF240" s="257"/>
      <c r="AG240" s="257"/>
      <c r="AH240" s="257"/>
      <c r="AI240" s="257"/>
      <c r="AJ240" s="257"/>
    </row>
    <row r="241" spans="3:36">
      <c r="C241" s="284" t="s">
        <v>358</v>
      </c>
      <c r="E241" s="257" t="s">
        <v>52</v>
      </c>
      <c r="F241" s="267" t="s">
        <v>2803</v>
      </c>
      <c r="G241" s="267">
        <v>1.0611816310232447</v>
      </c>
      <c r="H241" s="274">
        <v>6.9387782780000004E-2</v>
      </c>
      <c r="I241" s="274">
        <v>0.19530226219999999</v>
      </c>
      <c r="J241" s="274">
        <v>0.20289886604324486</v>
      </c>
      <c r="K241" s="274">
        <v>0.59359271999999996</v>
      </c>
      <c r="L241" s="267">
        <v>5.1171786206896543</v>
      </c>
      <c r="M241" s="263">
        <v>88.064048999999997</v>
      </c>
      <c r="N241" s="263">
        <v>0.15822923184470353</v>
      </c>
      <c r="O241" s="262">
        <v>8.5823575027263989E-6</v>
      </c>
      <c r="P241" s="262">
        <v>1.95099648014093E-8</v>
      </c>
      <c r="Q241" s="285">
        <v>0.39327271060000002</v>
      </c>
      <c r="R241" s="281">
        <v>6.9947327000000005E-4</v>
      </c>
      <c r="S241" s="258"/>
      <c r="T241" s="258" t="s">
        <v>2864</v>
      </c>
      <c r="U241" s="258"/>
      <c r="V241" s="258"/>
      <c r="X241" s="299"/>
      <c r="Y241" s="257"/>
      <c r="Z241" s="257"/>
      <c r="AA241" s="257"/>
      <c r="AB241" s="257"/>
      <c r="AC241" s="257"/>
      <c r="AD241" s="257"/>
      <c r="AE241" s="257"/>
      <c r="AF241" s="257"/>
      <c r="AG241" s="257"/>
      <c r="AH241" s="257"/>
      <c r="AI241" s="257"/>
      <c r="AJ241" s="257"/>
    </row>
    <row r="242" spans="3:36">
      <c r="C242" s="284" t="s">
        <v>359</v>
      </c>
      <c r="E242" s="257" t="s">
        <v>52</v>
      </c>
      <c r="F242" s="267" t="s">
        <v>2804</v>
      </c>
      <c r="G242" s="267">
        <v>0.86488738575841573</v>
      </c>
      <c r="H242" s="274">
        <v>5.7349298040000003E-2</v>
      </c>
      <c r="I242" s="274">
        <v>0.17186209090000001</v>
      </c>
      <c r="J242" s="274">
        <v>0.1497144868184157</v>
      </c>
      <c r="K242" s="274">
        <v>0.48596150999999999</v>
      </c>
      <c r="L242" s="267">
        <v>4.1893233620689649</v>
      </c>
      <c r="M242" s="263">
        <v>69.333821</v>
      </c>
      <c r="N242" s="263">
        <v>0.13310772910253532</v>
      </c>
      <c r="O242" s="262">
        <v>7.2369689875619002E-6</v>
      </c>
      <c r="P242" s="262">
        <v>1.6311616030753798E-8</v>
      </c>
      <c r="Q242" s="285">
        <v>0.29814635300000003</v>
      </c>
      <c r="R242" s="281">
        <v>7.8410372999999998E-4</v>
      </c>
      <c r="S242" s="258"/>
      <c r="T242" s="258" t="s">
        <v>2864</v>
      </c>
      <c r="U242" s="258"/>
      <c r="V242" s="258"/>
      <c r="X242" s="299"/>
      <c r="Y242" s="257"/>
      <c r="Z242" s="257"/>
      <c r="AA242" s="257"/>
      <c r="AB242" s="257"/>
      <c r="AC242" s="257"/>
      <c r="AD242" s="257"/>
      <c r="AE242" s="257"/>
      <c r="AF242" s="257"/>
      <c r="AG242" s="257"/>
      <c r="AH242" s="257"/>
      <c r="AI242" s="257"/>
      <c r="AJ242" s="257"/>
    </row>
    <row r="243" spans="3:36">
      <c r="C243" s="284" t="s">
        <v>360</v>
      </c>
      <c r="E243" s="257" t="s">
        <v>52</v>
      </c>
      <c r="F243" s="267" t="s">
        <v>2805</v>
      </c>
      <c r="G243" s="267">
        <v>0.63290327623298137</v>
      </c>
      <c r="H243" s="274">
        <v>4.312199798E-2</v>
      </c>
      <c r="I243" s="274">
        <v>0.14416006470000001</v>
      </c>
      <c r="J243" s="274">
        <v>8.68602235529813E-2</v>
      </c>
      <c r="K243" s="274">
        <v>0.35876099</v>
      </c>
      <c r="L243" s="267">
        <v>3.0927671551724139</v>
      </c>
      <c r="M243" s="263">
        <v>47.198098000000002</v>
      </c>
      <c r="N243" s="263">
        <v>0.1034186803344843</v>
      </c>
      <c r="O243" s="262">
        <v>5.6469643508855399E-6</v>
      </c>
      <c r="P243" s="262">
        <v>1.2531750081808402E-8</v>
      </c>
      <c r="Q243" s="285">
        <v>0.1857242885</v>
      </c>
      <c r="R243" s="281">
        <v>8.8412156000000001E-4</v>
      </c>
      <c r="S243" s="258"/>
      <c r="T243" s="258" t="s">
        <v>2864</v>
      </c>
      <c r="U243" s="258"/>
      <c r="V243" s="258"/>
      <c r="X243" s="299"/>
      <c r="Y243" s="257"/>
      <c r="Z243" s="257"/>
      <c r="AA243" s="257"/>
      <c r="AB243" s="257"/>
      <c r="AC243" s="257"/>
      <c r="AD243" s="257"/>
      <c r="AE243" s="257"/>
      <c r="AF243" s="257"/>
      <c r="AG243" s="257"/>
      <c r="AH243" s="257"/>
      <c r="AI243" s="257"/>
      <c r="AJ243" s="257"/>
    </row>
    <row r="244" spans="3:36">
      <c r="C244" s="284" t="s">
        <v>361</v>
      </c>
      <c r="E244" s="257" t="s">
        <v>52</v>
      </c>
      <c r="F244" s="267" t="s">
        <v>2806</v>
      </c>
      <c r="G244" s="267">
        <v>1.0611816310232447</v>
      </c>
      <c r="H244" s="274">
        <v>6.9387782780000004E-2</v>
      </c>
      <c r="I244" s="274">
        <v>0.19530226219999999</v>
      </c>
      <c r="J244" s="274">
        <v>0.20289886604324486</v>
      </c>
      <c r="K244" s="274">
        <v>0.59359271999999996</v>
      </c>
      <c r="L244" s="267">
        <v>5.1171786206896543</v>
      </c>
      <c r="M244" s="263">
        <v>88.064048999999997</v>
      </c>
      <c r="N244" s="263">
        <v>0.15822923184470353</v>
      </c>
      <c r="O244" s="262">
        <v>8.5823575027263989E-6</v>
      </c>
      <c r="P244" s="262">
        <v>1.95099648014093E-8</v>
      </c>
      <c r="Q244" s="285">
        <v>0.39327271060000002</v>
      </c>
      <c r="R244" s="281">
        <v>6.9947327000000005E-4</v>
      </c>
      <c r="S244" s="258"/>
      <c r="T244" s="258" t="s">
        <v>2864</v>
      </c>
      <c r="U244" s="258"/>
      <c r="V244" s="258"/>
      <c r="X244" s="299"/>
      <c r="Y244" s="257"/>
      <c r="Z244" s="257"/>
      <c r="AA244" s="257"/>
      <c r="AB244" s="257"/>
      <c r="AC244" s="257"/>
      <c r="AD244" s="257"/>
      <c r="AE244" s="257"/>
      <c r="AF244" s="257"/>
      <c r="AG244" s="257"/>
      <c r="AH244" s="257"/>
      <c r="AI244" s="257"/>
      <c r="AJ244" s="257"/>
    </row>
    <row r="245" spans="3:36">
      <c r="C245" s="284" t="s">
        <v>2750</v>
      </c>
      <c r="E245" s="257" t="s">
        <v>52</v>
      </c>
      <c r="F245" s="267" t="s">
        <v>2807</v>
      </c>
      <c r="G245" s="267">
        <v>0.86488738575841573</v>
      </c>
      <c r="H245" s="274">
        <v>5.7349298040000003E-2</v>
      </c>
      <c r="I245" s="274">
        <v>0.17186209090000001</v>
      </c>
      <c r="J245" s="274">
        <v>0.1497144868184157</v>
      </c>
      <c r="K245" s="274">
        <v>0.48596150999999999</v>
      </c>
      <c r="L245" s="267">
        <v>4.1893233620689649</v>
      </c>
      <c r="M245" s="263">
        <v>69.333821</v>
      </c>
      <c r="N245" s="263">
        <v>0.13310772910253532</v>
      </c>
      <c r="O245" s="262">
        <v>7.2369689875619002E-6</v>
      </c>
      <c r="P245" s="262">
        <v>1.6311616030753798E-8</v>
      </c>
      <c r="Q245" s="285">
        <v>0.29814635300000003</v>
      </c>
      <c r="R245" s="281">
        <v>7.8410372999999998E-4</v>
      </c>
      <c r="S245" s="258"/>
      <c r="T245" s="258" t="s">
        <v>2864</v>
      </c>
      <c r="U245" s="258"/>
      <c r="V245" s="258"/>
      <c r="X245" s="299"/>
      <c r="Y245" s="257"/>
      <c r="Z245" s="257"/>
      <c r="AA245" s="257"/>
      <c r="AB245" s="257"/>
      <c r="AC245" s="257"/>
      <c r="AD245" s="257"/>
      <c r="AE245" s="257"/>
      <c r="AF245" s="257"/>
      <c r="AG245" s="257"/>
      <c r="AH245" s="257"/>
      <c r="AI245" s="257"/>
      <c r="AJ245" s="257"/>
    </row>
    <row r="246" spans="3:36">
      <c r="C246" s="284" t="s">
        <v>2751</v>
      </c>
      <c r="E246" s="257" t="s">
        <v>52</v>
      </c>
      <c r="F246" s="267" t="s">
        <v>2808</v>
      </c>
      <c r="G246" s="267">
        <v>0.63290327623298137</v>
      </c>
      <c r="H246" s="274">
        <v>4.312199798E-2</v>
      </c>
      <c r="I246" s="274">
        <v>0.14416006470000001</v>
      </c>
      <c r="J246" s="274">
        <v>8.68602235529813E-2</v>
      </c>
      <c r="K246" s="274">
        <v>0.35876099</v>
      </c>
      <c r="L246" s="267">
        <v>3.0927671551724139</v>
      </c>
      <c r="M246" s="263">
        <v>47.198098000000002</v>
      </c>
      <c r="N246" s="263">
        <v>0.1034186803344843</v>
      </c>
      <c r="O246" s="262">
        <v>5.6469643508855399E-6</v>
      </c>
      <c r="P246" s="262">
        <v>1.2531750081808402E-8</v>
      </c>
      <c r="Q246" s="285">
        <v>0.1857242885</v>
      </c>
      <c r="R246" s="281">
        <v>8.8412156000000001E-4</v>
      </c>
      <c r="S246" s="258"/>
      <c r="T246" s="258" t="s">
        <v>2864</v>
      </c>
      <c r="U246" s="258"/>
      <c r="V246" s="258"/>
      <c r="X246" s="299"/>
      <c r="Y246" s="257"/>
      <c r="Z246" s="257"/>
      <c r="AA246" s="257"/>
      <c r="AB246" s="257"/>
      <c r="AC246" s="257"/>
      <c r="AD246" s="257"/>
      <c r="AE246" s="257"/>
      <c r="AF246" s="257"/>
      <c r="AG246" s="257"/>
      <c r="AH246" s="257"/>
      <c r="AI246" s="257"/>
      <c r="AJ246" s="257"/>
    </row>
    <row r="247" spans="3:36">
      <c r="C247" s="284" t="s">
        <v>2752</v>
      </c>
      <c r="E247" s="257" t="s">
        <v>52</v>
      </c>
      <c r="F247" s="267" t="s">
        <v>2809</v>
      </c>
      <c r="G247" s="267">
        <v>1.375710106822214</v>
      </c>
      <c r="H247" s="274">
        <v>7.9664249100000001E-2</v>
      </c>
      <c r="I247" s="274">
        <v>0.2383321659</v>
      </c>
      <c r="J247" s="274">
        <v>0.39131220182221405</v>
      </c>
      <c r="K247" s="274">
        <v>0.66640149000000004</v>
      </c>
      <c r="L247" s="267">
        <v>5.7448404310344827</v>
      </c>
      <c r="M247" s="263">
        <v>96.010620000000003</v>
      </c>
      <c r="N247" s="263">
        <v>0.18488922751656833</v>
      </c>
      <c r="O247" s="262">
        <v>1.00272463253617E-5</v>
      </c>
      <c r="P247" s="262">
        <v>2.2367210559916404E-8</v>
      </c>
      <c r="Q247" s="285">
        <v>0.49587521299999998</v>
      </c>
      <c r="R247" s="281">
        <v>8.3012286000000001E-4</v>
      </c>
      <c r="S247" s="258"/>
      <c r="T247" s="258" t="s">
        <v>2864</v>
      </c>
      <c r="U247" s="258"/>
      <c r="V247" s="258"/>
      <c r="X247" s="299"/>
      <c r="Y247" s="257"/>
      <c r="Z247" s="257"/>
      <c r="AA247" s="257"/>
      <c r="AB247" s="257"/>
      <c r="AC247" s="257"/>
      <c r="AD247" s="257"/>
      <c r="AE247" s="257"/>
      <c r="AF247" s="257"/>
      <c r="AG247" s="257"/>
      <c r="AH247" s="257"/>
      <c r="AI247" s="257"/>
      <c r="AJ247" s="257"/>
    </row>
    <row r="248" spans="3:36">
      <c r="C248" s="284" t="s">
        <v>2753</v>
      </c>
      <c r="E248" s="257" t="s">
        <v>52</v>
      </c>
      <c r="F248" s="267" t="s">
        <v>2810</v>
      </c>
      <c r="G248" s="267">
        <v>1.0920468341479488</v>
      </c>
      <c r="H248" s="274">
        <v>6.47711906E-2</v>
      </c>
      <c r="I248" s="274">
        <v>0.20293923950000001</v>
      </c>
      <c r="J248" s="274">
        <v>0.28579078404794894</v>
      </c>
      <c r="K248" s="274">
        <v>0.53854561999999995</v>
      </c>
      <c r="L248" s="267">
        <v>4.6426346551724134</v>
      </c>
      <c r="M248" s="263">
        <v>75.073012000000006</v>
      </c>
      <c r="N248" s="263">
        <v>0.15236217166283877</v>
      </c>
      <c r="O248" s="262">
        <v>8.2804998559928994E-6</v>
      </c>
      <c r="P248" s="262">
        <v>1.8375183132554303E-8</v>
      </c>
      <c r="Q248" s="285">
        <v>0.37224815499999997</v>
      </c>
      <c r="R248" s="281">
        <v>8.7846177000000004E-4</v>
      </c>
      <c r="S248" s="258"/>
      <c r="T248" s="258" t="s">
        <v>2864</v>
      </c>
      <c r="U248" s="258"/>
      <c r="V248" s="258"/>
      <c r="X248" s="299"/>
      <c r="Y248" s="257"/>
      <c r="Z248" s="257"/>
      <c r="AA248" s="257"/>
      <c r="AB248" s="257"/>
      <c r="AC248" s="257"/>
      <c r="AD248" s="257"/>
      <c r="AE248" s="257"/>
      <c r="AF248" s="257"/>
      <c r="AG248" s="257"/>
      <c r="AH248" s="257"/>
      <c r="AI248" s="257"/>
      <c r="AJ248" s="257"/>
    </row>
    <row r="249" spans="3:36">
      <c r="C249" s="284" t="s">
        <v>2754</v>
      </c>
      <c r="E249" s="257" t="s">
        <v>52</v>
      </c>
      <c r="F249" s="267" t="s">
        <v>2811</v>
      </c>
      <c r="G249" s="267">
        <v>0.75680842669818138</v>
      </c>
      <c r="H249" s="274">
        <v>4.7170302730000002E-2</v>
      </c>
      <c r="I249" s="274">
        <v>0.16111123220000001</v>
      </c>
      <c r="J249" s="274">
        <v>0.16108366176818129</v>
      </c>
      <c r="K249" s="274">
        <v>0.38744323000000003</v>
      </c>
      <c r="L249" s="267">
        <v>3.3400278448275862</v>
      </c>
      <c r="M249" s="263">
        <v>50.328564999999998</v>
      </c>
      <c r="N249" s="263">
        <v>0.11392110311857509</v>
      </c>
      <c r="O249" s="262">
        <v>6.2161629891933998E-6</v>
      </c>
      <c r="P249" s="262">
        <v>1.3657331862210303E-8</v>
      </c>
      <c r="Q249" s="285">
        <v>0.22614345499999999</v>
      </c>
      <c r="R249" s="281">
        <v>9.3558957999999998E-4</v>
      </c>
      <c r="S249" s="258"/>
      <c r="T249" s="258" t="s">
        <v>2864</v>
      </c>
      <c r="U249" s="258"/>
      <c r="V249" s="258"/>
      <c r="X249" s="299"/>
      <c r="Y249" s="257"/>
      <c r="Z249" s="257"/>
      <c r="AA249" s="257"/>
      <c r="AB249" s="257"/>
      <c r="AC249" s="257"/>
      <c r="AD249" s="257"/>
      <c r="AE249" s="257"/>
      <c r="AF249" s="257"/>
      <c r="AG249" s="257"/>
      <c r="AH249" s="257"/>
      <c r="AI249" s="257"/>
      <c r="AJ249" s="257"/>
    </row>
    <row r="250" spans="3:36">
      <c r="C250" s="284" t="s">
        <v>2755</v>
      </c>
      <c r="E250" s="257" t="s">
        <v>52</v>
      </c>
      <c r="F250" s="267" t="s">
        <v>2812</v>
      </c>
      <c r="G250" s="267">
        <v>1.4269601500179134</v>
      </c>
      <c r="H250" s="274">
        <v>8.181552517E-2</v>
      </c>
      <c r="I250" s="274">
        <v>0.32739850049999997</v>
      </c>
      <c r="J250" s="274">
        <v>0.34239993434791338</v>
      </c>
      <c r="K250" s="274">
        <v>0.67534618999999996</v>
      </c>
      <c r="L250" s="267">
        <v>5.8219499137931026</v>
      </c>
      <c r="M250" s="263">
        <v>100.79934</v>
      </c>
      <c r="N250" s="263">
        <v>0.21702031138120884</v>
      </c>
      <c r="O250" s="262">
        <v>1.1873955270298E-5</v>
      </c>
      <c r="P250" s="262">
        <v>2.4343313489739408E-8</v>
      </c>
      <c r="Q250" s="285">
        <v>0.48593814799999996</v>
      </c>
      <c r="R250" s="281">
        <v>8.0658951000000005E-4</v>
      </c>
      <c r="S250" s="258"/>
      <c r="T250" s="258" t="s">
        <v>2864</v>
      </c>
      <c r="U250" s="258"/>
      <c r="V250" s="258"/>
      <c r="X250" s="299"/>
      <c r="Y250" s="257"/>
      <c r="Z250" s="257"/>
      <c r="AA250" s="257"/>
      <c r="AB250" s="257"/>
      <c r="AC250" s="257"/>
      <c r="AD250" s="257"/>
      <c r="AE250" s="257"/>
      <c r="AF250" s="257"/>
      <c r="AG250" s="257"/>
      <c r="AH250" s="257"/>
      <c r="AI250" s="257"/>
      <c r="AJ250" s="257"/>
    </row>
    <row r="251" spans="3:36">
      <c r="C251" s="284" t="s">
        <v>2756</v>
      </c>
      <c r="E251" s="257" t="s">
        <v>52</v>
      </c>
      <c r="F251" s="267" t="s">
        <v>2813</v>
      </c>
      <c r="G251" s="267">
        <v>1.129060755868232</v>
      </c>
      <c r="H251" s="274">
        <v>6.6324888929999992E-2</v>
      </c>
      <c r="I251" s="274">
        <v>0.26726492590000001</v>
      </c>
      <c r="J251" s="274">
        <v>0.25046526103823191</v>
      </c>
      <c r="K251" s="274">
        <v>0.54500568000000005</v>
      </c>
      <c r="L251" s="267">
        <v>4.6983248275862071</v>
      </c>
      <c r="M251" s="263">
        <v>78.531533999999994</v>
      </c>
      <c r="N251" s="263">
        <v>0.17556795257890168</v>
      </c>
      <c r="O251" s="262">
        <v>9.6142339970801994E-6</v>
      </c>
      <c r="P251" s="262">
        <v>1.9802368061642395E-8</v>
      </c>
      <c r="Q251" s="285">
        <v>0.36507139249999998</v>
      </c>
      <c r="R251" s="281">
        <v>8.6146547000000003E-4</v>
      </c>
      <c r="S251" s="258"/>
      <c r="T251" s="258" t="s">
        <v>2864</v>
      </c>
      <c r="U251" s="258"/>
      <c r="V251" s="258"/>
      <c r="X251" s="299"/>
      <c r="Y251" s="257"/>
      <c r="Z251" s="257"/>
      <c r="AA251" s="257"/>
      <c r="AB251" s="257"/>
      <c r="AC251" s="257"/>
      <c r="AD251" s="257"/>
      <c r="AE251" s="257"/>
      <c r="AF251" s="257"/>
      <c r="AG251" s="257"/>
      <c r="AH251" s="257"/>
      <c r="AI251" s="257"/>
      <c r="AJ251" s="257"/>
    </row>
    <row r="252" spans="3:36">
      <c r="C252" s="284" t="s">
        <v>2757</v>
      </c>
      <c r="E252" s="257" t="s">
        <v>52</v>
      </c>
      <c r="F252" s="267" t="s">
        <v>2814</v>
      </c>
      <c r="G252" s="267">
        <v>0.77699784255860826</v>
      </c>
      <c r="H252" s="274">
        <v>4.8017774739999998E-2</v>
      </c>
      <c r="I252" s="274">
        <v>0.19619797659999999</v>
      </c>
      <c r="J252" s="274">
        <v>0.14181519121860828</v>
      </c>
      <c r="K252" s="274">
        <v>0.39096690000000001</v>
      </c>
      <c r="L252" s="267">
        <v>3.3704043103448273</v>
      </c>
      <c r="M252" s="263">
        <v>52.215032000000001</v>
      </c>
      <c r="N252" s="263">
        <v>0.12657880315253342</v>
      </c>
      <c r="O252" s="262">
        <v>6.943654411386469E-6</v>
      </c>
      <c r="P252" s="262">
        <v>1.44357965221477E-8</v>
      </c>
      <c r="Q252" s="285">
        <v>0.2222288637</v>
      </c>
      <c r="R252" s="281">
        <v>9.2631886999999997E-4</v>
      </c>
      <c r="S252" s="258"/>
      <c r="T252" s="258" t="s">
        <v>2864</v>
      </c>
      <c r="U252" s="258"/>
      <c r="V252" s="258"/>
      <c r="X252" s="299"/>
      <c r="Y252" s="257"/>
      <c r="Z252" s="257"/>
      <c r="AA252" s="257"/>
      <c r="AB252" s="257"/>
      <c r="AC252" s="257"/>
      <c r="AD252" s="257"/>
      <c r="AE252" s="257"/>
      <c r="AF252" s="257"/>
      <c r="AG252" s="257"/>
      <c r="AH252" s="257"/>
      <c r="AI252" s="257"/>
      <c r="AJ252" s="257"/>
    </row>
    <row r="253" spans="3:36">
      <c r="C253" s="284" t="s">
        <v>2758</v>
      </c>
      <c r="E253" s="257" t="s">
        <v>52</v>
      </c>
      <c r="F253" s="267" t="s">
        <v>2815</v>
      </c>
      <c r="G253" s="267">
        <v>3.4037264270440173</v>
      </c>
      <c r="H253" s="274">
        <v>0.1161284336</v>
      </c>
      <c r="I253" s="274">
        <v>0.89534573689999997</v>
      </c>
      <c r="J253" s="274">
        <v>1.5836772965440171</v>
      </c>
      <c r="K253" s="274">
        <v>0.80857495999999995</v>
      </c>
      <c r="L253" s="267">
        <v>6.9704737931034479</v>
      </c>
      <c r="M253" s="263">
        <v>119.46396</v>
      </c>
      <c r="N253" s="263">
        <v>0.43596812856631539</v>
      </c>
      <c r="O253" s="262">
        <v>2.4242349864561499E-5</v>
      </c>
      <c r="P253" s="262">
        <v>3.9745792383058306E-8</v>
      </c>
      <c r="Q253" s="285">
        <v>0.77491686000000004</v>
      </c>
      <c r="R253" s="281">
        <v>1.4322689999999999E-3</v>
      </c>
      <c r="S253" s="258"/>
      <c r="T253" s="258" t="s">
        <v>2864</v>
      </c>
      <c r="U253" s="258"/>
      <c r="V253" s="258"/>
      <c r="X253" s="299"/>
      <c r="Y253" s="257"/>
      <c r="Z253" s="257"/>
      <c r="AA253" s="257"/>
      <c r="AB253" s="257"/>
      <c r="AC253" s="257"/>
      <c r="AD253" s="257"/>
      <c r="AE253" s="257"/>
      <c r="AF253" s="257"/>
      <c r="AG253" s="257"/>
      <c r="AH253" s="257"/>
      <c r="AI253" s="257"/>
      <c r="AJ253" s="257"/>
    </row>
    <row r="254" spans="3:36">
      <c r="C254" s="284" t="s">
        <v>2759</v>
      </c>
      <c r="E254" s="257" t="s">
        <v>52</v>
      </c>
      <c r="F254" s="267" t="s">
        <v>2816</v>
      </c>
      <c r="G254" s="267">
        <v>2.5567253201675846</v>
      </c>
      <c r="H254" s="274">
        <v>9.1106434409999992E-2</v>
      </c>
      <c r="I254" s="274">
        <v>0.67744904379999993</v>
      </c>
      <c r="J254" s="274">
        <v>1.1469433819575845</v>
      </c>
      <c r="K254" s="274">
        <v>0.64122646000000005</v>
      </c>
      <c r="L254" s="267">
        <v>5.5278143103448274</v>
      </c>
      <c r="M254" s="263">
        <v>92.011537000000004</v>
      </c>
      <c r="N254" s="263">
        <v>0.33369693644899706</v>
      </c>
      <c r="O254" s="262">
        <v>1.8546963713459401E-5</v>
      </c>
      <c r="P254" s="262">
        <v>3.0926380517085904E-8</v>
      </c>
      <c r="Q254" s="285">
        <v>0.57377823999999999</v>
      </c>
      <c r="R254" s="281">
        <v>1.3133451000000001E-3</v>
      </c>
      <c r="S254" s="258"/>
      <c r="T254" s="258" t="s">
        <v>2864</v>
      </c>
      <c r="U254" s="258"/>
      <c r="V254" s="258"/>
      <c r="X254" s="299"/>
      <c r="Y254" s="257"/>
      <c r="Z254" s="257"/>
      <c r="AA254" s="257"/>
      <c r="AB254" s="257"/>
      <c r="AC254" s="257"/>
      <c r="AD254" s="257"/>
      <c r="AE254" s="257"/>
      <c r="AF254" s="257"/>
      <c r="AG254" s="257"/>
      <c r="AH254" s="257"/>
      <c r="AI254" s="257"/>
      <c r="AJ254" s="257"/>
    </row>
    <row r="255" spans="3:36">
      <c r="C255" s="284" t="s">
        <v>2760</v>
      </c>
      <c r="E255" s="257" t="s">
        <v>52</v>
      </c>
      <c r="F255" s="267" t="s">
        <v>2817</v>
      </c>
      <c r="G255" s="267">
        <v>1.5557239660665283</v>
      </c>
      <c r="H255" s="274">
        <v>6.1534980909999995E-2</v>
      </c>
      <c r="I255" s="274">
        <v>0.41993476780000005</v>
      </c>
      <c r="J255" s="274">
        <v>0.63080325735652809</v>
      </c>
      <c r="K255" s="274">
        <v>0.44345096000000001</v>
      </c>
      <c r="L255" s="267">
        <v>3.8228531034482756</v>
      </c>
      <c r="M255" s="263">
        <v>59.567760999999997</v>
      </c>
      <c r="N255" s="263">
        <v>0.21283097413109933</v>
      </c>
      <c r="O255" s="262">
        <v>1.1816052317565998E-5</v>
      </c>
      <c r="P255" s="262">
        <v>2.0503439700730501E-8</v>
      </c>
      <c r="Q255" s="285">
        <v>0.33606896000000003</v>
      </c>
      <c r="R255" s="281">
        <v>1.1727987000000001E-3</v>
      </c>
      <c r="S255" s="258"/>
      <c r="T255" s="258" t="s">
        <v>2864</v>
      </c>
      <c r="U255" s="258"/>
      <c r="V255" s="258"/>
      <c r="X255" s="299"/>
      <c r="Y255" s="257"/>
      <c r="Z255" s="257"/>
      <c r="AA255" s="257"/>
      <c r="AB255" s="257"/>
      <c r="AC255" s="257"/>
      <c r="AD255" s="257"/>
      <c r="AE255" s="257"/>
      <c r="AF255" s="257"/>
      <c r="AG255" s="257"/>
      <c r="AH255" s="257"/>
      <c r="AI255" s="257"/>
      <c r="AJ255" s="257"/>
    </row>
    <row r="256" spans="3:36">
      <c r="C256" s="284" t="s">
        <v>2761</v>
      </c>
      <c r="E256" s="257" t="s">
        <v>52</v>
      </c>
      <c r="F256" s="267" t="s">
        <v>2818</v>
      </c>
      <c r="G256" s="267">
        <v>1.0597760081590444</v>
      </c>
      <c r="H256" s="274">
        <v>6.9352593069999996E-2</v>
      </c>
      <c r="I256" s="274">
        <v>0.19506063670000001</v>
      </c>
      <c r="J256" s="274">
        <v>0.20212487838904428</v>
      </c>
      <c r="K256" s="274">
        <v>0.59323789999999998</v>
      </c>
      <c r="L256" s="267">
        <v>5.1141198275862063</v>
      </c>
      <c r="M256" s="263">
        <v>88.014089999999996</v>
      </c>
      <c r="N256" s="263">
        <v>0.15808434484125591</v>
      </c>
      <c r="O256" s="262">
        <v>8.5744102949727994E-6</v>
      </c>
      <c r="P256" s="262">
        <v>1.9495875036020699E-8</v>
      </c>
      <c r="Q256" s="285">
        <v>0.39282617000000003</v>
      </c>
      <c r="R256" s="281">
        <v>6.9937470000000002E-4</v>
      </c>
      <c r="S256" s="258"/>
      <c r="T256" s="258" t="s">
        <v>2864</v>
      </c>
      <c r="U256" s="258"/>
      <c r="V256" s="258"/>
      <c r="X256" s="299"/>
      <c r="Y256" s="257"/>
      <c r="Z256" s="257"/>
      <c r="AA256" s="257"/>
      <c r="AB256" s="257"/>
      <c r="AC256" s="257"/>
      <c r="AD256" s="257"/>
      <c r="AE256" s="257"/>
      <c r="AF256" s="257"/>
      <c r="AG256" s="257"/>
      <c r="AH256" s="257"/>
      <c r="AI256" s="257"/>
      <c r="AJ256" s="257"/>
    </row>
    <row r="257" spans="3:36">
      <c r="C257" s="284" t="s">
        <v>2762</v>
      </c>
      <c r="E257" s="257" t="s">
        <v>52</v>
      </c>
      <c r="F257" s="267" t="s">
        <v>2819</v>
      </c>
      <c r="G257" s="267">
        <v>0.86387220796899311</v>
      </c>
      <c r="H257" s="274">
        <v>5.7323883189999994E-2</v>
      </c>
      <c r="I257" s="274">
        <v>0.17168757810000002</v>
      </c>
      <c r="J257" s="274">
        <v>0.14915549667899311</v>
      </c>
      <c r="K257" s="274">
        <v>0.48570524999999998</v>
      </c>
      <c r="L257" s="267">
        <v>4.1871142241379307</v>
      </c>
      <c r="M257" s="263">
        <v>69.297740000000005</v>
      </c>
      <c r="N257" s="263">
        <v>0.13300308898031005</v>
      </c>
      <c r="O257" s="262">
        <v>7.2312293706953005E-6</v>
      </c>
      <c r="P257" s="262">
        <v>1.6301439961535095E-8</v>
      </c>
      <c r="Q257" s="285">
        <v>0.297823852</v>
      </c>
      <c r="R257" s="281">
        <v>7.8403255000000002E-4</v>
      </c>
      <c r="S257" s="258"/>
      <c r="T257" s="258" t="s">
        <v>2864</v>
      </c>
      <c r="U257" s="258"/>
      <c r="V257" s="258"/>
      <c r="X257" s="299"/>
      <c r="Y257" s="257"/>
      <c r="Z257" s="257"/>
      <c r="AA257" s="257"/>
      <c r="AB257" s="257"/>
      <c r="AC257" s="257"/>
      <c r="AD257" s="257"/>
      <c r="AE257" s="257"/>
      <c r="AF257" s="257"/>
      <c r="AG257" s="257"/>
      <c r="AH257" s="257"/>
      <c r="AI257" s="257"/>
      <c r="AJ257" s="257"/>
    </row>
    <row r="258" spans="3:36">
      <c r="C258" s="284" t="s">
        <v>2763</v>
      </c>
      <c r="E258" s="257" t="s">
        <v>52</v>
      </c>
      <c r="F258" s="267" t="s">
        <v>2820</v>
      </c>
      <c r="G258" s="267">
        <v>0.63234953848829623</v>
      </c>
      <c r="H258" s="274">
        <v>4.310813443E-2</v>
      </c>
      <c r="I258" s="274">
        <v>0.14406487539999999</v>
      </c>
      <c r="J258" s="274">
        <v>8.6555318658296188E-2</v>
      </c>
      <c r="K258" s="274">
        <v>0.35862121000000002</v>
      </c>
      <c r="L258" s="267">
        <v>3.0915621551724137</v>
      </c>
      <c r="M258" s="263">
        <v>47.178417000000003</v>
      </c>
      <c r="N258" s="263">
        <v>0.10336160529736894</v>
      </c>
      <c r="O258" s="262">
        <v>5.6438337244038001E-6</v>
      </c>
      <c r="P258" s="262">
        <v>1.2526199748382801E-8</v>
      </c>
      <c r="Q258" s="285">
        <v>0.18554838080000002</v>
      </c>
      <c r="R258" s="281">
        <v>8.8408273000000002E-4</v>
      </c>
      <c r="S258" s="258"/>
      <c r="T258" s="258" t="s">
        <v>2864</v>
      </c>
      <c r="U258" s="258"/>
      <c r="V258" s="258"/>
      <c r="X258" s="299"/>
      <c r="Y258" s="257"/>
      <c r="Z258" s="257"/>
      <c r="AA258" s="257"/>
      <c r="AB258" s="257"/>
      <c r="AC258" s="257"/>
      <c r="AD258" s="257"/>
      <c r="AE258" s="257"/>
      <c r="AF258" s="257"/>
      <c r="AG258" s="257"/>
      <c r="AH258" s="257"/>
      <c r="AI258" s="257"/>
      <c r="AJ258" s="257"/>
    </row>
    <row r="259" spans="3:36">
      <c r="C259" s="284" t="s">
        <v>2764</v>
      </c>
      <c r="E259" s="257" t="s">
        <v>52</v>
      </c>
      <c r="F259" s="267" t="s">
        <v>2821</v>
      </c>
      <c r="G259" s="267">
        <v>1.4513191506212537</v>
      </c>
      <c r="H259" s="274">
        <v>8.0063460559999994E-2</v>
      </c>
      <c r="I259" s="274">
        <v>0.2279395692</v>
      </c>
      <c r="J259" s="274">
        <v>0.47541054086125373</v>
      </c>
      <c r="K259" s="274">
        <v>0.66790558</v>
      </c>
      <c r="L259" s="267">
        <v>5.7578067241379305</v>
      </c>
      <c r="M259" s="263">
        <v>100.06746</v>
      </c>
      <c r="N259" s="263">
        <v>0.1818807142921311</v>
      </c>
      <c r="O259" s="262">
        <v>9.8546796559314011E-6</v>
      </c>
      <c r="P259" s="262">
        <v>2.2078512404237605E-8</v>
      </c>
      <c r="Q259" s="285">
        <v>0.50409909799999997</v>
      </c>
      <c r="R259" s="281">
        <v>8.8069332999999997E-4</v>
      </c>
      <c r="S259" s="258"/>
      <c r="T259" s="258" t="s">
        <v>2864</v>
      </c>
      <c r="U259" s="258"/>
      <c r="V259" s="258"/>
      <c r="X259" s="299"/>
      <c r="Y259" s="257"/>
      <c r="Z259" s="257"/>
      <c r="AA259" s="257"/>
      <c r="AB259" s="257"/>
      <c r="AC259" s="257"/>
      <c r="AD259" s="257"/>
      <c r="AE259" s="257"/>
      <c r="AF259" s="257"/>
      <c r="AG259" s="257"/>
      <c r="AH259" s="257"/>
      <c r="AI259" s="257"/>
      <c r="AJ259" s="257"/>
    </row>
    <row r="260" spans="3:36">
      <c r="C260" s="284" t="s">
        <v>2765</v>
      </c>
      <c r="E260" s="257" t="s">
        <v>52</v>
      </c>
      <c r="F260" s="267" t="s">
        <v>2822</v>
      </c>
      <c r="G260" s="267">
        <v>1.1466533618297554</v>
      </c>
      <c r="H260" s="274">
        <v>6.505950982E-2</v>
      </c>
      <c r="I260" s="274">
        <v>0.19543347110000001</v>
      </c>
      <c r="J260" s="274">
        <v>0.34652847090975541</v>
      </c>
      <c r="K260" s="274">
        <v>0.53963190999999999</v>
      </c>
      <c r="L260" s="267">
        <v>4.6519992241379304</v>
      </c>
      <c r="M260" s="263">
        <v>78.002951999999993</v>
      </c>
      <c r="N260" s="263">
        <v>0.1501893553229541</v>
      </c>
      <c r="O260" s="262">
        <v>8.1558683298599001E-6</v>
      </c>
      <c r="P260" s="262">
        <v>1.8166677980289004E-8</v>
      </c>
      <c r="Q260" s="285">
        <v>0.378187628</v>
      </c>
      <c r="R260" s="281">
        <v>9.1498489E-4</v>
      </c>
      <c r="S260" s="258"/>
      <c r="T260" s="258" t="s">
        <v>2864</v>
      </c>
      <c r="U260" s="258"/>
      <c r="V260" s="258"/>
      <c r="X260" s="299"/>
      <c r="Y260" s="257"/>
      <c r="Z260" s="257"/>
      <c r="AA260" s="257"/>
      <c r="AB260" s="257"/>
      <c r="AC260" s="257"/>
      <c r="AD260" s="257"/>
      <c r="AE260" s="257"/>
      <c r="AF260" s="257"/>
      <c r="AG260" s="257"/>
      <c r="AH260" s="257"/>
      <c r="AI260" s="257"/>
      <c r="AJ260" s="257"/>
    </row>
    <row r="261" spans="3:36">
      <c r="C261" s="284" t="s">
        <v>2766</v>
      </c>
      <c r="E261" s="257" t="s">
        <v>52</v>
      </c>
      <c r="F261" s="267" t="s">
        <v>2823</v>
      </c>
      <c r="G261" s="267">
        <v>0.78659380668625745</v>
      </c>
      <c r="H261" s="274">
        <v>4.732756732E-2</v>
      </c>
      <c r="I261" s="274">
        <v>0.15701718339999998</v>
      </c>
      <c r="J261" s="274">
        <v>0.19421330596625747</v>
      </c>
      <c r="K261" s="274">
        <v>0.38803575000000001</v>
      </c>
      <c r="L261" s="267">
        <v>3.3451357758620688</v>
      </c>
      <c r="M261" s="263">
        <v>51.926715000000002</v>
      </c>
      <c r="N261" s="263">
        <v>0.11273593137845671</v>
      </c>
      <c r="O261" s="262">
        <v>6.1481821944117294E-6</v>
      </c>
      <c r="P261" s="262">
        <v>1.35436020480358E-8</v>
      </c>
      <c r="Q261" s="285">
        <v>0.229383171</v>
      </c>
      <c r="R261" s="281">
        <v>9.5551128E-4</v>
      </c>
      <c r="S261" s="258"/>
      <c r="T261" s="258" t="s">
        <v>2864</v>
      </c>
      <c r="U261" s="258"/>
      <c r="V261" s="258"/>
      <c r="X261" s="299"/>
      <c r="Y261" s="257"/>
      <c r="Z261" s="257"/>
      <c r="AA261" s="257"/>
      <c r="AB261" s="257"/>
      <c r="AC261" s="257"/>
      <c r="AD261" s="257"/>
      <c r="AE261" s="257"/>
      <c r="AF261" s="257"/>
      <c r="AG261" s="257"/>
      <c r="AH261" s="257"/>
      <c r="AI261" s="257"/>
      <c r="AJ261" s="257"/>
    </row>
    <row r="262" spans="3:36">
      <c r="C262" s="284" t="s">
        <v>2767</v>
      </c>
      <c r="E262" s="257" t="s">
        <v>52</v>
      </c>
      <c r="F262" s="267" t="s">
        <v>2824</v>
      </c>
      <c r="G262" s="267">
        <v>2.6095140652059086</v>
      </c>
      <c r="H262" s="274">
        <v>0.10947419460999999</v>
      </c>
      <c r="I262" s="274">
        <v>0.84837739030000003</v>
      </c>
      <c r="J262" s="274">
        <v>0.85327575029590852</v>
      </c>
      <c r="K262" s="274">
        <v>0.79838673000000004</v>
      </c>
      <c r="L262" s="267">
        <v>6.8826442241379313</v>
      </c>
      <c r="M262" s="263">
        <v>118.45265000000001</v>
      </c>
      <c r="N262" s="263">
        <v>0.41690204493046346</v>
      </c>
      <c r="O262" s="262">
        <v>2.32049936869025E-5</v>
      </c>
      <c r="P262" s="262">
        <v>3.8427494932602806E-8</v>
      </c>
      <c r="Q262" s="285">
        <v>0.65434706899999995</v>
      </c>
      <c r="R262" s="281">
        <v>1.0726086000000001E-3</v>
      </c>
      <c r="S262" s="258"/>
      <c r="T262" s="258" t="s">
        <v>2864</v>
      </c>
      <c r="U262" s="258"/>
      <c r="V262" s="258"/>
      <c r="X262" s="299"/>
      <c r="Y262" s="257"/>
      <c r="Z262" s="257"/>
      <c r="AA262" s="257"/>
      <c r="AB262" s="257"/>
      <c r="AC262" s="257"/>
      <c r="AD262" s="257"/>
      <c r="AE262" s="257"/>
      <c r="AF262" s="257"/>
      <c r="AG262" s="257"/>
      <c r="AH262" s="257"/>
      <c r="AI262" s="257"/>
      <c r="AJ262" s="257"/>
    </row>
    <row r="263" spans="3:36">
      <c r="C263" s="284" t="s">
        <v>2768</v>
      </c>
      <c r="E263" s="257" t="s">
        <v>52</v>
      </c>
      <c r="F263" s="267" t="s">
        <v>2825</v>
      </c>
      <c r="G263" s="267">
        <v>1.9831274767959506</v>
      </c>
      <c r="H263" s="274">
        <v>8.6300595250000001E-2</v>
      </c>
      <c r="I263" s="274">
        <v>0.6435274581</v>
      </c>
      <c r="J263" s="274">
        <v>0.61943112344595053</v>
      </c>
      <c r="K263" s="274">
        <v>0.63386830000000005</v>
      </c>
      <c r="L263" s="267">
        <v>5.4643818965517239</v>
      </c>
      <c r="M263" s="263">
        <v>91.281143</v>
      </c>
      <c r="N263" s="263">
        <v>0.31992697810717841</v>
      </c>
      <c r="O263" s="262">
        <v>1.7797761502200099E-5</v>
      </c>
      <c r="P263" s="262">
        <v>2.9974276522723404E-8</v>
      </c>
      <c r="Q263" s="285">
        <v>0.48670005599999999</v>
      </c>
      <c r="R263" s="281">
        <v>1.0535904E-3</v>
      </c>
      <c r="S263" s="258"/>
      <c r="T263" s="258" t="s">
        <v>2864</v>
      </c>
      <c r="U263" s="258"/>
      <c r="V263" s="258"/>
      <c r="X263" s="299"/>
      <c r="Y263" s="257"/>
      <c r="Z263" s="257"/>
      <c r="AA263" s="257"/>
      <c r="AB263" s="257"/>
      <c r="AC263" s="257"/>
      <c r="AD263" s="257"/>
      <c r="AE263" s="257"/>
      <c r="AF263" s="257"/>
      <c r="AG263" s="257"/>
      <c r="AH263" s="257"/>
      <c r="AI263" s="257"/>
      <c r="AJ263" s="257"/>
    </row>
    <row r="264" spans="3:36">
      <c r="C264" s="284" t="s">
        <v>2769</v>
      </c>
      <c r="E264" s="257" t="s">
        <v>52</v>
      </c>
      <c r="F264" s="267" t="s">
        <v>2826</v>
      </c>
      <c r="G264" s="267">
        <v>1.2428524173931821</v>
      </c>
      <c r="H264" s="274">
        <v>5.8913614279999998E-2</v>
      </c>
      <c r="I264" s="274">
        <v>0.40143207940000003</v>
      </c>
      <c r="J264" s="274">
        <v>0.34306930371318217</v>
      </c>
      <c r="K264" s="274">
        <v>0.43943742000000002</v>
      </c>
      <c r="L264" s="267">
        <v>3.7882536206896553</v>
      </c>
      <c r="M264" s="263">
        <v>59.169364000000002</v>
      </c>
      <c r="N264" s="263">
        <v>0.2053200935269629</v>
      </c>
      <c r="O264" s="262">
        <v>1.1407396905051851E-5</v>
      </c>
      <c r="P264" s="262">
        <v>1.99841104063928E-8</v>
      </c>
      <c r="Q264" s="285">
        <v>0.28857176400000001</v>
      </c>
      <c r="R264" s="281">
        <v>1.0311143E-3</v>
      </c>
      <c r="S264" s="258"/>
      <c r="T264" s="258" t="s">
        <v>2864</v>
      </c>
      <c r="U264" s="258"/>
      <c r="V264" s="258"/>
      <c r="X264" s="299"/>
      <c r="Y264" s="257"/>
      <c r="Z264" s="257"/>
      <c r="AA264" s="257"/>
      <c r="AB264" s="257"/>
      <c r="AC264" s="257"/>
      <c r="AD264" s="257"/>
      <c r="AE264" s="257"/>
      <c r="AF264" s="257"/>
      <c r="AG264" s="257"/>
      <c r="AH264" s="257"/>
      <c r="AI264" s="257"/>
      <c r="AJ264" s="257"/>
    </row>
    <row r="265" spans="3:36">
      <c r="C265" s="284" t="s">
        <v>2770</v>
      </c>
      <c r="E265" s="257" t="s">
        <v>52</v>
      </c>
      <c r="F265" s="267" t="s">
        <v>2827</v>
      </c>
      <c r="G265" s="267">
        <v>3.4190249607141605</v>
      </c>
      <c r="H265" s="274">
        <v>0.11915024745</v>
      </c>
      <c r="I265" s="274">
        <v>0.95300679929999998</v>
      </c>
      <c r="J265" s="274">
        <v>1.5236726739641606</v>
      </c>
      <c r="K265" s="274">
        <v>0.82319523999999999</v>
      </c>
      <c r="L265" s="267">
        <v>7.0965106896551724</v>
      </c>
      <c r="M265" s="263">
        <v>121.89499000000001</v>
      </c>
      <c r="N265" s="263">
        <v>0.45810361991536919</v>
      </c>
      <c r="O265" s="262">
        <v>2.5504570923789102E-5</v>
      </c>
      <c r="P265" s="262">
        <v>4.1316790087322199E-8</v>
      </c>
      <c r="Q265" s="285">
        <v>0.77525909999999998</v>
      </c>
      <c r="R265" s="281">
        <v>1.4075115999999999E-3</v>
      </c>
      <c r="S265" s="258"/>
      <c r="T265" s="258" t="s">
        <v>2864</v>
      </c>
      <c r="U265" s="258"/>
      <c r="V265" s="258"/>
      <c r="X265" s="299"/>
      <c r="Y265" s="257"/>
      <c r="Z265" s="257"/>
      <c r="AA265" s="257"/>
      <c r="AB265" s="257"/>
      <c r="AC265" s="257"/>
      <c r="AD265" s="257"/>
      <c r="AE265" s="257"/>
      <c r="AF265" s="257"/>
      <c r="AG265" s="257"/>
      <c r="AH265" s="257"/>
      <c r="AI265" s="257"/>
      <c r="AJ265" s="257"/>
    </row>
    <row r="266" spans="3:36">
      <c r="C266" s="284" t="s">
        <v>2771</v>
      </c>
      <c r="E266" s="257" t="s">
        <v>52</v>
      </c>
      <c r="F266" s="267" t="s">
        <v>2828</v>
      </c>
      <c r="G266" s="267">
        <v>2.5677742045861329</v>
      </c>
      <c r="H266" s="274">
        <v>9.3288856579999996E-2</v>
      </c>
      <c r="I266" s="274">
        <v>0.71909313779999995</v>
      </c>
      <c r="J266" s="274">
        <v>1.103606660206133</v>
      </c>
      <c r="K266" s="274">
        <v>0.65178555000000005</v>
      </c>
      <c r="L266" s="267">
        <v>5.6188409482758619</v>
      </c>
      <c r="M266" s="263">
        <v>93.767278000000005</v>
      </c>
      <c r="N266" s="263">
        <v>0.34968367608007866</v>
      </c>
      <c r="O266" s="262">
        <v>1.9458567584584898E-5</v>
      </c>
      <c r="P266" s="262">
        <v>3.20609894719358E-8</v>
      </c>
      <c r="Q266" s="285">
        <v>0.57402541100000004</v>
      </c>
      <c r="R266" s="281">
        <v>1.2954647999999999E-3</v>
      </c>
      <c r="S266" s="258"/>
      <c r="T266" s="258" t="s">
        <v>2864</v>
      </c>
      <c r="U266" s="258"/>
      <c r="V266" s="258"/>
      <c r="X266" s="299"/>
      <c r="Y266" s="257"/>
      <c r="Z266" s="257"/>
      <c r="AA266" s="257"/>
      <c r="AB266" s="257"/>
      <c r="AC266" s="257"/>
      <c r="AD266" s="257"/>
      <c r="AE266" s="257"/>
      <c r="AF266" s="257"/>
      <c r="AG266" s="257"/>
      <c r="AH266" s="257"/>
      <c r="AI266" s="257"/>
      <c r="AJ266" s="257"/>
    </row>
    <row r="267" spans="3:36">
      <c r="C267" s="284" t="s">
        <v>2772</v>
      </c>
      <c r="E267" s="257" t="s">
        <v>52</v>
      </c>
      <c r="F267" s="267" t="s">
        <v>2829</v>
      </c>
      <c r="G267" s="267">
        <v>1.5617506445742815</v>
      </c>
      <c r="H267" s="274">
        <v>6.2725392910000011E-2</v>
      </c>
      <c r="I267" s="274">
        <v>0.44264972089999999</v>
      </c>
      <c r="J267" s="274">
        <v>0.60716506076428156</v>
      </c>
      <c r="K267" s="274">
        <v>0.44921046999999997</v>
      </c>
      <c r="L267" s="267">
        <v>3.8725040517241376</v>
      </c>
      <c r="M267" s="263">
        <v>60.525436999999997</v>
      </c>
      <c r="N267" s="263">
        <v>0.22155101454397538</v>
      </c>
      <c r="O267" s="262">
        <v>1.231329084184356E-5</v>
      </c>
      <c r="P267" s="262">
        <v>2.1122316925125005E-8</v>
      </c>
      <c r="Q267" s="285">
        <v>0.33620378099999998</v>
      </c>
      <c r="R267" s="281">
        <v>1.1630458E-3</v>
      </c>
      <c r="S267" s="258"/>
      <c r="T267" s="258" t="s">
        <v>2864</v>
      </c>
      <c r="U267" s="258"/>
      <c r="V267" s="258"/>
      <c r="X267" s="299"/>
      <c r="Y267" s="257"/>
      <c r="Z267" s="257"/>
      <c r="AA267" s="257"/>
      <c r="AB267" s="257"/>
      <c r="AC267" s="257"/>
      <c r="AD267" s="257"/>
      <c r="AE267" s="257"/>
      <c r="AF267" s="257"/>
      <c r="AG267" s="257"/>
      <c r="AH267" s="257"/>
      <c r="AI267" s="257"/>
      <c r="AJ267" s="257"/>
    </row>
    <row r="268" spans="3:36">
      <c r="C268" s="284" t="s">
        <v>2773</v>
      </c>
      <c r="E268" s="257" t="s">
        <v>52</v>
      </c>
      <c r="F268" s="267" t="s">
        <v>2830</v>
      </c>
      <c r="G268" s="267">
        <v>1.1801645121334514</v>
      </c>
      <c r="H268" s="274">
        <v>7.718160869E-2</v>
      </c>
      <c r="I268" s="274">
        <v>0.21093363720000002</v>
      </c>
      <c r="J268" s="274">
        <v>0.23101407624345141</v>
      </c>
      <c r="K268" s="274">
        <v>0.66103518999999999</v>
      </c>
      <c r="L268" s="267">
        <v>5.6985792241379309</v>
      </c>
      <c r="M268" s="263">
        <v>99.061306999999999</v>
      </c>
      <c r="N268" s="263">
        <v>0.17447616988746895</v>
      </c>
      <c r="O268" s="262">
        <v>9.4516148347167013E-6</v>
      </c>
      <c r="P268" s="262">
        <v>2.1524204494480097E-8</v>
      </c>
      <c r="Q268" s="285">
        <v>0.4610448573</v>
      </c>
      <c r="R268" s="281">
        <v>7.5725650000000005E-4</v>
      </c>
      <c r="S268" s="258"/>
      <c r="T268" s="258" t="s">
        <v>2864</v>
      </c>
      <c r="U268" s="258"/>
      <c r="V268" s="258"/>
      <c r="X268" s="299"/>
      <c r="Y268" s="257"/>
      <c r="Z268" s="257"/>
      <c r="AA268" s="257"/>
      <c r="AB268" s="257"/>
      <c r="AC268" s="257"/>
      <c r="AD268" s="257"/>
      <c r="AE268" s="257"/>
      <c r="AF268" s="257"/>
      <c r="AG268" s="257"/>
      <c r="AH268" s="257"/>
      <c r="AI268" s="257"/>
      <c r="AJ268" s="257"/>
    </row>
    <row r="269" spans="3:36">
      <c r="C269" s="284" t="s">
        <v>2774</v>
      </c>
      <c r="E269" s="257" t="s">
        <v>52</v>
      </c>
      <c r="F269" s="267" t="s">
        <v>2831</v>
      </c>
      <c r="G269" s="267">
        <v>0.95081946406206486</v>
      </c>
      <c r="H269" s="274">
        <v>6.2978171410000006E-2</v>
      </c>
      <c r="I269" s="274">
        <v>0.18315141329999998</v>
      </c>
      <c r="J269" s="274">
        <v>0.1700199193520649</v>
      </c>
      <c r="K269" s="274">
        <v>0.53466996</v>
      </c>
      <c r="L269" s="267">
        <v>4.6092237931034479</v>
      </c>
      <c r="M269" s="263">
        <v>77.276285000000001</v>
      </c>
      <c r="N269" s="263">
        <v>0.1448416293452813</v>
      </c>
      <c r="O269" s="262">
        <v>7.8647659773936986E-6</v>
      </c>
      <c r="P269" s="262">
        <v>1.7766344834698095E-8</v>
      </c>
      <c r="Q269" s="285">
        <v>0.34709290340000004</v>
      </c>
      <c r="R269" s="281">
        <v>8.2583606999999998E-4</v>
      </c>
      <c r="S269" s="258"/>
      <c r="T269" s="258" t="s">
        <v>2864</v>
      </c>
      <c r="U269" s="258"/>
      <c r="V269" s="258"/>
      <c r="X269" s="299"/>
      <c r="Y269" s="257"/>
      <c r="Z269" s="257"/>
      <c r="AA269" s="257"/>
      <c r="AB269" s="257"/>
      <c r="AC269" s="257"/>
      <c r="AD269" s="257"/>
      <c r="AE269" s="257"/>
      <c r="AF269" s="257"/>
      <c r="AG269" s="257"/>
      <c r="AH269" s="257"/>
      <c r="AI269" s="257"/>
      <c r="AJ269" s="257"/>
    </row>
    <row r="270" spans="3:36">
      <c r="C270" s="284" t="s">
        <v>2775</v>
      </c>
      <c r="E270" s="257" t="s">
        <v>52</v>
      </c>
      <c r="F270" s="267" t="s">
        <v>2832</v>
      </c>
      <c r="G270" s="267">
        <v>0.67977532187851719</v>
      </c>
      <c r="H270" s="274">
        <v>4.6192292090000003E-2</v>
      </c>
      <c r="I270" s="274">
        <v>0.15031787739999999</v>
      </c>
      <c r="J270" s="274">
        <v>9.7935912388517204E-2</v>
      </c>
      <c r="K270" s="274">
        <v>0.38532924000000002</v>
      </c>
      <c r="L270" s="267">
        <v>3.3218037931034483</v>
      </c>
      <c r="M270" s="263">
        <v>51.530351000000003</v>
      </c>
      <c r="N270" s="263">
        <v>0.10981898941237987</v>
      </c>
      <c r="O270" s="262">
        <v>5.9893990640847497E-6</v>
      </c>
      <c r="P270" s="262">
        <v>1.3325238423718997E-8</v>
      </c>
      <c r="Q270" s="285">
        <v>0.21242241419999999</v>
      </c>
      <c r="R270" s="281">
        <v>9.0688464999999995E-4</v>
      </c>
      <c r="S270" s="258"/>
      <c r="T270" s="258" t="s">
        <v>2864</v>
      </c>
      <c r="U270" s="258"/>
      <c r="V270" s="258"/>
      <c r="X270" s="299"/>
      <c r="Y270" s="257"/>
      <c r="Z270" s="257"/>
      <c r="AA270" s="257"/>
      <c r="AB270" s="257"/>
      <c r="AC270" s="257"/>
      <c r="AD270" s="257"/>
      <c r="AE270" s="257"/>
      <c r="AF270" s="257"/>
      <c r="AG270" s="257"/>
      <c r="AH270" s="257"/>
      <c r="AI270" s="257"/>
      <c r="AJ270" s="257"/>
    </row>
    <row r="271" spans="3:36">
      <c r="C271" s="284" t="s">
        <v>2776</v>
      </c>
      <c r="E271" s="257" t="s">
        <v>52</v>
      </c>
      <c r="F271" s="267" t="s">
        <v>2833</v>
      </c>
      <c r="G271" s="267">
        <v>2.6095140652059086</v>
      </c>
      <c r="H271" s="274">
        <v>0.10947419460999999</v>
      </c>
      <c r="I271" s="274">
        <v>0.84837739030000003</v>
      </c>
      <c r="J271" s="274">
        <v>0.85327575029590852</v>
      </c>
      <c r="K271" s="274">
        <v>0.79838673000000004</v>
      </c>
      <c r="L271" s="267">
        <v>6.8826442241379313</v>
      </c>
      <c r="M271" s="263">
        <v>118.45265000000001</v>
      </c>
      <c r="N271" s="263">
        <v>0.41690204493046346</v>
      </c>
      <c r="O271" s="262">
        <v>2.32049936869025E-5</v>
      </c>
      <c r="P271" s="262">
        <v>3.8427494932602806E-8</v>
      </c>
      <c r="Q271" s="285">
        <v>0.65434706899999995</v>
      </c>
      <c r="R271" s="281">
        <v>1.0726086000000001E-3</v>
      </c>
      <c r="S271" s="258"/>
      <c r="T271" s="258" t="s">
        <v>2864</v>
      </c>
      <c r="U271" s="258"/>
      <c r="V271" s="258"/>
      <c r="X271" s="299"/>
      <c r="Y271" s="257"/>
      <c r="Z271" s="257"/>
      <c r="AA271" s="257"/>
      <c r="AB271" s="257"/>
      <c r="AC271" s="257"/>
      <c r="AD271" s="257"/>
      <c r="AE271" s="257"/>
      <c r="AF271" s="257"/>
      <c r="AG271" s="257"/>
      <c r="AH271" s="257"/>
      <c r="AI271" s="257"/>
      <c r="AJ271" s="257"/>
    </row>
    <row r="272" spans="3:36">
      <c r="C272" s="284" t="s">
        <v>2777</v>
      </c>
      <c r="E272" s="257" t="s">
        <v>52</v>
      </c>
      <c r="F272" s="267" t="s">
        <v>2834</v>
      </c>
      <c r="G272" s="267">
        <v>1.9831274767959506</v>
      </c>
      <c r="H272" s="274">
        <v>8.6300595250000001E-2</v>
      </c>
      <c r="I272" s="274">
        <v>0.6435274581</v>
      </c>
      <c r="J272" s="274">
        <v>0.61943112344595053</v>
      </c>
      <c r="K272" s="274">
        <v>0.63386830000000005</v>
      </c>
      <c r="L272" s="267">
        <v>5.4643818965517239</v>
      </c>
      <c r="M272" s="263">
        <v>91.281143</v>
      </c>
      <c r="N272" s="263">
        <v>0.31992697810717841</v>
      </c>
      <c r="O272" s="262">
        <v>1.7797761502200099E-5</v>
      </c>
      <c r="P272" s="262">
        <v>2.9974276522723404E-8</v>
      </c>
      <c r="Q272" s="285">
        <v>0.48670005599999999</v>
      </c>
      <c r="R272" s="281">
        <v>1.0535904E-3</v>
      </c>
      <c r="S272" s="258"/>
      <c r="T272" s="258" t="s">
        <v>2864</v>
      </c>
      <c r="U272" s="258"/>
      <c r="V272" s="258"/>
      <c r="X272" s="299"/>
      <c r="Y272" s="257"/>
      <c r="Z272" s="257"/>
      <c r="AA272" s="257"/>
      <c r="AB272" s="257"/>
      <c r="AC272" s="257"/>
      <c r="AD272" s="257"/>
      <c r="AE272" s="257"/>
      <c r="AF272" s="257"/>
      <c r="AG272" s="257"/>
      <c r="AH272" s="257"/>
      <c r="AI272" s="257"/>
      <c r="AJ272" s="257"/>
    </row>
    <row r="273" spans="3:36">
      <c r="C273" s="284" t="s">
        <v>2778</v>
      </c>
      <c r="E273" s="257" t="s">
        <v>52</v>
      </c>
      <c r="F273" s="267" t="s">
        <v>2835</v>
      </c>
      <c r="G273" s="267">
        <v>1.2428524173931821</v>
      </c>
      <c r="H273" s="274">
        <v>5.8913614279999998E-2</v>
      </c>
      <c r="I273" s="274">
        <v>0.40143207940000003</v>
      </c>
      <c r="J273" s="274">
        <v>0.34306930371318217</v>
      </c>
      <c r="K273" s="274">
        <v>0.43943742000000002</v>
      </c>
      <c r="L273" s="267">
        <v>3.7882536206896553</v>
      </c>
      <c r="M273" s="263">
        <v>59.169364000000002</v>
      </c>
      <c r="N273" s="263">
        <v>0.2053200935269629</v>
      </c>
      <c r="O273" s="262">
        <v>1.1407396905051851E-5</v>
      </c>
      <c r="P273" s="262">
        <v>1.99841104063928E-8</v>
      </c>
      <c r="Q273" s="285">
        <v>0.28857176400000001</v>
      </c>
      <c r="R273" s="281">
        <v>1.0311143E-3</v>
      </c>
      <c r="S273" s="258"/>
      <c r="T273" s="258" t="s">
        <v>2864</v>
      </c>
      <c r="U273" s="258"/>
      <c r="V273" s="258"/>
      <c r="X273" s="299"/>
      <c r="Y273" s="257"/>
      <c r="Z273" s="257"/>
      <c r="AA273" s="257"/>
      <c r="AB273" s="257"/>
      <c r="AC273" s="257"/>
      <c r="AD273" s="257"/>
      <c r="AE273" s="257"/>
      <c r="AF273" s="257"/>
      <c r="AG273" s="257"/>
      <c r="AH273" s="257"/>
      <c r="AI273" s="257"/>
      <c r="AJ273" s="257"/>
    </row>
    <row r="274" spans="3:36">
      <c r="C274" s="284" t="s">
        <v>2779</v>
      </c>
      <c r="E274" s="257" t="s">
        <v>52</v>
      </c>
      <c r="F274" s="267" t="s">
        <v>2836</v>
      </c>
      <c r="G274" s="267">
        <v>1.0630017537622591</v>
      </c>
      <c r="H274" s="274">
        <v>6.9493793540000001E-2</v>
      </c>
      <c r="I274" s="274">
        <v>0.19567412579999999</v>
      </c>
      <c r="J274" s="274">
        <v>0.20356485442225933</v>
      </c>
      <c r="K274" s="274">
        <v>0.59426897999999995</v>
      </c>
      <c r="L274" s="267">
        <v>5.1230084482758613</v>
      </c>
      <c r="M274" s="263">
        <v>88.179018999999997</v>
      </c>
      <c r="N274" s="263">
        <v>0.15845310821084746</v>
      </c>
      <c r="O274" s="262">
        <v>8.5946060639900988E-6</v>
      </c>
      <c r="P274" s="262">
        <v>1.95392321576902E-8</v>
      </c>
      <c r="Q274" s="285">
        <v>0.39345026</v>
      </c>
      <c r="R274" s="281">
        <v>7.0066130999999995E-4</v>
      </c>
      <c r="S274" s="258"/>
      <c r="T274" s="258" t="s">
        <v>2864</v>
      </c>
      <c r="U274" s="258"/>
      <c r="V274" s="258"/>
      <c r="X274" s="299"/>
      <c r="Y274" s="257"/>
      <c r="Z274" s="257"/>
      <c r="AA274" s="257"/>
      <c r="AB274" s="257"/>
      <c r="AC274" s="257"/>
      <c r="AD274" s="257"/>
      <c r="AE274" s="257"/>
      <c r="AF274" s="257"/>
      <c r="AG274" s="257"/>
      <c r="AH274" s="257"/>
      <c r="AI274" s="257"/>
      <c r="AJ274" s="257"/>
    </row>
    <row r="275" spans="3:36">
      <c r="C275" s="284" t="s">
        <v>2780</v>
      </c>
      <c r="E275" s="257" t="s">
        <v>52</v>
      </c>
      <c r="F275" s="267" t="s">
        <v>2837</v>
      </c>
      <c r="G275" s="267">
        <v>0.86620191765514831</v>
      </c>
      <c r="H275" s="274">
        <v>5.7425862029999997E-2</v>
      </c>
      <c r="I275" s="274">
        <v>0.17213065619999998</v>
      </c>
      <c r="J275" s="274">
        <v>0.15019547942514838</v>
      </c>
      <c r="K275" s="274">
        <v>0.48644991999999998</v>
      </c>
      <c r="L275" s="267">
        <v>4.1935337931034482</v>
      </c>
      <c r="M275" s="263">
        <v>69.416854999999998</v>
      </c>
      <c r="N275" s="263">
        <v>0.13326941616355845</v>
      </c>
      <c r="O275" s="262">
        <v>7.2458150702856E-6</v>
      </c>
      <c r="P275" s="262">
        <v>1.6332754139672198E-8</v>
      </c>
      <c r="Q275" s="285">
        <v>0.29827457540000002</v>
      </c>
      <c r="R275" s="281">
        <v>7.8496176000000003E-4</v>
      </c>
      <c r="S275" s="258"/>
      <c r="T275" s="258" t="s">
        <v>2864</v>
      </c>
      <c r="U275" s="258"/>
      <c r="V275" s="258"/>
      <c r="X275" s="299"/>
      <c r="Y275" s="257"/>
      <c r="Z275" s="257"/>
      <c r="AA275" s="257"/>
      <c r="AB275" s="257"/>
      <c r="AC275" s="257"/>
      <c r="AD275" s="257"/>
      <c r="AE275" s="257"/>
      <c r="AF275" s="257"/>
      <c r="AG275" s="257"/>
      <c r="AH275" s="257"/>
      <c r="AI275" s="257"/>
      <c r="AJ275" s="257"/>
    </row>
    <row r="276" spans="3:36">
      <c r="C276" s="284" t="s">
        <v>2781</v>
      </c>
      <c r="E276" s="257" t="s">
        <v>52</v>
      </c>
      <c r="F276" s="267" t="s">
        <v>2838</v>
      </c>
      <c r="G276" s="267">
        <v>0.63362028700138096</v>
      </c>
      <c r="H276" s="274">
        <v>4.3163758890000001E-2</v>
      </c>
      <c r="I276" s="274">
        <v>0.14430655650000002</v>
      </c>
      <c r="J276" s="274">
        <v>8.7122581611380895E-2</v>
      </c>
      <c r="K276" s="274">
        <v>0.35902739</v>
      </c>
      <c r="L276" s="267">
        <v>3.0950637068965516</v>
      </c>
      <c r="M276" s="263">
        <v>47.243388000000003</v>
      </c>
      <c r="N276" s="263">
        <v>0.10350687297040286</v>
      </c>
      <c r="O276" s="262">
        <v>5.6517894788348992E-6</v>
      </c>
      <c r="P276" s="262">
        <v>1.2543279618393903E-8</v>
      </c>
      <c r="Q276" s="285">
        <v>0.18579423080000002</v>
      </c>
      <c r="R276" s="281">
        <v>8.8458956999999997E-4</v>
      </c>
      <c r="S276" s="258"/>
      <c r="T276" s="258" t="s">
        <v>2864</v>
      </c>
      <c r="U276" s="258"/>
      <c r="V276" s="258"/>
      <c r="X276" s="299"/>
      <c r="Y276" s="257"/>
      <c r="Z276" s="257"/>
      <c r="AA276" s="257"/>
      <c r="AB276" s="257"/>
      <c r="AC276" s="257"/>
      <c r="AD276" s="257"/>
      <c r="AE276" s="257"/>
      <c r="AF276" s="257"/>
      <c r="AG276" s="257"/>
      <c r="AH276" s="257"/>
      <c r="AI276" s="257"/>
      <c r="AJ276" s="257"/>
    </row>
    <row r="277" spans="3:36">
      <c r="C277" s="284" t="s">
        <v>2782</v>
      </c>
      <c r="D277" s="272"/>
      <c r="E277" s="257" t="s">
        <v>52</v>
      </c>
      <c r="F277" s="267" t="s">
        <v>2839</v>
      </c>
      <c r="G277" s="267">
        <v>1.4539065467393013</v>
      </c>
      <c r="H277" s="274">
        <v>8.7699795200000014E-2</v>
      </c>
      <c r="I277" s="274">
        <v>0.25239128099999997</v>
      </c>
      <c r="J277" s="274">
        <v>0.37421103053930127</v>
      </c>
      <c r="K277" s="274">
        <v>0.73960444000000003</v>
      </c>
      <c r="L277" s="267">
        <v>6.3759003448275857</v>
      </c>
      <c r="M277" s="263">
        <v>107.96133</v>
      </c>
      <c r="N277" s="263">
        <v>0.2014393245381923</v>
      </c>
      <c r="O277" s="262">
        <v>1.09115582810871E-5</v>
      </c>
      <c r="P277" s="262">
        <v>2.4487510819422502E-8</v>
      </c>
      <c r="Q277" s="285">
        <v>0.56230490799999999</v>
      </c>
      <c r="R277" s="281">
        <v>8.6910548000000004E-4</v>
      </c>
      <c r="S277" s="258"/>
      <c r="T277" s="258" t="s">
        <v>2864</v>
      </c>
      <c r="U277" s="258"/>
      <c r="V277" s="258"/>
      <c r="X277" s="299"/>
      <c r="Y277" s="257"/>
      <c r="Z277" s="257"/>
      <c r="AA277" s="257"/>
      <c r="AB277" s="257"/>
      <c r="AC277" s="257"/>
      <c r="AD277" s="257"/>
      <c r="AE277" s="257"/>
      <c r="AF277" s="257"/>
      <c r="AG277" s="257"/>
      <c r="AH277" s="257"/>
      <c r="AI277" s="257"/>
      <c r="AJ277" s="257"/>
    </row>
    <row r="278" spans="3:36">
      <c r="C278" s="284" t="s">
        <v>2783</v>
      </c>
      <c r="E278" s="257" t="s">
        <v>52</v>
      </c>
      <c r="F278" s="267" t="s">
        <v>2840</v>
      </c>
      <c r="G278" s="267">
        <v>1.1485220461767898</v>
      </c>
      <c r="H278" s="274">
        <v>7.0574640599999988E-2</v>
      </c>
      <c r="I278" s="274">
        <v>0.21309304339999999</v>
      </c>
      <c r="J278" s="274">
        <v>0.27343994217678985</v>
      </c>
      <c r="K278" s="274">
        <v>0.59141442</v>
      </c>
      <c r="L278" s="267">
        <v>5.0984001724137924</v>
      </c>
      <c r="M278" s="263">
        <v>83.704077999999996</v>
      </c>
      <c r="N278" s="263">
        <v>0.16431501806870127</v>
      </c>
      <c r="O278" s="262">
        <v>8.9191695321778999E-6</v>
      </c>
      <c r="P278" s="262">
        <v>1.9906510471535499E-8</v>
      </c>
      <c r="Q278" s="285">
        <v>0.42022516800000004</v>
      </c>
      <c r="R278" s="281">
        <v>9.0661588999999996E-4</v>
      </c>
      <c r="S278" s="258"/>
      <c r="T278" s="258" t="s">
        <v>2864</v>
      </c>
      <c r="U278" s="258"/>
      <c r="V278" s="258"/>
      <c r="X278" s="299"/>
      <c r="Y278" s="257"/>
      <c r="Z278" s="257"/>
      <c r="AA278" s="257"/>
      <c r="AB278" s="257"/>
      <c r="AC278" s="257"/>
      <c r="AD278" s="257"/>
      <c r="AE278" s="257"/>
      <c r="AF278" s="257"/>
      <c r="AG278" s="257"/>
      <c r="AH278" s="257"/>
      <c r="AI278" s="257"/>
      <c r="AJ278" s="257"/>
    </row>
    <row r="279" spans="3:36">
      <c r="C279" s="284" t="s">
        <v>2784</v>
      </c>
      <c r="D279" s="272"/>
      <c r="E279" s="257" t="s">
        <v>52</v>
      </c>
      <c r="F279" s="267" t="s">
        <v>2841</v>
      </c>
      <c r="G279" s="267">
        <v>0.7876130899872763</v>
      </c>
      <c r="H279" s="274">
        <v>5.033582063E-2</v>
      </c>
      <c r="I279" s="274">
        <v>0.1666496787</v>
      </c>
      <c r="J279" s="274">
        <v>0.15434683065727628</v>
      </c>
      <c r="K279" s="274">
        <v>0.41628076000000003</v>
      </c>
      <c r="L279" s="267">
        <v>3.5886272413793106</v>
      </c>
      <c r="M279" s="263">
        <v>55.036419000000002</v>
      </c>
      <c r="N279" s="263">
        <v>0.12044083798396575</v>
      </c>
      <c r="O279" s="262">
        <v>6.5645282663670001E-6</v>
      </c>
      <c r="P279" s="262">
        <v>1.4492602096098599E-8</v>
      </c>
      <c r="Q279" s="285">
        <v>0.25231274059999997</v>
      </c>
      <c r="R279" s="281">
        <v>9.5094636999999997E-4</v>
      </c>
      <c r="S279" s="258"/>
      <c r="T279" s="258" t="s">
        <v>2864</v>
      </c>
      <c r="U279" s="258"/>
      <c r="V279" s="258"/>
      <c r="X279" s="299"/>
      <c r="Y279" s="257"/>
      <c r="Z279" s="257"/>
      <c r="AA279" s="257"/>
      <c r="AB279" s="257"/>
      <c r="AC279" s="257"/>
      <c r="AD279" s="257"/>
      <c r="AE279" s="257"/>
      <c r="AF279" s="257"/>
      <c r="AG279" s="257"/>
      <c r="AH279" s="257"/>
      <c r="AI279" s="257"/>
      <c r="AJ279" s="257"/>
    </row>
    <row r="280" spans="3:36">
      <c r="C280" s="284" t="s">
        <v>2785</v>
      </c>
      <c r="E280" s="257" t="s">
        <v>52</v>
      </c>
      <c r="F280" s="267" t="s">
        <v>2842</v>
      </c>
      <c r="G280" s="267">
        <v>1.1512041219849991</v>
      </c>
      <c r="H280" s="274">
        <v>7.6240010149999995E-2</v>
      </c>
      <c r="I280" s="274">
        <v>0.21680387040000001</v>
      </c>
      <c r="J280" s="274">
        <v>0.21661713143499911</v>
      </c>
      <c r="K280" s="274">
        <v>0.64154310999999997</v>
      </c>
      <c r="L280" s="267">
        <v>5.5305440517241378</v>
      </c>
      <c r="M280" s="263">
        <v>94.380966999999998</v>
      </c>
      <c r="N280" s="263">
        <v>0.17337635399701581</v>
      </c>
      <c r="O280" s="262">
        <v>9.404971167085568E-6</v>
      </c>
      <c r="P280" s="262">
        <v>2.1216990977390501E-8</v>
      </c>
      <c r="Q280" s="285">
        <v>0.44104646799999997</v>
      </c>
      <c r="R280" s="281">
        <v>7.3552603999999997E-4</v>
      </c>
      <c r="S280" s="258"/>
      <c r="T280" s="258" t="s">
        <v>2864</v>
      </c>
      <c r="U280" s="258"/>
      <c r="V280" s="258"/>
      <c r="X280" s="299"/>
      <c r="Y280" s="257"/>
      <c r="Z280" s="257"/>
      <c r="AA280" s="257"/>
      <c r="AB280" s="257"/>
      <c r="AC280" s="257"/>
      <c r="AD280" s="257"/>
      <c r="AE280" s="257"/>
      <c r="AF280" s="257"/>
      <c r="AG280" s="257"/>
      <c r="AH280" s="257"/>
      <c r="AI280" s="257"/>
      <c r="AJ280" s="257"/>
    </row>
    <row r="281" spans="3:36">
      <c r="C281" s="284" t="s">
        <v>2786</v>
      </c>
      <c r="E281" s="257" t="s">
        <v>52</v>
      </c>
      <c r="F281" s="267" t="s">
        <v>2843</v>
      </c>
      <c r="G281" s="267">
        <v>0.92990362204379384</v>
      </c>
      <c r="H281" s="274">
        <v>6.2298128519999996E-2</v>
      </c>
      <c r="I281" s="274">
        <v>0.18739101920000001</v>
      </c>
      <c r="J281" s="274">
        <v>0.15962212432379383</v>
      </c>
      <c r="K281" s="274">
        <v>0.52059235000000004</v>
      </c>
      <c r="L281" s="267">
        <v>4.4878650862068969</v>
      </c>
      <c r="M281" s="263">
        <v>73.896039000000002</v>
      </c>
      <c r="N281" s="263">
        <v>0.14404731636531776</v>
      </c>
      <c r="O281" s="262">
        <v>7.8310787893545709E-6</v>
      </c>
      <c r="P281" s="262">
        <v>1.7544468605581602E-8</v>
      </c>
      <c r="Q281" s="285">
        <v>0.33264961949999999</v>
      </c>
      <c r="R281" s="281">
        <v>8.1014184999999997E-4</v>
      </c>
      <c r="S281" s="258"/>
      <c r="T281" s="258" t="s">
        <v>2864</v>
      </c>
      <c r="U281" s="258"/>
      <c r="V281" s="258"/>
      <c r="X281" s="299"/>
      <c r="Y281" s="257"/>
      <c r="Z281" s="257"/>
      <c r="AA281" s="257"/>
      <c r="AB281" s="257"/>
      <c r="AC281" s="257"/>
      <c r="AD281" s="257"/>
      <c r="AE281" s="257"/>
      <c r="AF281" s="257"/>
      <c r="AG281" s="257"/>
      <c r="AH281" s="257"/>
      <c r="AI281" s="257"/>
      <c r="AJ281" s="257"/>
    </row>
    <row r="282" spans="3:36">
      <c r="C282" s="284" t="s">
        <v>2787</v>
      </c>
      <c r="E282" s="257" t="s">
        <v>52</v>
      </c>
      <c r="F282" s="267" t="s">
        <v>2844</v>
      </c>
      <c r="G282" s="267">
        <v>0.66836668068591476</v>
      </c>
      <c r="H282" s="274">
        <v>4.5821359339999999E-2</v>
      </c>
      <c r="I282" s="274">
        <v>0.15263039270000001</v>
      </c>
      <c r="J282" s="274">
        <v>9.226438864591481E-2</v>
      </c>
      <c r="K282" s="274">
        <v>0.37765053999999998</v>
      </c>
      <c r="L282" s="267">
        <v>3.2556081034482753</v>
      </c>
      <c r="M282" s="263">
        <v>49.686579999999999</v>
      </c>
      <c r="N282" s="263">
        <v>0.10938572930652013</v>
      </c>
      <c r="O282" s="262">
        <v>5.9710243254088299E-6</v>
      </c>
      <c r="P282" s="262">
        <v>1.3204215067674499E-8</v>
      </c>
      <c r="Q282" s="285">
        <v>0.2045442539</v>
      </c>
      <c r="R282" s="281">
        <v>8.9832417000000001E-4</v>
      </c>
      <c r="S282" s="258"/>
      <c r="T282" s="258" t="s">
        <v>2864</v>
      </c>
      <c r="U282" s="258"/>
      <c r="V282" s="258"/>
      <c r="X282" s="299"/>
      <c r="Y282" s="257"/>
      <c r="Z282" s="257"/>
      <c r="AA282" s="257"/>
      <c r="AB282" s="257"/>
      <c r="AC282" s="257"/>
      <c r="AD282" s="257"/>
      <c r="AE282" s="257"/>
      <c r="AF282" s="257"/>
      <c r="AG282" s="257"/>
      <c r="AH282" s="257"/>
      <c r="AI282" s="257"/>
      <c r="AJ282" s="257"/>
    </row>
    <row r="283" spans="3:36">
      <c r="C283" s="273" t="s">
        <v>148</v>
      </c>
      <c r="D283" s="272" t="s">
        <v>13</v>
      </c>
      <c r="E283" s="272"/>
      <c r="F283" s="291"/>
      <c r="G283" s="291"/>
      <c r="H283" s="289"/>
      <c r="I283" s="289"/>
      <c r="J283" s="289"/>
      <c r="K283" s="289"/>
      <c r="L283" s="290"/>
      <c r="M283" s="290"/>
      <c r="N283" s="290"/>
      <c r="O283" s="289"/>
      <c r="P283" s="289"/>
      <c r="Q283" s="289"/>
      <c r="R283" s="280"/>
      <c r="X283" s="257"/>
      <c r="Y283" s="257"/>
      <c r="Z283" s="257"/>
      <c r="AA283" s="257"/>
      <c r="AB283" s="257"/>
      <c r="AC283" s="257"/>
      <c r="AD283" s="257"/>
      <c r="AE283" s="257"/>
      <c r="AF283" s="257"/>
      <c r="AG283" s="257"/>
      <c r="AH283" s="257"/>
      <c r="AI283" s="257"/>
      <c r="AJ283" s="257"/>
    </row>
    <row r="284" spans="3:36">
      <c r="C284" s="284" t="s">
        <v>362</v>
      </c>
      <c r="E284" s="257" t="s">
        <v>52</v>
      </c>
      <c r="F284" s="267" t="s">
        <v>1816</v>
      </c>
      <c r="G284" s="267">
        <v>0.2401443295592125</v>
      </c>
      <c r="H284" s="274">
        <v>1.2613083428000001E-2</v>
      </c>
      <c r="I284" s="274">
        <v>2.1142558700000001E-2</v>
      </c>
      <c r="J284" s="274">
        <v>9.1101827431212479E-2</v>
      </c>
      <c r="K284" s="274">
        <v>0.11528686</v>
      </c>
      <c r="L284" s="267">
        <v>0.99385224137931039</v>
      </c>
      <c r="M284" s="263">
        <v>24.525395</v>
      </c>
      <c r="N284" s="263">
        <v>2.4570923568208149E-2</v>
      </c>
      <c r="O284" s="262">
        <v>1.3202771430804998E-6</v>
      </c>
      <c r="P284" s="262">
        <v>3.4990565606169991E-9</v>
      </c>
      <c r="Q284" s="285">
        <v>5.3723150600000005E-2</v>
      </c>
      <c r="R284" s="281">
        <v>1.7245128E-4</v>
      </c>
      <c r="S284" s="258"/>
      <c r="T284" s="258" t="s">
        <v>1201</v>
      </c>
      <c r="U284" s="258"/>
      <c r="V284" s="258"/>
      <c r="X284" s="299"/>
      <c r="Y284" s="257"/>
      <c r="Z284" s="257"/>
      <c r="AA284" s="257"/>
      <c r="AB284" s="257"/>
      <c r="AC284" s="257"/>
      <c r="AD284" s="257"/>
      <c r="AE284" s="257"/>
      <c r="AF284" s="257"/>
      <c r="AG284" s="257"/>
      <c r="AH284" s="257"/>
      <c r="AI284" s="257"/>
      <c r="AJ284" s="257"/>
    </row>
    <row r="285" spans="3:36">
      <c r="C285" s="284" t="s">
        <v>363</v>
      </c>
      <c r="E285" s="257" t="s">
        <v>52</v>
      </c>
      <c r="F285" s="267" t="s">
        <v>1817</v>
      </c>
      <c r="G285" s="267">
        <v>0.23672484138795263</v>
      </c>
      <c r="H285" s="274">
        <v>1.2605679731E-2</v>
      </c>
      <c r="I285" s="274">
        <v>2.0515288700000002E-2</v>
      </c>
      <c r="J285" s="274">
        <v>8.8094322956952631E-2</v>
      </c>
      <c r="K285" s="274">
        <v>0.11550955</v>
      </c>
      <c r="L285" s="267">
        <v>0.99577198275862067</v>
      </c>
      <c r="M285" s="263">
        <v>24.628105999999999</v>
      </c>
      <c r="N285" s="263">
        <v>2.4359845343169449E-2</v>
      </c>
      <c r="O285" s="262">
        <v>1.30811923000029E-6</v>
      </c>
      <c r="P285" s="262">
        <v>3.4898790029128996E-9</v>
      </c>
      <c r="Q285" s="285">
        <v>5.35530917E-2</v>
      </c>
      <c r="R285" s="281">
        <v>1.5708812000000001E-4</v>
      </c>
      <c r="S285" s="258"/>
      <c r="T285" s="258" t="s">
        <v>1201</v>
      </c>
      <c r="U285" s="258"/>
      <c r="V285" s="258"/>
      <c r="X285" s="299"/>
      <c r="Y285" s="257"/>
      <c r="Z285" s="257"/>
      <c r="AA285" s="257"/>
      <c r="AB285" s="257"/>
      <c r="AC285" s="257"/>
      <c r="AD285" s="257"/>
      <c r="AE285" s="257"/>
      <c r="AF285" s="257"/>
      <c r="AG285" s="257"/>
      <c r="AH285" s="257"/>
      <c r="AI285" s="257"/>
      <c r="AJ285" s="257"/>
    </row>
    <row r="286" spans="3:36">
      <c r="C286" s="284" t="s">
        <v>364</v>
      </c>
      <c r="D286" s="272"/>
      <c r="E286" s="257" t="s">
        <v>52</v>
      </c>
      <c r="F286" s="267" t="s">
        <v>1818</v>
      </c>
      <c r="G286" s="267">
        <v>0.28121634185934696</v>
      </c>
      <c r="H286" s="274">
        <v>1.310331063E-2</v>
      </c>
      <c r="I286" s="274">
        <v>2.8581642599999998E-2</v>
      </c>
      <c r="J286" s="274">
        <v>0.12529626862934695</v>
      </c>
      <c r="K286" s="274">
        <v>0.11423512</v>
      </c>
      <c r="L286" s="267">
        <v>0.98478551724137919</v>
      </c>
      <c r="M286" s="263">
        <v>24.043824000000001</v>
      </c>
      <c r="N286" s="263">
        <v>2.7260396064681541E-2</v>
      </c>
      <c r="O286" s="262">
        <v>1.4750834749869999E-6</v>
      </c>
      <c r="P286" s="262">
        <v>3.6533824136576999E-9</v>
      </c>
      <c r="Q286" s="285">
        <v>5.3213110100000002E-2</v>
      </c>
      <c r="R286" s="281">
        <v>3.3720444E-4</v>
      </c>
      <c r="S286" s="258"/>
      <c r="T286" s="258" t="s">
        <v>1201</v>
      </c>
      <c r="U286" s="258"/>
      <c r="V286" s="258"/>
      <c r="X286" s="299"/>
      <c r="Y286" s="257"/>
      <c r="Z286" s="257"/>
      <c r="AA286" s="257"/>
      <c r="AB286" s="257"/>
      <c r="AC286" s="257"/>
      <c r="AD286" s="257"/>
      <c r="AE286" s="257"/>
      <c r="AF286" s="257"/>
      <c r="AG286" s="257"/>
      <c r="AH286" s="257"/>
      <c r="AI286" s="257"/>
      <c r="AJ286" s="257"/>
    </row>
    <row r="287" spans="3:36">
      <c r="C287" s="284" t="s">
        <v>365</v>
      </c>
      <c r="E287" s="257" t="s">
        <v>52</v>
      </c>
      <c r="F287" s="267" t="s">
        <v>1819</v>
      </c>
      <c r="G287" s="267">
        <v>0.23629685537842315</v>
      </c>
      <c r="H287" s="274">
        <v>1.2477809779000001E-2</v>
      </c>
      <c r="I287" s="274">
        <v>2.14362835E-2</v>
      </c>
      <c r="J287" s="274">
        <v>9.1002032099423161E-2</v>
      </c>
      <c r="K287" s="274">
        <v>0.11138073</v>
      </c>
      <c r="L287" s="267">
        <v>0.9601787068965516</v>
      </c>
      <c r="M287" s="263">
        <v>23.996438999999999</v>
      </c>
      <c r="N287" s="263">
        <v>2.4088095279541828E-2</v>
      </c>
      <c r="O287" s="262">
        <v>1.2965379843980999E-6</v>
      </c>
      <c r="P287" s="262">
        <v>3.4080400311099999E-9</v>
      </c>
      <c r="Q287" s="285">
        <v>4.9208132900000007E-2</v>
      </c>
      <c r="R287" s="281">
        <v>1.7126009E-4</v>
      </c>
      <c r="S287" s="258"/>
      <c r="T287" s="258" t="s">
        <v>1201</v>
      </c>
      <c r="U287" s="258"/>
      <c r="V287" s="258"/>
      <c r="X287" s="299"/>
      <c r="Y287" s="257"/>
      <c r="Z287" s="257"/>
      <c r="AA287" s="257"/>
      <c r="AB287" s="257"/>
      <c r="AC287" s="257"/>
      <c r="AD287" s="257"/>
      <c r="AE287" s="257"/>
      <c r="AF287" s="257"/>
      <c r="AG287" s="257"/>
      <c r="AH287" s="257"/>
      <c r="AI287" s="257"/>
      <c r="AJ287" s="257"/>
    </row>
    <row r="288" spans="3:36">
      <c r="C288" s="273" t="s">
        <v>75</v>
      </c>
      <c r="D288" s="272" t="s">
        <v>14</v>
      </c>
      <c r="F288" s="291"/>
      <c r="G288" s="291"/>
      <c r="H288" s="289"/>
      <c r="I288" s="289"/>
      <c r="J288" s="289"/>
      <c r="K288" s="289"/>
      <c r="L288" s="290"/>
      <c r="M288" s="290"/>
      <c r="N288" s="290"/>
      <c r="O288" s="289"/>
      <c r="P288" s="289"/>
      <c r="Q288" s="289"/>
      <c r="R288" s="306"/>
      <c r="X288" s="258"/>
      <c r="Y288" s="257"/>
      <c r="Z288" s="257"/>
      <c r="AA288" s="257"/>
      <c r="AB288" s="257"/>
      <c r="AC288" s="257"/>
      <c r="AD288" s="257"/>
      <c r="AE288" s="257"/>
      <c r="AF288" s="257"/>
      <c r="AG288" s="257"/>
      <c r="AH288" s="257"/>
      <c r="AI288" s="257"/>
      <c r="AJ288" s="257"/>
    </row>
    <row r="289" spans="3:36">
      <c r="C289" s="284" t="s">
        <v>366</v>
      </c>
      <c r="D289" s="272"/>
      <c r="E289" s="257" t="s">
        <v>52</v>
      </c>
      <c r="F289" s="267" t="s">
        <v>1820</v>
      </c>
      <c r="G289" s="267">
        <v>0.49587712132194728</v>
      </c>
      <c r="H289" s="274">
        <v>1.7306705880000002E-2</v>
      </c>
      <c r="I289" s="274">
        <v>0.14837702159999999</v>
      </c>
      <c r="J289" s="274">
        <v>0.20592440384194724</v>
      </c>
      <c r="K289" s="274">
        <v>0.12426899</v>
      </c>
      <c r="L289" s="267">
        <v>1.071284396551724</v>
      </c>
      <c r="M289" s="263">
        <v>25.535139999999998</v>
      </c>
      <c r="N289" s="263">
        <v>6.997554392780142E-2</v>
      </c>
      <c r="O289" s="262">
        <v>3.91175801885569E-6</v>
      </c>
      <c r="P289" s="262">
        <v>6.4095439971196002E-9</v>
      </c>
      <c r="Q289" s="285">
        <v>7.3172202000000006E-2</v>
      </c>
      <c r="R289" s="281">
        <v>2.0644779E-4</v>
      </c>
      <c r="S289" s="258"/>
      <c r="T289" s="258" t="s">
        <v>1201</v>
      </c>
      <c r="U289" s="258"/>
      <c r="V289" s="258"/>
      <c r="X289" s="299"/>
      <c r="Y289" s="257"/>
      <c r="Z289" s="257"/>
      <c r="AA289" s="257"/>
      <c r="AB289" s="257"/>
      <c r="AC289" s="257"/>
      <c r="AD289" s="257"/>
      <c r="AE289" s="257"/>
      <c r="AF289" s="257"/>
      <c r="AG289" s="257"/>
      <c r="AH289" s="257"/>
      <c r="AI289" s="257"/>
      <c r="AJ289" s="257"/>
    </row>
    <row r="290" spans="3:36">
      <c r="C290" s="284" t="s">
        <v>367</v>
      </c>
      <c r="E290" s="257" t="s">
        <v>52</v>
      </c>
      <c r="F290" s="267" t="s">
        <v>1821</v>
      </c>
      <c r="G290" s="267">
        <v>0.33834855604135583</v>
      </c>
      <c r="H290" s="274">
        <v>1.5001999634E-2</v>
      </c>
      <c r="I290" s="274">
        <v>2.8013203600000001E-2</v>
      </c>
      <c r="J290" s="274">
        <v>0.15942594280735584</v>
      </c>
      <c r="K290" s="274">
        <v>0.13590741000000001</v>
      </c>
      <c r="L290" s="267">
        <v>1.1716156034482759</v>
      </c>
      <c r="M290" s="263">
        <v>27.707767</v>
      </c>
      <c r="N290" s="263">
        <v>3.029428304892676E-2</v>
      </c>
      <c r="O290" s="262">
        <v>1.6249127654565498E-6</v>
      </c>
      <c r="P290" s="262">
        <v>4.1635000945172984E-9</v>
      </c>
      <c r="Q290" s="285">
        <v>8.4853448999999997E-2</v>
      </c>
      <c r="R290" s="281">
        <v>2.0359261E-4</v>
      </c>
      <c r="S290" s="258"/>
      <c r="T290" s="258" t="s">
        <v>1201</v>
      </c>
      <c r="U290" s="258"/>
      <c r="V290" s="258"/>
      <c r="X290" s="299"/>
      <c r="Y290" s="257"/>
      <c r="Z290" s="257"/>
      <c r="AA290" s="257"/>
      <c r="AB290" s="257"/>
      <c r="AC290" s="257"/>
      <c r="AD290" s="257"/>
      <c r="AE290" s="257"/>
      <c r="AF290" s="257"/>
      <c r="AG290" s="257"/>
      <c r="AH290" s="257"/>
      <c r="AI290" s="257"/>
      <c r="AJ290" s="257"/>
    </row>
    <row r="291" spans="3:36">
      <c r="C291" s="284" t="s">
        <v>368</v>
      </c>
      <c r="D291" s="272"/>
      <c r="E291" s="257" t="s">
        <v>52</v>
      </c>
      <c r="F291" s="267" t="s">
        <v>1822</v>
      </c>
      <c r="G291" s="267">
        <v>1.3650184045321776</v>
      </c>
      <c r="H291" s="274">
        <v>3.4279092269999999E-2</v>
      </c>
      <c r="I291" s="274">
        <v>0.51250701129999998</v>
      </c>
      <c r="J291" s="274">
        <v>0.6227911209621777</v>
      </c>
      <c r="K291" s="274">
        <v>0.19544117999999999</v>
      </c>
      <c r="L291" s="267">
        <v>1.6848377586206895</v>
      </c>
      <c r="M291" s="263">
        <v>34.938000000000002</v>
      </c>
      <c r="N291" s="263">
        <v>0.20727791095540307</v>
      </c>
      <c r="O291" s="262">
        <v>1.17018488976568E-5</v>
      </c>
      <c r="P291" s="262">
        <v>1.5890994607776799E-8</v>
      </c>
      <c r="Q291" s="285">
        <v>0.18840954199999999</v>
      </c>
      <c r="R291" s="281">
        <v>4.0881792999999998E-4</v>
      </c>
      <c r="S291" s="258"/>
      <c r="T291" s="258" t="s">
        <v>1201</v>
      </c>
      <c r="U291" s="258"/>
      <c r="V291" s="258"/>
      <c r="X291" s="299"/>
      <c r="Y291" s="257"/>
      <c r="Z291" s="257"/>
      <c r="AA291" s="257"/>
      <c r="AB291" s="257"/>
      <c r="AC291" s="257"/>
      <c r="AD291" s="257"/>
      <c r="AE291" s="257"/>
      <c r="AF291" s="257"/>
      <c r="AG291" s="257"/>
      <c r="AH291" s="257"/>
      <c r="AI291" s="257"/>
      <c r="AJ291" s="257"/>
    </row>
    <row r="292" spans="3:36">
      <c r="C292" s="284" t="s">
        <v>369</v>
      </c>
      <c r="E292" s="257" t="s">
        <v>52</v>
      </c>
      <c r="F292" s="267" t="s">
        <v>1823</v>
      </c>
      <c r="G292" s="267">
        <v>0.25465570793408521</v>
      </c>
      <c r="H292" s="274">
        <v>1.3087826035E-2</v>
      </c>
      <c r="I292" s="274">
        <v>2.2159613700000004E-2</v>
      </c>
      <c r="J292" s="274">
        <v>9.5101368199085198E-2</v>
      </c>
      <c r="K292" s="274">
        <v>0.1243069</v>
      </c>
      <c r="L292" s="267">
        <v>1.0716112068965518</v>
      </c>
      <c r="M292" s="263">
        <v>25.804093999999999</v>
      </c>
      <c r="N292" s="263">
        <v>2.6318932573254249E-2</v>
      </c>
      <c r="O292" s="262">
        <v>1.4114587771481203E-6</v>
      </c>
      <c r="P292" s="262">
        <v>3.7447325392620001E-9</v>
      </c>
      <c r="Q292" s="285">
        <v>6.42728454E-2</v>
      </c>
      <c r="R292" s="281">
        <v>1.6200435999999999E-4</v>
      </c>
      <c r="S292" s="258"/>
      <c r="T292" s="258" t="s">
        <v>1201</v>
      </c>
      <c r="U292" s="258"/>
      <c r="V292" s="258"/>
      <c r="X292" s="299"/>
      <c r="Y292" s="257"/>
      <c r="Z292" s="257"/>
      <c r="AA292" s="257"/>
      <c r="AB292" s="257"/>
      <c r="AC292" s="257"/>
      <c r="AD292" s="257"/>
      <c r="AE292" s="257"/>
      <c r="AF292" s="257"/>
      <c r="AG292" s="257"/>
      <c r="AH292" s="257"/>
      <c r="AI292" s="257"/>
      <c r="AJ292" s="257"/>
    </row>
    <row r="293" spans="3:36">
      <c r="C293" s="284" t="s">
        <v>370</v>
      </c>
      <c r="E293" s="257" t="s">
        <v>52</v>
      </c>
      <c r="F293" s="267" t="s">
        <v>1824</v>
      </c>
      <c r="G293" s="267">
        <v>0.22361809345516276</v>
      </c>
      <c r="H293" s="274">
        <v>1.181544573E-2</v>
      </c>
      <c r="I293" s="274">
        <v>1.913411839E-2</v>
      </c>
      <c r="J293" s="274">
        <v>8.2746499335162746E-2</v>
      </c>
      <c r="K293" s="274">
        <v>0.10992203</v>
      </c>
      <c r="L293" s="267">
        <v>0.94760370689655171</v>
      </c>
      <c r="M293" s="263">
        <v>23.221266</v>
      </c>
      <c r="N293" s="263">
        <v>2.3057270746502347E-2</v>
      </c>
      <c r="O293" s="262">
        <v>1.23704172043125E-6</v>
      </c>
      <c r="P293" s="262">
        <v>3.3087691732953008E-9</v>
      </c>
      <c r="Q293" s="285">
        <v>5.29231748E-2</v>
      </c>
      <c r="R293" s="281">
        <v>1.4739422000000001E-4</v>
      </c>
      <c r="S293" s="258"/>
      <c r="T293" s="258" t="s">
        <v>1201</v>
      </c>
      <c r="U293" s="258"/>
      <c r="V293" s="258"/>
      <c r="X293" s="299"/>
      <c r="Y293" s="257"/>
      <c r="Z293" s="257"/>
      <c r="AA293" s="257"/>
      <c r="AB293" s="257"/>
      <c r="AC293" s="257"/>
      <c r="AD293" s="257"/>
      <c r="AE293" s="257"/>
      <c r="AF293" s="257"/>
      <c r="AG293" s="257"/>
      <c r="AH293" s="257"/>
      <c r="AI293" s="257"/>
      <c r="AJ293" s="257"/>
    </row>
    <row r="294" spans="3:36">
      <c r="C294" s="284" t="s">
        <v>371</v>
      </c>
      <c r="D294" s="272"/>
      <c r="E294" s="257" t="s">
        <v>52</v>
      </c>
      <c r="F294" s="267" t="s">
        <v>1825</v>
      </c>
      <c r="G294" s="267">
        <v>3.7700717584201913</v>
      </c>
      <c r="H294" s="274">
        <v>0.13774951614</v>
      </c>
      <c r="I294" s="274">
        <v>1.1736521692999999</v>
      </c>
      <c r="J294" s="274">
        <v>1.4887994629801911</v>
      </c>
      <c r="K294" s="274">
        <v>0.96987060999999997</v>
      </c>
      <c r="L294" s="267">
        <v>8.360953534482757</v>
      </c>
      <c r="M294" s="263">
        <v>158.87208999999999</v>
      </c>
      <c r="N294" s="263">
        <v>0.56059947307275348</v>
      </c>
      <c r="O294" s="262">
        <v>3.1223689749461583E-5</v>
      </c>
      <c r="P294" s="262">
        <v>4.9211033170702699E-8</v>
      </c>
      <c r="Q294" s="285">
        <v>1.0242432450000001</v>
      </c>
      <c r="R294" s="281">
        <v>1.2701800999999999E-3</v>
      </c>
      <c r="S294" s="258"/>
      <c r="T294" s="258" t="s">
        <v>1201</v>
      </c>
      <c r="U294" s="258"/>
      <c r="V294" s="258"/>
      <c r="X294" s="299"/>
      <c r="Y294" s="257"/>
      <c r="Z294" s="257"/>
      <c r="AA294" s="257"/>
      <c r="AB294" s="257"/>
      <c r="AC294" s="257"/>
      <c r="AD294" s="257"/>
      <c r="AE294" s="257"/>
      <c r="AF294" s="257"/>
      <c r="AG294" s="257"/>
      <c r="AH294" s="257"/>
      <c r="AI294" s="257"/>
      <c r="AJ294" s="257"/>
    </row>
    <row r="295" spans="3:36">
      <c r="C295" s="284" t="s">
        <v>372</v>
      </c>
      <c r="E295" s="257" t="s">
        <v>52</v>
      </c>
      <c r="F295" s="267" t="s">
        <v>1826</v>
      </c>
      <c r="G295" s="267">
        <v>1.083019395429331</v>
      </c>
      <c r="H295" s="274">
        <v>4.6911851642500002E-2</v>
      </c>
      <c r="I295" s="274">
        <v>0.10603006280000001</v>
      </c>
      <c r="J295" s="274">
        <v>0.54652753098683104</v>
      </c>
      <c r="K295" s="274">
        <v>0.38354994999999997</v>
      </c>
      <c r="L295" s="267">
        <v>3.3064650862068961</v>
      </c>
      <c r="M295" s="263">
        <v>68.259918999999996</v>
      </c>
      <c r="N295" s="263">
        <v>9.7673226784086492E-2</v>
      </c>
      <c r="O295" s="262">
        <v>5.2427179483914903E-6</v>
      </c>
      <c r="P295" s="262">
        <v>1.2021988731937301E-8</v>
      </c>
      <c r="Q295" s="285">
        <v>0.37433865900000002</v>
      </c>
      <c r="R295" s="281">
        <v>5.5423099999999997E-4</v>
      </c>
      <c r="S295" s="258"/>
      <c r="T295" s="258" t="s">
        <v>1201</v>
      </c>
      <c r="U295" s="258"/>
      <c r="V295" s="258"/>
      <c r="X295" s="299"/>
      <c r="Y295" s="257"/>
      <c r="Z295" s="257"/>
      <c r="AA295" s="257"/>
      <c r="AB295" s="257"/>
      <c r="AC295" s="257"/>
      <c r="AD295" s="257"/>
      <c r="AE295" s="257"/>
      <c r="AF295" s="257"/>
      <c r="AG295" s="257"/>
      <c r="AH295" s="257"/>
      <c r="AI295" s="257"/>
      <c r="AJ295" s="257"/>
    </row>
    <row r="296" spans="3:36">
      <c r="C296" s="284" t="s">
        <v>373</v>
      </c>
      <c r="E296" s="257" t="s">
        <v>52</v>
      </c>
      <c r="F296" s="267" t="s">
        <v>1827</v>
      </c>
      <c r="G296" s="267">
        <v>7.1839560279729273</v>
      </c>
      <c r="H296" s="274">
        <v>0.17771929707000003</v>
      </c>
      <c r="I296" s="274">
        <v>2.9620954751999999</v>
      </c>
      <c r="J296" s="274">
        <v>3.1398461557029278</v>
      </c>
      <c r="K296" s="274">
        <v>0.90429510000000002</v>
      </c>
      <c r="L296" s="267">
        <v>7.7956474137931036</v>
      </c>
      <c r="M296" s="263">
        <v>138.71671000000001</v>
      </c>
      <c r="N296" s="263">
        <v>1.1680054804424729</v>
      </c>
      <c r="O296" s="262">
        <v>6.6050725728217003E-5</v>
      </c>
      <c r="P296" s="262">
        <v>8.5377002183557405E-8</v>
      </c>
      <c r="Q296" s="285">
        <v>1.125594</v>
      </c>
      <c r="R296" s="281">
        <v>1.8060560999999999E-3</v>
      </c>
      <c r="S296" s="258"/>
      <c r="T296" s="258" t="s">
        <v>1201</v>
      </c>
      <c r="U296" s="258"/>
      <c r="V296" s="258"/>
      <c r="X296" s="299"/>
      <c r="Y296" s="257"/>
      <c r="Z296" s="257"/>
      <c r="AA296" s="257"/>
      <c r="AB296" s="257"/>
      <c r="AC296" s="257"/>
      <c r="AD296" s="257"/>
      <c r="AE296" s="257"/>
      <c r="AF296" s="257"/>
      <c r="AG296" s="257"/>
      <c r="AH296" s="257"/>
      <c r="AI296" s="257"/>
      <c r="AJ296" s="257"/>
    </row>
    <row r="297" spans="3:36">
      <c r="C297" s="273" t="s">
        <v>76</v>
      </c>
      <c r="D297" s="272" t="s">
        <v>15</v>
      </c>
      <c r="F297" s="291"/>
      <c r="G297" s="291"/>
      <c r="H297" s="289"/>
      <c r="I297" s="289"/>
      <c r="J297" s="289"/>
      <c r="K297" s="289"/>
      <c r="L297" s="290"/>
      <c r="M297" s="290"/>
      <c r="N297" s="290"/>
      <c r="O297" s="289"/>
      <c r="P297" s="289"/>
      <c r="Q297" s="289"/>
      <c r="R297" s="280"/>
      <c r="X297" s="260"/>
      <c r="Y297" s="257"/>
      <c r="Z297" s="257"/>
      <c r="AA297" s="257"/>
      <c r="AB297" s="257"/>
      <c r="AC297" s="257"/>
      <c r="AD297" s="257"/>
      <c r="AE297" s="257"/>
      <c r="AF297" s="257"/>
      <c r="AG297" s="257"/>
      <c r="AH297" s="257"/>
      <c r="AI297" s="257"/>
      <c r="AJ297" s="257"/>
    </row>
    <row r="298" spans="3:36">
      <c r="C298" s="284" t="s">
        <v>338</v>
      </c>
      <c r="E298" s="257" t="s">
        <v>52</v>
      </c>
      <c r="F298" s="267" t="s">
        <v>1828</v>
      </c>
      <c r="G298" s="267">
        <v>0.2237073637612173</v>
      </c>
      <c r="H298" s="274">
        <v>1.1924103607000001E-2</v>
      </c>
      <c r="I298" s="274">
        <v>1.9228202099999998E-2</v>
      </c>
      <c r="J298" s="274">
        <v>8.2909238054217294E-2</v>
      </c>
      <c r="K298" s="274">
        <v>0.10964582</v>
      </c>
      <c r="L298" s="267">
        <v>0.94522258620689659</v>
      </c>
      <c r="M298" s="263">
        <v>23.346537000000001</v>
      </c>
      <c r="N298" s="263">
        <v>2.3033821164218361E-2</v>
      </c>
      <c r="O298" s="262">
        <v>1.2364927655613199E-6</v>
      </c>
      <c r="P298" s="262">
        <v>3.3068201805511003E-9</v>
      </c>
      <c r="Q298" s="285">
        <v>5.1086078899999998E-2</v>
      </c>
      <c r="R298" s="281">
        <v>1.4862664999999999E-4</v>
      </c>
      <c r="S298" s="258"/>
      <c r="T298" s="258" t="s">
        <v>1201</v>
      </c>
      <c r="U298" s="258"/>
      <c r="V298" s="258"/>
      <c r="X298" s="299"/>
      <c r="Y298" s="257"/>
      <c r="Z298" s="257"/>
      <c r="AA298" s="257"/>
      <c r="AB298" s="257"/>
      <c r="AC298" s="257"/>
      <c r="AD298" s="257"/>
      <c r="AE298" s="257"/>
      <c r="AF298" s="257"/>
      <c r="AG298" s="257"/>
      <c r="AH298" s="257"/>
      <c r="AI298" s="257"/>
      <c r="AJ298" s="257"/>
    </row>
    <row r="299" spans="3:36">
      <c r="C299" s="284" t="s">
        <v>339</v>
      </c>
      <c r="E299" s="257" t="s">
        <v>52</v>
      </c>
      <c r="F299" s="267" t="s">
        <v>1829</v>
      </c>
      <c r="G299" s="267">
        <v>0.2237073637612173</v>
      </c>
      <c r="H299" s="274">
        <v>1.1924103607000001E-2</v>
      </c>
      <c r="I299" s="274">
        <v>1.9228202099999998E-2</v>
      </c>
      <c r="J299" s="274">
        <v>8.2909238054217294E-2</v>
      </c>
      <c r="K299" s="274">
        <v>0.10964582</v>
      </c>
      <c r="L299" s="267">
        <v>0.94522258620689659</v>
      </c>
      <c r="M299" s="263">
        <v>23.346537000000001</v>
      </c>
      <c r="N299" s="263">
        <v>2.3033821164218361E-2</v>
      </c>
      <c r="O299" s="262">
        <v>1.2364927655613199E-6</v>
      </c>
      <c r="P299" s="262">
        <v>3.3068201805511003E-9</v>
      </c>
      <c r="Q299" s="285">
        <v>5.1086078899999998E-2</v>
      </c>
      <c r="R299" s="281">
        <v>1.4862664999999999E-4</v>
      </c>
      <c r="S299" s="258"/>
      <c r="T299" s="258" t="s">
        <v>1201</v>
      </c>
      <c r="U299" s="258"/>
      <c r="V299" s="258"/>
      <c r="X299" s="299"/>
      <c r="Y299" s="257"/>
      <c r="Z299" s="257"/>
      <c r="AA299" s="257"/>
      <c r="AB299" s="257"/>
      <c r="AC299" s="257"/>
      <c r="AD299" s="257"/>
      <c r="AE299" s="257"/>
      <c r="AF299" s="257"/>
      <c r="AG299" s="257"/>
      <c r="AH299" s="257"/>
      <c r="AI299" s="257"/>
      <c r="AJ299" s="257"/>
    </row>
    <row r="300" spans="3:36">
      <c r="C300" s="284" t="s">
        <v>340</v>
      </c>
      <c r="E300" s="257" t="s">
        <v>52</v>
      </c>
      <c r="F300" s="267" t="s">
        <v>1830</v>
      </c>
      <c r="G300" s="267">
        <v>0.2237073637612173</v>
      </c>
      <c r="H300" s="274">
        <v>1.1924103607000001E-2</v>
      </c>
      <c r="I300" s="274">
        <v>1.9228202099999998E-2</v>
      </c>
      <c r="J300" s="274">
        <v>8.2909238054217294E-2</v>
      </c>
      <c r="K300" s="274">
        <v>0.10964582</v>
      </c>
      <c r="L300" s="267">
        <v>0.94522258620689659</v>
      </c>
      <c r="M300" s="263">
        <v>23.346537000000001</v>
      </c>
      <c r="N300" s="263">
        <v>2.3033821164218361E-2</v>
      </c>
      <c r="O300" s="262">
        <v>1.2364927655613199E-6</v>
      </c>
      <c r="P300" s="262">
        <v>3.3068201805511003E-9</v>
      </c>
      <c r="Q300" s="285">
        <v>5.1086078899999998E-2</v>
      </c>
      <c r="R300" s="281">
        <v>1.4862664999999999E-4</v>
      </c>
      <c r="S300" s="258"/>
      <c r="T300" s="258" t="s">
        <v>1201</v>
      </c>
      <c r="U300" s="258"/>
      <c r="V300" s="258"/>
      <c r="X300" s="299"/>
      <c r="Y300" s="257"/>
      <c r="Z300" s="257"/>
      <c r="AA300" s="257"/>
      <c r="AB300" s="257"/>
      <c r="AC300" s="257"/>
      <c r="AD300" s="257"/>
      <c r="AE300" s="257"/>
      <c r="AF300" s="257"/>
      <c r="AG300" s="257"/>
      <c r="AH300" s="257"/>
      <c r="AI300" s="257"/>
      <c r="AJ300" s="257"/>
    </row>
    <row r="301" spans="3:36">
      <c r="C301" s="284" t="s">
        <v>341</v>
      </c>
      <c r="E301" s="257" t="s">
        <v>52</v>
      </c>
      <c r="F301" s="267" t="s">
        <v>1831</v>
      </c>
      <c r="G301" s="267">
        <v>0.2237073637612173</v>
      </c>
      <c r="H301" s="274">
        <v>1.1924103607000001E-2</v>
      </c>
      <c r="I301" s="274">
        <v>1.9228202099999998E-2</v>
      </c>
      <c r="J301" s="274">
        <v>8.2909238054217294E-2</v>
      </c>
      <c r="K301" s="274">
        <v>0.10964582</v>
      </c>
      <c r="L301" s="267">
        <v>0.94522258620689659</v>
      </c>
      <c r="M301" s="263">
        <v>23.346537000000001</v>
      </c>
      <c r="N301" s="263">
        <v>2.3033821164218361E-2</v>
      </c>
      <c r="O301" s="262">
        <v>1.2364927655613199E-6</v>
      </c>
      <c r="P301" s="262">
        <v>3.3068201805511003E-9</v>
      </c>
      <c r="Q301" s="285">
        <v>5.1086078899999998E-2</v>
      </c>
      <c r="R301" s="281">
        <v>1.4862664999999999E-4</v>
      </c>
      <c r="S301" s="258"/>
      <c r="T301" s="258" t="s">
        <v>1201</v>
      </c>
      <c r="U301" s="258"/>
      <c r="V301" s="258"/>
      <c r="X301" s="299"/>
      <c r="Y301" s="257"/>
      <c r="Z301" s="257"/>
      <c r="AA301" s="257"/>
      <c r="AB301" s="257"/>
      <c r="AC301" s="257"/>
      <c r="AD301" s="257"/>
      <c r="AE301" s="257"/>
      <c r="AF301" s="257"/>
      <c r="AG301" s="257"/>
      <c r="AH301" s="257"/>
      <c r="AI301" s="257"/>
      <c r="AJ301" s="257"/>
    </row>
    <row r="302" spans="3:36">
      <c r="C302" s="273" t="s">
        <v>77</v>
      </c>
      <c r="D302" s="272" t="s">
        <v>16</v>
      </c>
      <c r="F302" s="291"/>
      <c r="G302" s="291"/>
      <c r="H302" s="289"/>
      <c r="I302" s="289"/>
      <c r="J302" s="289"/>
      <c r="K302" s="289"/>
      <c r="L302" s="290"/>
      <c r="M302" s="290"/>
      <c r="N302" s="290"/>
      <c r="O302" s="289"/>
      <c r="P302" s="289"/>
      <c r="Q302" s="289"/>
      <c r="R302" s="280"/>
      <c r="X302" s="260"/>
      <c r="Y302" s="257"/>
      <c r="Z302" s="257"/>
      <c r="AA302" s="257"/>
      <c r="AB302" s="257"/>
      <c r="AC302" s="257"/>
      <c r="AD302" s="257"/>
      <c r="AE302" s="257"/>
      <c r="AF302" s="257"/>
      <c r="AG302" s="257"/>
      <c r="AH302" s="257"/>
      <c r="AI302" s="257"/>
      <c r="AJ302" s="257"/>
    </row>
    <row r="303" spans="3:36">
      <c r="C303" s="284" t="s">
        <v>374</v>
      </c>
      <c r="E303" s="257" t="s">
        <v>52</v>
      </c>
      <c r="F303" s="267" t="s">
        <v>1832</v>
      </c>
      <c r="G303" s="267">
        <v>0.37954053607173693</v>
      </c>
      <c r="H303" s="274">
        <v>1.6044273075999999E-2</v>
      </c>
      <c r="I303" s="274">
        <v>3.1597236500000001E-2</v>
      </c>
      <c r="J303" s="274">
        <v>0.18875555649573694</v>
      </c>
      <c r="K303" s="274">
        <v>0.14314346999999999</v>
      </c>
      <c r="L303" s="267">
        <v>1.2339954310344827</v>
      </c>
      <c r="M303" s="263">
        <v>28.860759000000002</v>
      </c>
      <c r="N303" s="263">
        <v>3.2748674074221357E-2</v>
      </c>
      <c r="O303" s="262">
        <v>1.75731978620475E-6</v>
      </c>
      <c r="P303" s="262">
        <v>4.4225798053248008E-9</v>
      </c>
      <c r="Q303" s="285">
        <v>9.6056065999999996E-2</v>
      </c>
      <c r="R303" s="281">
        <v>2.2162585E-4</v>
      </c>
      <c r="S303" s="258"/>
      <c r="T303" s="258" t="s">
        <v>1201</v>
      </c>
      <c r="U303" s="258"/>
      <c r="V303" s="258"/>
      <c r="X303" s="299"/>
      <c r="Y303" s="257"/>
      <c r="Z303" s="257"/>
      <c r="AA303" s="257"/>
      <c r="AB303" s="257"/>
      <c r="AC303" s="257"/>
      <c r="AD303" s="257"/>
      <c r="AE303" s="257"/>
      <c r="AF303" s="257"/>
      <c r="AG303" s="257"/>
      <c r="AH303" s="257"/>
      <c r="AI303" s="257"/>
      <c r="AJ303" s="257"/>
    </row>
    <row r="304" spans="3:36">
      <c r="C304" s="284" t="s">
        <v>375</v>
      </c>
      <c r="E304" s="257" t="s">
        <v>52</v>
      </c>
      <c r="F304" s="267" t="s">
        <v>1833</v>
      </c>
      <c r="G304" s="267">
        <v>0.36245871271454111</v>
      </c>
      <c r="H304" s="274">
        <v>1.674262101E-2</v>
      </c>
      <c r="I304" s="274">
        <v>3.4895121699999997E-2</v>
      </c>
      <c r="J304" s="274">
        <v>0.16407177000454115</v>
      </c>
      <c r="K304" s="274">
        <v>0.1467492</v>
      </c>
      <c r="L304" s="267">
        <v>1.2650793103448275</v>
      </c>
      <c r="M304" s="263">
        <v>28.865190999999999</v>
      </c>
      <c r="N304" s="263">
        <v>3.4426169861064768E-2</v>
      </c>
      <c r="O304" s="262">
        <v>1.8511283725816901E-6</v>
      </c>
      <c r="P304" s="262">
        <v>4.6014274407398006E-9</v>
      </c>
      <c r="Q304" s="285">
        <v>9.5760641999999993E-2</v>
      </c>
      <c r="R304" s="281">
        <v>2.1039552999999999E-4</v>
      </c>
      <c r="S304" s="258"/>
      <c r="T304" s="258" t="s">
        <v>1201</v>
      </c>
      <c r="U304" s="258"/>
      <c r="V304" s="258"/>
      <c r="X304" s="299"/>
      <c r="Y304" s="257"/>
      <c r="Z304" s="257"/>
      <c r="AA304" s="257"/>
      <c r="AB304" s="257"/>
      <c r="AC304" s="257"/>
      <c r="AD304" s="257"/>
      <c r="AE304" s="257"/>
      <c r="AF304" s="257"/>
      <c r="AG304" s="257"/>
      <c r="AH304" s="257"/>
      <c r="AI304" s="257"/>
      <c r="AJ304" s="257"/>
    </row>
    <row r="305" spans="3:36">
      <c r="C305" s="284" t="s">
        <v>376</v>
      </c>
      <c r="E305" s="257" t="s">
        <v>52</v>
      </c>
      <c r="F305" s="267" t="s">
        <v>1834</v>
      </c>
      <c r="G305" s="267">
        <v>0.2237073637612173</v>
      </c>
      <c r="H305" s="274">
        <v>1.1924103607000001E-2</v>
      </c>
      <c r="I305" s="274">
        <v>1.9228202099999998E-2</v>
      </c>
      <c r="J305" s="274">
        <v>8.2909238054217294E-2</v>
      </c>
      <c r="K305" s="274">
        <v>0.10964582</v>
      </c>
      <c r="L305" s="267">
        <v>0.94522258620689659</v>
      </c>
      <c r="M305" s="263">
        <v>23.346537000000001</v>
      </c>
      <c r="N305" s="263">
        <v>2.3033821164218361E-2</v>
      </c>
      <c r="O305" s="262">
        <v>1.2364927655613199E-6</v>
      </c>
      <c r="P305" s="262">
        <v>3.3068201805511003E-9</v>
      </c>
      <c r="Q305" s="285">
        <v>5.1086078899999998E-2</v>
      </c>
      <c r="R305" s="281">
        <v>1.4862664999999999E-4</v>
      </c>
      <c r="S305" s="258"/>
      <c r="T305" s="258" t="s">
        <v>1201</v>
      </c>
      <c r="U305" s="258"/>
      <c r="V305" s="258"/>
      <c r="X305" s="299"/>
      <c r="Y305" s="257"/>
      <c r="Z305" s="257"/>
      <c r="AA305" s="257"/>
      <c r="AB305" s="257"/>
      <c r="AC305" s="257"/>
      <c r="AD305" s="257"/>
      <c r="AE305" s="257"/>
      <c r="AF305" s="257"/>
      <c r="AG305" s="257"/>
      <c r="AH305" s="257"/>
      <c r="AI305" s="257"/>
      <c r="AJ305" s="257"/>
    </row>
    <row r="306" spans="3:36">
      <c r="C306" s="284" t="s">
        <v>377</v>
      </c>
      <c r="E306" s="257" t="s">
        <v>52</v>
      </c>
      <c r="F306" s="267" t="s">
        <v>1835</v>
      </c>
      <c r="G306" s="267">
        <v>0.2237073637612173</v>
      </c>
      <c r="H306" s="274">
        <v>1.1924103607000001E-2</v>
      </c>
      <c r="I306" s="274">
        <v>1.9228202099999998E-2</v>
      </c>
      <c r="J306" s="274">
        <v>8.2909238054217294E-2</v>
      </c>
      <c r="K306" s="274">
        <v>0.10964582</v>
      </c>
      <c r="L306" s="267">
        <v>0.94522258620689659</v>
      </c>
      <c r="M306" s="263">
        <v>23.346537000000001</v>
      </c>
      <c r="N306" s="263">
        <v>2.3033821164218361E-2</v>
      </c>
      <c r="O306" s="262">
        <v>1.2364927655613199E-6</v>
      </c>
      <c r="P306" s="262">
        <v>3.3068201805511003E-9</v>
      </c>
      <c r="Q306" s="285">
        <v>5.1086078899999998E-2</v>
      </c>
      <c r="R306" s="281">
        <v>1.4862664999999999E-4</v>
      </c>
      <c r="S306" s="258"/>
      <c r="T306" s="258" t="s">
        <v>1201</v>
      </c>
      <c r="U306" s="258"/>
      <c r="V306" s="258"/>
      <c r="X306" s="299"/>
      <c r="Y306" s="257"/>
      <c r="Z306" s="257"/>
      <c r="AA306" s="257"/>
      <c r="AB306" s="257"/>
      <c r="AC306" s="257"/>
      <c r="AD306" s="257"/>
      <c r="AE306" s="257"/>
      <c r="AF306" s="257"/>
      <c r="AG306" s="257"/>
      <c r="AH306" s="257"/>
      <c r="AI306" s="257"/>
      <c r="AJ306" s="257"/>
    </row>
    <row r="307" spans="3:36">
      <c r="C307" s="273" t="s">
        <v>78</v>
      </c>
      <c r="D307" s="272" t="s">
        <v>17</v>
      </c>
      <c r="F307" s="291"/>
      <c r="G307" s="291"/>
      <c r="H307" s="289"/>
      <c r="I307" s="289"/>
      <c r="J307" s="289"/>
      <c r="K307" s="289"/>
      <c r="L307" s="290"/>
      <c r="M307" s="290"/>
      <c r="N307" s="290"/>
      <c r="O307" s="289"/>
      <c r="P307" s="289"/>
      <c r="Q307" s="289"/>
      <c r="R307" s="280"/>
      <c r="X307" s="260"/>
      <c r="Y307" s="257"/>
      <c r="Z307" s="257"/>
      <c r="AA307" s="257"/>
      <c r="AB307" s="257"/>
      <c r="AC307" s="257"/>
      <c r="AD307" s="257"/>
      <c r="AE307" s="257"/>
      <c r="AF307" s="257"/>
      <c r="AG307" s="257"/>
      <c r="AH307" s="257"/>
      <c r="AI307" s="257"/>
      <c r="AJ307" s="257"/>
    </row>
    <row r="308" spans="3:36">
      <c r="C308" s="284" t="s">
        <v>378</v>
      </c>
      <c r="D308" s="272"/>
      <c r="E308" s="257" t="s">
        <v>52</v>
      </c>
      <c r="F308" s="267" t="s">
        <v>1836</v>
      </c>
      <c r="G308" s="267">
        <v>0.91195556250718779</v>
      </c>
      <c r="H308" s="274">
        <v>2.8866242129000002E-2</v>
      </c>
      <c r="I308" s="274">
        <v>0.31312596800000003</v>
      </c>
      <c r="J308" s="274">
        <v>0.37610159237818774</v>
      </c>
      <c r="K308" s="274">
        <v>0.19386175999999999</v>
      </c>
      <c r="L308" s="267">
        <v>1.6712220689655171</v>
      </c>
      <c r="M308" s="263">
        <v>35.925218000000001</v>
      </c>
      <c r="N308" s="263">
        <v>0.13806795193627341</v>
      </c>
      <c r="O308" s="262">
        <v>7.7461171897572998E-6</v>
      </c>
      <c r="P308" s="262">
        <v>1.16303830335252E-8</v>
      </c>
      <c r="Q308" s="285">
        <v>0.158113806</v>
      </c>
      <c r="R308" s="281">
        <v>3.1355065000000001E-4</v>
      </c>
      <c r="S308" s="258"/>
      <c r="T308" s="258" t="s">
        <v>1201</v>
      </c>
      <c r="U308" s="258"/>
      <c r="V308" s="258"/>
      <c r="X308" s="299"/>
      <c r="Y308" s="257"/>
      <c r="Z308" s="257"/>
      <c r="AA308" s="257"/>
      <c r="AB308" s="257"/>
      <c r="AC308" s="257"/>
      <c r="AD308" s="257"/>
      <c r="AE308" s="257"/>
      <c r="AF308" s="257"/>
      <c r="AG308" s="257"/>
      <c r="AH308" s="257"/>
      <c r="AI308" s="257"/>
      <c r="AJ308" s="257"/>
    </row>
    <row r="309" spans="3:36">
      <c r="C309" s="284" t="s">
        <v>379</v>
      </c>
      <c r="E309" s="257" t="s">
        <v>52</v>
      </c>
      <c r="F309" s="267" t="s">
        <v>1837</v>
      </c>
      <c r="G309" s="267">
        <v>0.26872171459799998</v>
      </c>
      <c r="H309" s="274">
        <v>1.4737583799999999E-2</v>
      </c>
      <c r="I309" s="274">
        <v>2.4658030299999998E-2</v>
      </c>
      <c r="J309" s="274">
        <v>9.5164380498000009E-2</v>
      </c>
      <c r="K309" s="274">
        <v>0.13416172000000001</v>
      </c>
      <c r="L309" s="267">
        <v>1.1565665517241379</v>
      </c>
      <c r="M309" s="263">
        <v>27.638524</v>
      </c>
      <c r="N309" s="263">
        <v>2.8789847496259763E-2</v>
      </c>
      <c r="O309" s="262">
        <v>1.54480080902948E-6</v>
      </c>
      <c r="P309" s="262">
        <v>4.0422434437236998E-9</v>
      </c>
      <c r="Q309" s="285">
        <v>7.2578870200000006E-2</v>
      </c>
      <c r="R309" s="281">
        <v>1.7251608000000001E-4</v>
      </c>
      <c r="S309" s="258"/>
      <c r="T309" s="258" t="s">
        <v>1201</v>
      </c>
      <c r="U309" s="258"/>
      <c r="V309" s="258"/>
      <c r="X309" s="299"/>
      <c r="Y309" s="257"/>
      <c r="Z309" s="257"/>
      <c r="AA309" s="257"/>
      <c r="AB309" s="257"/>
      <c r="AC309" s="257"/>
      <c r="AD309" s="257"/>
      <c r="AE309" s="257"/>
      <c r="AF309" s="257"/>
      <c r="AG309" s="257"/>
      <c r="AH309" s="257"/>
      <c r="AI309" s="257"/>
      <c r="AJ309" s="257"/>
    </row>
    <row r="310" spans="3:36">
      <c r="C310" s="284" t="s">
        <v>380</v>
      </c>
      <c r="E310" s="257" t="s">
        <v>52</v>
      </c>
      <c r="F310" s="267" t="s">
        <v>1838</v>
      </c>
      <c r="G310" s="267">
        <v>0.68137228210432876</v>
      </c>
      <c r="H310" s="274">
        <v>2.5743255513E-2</v>
      </c>
      <c r="I310" s="274">
        <v>0.1954416729</v>
      </c>
      <c r="J310" s="274">
        <v>0.2665196236913287</v>
      </c>
      <c r="K310" s="274">
        <v>0.19366773000000001</v>
      </c>
      <c r="L310" s="267">
        <v>1.6695493965517241</v>
      </c>
      <c r="M310" s="263">
        <v>36.511223000000001</v>
      </c>
      <c r="N310" s="263">
        <v>9.7373605510519698E-2</v>
      </c>
      <c r="O310" s="262">
        <v>5.4169440475642603E-6</v>
      </c>
      <c r="P310" s="262">
        <v>9.1379807758910015E-9</v>
      </c>
      <c r="Q310" s="285">
        <v>0.14700550199999998</v>
      </c>
      <c r="R310" s="281">
        <v>2.7478537999999999E-4</v>
      </c>
      <c r="S310" s="258"/>
      <c r="T310" s="258" t="s">
        <v>1201</v>
      </c>
      <c r="U310" s="258"/>
      <c r="V310" s="258"/>
      <c r="X310" s="299"/>
      <c r="Y310" s="257"/>
      <c r="Z310" s="257"/>
      <c r="AA310" s="257"/>
      <c r="AB310" s="257"/>
      <c r="AC310" s="257"/>
      <c r="AD310" s="257"/>
      <c r="AE310" s="257"/>
      <c r="AF310" s="257"/>
      <c r="AG310" s="257"/>
      <c r="AH310" s="257"/>
      <c r="AI310" s="257"/>
      <c r="AJ310" s="257"/>
    </row>
    <row r="311" spans="3:36">
      <c r="C311" s="284" t="s">
        <v>381</v>
      </c>
      <c r="E311" s="257" t="s">
        <v>52</v>
      </c>
      <c r="F311" s="267" t="s">
        <v>1839</v>
      </c>
      <c r="G311" s="267">
        <v>0.377714316697498</v>
      </c>
      <c r="H311" s="274">
        <v>1.7031215866999998E-2</v>
      </c>
      <c r="I311" s="274">
        <v>3.2936275799999998E-2</v>
      </c>
      <c r="J311" s="274">
        <v>0.179600695030498</v>
      </c>
      <c r="K311" s="274">
        <v>0.14814612999999999</v>
      </c>
      <c r="L311" s="267">
        <v>1.2771218103448274</v>
      </c>
      <c r="M311" s="263">
        <v>29.880375000000001</v>
      </c>
      <c r="N311" s="263">
        <v>3.4037573922164388E-2</v>
      </c>
      <c r="O311" s="262">
        <v>1.8278456549028602E-6</v>
      </c>
      <c r="P311" s="262">
        <v>4.5739705476365E-9</v>
      </c>
      <c r="Q311" s="285">
        <v>9.8396070000000002E-2</v>
      </c>
      <c r="R311" s="281">
        <v>2.2266589E-4</v>
      </c>
      <c r="S311" s="258"/>
      <c r="T311" s="258" t="s">
        <v>1201</v>
      </c>
      <c r="U311" s="258"/>
      <c r="V311" s="258"/>
      <c r="X311" s="299"/>
      <c r="Y311" s="257"/>
      <c r="Z311" s="257"/>
      <c r="AA311" s="257"/>
      <c r="AB311" s="257"/>
      <c r="AC311" s="257"/>
      <c r="AD311" s="257"/>
      <c r="AE311" s="257"/>
      <c r="AF311" s="257"/>
      <c r="AG311" s="257"/>
      <c r="AH311" s="257"/>
      <c r="AI311" s="257"/>
      <c r="AJ311" s="257"/>
    </row>
    <row r="312" spans="3:36">
      <c r="C312" s="284" t="s">
        <v>382</v>
      </c>
      <c r="E312" s="257" t="s">
        <v>52</v>
      </c>
      <c r="F312" s="267" t="s">
        <v>1840</v>
      </c>
      <c r="G312" s="267">
        <v>0.82237268521986595</v>
      </c>
      <c r="H312" s="274">
        <v>2.7241819246999997E-2</v>
      </c>
      <c r="I312" s="274">
        <v>0.20428475339999999</v>
      </c>
      <c r="J312" s="274">
        <v>0.39360578257286599</v>
      </c>
      <c r="K312" s="274">
        <v>0.19724032999999999</v>
      </c>
      <c r="L312" s="267">
        <v>1.7003476724137929</v>
      </c>
      <c r="M312" s="263">
        <v>37.034424000000001</v>
      </c>
      <c r="N312" s="263">
        <v>0.10122396954506643</v>
      </c>
      <c r="O312" s="262">
        <v>5.6265378160378804E-6</v>
      </c>
      <c r="P312" s="262">
        <v>9.4262208183892015E-9</v>
      </c>
      <c r="Q312" s="285">
        <v>0.16939370000000001</v>
      </c>
      <c r="R312" s="281">
        <v>3.3897252999999999E-4</v>
      </c>
      <c r="S312" s="258"/>
      <c r="T312" s="258" t="s">
        <v>1201</v>
      </c>
      <c r="U312" s="258"/>
      <c r="V312" s="258"/>
      <c r="X312" s="299"/>
      <c r="Y312" s="257"/>
      <c r="Z312" s="257"/>
      <c r="AA312" s="257"/>
      <c r="AB312" s="257"/>
      <c r="AC312" s="257"/>
      <c r="AD312" s="257"/>
      <c r="AE312" s="257"/>
      <c r="AF312" s="257"/>
      <c r="AG312" s="257"/>
      <c r="AH312" s="257"/>
      <c r="AI312" s="257"/>
      <c r="AJ312" s="257"/>
    </row>
    <row r="313" spans="3:36">
      <c r="C313" s="284" t="s">
        <v>383</v>
      </c>
      <c r="E313" s="257" t="s">
        <v>52</v>
      </c>
      <c r="F313" s="267" t="s">
        <v>1841</v>
      </c>
      <c r="G313" s="267">
        <v>0.30999624185085306</v>
      </c>
      <c r="H313" s="274">
        <v>1.671744344E-2</v>
      </c>
      <c r="I313" s="274">
        <v>2.8170935899999999E-2</v>
      </c>
      <c r="J313" s="274">
        <v>0.10596329251085307</v>
      </c>
      <c r="K313" s="274">
        <v>0.15914457000000001</v>
      </c>
      <c r="L313" s="267">
        <v>1.3719359482758622</v>
      </c>
      <c r="M313" s="263">
        <v>31.370540999999999</v>
      </c>
      <c r="N313" s="263">
        <v>3.3926893605905159E-2</v>
      </c>
      <c r="O313" s="262">
        <v>1.8151792110394E-6</v>
      </c>
      <c r="P313" s="262">
        <v>4.7413600534951002E-9</v>
      </c>
      <c r="Q313" s="285">
        <v>9.9677904499999997E-2</v>
      </c>
      <c r="R313" s="281">
        <v>1.9238027E-4</v>
      </c>
      <c r="S313" s="258"/>
      <c r="T313" s="258" t="s">
        <v>1201</v>
      </c>
      <c r="U313" s="258"/>
      <c r="V313" s="258"/>
      <c r="X313" s="299"/>
      <c r="Y313" s="257"/>
      <c r="Z313" s="257"/>
      <c r="AA313" s="257"/>
      <c r="AB313" s="257"/>
      <c r="AC313" s="257"/>
      <c r="AD313" s="257"/>
      <c r="AE313" s="257"/>
      <c r="AF313" s="257"/>
      <c r="AG313" s="257"/>
      <c r="AH313" s="257"/>
      <c r="AI313" s="257"/>
      <c r="AJ313" s="257"/>
    </row>
    <row r="314" spans="3:36">
      <c r="C314" s="284" t="s">
        <v>384</v>
      </c>
      <c r="E314" s="257" t="s">
        <v>52</v>
      </c>
      <c r="F314" s="267" t="s">
        <v>1842</v>
      </c>
      <c r="G314" s="267">
        <v>0.33193541088862444</v>
      </c>
      <c r="H314" s="274">
        <v>1.8447298169999998E-2</v>
      </c>
      <c r="I314" s="274">
        <v>3.4093485100000001E-2</v>
      </c>
      <c r="J314" s="274">
        <v>0.11422908761862445</v>
      </c>
      <c r="K314" s="274">
        <v>0.16516554</v>
      </c>
      <c r="L314" s="267">
        <v>1.4238408620689655</v>
      </c>
      <c r="M314" s="263">
        <v>32.672414000000003</v>
      </c>
      <c r="N314" s="263">
        <v>3.6984754669928316E-2</v>
      </c>
      <c r="O314" s="262">
        <v>1.9860489539560001E-6</v>
      </c>
      <c r="P314" s="262">
        <v>5.0429826868933996E-9</v>
      </c>
      <c r="Q314" s="285">
        <v>0.10135696820000001</v>
      </c>
      <c r="R314" s="281">
        <v>2.0136253000000001E-4</v>
      </c>
      <c r="S314" s="258"/>
      <c r="T314" s="258" t="s">
        <v>1201</v>
      </c>
      <c r="U314" s="258"/>
      <c r="V314" s="258"/>
      <c r="X314" s="299"/>
      <c r="Y314" s="257"/>
      <c r="Z314" s="257"/>
      <c r="AA314" s="257"/>
      <c r="AB314" s="257"/>
      <c r="AC314" s="257"/>
      <c r="AD314" s="257"/>
      <c r="AE314" s="257"/>
      <c r="AF314" s="257"/>
      <c r="AG314" s="257"/>
      <c r="AH314" s="257"/>
      <c r="AI314" s="257"/>
      <c r="AJ314" s="257"/>
    </row>
    <row r="315" spans="3:36">
      <c r="C315" s="284" t="s">
        <v>385</v>
      </c>
      <c r="E315" s="257" t="s">
        <v>52</v>
      </c>
      <c r="F315" s="267" t="s">
        <v>1843</v>
      </c>
      <c r="G315" s="267">
        <v>1.0726335191145395</v>
      </c>
      <c r="H315" s="274">
        <v>3.1400576417999995E-2</v>
      </c>
      <c r="I315" s="274">
        <v>0.39249927760000003</v>
      </c>
      <c r="J315" s="274">
        <v>0.45082538509653947</v>
      </c>
      <c r="K315" s="274">
        <v>0.19790827999999999</v>
      </c>
      <c r="L315" s="267">
        <v>1.7061058620689653</v>
      </c>
      <c r="M315" s="263">
        <v>36.172831000000002</v>
      </c>
      <c r="N315" s="263">
        <v>0.16614460060830996</v>
      </c>
      <c r="O315" s="262">
        <v>9.3495822820005278E-6</v>
      </c>
      <c r="P315" s="262">
        <v>1.3409176863325698E-8</v>
      </c>
      <c r="Q315" s="285">
        <v>0.16946087100000001</v>
      </c>
      <c r="R315" s="281">
        <v>3.4273844999999997E-4</v>
      </c>
      <c r="S315" s="258"/>
      <c r="T315" s="258" t="s">
        <v>1201</v>
      </c>
      <c r="U315" s="258"/>
      <c r="V315" s="258"/>
      <c r="X315" s="299"/>
      <c r="Y315" s="257"/>
      <c r="Z315" s="257"/>
      <c r="AA315" s="257"/>
      <c r="AB315" s="257"/>
      <c r="AC315" s="257"/>
      <c r="AD315" s="257"/>
      <c r="AE315" s="257"/>
      <c r="AF315" s="257"/>
      <c r="AG315" s="257"/>
      <c r="AH315" s="257"/>
      <c r="AI315" s="257"/>
      <c r="AJ315" s="257"/>
    </row>
    <row r="316" spans="3:36">
      <c r="C316" s="284" t="s">
        <v>386</v>
      </c>
      <c r="E316" s="257" t="s">
        <v>52</v>
      </c>
      <c r="F316" s="267" t="s">
        <v>1844</v>
      </c>
      <c r="G316" s="267">
        <v>0.51756392803920404</v>
      </c>
      <c r="H316" s="274">
        <v>1.9047970883E-2</v>
      </c>
      <c r="I316" s="274">
        <v>0.14474973929999999</v>
      </c>
      <c r="J316" s="274">
        <v>0.20912787785620401</v>
      </c>
      <c r="K316" s="274">
        <v>0.14463834</v>
      </c>
      <c r="L316" s="267">
        <v>1.2468822413793104</v>
      </c>
      <c r="M316" s="263">
        <v>28.728013000000001</v>
      </c>
      <c r="N316" s="263">
        <v>7.1970286005838477E-2</v>
      </c>
      <c r="O316" s="262">
        <v>4.0070165587681802E-6</v>
      </c>
      <c r="P316" s="262">
        <v>6.8422755876116E-9</v>
      </c>
      <c r="Q316" s="285">
        <v>9.4033678999999995E-2</v>
      </c>
      <c r="R316" s="281">
        <v>2.2006009E-4</v>
      </c>
      <c r="S316" s="258"/>
      <c r="T316" s="258" t="s">
        <v>1201</v>
      </c>
      <c r="U316" s="258"/>
      <c r="V316" s="258"/>
      <c r="X316" s="299"/>
      <c r="Y316" s="257"/>
      <c r="Z316" s="257"/>
      <c r="AA316" s="257"/>
      <c r="AB316" s="257"/>
      <c r="AC316" s="257"/>
      <c r="AD316" s="257"/>
      <c r="AE316" s="257"/>
      <c r="AF316" s="257"/>
      <c r="AG316" s="257"/>
      <c r="AH316" s="257"/>
      <c r="AI316" s="257"/>
      <c r="AJ316" s="257"/>
    </row>
    <row r="317" spans="3:36">
      <c r="C317" s="284" t="s">
        <v>387</v>
      </c>
      <c r="D317" s="272"/>
      <c r="E317" s="257" t="s">
        <v>52</v>
      </c>
      <c r="F317" s="267" t="s">
        <v>1845</v>
      </c>
      <c r="G317" s="267">
        <v>0.27521879759048151</v>
      </c>
      <c r="H317" s="274">
        <v>1.372699606E-2</v>
      </c>
      <c r="I317" s="274">
        <v>2.26428475E-2</v>
      </c>
      <c r="J317" s="274">
        <v>0.10037361403048148</v>
      </c>
      <c r="K317" s="274">
        <v>0.13847534</v>
      </c>
      <c r="L317" s="267">
        <v>1.1937529310344828</v>
      </c>
      <c r="M317" s="263">
        <v>27.748117000000001</v>
      </c>
      <c r="N317" s="263">
        <v>2.8652166508181386E-2</v>
      </c>
      <c r="O317" s="262">
        <v>1.5309977295336E-6</v>
      </c>
      <c r="P317" s="262">
        <v>4.1097218375027997E-9</v>
      </c>
      <c r="Q317" s="285">
        <v>8.0573679100000004E-2</v>
      </c>
      <c r="R317" s="281">
        <v>1.7278000000000001E-4</v>
      </c>
      <c r="S317" s="258"/>
      <c r="T317" s="258" t="s">
        <v>1201</v>
      </c>
      <c r="U317" s="258"/>
      <c r="V317" s="258"/>
      <c r="X317" s="299"/>
      <c r="Y317" s="257"/>
      <c r="Z317" s="257"/>
      <c r="AA317" s="257"/>
      <c r="AB317" s="257"/>
      <c r="AC317" s="257"/>
      <c r="AD317" s="257"/>
      <c r="AE317" s="257"/>
      <c r="AF317" s="257"/>
      <c r="AG317" s="257"/>
      <c r="AH317" s="257"/>
      <c r="AI317" s="257"/>
      <c r="AJ317" s="257"/>
    </row>
    <row r="318" spans="3:36">
      <c r="C318" s="284" t="s">
        <v>388</v>
      </c>
      <c r="E318" s="257" t="s">
        <v>52</v>
      </c>
      <c r="F318" s="267" t="s">
        <v>1846</v>
      </c>
      <c r="G318" s="267">
        <v>0.29031998166692152</v>
      </c>
      <c r="H318" s="274">
        <v>1.6112911967000002E-2</v>
      </c>
      <c r="I318" s="274">
        <v>2.7534994699999999E-2</v>
      </c>
      <c r="J318" s="274">
        <v>0.10057431499992153</v>
      </c>
      <c r="K318" s="274">
        <v>0.14609775999999999</v>
      </c>
      <c r="L318" s="267">
        <v>1.259463448275862</v>
      </c>
      <c r="M318" s="263">
        <v>29.579353999999999</v>
      </c>
      <c r="N318" s="263">
        <v>3.1706436724683359E-2</v>
      </c>
      <c r="O318" s="262">
        <v>1.7009820482389999E-6</v>
      </c>
      <c r="P318" s="262">
        <v>4.4011471574760019E-9</v>
      </c>
      <c r="Q318" s="285">
        <v>8.4635638599999993E-2</v>
      </c>
      <c r="R318" s="281">
        <v>1.8260018000000001E-4</v>
      </c>
      <c r="S318" s="258"/>
      <c r="T318" s="258" t="s">
        <v>1201</v>
      </c>
      <c r="U318" s="258"/>
      <c r="V318" s="258"/>
      <c r="X318" s="299"/>
      <c r="Y318" s="257"/>
      <c r="Z318" s="257"/>
      <c r="AA318" s="257"/>
      <c r="AB318" s="257"/>
      <c r="AC318" s="257"/>
      <c r="AD318" s="257"/>
      <c r="AE318" s="257"/>
      <c r="AF318" s="257"/>
      <c r="AG318" s="257"/>
      <c r="AH318" s="257"/>
      <c r="AI318" s="257"/>
      <c r="AJ318" s="257"/>
    </row>
    <row r="319" spans="3:36">
      <c r="C319" s="284" t="s">
        <v>389</v>
      </c>
      <c r="E319" s="257" t="s">
        <v>52</v>
      </c>
      <c r="F319" s="267" t="s">
        <v>1847</v>
      </c>
      <c r="G319" s="267">
        <v>0.36969337655044465</v>
      </c>
      <c r="H319" s="274">
        <v>2.13346175E-2</v>
      </c>
      <c r="I319" s="274">
        <v>4.7579875100000002E-2</v>
      </c>
      <c r="J319" s="274">
        <v>0.11171975395044463</v>
      </c>
      <c r="K319" s="274">
        <v>0.18905912999999999</v>
      </c>
      <c r="L319" s="267">
        <v>1.6298200862068963</v>
      </c>
      <c r="M319" s="263">
        <v>34.079942000000003</v>
      </c>
      <c r="N319" s="263">
        <v>4.5405387026508759E-2</v>
      </c>
      <c r="O319" s="262">
        <v>2.4429249042432002E-6</v>
      </c>
      <c r="P319" s="262">
        <v>5.9713580737272004E-9</v>
      </c>
      <c r="Q319" s="285">
        <v>0.13054976060000001</v>
      </c>
      <c r="R319" s="281">
        <v>2.1016861999999999E-4</v>
      </c>
      <c r="S319" s="258"/>
      <c r="T319" s="258" t="s">
        <v>1201</v>
      </c>
      <c r="U319" s="258"/>
      <c r="V319" s="258"/>
      <c r="X319" s="299"/>
      <c r="Y319" s="257"/>
      <c r="Z319" s="257"/>
      <c r="AA319" s="257"/>
      <c r="AB319" s="257"/>
      <c r="AC319" s="257"/>
      <c r="AD319" s="257"/>
      <c r="AE319" s="257"/>
      <c r="AF319" s="257"/>
      <c r="AG319" s="257"/>
      <c r="AH319" s="257"/>
      <c r="AI319" s="257"/>
      <c r="AJ319" s="257"/>
    </row>
    <row r="320" spans="3:36">
      <c r="C320" s="284" t="s">
        <v>390</v>
      </c>
      <c r="E320" s="257" t="s">
        <v>52</v>
      </c>
      <c r="F320" s="267" t="s">
        <v>1848</v>
      </c>
      <c r="G320" s="267">
        <v>0.234812293977602</v>
      </c>
      <c r="H320" s="274">
        <v>1.2532411132E-2</v>
      </c>
      <c r="I320" s="274">
        <v>2.0187136000000001E-2</v>
      </c>
      <c r="J320" s="274">
        <v>8.7027256845602016E-2</v>
      </c>
      <c r="K320" s="274">
        <v>0.11506549000000001</v>
      </c>
      <c r="L320" s="267">
        <v>0.99194387931034478</v>
      </c>
      <c r="M320" s="263">
        <v>24.526890999999999</v>
      </c>
      <c r="N320" s="263">
        <v>2.4172816719093819E-2</v>
      </c>
      <c r="O320" s="262">
        <v>1.2977215225561E-6</v>
      </c>
      <c r="P320" s="262">
        <v>3.4709307686660001E-9</v>
      </c>
      <c r="Q320" s="285">
        <v>5.3363940900000004E-2</v>
      </c>
      <c r="R320" s="281">
        <v>1.5621271000000001E-4</v>
      </c>
      <c r="S320" s="258"/>
      <c r="T320" s="258" t="s">
        <v>1201</v>
      </c>
      <c r="U320" s="258"/>
      <c r="V320" s="258"/>
      <c r="X320" s="299"/>
      <c r="Y320" s="257"/>
      <c r="Z320" s="257"/>
      <c r="AA320" s="257"/>
      <c r="AB320" s="257"/>
      <c r="AC320" s="257"/>
      <c r="AD320" s="257"/>
      <c r="AE320" s="257"/>
      <c r="AF320" s="257"/>
      <c r="AG320" s="257"/>
      <c r="AH320" s="257"/>
      <c r="AI320" s="257"/>
      <c r="AJ320" s="257"/>
    </row>
    <row r="321" spans="3:36">
      <c r="C321" s="284" t="s">
        <v>391</v>
      </c>
      <c r="E321" s="257" t="s">
        <v>52</v>
      </c>
      <c r="F321" s="267" t="s">
        <v>1849</v>
      </c>
      <c r="G321" s="267">
        <v>0.35937439253311165</v>
      </c>
      <c r="H321" s="274">
        <v>1.5549220822E-2</v>
      </c>
      <c r="I321" s="274">
        <v>5.7448812700000004E-2</v>
      </c>
      <c r="J321" s="274">
        <v>0.15469726901111167</v>
      </c>
      <c r="K321" s="274">
        <v>0.13167909</v>
      </c>
      <c r="L321" s="267">
        <v>1.1351645689655172</v>
      </c>
      <c r="M321" s="263">
        <v>27.054558</v>
      </c>
      <c r="N321" s="263">
        <v>3.977556472512854E-2</v>
      </c>
      <c r="O321" s="262">
        <v>2.1739644230256406E-6</v>
      </c>
      <c r="P321" s="262">
        <v>4.6764008073365986E-9</v>
      </c>
      <c r="Q321" s="285">
        <v>7.7689304000000001E-2</v>
      </c>
      <c r="R321" s="281">
        <v>1.9597403000000001E-4</v>
      </c>
      <c r="S321" s="258"/>
      <c r="T321" s="258" t="s">
        <v>1201</v>
      </c>
      <c r="U321" s="258"/>
      <c r="V321" s="258"/>
      <c r="X321" s="299"/>
      <c r="Y321" s="257"/>
      <c r="Z321" s="257"/>
      <c r="AA321" s="257"/>
      <c r="AB321" s="257"/>
      <c r="AC321" s="257"/>
      <c r="AD321" s="257"/>
      <c r="AE321" s="257"/>
      <c r="AF321" s="257"/>
      <c r="AG321" s="257"/>
      <c r="AH321" s="257"/>
      <c r="AI321" s="257"/>
      <c r="AJ321" s="257"/>
    </row>
    <row r="322" spans="3:36">
      <c r="C322" s="284" t="s">
        <v>392</v>
      </c>
      <c r="E322" s="257" t="s">
        <v>52</v>
      </c>
      <c r="F322" s="267" t="s">
        <v>1850</v>
      </c>
      <c r="G322" s="267">
        <v>0.36010530978649602</v>
      </c>
      <c r="H322" s="274">
        <v>1.5567520454999999E-2</v>
      </c>
      <c r="I322" s="274">
        <v>5.7574457599999997E-2</v>
      </c>
      <c r="J322" s="274">
        <v>0.15509974173149599</v>
      </c>
      <c r="K322" s="274">
        <v>0.13186359</v>
      </c>
      <c r="L322" s="267">
        <v>1.1367550862068965</v>
      </c>
      <c r="M322" s="263">
        <v>27.080537</v>
      </c>
      <c r="N322" s="263">
        <v>3.9850907522700221E-2</v>
      </c>
      <c r="O322" s="262">
        <v>2.1780970673615403E-6</v>
      </c>
      <c r="P322" s="262">
        <v>4.6837274069696997E-9</v>
      </c>
      <c r="Q322" s="285">
        <v>7.7921502000000004E-2</v>
      </c>
      <c r="R322" s="281">
        <v>1.9602528E-4</v>
      </c>
      <c r="S322" s="258"/>
      <c r="T322" s="258" t="s">
        <v>1201</v>
      </c>
      <c r="U322" s="258"/>
      <c r="V322" s="258"/>
      <c r="X322" s="299"/>
      <c r="Y322" s="257"/>
      <c r="Z322" s="257"/>
      <c r="AA322" s="257"/>
      <c r="AB322" s="257"/>
      <c r="AC322" s="257"/>
      <c r="AD322" s="257"/>
      <c r="AE322" s="257"/>
      <c r="AF322" s="257"/>
      <c r="AG322" s="257"/>
      <c r="AH322" s="257"/>
      <c r="AI322" s="257"/>
      <c r="AJ322" s="257"/>
    </row>
    <row r="323" spans="3:36">
      <c r="C323" s="284" t="s">
        <v>393</v>
      </c>
      <c r="D323" s="272"/>
      <c r="E323" s="257" t="s">
        <v>52</v>
      </c>
      <c r="F323" s="267" t="s">
        <v>1851</v>
      </c>
      <c r="G323" s="267">
        <v>0.23554320935098633</v>
      </c>
      <c r="H323" s="274">
        <v>1.2550709765000001E-2</v>
      </c>
      <c r="I323" s="274">
        <v>2.0312780099999997E-2</v>
      </c>
      <c r="J323" s="274">
        <v>8.7429729485986346E-2</v>
      </c>
      <c r="K323" s="274">
        <v>0.11524999</v>
      </c>
      <c r="L323" s="267">
        <v>0.99353439655172404</v>
      </c>
      <c r="M323" s="263">
        <v>24.552869999999999</v>
      </c>
      <c r="N323" s="263">
        <v>2.4248157483454796E-2</v>
      </c>
      <c r="O323" s="262">
        <v>1.3018540459020101E-6</v>
      </c>
      <c r="P323" s="262">
        <v>3.4782573772079989E-9</v>
      </c>
      <c r="Q323" s="285">
        <v>5.3596138800000005E-2</v>
      </c>
      <c r="R323" s="281">
        <v>1.5626396E-4</v>
      </c>
      <c r="S323" s="258"/>
      <c r="T323" s="258" t="s">
        <v>1201</v>
      </c>
      <c r="U323" s="258"/>
      <c r="V323" s="258"/>
      <c r="X323" s="299"/>
      <c r="Y323" s="257"/>
      <c r="Z323" s="257"/>
      <c r="AA323" s="257"/>
      <c r="AB323" s="257"/>
      <c r="AC323" s="257"/>
      <c r="AD323" s="257"/>
      <c r="AE323" s="257"/>
      <c r="AF323" s="257"/>
      <c r="AG323" s="257"/>
      <c r="AH323" s="257"/>
      <c r="AI323" s="257"/>
      <c r="AJ323" s="257"/>
    </row>
    <row r="324" spans="3:36">
      <c r="C324" s="284" t="s">
        <v>394</v>
      </c>
      <c r="E324" s="257" t="s">
        <v>52</v>
      </c>
      <c r="F324" s="267" t="s">
        <v>1852</v>
      </c>
      <c r="G324" s="267">
        <v>0.23554320935098633</v>
      </c>
      <c r="H324" s="274">
        <v>1.2550709765000001E-2</v>
      </c>
      <c r="I324" s="274">
        <v>2.0312780099999997E-2</v>
      </c>
      <c r="J324" s="274">
        <v>8.7429729485986346E-2</v>
      </c>
      <c r="K324" s="274">
        <v>0.11524999</v>
      </c>
      <c r="L324" s="267">
        <v>0.99353439655172404</v>
      </c>
      <c r="M324" s="263">
        <v>24.552869999999999</v>
      </c>
      <c r="N324" s="263">
        <v>2.4248157483454796E-2</v>
      </c>
      <c r="O324" s="262">
        <v>1.3018540459020101E-6</v>
      </c>
      <c r="P324" s="262">
        <v>3.4782573772079989E-9</v>
      </c>
      <c r="Q324" s="285">
        <v>5.3596138800000005E-2</v>
      </c>
      <c r="R324" s="281">
        <v>1.5626396E-4</v>
      </c>
      <c r="S324" s="258"/>
      <c r="T324" s="258" t="s">
        <v>1201</v>
      </c>
      <c r="U324" s="258"/>
      <c r="V324" s="258"/>
      <c r="X324" s="299"/>
      <c r="Y324" s="257"/>
      <c r="Z324" s="257"/>
      <c r="AA324" s="257"/>
      <c r="AB324" s="257"/>
      <c r="AC324" s="257"/>
      <c r="AD324" s="257"/>
      <c r="AE324" s="257"/>
      <c r="AF324" s="257"/>
      <c r="AG324" s="257"/>
      <c r="AH324" s="257"/>
      <c r="AI324" s="257"/>
      <c r="AJ324" s="257"/>
    </row>
    <row r="325" spans="3:36">
      <c r="C325" s="273" t="s">
        <v>79</v>
      </c>
      <c r="D325" s="272" t="s">
        <v>18</v>
      </c>
      <c r="F325" s="291"/>
      <c r="G325" s="291"/>
      <c r="H325" s="289"/>
      <c r="I325" s="289"/>
      <c r="J325" s="289"/>
      <c r="K325" s="289"/>
      <c r="L325" s="290"/>
      <c r="M325" s="290"/>
      <c r="N325" s="290"/>
      <c r="O325" s="289"/>
      <c r="P325" s="289"/>
      <c r="Q325" s="289"/>
      <c r="R325" s="280"/>
      <c r="X325" s="258"/>
      <c r="Y325" s="257"/>
      <c r="Z325" s="257"/>
      <c r="AA325" s="257"/>
      <c r="AB325" s="257"/>
      <c r="AC325" s="257"/>
      <c r="AD325" s="257"/>
      <c r="AE325" s="257"/>
      <c r="AF325" s="257"/>
      <c r="AG325" s="257"/>
      <c r="AH325" s="257"/>
      <c r="AI325" s="257"/>
      <c r="AJ325" s="257"/>
    </row>
    <row r="326" spans="3:36">
      <c r="C326" s="284" t="s">
        <v>395</v>
      </c>
      <c r="E326" s="257" t="s">
        <v>52</v>
      </c>
      <c r="F326" s="267" t="s">
        <v>1853</v>
      </c>
      <c r="G326" s="267">
        <v>0.45473484408109488</v>
      </c>
      <c r="H326" s="274">
        <v>1.7268949858E-2</v>
      </c>
      <c r="I326" s="274">
        <v>3.7059376400000003E-2</v>
      </c>
      <c r="J326" s="274">
        <v>0.25632917782309489</v>
      </c>
      <c r="K326" s="274">
        <v>0.14407734</v>
      </c>
      <c r="L326" s="267">
        <v>1.2420460344827586</v>
      </c>
      <c r="M326" s="263">
        <v>29.191438000000002</v>
      </c>
      <c r="N326" s="263">
        <v>3.4948151253357103E-2</v>
      </c>
      <c r="O326" s="262">
        <v>1.8789296050374097E-6</v>
      </c>
      <c r="P326" s="262">
        <v>4.5670665330715008E-9</v>
      </c>
      <c r="Q326" s="285">
        <v>0.10598413899999999</v>
      </c>
      <c r="R326" s="281">
        <v>2.5745271000000001E-4</v>
      </c>
      <c r="S326" s="258"/>
      <c r="T326" s="258" t="s">
        <v>1201</v>
      </c>
      <c r="U326" s="258"/>
      <c r="V326" s="258"/>
      <c r="X326" s="299"/>
      <c r="Y326" s="257"/>
      <c r="Z326" s="257"/>
      <c r="AA326" s="257"/>
      <c r="AB326" s="257"/>
      <c r="AC326" s="257"/>
      <c r="AD326" s="257"/>
      <c r="AE326" s="257"/>
      <c r="AF326" s="257"/>
      <c r="AG326" s="257"/>
      <c r="AH326" s="257"/>
      <c r="AI326" s="257"/>
      <c r="AJ326" s="257"/>
    </row>
    <row r="327" spans="3:36">
      <c r="C327" s="284" t="s">
        <v>396</v>
      </c>
      <c r="E327" s="257" t="s">
        <v>52</v>
      </c>
      <c r="F327" s="267" t="s">
        <v>1854</v>
      </c>
      <c r="G327" s="267">
        <v>0.71583766487373457</v>
      </c>
      <c r="H327" s="274">
        <v>3.43640973E-2</v>
      </c>
      <c r="I327" s="274">
        <v>0.10507156259999999</v>
      </c>
      <c r="J327" s="274">
        <v>0.29209822497373461</v>
      </c>
      <c r="K327" s="274">
        <v>0.28430378000000001</v>
      </c>
      <c r="L327" s="267">
        <v>2.4508946551724136</v>
      </c>
      <c r="M327" s="263">
        <v>43.297080000000001</v>
      </c>
      <c r="N327" s="263">
        <v>8.0525165451904399E-2</v>
      </c>
      <c r="O327" s="262">
        <v>4.3492550108773001E-6</v>
      </c>
      <c r="P327" s="262">
        <v>9.7650279899187982E-9</v>
      </c>
      <c r="Q327" s="285">
        <v>0.25643129399999998</v>
      </c>
      <c r="R327" s="281">
        <v>3.4514539E-4</v>
      </c>
      <c r="S327" s="258"/>
      <c r="T327" s="258" t="s">
        <v>1201</v>
      </c>
      <c r="U327" s="258"/>
      <c r="V327" s="258"/>
      <c r="X327" s="299"/>
      <c r="Y327" s="257"/>
      <c r="Z327" s="257"/>
      <c r="AA327" s="257"/>
      <c r="AB327" s="257"/>
      <c r="AC327" s="257"/>
      <c r="AD327" s="257"/>
      <c r="AE327" s="257"/>
      <c r="AF327" s="257"/>
      <c r="AG327" s="257"/>
      <c r="AH327" s="257"/>
      <c r="AI327" s="257"/>
      <c r="AJ327" s="257"/>
    </row>
    <row r="328" spans="3:36">
      <c r="C328" s="284" t="s">
        <v>397</v>
      </c>
      <c r="E328" s="257" t="s">
        <v>52</v>
      </c>
      <c r="F328" s="267" t="s">
        <v>1855</v>
      </c>
      <c r="G328" s="267">
        <v>0.36065607303395852</v>
      </c>
      <c r="H328" s="274">
        <v>1.3910781529999999E-2</v>
      </c>
      <c r="I328" s="274">
        <v>2.8218371200000002E-2</v>
      </c>
      <c r="J328" s="274">
        <v>0.19932754030395855</v>
      </c>
      <c r="K328" s="274">
        <v>0.11919937999999999</v>
      </c>
      <c r="L328" s="267">
        <v>1.0275808620689655</v>
      </c>
      <c r="M328" s="263">
        <v>25.124417999999999</v>
      </c>
      <c r="N328" s="263">
        <v>2.7805478040167843E-2</v>
      </c>
      <c r="O328" s="262">
        <v>1.4952126381836799E-6</v>
      </c>
      <c r="P328" s="262">
        <v>3.7546925324044994E-9</v>
      </c>
      <c r="Q328" s="285">
        <v>7.4156428999999996E-2</v>
      </c>
      <c r="R328" s="281">
        <v>2.1294957000000001E-4</v>
      </c>
      <c r="S328" s="258"/>
      <c r="T328" s="258" t="s">
        <v>1201</v>
      </c>
      <c r="U328" s="258"/>
      <c r="V328" s="258"/>
      <c r="X328" s="299"/>
      <c r="Y328" s="257"/>
      <c r="Z328" s="257"/>
      <c r="AA328" s="257"/>
      <c r="AB328" s="257"/>
      <c r="AC328" s="257"/>
      <c r="AD328" s="257"/>
      <c r="AE328" s="257"/>
      <c r="AF328" s="257"/>
      <c r="AG328" s="257"/>
      <c r="AH328" s="257"/>
      <c r="AI328" s="257"/>
      <c r="AJ328" s="257"/>
    </row>
    <row r="329" spans="3:36">
      <c r="C329" s="284" t="s">
        <v>398</v>
      </c>
      <c r="D329" s="272"/>
      <c r="E329" s="257" t="s">
        <v>52</v>
      </c>
      <c r="F329" s="267" t="s">
        <v>1856</v>
      </c>
      <c r="G329" s="267">
        <v>0.5183139694867116</v>
      </c>
      <c r="H329" s="274">
        <v>1.7125137470000003E-2</v>
      </c>
      <c r="I329" s="274">
        <v>0.11842156820000001</v>
      </c>
      <c r="J329" s="274">
        <v>0.25466866381671155</v>
      </c>
      <c r="K329" s="274">
        <v>0.12809860000000001</v>
      </c>
      <c r="L329" s="267">
        <v>1.104298275862069</v>
      </c>
      <c r="M329" s="263">
        <v>26.155194999999999</v>
      </c>
      <c r="N329" s="263">
        <v>6.0350541704742279E-2</v>
      </c>
      <c r="O329" s="262">
        <v>3.3521101987828503E-6</v>
      </c>
      <c r="P329" s="262">
        <v>5.8802583421186992E-9</v>
      </c>
      <c r="Q329" s="285">
        <v>8.6480349999999998E-2</v>
      </c>
      <c r="R329" s="281">
        <v>2.3529954E-4</v>
      </c>
      <c r="S329" s="258"/>
      <c r="T329" s="258" t="s">
        <v>1201</v>
      </c>
      <c r="U329" s="258"/>
      <c r="V329" s="258"/>
      <c r="X329" s="299"/>
      <c r="Y329" s="257"/>
      <c r="Z329" s="257"/>
      <c r="AA329" s="257"/>
      <c r="AB329" s="257"/>
      <c r="AC329" s="257"/>
      <c r="AD329" s="257"/>
      <c r="AE329" s="257"/>
      <c r="AF329" s="257"/>
      <c r="AG329" s="257"/>
      <c r="AH329" s="257"/>
      <c r="AI329" s="257"/>
      <c r="AJ329" s="257"/>
    </row>
    <row r="330" spans="3:36">
      <c r="C330" s="273" t="s">
        <v>80</v>
      </c>
      <c r="D330" s="272" t="s">
        <v>19</v>
      </c>
      <c r="F330" s="291"/>
      <c r="G330" s="291"/>
      <c r="H330" s="289"/>
      <c r="I330" s="289"/>
      <c r="J330" s="289"/>
      <c r="K330" s="289"/>
      <c r="L330" s="290"/>
      <c r="M330" s="290"/>
      <c r="N330" s="290"/>
      <c r="O330" s="289"/>
      <c r="P330" s="289"/>
      <c r="Q330" s="289"/>
      <c r="R330" s="280"/>
      <c r="X330" s="258"/>
      <c r="Y330" s="257"/>
      <c r="Z330" s="257"/>
      <c r="AA330" s="257"/>
      <c r="AB330" s="257"/>
      <c r="AC330" s="257"/>
      <c r="AD330" s="257"/>
      <c r="AE330" s="257"/>
      <c r="AF330" s="257"/>
      <c r="AG330" s="257"/>
      <c r="AH330" s="257"/>
      <c r="AI330" s="257"/>
      <c r="AJ330" s="257"/>
    </row>
    <row r="331" spans="3:36">
      <c r="C331" s="284" t="s">
        <v>399</v>
      </c>
      <c r="E331" s="257" t="s">
        <v>52</v>
      </c>
      <c r="F331" s="267" t="s">
        <v>1857</v>
      </c>
      <c r="G331" s="267">
        <v>0.48410864351491606</v>
      </c>
      <c r="H331" s="274">
        <v>1.7283200784999998E-2</v>
      </c>
      <c r="I331" s="274">
        <v>0.1373739417</v>
      </c>
      <c r="J331" s="274">
        <v>0.19943291102991606</v>
      </c>
      <c r="K331" s="274">
        <v>0.13001858999999999</v>
      </c>
      <c r="L331" s="267">
        <v>1.1208499137931034</v>
      </c>
      <c r="M331" s="263">
        <v>26.438766000000001</v>
      </c>
      <c r="N331" s="263">
        <v>6.7058715488162043E-2</v>
      </c>
      <c r="O331" s="262">
        <v>3.73927293952451E-6</v>
      </c>
      <c r="P331" s="262">
        <v>6.3229684813562006E-9</v>
      </c>
      <c r="Q331" s="285">
        <v>7.8237196999999994E-2</v>
      </c>
      <c r="R331" s="281">
        <v>2.0698668000000001E-4</v>
      </c>
      <c r="S331" s="258"/>
      <c r="T331" s="258" t="s">
        <v>1201</v>
      </c>
      <c r="U331" s="258"/>
      <c r="V331" s="258"/>
      <c r="X331" s="299"/>
      <c r="Y331" s="257"/>
      <c r="Z331" s="257"/>
      <c r="AA331" s="257"/>
      <c r="AB331" s="257"/>
      <c r="AC331" s="257"/>
      <c r="AD331" s="257"/>
      <c r="AE331" s="257"/>
      <c r="AF331" s="257"/>
      <c r="AG331" s="257"/>
      <c r="AH331" s="257"/>
      <c r="AI331" s="257"/>
      <c r="AJ331" s="257"/>
    </row>
    <row r="332" spans="3:36">
      <c r="C332" s="284" t="s">
        <v>400</v>
      </c>
      <c r="E332" s="257" t="s">
        <v>52</v>
      </c>
      <c r="F332" s="267" t="s">
        <v>1858</v>
      </c>
      <c r="G332" s="267">
        <v>0.34791739030613811</v>
      </c>
      <c r="H332" s="274">
        <v>1.54534469138E-2</v>
      </c>
      <c r="I332" s="274">
        <v>3.0211861399999998E-2</v>
      </c>
      <c r="J332" s="274">
        <v>0.17077390199233808</v>
      </c>
      <c r="K332" s="274">
        <v>0.13147818</v>
      </c>
      <c r="L332" s="267">
        <v>1.1334325862068966</v>
      </c>
      <c r="M332" s="263">
        <v>27.292418999999999</v>
      </c>
      <c r="N332" s="263">
        <v>3.0460567635449277E-2</v>
      </c>
      <c r="O332" s="262">
        <v>1.6387358821802207E-6</v>
      </c>
      <c r="P332" s="262">
        <v>4.0997351612004981E-9</v>
      </c>
      <c r="Q332" s="285">
        <v>8.0527067999999993E-2</v>
      </c>
      <c r="R332" s="281">
        <v>2.0704923999999999E-4</v>
      </c>
      <c r="S332" s="258"/>
      <c r="T332" s="258" t="s">
        <v>1201</v>
      </c>
      <c r="U332" s="258"/>
      <c r="V332" s="258"/>
      <c r="X332" s="299"/>
      <c r="Y332" s="257"/>
      <c r="Z332" s="257"/>
      <c r="AA332" s="257"/>
      <c r="AB332" s="257"/>
      <c r="AC332" s="257"/>
      <c r="AD332" s="257"/>
      <c r="AE332" s="257"/>
      <c r="AF332" s="257"/>
      <c r="AG332" s="257"/>
      <c r="AH332" s="257"/>
      <c r="AI332" s="257"/>
      <c r="AJ332" s="257"/>
    </row>
    <row r="333" spans="3:36">
      <c r="C333" s="284" t="s">
        <v>401</v>
      </c>
      <c r="E333" s="257" t="s">
        <v>52</v>
      </c>
      <c r="F333" s="267" t="s">
        <v>1859</v>
      </c>
      <c r="G333" s="267">
        <v>0.2367655746872987</v>
      </c>
      <c r="H333" s="274">
        <v>1.2595526202000001E-2</v>
      </c>
      <c r="I333" s="274">
        <v>2.0174154699999999E-2</v>
      </c>
      <c r="J333" s="274">
        <v>8.7411313785298705E-2</v>
      </c>
      <c r="K333" s="274">
        <v>0.11658457999999999</v>
      </c>
      <c r="L333" s="267">
        <v>1.0050394827586207</v>
      </c>
      <c r="M333" s="263">
        <v>24.734963</v>
      </c>
      <c r="N333" s="263">
        <v>2.4398572586088931E-2</v>
      </c>
      <c r="O333" s="262">
        <v>1.3091397350938101E-6</v>
      </c>
      <c r="P333" s="262">
        <v>3.5086665860730001E-9</v>
      </c>
      <c r="Q333" s="285">
        <v>5.5100843900000002E-2</v>
      </c>
      <c r="R333" s="281">
        <v>1.5741638000000001E-4</v>
      </c>
      <c r="S333" s="258"/>
      <c r="T333" s="258" t="s">
        <v>1201</v>
      </c>
      <c r="U333" s="258"/>
      <c r="V333" s="258"/>
      <c r="X333" s="299"/>
      <c r="Y333" s="257"/>
      <c r="Z333" s="257"/>
      <c r="AA333" s="257"/>
      <c r="AB333" s="257"/>
      <c r="AC333" s="257"/>
      <c r="AD333" s="257"/>
      <c r="AE333" s="257"/>
      <c r="AF333" s="257"/>
      <c r="AG333" s="257"/>
      <c r="AH333" s="257"/>
      <c r="AI333" s="257"/>
      <c r="AJ333" s="257"/>
    </row>
    <row r="334" spans="3:36">
      <c r="C334" s="284" t="s">
        <v>402</v>
      </c>
      <c r="E334" s="257" t="s">
        <v>52</v>
      </c>
      <c r="F334" s="267" t="s">
        <v>1860</v>
      </c>
      <c r="G334" s="267">
        <v>2.7493046013997011</v>
      </c>
      <c r="H334" s="274">
        <v>0.10353174849000001</v>
      </c>
      <c r="I334" s="274">
        <v>0.87364996760000002</v>
      </c>
      <c r="J334" s="274">
        <v>1.0206249553097009</v>
      </c>
      <c r="K334" s="274">
        <v>0.75149792999999998</v>
      </c>
      <c r="L334" s="267">
        <v>6.4784304310344822</v>
      </c>
      <c r="M334" s="263">
        <v>124.06592000000001</v>
      </c>
      <c r="N334" s="263">
        <v>0.42138211284280436</v>
      </c>
      <c r="O334" s="262">
        <v>2.3459209659781998E-5</v>
      </c>
      <c r="P334" s="262">
        <v>3.7404231554576299E-8</v>
      </c>
      <c r="Q334" s="285">
        <v>0.76225480000000001</v>
      </c>
      <c r="R334" s="281">
        <v>9.2774882999999999E-4</v>
      </c>
      <c r="S334" s="258"/>
      <c r="T334" s="258" t="s">
        <v>1201</v>
      </c>
      <c r="U334" s="258"/>
      <c r="V334" s="258"/>
      <c r="X334" s="299"/>
      <c r="Y334" s="257"/>
      <c r="Z334" s="257"/>
      <c r="AA334" s="257"/>
      <c r="AB334" s="257"/>
      <c r="AC334" s="257"/>
      <c r="AD334" s="257"/>
      <c r="AE334" s="257"/>
      <c r="AF334" s="257"/>
      <c r="AG334" s="257"/>
      <c r="AH334" s="257"/>
      <c r="AI334" s="257"/>
      <c r="AJ334" s="257"/>
    </row>
    <row r="335" spans="3:36">
      <c r="C335" s="284" t="s">
        <v>403</v>
      </c>
      <c r="E335" s="257" t="s">
        <v>52</v>
      </c>
      <c r="F335" s="267" t="s">
        <v>1861</v>
      </c>
      <c r="G335" s="267">
        <v>0.48182485713555978</v>
      </c>
      <c r="H335" s="274">
        <v>1.6911686013999998E-2</v>
      </c>
      <c r="I335" s="274">
        <v>0.13981565309999999</v>
      </c>
      <c r="J335" s="274">
        <v>0.19913699802155979</v>
      </c>
      <c r="K335" s="274">
        <v>0.12596051999999999</v>
      </c>
      <c r="L335" s="267">
        <v>1.0858665517241377</v>
      </c>
      <c r="M335" s="263">
        <v>25.516717</v>
      </c>
      <c r="N335" s="263">
        <v>6.7302351809943955E-2</v>
      </c>
      <c r="O335" s="262">
        <v>3.7561224670891801E-6</v>
      </c>
      <c r="P335" s="262">
        <v>6.2662528020095997E-9</v>
      </c>
      <c r="Q335" s="285">
        <v>7.7055168000000007E-2</v>
      </c>
      <c r="R335" s="281">
        <v>2.0211911E-4</v>
      </c>
      <c r="S335" s="258"/>
      <c r="T335" s="258" t="s">
        <v>1201</v>
      </c>
      <c r="U335" s="258"/>
      <c r="V335" s="258"/>
      <c r="X335" s="299"/>
      <c r="Y335" s="257"/>
      <c r="Z335" s="257"/>
      <c r="AA335" s="257"/>
      <c r="AB335" s="257"/>
      <c r="AC335" s="257"/>
      <c r="AD335" s="257"/>
      <c r="AE335" s="257"/>
      <c r="AF335" s="257"/>
      <c r="AG335" s="257"/>
      <c r="AH335" s="257"/>
      <c r="AI335" s="257"/>
      <c r="AJ335" s="257"/>
    </row>
    <row r="336" spans="3:36">
      <c r="C336" s="284" t="s">
        <v>404</v>
      </c>
      <c r="E336" s="257" t="s">
        <v>52</v>
      </c>
      <c r="F336" s="267" t="s">
        <v>1862</v>
      </c>
      <c r="G336" s="267">
        <v>1.7854775045682936</v>
      </c>
      <c r="H336" s="274">
        <v>4.1750445970000008E-2</v>
      </c>
      <c r="I336" s="274">
        <v>0.74738828673000002</v>
      </c>
      <c r="J336" s="274">
        <v>0.78523243186829361</v>
      </c>
      <c r="K336" s="274">
        <v>0.21110634</v>
      </c>
      <c r="L336" s="267">
        <v>1.8198822413793103</v>
      </c>
      <c r="M336" s="263">
        <v>36.268061000000003</v>
      </c>
      <c r="N336" s="263">
        <v>0.29084823184153591</v>
      </c>
      <c r="O336" s="262">
        <v>1.6475053318806199E-5</v>
      </c>
      <c r="P336" s="262">
        <v>2.1240229703545001E-8</v>
      </c>
      <c r="Q336" s="285">
        <v>0.216777267</v>
      </c>
      <c r="R336" s="281">
        <v>4.687219E-4</v>
      </c>
      <c r="S336" s="258"/>
      <c r="T336" s="258" t="s">
        <v>1201</v>
      </c>
      <c r="U336" s="258"/>
      <c r="V336" s="258"/>
      <c r="X336" s="299"/>
      <c r="Y336" s="257"/>
      <c r="Z336" s="257"/>
      <c r="AA336" s="257"/>
      <c r="AB336" s="257"/>
      <c r="AC336" s="257"/>
      <c r="AD336" s="257"/>
      <c r="AE336" s="257"/>
      <c r="AF336" s="257"/>
      <c r="AG336" s="257"/>
      <c r="AH336" s="257"/>
      <c r="AI336" s="257"/>
      <c r="AJ336" s="257"/>
    </row>
    <row r="337" spans="1:36">
      <c r="C337" s="273" t="s">
        <v>81</v>
      </c>
      <c r="D337" s="272" t="s">
        <v>20</v>
      </c>
      <c r="F337" s="291"/>
      <c r="G337" s="291"/>
      <c r="H337" s="289"/>
      <c r="I337" s="289"/>
      <c r="J337" s="289"/>
      <c r="K337" s="289"/>
      <c r="L337" s="290"/>
      <c r="M337" s="290"/>
      <c r="N337" s="290"/>
      <c r="O337" s="289"/>
      <c r="P337" s="289"/>
      <c r="Q337" s="289"/>
      <c r="R337" s="280"/>
      <c r="X337" s="260"/>
      <c r="Y337" s="257"/>
      <c r="Z337" s="257"/>
      <c r="AA337" s="257"/>
      <c r="AB337" s="257"/>
      <c r="AC337" s="257"/>
      <c r="AD337" s="257"/>
      <c r="AE337" s="257"/>
      <c r="AF337" s="257"/>
      <c r="AG337" s="257"/>
      <c r="AH337" s="257"/>
      <c r="AI337" s="257"/>
      <c r="AJ337" s="257"/>
    </row>
    <row r="338" spans="1:36">
      <c r="C338" s="284" t="s">
        <v>405</v>
      </c>
      <c r="E338" s="257" t="s">
        <v>52</v>
      </c>
      <c r="F338" s="267" t="s">
        <v>1863</v>
      </c>
      <c r="G338" s="267">
        <v>0.27717830762323592</v>
      </c>
      <c r="H338" s="274">
        <v>1.381158675E-2</v>
      </c>
      <c r="I338" s="274">
        <v>2.2107816600000003E-2</v>
      </c>
      <c r="J338" s="274">
        <v>9.9723864273235943E-2</v>
      </c>
      <c r="K338" s="274">
        <v>0.14153504</v>
      </c>
      <c r="L338" s="267">
        <v>1.2201296551724137</v>
      </c>
      <c r="M338" s="263">
        <v>28.164380000000001</v>
      </c>
      <c r="N338" s="263">
        <v>2.8915192070575663E-2</v>
      </c>
      <c r="O338" s="262">
        <v>1.5430131139942999E-6</v>
      </c>
      <c r="P338" s="262">
        <v>4.1747546700530986E-9</v>
      </c>
      <c r="Q338" s="285">
        <v>8.3987146099999993E-2</v>
      </c>
      <c r="R338" s="281">
        <v>1.7558417999999999E-4</v>
      </c>
      <c r="S338" s="258"/>
      <c r="T338" s="258" t="s">
        <v>1201</v>
      </c>
      <c r="U338" s="258"/>
      <c r="V338" s="258"/>
      <c r="X338" s="299"/>
      <c r="Y338" s="257"/>
      <c r="Z338" s="257"/>
      <c r="AA338" s="257"/>
      <c r="AB338" s="257"/>
      <c r="AC338" s="257"/>
      <c r="AD338" s="257"/>
      <c r="AE338" s="257"/>
      <c r="AF338" s="257"/>
      <c r="AG338" s="257"/>
      <c r="AH338" s="257"/>
      <c r="AI338" s="257"/>
      <c r="AJ338" s="257"/>
    </row>
    <row r="339" spans="1:36">
      <c r="C339" s="284" t="s">
        <v>406</v>
      </c>
      <c r="E339" s="257" t="s">
        <v>52</v>
      </c>
      <c r="F339" s="267" t="s">
        <v>1864</v>
      </c>
      <c r="G339" s="267">
        <v>0.42057822523630073</v>
      </c>
      <c r="H339" s="274">
        <v>2.4405404299999999E-2</v>
      </c>
      <c r="I339" s="274">
        <v>5.8803845E-2</v>
      </c>
      <c r="J339" s="274">
        <v>0.12111937593630073</v>
      </c>
      <c r="K339" s="274">
        <v>0.21624959999999999</v>
      </c>
      <c r="L339" s="267">
        <v>1.8642206896551723</v>
      </c>
      <c r="M339" s="263">
        <v>37.173516999999997</v>
      </c>
      <c r="N339" s="263">
        <v>5.3578242500558135E-2</v>
      </c>
      <c r="O339" s="262">
        <v>2.8842055751928997E-6</v>
      </c>
      <c r="P339" s="262">
        <v>6.9249171702859991E-9</v>
      </c>
      <c r="Q339" s="285">
        <v>0.1598525023</v>
      </c>
      <c r="R339" s="281">
        <v>2.2807828000000001E-4</v>
      </c>
      <c r="S339" s="258"/>
      <c r="T339" s="258" t="s">
        <v>1201</v>
      </c>
      <c r="U339" s="258"/>
      <c r="V339" s="258"/>
      <c r="X339" s="299"/>
      <c r="Y339" s="257"/>
      <c r="Z339" s="257"/>
      <c r="AA339" s="257"/>
      <c r="AB339" s="257"/>
      <c r="AC339" s="257"/>
      <c r="AD339" s="257"/>
      <c r="AE339" s="257"/>
      <c r="AF339" s="257"/>
      <c r="AG339" s="257"/>
      <c r="AH339" s="257"/>
      <c r="AI339" s="257"/>
      <c r="AJ339" s="257"/>
    </row>
    <row r="340" spans="1:36">
      <c r="C340" s="284" t="s">
        <v>407</v>
      </c>
      <c r="E340" s="257" t="s">
        <v>52</v>
      </c>
      <c r="F340" s="267" t="s">
        <v>1865</v>
      </c>
      <c r="G340" s="267">
        <v>0.28403848755551098</v>
      </c>
      <c r="H340" s="274">
        <v>1.40099838E-2</v>
      </c>
      <c r="I340" s="274">
        <v>2.26331741E-2</v>
      </c>
      <c r="J340" s="274">
        <v>0.10220478965551101</v>
      </c>
      <c r="K340" s="274">
        <v>0.14519054000000001</v>
      </c>
      <c r="L340" s="267">
        <v>1.2516425862068965</v>
      </c>
      <c r="M340" s="263">
        <v>28.668171000000001</v>
      </c>
      <c r="N340" s="263">
        <v>2.9668101757421642E-2</v>
      </c>
      <c r="O340" s="262">
        <v>1.5825021489446E-6</v>
      </c>
      <c r="P340" s="262">
        <v>4.2775632082495997E-9</v>
      </c>
      <c r="Q340" s="285">
        <v>8.8259702200000012E-2</v>
      </c>
      <c r="R340" s="281">
        <v>1.7806530999999999E-4</v>
      </c>
      <c r="S340" s="258"/>
      <c r="T340" s="258" t="s">
        <v>1201</v>
      </c>
      <c r="U340" s="258"/>
      <c r="V340" s="258"/>
      <c r="X340" s="299"/>
      <c r="Y340" s="257"/>
      <c r="Z340" s="257"/>
      <c r="AA340" s="257"/>
      <c r="AB340" s="257"/>
      <c r="AC340" s="257"/>
      <c r="AD340" s="257"/>
      <c r="AE340" s="257"/>
      <c r="AF340" s="257"/>
      <c r="AG340" s="257"/>
      <c r="AH340" s="257"/>
      <c r="AI340" s="257"/>
      <c r="AJ340" s="257"/>
    </row>
    <row r="341" spans="1:36">
      <c r="C341" s="284" t="s">
        <v>408</v>
      </c>
      <c r="D341" s="272"/>
      <c r="E341" s="257" t="s">
        <v>52</v>
      </c>
      <c r="F341" s="267" t="s">
        <v>1866</v>
      </c>
      <c r="G341" s="267">
        <v>0.29180097415750705</v>
      </c>
      <c r="H341" s="274">
        <v>1.5185399190000001E-2</v>
      </c>
      <c r="I341" s="274">
        <v>2.4448613799999998E-2</v>
      </c>
      <c r="J341" s="274">
        <v>0.10140079116750705</v>
      </c>
      <c r="K341" s="274">
        <v>0.15076617</v>
      </c>
      <c r="L341" s="267">
        <v>1.2997083620689656</v>
      </c>
      <c r="M341" s="263">
        <v>29.803955999999999</v>
      </c>
      <c r="N341" s="263">
        <v>3.1224296564544163E-2</v>
      </c>
      <c r="O341" s="262">
        <v>1.6673357913964E-6</v>
      </c>
      <c r="P341" s="262">
        <v>4.453947024299401E-9</v>
      </c>
      <c r="Q341" s="285">
        <v>9.2335829000000008E-2</v>
      </c>
      <c r="R341" s="281">
        <v>1.8465475000000001E-4</v>
      </c>
      <c r="S341" s="258"/>
      <c r="T341" s="258" t="s">
        <v>1201</v>
      </c>
      <c r="U341" s="258"/>
      <c r="V341" s="258"/>
      <c r="X341" s="299"/>
      <c r="Y341" s="257"/>
      <c r="Z341" s="257"/>
      <c r="AA341" s="257"/>
      <c r="AB341" s="257"/>
      <c r="AC341" s="257"/>
      <c r="AD341" s="257"/>
      <c r="AE341" s="257"/>
      <c r="AF341" s="257"/>
      <c r="AG341" s="257"/>
      <c r="AH341" s="257"/>
      <c r="AI341" s="257"/>
      <c r="AJ341" s="257"/>
    </row>
    <row r="342" spans="1:36">
      <c r="F342" s="261"/>
      <c r="R342" s="280"/>
      <c r="X342" s="258"/>
      <c r="Y342" s="257"/>
      <c r="Z342" s="257"/>
      <c r="AA342" s="257"/>
      <c r="AB342" s="257"/>
      <c r="AC342" s="257"/>
      <c r="AD342" s="257"/>
      <c r="AE342" s="257"/>
      <c r="AF342" s="257"/>
      <c r="AG342" s="257"/>
      <c r="AH342" s="257"/>
      <c r="AI342" s="257"/>
      <c r="AJ342" s="257"/>
    </row>
    <row r="343" spans="1:36">
      <c r="C343" s="273" t="s">
        <v>82</v>
      </c>
      <c r="D343" s="272" t="s">
        <v>4971</v>
      </c>
      <c r="F343" s="291"/>
      <c r="G343" s="291"/>
      <c r="H343" s="289"/>
      <c r="I343" s="289"/>
      <c r="J343" s="289"/>
      <c r="K343" s="289"/>
      <c r="L343" s="290"/>
      <c r="M343" s="290"/>
      <c r="N343" s="290"/>
      <c r="O343" s="289"/>
      <c r="P343" s="289"/>
      <c r="Q343" s="289"/>
      <c r="R343" s="280"/>
      <c r="T343" s="344"/>
      <c r="X343" s="258"/>
      <c r="Y343" s="257"/>
      <c r="Z343" s="257"/>
      <c r="AA343" s="257"/>
      <c r="AB343" s="257"/>
      <c r="AC343" s="257"/>
      <c r="AD343" s="257"/>
      <c r="AE343" s="257"/>
      <c r="AF343" s="257"/>
      <c r="AG343" s="257"/>
      <c r="AH343" s="257"/>
      <c r="AI343" s="257"/>
      <c r="AJ343" s="257"/>
    </row>
    <row r="344" spans="1:36" ht="14.4">
      <c r="A344" s="257">
        <v>1</v>
      </c>
      <c r="C344" s="284" t="s">
        <v>409</v>
      </c>
      <c r="E344" s="257" t="s">
        <v>52</v>
      </c>
      <c r="F344" s="267" t="s">
        <v>1867</v>
      </c>
      <c r="G344" s="267">
        <v>2.5965324305203628</v>
      </c>
      <c r="H344" s="274">
        <v>0.11639023400000001</v>
      </c>
      <c r="I344" s="274">
        <v>0.474279589</v>
      </c>
      <c r="J344" s="274">
        <v>1.1626236875203628</v>
      </c>
      <c r="K344" s="274">
        <v>0.84323892</v>
      </c>
      <c r="L344" s="267">
        <v>7.2693010344827584</v>
      </c>
      <c r="M344" s="357">
        <v>142.91486</v>
      </c>
      <c r="N344" s="357">
        <v>0.2916609391135212</v>
      </c>
      <c r="O344" s="262">
        <v>1.5971135285029998E-5</v>
      </c>
      <c r="P344" s="262">
        <v>3.4712499920659007E-8</v>
      </c>
      <c r="Q344" s="285">
        <v>0.46548472799999996</v>
      </c>
      <c r="R344" s="281">
        <v>1.0564195E-3</v>
      </c>
      <c r="S344" s="258"/>
      <c r="T344" s="258" t="s">
        <v>1202</v>
      </c>
      <c r="U344" s="258"/>
      <c r="V344" s="258"/>
      <c r="X344" s="299"/>
      <c r="Y344" s="257"/>
      <c r="Z344" s="257"/>
      <c r="AA344" s="257"/>
      <c r="AB344" s="257"/>
      <c r="AC344" s="257"/>
      <c r="AD344" s="257"/>
      <c r="AE344" s="257"/>
      <c r="AF344" s="257"/>
      <c r="AG344" s="257"/>
      <c r="AH344" s="257"/>
      <c r="AI344" s="257"/>
      <c r="AJ344" s="257"/>
    </row>
    <row r="345" spans="1:36">
      <c r="A345" s="257">
        <v>1</v>
      </c>
      <c r="C345" s="284" t="s">
        <v>410</v>
      </c>
      <c r="E345" s="257" t="s">
        <v>52</v>
      </c>
      <c r="F345" s="267" t="s">
        <v>1868</v>
      </c>
      <c r="G345" s="267">
        <v>0.37492322099310832</v>
      </c>
      <c r="H345" s="274">
        <v>1.6843612760000001E-2</v>
      </c>
      <c r="I345" s="274">
        <v>2.3606089660000003E-2</v>
      </c>
      <c r="J345" s="274">
        <v>8.3850085731083015E-3</v>
      </c>
      <c r="K345" s="274">
        <v>0.32608851</v>
      </c>
      <c r="L345" s="267">
        <v>2.8111078448275859</v>
      </c>
      <c r="M345" s="263">
        <v>46.081231000000002</v>
      </c>
      <c r="N345" s="263">
        <v>5.8171173639921893E-2</v>
      </c>
      <c r="O345" s="262">
        <v>3.0160440467900004E-6</v>
      </c>
      <c r="P345" s="262">
        <v>8.7262577246678023E-9</v>
      </c>
      <c r="Q345" s="285">
        <v>0.351295459177</v>
      </c>
      <c r="R345" s="281">
        <v>5.0919207000000005E-4</v>
      </c>
      <c r="S345" s="258"/>
      <c r="T345" s="258" t="s">
        <v>1203</v>
      </c>
      <c r="U345" s="258"/>
      <c r="V345" s="258"/>
      <c r="X345" s="257" t="s">
        <v>1559</v>
      </c>
      <c r="Z345" s="257"/>
      <c r="AA345" s="257"/>
      <c r="AB345" s="257"/>
      <c r="AC345" s="257"/>
      <c r="AD345" s="257"/>
      <c r="AE345" s="257"/>
      <c r="AF345" s="257"/>
      <c r="AG345" s="257"/>
      <c r="AH345" s="257"/>
      <c r="AI345" s="257"/>
      <c r="AJ345" s="257"/>
    </row>
    <row r="346" spans="1:36">
      <c r="A346" s="257">
        <v>1</v>
      </c>
      <c r="C346" s="284" t="s">
        <v>411</v>
      </c>
      <c r="D346" s="292">
        <v>1</v>
      </c>
      <c r="E346" s="257" t="s">
        <v>52</v>
      </c>
      <c r="F346" s="267" t="s">
        <v>4952</v>
      </c>
      <c r="G346" s="267">
        <v>2.3188312840654555</v>
      </c>
      <c r="H346" s="274">
        <v>0.10394690600000001</v>
      </c>
      <c r="I346" s="274">
        <v>0.41794540299999994</v>
      </c>
      <c r="J346" s="274">
        <v>1.0183438550654558</v>
      </c>
      <c r="K346" s="274">
        <v>0.77859511999999997</v>
      </c>
      <c r="L346" s="267">
        <v>6.7120268965517234</v>
      </c>
      <c r="M346" s="263">
        <v>130.81066000000001</v>
      </c>
      <c r="N346" s="263">
        <v>0.26247471882494511</v>
      </c>
      <c r="O346" s="262">
        <v>1.435174890553E-5</v>
      </c>
      <c r="P346" s="262">
        <v>3.1464219635709003E-8</v>
      </c>
      <c r="Q346" s="285">
        <v>0.45121106599999999</v>
      </c>
      <c r="R346" s="281">
        <v>9.8801603000000008E-4</v>
      </c>
      <c r="S346" s="258"/>
      <c r="T346" s="258" t="s">
        <v>4970</v>
      </c>
      <c r="U346" s="258"/>
      <c r="V346" s="258"/>
      <c r="X346" s="299"/>
      <c r="Y346" s="257"/>
      <c r="Z346" s="257"/>
      <c r="AA346" s="257"/>
      <c r="AB346" s="257"/>
      <c r="AC346" s="257"/>
      <c r="AD346" s="257"/>
      <c r="AE346" s="257"/>
      <c r="AF346" s="257"/>
      <c r="AG346" s="257"/>
      <c r="AH346" s="257"/>
      <c r="AI346" s="257"/>
      <c r="AJ346" s="257"/>
    </row>
    <row r="347" spans="1:36" ht="13.8" customHeight="1">
      <c r="A347" s="257">
        <v>1</v>
      </c>
      <c r="C347" s="284" t="s">
        <v>412</v>
      </c>
      <c r="E347" s="257" t="s">
        <v>52</v>
      </c>
      <c r="F347" s="267" t="s">
        <v>4953</v>
      </c>
      <c r="G347" s="267">
        <v>8.7499524098980004</v>
      </c>
      <c r="H347" s="274">
        <v>0.2325664636</v>
      </c>
      <c r="I347" s="274">
        <v>0.87947852410000005</v>
      </c>
      <c r="J347" s="274">
        <v>5.7176382221979996</v>
      </c>
      <c r="K347" s="274">
        <v>1.9202691999999999</v>
      </c>
      <c r="L347" s="267">
        <v>16.554044827586207</v>
      </c>
      <c r="M347" s="263">
        <v>205.37358</v>
      </c>
      <c r="N347" s="263">
        <v>0.60738523447703008</v>
      </c>
      <c r="O347" s="262">
        <v>3.2858000700934004E-5</v>
      </c>
      <c r="P347" s="262">
        <v>6.9722827205446799E-8</v>
      </c>
      <c r="Q347" s="285">
        <v>2.1181058770000001</v>
      </c>
      <c r="R347" s="281">
        <v>0.85523282</v>
      </c>
      <c r="S347" s="258"/>
      <c r="T347" s="356" t="s">
        <v>4981</v>
      </c>
      <c r="U347" s="258"/>
      <c r="V347" s="258"/>
      <c r="X347" s="299"/>
      <c r="Y347" s="257"/>
      <c r="Z347" s="257"/>
      <c r="AA347" s="257"/>
      <c r="AB347" s="257"/>
      <c r="AC347" s="257"/>
      <c r="AD347" s="257"/>
      <c r="AE347" s="257"/>
      <c r="AF347" s="257"/>
      <c r="AG347" s="257"/>
      <c r="AH347" s="257"/>
      <c r="AI347" s="257"/>
      <c r="AJ347" s="257"/>
    </row>
    <row r="348" spans="1:36">
      <c r="A348" s="257">
        <v>1</v>
      </c>
      <c r="C348" s="284" t="s">
        <v>413</v>
      </c>
      <c r="E348" s="257" t="s">
        <v>52</v>
      </c>
      <c r="F348" s="267" t="s">
        <v>4954</v>
      </c>
      <c r="G348" s="267">
        <v>17.843453812587768</v>
      </c>
      <c r="H348" s="274">
        <v>0.13904564</v>
      </c>
      <c r="I348" s="274">
        <v>0.22907987900000001</v>
      </c>
      <c r="J348" s="274">
        <v>17.093033163587769</v>
      </c>
      <c r="K348" s="274">
        <v>0.38229512999999998</v>
      </c>
      <c r="L348" s="267">
        <v>3.2956476724137929</v>
      </c>
      <c r="M348" s="263">
        <v>41.776494999999997</v>
      </c>
      <c r="N348" s="263">
        <v>0.17264649642992452</v>
      </c>
      <c r="O348" s="262">
        <v>9.4078055823099997E-6</v>
      </c>
      <c r="P348" s="262">
        <v>2.2649294781919997E-8</v>
      </c>
      <c r="Q348" s="285">
        <v>0.22012383999999999</v>
      </c>
      <c r="R348" s="281">
        <v>0.18848914</v>
      </c>
      <c r="S348" s="258"/>
      <c r="T348" s="258" t="s">
        <v>1184</v>
      </c>
      <c r="U348" s="258"/>
      <c r="V348" s="258"/>
      <c r="X348" s="299"/>
      <c r="Y348" s="257"/>
      <c r="Z348" s="257"/>
      <c r="AA348" s="257"/>
      <c r="AB348" s="257"/>
      <c r="AC348" s="257"/>
      <c r="AD348" s="257"/>
      <c r="AE348" s="257"/>
      <c r="AF348" s="257"/>
      <c r="AG348" s="257"/>
      <c r="AH348" s="257"/>
      <c r="AI348" s="257"/>
      <c r="AJ348" s="257"/>
    </row>
    <row r="349" spans="1:36">
      <c r="A349" s="257">
        <v>1</v>
      </c>
      <c r="C349" s="284" t="s">
        <v>414</v>
      </c>
      <c r="E349" s="257" t="s">
        <v>52</v>
      </c>
      <c r="F349" s="267" t="s">
        <v>4955</v>
      </c>
      <c r="G349" s="267">
        <v>5.4389337540000007</v>
      </c>
      <c r="H349" s="274">
        <v>0.3514235</v>
      </c>
      <c r="I349" s="274">
        <v>0.70700860399999998</v>
      </c>
      <c r="J349" s="274">
        <v>1.33422565</v>
      </c>
      <c r="K349" s="274">
        <v>3.0462760000000002</v>
      </c>
      <c r="L349" s="267">
        <v>26.260999999999999</v>
      </c>
      <c r="M349" s="263">
        <v>502.31979999999999</v>
      </c>
      <c r="N349" s="263">
        <v>0.7330922677029823</v>
      </c>
      <c r="O349" s="262">
        <v>3.9236768913999998E-5</v>
      </c>
      <c r="P349" s="262">
        <v>9.1176469336E-8</v>
      </c>
      <c r="Q349" s="285">
        <v>3.0017001000000003</v>
      </c>
      <c r="R349" s="281">
        <v>2.6599324E-3</v>
      </c>
      <c r="S349" s="258"/>
      <c r="T349" s="258" t="s">
        <v>4982</v>
      </c>
      <c r="U349" s="258"/>
      <c r="V349" s="258"/>
      <c r="X349" s="299"/>
      <c r="Y349" s="257"/>
      <c r="Z349" s="257"/>
      <c r="AA349" s="257"/>
      <c r="AB349" s="257"/>
      <c r="AC349" s="257"/>
      <c r="AD349" s="257"/>
      <c r="AE349" s="257"/>
      <c r="AF349" s="257"/>
      <c r="AG349" s="257"/>
      <c r="AH349" s="257"/>
      <c r="AI349" s="257"/>
      <c r="AJ349" s="257"/>
    </row>
    <row r="350" spans="1:36">
      <c r="A350" s="257">
        <v>1</v>
      </c>
      <c r="C350" s="284" t="s">
        <v>415</v>
      </c>
      <c r="E350" s="257" t="s">
        <v>52</v>
      </c>
      <c r="F350" s="267" t="s">
        <v>4956</v>
      </c>
      <c r="G350" s="267">
        <v>29.568652180200001</v>
      </c>
      <c r="H350" s="274">
        <v>8.8703434999999997E-2</v>
      </c>
      <c r="I350" s="274">
        <v>0.87686636519999994</v>
      </c>
      <c r="J350" s="274">
        <v>27.70744638</v>
      </c>
      <c r="K350" s="274">
        <v>0.89563599999999999</v>
      </c>
      <c r="L350" s="267">
        <v>7.7209999999999992</v>
      </c>
      <c r="M350" s="263">
        <v>107.63758</v>
      </c>
      <c r="N350" s="263">
        <v>0.42404105623400334</v>
      </c>
      <c r="O350" s="262">
        <v>2.3102048473999998E-5</v>
      </c>
      <c r="P350" s="262">
        <v>4.0209875487899994E-8</v>
      </c>
      <c r="Q350" s="285">
        <v>1.7576142099999998</v>
      </c>
      <c r="R350" s="281">
        <v>7.0376013999999998E-4</v>
      </c>
      <c r="S350" s="258"/>
      <c r="T350" s="258" t="s">
        <v>4983</v>
      </c>
      <c r="U350" s="258"/>
      <c r="V350" s="258"/>
      <c r="X350" s="299"/>
      <c r="Y350" s="257"/>
      <c r="Z350" s="257"/>
      <c r="AA350" s="257"/>
      <c r="AB350" s="257"/>
      <c r="AC350" s="257"/>
      <c r="AD350" s="257"/>
      <c r="AE350" s="257"/>
      <c r="AF350" s="257"/>
      <c r="AG350" s="257"/>
      <c r="AH350" s="257"/>
      <c r="AI350" s="257"/>
      <c r="AJ350" s="257"/>
    </row>
    <row r="351" spans="1:36">
      <c r="A351" s="257">
        <v>1</v>
      </c>
      <c r="C351" s="284" t="s">
        <v>416</v>
      </c>
      <c r="D351" s="272"/>
      <c r="E351" s="257" t="s">
        <v>52</v>
      </c>
      <c r="F351" s="267" t="s">
        <v>1869</v>
      </c>
      <c r="G351" s="267">
        <v>8.7815846376600017</v>
      </c>
      <c r="H351" s="274">
        <v>0.72318645500000001</v>
      </c>
      <c r="I351" s="274">
        <v>3.9151803300000001</v>
      </c>
      <c r="J351" s="274">
        <v>3.7253422726600003</v>
      </c>
      <c r="K351" s="274">
        <v>0.41787558000000002</v>
      </c>
      <c r="L351" s="267">
        <v>3.6023756896551724</v>
      </c>
      <c r="M351" s="263">
        <v>50.129539000000001</v>
      </c>
      <c r="N351" s="263">
        <v>1.6151607400166763</v>
      </c>
      <c r="O351" s="262">
        <v>9.1216878989902988E-5</v>
      </c>
      <c r="P351" s="262">
        <v>1.3508123847226002E-7</v>
      </c>
      <c r="Q351" s="285">
        <v>0.50968267</v>
      </c>
      <c r="R351" s="281">
        <v>4.8692440999999996E-3</v>
      </c>
      <c r="S351" s="258"/>
      <c r="T351" s="258" t="s">
        <v>1204</v>
      </c>
      <c r="U351" s="258"/>
      <c r="V351" s="258"/>
      <c r="X351" s="299"/>
      <c r="Y351" s="257"/>
      <c r="Z351" s="257"/>
      <c r="AA351" s="257"/>
      <c r="AB351" s="257"/>
      <c r="AC351" s="257"/>
      <c r="AD351" s="257"/>
      <c r="AE351" s="257"/>
      <c r="AF351" s="257"/>
      <c r="AG351" s="257"/>
      <c r="AH351" s="257"/>
      <c r="AI351" s="257"/>
      <c r="AJ351" s="257"/>
    </row>
    <row r="352" spans="1:36">
      <c r="A352" s="257">
        <v>1</v>
      </c>
      <c r="C352" s="284" t="s">
        <v>417</v>
      </c>
      <c r="E352" s="257" t="s">
        <v>52</v>
      </c>
      <c r="F352" s="267" t="s">
        <v>1870</v>
      </c>
      <c r="G352" s="267">
        <v>0.33200672406710829</v>
      </c>
      <c r="H352" s="274">
        <v>1.4919653589999998E-2</v>
      </c>
      <c r="I352" s="274">
        <v>2.092083464E-2</v>
      </c>
      <c r="J352" s="274">
        <v>7.9408158371083015E-3</v>
      </c>
      <c r="K352" s="274">
        <v>0.28822542000000001</v>
      </c>
      <c r="L352" s="267">
        <v>2.4847018965517242</v>
      </c>
      <c r="M352" s="263">
        <v>40.730136000000002</v>
      </c>
      <c r="N352" s="263">
        <v>5.143816147464382E-2</v>
      </c>
      <c r="O352" s="262">
        <v>2.6668910102149999E-6</v>
      </c>
      <c r="P352" s="262">
        <v>7.7190047963462003E-9</v>
      </c>
      <c r="Q352" s="285">
        <v>0.31056366727500001</v>
      </c>
      <c r="R352" s="281">
        <v>4.9292371000000002E-4</v>
      </c>
      <c r="S352" s="258"/>
      <c r="T352" s="258" t="s">
        <v>1203</v>
      </c>
      <c r="U352" s="258"/>
      <c r="V352" s="258"/>
      <c r="X352" s="299"/>
      <c r="Y352" s="257"/>
      <c r="Z352" s="257"/>
      <c r="AA352" s="257"/>
      <c r="AB352" s="257"/>
      <c r="AC352" s="257"/>
      <c r="AD352" s="257"/>
      <c r="AE352" s="257"/>
      <c r="AF352" s="257"/>
      <c r="AG352" s="257"/>
      <c r="AH352" s="257"/>
      <c r="AI352" s="257"/>
      <c r="AJ352" s="257"/>
    </row>
    <row r="353" spans="1:36">
      <c r="A353" s="257">
        <v>1</v>
      </c>
      <c r="C353" s="284" t="s">
        <v>418</v>
      </c>
      <c r="D353" s="292">
        <v>1</v>
      </c>
      <c r="E353" s="257" t="s">
        <v>52</v>
      </c>
      <c r="F353" s="267" t="s">
        <v>4957</v>
      </c>
      <c r="G353" s="267">
        <v>4.1343167734199993</v>
      </c>
      <c r="H353" s="274">
        <v>0.33363971399999998</v>
      </c>
      <c r="I353" s="274">
        <v>1.7733376299999999</v>
      </c>
      <c r="J353" s="274">
        <v>1.6807714394199997</v>
      </c>
      <c r="K353" s="274">
        <v>0.34656798999999999</v>
      </c>
      <c r="L353" s="267">
        <v>2.9876550862068965</v>
      </c>
      <c r="M353" s="263">
        <v>44.959868</v>
      </c>
      <c r="N353" s="263">
        <v>0.75511332537500564</v>
      </c>
      <c r="O353" s="262">
        <v>4.2514385787736006E-5</v>
      </c>
      <c r="P353" s="262">
        <v>6.503201054321498E-8</v>
      </c>
      <c r="Q353" s="285">
        <v>0.40016722999999998</v>
      </c>
      <c r="R353" s="281">
        <v>2.4622679000000001E-3</v>
      </c>
      <c r="S353" s="258"/>
      <c r="T353" s="258" t="s">
        <v>4970</v>
      </c>
      <c r="U353" s="258"/>
      <c r="V353" s="258"/>
      <c r="X353" s="299"/>
      <c r="Y353" s="257"/>
      <c r="Z353" s="257"/>
      <c r="AA353" s="257"/>
      <c r="AB353" s="257"/>
      <c r="AC353" s="257"/>
      <c r="AD353" s="257"/>
      <c r="AE353" s="257"/>
      <c r="AF353" s="257"/>
      <c r="AG353" s="257"/>
      <c r="AH353" s="257"/>
      <c r="AI353" s="257"/>
      <c r="AJ353" s="257"/>
    </row>
    <row r="354" spans="1:36">
      <c r="A354" s="257">
        <v>1</v>
      </c>
      <c r="C354" s="284" t="s">
        <v>419</v>
      </c>
      <c r="E354" s="257" t="s">
        <v>52</v>
      </c>
      <c r="F354" s="267" t="s">
        <v>1871</v>
      </c>
      <c r="G354" s="267">
        <v>155.80116439</v>
      </c>
      <c r="H354" s="274">
        <v>3.2161778000000001</v>
      </c>
      <c r="I354" s="274">
        <v>13.37468559</v>
      </c>
      <c r="J354" s="274">
        <v>117.624557</v>
      </c>
      <c r="K354" s="274">
        <v>21.585743999999998</v>
      </c>
      <c r="L354" s="267">
        <v>186.08399999999997</v>
      </c>
      <c r="M354" s="263">
        <v>2843.3618999999999</v>
      </c>
      <c r="N354" s="263">
        <v>5.0794555605314464</v>
      </c>
      <c r="O354" s="262">
        <v>2.6262275092999999E-4</v>
      </c>
      <c r="P354" s="262">
        <v>6.3405577469599996E-7</v>
      </c>
      <c r="Q354" s="285">
        <v>42.413401999999998</v>
      </c>
      <c r="R354" s="281">
        <v>1.5523007E-2</v>
      </c>
      <c r="S354" s="258"/>
      <c r="T354" s="258" t="s">
        <v>1174</v>
      </c>
      <c r="U354" s="258"/>
      <c r="V354" s="258"/>
      <c r="X354" s="299"/>
      <c r="Y354" s="257"/>
      <c r="Z354" s="257"/>
      <c r="AA354" s="257"/>
      <c r="AB354" s="257"/>
      <c r="AC354" s="257"/>
      <c r="AD354" s="257"/>
      <c r="AE354" s="257"/>
      <c r="AF354" s="257"/>
      <c r="AG354" s="257"/>
      <c r="AH354" s="257"/>
      <c r="AI354" s="257"/>
      <c r="AJ354" s="257"/>
    </row>
    <row r="355" spans="1:36">
      <c r="A355" s="257">
        <v>1</v>
      </c>
      <c r="C355" s="284" t="s">
        <v>420</v>
      </c>
      <c r="E355" s="257" t="s">
        <v>52</v>
      </c>
      <c r="F355" s="267" t="s">
        <v>1872</v>
      </c>
      <c r="G355" s="267">
        <v>29118.308932</v>
      </c>
      <c r="H355" s="274">
        <v>575.62653999999998</v>
      </c>
      <c r="I355" s="274">
        <v>2557.8406020000002</v>
      </c>
      <c r="J355" s="274">
        <v>23908.084589999999</v>
      </c>
      <c r="K355" s="274">
        <v>2076.7572</v>
      </c>
      <c r="L355" s="267">
        <v>17903.079310344827</v>
      </c>
      <c r="M355" s="263">
        <v>274800.34000000003</v>
      </c>
      <c r="N355" s="263">
        <v>1411.2446903527511</v>
      </c>
      <c r="O355" s="262">
        <v>7.9364492329999994E-2</v>
      </c>
      <c r="P355" s="262">
        <v>9.3913623455500002E-5</v>
      </c>
      <c r="Q355" s="285">
        <v>3123.9877000000001</v>
      </c>
      <c r="R355" s="281">
        <v>63.679428000000001</v>
      </c>
      <c r="S355" s="258"/>
      <c r="T355" s="258" t="s">
        <v>1174</v>
      </c>
      <c r="U355" s="258"/>
      <c r="V355" s="258"/>
      <c r="X355" s="299"/>
      <c r="Y355" s="257"/>
      <c r="Z355" s="257"/>
      <c r="AA355" s="257"/>
      <c r="AB355" s="257"/>
      <c r="AC355" s="257"/>
      <c r="AD355" s="257"/>
      <c r="AE355" s="257"/>
      <c r="AF355" s="257"/>
      <c r="AG355" s="257"/>
      <c r="AH355" s="257"/>
      <c r="AI355" s="257"/>
      <c r="AJ355" s="257"/>
    </row>
    <row r="356" spans="1:36">
      <c r="A356" s="257">
        <v>1</v>
      </c>
      <c r="C356" s="284" t="s">
        <v>421</v>
      </c>
      <c r="E356" s="257" t="s">
        <v>52</v>
      </c>
      <c r="F356" s="267" t="s">
        <v>1873</v>
      </c>
      <c r="G356" s="267">
        <v>84.053433951000002</v>
      </c>
      <c r="H356" s="274">
        <v>5.4231706219999998</v>
      </c>
      <c r="I356" s="274">
        <v>15.963784899999999</v>
      </c>
      <c r="J356" s="274">
        <v>16.563183428999999</v>
      </c>
      <c r="K356" s="274">
        <v>46.103295000000003</v>
      </c>
      <c r="L356" s="267">
        <v>397.4421982758621</v>
      </c>
      <c r="M356" s="263">
        <v>7676.3122000000003</v>
      </c>
      <c r="N356" s="263">
        <v>12.322092172712535</v>
      </c>
      <c r="O356" s="262">
        <v>6.6819494823799994E-4</v>
      </c>
      <c r="P356" s="262">
        <v>1.6645231864876E-6</v>
      </c>
      <c r="Q356" s="285">
        <v>19.638585021000001</v>
      </c>
      <c r="R356" s="281">
        <v>3.1730766000000001E-2</v>
      </c>
      <c r="S356" s="258"/>
      <c r="T356" s="258" t="s">
        <v>1178</v>
      </c>
      <c r="U356" s="258"/>
      <c r="V356" s="258"/>
      <c r="X356" s="299"/>
      <c r="Y356" s="257"/>
      <c r="Z356" s="257"/>
      <c r="AA356" s="257"/>
      <c r="AB356" s="257"/>
      <c r="AC356" s="257"/>
      <c r="AD356" s="257"/>
      <c r="AE356" s="257"/>
      <c r="AF356" s="257"/>
      <c r="AG356" s="257"/>
      <c r="AH356" s="257"/>
      <c r="AI356" s="257"/>
      <c r="AJ356" s="257"/>
    </row>
    <row r="357" spans="1:36">
      <c r="A357" s="257">
        <v>1</v>
      </c>
      <c r="C357" s="284" t="s">
        <v>422</v>
      </c>
      <c r="E357" s="257" t="s">
        <v>52</v>
      </c>
      <c r="F357" s="267" t="s">
        <v>4958</v>
      </c>
      <c r="G357" s="267">
        <v>23311.4578726568</v>
      </c>
      <c r="H357" s="274">
        <v>461.58586649</v>
      </c>
      <c r="I357" s="274">
        <v>2049.465197</v>
      </c>
      <c r="J357" s="274">
        <v>19129.7804091668</v>
      </c>
      <c r="K357" s="274">
        <v>1670.6264000000001</v>
      </c>
      <c r="L357" s="267">
        <v>14401.951724137931</v>
      </c>
      <c r="M357" s="263">
        <v>221375.54</v>
      </c>
      <c r="N357" s="263">
        <v>1131.4601815509416</v>
      </c>
      <c r="O357" s="262">
        <v>6.3625233479312995E-2</v>
      </c>
      <c r="P357" s="262">
        <v>7.5463803513450524E-5</v>
      </c>
      <c r="Q357" s="285">
        <v>2503.1179099999999</v>
      </c>
      <c r="R357" s="281">
        <v>50.949888999999999</v>
      </c>
      <c r="S357" s="258"/>
      <c r="T357" s="258" t="s">
        <v>4970</v>
      </c>
      <c r="U357" s="258"/>
      <c r="V357" s="258"/>
      <c r="X357" s="299"/>
      <c r="Y357" s="257"/>
      <c r="Z357" s="257"/>
      <c r="AA357" s="257"/>
      <c r="AB357" s="257"/>
      <c r="AC357" s="257"/>
      <c r="AD357" s="257"/>
      <c r="AE357" s="257"/>
      <c r="AF357" s="257"/>
      <c r="AG357" s="257"/>
      <c r="AH357" s="257"/>
      <c r="AI357" s="257"/>
      <c r="AJ357" s="257"/>
    </row>
    <row r="358" spans="1:36">
      <c r="A358" s="257">
        <v>1</v>
      </c>
      <c r="C358" s="284" t="s">
        <v>423</v>
      </c>
      <c r="E358" s="257" t="s">
        <v>52</v>
      </c>
      <c r="F358" s="267" t="s">
        <v>1874</v>
      </c>
      <c r="G358" s="267">
        <v>668.25965120000012</v>
      </c>
      <c r="H358" s="274">
        <v>5.7706588500000002</v>
      </c>
      <c r="I358" s="274">
        <v>16.760762749999998</v>
      </c>
      <c r="J358" s="274">
        <v>628.42137760000003</v>
      </c>
      <c r="K358" s="274">
        <v>17.306851999999999</v>
      </c>
      <c r="L358" s="267">
        <v>149.19699999999997</v>
      </c>
      <c r="M358" s="263">
        <v>2078.3917999999999</v>
      </c>
      <c r="N358" s="263">
        <v>12.533161457184079</v>
      </c>
      <c r="O358" s="262">
        <v>6.9557145530000004E-4</v>
      </c>
      <c r="P358" s="262">
        <v>9.5929309780100001E-7</v>
      </c>
      <c r="Q358" s="285">
        <v>39.785557999999995</v>
      </c>
      <c r="R358" s="281">
        <v>2.7551168000000001E-2</v>
      </c>
      <c r="S358" s="258"/>
      <c r="T358" s="258" t="s">
        <v>1174</v>
      </c>
      <c r="U358" s="258"/>
      <c r="V358" s="258"/>
      <c r="X358" s="299"/>
      <c r="Y358" s="257"/>
      <c r="Z358" s="257"/>
      <c r="AA358" s="257"/>
      <c r="AB358" s="257"/>
      <c r="AC358" s="257"/>
      <c r="AD358" s="257"/>
      <c r="AE358" s="257"/>
      <c r="AF358" s="257"/>
      <c r="AG358" s="257"/>
      <c r="AH358" s="257"/>
      <c r="AI358" s="257"/>
      <c r="AJ358" s="257"/>
    </row>
    <row r="359" spans="1:36">
      <c r="A359" s="257">
        <v>1</v>
      </c>
      <c r="C359" s="284" t="s">
        <v>424</v>
      </c>
      <c r="E359" s="257" t="s">
        <v>52</v>
      </c>
      <c r="F359" s="267" t="s">
        <v>1875</v>
      </c>
      <c r="G359" s="267">
        <v>2.0385956925927697</v>
      </c>
      <c r="H359" s="274">
        <v>3.7937240300000001E-2</v>
      </c>
      <c r="I359" s="274">
        <v>0.31209848470000001</v>
      </c>
      <c r="J359" s="274">
        <v>1.4688631375927694</v>
      </c>
      <c r="K359" s="274">
        <v>0.21969683000000001</v>
      </c>
      <c r="L359" s="267">
        <v>1.8939381896551724</v>
      </c>
      <c r="M359" s="263">
        <v>25.630462999999999</v>
      </c>
      <c r="N359" s="263">
        <v>0.15185962731903707</v>
      </c>
      <c r="O359" s="262">
        <v>8.4958747927499988E-6</v>
      </c>
      <c r="P359" s="262">
        <v>1.31774517053852E-8</v>
      </c>
      <c r="Q359" s="285">
        <v>0.20039310599999999</v>
      </c>
      <c r="R359" s="281">
        <v>6.7316416999999998E-3</v>
      </c>
      <c r="S359" s="258"/>
      <c r="T359" s="258" t="s">
        <v>1184</v>
      </c>
      <c r="U359" s="258"/>
      <c r="V359" s="258"/>
      <c r="X359" s="299"/>
      <c r="Y359" s="257"/>
      <c r="Z359" s="257"/>
      <c r="AA359" s="257"/>
      <c r="AB359" s="257"/>
      <c r="AC359" s="257"/>
      <c r="AD359" s="257"/>
      <c r="AE359" s="257"/>
      <c r="AF359" s="257"/>
      <c r="AG359" s="257"/>
      <c r="AH359" s="257"/>
      <c r="AI359" s="257"/>
      <c r="AJ359" s="257"/>
    </row>
    <row r="360" spans="1:36">
      <c r="A360" s="257">
        <v>1</v>
      </c>
      <c r="C360" s="284" t="s">
        <v>425</v>
      </c>
      <c r="D360" s="272"/>
      <c r="E360" s="257" t="s">
        <v>52</v>
      </c>
      <c r="F360" s="267" t="s">
        <v>1876</v>
      </c>
      <c r="G360" s="267">
        <v>9.2747217594108297E-2</v>
      </c>
      <c r="H360" s="274">
        <v>4.1935778860000003E-3</v>
      </c>
      <c r="I360" s="274">
        <v>5.9505343E-3</v>
      </c>
      <c r="J360" s="274">
        <v>5.4644414081083002E-3</v>
      </c>
      <c r="K360" s="274">
        <v>7.7138663999999996E-2</v>
      </c>
      <c r="L360" s="267">
        <v>0.66498848275862066</v>
      </c>
      <c r="M360" s="263">
        <v>10.897785000000001</v>
      </c>
      <c r="N360" s="263">
        <v>1.3901614854274096E-2</v>
      </c>
      <c r="O360" s="262">
        <v>7.2036259779009992E-7</v>
      </c>
      <c r="P360" s="262">
        <v>2.1035694485661E-9</v>
      </c>
      <c r="Q360" s="285">
        <v>8.3483967424300004E-2</v>
      </c>
      <c r="R360" s="281">
        <v>4.0222761000000001E-4</v>
      </c>
      <c r="S360" s="258"/>
      <c r="T360" s="258" t="s">
        <v>1203</v>
      </c>
      <c r="U360" s="258"/>
      <c r="V360" s="258"/>
      <c r="X360" s="299"/>
      <c r="Y360" s="257"/>
      <c r="Z360" s="257"/>
      <c r="AA360" s="257"/>
      <c r="AB360" s="257"/>
      <c r="AC360" s="257"/>
      <c r="AD360" s="257"/>
      <c r="AE360" s="257"/>
      <c r="AF360" s="257"/>
      <c r="AG360" s="257"/>
      <c r="AH360" s="257"/>
      <c r="AI360" s="257"/>
      <c r="AJ360" s="257"/>
    </row>
    <row r="361" spans="1:36">
      <c r="A361" s="257">
        <v>1</v>
      </c>
      <c r="C361" s="284" t="s">
        <v>426</v>
      </c>
      <c r="D361" s="292">
        <v>1</v>
      </c>
      <c r="E361" s="257" t="s">
        <v>52</v>
      </c>
      <c r="F361" s="267" t="s">
        <v>1877</v>
      </c>
      <c r="G361" s="267">
        <v>0.57920932834046357</v>
      </c>
      <c r="H361" s="274">
        <v>1.2629493800000001E-2</v>
      </c>
      <c r="I361" s="274">
        <v>8.24875209E-2</v>
      </c>
      <c r="J361" s="274">
        <v>0.37131411364046357</v>
      </c>
      <c r="K361" s="274">
        <v>0.1127782</v>
      </c>
      <c r="L361" s="267">
        <v>0.97222586206896544</v>
      </c>
      <c r="M361" s="263">
        <v>14.580954</v>
      </c>
      <c r="N361" s="263">
        <v>4.8391118112806032E-2</v>
      </c>
      <c r="O361" s="262">
        <v>2.6642406556200002E-6</v>
      </c>
      <c r="P361" s="262">
        <v>4.8720400072084994E-9</v>
      </c>
      <c r="Q361" s="285">
        <v>0.112711251</v>
      </c>
      <c r="R361" s="281">
        <v>1.9845811000000001E-3</v>
      </c>
      <c r="S361" s="258"/>
      <c r="T361" s="258" t="s">
        <v>4970</v>
      </c>
      <c r="U361" s="258"/>
      <c r="V361" s="258"/>
      <c r="X361" s="299"/>
      <c r="Y361" s="257"/>
      <c r="Z361" s="257"/>
      <c r="AA361" s="257"/>
      <c r="AB361" s="257"/>
      <c r="AC361" s="257"/>
      <c r="AD361" s="257"/>
      <c r="AE361" s="257"/>
      <c r="AF361" s="257"/>
      <c r="AG361" s="257"/>
      <c r="AH361" s="257"/>
      <c r="AI361" s="257"/>
      <c r="AJ361" s="257"/>
    </row>
    <row r="362" spans="1:36">
      <c r="A362" s="257">
        <v>1</v>
      </c>
      <c r="C362" s="284" t="s">
        <v>427</v>
      </c>
      <c r="E362" s="257" t="s">
        <v>52</v>
      </c>
      <c r="F362" s="267" t="s">
        <v>4959</v>
      </c>
      <c r="G362" s="267">
        <v>7.7835122989000007</v>
      </c>
      <c r="H362" s="274">
        <v>0.13637861000000001</v>
      </c>
      <c r="I362" s="274">
        <v>0.55785208889999993</v>
      </c>
      <c r="J362" s="274">
        <v>4.9613776000000005</v>
      </c>
      <c r="K362" s="274">
        <v>2.127904</v>
      </c>
      <c r="L362" s="267">
        <v>18.343999999999998</v>
      </c>
      <c r="M362" s="263">
        <v>2078.3917999999999</v>
      </c>
      <c r="N362" s="263">
        <v>0.63982073091023872</v>
      </c>
      <c r="O362" s="262">
        <v>2.8546383943E-5</v>
      </c>
      <c r="P362" s="262">
        <v>6.4921098119839996E-8</v>
      </c>
      <c r="Q362" s="285">
        <v>17.205558</v>
      </c>
      <c r="R362" s="281">
        <v>3.3646881999999999E-3</v>
      </c>
      <c r="S362" s="258"/>
      <c r="T362" s="258" t="s">
        <v>1174</v>
      </c>
      <c r="U362" s="258"/>
      <c r="V362" s="258"/>
      <c r="X362" s="299"/>
      <c r="Y362" s="257"/>
      <c r="Z362" s="257"/>
      <c r="AA362" s="257"/>
      <c r="AB362" s="257"/>
      <c r="AC362" s="257"/>
      <c r="AD362" s="257"/>
      <c r="AE362" s="257"/>
      <c r="AF362" s="257"/>
      <c r="AG362" s="257"/>
      <c r="AH362" s="257"/>
      <c r="AI362" s="257"/>
      <c r="AJ362" s="257"/>
    </row>
    <row r="363" spans="1:36">
      <c r="A363" s="257">
        <v>1</v>
      </c>
      <c r="C363" s="284" t="s">
        <v>428</v>
      </c>
      <c r="E363" s="257" t="s">
        <v>52</v>
      </c>
      <c r="F363" s="267" t="s">
        <v>1878</v>
      </c>
      <c r="G363" s="267">
        <v>9.3339631519000008</v>
      </c>
      <c r="H363" s="274">
        <v>4.49506961E-2</v>
      </c>
      <c r="I363" s="274">
        <v>0.35815531579999998</v>
      </c>
      <c r="J363" s="274">
        <v>0.44928513999999997</v>
      </c>
      <c r="K363" s="274">
        <v>8.4815719999999999</v>
      </c>
      <c r="L363" s="267">
        <v>73.11699999999999</v>
      </c>
      <c r="M363" s="263">
        <v>150.48138</v>
      </c>
      <c r="N363" s="263">
        <v>1.3314552891586817</v>
      </c>
      <c r="O363" s="262">
        <v>7.1707005434200016E-5</v>
      </c>
      <c r="P363" s="262">
        <v>2.0970980896016E-7</v>
      </c>
      <c r="Q363" s="285">
        <v>0.95341180999999997</v>
      </c>
      <c r="R363" s="281">
        <v>2.1607022000000001E-3</v>
      </c>
      <c r="S363" s="258"/>
      <c r="T363" s="258" t="s">
        <v>1174</v>
      </c>
      <c r="U363" s="258"/>
      <c r="V363" s="258"/>
      <c r="X363" s="299"/>
      <c r="Y363" s="257"/>
      <c r="Z363" s="257"/>
      <c r="AA363" s="257"/>
      <c r="AB363" s="257"/>
      <c r="AC363" s="257"/>
      <c r="AD363" s="257"/>
      <c r="AE363" s="257"/>
      <c r="AF363" s="257"/>
      <c r="AG363" s="257"/>
      <c r="AH363" s="257"/>
      <c r="AI363" s="257"/>
      <c r="AJ363" s="257"/>
    </row>
    <row r="364" spans="1:36">
      <c r="A364" s="257">
        <v>1</v>
      </c>
      <c r="C364" s="284" t="s">
        <v>429</v>
      </c>
      <c r="E364" s="257" t="s">
        <v>52</v>
      </c>
      <c r="F364" s="267" t="s">
        <v>1879</v>
      </c>
      <c r="G364" s="267">
        <v>0.90830527748399992</v>
      </c>
      <c r="H364" s="274">
        <v>6.947923063E-2</v>
      </c>
      <c r="I364" s="274">
        <v>0.26274421120999997</v>
      </c>
      <c r="J364" s="274">
        <v>2.4014156440000001E-3</v>
      </c>
      <c r="K364" s="274">
        <v>0.57368041999999997</v>
      </c>
      <c r="L364" s="267">
        <v>4.9455208620689648</v>
      </c>
      <c r="M364" s="263">
        <v>61.355356999999998</v>
      </c>
      <c r="N364" s="263">
        <v>0.18125360905619942</v>
      </c>
      <c r="O364" s="262">
        <v>9.8163275757480031E-6</v>
      </c>
      <c r="P364" s="262">
        <v>2.0829694550841702E-8</v>
      </c>
      <c r="Q364" s="285">
        <v>0.60439093044999992</v>
      </c>
      <c r="R364" s="281">
        <v>3.6962060000000002E-4</v>
      </c>
      <c r="S364" s="258"/>
      <c r="T364" s="258" t="s">
        <v>1178</v>
      </c>
      <c r="U364" s="258"/>
      <c r="V364" s="258"/>
      <c r="X364" s="299"/>
      <c r="Y364" s="257"/>
      <c r="Z364" s="257"/>
      <c r="AA364" s="257"/>
      <c r="AB364" s="257"/>
      <c r="AC364" s="257"/>
      <c r="AD364" s="257"/>
      <c r="AE364" s="257"/>
      <c r="AF364" s="257"/>
      <c r="AG364" s="257"/>
      <c r="AH364" s="257"/>
      <c r="AI364" s="257"/>
      <c r="AJ364" s="257"/>
    </row>
    <row r="365" spans="1:36">
      <c r="A365" s="257">
        <v>1</v>
      </c>
      <c r="C365" s="284" t="s">
        <v>430</v>
      </c>
      <c r="E365" s="257" t="s">
        <v>52</v>
      </c>
      <c r="F365" s="267" t="s">
        <v>4960</v>
      </c>
      <c r="G365" s="267">
        <v>8.4913973232384006</v>
      </c>
      <c r="H365" s="274">
        <v>4.74035493E-2</v>
      </c>
      <c r="I365" s="274">
        <v>0.34861420629999995</v>
      </c>
      <c r="J365" s="274">
        <v>0.40459676763840002</v>
      </c>
      <c r="K365" s="274">
        <v>7.6907828</v>
      </c>
      <c r="L365" s="267">
        <v>66.299851724137923</v>
      </c>
      <c r="M365" s="263">
        <v>141.56878</v>
      </c>
      <c r="N365" s="263">
        <v>1.2164351130135949</v>
      </c>
      <c r="O365" s="262">
        <v>6.5517937228264781E-5</v>
      </c>
      <c r="P365" s="262">
        <v>1.9082179564616036E-7</v>
      </c>
      <c r="Q365" s="285">
        <v>0.91850972000000008</v>
      </c>
      <c r="R365" s="281">
        <v>1.9815941000000002E-3</v>
      </c>
      <c r="S365" s="258"/>
      <c r="T365" s="258" t="s">
        <v>4970</v>
      </c>
      <c r="U365" s="258"/>
      <c r="V365" s="258"/>
      <c r="X365" s="299"/>
      <c r="Y365" s="257"/>
      <c r="Z365" s="257"/>
      <c r="AA365" s="257"/>
      <c r="AB365" s="257"/>
      <c r="AC365" s="257"/>
      <c r="AD365" s="257"/>
      <c r="AE365" s="257"/>
      <c r="AF365" s="257"/>
      <c r="AG365" s="257"/>
      <c r="AH365" s="257"/>
      <c r="AI365" s="257"/>
      <c r="AJ365" s="257"/>
    </row>
    <row r="366" spans="1:36">
      <c r="A366" s="257">
        <v>1</v>
      </c>
      <c r="C366" s="284" t="s">
        <v>431</v>
      </c>
      <c r="D366" s="272"/>
      <c r="E366" s="257" t="s">
        <v>52</v>
      </c>
      <c r="F366" s="267" t="s">
        <v>1880</v>
      </c>
      <c r="G366" s="267">
        <v>0.95302179920000007</v>
      </c>
      <c r="H366" s="274">
        <v>3.0464921999999998E-2</v>
      </c>
      <c r="I366" s="274">
        <v>0.1448235172</v>
      </c>
      <c r="J366" s="274">
        <v>0.48483335999999999</v>
      </c>
      <c r="K366" s="274">
        <v>0.29289999999999999</v>
      </c>
      <c r="L366" s="267">
        <v>2.5249999999999999</v>
      </c>
      <c r="M366" s="263">
        <v>49.585920000000002</v>
      </c>
      <c r="N366" s="263">
        <v>9.8120845788306793E-2</v>
      </c>
      <c r="O366" s="262">
        <v>5.3571084579999991E-6</v>
      </c>
      <c r="P366" s="262">
        <v>1.0608832270750001E-8</v>
      </c>
      <c r="Q366" s="285">
        <v>0.27775453999999999</v>
      </c>
      <c r="R366" s="281">
        <v>2.0297551000000001E-4</v>
      </c>
      <c r="S366" s="258"/>
      <c r="T366" s="258" t="s">
        <v>4984</v>
      </c>
      <c r="U366" s="258"/>
      <c r="V366" s="258"/>
      <c r="X366" s="299"/>
      <c r="Y366" s="257"/>
      <c r="Z366" s="257"/>
      <c r="AA366" s="257"/>
      <c r="AB366" s="257"/>
      <c r="AC366" s="257"/>
      <c r="AD366" s="257"/>
      <c r="AE366" s="257"/>
      <c r="AF366" s="257"/>
      <c r="AG366" s="257"/>
      <c r="AH366" s="257"/>
      <c r="AI366" s="257"/>
      <c r="AJ366" s="257"/>
    </row>
    <row r="367" spans="1:36">
      <c r="A367" s="257">
        <v>1</v>
      </c>
      <c r="C367" s="284" t="s">
        <v>432</v>
      </c>
      <c r="E367" s="257" t="s">
        <v>52</v>
      </c>
      <c r="F367" s="267" t="s">
        <v>4961</v>
      </c>
      <c r="G367" s="267">
        <v>1641.8329398599999</v>
      </c>
      <c r="H367" s="274">
        <v>1586.1347981499998</v>
      </c>
      <c r="I367" s="274">
        <v>6.8114732899999995</v>
      </c>
      <c r="J367" s="274">
        <v>35.504560419999997</v>
      </c>
      <c r="K367" s="274">
        <v>13.382108000000001</v>
      </c>
      <c r="L367" s="267">
        <v>115.363</v>
      </c>
      <c r="M367" s="263">
        <v>1704.2175</v>
      </c>
      <c r="N367" s="263">
        <v>21.966832544270339</v>
      </c>
      <c r="O367" s="262">
        <v>1.1965896359999999E-3</v>
      </c>
      <c r="P367" s="262">
        <v>3.0237948818595001E-6</v>
      </c>
      <c r="Q367" s="285">
        <v>17.895799999999998</v>
      </c>
      <c r="R367" s="281">
        <v>1.9824065</v>
      </c>
      <c r="S367" s="258"/>
      <c r="T367" s="258" t="s">
        <v>1174</v>
      </c>
      <c r="U367" s="258"/>
      <c r="V367" s="258"/>
      <c r="X367" s="299"/>
      <c r="Y367" s="257"/>
      <c r="Z367" s="257"/>
      <c r="AA367" s="257"/>
      <c r="AB367" s="257"/>
      <c r="AC367" s="257"/>
      <c r="AD367" s="257"/>
      <c r="AE367" s="257"/>
      <c r="AF367" s="257"/>
      <c r="AG367" s="257"/>
      <c r="AH367" s="257"/>
      <c r="AI367" s="257"/>
      <c r="AJ367" s="257"/>
    </row>
    <row r="368" spans="1:36">
      <c r="A368" s="257">
        <v>1</v>
      </c>
      <c r="C368" s="284" t="s">
        <v>433</v>
      </c>
      <c r="E368" s="257" t="s">
        <v>52</v>
      </c>
      <c r="F368" s="267" t="s">
        <v>1881</v>
      </c>
      <c r="G368" s="267">
        <v>35.472200444000002</v>
      </c>
      <c r="H368" s="274">
        <v>0.38680698500000005</v>
      </c>
      <c r="I368" s="274">
        <v>2.2299491090000001</v>
      </c>
      <c r="J368" s="274">
        <v>31.85390035</v>
      </c>
      <c r="K368" s="274">
        <v>1.001544</v>
      </c>
      <c r="L368" s="267">
        <v>8.6340000000000003</v>
      </c>
      <c r="M368" s="263">
        <v>154.40722</v>
      </c>
      <c r="N368" s="263">
        <v>0.98537080081017459</v>
      </c>
      <c r="O368" s="262">
        <v>5.3623008730000004E-5</v>
      </c>
      <c r="P368" s="262">
        <v>7.5342239116000018E-8</v>
      </c>
      <c r="Q368" s="285">
        <v>5.64260889</v>
      </c>
      <c r="R368" s="281">
        <v>1.6198509E-2</v>
      </c>
      <c r="S368" s="258"/>
      <c r="T368" s="258" t="s">
        <v>4985</v>
      </c>
      <c r="U368" s="258"/>
      <c r="V368" s="258"/>
      <c r="X368" s="299"/>
      <c r="Y368" s="257"/>
      <c r="Z368" s="257"/>
      <c r="AA368" s="257"/>
      <c r="AB368" s="257"/>
      <c r="AC368" s="257"/>
      <c r="AD368" s="257"/>
      <c r="AE368" s="257"/>
      <c r="AF368" s="257"/>
      <c r="AG368" s="257"/>
      <c r="AH368" s="257"/>
      <c r="AI368" s="257"/>
      <c r="AJ368" s="257"/>
    </row>
    <row r="369" spans="1:36">
      <c r="A369" s="257">
        <v>1</v>
      </c>
      <c r="C369" s="284" t="s">
        <v>434</v>
      </c>
      <c r="E369" s="257" t="s">
        <v>52</v>
      </c>
      <c r="F369" s="267" t="s">
        <v>1882</v>
      </c>
      <c r="G369" s="267">
        <v>26.09148512348937</v>
      </c>
      <c r="H369" s="274">
        <v>0.4975429260034</v>
      </c>
      <c r="I369" s="274">
        <v>12.252973487858</v>
      </c>
      <c r="J369" s="274">
        <v>11.821838309627971</v>
      </c>
      <c r="K369" s="274">
        <v>1.5191304000000001</v>
      </c>
      <c r="L369" s="267">
        <v>13.095951724137931</v>
      </c>
      <c r="M369" s="263">
        <v>197.36772999999999</v>
      </c>
      <c r="N369" s="263">
        <v>4.4773001471217428</v>
      </c>
      <c r="O369" s="262">
        <v>2.5494965068661351E-4</v>
      </c>
      <c r="P369" s="262">
        <v>2.9714544124779903E-7</v>
      </c>
      <c r="Q369" s="285">
        <v>2.5240917600000001</v>
      </c>
      <c r="R369" s="281">
        <v>5.1584077000000001E-3</v>
      </c>
      <c r="S369" s="258"/>
      <c r="T369" s="258" t="s">
        <v>1205</v>
      </c>
      <c r="U369" s="258"/>
      <c r="V369" s="258"/>
      <c r="X369" s="299"/>
      <c r="Y369" s="257"/>
      <c r="Z369" s="257"/>
      <c r="AA369" s="257"/>
      <c r="AB369" s="257"/>
      <c r="AC369" s="257"/>
      <c r="AD369" s="257"/>
      <c r="AE369" s="257"/>
      <c r="AF369" s="257"/>
      <c r="AG369" s="257"/>
      <c r="AH369" s="257"/>
      <c r="AI369" s="257"/>
      <c r="AJ369" s="257"/>
    </row>
    <row r="370" spans="1:36">
      <c r="A370" s="257">
        <v>1</v>
      </c>
      <c r="C370" s="284" t="s">
        <v>435</v>
      </c>
      <c r="E370" s="257" t="s">
        <v>52</v>
      </c>
      <c r="F370" s="267" t="s">
        <v>1883</v>
      </c>
      <c r="G370" s="267">
        <v>0.33200672406710829</v>
      </c>
      <c r="H370" s="274">
        <v>1.4919653589999998E-2</v>
      </c>
      <c r="I370" s="274">
        <v>2.092083464E-2</v>
      </c>
      <c r="J370" s="274">
        <v>7.9408158371083015E-3</v>
      </c>
      <c r="K370" s="274">
        <v>0.28822542000000001</v>
      </c>
      <c r="L370" s="267">
        <v>2.4847018965517242</v>
      </c>
      <c r="M370" s="263">
        <v>40.730136000000002</v>
      </c>
      <c r="N370" s="263">
        <v>5.143816147464382E-2</v>
      </c>
      <c r="O370" s="262">
        <v>2.6668910102149999E-6</v>
      </c>
      <c r="P370" s="262">
        <v>7.7190047963462003E-9</v>
      </c>
      <c r="Q370" s="285">
        <v>0.31056366727500001</v>
      </c>
      <c r="R370" s="281">
        <v>4.9292371000000002E-4</v>
      </c>
      <c r="S370" s="258"/>
      <c r="T370" s="258" t="s">
        <v>1178</v>
      </c>
      <c r="U370" s="258"/>
      <c r="V370" s="258"/>
      <c r="X370" s="299"/>
      <c r="Y370" s="257"/>
      <c r="Z370" s="257"/>
      <c r="AA370" s="257"/>
      <c r="AB370" s="257"/>
      <c r="AC370" s="257"/>
      <c r="AD370" s="257"/>
      <c r="AE370" s="257"/>
      <c r="AF370" s="257"/>
      <c r="AG370" s="257"/>
      <c r="AH370" s="257"/>
      <c r="AI370" s="257"/>
      <c r="AJ370" s="257"/>
    </row>
    <row r="371" spans="1:36">
      <c r="A371" s="257">
        <v>1</v>
      </c>
      <c r="C371" s="284" t="s">
        <v>436</v>
      </c>
      <c r="E371" s="257" t="s">
        <v>52</v>
      </c>
      <c r="F371" s="267" t="s">
        <v>4962</v>
      </c>
      <c r="G371" s="267">
        <v>17.333262525722724</v>
      </c>
      <c r="H371" s="274">
        <v>0.33345101101199998</v>
      </c>
      <c r="I371" s="274">
        <v>8.094075469049999</v>
      </c>
      <c r="J371" s="274">
        <v>7.8051133456607262</v>
      </c>
      <c r="K371" s="274">
        <v>1.1006227</v>
      </c>
      <c r="L371" s="267">
        <v>9.4881267241379295</v>
      </c>
      <c r="M371" s="263">
        <v>144.11095</v>
      </c>
      <c r="N371" s="263">
        <v>2.9725071036007202</v>
      </c>
      <c r="O371" s="262">
        <v>1.6917351450254433E-4</v>
      </c>
      <c r="P371" s="262">
        <v>1.9874044616990265E-7</v>
      </c>
      <c r="Q371" s="285">
        <v>1.77149219</v>
      </c>
      <c r="R371" s="281">
        <v>3.5721431999999999E-3</v>
      </c>
      <c r="S371" s="258"/>
      <c r="T371" s="258" t="s">
        <v>4970</v>
      </c>
      <c r="U371" s="258"/>
      <c r="V371" s="258"/>
      <c r="X371" s="299"/>
      <c r="Y371" s="257"/>
      <c r="Z371" s="257"/>
      <c r="AA371" s="257"/>
      <c r="AB371" s="257"/>
      <c r="AC371" s="257"/>
      <c r="AD371" s="257"/>
      <c r="AE371" s="257"/>
      <c r="AF371" s="257"/>
      <c r="AG371" s="257"/>
      <c r="AH371" s="257"/>
      <c r="AI371" s="257"/>
      <c r="AJ371" s="257"/>
    </row>
    <row r="372" spans="1:36">
      <c r="A372" s="257">
        <v>1</v>
      </c>
      <c r="C372" s="284" t="s">
        <v>437</v>
      </c>
      <c r="E372" s="257" t="s">
        <v>52</v>
      </c>
      <c r="F372" s="267" t="s">
        <v>1884</v>
      </c>
      <c r="G372" s="267">
        <v>88807.944413999998</v>
      </c>
      <c r="H372" s="274">
        <v>4723.6731</v>
      </c>
      <c r="I372" s="274">
        <v>74870.386813999998</v>
      </c>
      <c r="J372" s="274">
        <v>8130.95</v>
      </c>
      <c r="K372" s="274">
        <v>1082.9345000000001</v>
      </c>
      <c r="L372" s="267">
        <v>9335.6422413793098</v>
      </c>
      <c r="M372" s="263">
        <v>114965.91</v>
      </c>
      <c r="N372" s="263">
        <v>27373.827873638125</v>
      </c>
      <c r="O372" s="262">
        <v>1.5627396404800002</v>
      </c>
      <c r="P372" s="262">
        <v>1.8670861336406099E-3</v>
      </c>
      <c r="Q372" s="285">
        <v>2060.4245000000001</v>
      </c>
      <c r="R372" s="281">
        <v>25.730511</v>
      </c>
      <c r="T372" s="258" t="s">
        <v>1174</v>
      </c>
      <c r="U372" s="258"/>
      <c r="V372" s="258"/>
      <c r="X372" s="299"/>
      <c r="Y372" s="257"/>
      <c r="Z372" s="257"/>
      <c r="AA372" s="257"/>
      <c r="AB372" s="257"/>
      <c r="AC372" s="257"/>
      <c r="AD372" s="257"/>
      <c r="AE372" s="257"/>
      <c r="AF372" s="257"/>
      <c r="AG372" s="257"/>
      <c r="AH372" s="257"/>
      <c r="AI372" s="257"/>
      <c r="AJ372" s="257"/>
    </row>
    <row r="373" spans="1:36" ht="13.8" customHeight="1">
      <c r="A373" s="257">
        <v>1</v>
      </c>
      <c r="C373" s="284" t="s">
        <v>438</v>
      </c>
      <c r="E373" s="257" t="s">
        <v>52</v>
      </c>
      <c r="F373" s="267" t="s">
        <v>1885</v>
      </c>
      <c r="G373" s="267">
        <v>36.549686579000003</v>
      </c>
      <c r="H373" s="274">
        <v>2.3582045819999999</v>
      </c>
      <c r="I373" s="274">
        <v>6.9416716000000012</v>
      </c>
      <c r="J373" s="274">
        <v>7.2023133970000002</v>
      </c>
      <c r="K373" s="274">
        <v>20.047497</v>
      </c>
      <c r="L373" s="267">
        <v>172.82325</v>
      </c>
      <c r="M373" s="263">
        <v>3337.9576999999999</v>
      </c>
      <c r="N373" s="263">
        <v>5.358122657158221</v>
      </c>
      <c r="O373" s="262">
        <v>2.90557029607E-4</v>
      </c>
      <c r="P373" s="262">
        <v>7.2379909270720003E-7</v>
      </c>
      <c r="Q373" s="285">
        <v>8.5396169759999996</v>
      </c>
      <c r="R373" s="281">
        <v>1.3797765E-2</v>
      </c>
      <c r="S373" s="258"/>
      <c r="T373" s="356" t="s">
        <v>1206</v>
      </c>
      <c r="U373" s="258"/>
      <c r="V373" s="258"/>
      <c r="X373" s="299"/>
      <c r="Y373" s="257"/>
      <c r="Z373" s="257"/>
      <c r="AA373" s="257"/>
      <c r="AB373" s="257"/>
      <c r="AC373" s="257"/>
      <c r="AD373" s="257"/>
      <c r="AE373" s="257"/>
      <c r="AF373" s="257"/>
      <c r="AG373" s="257"/>
      <c r="AH373" s="257"/>
      <c r="AI373" s="257"/>
      <c r="AJ373" s="257"/>
    </row>
    <row r="374" spans="1:36">
      <c r="A374" s="257">
        <v>1</v>
      </c>
      <c r="C374" s="284" t="s">
        <v>439</v>
      </c>
      <c r="E374" s="257" t="s">
        <v>52</v>
      </c>
      <c r="F374" s="267" t="s">
        <v>4963</v>
      </c>
      <c r="G374" s="267">
        <v>80818.519226974619</v>
      </c>
      <c r="H374" s="274">
        <v>4298.7548619569998</v>
      </c>
      <c r="I374" s="274">
        <v>68132.677055000007</v>
      </c>
      <c r="J374" s="274">
        <v>7399.8126700175999</v>
      </c>
      <c r="K374" s="274">
        <v>987.27463999999998</v>
      </c>
      <c r="L374" s="267">
        <v>8510.9882758620679</v>
      </c>
      <c r="M374" s="263">
        <v>104919.4</v>
      </c>
      <c r="N374" s="263">
        <v>24910.665979216225</v>
      </c>
      <c r="O374" s="262">
        <v>1.4221192434755259</v>
      </c>
      <c r="P374" s="262">
        <v>1.6991135911829688E-3</v>
      </c>
      <c r="Q374" s="285">
        <v>1875.75487</v>
      </c>
      <c r="R374" s="281">
        <v>23.416007</v>
      </c>
      <c r="S374" s="258"/>
      <c r="T374" s="258" t="s">
        <v>4970</v>
      </c>
      <c r="U374" s="258"/>
      <c r="V374" s="258"/>
      <c r="X374" s="299"/>
      <c r="Y374" s="257"/>
      <c r="Z374" s="257"/>
      <c r="AA374" s="257"/>
      <c r="AB374" s="257"/>
      <c r="AC374" s="257"/>
      <c r="AD374" s="257"/>
      <c r="AE374" s="257"/>
      <c r="AF374" s="257"/>
      <c r="AG374" s="257"/>
      <c r="AH374" s="257"/>
      <c r="AI374" s="257"/>
      <c r="AJ374" s="257"/>
    </row>
    <row r="375" spans="1:36">
      <c r="A375" s="257">
        <v>1</v>
      </c>
      <c r="C375" s="284" t="s">
        <v>440</v>
      </c>
      <c r="E375" s="257" t="s">
        <v>52</v>
      </c>
      <c r="F375" s="267" t="s">
        <v>1886</v>
      </c>
      <c r="G375" s="267">
        <v>128496.82817400001</v>
      </c>
      <c r="H375" s="274">
        <v>7029.1262999999999</v>
      </c>
      <c r="I375" s="274">
        <v>111408.768784</v>
      </c>
      <c r="J375" s="274">
        <v>8447.5071900000003</v>
      </c>
      <c r="K375" s="274">
        <v>1611.4259</v>
      </c>
      <c r="L375" s="267">
        <v>13891.602586206896</v>
      </c>
      <c r="M375" s="263">
        <v>223206.87</v>
      </c>
      <c r="N375" s="263">
        <v>40736.824905888687</v>
      </c>
      <c r="O375" s="262">
        <v>2.3253893220899999</v>
      </c>
      <c r="P375" s="262">
        <v>2.7782601909296005E-3</v>
      </c>
      <c r="Q375" s="285">
        <v>3625.8027000000002</v>
      </c>
      <c r="R375" s="281">
        <v>39.979942000000001</v>
      </c>
      <c r="S375" s="258"/>
      <c r="T375" s="258" t="s">
        <v>1174</v>
      </c>
      <c r="U375" s="258"/>
      <c r="V375" s="258"/>
      <c r="X375" s="299"/>
      <c r="Y375" s="257"/>
      <c r="Z375" s="257"/>
      <c r="AA375" s="257"/>
      <c r="AB375" s="257"/>
      <c r="AC375" s="257"/>
      <c r="AD375" s="257"/>
      <c r="AE375" s="257"/>
      <c r="AF375" s="257"/>
      <c r="AG375" s="257"/>
      <c r="AH375" s="257"/>
      <c r="AI375" s="257"/>
      <c r="AJ375" s="257"/>
    </row>
    <row r="376" spans="1:36" ht="13.2" customHeight="1">
      <c r="A376" s="257">
        <v>1</v>
      </c>
      <c r="C376" s="284" t="s">
        <v>441</v>
      </c>
      <c r="E376" s="257" t="s">
        <v>52</v>
      </c>
      <c r="F376" s="267" t="s">
        <v>1887</v>
      </c>
      <c r="G376" s="267">
        <v>129.062692078</v>
      </c>
      <c r="H376" s="274">
        <v>8.3271910299999998</v>
      </c>
      <c r="I376" s="274">
        <v>24.512134</v>
      </c>
      <c r="J376" s="274">
        <v>25.432501047999999</v>
      </c>
      <c r="K376" s="274">
        <v>70.790865999999994</v>
      </c>
      <c r="L376" s="267">
        <v>610.26608620689649</v>
      </c>
      <c r="M376" s="263">
        <v>11786.853999999999</v>
      </c>
      <c r="N376" s="263">
        <v>18.92037379232794</v>
      </c>
      <c r="O376" s="262">
        <v>1.0260025684930001E-3</v>
      </c>
      <c r="P376" s="262">
        <v>2.5558484256823002E-6</v>
      </c>
      <c r="Q376" s="285">
        <v>30.154730813</v>
      </c>
      <c r="R376" s="281">
        <v>4.8722079000000001E-2</v>
      </c>
      <c r="S376" s="258"/>
      <c r="T376" s="356" t="s">
        <v>1206</v>
      </c>
      <c r="U376" s="258"/>
      <c r="V376" s="258"/>
      <c r="X376" s="299"/>
      <c r="Y376" s="257"/>
      <c r="Z376" s="257"/>
      <c r="AA376" s="257"/>
      <c r="AB376" s="257"/>
      <c r="AC376" s="257"/>
      <c r="AD376" s="257"/>
      <c r="AE376" s="257"/>
      <c r="AF376" s="257"/>
      <c r="AG376" s="257"/>
      <c r="AH376" s="257"/>
      <c r="AI376" s="257"/>
      <c r="AJ376" s="257"/>
    </row>
    <row r="377" spans="1:36">
      <c r="A377" s="257">
        <v>1</v>
      </c>
      <c r="C377" s="284" t="s">
        <v>442</v>
      </c>
      <c r="E377" s="257" t="s">
        <v>52</v>
      </c>
      <c r="F377" s="267" t="s">
        <v>4964</v>
      </c>
      <c r="G377" s="267">
        <v>113734.53271409862</v>
      </c>
      <c r="H377" s="274">
        <v>6221.7344293599999</v>
      </c>
      <c r="I377" s="274">
        <v>98599.576757000003</v>
      </c>
      <c r="J377" s="274">
        <v>7478.9686277385999</v>
      </c>
      <c r="K377" s="274">
        <v>1434.2529</v>
      </c>
      <c r="L377" s="267">
        <v>12364.249137931034</v>
      </c>
      <c r="M377" s="263">
        <v>198893.57</v>
      </c>
      <c r="N377" s="263">
        <v>36054.266889063125</v>
      </c>
      <c r="O377" s="262">
        <v>2.0580875999362398</v>
      </c>
      <c r="P377" s="262">
        <v>2.4590541928525226E-3</v>
      </c>
      <c r="Q377" s="285">
        <v>3212.3032000000003</v>
      </c>
      <c r="R377" s="281">
        <v>35.387852000000002</v>
      </c>
      <c r="S377" s="258"/>
      <c r="T377" s="258" t="s">
        <v>4970</v>
      </c>
      <c r="U377" s="258"/>
      <c r="V377" s="258"/>
      <c r="X377" s="299"/>
      <c r="Y377" s="257"/>
      <c r="Z377" s="257"/>
      <c r="AA377" s="257"/>
      <c r="AB377" s="257"/>
      <c r="AC377" s="257"/>
      <c r="AD377" s="257"/>
      <c r="AE377" s="257"/>
      <c r="AF377" s="257"/>
      <c r="AG377" s="257"/>
      <c r="AH377" s="257"/>
      <c r="AI377" s="257"/>
      <c r="AJ377" s="257"/>
    </row>
    <row r="378" spans="1:36">
      <c r="A378" s="257">
        <v>1</v>
      </c>
      <c r="C378" s="284" t="s">
        <v>443</v>
      </c>
      <c r="E378" s="257" t="s">
        <v>52</v>
      </c>
      <c r="F378" s="267" t="s">
        <v>1888</v>
      </c>
      <c r="G378" s="267">
        <v>271832.17046200001</v>
      </c>
      <c r="H378" s="274">
        <v>15399.367099999999</v>
      </c>
      <c r="I378" s="274">
        <v>244078.93348199999</v>
      </c>
      <c r="J378" s="274">
        <v>8824.2414800000006</v>
      </c>
      <c r="K378" s="274">
        <v>3529.6284000000001</v>
      </c>
      <c r="L378" s="267">
        <v>30427.831034482759</v>
      </c>
      <c r="M378" s="263">
        <v>488895.85</v>
      </c>
      <c r="N378" s="263">
        <v>89226.464778411755</v>
      </c>
      <c r="O378" s="262">
        <v>5.0945484918699995</v>
      </c>
      <c r="P378" s="262">
        <v>6.0867030484831009E-3</v>
      </c>
      <c r="Q378" s="285">
        <v>4965.4331999999995</v>
      </c>
      <c r="R378" s="281">
        <v>81.820132999999998</v>
      </c>
      <c r="S378" s="258"/>
      <c r="T378" s="258" t="s">
        <v>1174</v>
      </c>
      <c r="U378" s="258"/>
      <c r="V378" s="258"/>
      <c r="X378" s="299"/>
      <c r="Y378" s="257"/>
      <c r="Z378" s="257"/>
      <c r="AA378" s="257"/>
      <c r="AB378" s="257"/>
      <c r="AC378" s="257"/>
      <c r="AD378" s="257"/>
      <c r="AE378" s="257"/>
      <c r="AF378" s="257"/>
      <c r="AG378" s="257"/>
      <c r="AH378" s="257"/>
      <c r="AI378" s="257"/>
      <c r="AJ378" s="257"/>
    </row>
    <row r="379" spans="1:36" ht="13.2" customHeight="1">
      <c r="A379" s="257">
        <v>1</v>
      </c>
      <c r="C379" s="284" t="s">
        <v>444</v>
      </c>
      <c r="E379" s="257" t="s">
        <v>52</v>
      </c>
      <c r="F379" s="267" t="s">
        <v>1889</v>
      </c>
      <c r="G379" s="267">
        <v>364.41230585999995</v>
      </c>
      <c r="H379" s="274">
        <v>23.512068509999999</v>
      </c>
      <c r="I379" s="274">
        <v>69.210731999999993</v>
      </c>
      <c r="J379" s="274">
        <v>71.809415349999995</v>
      </c>
      <c r="K379" s="274">
        <v>199.88009</v>
      </c>
      <c r="L379" s="267">
        <v>1723.1042241379309</v>
      </c>
      <c r="M379" s="263">
        <v>33280.527999999998</v>
      </c>
      <c r="N379" s="263">
        <v>53.422231680130508</v>
      </c>
      <c r="O379" s="262">
        <v>2.8969484123399997E-3</v>
      </c>
      <c r="P379" s="262">
        <v>7.2165133407040004E-6</v>
      </c>
      <c r="Q379" s="285">
        <v>85.142768469999993</v>
      </c>
      <c r="R379" s="281">
        <v>0.13756821999999999</v>
      </c>
      <c r="S379" s="258"/>
      <c r="T379" s="356" t="s">
        <v>1206</v>
      </c>
      <c r="U379" s="258"/>
      <c r="V379" s="258"/>
      <c r="X379" s="299"/>
      <c r="Y379" s="257"/>
      <c r="Z379" s="257"/>
      <c r="AA379" s="257"/>
      <c r="AB379" s="257"/>
      <c r="AC379" s="257"/>
      <c r="AD379" s="257"/>
      <c r="AE379" s="257"/>
      <c r="AF379" s="257"/>
      <c r="AG379" s="257"/>
      <c r="AH379" s="257"/>
      <c r="AI379" s="257"/>
      <c r="AJ379" s="257"/>
    </row>
    <row r="380" spans="1:36">
      <c r="A380" s="257">
        <v>1</v>
      </c>
      <c r="C380" s="284" t="s">
        <v>445</v>
      </c>
      <c r="E380" s="257" t="s">
        <v>52</v>
      </c>
      <c r="F380" s="267" t="s">
        <v>4965</v>
      </c>
      <c r="G380" s="267">
        <v>247400.07377067101</v>
      </c>
      <c r="H380" s="274">
        <v>14015.540181240001</v>
      </c>
      <c r="I380" s="274">
        <v>222118.05997199999</v>
      </c>
      <c r="J380" s="274">
        <v>8036.5226174310001</v>
      </c>
      <c r="K380" s="274">
        <v>3229.951</v>
      </c>
      <c r="L380" s="267">
        <v>27844.405172413793</v>
      </c>
      <c r="M380" s="263">
        <v>447890.47</v>
      </c>
      <c r="N380" s="263">
        <v>81200.8912661293</v>
      </c>
      <c r="O380" s="262">
        <v>4.6362998697489051</v>
      </c>
      <c r="P380" s="262">
        <v>5.5395493223097158E-3</v>
      </c>
      <c r="Q380" s="285">
        <v>4526.2070000000003</v>
      </c>
      <c r="R380" s="281">
        <v>74.468701999999993</v>
      </c>
      <c r="S380" s="258"/>
      <c r="T380" s="258" t="s">
        <v>4970</v>
      </c>
      <c r="U380" s="258"/>
      <c r="V380" s="258"/>
      <c r="X380" s="299"/>
      <c r="Y380" s="257"/>
      <c r="Z380" s="257"/>
      <c r="AA380" s="257"/>
      <c r="AB380" s="257"/>
      <c r="AC380" s="257"/>
      <c r="AD380" s="257"/>
      <c r="AE380" s="257"/>
      <c r="AF380" s="257"/>
      <c r="AG380" s="257"/>
      <c r="AH380" s="257"/>
      <c r="AI380" s="257"/>
      <c r="AJ380" s="257"/>
    </row>
    <row r="381" spans="1:36">
      <c r="A381" s="257">
        <v>1</v>
      </c>
      <c r="C381" s="284" t="s">
        <v>446</v>
      </c>
      <c r="E381" s="257" t="s">
        <v>52</v>
      </c>
      <c r="F381" s="267" t="s">
        <v>1890</v>
      </c>
      <c r="G381" s="267">
        <v>3.5773527671919099</v>
      </c>
      <c r="H381" s="274">
        <v>0.1139325923</v>
      </c>
      <c r="I381" s="274">
        <v>0.1600090263</v>
      </c>
      <c r="J381" s="274">
        <v>1.0655228485919099</v>
      </c>
      <c r="K381" s="274">
        <v>2.2378882999999998</v>
      </c>
      <c r="L381" s="267">
        <v>19.292140517241378</v>
      </c>
      <c r="M381" s="263">
        <v>316.16973000000002</v>
      </c>
      <c r="N381" s="263">
        <v>0.39915099685611793</v>
      </c>
      <c r="O381" s="262">
        <v>2.0663015397920001E-5</v>
      </c>
      <c r="P381" s="262">
        <v>5.9610177145532009E-8</v>
      </c>
      <c r="Q381" s="285">
        <v>2.506932022</v>
      </c>
      <c r="R381" s="281">
        <v>1.7203870999999999E-3</v>
      </c>
      <c r="S381" s="258"/>
      <c r="T381" s="258" t="s">
        <v>1203</v>
      </c>
      <c r="U381" s="258"/>
      <c r="V381" s="258"/>
      <c r="X381" s="299"/>
      <c r="Y381" s="257"/>
      <c r="Z381" s="257"/>
      <c r="AA381" s="257"/>
      <c r="AB381" s="257"/>
      <c r="AC381" s="257"/>
      <c r="AD381" s="257"/>
      <c r="AE381" s="257"/>
      <c r="AF381" s="257"/>
      <c r="AG381" s="257"/>
      <c r="AH381" s="257"/>
      <c r="AI381" s="257"/>
      <c r="AJ381" s="257"/>
    </row>
    <row r="382" spans="1:36">
      <c r="A382" s="257">
        <v>1</v>
      </c>
      <c r="C382" s="284" t="s">
        <v>447</v>
      </c>
      <c r="E382" s="257" t="s">
        <v>52</v>
      </c>
      <c r="F382" s="267" t="s">
        <v>1891</v>
      </c>
      <c r="G382" s="267">
        <v>622.96489309999993</v>
      </c>
      <c r="H382" s="274">
        <v>5.5362515999999999</v>
      </c>
      <c r="I382" s="274">
        <v>34.198925529999997</v>
      </c>
      <c r="J382" s="274">
        <v>568.88063196999997</v>
      </c>
      <c r="K382" s="274">
        <v>14.349084</v>
      </c>
      <c r="L382" s="267">
        <v>123.69899999999998</v>
      </c>
      <c r="M382" s="263">
        <v>1752.037</v>
      </c>
      <c r="N382" s="263">
        <v>17.754768588425012</v>
      </c>
      <c r="O382" s="262">
        <v>9.9709604500000009E-4</v>
      </c>
      <c r="P382" s="262">
        <v>1.0950157795935E-6</v>
      </c>
      <c r="Q382" s="285">
        <v>49.329745000000003</v>
      </c>
      <c r="R382" s="281">
        <v>1.4194671999999999</v>
      </c>
      <c r="S382" s="258"/>
      <c r="T382" s="258" t="s">
        <v>1174</v>
      </c>
      <c r="U382" s="258"/>
      <c r="V382" s="258"/>
      <c r="X382" s="299"/>
      <c r="Y382" s="257"/>
      <c r="Z382" s="257"/>
      <c r="AA382" s="257"/>
      <c r="AB382" s="257"/>
      <c r="AC382" s="257"/>
      <c r="AD382" s="257"/>
      <c r="AE382" s="257"/>
      <c r="AF382" s="257"/>
      <c r="AG382" s="257"/>
      <c r="AH382" s="257"/>
      <c r="AI382" s="257"/>
      <c r="AJ382" s="257"/>
    </row>
    <row r="383" spans="1:36" ht="13.8" customHeight="1">
      <c r="A383" s="257">
        <v>1</v>
      </c>
      <c r="C383" s="284" t="s">
        <v>448</v>
      </c>
      <c r="E383" s="257" t="s">
        <v>52</v>
      </c>
      <c r="F383" s="267" t="s">
        <v>1892</v>
      </c>
      <c r="G383" s="267">
        <v>1.50753901107</v>
      </c>
      <c r="H383" s="274">
        <v>9.7267190100000012E-2</v>
      </c>
      <c r="I383" s="274">
        <v>0.28631821000000002</v>
      </c>
      <c r="J383" s="274">
        <v>0.29706871097000004</v>
      </c>
      <c r="K383" s="274">
        <v>0.82688490000000003</v>
      </c>
      <c r="L383" s="267">
        <v>7.1283181034482759</v>
      </c>
      <c r="M383" s="263">
        <v>137.67837</v>
      </c>
      <c r="N383" s="263">
        <v>0.22100268473345172</v>
      </c>
      <c r="O383" s="262">
        <v>1.1984399689219998E-5</v>
      </c>
      <c r="P383" s="262">
        <v>2.9854028364563999E-8</v>
      </c>
      <c r="Q383" s="285">
        <v>0.35222752495999998</v>
      </c>
      <c r="R383" s="281">
        <v>5.6910662999999997E-4</v>
      </c>
      <c r="S383" s="258"/>
      <c r="T383" s="356" t="s">
        <v>1206</v>
      </c>
      <c r="U383" s="258"/>
      <c r="V383" s="258"/>
      <c r="X383" s="299"/>
      <c r="Y383" s="257"/>
      <c r="Z383" s="257"/>
      <c r="AA383" s="257"/>
      <c r="AB383" s="257"/>
      <c r="AC383" s="257"/>
      <c r="AD383" s="257"/>
      <c r="AE383" s="257"/>
      <c r="AF383" s="257"/>
      <c r="AG383" s="257"/>
      <c r="AH383" s="257"/>
      <c r="AI383" s="257"/>
      <c r="AJ383" s="257"/>
    </row>
    <row r="384" spans="1:36">
      <c r="A384" s="257">
        <v>1</v>
      </c>
      <c r="C384" s="284" t="s">
        <v>449</v>
      </c>
      <c r="E384" s="257" t="s">
        <v>52</v>
      </c>
      <c r="F384" s="267" t="s">
        <v>4966</v>
      </c>
      <c r="G384" s="267">
        <v>281.16335019023995</v>
      </c>
      <c r="H384" s="274">
        <v>2.5448101919999999</v>
      </c>
      <c r="I384" s="274">
        <v>15.546991049999999</v>
      </c>
      <c r="J384" s="274">
        <v>256.15967444823997</v>
      </c>
      <c r="K384" s="274">
        <v>6.9118744999999997</v>
      </c>
      <c r="L384" s="267">
        <v>59.585124999999998</v>
      </c>
      <c r="M384" s="263">
        <v>864.13973999999996</v>
      </c>
      <c r="N384" s="263">
        <v>8.1111974031022278</v>
      </c>
      <c r="O384" s="262">
        <v>4.5528464388088001E-4</v>
      </c>
      <c r="P384" s="262">
        <v>5.0917681340653303E-7</v>
      </c>
      <c r="Q384" s="285">
        <v>22.392110299999999</v>
      </c>
      <c r="R384" s="281">
        <v>0.63907323000000005</v>
      </c>
      <c r="S384" s="258"/>
      <c r="T384" s="258" t="s">
        <v>4970</v>
      </c>
      <c r="U384" s="258"/>
      <c r="V384" s="258"/>
      <c r="X384" s="299"/>
      <c r="Y384" s="257"/>
      <c r="Z384" s="257"/>
      <c r="AA384" s="257"/>
      <c r="AB384" s="257"/>
      <c r="AC384" s="257"/>
      <c r="AD384" s="257"/>
      <c r="AE384" s="257"/>
      <c r="AF384" s="257"/>
      <c r="AG384" s="257"/>
      <c r="AH384" s="257"/>
      <c r="AI384" s="257"/>
      <c r="AJ384" s="257"/>
    </row>
    <row r="385" spans="1:36">
      <c r="A385" s="257">
        <v>1</v>
      </c>
      <c r="C385" s="284" t="s">
        <v>450</v>
      </c>
      <c r="D385" s="272"/>
      <c r="E385" s="257" t="s">
        <v>52</v>
      </c>
      <c r="F385" s="267" t="s">
        <v>1893</v>
      </c>
      <c r="G385" s="267">
        <v>1318.4394607239999</v>
      </c>
      <c r="H385" s="274">
        <v>1.7910135</v>
      </c>
      <c r="I385" s="274">
        <v>13.535223223999999</v>
      </c>
      <c r="J385" s="274">
        <v>1276.10448</v>
      </c>
      <c r="K385" s="274">
        <v>27.008744</v>
      </c>
      <c r="L385" s="267">
        <v>232.83399999999997</v>
      </c>
      <c r="M385" s="263">
        <v>488895.85</v>
      </c>
      <c r="N385" s="263">
        <v>33.94969579501219</v>
      </c>
      <c r="O385" s="262">
        <v>4.9631496458000005E-4</v>
      </c>
      <c r="P385" s="262">
        <v>9.8159352343300002E-7</v>
      </c>
      <c r="Q385" s="285">
        <v>3507.5111999999999</v>
      </c>
      <c r="R385" s="281">
        <v>0.60715350999999995</v>
      </c>
      <c r="S385" s="258"/>
      <c r="T385" s="258" t="s">
        <v>4986</v>
      </c>
      <c r="U385" s="258"/>
      <c r="V385" s="258"/>
      <c r="X385" s="299"/>
      <c r="Y385" s="257"/>
      <c r="Z385" s="257"/>
      <c r="AA385" s="257"/>
      <c r="AB385" s="257"/>
      <c r="AC385" s="257"/>
      <c r="AD385" s="257"/>
      <c r="AE385" s="257"/>
      <c r="AF385" s="257"/>
      <c r="AG385" s="257"/>
      <c r="AH385" s="257"/>
      <c r="AI385" s="257"/>
      <c r="AJ385" s="257"/>
    </row>
    <row r="386" spans="1:36" ht="13.2" customHeight="1">
      <c r="A386" s="257">
        <v>1</v>
      </c>
      <c r="C386" s="284" t="s">
        <v>451</v>
      </c>
      <c r="D386" s="272"/>
      <c r="E386" s="257" t="s">
        <v>52</v>
      </c>
      <c r="F386" s="267" t="s">
        <v>1894</v>
      </c>
      <c r="G386" s="267">
        <v>108.65195728081</v>
      </c>
      <c r="H386" s="274">
        <v>0.63229007060000009</v>
      </c>
      <c r="I386" s="274">
        <v>2.3910822433000001</v>
      </c>
      <c r="J386" s="274">
        <v>100.40785306690999</v>
      </c>
      <c r="K386" s="274">
        <v>5.2207318999999996</v>
      </c>
      <c r="L386" s="267">
        <v>45.006309482758617</v>
      </c>
      <c r="M386" s="263">
        <v>558.35942</v>
      </c>
      <c r="N386" s="263">
        <v>1.680020014567015</v>
      </c>
      <c r="O386" s="262">
        <v>8.9332687033629997E-5</v>
      </c>
      <c r="P386" s="262">
        <v>1.8955893743675803E-7</v>
      </c>
      <c r="Q386" s="285">
        <v>9.7770104</v>
      </c>
      <c r="R386" s="281">
        <v>47.795091999999997</v>
      </c>
      <c r="S386" s="258"/>
      <c r="T386" s="356" t="s">
        <v>4987</v>
      </c>
      <c r="U386" s="258"/>
      <c r="V386" s="258"/>
      <c r="X386" s="299"/>
      <c r="Y386" s="257"/>
      <c r="Z386" s="257"/>
      <c r="AA386" s="257"/>
      <c r="AB386" s="257"/>
      <c r="AC386" s="257"/>
      <c r="AD386" s="257"/>
      <c r="AE386" s="257"/>
      <c r="AF386" s="257"/>
      <c r="AG386" s="257"/>
      <c r="AH386" s="257"/>
      <c r="AI386" s="257"/>
      <c r="AJ386" s="257"/>
    </row>
    <row r="387" spans="1:36">
      <c r="A387" s="257">
        <v>1</v>
      </c>
      <c r="C387" s="284" t="s">
        <v>452</v>
      </c>
      <c r="E387" s="257" t="s">
        <v>52</v>
      </c>
      <c r="F387" s="267" t="s">
        <v>1895</v>
      </c>
      <c r="G387" s="267">
        <v>18.5586317046</v>
      </c>
      <c r="H387" s="274">
        <v>0.26223885000000002</v>
      </c>
      <c r="I387" s="274">
        <v>3.6964344945999996</v>
      </c>
      <c r="J387" s="274">
        <v>12.65475436</v>
      </c>
      <c r="K387" s="274">
        <v>1.9452039999999999</v>
      </c>
      <c r="L387" s="267">
        <v>16.768999999999998</v>
      </c>
      <c r="M387" s="263">
        <v>274.94704000000002</v>
      </c>
      <c r="N387" s="263">
        <v>1.6799177364707643</v>
      </c>
      <c r="O387" s="262">
        <v>9.4083707146E-5</v>
      </c>
      <c r="P387" s="262">
        <v>1.3758264029750003E-7</v>
      </c>
      <c r="Q387" s="285">
        <v>2.6221234999999998</v>
      </c>
      <c r="R387" s="281">
        <v>1.5191764999999999E-2</v>
      </c>
      <c r="S387" s="258"/>
      <c r="T387" s="258" t="s">
        <v>4988</v>
      </c>
      <c r="U387" s="258"/>
      <c r="V387" s="258"/>
      <c r="X387" s="299"/>
      <c r="Y387" s="257"/>
      <c r="Z387" s="257"/>
      <c r="AA387" s="257"/>
      <c r="AB387" s="257"/>
      <c r="AC387" s="257"/>
      <c r="AD387" s="257"/>
      <c r="AE387" s="257"/>
      <c r="AF387" s="257"/>
      <c r="AG387" s="257"/>
      <c r="AH387" s="257"/>
      <c r="AI387" s="257"/>
      <c r="AJ387" s="257"/>
    </row>
    <row r="388" spans="1:36">
      <c r="A388" s="257">
        <v>1</v>
      </c>
      <c r="C388" s="284" t="s">
        <v>453</v>
      </c>
      <c r="E388" s="257" t="s">
        <v>52</v>
      </c>
      <c r="F388" s="267" t="s">
        <v>1896</v>
      </c>
      <c r="G388" s="267">
        <v>18.0631032971</v>
      </c>
      <c r="H388" s="274">
        <v>0.25217488500000002</v>
      </c>
      <c r="I388" s="274">
        <v>0.60183924210000006</v>
      </c>
      <c r="J388" s="274">
        <v>14.03382117</v>
      </c>
      <c r="K388" s="274">
        <v>3.175268</v>
      </c>
      <c r="L388" s="267">
        <v>27.372999999999998</v>
      </c>
      <c r="M388" s="263">
        <v>434.89497999999998</v>
      </c>
      <c r="N388" s="263">
        <v>0.70762513702275609</v>
      </c>
      <c r="O388" s="262">
        <v>3.7701836428999999E-5</v>
      </c>
      <c r="P388" s="262">
        <v>9.1263564592400003E-8</v>
      </c>
      <c r="Q388" s="285">
        <v>3.0482684999999998</v>
      </c>
      <c r="R388" s="281">
        <v>1.7455608E-3</v>
      </c>
      <c r="S388" s="258"/>
      <c r="T388" s="258" t="s">
        <v>1174</v>
      </c>
      <c r="U388" s="258"/>
      <c r="V388" s="258"/>
      <c r="X388" s="299"/>
      <c r="Y388" s="257"/>
      <c r="Z388" s="257"/>
      <c r="AA388" s="257"/>
      <c r="AB388" s="257"/>
      <c r="AC388" s="257"/>
      <c r="AD388" s="257"/>
      <c r="AE388" s="257"/>
      <c r="AF388" s="257"/>
      <c r="AG388" s="257"/>
      <c r="AH388" s="257"/>
      <c r="AI388" s="257"/>
      <c r="AJ388" s="257"/>
    </row>
    <row r="389" spans="1:36">
      <c r="A389" s="257">
        <v>1</v>
      </c>
      <c r="C389" s="284" t="s">
        <v>454</v>
      </c>
      <c r="D389" s="272"/>
      <c r="E389" s="257" t="s">
        <v>52</v>
      </c>
      <c r="F389" s="267" t="s">
        <v>1897</v>
      </c>
      <c r="G389" s="267">
        <v>0.94356759046000005</v>
      </c>
      <c r="H389" s="274">
        <v>6.0879464500000001E-2</v>
      </c>
      <c r="I389" s="274">
        <v>0.17920635900000001</v>
      </c>
      <c r="J389" s="274">
        <v>0.18593509695999999</v>
      </c>
      <c r="K389" s="274">
        <v>0.51754666999999999</v>
      </c>
      <c r="L389" s="267">
        <v>4.4616092241379306</v>
      </c>
      <c r="M389" s="263">
        <v>86.172794999999994</v>
      </c>
      <c r="N389" s="263">
        <v>0.1383254213891317</v>
      </c>
      <c r="O389" s="262">
        <v>7.5010271505699984E-6</v>
      </c>
      <c r="P389" s="262">
        <v>1.8685614647429999E-8</v>
      </c>
      <c r="Q389" s="285">
        <v>0.2204589572</v>
      </c>
      <c r="R389" s="281">
        <v>3.5620342999999999E-4</v>
      </c>
      <c r="S389" s="258"/>
      <c r="T389" s="258" t="s">
        <v>1178</v>
      </c>
      <c r="U389" s="258"/>
      <c r="V389" s="258"/>
      <c r="X389" s="299"/>
      <c r="Y389" s="257"/>
      <c r="Z389" s="257"/>
      <c r="AA389" s="257"/>
      <c r="AB389" s="257"/>
      <c r="AC389" s="257"/>
      <c r="AD389" s="257"/>
      <c r="AE389" s="257"/>
      <c r="AF389" s="257"/>
      <c r="AG389" s="257"/>
      <c r="AH389" s="257"/>
      <c r="AI389" s="257"/>
      <c r="AJ389" s="257"/>
    </row>
    <row r="390" spans="1:36">
      <c r="A390" s="257">
        <v>1</v>
      </c>
      <c r="C390" s="284" t="s">
        <v>455</v>
      </c>
      <c r="E390" s="257" t="s">
        <v>52</v>
      </c>
      <c r="F390" s="267" t="s">
        <v>4967</v>
      </c>
      <c r="G390" s="267">
        <v>14.822702991766</v>
      </c>
      <c r="H390" s="274">
        <v>0.21582875630000001</v>
      </c>
      <c r="I390" s="274">
        <v>0.52153899420000005</v>
      </c>
      <c r="J390" s="274">
        <v>11.415034341266001</v>
      </c>
      <c r="K390" s="274">
        <v>2.6703009</v>
      </c>
      <c r="L390" s="267">
        <v>23.019835344827584</v>
      </c>
      <c r="M390" s="263">
        <v>368.63776000000001</v>
      </c>
      <c r="N390" s="263">
        <v>0.59945820223064017</v>
      </c>
      <c r="O390" s="262">
        <v>3.1963683321000002E-5</v>
      </c>
      <c r="P390" s="262">
        <v>7.7473754842407E-8</v>
      </c>
      <c r="Q390" s="285">
        <v>2.5109846500000002</v>
      </c>
      <c r="R390" s="281">
        <v>1.4815829E-3</v>
      </c>
      <c r="S390" s="258"/>
      <c r="T390" s="258" t="s">
        <v>4970</v>
      </c>
      <c r="U390" s="258"/>
      <c r="V390" s="258"/>
      <c r="X390" s="299"/>
      <c r="Y390" s="257"/>
      <c r="Z390" s="257"/>
      <c r="AA390" s="257"/>
      <c r="AB390" s="257"/>
      <c r="AC390" s="257"/>
      <c r="AD390" s="257"/>
      <c r="AE390" s="257"/>
      <c r="AF390" s="257"/>
      <c r="AG390" s="257"/>
      <c r="AH390" s="257"/>
      <c r="AI390" s="257"/>
      <c r="AJ390" s="257"/>
    </row>
    <row r="391" spans="1:36">
      <c r="A391" s="257">
        <v>1</v>
      </c>
      <c r="C391" s="284" t="s">
        <v>456</v>
      </c>
      <c r="E391" s="257" t="s">
        <v>52</v>
      </c>
      <c r="F391" s="267" t="s">
        <v>4968</v>
      </c>
      <c r="G391" s="267">
        <v>24.250264373</v>
      </c>
      <c r="H391" s="274">
        <v>1.01160527</v>
      </c>
      <c r="I391" s="274">
        <v>4.5737179330000002</v>
      </c>
      <c r="J391" s="274">
        <v>18.332021170000001</v>
      </c>
      <c r="K391" s="274">
        <v>0.33291999999999999</v>
      </c>
      <c r="L391" s="267">
        <v>2.8699999999999997</v>
      </c>
      <c r="M391" s="263">
        <v>434.89497999999998</v>
      </c>
      <c r="N391" s="263">
        <v>2.3312454810761229</v>
      </c>
      <c r="O391" s="262">
        <v>1.317290103E-4</v>
      </c>
      <c r="P391" s="262">
        <v>1.5250639422299998E-7</v>
      </c>
      <c r="Q391" s="285">
        <v>3.8892685</v>
      </c>
      <c r="R391" s="281">
        <v>6.9610640000000003E-3</v>
      </c>
      <c r="S391" s="258"/>
      <c r="T391" s="258" t="s">
        <v>4989</v>
      </c>
      <c r="U391" s="258"/>
      <c r="V391" s="258"/>
      <c r="X391" s="299"/>
      <c r="Y391" s="257"/>
      <c r="Z391" s="257"/>
      <c r="AA391" s="257"/>
      <c r="AB391" s="257"/>
      <c r="AC391" s="257"/>
      <c r="AD391" s="257"/>
      <c r="AE391" s="257"/>
      <c r="AF391" s="257"/>
      <c r="AG391" s="257"/>
      <c r="AH391" s="257"/>
      <c r="AI391" s="257"/>
      <c r="AJ391" s="257"/>
    </row>
    <row r="392" spans="1:36" ht="12.45" customHeight="1">
      <c r="A392" s="257">
        <v>1</v>
      </c>
      <c r="C392" s="284" t="s">
        <v>457</v>
      </c>
      <c r="D392" s="272"/>
      <c r="E392" s="257" t="s">
        <v>52</v>
      </c>
      <c r="F392" s="267" t="s">
        <v>1898</v>
      </c>
      <c r="G392" s="267">
        <v>82.203909368430942</v>
      </c>
      <c r="H392" s="274">
        <v>5.4034998679999999</v>
      </c>
      <c r="I392" s="274">
        <v>20.407972860000001</v>
      </c>
      <c r="J392" s="274">
        <v>11.853732640430948</v>
      </c>
      <c r="K392" s="274">
        <v>44.538704000000003</v>
      </c>
      <c r="L392" s="267">
        <v>383.95434482758623</v>
      </c>
      <c r="M392" s="263">
        <v>4763.5513000000001</v>
      </c>
      <c r="N392" s="263">
        <v>14.076885261710729</v>
      </c>
      <c r="O392" s="262">
        <v>7.6217345889920997E-4</v>
      </c>
      <c r="P392" s="262">
        <v>1.6174403128732703E-6</v>
      </c>
      <c r="Q392" s="285">
        <v>47.437751139999996</v>
      </c>
      <c r="R392" s="281">
        <v>2.8974269E-2</v>
      </c>
      <c r="S392" s="258"/>
      <c r="T392" s="356" t="s">
        <v>4990</v>
      </c>
      <c r="U392" s="258"/>
      <c r="V392" s="258"/>
      <c r="X392" s="299"/>
      <c r="Y392" s="257"/>
      <c r="Z392" s="257"/>
      <c r="AA392" s="257"/>
      <c r="AB392" s="257"/>
      <c r="AC392" s="257"/>
      <c r="AD392" s="257"/>
      <c r="AE392" s="257"/>
      <c r="AF392" s="257"/>
      <c r="AG392" s="257"/>
      <c r="AH392" s="257"/>
      <c r="AI392" s="257"/>
      <c r="AJ392" s="257"/>
    </row>
    <row r="393" spans="1:36">
      <c r="A393" s="257">
        <v>1</v>
      </c>
      <c r="C393" s="284" t="s">
        <v>458</v>
      </c>
      <c r="E393" s="257" t="s">
        <v>52</v>
      </c>
      <c r="F393" s="267" t="s">
        <v>1899</v>
      </c>
      <c r="G393" s="267">
        <v>2.2734542125877697</v>
      </c>
      <c r="H393" s="274">
        <v>0.13904564</v>
      </c>
      <c r="I393" s="274">
        <v>0.22907987900000001</v>
      </c>
      <c r="J393" s="274">
        <v>1.5230335635877694</v>
      </c>
      <c r="K393" s="274">
        <v>0.38229512999999998</v>
      </c>
      <c r="L393" s="267">
        <v>3.2956476724137929</v>
      </c>
      <c r="M393" s="263">
        <v>41.776494999999997</v>
      </c>
      <c r="N393" s="263">
        <v>0.17237160642992452</v>
      </c>
      <c r="O393" s="262">
        <v>9.4078055823099997E-6</v>
      </c>
      <c r="P393" s="262">
        <v>2.2649294781919997E-8</v>
      </c>
      <c r="Q393" s="285">
        <v>0.18162383999999998</v>
      </c>
      <c r="R393" s="281">
        <v>2.9087755999999999E-3</v>
      </c>
      <c r="S393" s="258"/>
      <c r="T393" s="258" t="s">
        <v>1184</v>
      </c>
      <c r="U393" s="258"/>
      <c r="V393" s="258"/>
      <c r="X393" s="299"/>
      <c r="Y393" s="257"/>
      <c r="Z393" s="257"/>
      <c r="AA393" s="257"/>
      <c r="AB393" s="257"/>
      <c r="AC393" s="257"/>
      <c r="AD393" s="257"/>
      <c r="AE393" s="257"/>
      <c r="AF393" s="257"/>
      <c r="AG393" s="257"/>
      <c r="AH393" s="257"/>
      <c r="AI393" s="257"/>
      <c r="AJ393" s="257"/>
    </row>
    <row r="394" spans="1:36">
      <c r="A394" s="257">
        <v>1</v>
      </c>
      <c r="C394" s="284" t="s">
        <v>459</v>
      </c>
      <c r="D394" s="272"/>
      <c r="E394" s="257" t="s">
        <v>52</v>
      </c>
      <c r="F394" s="267" t="s">
        <v>1900</v>
      </c>
      <c r="G394" s="267">
        <v>0.13232574426733001</v>
      </c>
      <c r="H394" s="274">
        <v>5.9750337699999998E-3</v>
      </c>
      <c r="I394" s="274">
        <v>8.45641634E-3</v>
      </c>
      <c r="J394" s="274">
        <v>6.7749841573300001E-3</v>
      </c>
      <c r="K394" s="274">
        <v>0.11111931</v>
      </c>
      <c r="L394" s="267">
        <v>0.95792508620689654</v>
      </c>
      <c r="M394" s="263">
        <v>15.699377999999999</v>
      </c>
      <c r="N394" s="263">
        <v>1.9981114122513653E-2</v>
      </c>
      <c r="O394" s="262">
        <v>1.0355201311490002E-6</v>
      </c>
      <c r="P394" s="262">
        <v>3.0178371974314999E-9</v>
      </c>
      <c r="Q394" s="285">
        <v>0.120139330941</v>
      </c>
      <c r="R394" s="281">
        <v>4.9064463000000002E-4</v>
      </c>
      <c r="S394" s="258"/>
      <c r="T394" s="258" t="s">
        <v>1203</v>
      </c>
      <c r="U394" s="258"/>
      <c r="V394" s="258"/>
      <c r="X394" s="299"/>
      <c r="Y394" s="257"/>
      <c r="Z394" s="257"/>
      <c r="AA394" s="257"/>
      <c r="AB394" s="257"/>
      <c r="AC394" s="257"/>
      <c r="AD394" s="257"/>
      <c r="AE394" s="257"/>
      <c r="AF394" s="257"/>
      <c r="AG394" s="257"/>
      <c r="AH394" s="257"/>
      <c r="AI394" s="257"/>
      <c r="AJ394" s="257"/>
    </row>
    <row r="395" spans="1:36">
      <c r="A395" s="257">
        <v>1</v>
      </c>
      <c r="C395" s="284" t="s">
        <v>460</v>
      </c>
      <c r="D395" s="292">
        <v>1</v>
      </c>
      <c r="E395" s="257" t="s">
        <v>52</v>
      </c>
      <c r="F395" s="267" t="s">
        <v>4969</v>
      </c>
      <c r="G395" s="267">
        <v>1.6097043840591978</v>
      </c>
      <c r="H395" s="274">
        <v>9.7793751999999998E-2</v>
      </c>
      <c r="I395" s="274">
        <v>0.16068660499999998</v>
      </c>
      <c r="J395" s="274">
        <v>1.0529933970591978</v>
      </c>
      <c r="K395" s="274">
        <v>0.29823063</v>
      </c>
      <c r="L395" s="267">
        <v>2.5709537068965518</v>
      </c>
      <c r="M395" s="263">
        <v>33.692588999999998</v>
      </c>
      <c r="N395" s="263">
        <v>0.12513055372167617</v>
      </c>
      <c r="O395" s="262">
        <v>6.8123970943900003E-6</v>
      </c>
      <c r="P395" s="262">
        <v>1.6563542772149999E-8</v>
      </c>
      <c r="Q395" s="285">
        <v>0.16256363699999998</v>
      </c>
      <c r="R395" s="281">
        <v>2.1591549999999998E-3</v>
      </c>
      <c r="S395" s="258"/>
      <c r="T395" s="258" t="s">
        <v>4970</v>
      </c>
      <c r="U395" s="258"/>
      <c r="V395" s="258"/>
      <c r="X395" s="299"/>
      <c r="Y395" s="257"/>
      <c r="Z395" s="257"/>
      <c r="AA395" s="257"/>
      <c r="AB395" s="257"/>
      <c r="AC395" s="257"/>
      <c r="AD395" s="257"/>
      <c r="AE395" s="257"/>
      <c r="AF395" s="257"/>
      <c r="AG395" s="257"/>
      <c r="AH395" s="257"/>
      <c r="AI395" s="257"/>
      <c r="AJ395" s="257"/>
    </row>
    <row r="396" spans="1:36" ht="13.05" customHeight="1">
      <c r="A396" s="257">
        <v>1</v>
      </c>
      <c r="C396" s="284" t="s">
        <v>1094</v>
      </c>
      <c r="E396" s="257" t="s">
        <v>52</v>
      </c>
      <c r="F396" s="267" t="s">
        <v>1901</v>
      </c>
      <c r="G396" s="267">
        <v>100.00022297624405</v>
      </c>
      <c r="H396" s="274">
        <v>0.36370598850000002</v>
      </c>
      <c r="I396" s="274">
        <v>1.3757194141</v>
      </c>
      <c r="J396" s="274">
        <v>95.248286573644037</v>
      </c>
      <c r="K396" s="274">
        <v>3.0125109999999999</v>
      </c>
      <c r="L396" s="267">
        <v>25.969922413793103</v>
      </c>
      <c r="M396" s="263">
        <v>322.49297000000001</v>
      </c>
      <c r="N396" s="263">
        <v>0.95042956506896703</v>
      </c>
      <c r="O396" s="262">
        <v>5.1467256191818994E-5</v>
      </c>
      <c r="P396" s="262">
        <v>1.09337522364025E-7</v>
      </c>
      <c r="Q396" s="285">
        <v>3.1746356177399999</v>
      </c>
      <c r="R396" s="281">
        <v>3.5093353999999998E-3</v>
      </c>
      <c r="S396" s="258"/>
      <c r="T396" s="356" t="s">
        <v>1206</v>
      </c>
      <c r="U396" s="258"/>
      <c r="V396" s="258" t="s">
        <v>4970</v>
      </c>
      <c r="X396" s="299"/>
      <c r="Y396" s="257"/>
      <c r="Z396" s="257"/>
      <c r="AA396" s="257"/>
      <c r="AB396" s="257"/>
      <c r="AC396" s="257"/>
      <c r="AD396" s="257"/>
      <c r="AE396" s="257"/>
      <c r="AF396" s="257"/>
      <c r="AG396" s="257"/>
      <c r="AH396" s="257"/>
      <c r="AI396" s="257"/>
      <c r="AJ396" s="257"/>
    </row>
    <row r="397" spans="1:36" ht="13.05" customHeight="1">
      <c r="A397" s="257">
        <v>1</v>
      </c>
      <c r="C397" s="284" t="s">
        <v>1095</v>
      </c>
      <c r="E397" s="257" t="s">
        <v>52</v>
      </c>
      <c r="F397" s="267" t="s">
        <v>1902</v>
      </c>
      <c r="G397" s="267">
        <v>1103.8156400317507</v>
      </c>
      <c r="H397" s="274">
        <v>1.7016930810000002</v>
      </c>
      <c r="I397" s="274">
        <v>6.4354846019999998</v>
      </c>
      <c r="J397" s="274">
        <v>1081.6182823487509</v>
      </c>
      <c r="K397" s="274">
        <v>14.060180000000001</v>
      </c>
      <c r="L397" s="267">
        <v>121.20844827586207</v>
      </c>
      <c r="M397" s="263">
        <v>1504.0488</v>
      </c>
      <c r="N397" s="263">
        <v>4.4409131286564962</v>
      </c>
      <c r="O397" s="262">
        <v>2.4050470008794001E-4</v>
      </c>
      <c r="P397" s="262">
        <v>5.1046561587682682E-7</v>
      </c>
      <c r="Q397" s="285">
        <v>14.81372258683</v>
      </c>
      <c r="R397" s="281">
        <v>1.0643E-2</v>
      </c>
      <c r="S397" s="258"/>
      <c r="T397" s="356" t="s">
        <v>1206</v>
      </c>
      <c r="U397" s="258"/>
      <c r="V397" s="258" t="s">
        <v>4970</v>
      </c>
      <c r="X397" s="299"/>
      <c r="Y397" s="257"/>
      <c r="Z397" s="257"/>
      <c r="AA397" s="257"/>
      <c r="AB397" s="257"/>
      <c r="AC397" s="257"/>
      <c r="AD397" s="257"/>
      <c r="AE397" s="257"/>
      <c r="AF397" s="257"/>
      <c r="AG397" s="257"/>
      <c r="AH397" s="257"/>
      <c r="AI397" s="257"/>
      <c r="AJ397" s="257"/>
    </row>
    <row r="398" spans="1:36" ht="13.05" customHeight="1">
      <c r="A398" s="257">
        <v>1</v>
      </c>
      <c r="C398" s="284" t="s">
        <v>1096</v>
      </c>
      <c r="E398" s="257" t="s">
        <v>52</v>
      </c>
      <c r="F398" s="267" t="s">
        <v>1903</v>
      </c>
      <c r="G398" s="267">
        <v>179.75117129369107</v>
      </c>
      <c r="H398" s="274">
        <v>1.3877283420000002</v>
      </c>
      <c r="I398" s="274">
        <v>5.2481886429999998</v>
      </c>
      <c r="J398" s="274">
        <v>161.64743730869108</v>
      </c>
      <c r="K398" s="274">
        <v>11.467817</v>
      </c>
      <c r="L398" s="267">
        <v>98.860491379310346</v>
      </c>
      <c r="M398" s="263">
        <v>1226.7945</v>
      </c>
      <c r="N398" s="263">
        <v>3.6218592654961368</v>
      </c>
      <c r="O398" s="262">
        <v>1.9614640633268998E-4</v>
      </c>
      <c r="P398" s="262">
        <v>4.16339794631194E-7</v>
      </c>
      <c r="Q398" s="285">
        <v>12.082582847560001</v>
      </c>
      <c r="R398" s="281">
        <v>8.9727478999999995E-3</v>
      </c>
      <c r="S398" s="258"/>
      <c r="T398" s="356" t="s">
        <v>1206</v>
      </c>
      <c r="U398" s="258"/>
      <c r="V398" s="258" t="s">
        <v>4970</v>
      </c>
      <c r="X398" s="299"/>
      <c r="Y398" s="257"/>
      <c r="Z398" s="257"/>
      <c r="AA398" s="257"/>
      <c r="AB398" s="257"/>
      <c r="AC398" s="257"/>
      <c r="AD398" s="257"/>
      <c r="AE398" s="257"/>
      <c r="AF398" s="257"/>
      <c r="AG398" s="257"/>
      <c r="AH398" s="257"/>
      <c r="AI398" s="257"/>
      <c r="AJ398" s="257"/>
    </row>
    <row r="399" spans="1:36" ht="13.05" customHeight="1">
      <c r="A399" s="257">
        <v>1</v>
      </c>
      <c r="C399" s="284" t="s">
        <v>1097</v>
      </c>
      <c r="E399" s="257" t="s">
        <v>52</v>
      </c>
      <c r="F399" s="267" t="s">
        <v>1904</v>
      </c>
      <c r="G399" s="267">
        <v>1469.5407449953709</v>
      </c>
      <c r="H399" s="274">
        <v>11.26598888</v>
      </c>
      <c r="I399" s="274">
        <v>42.604038682000002</v>
      </c>
      <c r="J399" s="274">
        <v>1322.6394664333709</v>
      </c>
      <c r="K399" s="274">
        <v>93.031250999999997</v>
      </c>
      <c r="L399" s="267">
        <v>801.99354310344825</v>
      </c>
      <c r="M399" s="263">
        <v>9950.0373</v>
      </c>
      <c r="N399" s="263">
        <v>29.391723567204711</v>
      </c>
      <c r="O399" s="262">
        <v>1.5917899504566001E-3</v>
      </c>
      <c r="P399" s="262">
        <v>3.3778168620654596E-6</v>
      </c>
      <c r="Q399" s="285">
        <v>98.012306125799995</v>
      </c>
      <c r="R399" s="281">
        <v>6.1523827000000003E-2</v>
      </c>
      <c r="S399" s="258"/>
      <c r="T399" s="356" t="s">
        <v>1206</v>
      </c>
      <c r="U399" s="258"/>
      <c r="V399" s="258" t="s">
        <v>4970</v>
      </c>
      <c r="X399" s="299"/>
      <c r="Y399" s="257"/>
      <c r="Z399" s="257"/>
      <c r="AA399" s="257"/>
      <c r="AB399" s="257"/>
      <c r="AC399" s="257"/>
      <c r="AD399" s="257"/>
      <c r="AE399" s="257"/>
      <c r="AF399" s="257"/>
      <c r="AG399" s="257"/>
      <c r="AH399" s="257"/>
      <c r="AI399" s="257"/>
      <c r="AJ399" s="257"/>
    </row>
    <row r="400" spans="1:36" ht="13.05" customHeight="1">
      <c r="A400" s="257">
        <v>1</v>
      </c>
      <c r="C400" s="284" t="s">
        <v>1098</v>
      </c>
      <c r="E400" s="257" t="s">
        <v>52</v>
      </c>
      <c r="F400" s="267" t="s">
        <v>1905</v>
      </c>
      <c r="G400" s="267">
        <v>55.486483840641071</v>
      </c>
      <c r="H400" s="274">
        <v>1.3295867490000002</v>
      </c>
      <c r="I400" s="274">
        <v>5.028318939</v>
      </c>
      <c r="J400" s="274">
        <v>38.14082815264107</v>
      </c>
      <c r="K400" s="274">
        <v>10.98775</v>
      </c>
      <c r="L400" s="267">
        <v>94.721982758620683</v>
      </c>
      <c r="M400" s="263">
        <v>1175.4511</v>
      </c>
      <c r="N400" s="263">
        <v>3.470182559695552</v>
      </c>
      <c r="O400" s="262">
        <v>1.8793190315768003E-4</v>
      </c>
      <c r="P400" s="262">
        <v>3.9890908842230505E-7</v>
      </c>
      <c r="Q400" s="285">
        <v>11.576817303249999</v>
      </c>
      <c r="R400" s="281">
        <v>8.6634420000000004E-3</v>
      </c>
      <c r="S400" s="258"/>
      <c r="T400" s="356" t="s">
        <v>1206</v>
      </c>
      <c r="U400" s="258"/>
      <c r="V400" s="258" t="s">
        <v>4970</v>
      </c>
      <c r="X400" s="299"/>
      <c r="Y400" s="257"/>
      <c r="Z400" s="257"/>
      <c r="AA400" s="257"/>
      <c r="AB400" s="257"/>
      <c r="AC400" s="257"/>
      <c r="AD400" s="257"/>
      <c r="AE400" s="257"/>
      <c r="AF400" s="257"/>
      <c r="AG400" s="257"/>
      <c r="AH400" s="257"/>
      <c r="AI400" s="257"/>
      <c r="AJ400" s="257"/>
    </row>
    <row r="401" spans="1:36" ht="13.05" customHeight="1">
      <c r="A401" s="257">
        <v>1</v>
      </c>
      <c r="C401" s="284" t="s">
        <v>1099</v>
      </c>
      <c r="E401" s="257" t="s">
        <v>52</v>
      </c>
      <c r="F401" s="267" t="s">
        <v>1906</v>
      </c>
      <c r="G401" s="267">
        <v>100.89114438470106</v>
      </c>
      <c r="H401" s="274">
        <v>0.31356205119999997</v>
      </c>
      <c r="I401" s="274">
        <v>1.1860971726999998</v>
      </c>
      <c r="J401" s="274">
        <v>96.792911260801063</v>
      </c>
      <c r="K401" s="274">
        <v>2.5985738999999999</v>
      </c>
      <c r="L401" s="267">
        <v>22.401499137931033</v>
      </c>
      <c r="M401" s="263">
        <v>278.22525999999999</v>
      </c>
      <c r="N401" s="263">
        <v>0.81963295972504402</v>
      </c>
      <c r="O401" s="262">
        <v>4.4383516766297002E-5</v>
      </c>
      <c r="P401" s="262">
        <v>9.430749476848302E-8</v>
      </c>
      <c r="Q401" s="285">
        <v>2.7385479414399998</v>
      </c>
      <c r="R401" s="281">
        <v>3.2583207000000001E-3</v>
      </c>
      <c r="S401" s="258"/>
      <c r="T401" s="356" t="s">
        <v>1206</v>
      </c>
      <c r="U401" s="258"/>
      <c r="V401" s="258" t="s">
        <v>4970</v>
      </c>
      <c r="X401" s="299"/>
      <c r="Y401" s="257"/>
      <c r="Z401" s="257"/>
      <c r="AA401" s="257"/>
      <c r="AB401" s="257"/>
      <c r="AC401" s="257"/>
      <c r="AD401" s="257"/>
      <c r="AE401" s="257"/>
      <c r="AF401" s="257"/>
      <c r="AG401" s="257"/>
      <c r="AH401" s="257"/>
      <c r="AI401" s="257"/>
      <c r="AJ401" s="257"/>
    </row>
    <row r="402" spans="1:36" ht="13.05" customHeight="1">
      <c r="A402" s="257">
        <v>1</v>
      </c>
      <c r="C402" s="284" t="s">
        <v>1100</v>
      </c>
      <c r="E402" s="257" t="s">
        <v>52</v>
      </c>
      <c r="F402" s="267" t="s">
        <v>1907</v>
      </c>
      <c r="G402" s="267">
        <v>109.70671402903615</v>
      </c>
      <c r="H402" s="274">
        <v>0.37246462319999996</v>
      </c>
      <c r="I402" s="274">
        <v>1.4088422795999997</v>
      </c>
      <c r="J402" s="274">
        <v>104.84054602623615</v>
      </c>
      <c r="K402" s="274">
        <v>3.0848610999999999</v>
      </c>
      <c r="L402" s="267">
        <v>26.593630172413793</v>
      </c>
      <c r="M402" s="263">
        <v>330.23183999999998</v>
      </c>
      <c r="N402" s="263">
        <v>0.9732839740468443</v>
      </c>
      <c r="O402" s="262">
        <v>5.2704984668751005E-5</v>
      </c>
      <c r="P402" s="262">
        <v>1.11964328184548E-7</v>
      </c>
      <c r="Q402" s="285">
        <v>3.2508615359699999</v>
      </c>
      <c r="R402" s="281">
        <v>3.561126E-3</v>
      </c>
      <c r="S402" s="258"/>
      <c r="T402" s="356" t="s">
        <v>1206</v>
      </c>
      <c r="U402" s="258"/>
      <c r="V402" s="258"/>
      <c r="X402" s="299"/>
      <c r="Y402" s="257"/>
      <c r="Z402" s="257"/>
      <c r="AA402" s="257"/>
      <c r="AB402" s="257"/>
      <c r="AC402" s="257"/>
      <c r="AD402" s="257"/>
      <c r="AE402" s="257"/>
      <c r="AF402" s="257"/>
      <c r="AG402" s="257"/>
      <c r="AH402" s="257"/>
      <c r="AI402" s="257"/>
      <c r="AJ402" s="257"/>
    </row>
    <row r="403" spans="1:36" ht="13.05" customHeight="1">
      <c r="A403" s="257">
        <v>1</v>
      </c>
      <c r="C403" s="284" t="s">
        <v>1101</v>
      </c>
      <c r="E403" s="257" t="s">
        <v>52</v>
      </c>
      <c r="F403" s="267" t="s">
        <v>1908</v>
      </c>
      <c r="G403" s="267">
        <v>187.89833312278108</v>
      </c>
      <c r="H403" s="274">
        <v>0.50106875620000002</v>
      </c>
      <c r="I403" s="274">
        <v>1.895176779</v>
      </c>
      <c r="J403" s="274">
        <v>181.35529668758107</v>
      </c>
      <c r="K403" s="274">
        <v>4.1467909000000001</v>
      </c>
      <c r="L403" s="267">
        <v>35.7481974137931</v>
      </c>
      <c r="M403" s="263">
        <v>443.80770999999999</v>
      </c>
      <c r="N403" s="263">
        <v>1.3087901982033054</v>
      </c>
      <c r="O403" s="262">
        <v>7.0875279902837007E-5</v>
      </c>
      <c r="P403" s="262">
        <v>1.50521526563689E-7</v>
      </c>
      <c r="Q403" s="285">
        <v>4.36964484683</v>
      </c>
      <c r="R403" s="281">
        <v>4.2558324000000003E-3</v>
      </c>
      <c r="S403" s="258"/>
      <c r="T403" s="356" t="s">
        <v>1206</v>
      </c>
      <c r="U403" s="258"/>
      <c r="V403" s="258" t="s">
        <v>4970</v>
      </c>
      <c r="X403" s="299"/>
      <c r="Y403" s="257"/>
      <c r="Z403" s="257"/>
      <c r="AA403" s="257"/>
      <c r="AB403" s="257"/>
      <c r="AC403" s="257"/>
      <c r="AD403" s="257"/>
      <c r="AE403" s="257"/>
      <c r="AF403" s="257"/>
      <c r="AG403" s="257"/>
      <c r="AH403" s="257"/>
      <c r="AI403" s="257"/>
      <c r="AJ403" s="257"/>
    </row>
    <row r="404" spans="1:36" ht="13.05" customHeight="1">
      <c r="A404" s="257">
        <v>1</v>
      </c>
      <c r="C404" s="284" t="s">
        <v>1102</v>
      </c>
      <c r="E404" s="257" t="s">
        <v>52</v>
      </c>
      <c r="F404" s="267" t="s">
        <v>1909</v>
      </c>
      <c r="G404" s="267">
        <v>92.975898556521059</v>
      </c>
      <c r="H404" s="274">
        <v>0.54758205270000004</v>
      </c>
      <c r="I404" s="274">
        <v>2.0710724917999999</v>
      </c>
      <c r="J404" s="274">
        <v>85.826399212021059</v>
      </c>
      <c r="K404" s="274">
        <v>4.5308447999999997</v>
      </c>
      <c r="L404" s="267">
        <v>39.059006896551722</v>
      </c>
      <c r="M404" s="263">
        <v>484.88243</v>
      </c>
      <c r="N404" s="263">
        <v>1.4301315203141751</v>
      </c>
      <c r="O404" s="262">
        <v>7.7446879643843988E-5</v>
      </c>
      <c r="P404" s="262">
        <v>1.6446609082801401E-7</v>
      </c>
      <c r="Q404" s="285">
        <v>4.77425798228</v>
      </c>
      <c r="R404" s="281">
        <v>4.5032770999999996E-3</v>
      </c>
      <c r="S404" s="258"/>
      <c r="T404" s="356" t="s">
        <v>1206</v>
      </c>
      <c r="U404" s="258"/>
      <c r="V404" s="258" t="s">
        <v>4970</v>
      </c>
      <c r="X404" s="299"/>
      <c r="Y404" s="257"/>
      <c r="Z404" s="257"/>
      <c r="AA404" s="257"/>
      <c r="AB404" s="257"/>
      <c r="AC404" s="257"/>
      <c r="AD404" s="257"/>
      <c r="AE404" s="257"/>
      <c r="AF404" s="257"/>
      <c r="AG404" s="257"/>
      <c r="AH404" s="257"/>
      <c r="AI404" s="257"/>
      <c r="AJ404" s="257"/>
    </row>
    <row r="405" spans="1:36" ht="13.05" customHeight="1">
      <c r="A405" s="257">
        <v>1</v>
      </c>
      <c r="C405" s="284" t="s">
        <v>1103</v>
      </c>
      <c r="E405" s="257" t="s">
        <v>52</v>
      </c>
      <c r="F405" s="267" t="s">
        <v>1910</v>
      </c>
      <c r="G405" s="267">
        <v>122.68942802249106</v>
      </c>
      <c r="H405" s="274">
        <v>1.6871577119999999</v>
      </c>
      <c r="I405" s="274">
        <v>6.3805172509999997</v>
      </c>
      <c r="J405" s="274">
        <v>100.68158905949106</v>
      </c>
      <c r="K405" s="274">
        <v>13.940163999999999</v>
      </c>
      <c r="L405" s="267">
        <v>120.17382758620688</v>
      </c>
      <c r="M405" s="263">
        <v>1491.213</v>
      </c>
      <c r="N405" s="263">
        <v>4.4029940158828822</v>
      </c>
      <c r="O405" s="262">
        <v>2.3845107828180997E-4</v>
      </c>
      <c r="P405" s="262">
        <v>5.0610793629808E-7</v>
      </c>
      <c r="Q405" s="285">
        <v>14.687280950749999</v>
      </c>
      <c r="R405" s="281">
        <v>1.0565674000000001E-2</v>
      </c>
      <c r="S405" s="258"/>
      <c r="T405" s="356" t="s">
        <v>1206</v>
      </c>
      <c r="U405" s="258"/>
      <c r="V405" s="258" t="s">
        <v>4970</v>
      </c>
      <c r="X405" s="299"/>
      <c r="Y405" s="257"/>
      <c r="Z405" s="257"/>
      <c r="AA405" s="257"/>
      <c r="AB405" s="257"/>
      <c r="AC405" s="257"/>
      <c r="AD405" s="257"/>
      <c r="AE405" s="257"/>
      <c r="AF405" s="257"/>
      <c r="AG405" s="257"/>
      <c r="AH405" s="257"/>
      <c r="AI405" s="257"/>
      <c r="AJ405" s="257"/>
    </row>
    <row r="406" spans="1:36" ht="13.05" customHeight="1">
      <c r="A406" s="257">
        <v>1</v>
      </c>
      <c r="C406" s="284" t="s">
        <v>1104</v>
      </c>
      <c r="E406" s="257" t="s">
        <v>52</v>
      </c>
      <c r="F406" s="267" t="s">
        <v>1911</v>
      </c>
      <c r="G406" s="267">
        <v>2994.374206064283</v>
      </c>
      <c r="H406" s="274">
        <v>0.12352617880000001</v>
      </c>
      <c r="I406" s="274">
        <v>0.46745328403000003</v>
      </c>
      <c r="J406" s="274">
        <v>2992.7537527014529</v>
      </c>
      <c r="K406" s="274">
        <v>1.0294738999999999</v>
      </c>
      <c r="L406" s="267">
        <v>8.8747749999999996</v>
      </c>
      <c r="M406" s="263">
        <v>110.40937</v>
      </c>
      <c r="N406" s="263">
        <v>0.32387780321522752</v>
      </c>
      <c r="O406" s="262">
        <v>1.7534423770223002E-5</v>
      </c>
      <c r="P406" s="262">
        <v>3.7335229407980089E-8</v>
      </c>
      <c r="Q406" s="285">
        <v>1.0854502553580001</v>
      </c>
      <c r="R406" s="281">
        <v>2.2473543000000001E-3</v>
      </c>
      <c r="S406" s="258"/>
      <c r="T406" s="356" t="s">
        <v>1206</v>
      </c>
      <c r="U406" s="258"/>
      <c r="V406" s="258" t="s">
        <v>4970</v>
      </c>
      <c r="X406" s="299"/>
      <c r="Y406" s="257"/>
      <c r="Z406" s="257"/>
      <c r="AA406" s="257"/>
      <c r="AB406" s="257"/>
      <c r="AC406" s="257"/>
      <c r="AD406" s="257"/>
      <c r="AE406" s="257"/>
      <c r="AF406" s="257"/>
      <c r="AG406" s="257"/>
      <c r="AH406" s="257"/>
      <c r="AI406" s="257"/>
      <c r="AJ406" s="257"/>
    </row>
    <row r="407" spans="1:36" ht="13.05" customHeight="1">
      <c r="A407" s="257">
        <v>1</v>
      </c>
      <c r="C407" s="284" t="s">
        <v>1105</v>
      </c>
      <c r="E407" s="257" t="s">
        <v>52</v>
      </c>
      <c r="F407" s="267" t="s">
        <v>1912</v>
      </c>
      <c r="G407" s="267">
        <v>1326.7807009227708</v>
      </c>
      <c r="H407" s="274">
        <v>8.4606558800000009</v>
      </c>
      <c r="I407" s="274">
        <v>31.995329362</v>
      </c>
      <c r="J407" s="274">
        <v>1216.4567116807709</v>
      </c>
      <c r="K407" s="274">
        <v>69.868003999999999</v>
      </c>
      <c r="L407" s="267">
        <v>602.31037931034484</v>
      </c>
      <c r="M407" s="263">
        <v>7472.7184999999999</v>
      </c>
      <c r="N407" s="263">
        <v>22.073324949041673</v>
      </c>
      <c r="O407" s="262">
        <v>1.1954403343511001E-3</v>
      </c>
      <c r="P407" s="262">
        <v>2.5367853288288697E-6</v>
      </c>
      <c r="Q407" s="285">
        <v>73.609074362900003</v>
      </c>
      <c r="R407" s="281">
        <v>4.6599816000000002E-2</v>
      </c>
      <c r="S407" s="258"/>
      <c r="T407" s="356" t="s">
        <v>1206</v>
      </c>
      <c r="U407" s="258"/>
      <c r="V407" s="258" t="s">
        <v>4970</v>
      </c>
      <c r="X407" s="299"/>
      <c r="Y407" s="257"/>
      <c r="Z407" s="257"/>
      <c r="AA407" s="257"/>
      <c r="AB407" s="257"/>
      <c r="AC407" s="257"/>
      <c r="AD407" s="257"/>
      <c r="AE407" s="257"/>
      <c r="AF407" s="257"/>
      <c r="AG407" s="257"/>
      <c r="AH407" s="257"/>
      <c r="AI407" s="257"/>
      <c r="AJ407" s="257"/>
    </row>
    <row r="408" spans="1:36" ht="13.05" customHeight="1">
      <c r="A408" s="257">
        <v>1</v>
      </c>
      <c r="C408" s="284" t="s">
        <v>1106</v>
      </c>
      <c r="E408" s="257" t="s">
        <v>52</v>
      </c>
      <c r="F408" s="267" t="s">
        <v>1913</v>
      </c>
      <c r="G408" s="267">
        <v>102.76116621334106</v>
      </c>
      <c r="H408" s="274">
        <v>3.562224772</v>
      </c>
      <c r="I408" s="274">
        <v>13.471313115000001</v>
      </c>
      <c r="J408" s="274">
        <v>56.305294326341063</v>
      </c>
      <c r="K408" s="274">
        <v>29.422333999999999</v>
      </c>
      <c r="L408" s="267">
        <v>253.64081034482757</v>
      </c>
      <c r="M408" s="263">
        <v>3147.0374999999999</v>
      </c>
      <c r="N408" s="263">
        <v>9.2945663834878367</v>
      </c>
      <c r="O408" s="262">
        <v>5.0336870967721003E-4</v>
      </c>
      <c r="P408" s="262">
        <v>1.06824823536902E-6</v>
      </c>
      <c r="Q408" s="285">
        <v>30.9982490047</v>
      </c>
      <c r="R408" s="281">
        <v>2.054079E-2</v>
      </c>
      <c r="S408" s="258"/>
      <c r="T408" s="356" t="s">
        <v>1206</v>
      </c>
      <c r="U408" s="258"/>
      <c r="V408" s="258" t="s">
        <v>4970</v>
      </c>
      <c r="X408" s="299"/>
      <c r="Y408" s="257"/>
      <c r="Z408" s="257"/>
      <c r="AA408" s="257"/>
      <c r="AB408" s="257"/>
      <c r="AC408" s="257"/>
      <c r="AD408" s="257"/>
      <c r="AE408" s="257"/>
      <c r="AF408" s="257"/>
      <c r="AG408" s="257"/>
      <c r="AH408" s="257"/>
      <c r="AI408" s="257"/>
      <c r="AJ408" s="257"/>
    </row>
    <row r="409" spans="1:36" ht="13.05" customHeight="1">
      <c r="A409" s="257">
        <v>1</v>
      </c>
      <c r="C409" s="284" t="s">
        <v>1107</v>
      </c>
      <c r="E409" s="257" t="s">
        <v>52</v>
      </c>
      <c r="F409" s="267" t="s">
        <v>1914</v>
      </c>
      <c r="G409" s="267">
        <v>97.874119769001055</v>
      </c>
      <c r="H409" s="274">
        <v>0.42984527750000007</v>
      </c>
      <c r="I409" s="274">
        <v>1.6258364196999999</v>
      </c>
      <c r="J409" s="274">
        <v>92.25972957180106</v>
      </c>
      <c r="K409" s="274">
        <v>3.5587084999999998</v>
      </c>
      <c r="L409" s="267">
        <v>30.678521551724135</v>
      </c>
      <c r="M409" s="263">
        <v>380.91205000000002</v>
      </c>
      <c r="N409" s="263">
        <v>1.1229862841840625</v>
      </c>
      <c r="O409" s="262">
        <v>6.0812517113214004E-5</v>
      </c>
      <c r="P409" s="262">
        <v>1.2916890787425099E-7</v>
      </c>
      <c r="Q409" s="285">
        <v>3.7500809300499998</v>
      </c>
      <c r="R409" s="281">
        <v>3.8773982999999999E-3</v>
      </c>
      <c r="S409" s="258"/>
      <c r="T409" s="356" t="s">
        <v>1206</v>
      </c>
      <c r="U409" s="258"/>
      <c r="V409" s="258" t="s">
        <v>4970</v>
      </c>
      <c r="X409" s="299"/>
      <c r="Y409" s="257"/>
      <c r="Z409" s="257"/>
      <c r="AA409" s="257"/>
      <c r="AB409" s="257"/>
      <c r="AC409" s="257"/>
      <c r="AD409" s="257"/>
      <c r="AE409" s="257"/>
      <c r="AF409" s="257"/>
      <c r="AG409" s="257"/>
      <c r="AH409" s="257"/>
      <c r="AI409" s="257"/>
      <c r="AJ409" s="257"/>
    </row>
    <row r="410" spans="1:36">
      <c r="C410" s="273" t="s">
        <v>83</v>
      </c>
      <c r="D410" s="272" t="s">
        <v>21</v>
      </c>
      <c r="F410" s="291"/>
      <c r="G410" s="291"/>
      <c r="H410" s="289"/>
      <c r="I410" s="289"/>
      <c r="J410" s="289"/>
      <c r="K410" s="289"/>
      <c r="L410" s="290"/>
      <c r="M410" s="290"/>
      <c r="N410" s="290"/>
      <c r="O410" s="289"/>
      <c r="P410" s="289"/>
      <c r="Q410" s="289"/>
      <c r="R410" s="280"/>
      <c r="X410" s="260"/>
      <c r="Y410" s="257"/>
      <c r="Z410" s="257"/>
      <c r="AA410" s="257"/>
      <c r="AB410" s="257"/>
      <c r="AC410" s="257"/>
      <c r="AD410" s="257"/>
      <c r="AE410" s="257"/>
      <c r="AF410" s="257"/>
      <c r="AG410" s="257"/>
      <c r="AH410" s="257"/>
      <c r="AI410" s="257"/>
      <c r="AJ410" s="257"/>
    </row>
    <row r="411" spans="1:36">
      <c r="C411" s="284" t="s">
        <v>461</v>
      </c>
      <c r="E411" s="257" t="s">
        <v>52</v>
      </c>
      <c r="F411" s="267" t="s">
        <v>1915</v>
      </c>
      <c r="G411" s="267">
        <v>2.3188312840654555</v>
      </c>
      <c r="H411" s="274">
        <v>0.10394690600000001</v>
      </c>
      <c r="I411" s="274">
        <v>0.41794540299999994</v>
      </c>
      <c r="J411" s="274">
        <v>1.0183438550654558</v>
      </c>
      <c r="K411" s="274">
        <v>0.77859511999999997</v>
      </c>
      <c r="L411" s="267">
        <v>6.7120268965517234</v>
      </c>
      <c r="M411" s="263">
        <v>130.81066000000001</v>
      </c>
      <c r="N411" s="263">
        <v>0.26247471882494511</v>
      </c>
      <c r="O411" s="262">
        <v>1.435174890553E-5</v>
      </c>
      <c r="P411" s="262">
        <v>3.1464219635709003E-8</v>
      </c>
      <c r="Q411" s="285">
        <v>0.45121106599999999</v>
      </c>
      <c r="R411" s="281">
        <v>9.8801603000000008E-4</v>
      </c>
      <c r="S411" s="258"/>
      <c r="T411" s="258" t="s">
        <v>1201</v>
      </c>
      <c r="U411" s="258"/>
      <c r="V411" s="258"/>
      <c r="X411" s="299"/>
      <c r="Y411" s="257"/>
      <c r="Z411" s="257"/>
      <c r="AA411" s="257"/>
      <c r="AB411" s="257"/>
      <c r="AC411" s="257"/>
      <c r="AD411" s="257"/>
      <c r="AE411" s="257"/>
      <c r="AF411" s="257"/>
      <c r="AG411" s="257"/>
      <c r="AH411" s="257"/>
      <c r="AI411" s="257"/>
      <c r="AJ411" s="257"/>
    </row>
    <row r="412" spans="1:36">
      <c r="C412" s="284" t="s">
        <v>462</v>
      </c>
      <c r="D412" s="272"/>
      <c r="E412" s="257" t="s">
        <v>52</v>
      </c>
      <c r="F412" s="267" t="s">
        <v>1916</v>
      </c>
      <c r="G412" s="267">
        <v>3.1245160123489994</v>
      </c>
      <c r="H412" s="274">
        <v>0.16474644299999999</v>
      </c>
      <c r="I412" s="274">
        <v>0.69841721299999993</v>
      </c>
      <c r="J412" s="274">
        <v>1.0381385563489998</v>
      </c>
      <c r="K412" s="274">
        <v>1.2232137999999999</v>
      </c>
      <c r="L412" s="267">
        <v>10.544946551724136</v>
      </c>
      <c r="M412" s="263">
        <v>168.29219000000001</v>
      </c>
      <c r="N412" s="263">
        <v>0.42608898170064929</v>
      </c>
      <c r="O412" s="262">
        <v>2.3418654160299997E-5</v>
      </c>
      <c r="P412" s="262">
        <v>4.9863391127394996E-8</v>
      </c>
      <c r="Q412" s="285">
        <v>0.54273501899999999</v>
      </c>
      <c r="R412" s="281">
        <v>1.2918807E-3</v>
      </c>
      <c r="S412" s="258"/>
      <c r="T412" s="258" t="s">
        <v>1201</v>
      </c>
      <c r="U412" s="258"/>
      <c r="V412" s="258"/>
      <c r="X412" s="299"/>
      <c r="Y412" s="257"/>
      <c r="Z412" s="257"/>
      <c r="AA412" s="257"/>
      <c r="AB412" s="257"/>
      <c r="AC412" s="257"/>
      <c r="AD412" s="257"/>
      <c r="AE412" s="257"/>
      <c r="AF412" s="257"/>
      <c r="AG412" s="257"/>
      <c r="AH412" s="257"/>
      <c r="AI412" s="257"/>
      <c r="AJ412" s="257"/>
    </row>
    <row r="413" spans="1:36">
      <c r="C413" s="284" t="s">
        <v>463</v>
      </c>
      <c r="E413" s="257" t="s">
        <v>52</v>
      </c>
      <c r="F413" s="267" t="s">
        <v>1917</v>
      </c>
      <c r="G413" s="267">
        <v>3.1793179656969999</v>
      </c>
      <c r="H413" s="274">
        <v>0.165208141</v>
      </c>
      <c r="I413" s="274">
        <v>0.70481228000000007</v>
      </c>
      <c r="J413" s="274">
        <v>1.0358690446969998</v>
      </c>
      <c r="K413" s="274">
        <v>1.2734285000000001</v>
      </c>
      <c r="L413" s="267">
        <v>10.977831896551724</v>
      </c>
      <c r="M413" s="263">
        <v>167.19466</v>
      </c>
      <c r="N413" s="263">
        <v>0.43564916864695968</v>
      </c>
      <c r="O413" s="262">
        <v>2.3943655403200002E-5</v>
      </c>
      <c r="P413" s="262">
        <v>5.1232327761517997E-8</v>
      </c>
      <c r="Q413" s="285">
        <v>0.53639773600000007</v>
      </c>
      <c r="R413" s="281">
        <v>1.3033463E-3</v>
      </c>
      <c r="S413" s="258"/>
      <c r="T413" s="258" t="s">
        <v>1201</v>
      </c>
      <c r="U413" s="258"/>
      <c r="V413" s="258"/>
      <c r="X413" s="299"/>
      <c r="Y413" s="257"/>
      <c r="Z413" s="257"/>
      <c r="AA413" s="257"/>
      <c r="AB413" s="257"/>
      <c r="AC413" s="257"/>
      <c r="AD413" s="257"/>
      <c r="AE413" s="257"/>
      <c r="AF413" s="257"/>
      <c r="AG413" s="257"/>
      <c r="AH413" s="257"/>
      <c r="AI413" s="257"/>
      <c r="AJ413" s="257"/>
    </row>
    <row r="414" spans="1:36">
      <c r="C414" s="284" t="s">
        <v>464</v>
      </c>
      <c r="E414" s="257" t="s">
        <v>52</v>
      </c>
      <c r="F414" s="267" t="s">
        <v>1918</v>
      </c>
      <c r="G414" s="267">
        <v>3.219580574169</v>
      </c>
      <c r="H414" s="274">
        <v>0.165899203</v>
      </c>
      <c r="I414" s="274">
        <v>0.71249990100000005</v>
      </c>
      <c r="J414" s="274">
        <v>1.0901284701689999</v>
      </c>
      <c r="K414" s="274">
        <v>1.251053</v>
      </c>
      <c r="L414" s="267">
        <v>10.784939655172414</v>
      </c>
      <c r="M414" s="263">
        <v>167.61327</v>
      </c>
      <c r="N414" s="263">
        <v>0.43544570767431967</v>
      </c>
      <c r="O414" s="262">
        <v>2.3941746977700001E-5</v>
      </c>
      <c r="P414" s="262">
        <v>5.0876683873803001E-8</v>
      </c>
      <c r="Q414" s="285">
        <v>0.54021684800000003</v>
      </c>
      <c r="R414" s="281">
        <v>1.5599640000000001E-3</v>
      </c>
      <c r="S414" s="258"/>
      <c r="T414" s="258" t="s">
        <v>1201</v>
      </c>
      <c r="U414" s="258"/>
      <c r="V414" s="258"/>
      <c r="X414" s="299"/>
      <c r="Y414" s="257"/>
      <c r="Z414" s="257"/>
      <c r="AA414" s="257"/>
      <c r="AB414" s="257"/>
      <c r="AC414" s="257"/>
      <c r="AD414" s="257"/>
      <c r="AE414" s="257"/>
      <c r="AF414" s="257"/>
      <c r="AG414" s="257"/>
      <c r="AH414" s="257"/>
      <c r="AI414" s="257"/>
      <c r="AJ414" s="257"/>
    </row>
    <row r="415" spans="1:36">
      <c r="C415" s="284" t="s">
        <v>465</v>
      </c>
      <c r="E415" s="257" t="s">
        <v>52</v>
      </c>
      <c r="F415" s="267" t="s">
        <v>1919</v>
      </c>
      <c r="G415" s="267">
        <v>3.064440741891</v>
      </c>
      <c r="H415" s="274">
        <v>0.16219219900000001</v>
      </c>
      <c r="I415" s="274">
        <v>0.68098487200000002</v>
      </c>
      <c r="J415" s="274">
        <v>1.0349879708909999</v>
      </c>
      <c r="K415" s="274">
        <v>1.1862756999999999</v>
      </c>
      <c r="L415" s="267">
        <v>10.226514655172412</v>
      </c>
      <c r="M415" s="263">
        <v>169.74906999999999</v>
      </c>
      <c r="N415" s="263">
        <v>0.41364871870789155</v>
      </c>
      <c r="O415" s="262">
        <v>2.2727775831200002E-5</v>
      </c>
      <c r="P415" s="262">
        <v>4.8441039946747008E-8</v>
      </c>
      <c r="Q415" s="285">
        <v>0.54110602299999999</v>
      </c>
      <c r="R415" s="281">
        <v>1.267923E-3</v>
      </c>
      <c r="S415" s="258"/>
      <c r="T415" s="258" t="s">
        <v>1201</v>
      </c>
      <c r="U415" s="258"/>
      <c r="V415" s="258"/>
      <c r="X415" s="299"/>
      <c r="Y415" s="257"/>
      <c r="Z415" s="257"/>
      <c r="AA415" s="257"/>
      <c r="AB415" s="257"/>
      <c r="AC415" s="257"/>
      <c r="AD415" s="257"/>
      <c r="AE415" s="257"/>
      <c r="AF415" s="257"/>
      <c r="AG415" s="257"/>
      <c r="AH415" s="257"/>
      <c r="AI415" s="257"/>
      <c r="AJ415" s="257"/>
    </row>
    <row r="416" spans="1:36">
      <c r="C416" s="284" t="s">
        <v>466</v>
      </c>
      <c r="D416" s="272"/>
      <c r="E416" s="257" t="s">
        <v>52</v>
      </c>
      <c r="F416" s="267" t="s">
        <v>1920</v>
      </c>
      <c r="G416" s="267">
        <v>3.0767685959299014</v>
      </c>
      <c r="H416" s="274">
        <v>0.15582526599999999</v>
      </c>
      <c r="I416" s="274">
        <v>0.64716040099999994</v>
      </c>
      <c r="J416" s="274">
        <v>1.0129920289299013</v>
      </c>
      <c r="K416" s="274">
        <v>1.2607908999999999</v>
      </c>
      <c r="L416" s="267">
        <v>10.868887068965517</v>
      </c>
      <c r="M416" s="263">
        <v>171.40565000000001</v>
      </c>
      <c r="N416" s="263">
        <v>0.41018938973806829</v>
      </c>
      <c r="O416" s="262">
        <v>2.2502636201899999E-5</v>
      </c>
      <c r="P416" s="262">
        <v>4.9083689135981996E-8</v>
      </c>
      <c r="Q416" s="285">
        <v>0.53734791100000001</v>
      </c>
      <c r="R416" s="281">
        <v>1.2382215E-3</v>
      </c>
      <c r="S416" s="258"/>
      <c r="T416" s="258" t="s">
        <v>1201</v>
      </c>
      <c r="U416" s="258"/>
      <c r="V416" s="258"/>
      <c r="X416" s="299"/>
      <c r="Y416" s="257"/>
      <c r="Z416" s="257"/>
      <c r="AA416" s="257"/>
      <c r="AB416" s="257"/>
      <c r="AC416" s="257"/>
      <c r="AD416" s="257"/>
      <c r="AE416" s="257"/>
      <c r="AF416" s="257"/>
      <c r="AG416" s="257"/>
      <c r="AH416" s="257"/>
      <c r="AI416" s="257"/>
      <c r="AJ416" s="257"/>
    </row>
    <row r="417" spans="3:36">
      <c r="C417" s="284" t="s">
        <v>467</v>
      </c>
      <c r="E417" s="257" t="s">
        <v>52</v>
      </c>
      <c r="F417" s="267" t="s">
        <v>1921</v>
      </c>
      <c r="G417" s="267">
        <v>3.1380932059493514</v>
      </c>
      <c r="H417" s="274">
        <v>0.151706959</v>
      </c>
      <c r="I417" s="274">
        <v>0.63291687900000004</v>
      </c>
      <c r="J417" s="274">
        <v>0.96869306794935139</v>
      </c>
      <c r="K417" s="274">
        <v>1.3847763</v>
      </c>
      <c r="L417" s="267">
        <v>11.93772672413793</v>
      </c>
      <c r="M417" s="263">
        <v>168.06145000000001</v>
      </c>
      <c r="N417" s="263">
        <v>0.42264335952183019</v>
      </c>
      <c r="O417" s="262">
        <v>2.3161414694300001E-5</v>
      </c>
      <c r="P417" s="262">
        <v>5.1523701782553999E-8</v>
      </c>
      <c r="Q417" s="285">
        <v>0.53701694600000005</v>
      </c>
      <c r="R417" s="281">
        <v>1.2299914999999999E-3</v>
      </c>
      <c r="S417" s="258"/>
      <c r="T417" s="258" t="s">
        <v>1201</v>
      </c>
      <c r="U417" s="258"/>
      <c r="V417" s="258"/>
      <c r="X417" s="299"/>
      <c r="Y417" s="257"/>
      <c r="Z417" s="257"/>
      <c r="AA417" s="257"/>
      <c r="AB417" s="257"/>
      <c r="AC417" s="257"/>
      <c r="AD417" s="257"/>
      <c r="AE417" s="257"/>
      <c r="AF417" s="257"/>
      <c r="AG417" s="257"/>
      <c r="AH417" s="257"/>
      <c r="AI417" s="257"/>
      <c r="AJ417" s="257"/>
    </row>
    <row r="418" spans="3:36">
      <c r="C418" s="284" t="s">
        <v>468</v>
      </c>
      <c r="E418" s="257" t="s">
        <v>52</v>
      </c>
      <c r="F418" s="267" t="s">
        <v>1922</v>
      </c>
      <c r="G418" s="267">
        <v>3.2873451762782384</v>
      </c>
      <c r="H418" s="274">
        <v>0.15355232199999999</v>
      </c>
      <c r="I418" s="274">
        <v>0.64364132399999996</v>
      </c>
      <c r="J418" s="274">
        <v>0.98937683027823853</v>
      </c>
      <c r="K418" s="274">
        <v>1.5007747</v>
      </c>
      <c r="L418" s="267">
        <v>12.937712931034483</v>
      </c>
      <c r="M418" s="263">
        <v>171.45729</v>
      </c>
      <c r="N418" s="263">
        <v>0.44292059057038019</v>
      </c>
      <c r="O418" s="262">
        <v>2.4257474359099999E-5</v>
      </c>
      <c r="P418" s="262">
        <v>5.4577783420157996E-8</v>
      </c>
      <c r="Q418" s="285">
        <v>0.55300953799999997</v>
      </c>
      <c r="R418" s="281">
        <v>1.2698566E-3</v>
      </c>
      <c r="S418" s="258"/>
      <c r="T418" s="258" t="s">
        <v>1201</v>
      </c>
      <c r="U418" s="258"/>
      <c r="V418" s="258"/>
      <c r="X418" s="299"/>
      <c r="Y418" s="257"/>
      <c r="Z418" s="257"/>
      <c r="AA418" s="257"/>
      <c r="AB418" s="257"/>
      <c r="AC418" s="257"/>
      <c r="AD418" s="257"/>
      <c r="AE418" s="257"/>
      <c r="AF418" s="257"/>
      <c r="AG418" s="257"/>
      <c r="AH418" s="257"/>
      <c r="AI418" s="257"/>
      <c r="AJ418" s="257"/>
    </row>
    <row r="419" spans="3:36">
      <c r="C419" s="284" t="s">
        <v>469</v>
      </c>
      <c r="E419" s="257" t="s">
        <v>52</v>
      </c>
      <c r="F419" s="267" t="s">
        <v>1923</v>
      </c>
      <c r="G419" s="267">
        <v>3.5952921976444974</v>
      </c>
      <c r="H419" s="274">
        <v>0.16341804199999999</v>
      </c>
      <c r="I419" s="274">
        <v>0.66910542000000006</v>
      </c>
      <c r="J419" s="274">
        <v>1.0824520356444971</v>
      </c>
      <c r="K419" s="274">
        <v>1.6803167000000001</v>
      </c>
      <c r="L419" s="267">
        <v>14.485488793103448</v>
      </c>
      <c r="M419" s="263">
        <v>192.87689</v>
      </c>
      <c r="N419" s="263">
        <v>0.47880435506133906</v>
      </c>
      <c r="O419" s="262">
        <v>2.61565050908E-5</v>
      </c>
      <c r="P419" s="262">
        <v>5.9697070398580007E-8</v>
      </c>
      <c r="Q419" s="285">
        <v>0.69943490499999994</v>
      </c>
      <c r="R419" s="281">
        <v>1.4035047000000001E-3</v>
      </c>
      <c r="S419" s="258"/>
      <c r="T419" s="258" t="s">
        <v>1201</v>
      </c>
      <c r="U419" s="258"/>
      <c r="V419" s="258"/>
      <c r="X419" s="299"/>
      <c r="Y419" s="257"/>
      <c r="Z419" s="257"/>
      <c r="AA419" s="257"/>
      <c r="AB419" s="257"/>
      <c r="AC419" s="257"/>
      <c r="AD419" s="257"/>
      <c r="AE419" s="257"/>
      <c r="AF419" s="257"/>
      <c r="AG419" s="257"/>
      <c r="AH419" s="257"/>
      <c r="AI419" s="257"/>
      <c r="AJ419" s="257"/>
    </row>
    <row r="420" spans="3:36">
      <c r="C420" s="284" t="s">
        <v>470</v>
      </c>
      <c r="E420" s="257" t="s">
        <v>52</v>
      </c>
      <c r="F420" s="267" t="s">
        <v>1924</v>
      </c>
      <c r="G420" s="267">
        <v>3.0608879869324781</v>
      </c>
      <c r="H420" s="274">
        <v>0.156121342</v>
      </c>
      <c r="I420" s="274">
        <v>0.64563218200000005</v>
      </c>
      <c r="J420" s="274">
        <v>1.0157772629324782</v>
      </c>
      <c r="K420" s="274">
        <v>1.2433571999999999</v>
      </c>
      <c r="L420" s="267">
        <v>10.718596551724136</v>
      </c>
      <c r="M420" s="263">
        <v>172.66013000000001</v>
      </c>
      <c r="N420" s="263">
        <v>0.40733028286163736</v>
      </c>
      <c r="O420" s="262">
        <v>2.2342150351099999E-5</v>
      </c>
      <c r="P420" s="262">
        <v>4.8643280794365005E-8</v>
      </c>
      <c r="Q420" s="285">
        <v>0.54986876100000004</v>
      </c>
      <c r="R420" s="281">
        <v>1.2393738E-3</v>
      </c>
      <c r="S420" s="258"/>
      <c r="T420" s="258" t="s">
        <v>1201</v>
      </c>
      <c r="U420" s="258"/>
      <c r="V420" s="258"/>
      <c r="X420" s="299"/>
      <c r="Y420" s="257"/>
      <c r="Z420" s="257"/>
      <c r="AA420" s="257"/>
      <c r="AB420" s="257"/>
      <c r="AC420" s="257"/>
      <c r="AD420" s="257"/>
      <c r="AE420" s="257"/>
      <c r="AF420" s="257"/>
      <c r="AG420" s="257"/>
      <c r="AH420" s="257"/>
      <c r="AI420" s="257"/>
      <c r="AJ420" s="257"/>
    </row>
    <row r="421" spans="3:36">
      <c r="C421" s="284" t="s">
        <v>471</v>
      </c>
      <c r="E421" s="257" t="s">
        <v>52</v>
      </c>
      <c r="F421" s="267" t="s">
        <v>1925</v>
      </c>
      <c r="G421" s="267">
        <v>3.0013848784499015</v>
      </c>
      <c r="H421" s="274">
        <v>0.15565588700000002</v>
      </c>
      <c r="I421" s="274">
        <v>0.64512249399999999</v>
      </c>
      <c r="J421" s="274">
        <v>1.0137943974499015</v>
      </c>
      <c r="K421" s="274">
        <v>1.1868121</v>
      </c>
      <c r="L421" s="267">
        <v>10.231138793103447</v>
      </c>
      <c r="M421" s="263">
        <v>170.48581999999999</v>
      </c>
      <c r="N421" s="263">
        <v>0.39900625048188443</v>
      </c>
      <c r="O421" s="262">
        <v>2.1901028116500003E-5</v>
      </c>
      <c r="P421" s="262">
        <v>4.7281559444707002E-8</v>
      </c>
      <c r="Q421" s="285">
        <v>0.53094036499999997</v>
      </c>
      <c r="R421" s="281">
        <v>1.2204354000000001E-3</v>
      </c>
      <c r="S421" s="258"/>
      <c r="T421" s="258" t="s">
        <v>1201</v>
      </c>
      <c r="U421" s="258"/>
      <c r="V421" s="258"/>
      <c r="X421" s="299"/>
      <c r="Y421" s="257"/>
      <c r="Z421" s="257"/>
      <c r="AA421" s="257"/>
      <c r="AB421" s="257"/>
      <c r="AC421" s="257"/>
      <c r="AD421" s="257"/>
      <c r="AE421" s="257"/>
      <c r="AF421" s="257"/>
      <c r="AG421" s="257"/>
      <c r="AH421" s="257"/>
      <c r="AI421" s="257"/>
      <c r="AJ421" s="257"/>
    </row>
    <row r="422" spans="3:36">
      <c r="C422" s="284" t="s">
        <v>472</v>
      </c>
      <c r="D422" s="272"/>
      <c r="E422" s="257" t="s">
        <v>52</v>
      </c>
      <c r="F422" s="267" t="s">
        <v>1926</v>
      </c>
      <c r="G422" s="267">
        <v>3.060378916713236</v>
      </c>
      <c r="H422" s="274">
        <v>0.15494348499999999</v>
      </c>
      <c r="I422" s="274">
        <v>0.64388294400000001</v>
      </c>
      <c r="J422" s="274">
        <v>1.006589887713236</v>
      </c>
      <c r="K422" s="274">
        <v>1.2549626</v>
      </c>
      <c r="L422" s="267">
        <v>10.818643103448276</v>
      </c>
      <c r="M422" s="263">
        <v>170.43095</v>
      </c>
      <c r="N422" s="263">
        <v>0.40821715736066971</v>
      </c>
      <c r="O422" s="262">
        <v>2.2394701328700002E-5</v>
      </c>
      <c r="P422" s="262">
        <v>4.8833425201148995E-8</v>
      </c>
      <c r="Q422" s="285">
        <v>0.53526643600000001</v>
      </c>
      <c r="R422" s="281">
        <v>1.2288011000000001E-3</v>
      </c>
      <c r="S422" s="258"/>
      <c r="T422" s="258" t="s">
        <v>1201</v>
      </c>
      <c r="U422" s="258"/>
      <c r="V422" s="258"/>
      <c r="X422" s="299"/>
      <c r="Y422" s="257"/>
      <c r="Z422" s="257"/>
      <c r="AA422" s="257"/>
      <c r="AB422" s="257"/>
      <c r="AC422" s="257"/>
      <c r="AD422" s="257"/>
      <c r="AE422" s="257"/>
      <c r="AF422" s="257"/>
      <c r="AG422" s="257"/>
      <c r="AH422" s="257"/>
      <c r="AI422" s="257"/>
      <c r="AJ422" s="257"/>
    </row>
    <row r="423" spans="3:36">
      <c r="C423" s="284" t="s">
        <v>473</v>
      </c>
      <c r="D423" s="272"/>
      <c r="E423" s="257" t="s">
        <v>52</v>
      </c>
      <c r="F423" s="267" t="s">
        <v>1927</v>
      </c>
      <c r="G423" s="267">
        <v>3.0604588284876026</v>
      </c>
      <c r="H423" s="274">
        <v>0.15586735299999999</v>
      </c>
      <c r="I423" s="274">
        <v>0.64350793700000009</v>
      </c>
      <c r="J423" s="274">
        <v>1.0138319384876024</v>
      </c>
      <c r="K423" s="274">
        <v>1.2472516</v>
      </c>
      <c r="L423" s="267">
        <v>10.752168965517241</v>
      </c>
      <c r="M423" s="263">
        <v>173.07667000000001</v>
      </c>
      <c r="N423" s="263">
        <v>0.40721957608138853</v>
      </c>
      <c r="O423" s="262">
        <v>2.2331417069300001E-5</v>
      </c>
      <c r="P423" s="262">
        <v>4.8672443038031011E-8</v>
      </c>
      <c r="Q423" s="285">
        <v>0.5573978209999999</v>
      </c>
      <c r="R423" s="281">
        <v>1.2391632E-3</v>
      </c>
      <c r="S423" s="258"/>
      <c r="T423" s="258" t="s">
        <v>1201</v>
      </c>
      <c r="U423" s="258"/>
      <c r="V423" s="258"/>
      <c r="X423" s="299"/>
      <c r="Y423" s="257"/>
      <c r="Z423" s="257"/>
      <c r="AA423" s="257"/>
      <c r="AB423" s="257"/>
      <c r="AC423" s="257"/>
      <c r="AD423" s="257"/>
      <c r="AE423" s="257"/>
      <c r="AF423" s="257"/>
      <c r="AG423" s="257"/>
      <c r="AH423" s="257"/>
      <c r="AI423" s="257"/>
      <c r="AJ423" s="257"/>
    </row>
    <row r="424" spans="3:36">
      <c r="C424" s="284" t="s">
        <v>474</v>
      </c>
      <c r="D424" s="272"/>
      <c r="E424" s="257" t="s">
        <v>52</v>
      </c>
      <c r="F424" s="267" t="s">
        <v>1928</v>
      </c>
      <c r="G424" s="267">
        <v>3.1467160745360001</v>
      </c>
      <c r="H424" s="274">
        <v>0.15783023899999998</v>
      </c>
      <c r="I424" s="274">
        <v>0.65028330300000003</v>
      </c>
      <c r="J424" s="274">
        <v>1.0090774325360001</v>
      </c>
      <c r="K424" s="274">
        <v>1.3295250999999999</v>
      </c>
      <c r="L424" s="267">
        <v>11.461423275862067</v>
      </c>
      <c r="M424" s="263">
        <v>164.56232</v>
      </c>
      <c r="N424" s="263">
        <v>0.42353833157580117</v>
      </c>
      <c r="O424" s="262">
        <v>2.32333604768E-5</v>
      </c>
      <c r="P424" s="262">
        <v>5.1028050556320005E-8</v>
      </c>
      <c r="Q424" s="285">
        <v>0.53143945599999998</v>
      </c>
      <c r="R424" s="281">
        <v>1.3335300999999999E-3</v>
      </c>
      <c r="S424" s="258"/>
      <c r="T424" s="258" t="s">
        <v>1201</v>
      </c>
      <c r="U424" s="258"/>
      <c r="V424" s="258"/>
      <c r="X424" s="299"/>
      <c r="Y424" s="257"/>
      <c r="Z424" s="257"/>
      <c r="AA424" s="257"/>
      <c r="AB424" s="257"/>
      <c r="AC424" s="257"/>
      <c r="AD424" s="257"/>
      <c r="AE424" s="257"/>
      <c r="AF424" s="257"/>
      <c r="AG424" s="257"/>
      <c r="AH424" s="257"/>
      <c r="AI424" s="257"/>
      <c r="AJ424" s="257"/>
    </row>
    <row r="425" spans="3:36">
      <c r="C425" s="284" t="s">
        <v>475</v>
      </c>
      <c r="E425" s="257" t="s">
        <v>52</v>
      </c>
      <c r="F425" s="267" t="s">
        <v>1929</v>
      </c>
      <c r="G425" s="267">
        <v>3.1060165018830004</v>
      </c>
      <c r="H425" s="274">
        <v>0.16640730500000001</v>
      </c>
      <c r="I425" s="274">
        <v>0.70700047700000002</v>
      </c>
      <c r="J425" s="274">
        <v>1.045701519883</v>
      </c>
      <c r="K425" s="274">
        <v>1.1869072000000001</v>
      </c>
      <c r="L425" s="267">
        <v>10.231958620689655</v>
      </c>
      <c r="M425" s="263">
        <v>167.47488000000001</v>
      </c>
      <c r="N425" s="263">
        <v>0.42430090199925469</v>
      </c>
      <c r="O425" s="262">
        <v>2.3334957833300004E-5</v>
      </c>
      <c r="P425" s="262">
        <v>4.9293978702296997E-8</v>
      </c>
      <c r="Q425" s="285">
        <v>0.53423730800000002</v>
      </c>
      <c r="R425" s="281">
        <v>1.297185E-3</v>
      </c>
      <c r="S425" s="258"/>
      <c r="T425" s="258" t="s">
        <v>1201</v>
      </c>
      <c r="U425" s="258"/>
      <c r="V425" s="258"/>
      <c r="X425" s="299"/>
      <c r="Y425" s="257"/>
      <c r="Z425" s="257"/>
      <c r="AA425" s="257"/>
      <c r="AB425" s="257"/>
      <c r="AC425" s="257"/>
      <c r="AD425" s="257"/>
      <c r="AE425" s="257"/>
      <c r="AF425" s="257"/>
      <c r="AG425" s="257"/>
      <c r="AH425" s="257"/>
      <c r="AI425" s="257"/>
      <c r="AJ425" s="257"/>
    </row>
    <row r="426" spans="3:36">
      <c r="C426" s="284" t="s">
        <v>476</v>
      </c>
      <c r="E426" s="257" t="s">
        <v>52</v>
      </c>
      <c r="F426" s="267" t="s">
        <v>1930</v>
      </c>
      <c r="G426" s="267">
        <v>3.19581475686328</v>
      </c>
      <c r="H426" s="274">
        <v>0.15435110299999999</v>
      </c>
      <c r="I426" s="274">
        <v>0.64278240600000003</v>
      </c>
      <c r="J426" s="274">
        <v>0.99659024786327999</v>
      </c>
      <c r="K426" s="274">
        <v>1.402091</v>
      </c>
      <c r="L426" s="267">
        <v>12.086991379310344</v>
      </c>
      <c r="M426" s="263">
        <v>171.83991</v>
      </c>
      <c r="N426" s="263">
        <v>0.42879625512224023</v>
      </c>
      <c r="O426" s="262">
        <v>2.3494785323099999E-5</v>
      </c>
      <c r="P426" s="262">
        <v>5.2262297714283985E-8</v>
      </c>
      <c r="Q426" s="285">
        <v>0.55473434700000002</v>
      </c>
      <c r="R426" s="281">
        <v>1.2588997E-3</v>
      </c>
      <c r="S426" s="258"/>
      <c r="T426" s="258" t="s">
        <v>1201</v>
      </c>
      <c r="U426" s="258"/>
      <c r="V426" s="258"/>
      <c r="X426" s="299"/>
      <c r="Y426" s="257"/>
      <c r="Z426" s="257"/>
      <c r="AA426" s="257"/>
      <c r="AB426" s="257"/>
      <c r="AC426" s="257"/>
      <c r="AD426" s="257"/>
      <c r="AE426" s="257"/>
      <c r="AF426" s="257"/>
      <c r="AG426" s="257"/>
      <c r="AH426" s="257"/>
      <c r="AI426" s="257"/>
      <c r="AJ426" s="257"/>
    </row>
    <row r="427" spans="3:36">
      <c r="C427" s="284" t="s">
        <v>477</v>
      </c>
      <c r="E427" s="257" t="s">
        <v>52</v>
      </c>
      <c r="F427" s="267" t="s">
        <v>1931</v>
      </c>
      <c r="G427" s="267">
        <v>3.3705040241180004</v>
      </c>
      <c r="H427" s="274">
        <v>0.159892229</v>
      </c>
      <c r="I427" s="274">
        <v>0.68096191500000003</v>
      </c>
      <c r="J427" s="274">
        <v>1.0028385801180002</v>
      </c>
      <c r="K427" s="274">
        <v>1.5268113000000001</v>
      </c>
      <c r="L427" s="267">
        <v>13.162166379310346</v>
      </c>
      <c r="M427" s="263">
        <v>169.39166</v>
      </c>
      <c r="N427" s="263">
        <v>0.46214583236666512</v>
      </c>
      <c r="O427" s="262">
        <v>2.53345554463E-5</v>
      </c>
      <c r="P427" s="262">
        <v>5.6408234528032001E-8</v>
      </c>
      <c r="Q427" s="285">
        <v>0.56212331800000004</v>
      </c>
      <c r="R427" s="281">
        <v>1.3212737E-3</v>
      </c>
      <c r="S427" s="258"/>
      <c r="T427" s="258" t="s">
        <v>1201</v>
      </c>
      <c r="U427" s="258"/>
      <c r="V427" s="258"/>
      <c r="X427" s="299"/>
      <c r="Y427" s="257"/>
      <c r="Z427" s="257"/>
      <c r="AA427" s="257"/>
      <c r="AB427" s="257"/>
      <c r="AC427" s="257"/>
      <c r="AD427" s="257"/>
      <c r="AE427" s="257"/>
      <c r="AF427" s="257"/>
      <c r="AG427" s="257"/>
      <c r="AH427" s="257"/>
      <c r="AI427" s="257"/>
      <c r="AJ427" s="257"/>
    </row>
    <row r="428" spans="3:36">
      <c r="C428" s="284" t="s">
        <v>478</v>
      </c>
      <c r="E428" s="257" t="s">
        <v>52</v>
      </c>
      <c r="F428" s="267" t="s">
        <v>1932</v>
      </c>
      <c r="G428" s="267">
        <v>3.1643048100447002</v>
      </c>
      <c r="H428" s="274">
        <v>0.15809715999999999</v>
      </c>
      <c r="I428" s="274">
        <v>0.62084630699999999</v>
      </c>
      <c r="J428" s="274">
        <v>1.0220839430447002</v>
      </c>
      <c r="K428" s="274">
        <v>1.3632774000000001</v>
      </c>
      <c r="L428" s="267">
        <v>11.752391379310344</v>
      </c>
      <c r="M428" s="263">
        <v>192.32169999999999</v>
      </c>
      <c r="N428" s="263">
        <v>0.41832659829200058</v>
      </c>
      <c r="O428" s="262">
        <v>2.2823558754299998E-5</v>
      </c>
      <c r="P428" s="262">
        <v>5.0917625372938008E-8</v>
      </c>
      <c r="Q428" s="285">
        <v>0.77667603100000004</v>
      </c>
      <c r="R428" s="281">
        <v>1.3194579000000001E-3</v>
      </c>
      <c r="S428" s="258"/>
      <c r="T428" s="258" t="s">
        <v>1201</v>
      </c>
      <c r="U428" s="258"/>
      <c r="V428" s="258"/>
      <c r="X428" s="299"/>
      <c r="Y428" s="257"/>
      <c r="Z428" s="257"/>
      <c r="AA428" s="257"/>
      <c r="AB428" s="257"/>
      <c r="AC428" s="257"/>
      <c r="AD428" s="257"/>
      <c r="AE428" s="257"/>
      <c r="AF428" s="257"/>
      <c r="AG428" s="257"/>
      <c r="AH428" s="257"/>
      <c r="AI428" s="257"/>
      <c r="AJ428" s="257"/>
    </row>
    <row r="429" spans="3:36">
      <c r="C429" s="284" t="s">
        <v>479</v>
      </c>
      <c r="E429" s="257" t="s">
        <v>52</v>
      </c>
      <c r="F429" s="267" t="s">
        <v>1933</v>
      </c>
      <c r="G429" s="267">
        <v>3.1818667753409997</v>
      </c>
      <c r="H429" s="274">
        <v>0.15876159000000001</v>
      </c>
      <c r="I429" s="274">
        <v>0.62623778299999999</v>
      </c>
      <c r="J429" s="274">
        <v>1.0204856023409998</v>
      </c>
      <c r="K429" s="274">
        <v>1.3763818000000001</v>
      </c>
      <c r="L429" s="267">
        <v>11.865360344827586</v>
      </c>
      <c r="M429" s="263">
        <v>191.61362</v>
      </c>
      <c r="N429" s="263">
        <v>0.42242859105109393</v>
      </c>
      <c r="O429" s="262">
        <v>2.3051450177200002E-5</v>
      </c>
      <c r="P429" s="262">
        <v>5.1393357440949001E-8</v>
      </c>
      <c r="Q429" s="285">
        <v>0.77648729299999997</v>
      </c>
      <c r="R429" s="281">
        <v>1.3248481E-3</v>
      </c>
      <c r="S429" s="258"/>
      <c r="T429" s="258" t="s">
        <v>1201</v>
      </c>
      <c r="U429" s="258"/>
      <c r="V429" s="258"/>
      <c r="X429" s="299"/>
      <c r="Y429" s="257"/>
      <c r="Z429" s="257"/>
      <c r="AA429" s="257"/>
      <c r="AB429" s="257"/>
      <c r="AC429" s="257"/>
      <c r="AD429" s="257"/>
      <c r="AE429" s="257"/>
      <c r="AF429" s="257"/>
      <c r="AG429" s="257"/>
      <c r="AH429" s="257"/>
      <c r="AI429" s="257"/>
      <c r="AJ429" s="257"/>
    </row>
    <row r="430" spans="3:36">
      <c r="C430" s="284" t="s">
        <v>480</v>
      </c>
      <c r="E430" s="257" t="s">
        <v>52</v>
      </c>
      <c r="F430" s="267" t="s">
        <v>1934</v>
      </c>
      <c r="G430" s="267">
        <v>3.1162965417705699</v>
      </c>
      <c r="H430" s="274">
        <v>0.156771717</v>
      </c>
      <c r="I430" s="274">
        <v>0.62893995700000005</v>
      </c>
      <c r="J430" s="274">
        <v>1.0185511677705701</v>
      </c>
      <c r="K430" s="274">
        <v>1.3120337</v>
      </c>
      <c r="L430" s="267">
        <v>11.310635344827585</v>
      </c>
      <c r="M430" s="263">
        <v>183.8698</v>
      </c>
      <c r="N430" s="263">
        <v>0.41254425184175858</v>
      </c>
      <c r="O430" s="262">
        <v>2.2557555302200006E-5</v>
      </c>
      <c r="P430" s="262">
        <v>4.9863067894502996E-8</v>
      </c>
      <c r="Q430" s="285">
        <v>0.67667835300000001</v>
      </c>
      <c r="R430" s="281">
        <v>1.2819831E-3</v>
      </c>
      <c r="S430" s="258"/>
      <c r="T430" s="258" t="s">
        <v>1201</v>
      </c>
      <c r="U430" s="258"/>
      <c r="V430" s="258"/>
      <c r="X430" s="299"/>
      <c r="Y430" s="257"/>
      <c r="Z430" s="257"/>
      <c r="AA430" s="257"/>
      <c r="AB430" s="257"/>
      <c r="AC430" s="257"/>
      <c r="AD430" s="257"/>
      <c r="AE430" s="257"/>
      <c r="AF430" s="257"/>
      <c r="AG430" s="257"/>
      <c r="AH430" s="257"/>
      <c r="AI430" s="257"/>
      <c r="AJ430" s="257"/>
    </row>
    <row r="431" spans="3:36">
      <c r="C431" s="284" t="s">
        <v>481</v>
      </c>
      <c r="E431" s="257" t="s">
        <v>52</v>
      </c>
      <c r="F431" s="267" t="s">
        <v>1935</v>
      </c>
      <c r="G431" s="267">
        <v>3.1517877506199996</v>
      </c>
      <c r="H431" s="274">
        <v>0.16286524199999999</v>
      </c>
      <c r="I431" s="274">
        <v>0.66037217899999989</v>
      </c>
      <c r="J431" s="274">
        <v>1.0323430296199998</v>
      </c>
      <c r="K431" s="274">
        <v>1.2962073000000001</v>
      </c>
      <c r="L431" s="267">
        <v>11.174200862068966</v>
      </c>
      <c r="M431" s="263">
        <v>181.22484</v>
      </c>
      <c r="N431" s="263">
        <v>0.42404786586586435</v>
      </c>
      <c r="O431" s="262">
        <v>2.3211619083200003E-5</v>
      </c>
      <c r="P431" s="262">
        <v>5.0579854033088005E-8</v>
      </c>
      <c r="Q431" s="285">
        <v>0.68913305500000011</v>
      </c>
      <c r="R431" s="281">
        <v>1.3373133E-3</v>
      </c>
      <c r="S431" s="258"/>
      <c r="T431" s="258" t="s">
        <v>1201</v>
      </c>
      <c r="U431" s="258"/>
      <c r="V431" s="258"/>
      <c r="X431" s="299"/>
      <c r="Y431" s="257"/>
      <c r="Z431" s="257"/>
      <c r="AA431" s="257"/>
      <c r="AB431" s="257"/>
      <c r="AC431" s="257"/>
      <c r="AD431" s="257"/>
      <c r="AE431" s="257"/>
      <c r="AF431" s="257"/>
      <c r="AG431" s="257"/>
      <c r="AH431" s="257"/>
      <c r="AI431" s="257"/>
      <c r="AJ431" s="257"/>
    </row>
    <row r="432" spans="3:36">
      <c r="C432" s="273" t="s">
        <v>84</v>
      </c>
      <c r="D432" s="272" t="s">
        <v>22</v>
      </c>
      <c r="F432" s="291"/>
      <c r="G432" s="291"/>
      <c r="H432" s="289"/>
      <c r="I432" s="289"/>
      <c r="J432" s="289"/>
      <c r="K432" s="289"/>
      <c r="L432" s="290"/>
      <c r="M432" s="290"/>
      <c r="N432" s="290"/>
      <c r="O432" s="289"/>
      <c r="P432" s="289"/>
      <c r="Q432" s="289"/>
      <c r="R432" s="280"/>
      <c r="X432" s="260"/>
      <c r="Y432" s="257"/>
      <c r="Z432" s="257"/>
      <c r="AA432" s="257"/>
      <c r="AB432" s="257"/>
      <c r="AC432" s="257"/>
      <c r="AD432" s="257"/>
      <c r="AE432" s="257"/>
      <c r="AF432" s="257"/>
      <c r="AG432" s="257"/>
      <c r="AH432" s="257"/>
      <c r="AI432" s="257"/>
      <c r="AJ432" s="257"/>
    </row>
    <row r="433" spans="1:36">
      <c r="C433" s="284" t="s">
        <v>2653</v>
      </c>
      <c r="D433" s="272"/>
      <c r="E433" s="257" t="s">
        <v>52</v>
      </c>
      <c r="F433" s="296" t="s">
        <v>2845</v>
      </c>
      <c r="G433" s="276">
        <v>4.4217528534600001</v>
      </c>
      <c r="H433" s="275">
        <v>9.6104222204E-2</v>
      </c>
      <c r="I433" s="275">
        <v>0.21964157125599998</v>
      </c>
      <c r="J433" s="275">
        <v>3.7347925600000003</v>
      </c>
      <c r="K433" s="275">
        <v>0.3712145</v>
      </c>
      <c r="L433" s="267">
        <v>3.2001249999999999</v>
      </c>
      <c r="M433" s="263">
        <v>43.621899999999997</v>
      </c>
      <c r="N433" s="263">
        <v>0.10532280993402048</v>
      </c>
      <c r="O433" s="262">
        <v>5.5503711690199995E-6</v>
      </c>
      <c r="P433" s="262">
        <v>1.5364022363402001E-8</v>
      </c>
      <c r="Q433" s="262">
        <v>0.45872400000000002</v>
      </c>
      <c r="R433" s="355">
        <v>1.8598053000000001E-3</v>
      </c>
      <c r="T433" s="258" t="s">
        <v>1201</v>
      </c>
      <c r="X433" s="260"/>
      <c r="Y433" s="257"/>
      <c r="Z433" s="257"/>
      <c r="AA433" s="257"/>
      <c r="AB433" s="257"/>
      <c r="AC433" s="257"/>
      <c r="AD433" s="257"/>
      <c r="AE433" s="257"/>
      <c r="AF433" s="257"/>
      <c r="AG433" s="257"/>
      <c r="AH433" s="257"/>
      <c r="AI433" s="257"/>
      <c r="AJ433" s="257"/>
    </row>
    <row r="434" spans="1:36">
      <c r="C434" s="284" t="s">
        <v>482</v>
      </c>
      <c r="E434" s="257" t="s">
        <v>52</v>
      </c>
      <c r="F434" s="267" t="s">
        <v>1936</v>
      </c>
      <c r="G434" s="267">
        <v>4.1343167734199993</v>
      </c>
      <c r="H434" s="274">
        <v>0.33363971399999998</v>
      </c>
      <c r="I434" s="274">
        <v>1.7733376299999999</v>
      </c>
      <c r="J434" s="274">
        <v>1.6807714394199997</v>
      </c>
      <c r="K434" s="274">
        <v>0.34656798999999999</v>
      </c>
      <c r="L434" s="267">
        <v>2.9876550862068965</v>
      </c>
      <c r="M434" s="263">
        <v>44.959868</v>
      </c>
      <c r="N434" s="263">
        <v>0.75511332537500564</v>
      </c>
      <c r="O434" s="262">
        <v>4.2514385787736006E-5</v>
      </c>
      <c r="P434" s="262">
        <v>6.503201054321498E-8</v>
      </c>
      <c r="Q434" s="285">
        <v>0.40016722999999998</v>
      </c>
      <c r="R434" s="281">
        <v>2.4622679000000001E-3</v>
      </c>
      <c r="S434" s="258"/>
      <c r="T434" s="258" t="s">
        <v>1201</v>
      </c>
      <c r="U434" s="258"/>
      <c r="V434" s="258"/>
      <c r="X434" s="299"/>
      <c r="Y434" s="257"/>
      <c r="Z434" s="257"/>
      <c r="AA434" s="257"/>
      <c r="AB434" s="257"/>
      <c r="AC434" s="257"/>
      <c r="AD434" s="257"/>
      <c r="AE434" s="257"/>
      <c r="AF434" s="257"/>
      <c r="AG434" s="257"/>
      <c r="AH434" s="257"/>
      <c r="AI434" s="257"/>
      <c r="AJ434" s="257"/>
    </row>
    <row r="435" spans="1:36">
      <c r="C435" s="284" t="s">
        <v>483</v>
      </c>
      <c r="E435" s="257" t="s">
        <v>52</v>
      </c>
      <c r="F435" s="267" t="s">
        <v>1937</v>
      </c>
      <c r="G435" s="267">
        <v>4.6939648676800001</v>
      </c>
      <c r="H435" s="274">
        <v>0.35716204000000001</v>
      </c>
      <c r="I435" s="274">
        <v>1.8808479499999999</v>
      </c>
      <c r="J435" s="274">
        <v>1.9372454276799997</v>
      </c>
      <c r="K435" s="274">
        <v>0.51870945000000002</v>
      </c>
      <c r="L435" s="267">
        <v>4.4716331896551722</v>
      </c>
      <c r="M435" s="263">
        <v>62.018973000000003</v>
      </c>
      <c r="N435" s="263">
        <v>0.81849456411788268</v>
      </c>
      <c r="O435" s="262">
        <v>4.6025361441052002E-5</v>
      </c>
      <c r="P435" s="262">
        <v>7.1951545500299003E-8</v>
      </c>
      <c r="Q435" s="285">
        <v>0.45514487999999997</v>
      </c>
      <c r="R435" s="281">
        <v>3.1974490000000002E-3</v>
      </c>
      <c r="S435" s="258"/>
      <c r="T435" s="258" t="s">
        <v>1201</v>
      </c>
      <c r="U435" s="258"/>
      <c r="V435" s="258"/>
      <c r="X435" s="299"/>
      <c r="Y435" s="257"/>
      <c r="Z435" s="257"/>
      <c r="AA435" s="257"/>
      <c r="AB435" s="257"/>
      <c r="AC435" s="257"/>
      <c r="AD435" s="257"/>
      <c r="AE435" s="257"/>
      <c r="AF435" s="257"/>
      <c r="AG435" s="257"/>
      <c r="AH435" s="257"/>
      <c r="AI435" s="257"/>
      <c r="AJ435" s="257"/>
    </row>
    <row r="436" spans="1:36">
      <c r="C436" s="284" t="s">
        <v>484</v>
      </c>
      <c r="E436" s="257" t="s">
        <v>52</v>
      </c>
      <c r="F436" s="267" t="s">
        <v>1938</v>
      </c>
      <c r="G436" s="267">
        <v>4.4026348905599999</v>
      </c>
      <c r="H436" s="274">
        <v>0.34046675199999998</v>
      </c>
      <c r="I436" s="274">
        <v>1.83317771</v>
      </c>
      <c r="J436" s="274">
        <v>1.68766726856</v>
      </c>
      <c r="K436" s="274">
        <v>0.54132316000000003</v>
      </c>
      <c r="L436" s="267">
        <v>4.6665789655172416</v>
      </c>
      <c r="M436" s="263">
        <v>66.692965000000001</v>
      </c>
      <c r="N436" s="263">
        <v>0.79774241221708597</v>
      </c>
      <c r="O436" s="262">
        <v>4.4848617326329996E-5</v>
      </c>
      <c r="P436" s="262">
        <v>7.0393690638053007E-8</v>
      </c>
      <c r="Q436" s="285">
        <v>0.44591871000000005</v>
      </c>
      <c r="R436" s="281">
        <v>2.4748743999999999E-3</v>
      </c>
      <c r="S436" s="258"/>
      <c r="T436" s="258" t="s">
        <v>1201</v>
      </c>
      <c r="U436" s="258"/>
      <c r="V436" s="258"/>
      <c r="X436" s="299"/>
      <c r="Y436" s="257"/>
      <c r="Z436" s="257"/>
      <c r="AA436" s="257"/>
      <c r="AB436" s="257"/>
      <c r="AC436" s="257"/>
      <c r="AD436" s="257"/>
      <c r="AE436" s="257"/>
      <c r="AF436" s="257"/>
      <c r="AG436" s="257"/>
      <c r="AH436" s="257"/>
      <c r="AI436" s="257"/>
      <c r="AJ436" s="257"/>
    </row>
    <row r="437" spans="1:36">
      <c r="C437" s="284" t="s">
        <v>485</v>
      </c>
      <c r="E437" s="257" t="s">
        <v>52</v>
      </c>
      <c r="F437" s="267" t="s">
        <v>1939</v>
      </c>
      <c r="G437" s="267">
        <v>5.6549249626199991</v>
      </c>
      <c r="H437" s="274">
        <v>0.34795720699999999</v>
      </c>
      <c r="I437" s="274">
        <v>2.4612912199999997</v>
      </c>
      <c r="J437" s="274">
        <v>2.2623681256199997</v>
      </c>
      <c r="K437" s="274">
        <v>0.58330841</v>
      </c>
      <c r="L437" s="267">
        <v>5.0285207758620691</v>
      </c>
      <c r="M437" s="263">
        <v>70.777405999999999</v>
      </c>
      <c r="N437" s="263">
        <v>1.0171957663681455</v>
      </c>
      <c r="O437" s="262">
        <v>5.7393697557977998E-5</v>
      </c>
      <c r="P437" s="262">
        <v>8.356042546954899E-8</v>
      </c>
      <c r="Q437" s="285">
        <v>0.56383163999999997</v>
      </c>
      <c r="R437" s="281">
        <v>2.6211492999999998E-3</v>
      </c>
      <c r="S437" s="258"/>
      <c r="T437" s="258" t="s">
        <v>1201</v>
      </c>
      <c r="U437" s="258"/>
      <c r="V437" s="258"/>
      <c r="X437" s="299"/>
      <c r="Y437" s="257"/>
      <c r="Z437" s="257"/>
      <c r="AA437" s="257"/>
      <c r="AB437" s="257"/>
      <c r="AC437" s="257"/>
      <c r="AD437" s="257"/>
      <c r="AE437" s="257"/>
      <c r="AF437" s="257"/>
      <c r="AG437" s="257"/>
      <c r="AH437" s="257"/>
      <c r="AI437" s="257"/>
      <c r="AJ437" s="257"/>
    </row>
    <row r="438" spans="1:36">
      <c r="C438" s="284" t="s">
        <v>486</v>
      </c>
      <c r="D438" s="272"/>
      <c r="E438" s="257" t="s">
        <v>52</v>
      </c>
      <c r="F438" s="267" t="s">
        <v>1940</v>
      </c>
      <c r="G438" s="267">
        <v>6.2836891934399999</v>
      </c>
      <c r="H438" s="274">
        <v>0.30741406900000001</v>
      </c>
      <c r="I438" s="274">
        <v>2.6805035199999998</v>
      </c>
      <c r="J438" s="274">
        <v>2.6579116644399998</v>
      </c>
      <c r="K438" s="274">
        <v>0.63785994000000001</v>
      </c>
      <c r="L438" s="267">
        <v>5.4987925862068963</v>
      </c>
      <c r="M438" s="263">
        <v>76.748571999999996</v>
      </c>
      <c r="N438" s="263">
        <v>1.083517676474987</v>
      </c>
      <c r="O438" s="262">
        <v>6.1228321272030007E-5</v>
      </c>
      <c r="P438" s="262">
        <v>8.5816193765046025E-8</v>
      </c>
      <c r="Q438" s="285">
        <v>0.63207053999999996</v>
      </c>
      <c r="R438" s="281">
        <v>2.6975306999999999E-3</v>
      </c>
      <c r="S438" s="258"/>
      <c r="T438" s="258" t="s">
        <v>1201</v>
      </c>
      <c r="U438" s="258"/>
      <c r="V438" s="258"/>
      <c r="X438" s="299"/>
      <c r="Y438" s="257"/>
      <c r="Z438" s="257"/>
      <c r="AA438" s="257"/>
      <c r="AB438" s="257"/>
      <c r="AC438" s="257"/>
      <c r="AD438" s="257"/>
      <c r="AE438" s="257"/>
      <c r="AF438" s="257"/>
      <c r="AG438" s="257"/>
      <c r="AH438" s="257"/>
      <c r="AI438" s="257"/>
      <c r="AJ438" s="257"/>
    </row>
    <row r="439" spans="1:36">
      <c r="C439" s="284" t="s">
        <v>487</v>
      </c>
      <c r="E439" s="257" t="s">
        <v>52</v>
      </c>
      <c r="F439" s="267" t="s">
        <v>1941</v>
      </c>
      <c r="G439" s="267">
        <v>10.168963443649998</v>
      </c>
      <c r="H439" s="274">
        <v>0.349895083</v>
      </c>
      <c r="I439" s="274">
        <v>4.6213696100000003</v>
      </c>
      <c r="J439" s="274">
        <v>4.3558446706499998</v>
      </c>
      <c r="K439" s="274">
        <v>0.84185407999999995</v>
      </c>
      <c r="L439" s="267">
        <v>7.2573627586206886</v>
      </c>
      <c r="M439" s="263">
        <v>104.72081</v>
      </c>
      <c r="N439" s="263">
        <v>1.7758049903675581</v>
      </c>
      <c r="O439" s="262">
        <v>1.0072206894633202E-4</v>
      </c>
      <c r="P439" s="262">
        <v>1.2942109572014149E-7</v>
      </c>
      <c r="Q439" s="285">
        <v>1.0331385800000001</v>
      </c>
      <c r="R439" s="281">
        <v>3.0125752E-3</v>
      </c>
      <c r="S439" s="258"/>
      <c r="T439" s="258" t="s">
        <v>1201</v>
      </c>
      <c r="U439" s="258"/>
      <c r="V439" s="258"/>
      <c r="X439" s="299"/>
      <c r="Y439" s="257"/>
      <c r="Z439" s="257"/>
      <c r="AA439" s="257"/>
      <c r="AB439" s="257"/>
      <c r="AC439" s="257"/>
      <c r="AD439" s="257"/>
      <c r="AE439" s="257"/>
      <c r="AF439" s="257"/>
      <c r="AG439" s="257"/>
      <c r="AH439" s="257"/>
      <c r="AI439" s="257"/>
      <c r="AJ439" s="257"/>
    </row>
    <row r="440" spans="1:36">
      <c r="C440" s="284" t="s">
        <v>488</v>
      </c>
      <c r="D440" s="272"/>
      <c r="E440" s="257" t="s">
        <v>52</v>
      </c>
      <c r="F440" s="267" t="s">
        <v>1942</v>
      </c>
      <c r="G440" s="267">
        <v>5.3750963390999997</v>
      </c>
      <c r="H440" s="274">
        <v>0.34949973700000003</v>
      </c>
      <c r="I440" s="274">
        <v>1.9923751499999998</v>
      </c>
      <c r="J440" s="274">
        <v>2.4146618320999997</v>
      </c>
      <c r="K440" s="274">
        <v>0.61855961999999998</v>
      </c>
      <c r="L440" s="267">
        <v>5.3324105172413789</v>
      </c>
      <c r="M440" s="263">
        <v>76.519013999999999</v>
      </c>
      <c r="N440" s="263">
        <v>0.8715901347754097</v>
      </c>
      <c r="O440" s="262">
        <v>4.8982706140698004E-5</v>
      </c>
      <c r="P440" s="262">
        <v>7.6238227726102014E-8</v>
      </c>
      <c r="Q440" s="285">
        <v>0.58122366999999997</v>
      </c>
      <c r="R440" s="281">
        <v>3.4087898E-3</v>
      </c>
      <c r="S440" s="258"/>
      <c r="T440" s="258" t="s">
        <v>1201</v>
      </c>
      <c r="U440" s="258"/>
      <c r="V440" s="258"/>
      <c r="X440" s="299"/>
      <c r="Y440" s="257"/>
      <c r="Z440" s="257"/>
      <c r="AA440" s="257"/>
      <c r="AB440" s="257"/>
      <c r="AC440" s="257"/>
      <c r="AD440" s="257"/>
      <c r="AE440" s="257"/>
      <c r="AF440" s="257"/>
      <c r="AG440" s="257"/>
      <c r="AH440" s="257"/>
      <c r="AI440" s="257"/>
      <c r="AJ440" s="257"/>
    </row>
    <row r="441" spans="1:36">
      <c r="C441" s="284" t="s">
        <v>489</v>
      </c>
      <c r="E441" s="257" t="s">
        <v>52</v>
      </c>
      <c r="F441" s="267" t="s">
        <v>1943</v>
      </c>
      <c r="G441" s="267">
        <v>5.5667467554899996</v>
      </c>
      <c r="H441" s="274">
        <v>0.34890516399999999</v>
      </c>
      <c r="I441" s="274">
        <v>2.0191487499999998</v>
      </c>
      <c r="J441" s="274">
        <v>2.5590043914899998</v>
      </c>
      <c r="K441" s="274">
        <v>0.63968844999999996</v>
      </c>
      <c r="L441" s="267">
        <v>5.514555603448275</v>
      </c>
      <c r="M441" s="263">
        <v>79.553807000000006</v>
      </c>
      <c r="N441" s="263">
        <v>0.88436770186172253</v>
      </c>
      <c r="O441" s="262">
        <v>4.9695621485920999E-5</v>
      </c>
      <c r="P441" s="262">
        <v>7.7246418071298002E-8</v>
      </c>
      <c r="Q441" s="285">
        <v>0.61050926999999999</v>
      </c>
      <c r="R441" s="281">
        <v>3.5767354999999999E-3</v>
      </c>
      <c r="S441" s="258"/>
      <c r="T441" s="258" t="s">
        <v>1201</v>
      </c>
      <c r="U441" s="258"/>
      <c r="V441" s="258"/>
      <c r="X441" s="299"/>
      <c r="Y441" s="257"/>
      <c r="Z441" s="257"/>
      <c r="AA441" s="257"/>
      <c r="AB441" s="257"/>
      <c r="AC441" s="257"/>
      <c r="AD441" s="257"/>
      <c r="AE441" s="257"/>
      <c r="AF441" s="257"/>
      <c r="AG441" s="257"/>
      <c r="AH441" s="257"/>
      <c r="AI441" s="257"/>
      <c r="AJ441" s="257"/>
    </row>
    <row r="442" spans="1:36">
      <c r="C442" s="284" t="s">
        <v>490</v>
      </c>
      <c r="E442" s="257" t="s">
        <v>52</v>
      </c>
      <c r="F442" s="267" t="s">
        <v>1944</v>
      </c>
      <c r="G442" s="267">
        <v>4.0341096794400002</v>
      </c>
      <c r="H442" s="274">
        <v>0.31924033900000004</v>
      </c>
      <c r="I442" s="274">
        <v>1.6234033000000001</v>
      </c>
      <c r="J442" s="274">
        <v>1.58691907044</v>
      </c>
      <c r="K442" s="274">
        <v>0.50454697000000004</v>
      </c>
      <c r="L442" s="267">
        <v>4.3495428448275861</v>
      </c>
      <c r="M442" s="263">
        <v>59.464740999999997</v>
      </c>
      <c r="N442" s="263">
        <v>0.71588593851503712</v>
      </c>
      <c r="O442" s="262">
        <v>4.0214777754760001E-5</v>
      </c>
      <c r="P442" s="262">
        <v>6.4172098500499009E-8</v>
      </c>
      <c r="Q442" s="285">
        <v>0.39711222999999995</v>
      </c>
      <c r="R442" s="281">
        <v>2.5129088000000002E-3</v>
      </c>
      <c r="S442" s="258"/>
      <c r="T442" s="258" t="s">
        <v>1201</v>
      </c>
      <c r="U442" s="258"/>
      <c r="V442" s="258"/>
      <c r="X442" s="299"/>
      <c r="Y442" s="257"/>
      <c r="Z442" s="257"/>
      <c r="AA442" s="257"/>
      <c r="AB442" s="257"/>
      <c r="AC442" s="257"/>
      <c r="AD442" s="257"/>
      <c r="AE442" s="257"/>
      <c r="AF442" s="257"/>
      <c r="AG442" s="257"/>
      <c r="AH442" s="257"/>
      <c r="AI442" s="257"/>
      <c r="AJ442" s="257"/>
    </row>
    <row r="443" spans="1:36">
      <c r="C443" s="284" t="s">
        <v>491</v>
      </c>
      <c r="D443" s="272"/>
      <c r="E443" s="257" t="s">
        <v>52</v>
      </c>
      <c r="F443" s="267" t="s">
        <v>1945</v>
      </c>
      <c r="G443" s="267">
        <v>3.6554178014699996</v>
      </c>
      <c r="H443" s="274">
        <v>0.28386344499999999</v>
      </c>
      <c r="I443" s="274">
        <v>1.3815056499999998</v>
      </c>
      <c r="J443" s="274">
        <v>1.4927523464700001</v>
      </c>
      <c r="K443" s="274">
        <v>0.49729635999999999</v>
      </c>
      <c r="L443" s="267">
        <v>4.2870375862068961</v>
      </c>
      <c r="M443" s="263">
        <v>57.774648999999997</v>
      </c>
      <c r="N443" s="263">
        <v>0.62138852067146166</v>
      </c>
      <c r="O443" s="262">
        <v>3.4859479360790001E-5</v>
      </c>
      <c r="P443" s="262">
        <v>5.6901827308664011E-8</v>
      </c>
      <c r="Q443" s="285">
        <v>0.36147169000000001</v>
      </c>
      <c r="R443" s="281">
        <v>2.4674419000000002E-3</v>
      </c>
      <c r="S443" s="258"/>
      <c r="T443" s="258" t="s">
        <v>1201</v>
      </c>
      <c r="U443" s="258"/>
      <c r="V443" s="258"/>
      <c r="X443" s="299"/>
      <c r="Y443" s="257"/>
      <c r="Z443" s="257"/>
      <c r="AA443" s="257"/>
      <c r="AB443" s="257"/>
      <c r="AC443" s="257"/>
      <c r="AD443" s="257"/>
      <c r="AE443" s="257"/>
      <c r="AF443" s="257"/>
      <c r="AG443" s="257"/>
      <c r="AH443" s="257"/>
      <c r="AI443" s="257"/>
      <c r="AJ443" s="257"/>
    </row>
    <row r="444" spans="1:36">
      <c r="C444" s="284" t="s">
        <v>492</v>
      </c>
      <c r="E444" s="257" t="s">
        <v>52</v>
      </c>
      <c r="F444" s="267" t="s">
        <v>1946</v>
      </c>
      <c r="G444" s="267">
        <v>3.47869488079</v>
      </c>
      <c r="H444" s="274">
        <v>0.26735423199999997</v>
      </c>
      <c r="I444" s="274">
        <v>1.2686200700000001</v>
      </c>
      <c r="J444" s="274">
        <v>1.4488078287900001</v>
      </c>
      <c r="K444" s="274">
        <v>0.49391275000000001</v>
      </c>
      <c r="L444" s="267">
        <v>4.2578685344827587</v>
      </c>
      <c r="M444" s="263">
        <v>56.985939000000002</v>
      </c>
      <c r="N444" s="263">
        <v>0.57728972857636807</v>
      </c>
      <c r="O444" s="262">
        <v>3.2360340278050002E-5</v>
      </c>
      <c r="P444" s="262">
        <v>5.3509034127338993E-8</v>
      </c>
      <c r="Q444" s="285">
        <v>0.34483944499999997</v>
      </c>
      <c r="R444" s="281">
        <v>2.4462239999999999E-3</v>
      </c>
      <c r="S444" s="258"/>
      <c r="T444" s="258" t="s">
        <v>1201</v>
      </c>
      <c r="U444" s="258"/>
      <c r="V444" s="258"/>
      <c r="X444" s="299"/>
      <c r="Y444" s="257"/>
      <c r="Z444" s="257"/>
      <c r="AA444" s="257"/>
      <c r="AB444" s="257"/>
      <c r="AC444" s="257"/>
      <c r="AD444" s="257"/>
      <c r="AE444" s="257"/>
      <c r="AF444" s="257"/>
      <c r="AG444" s="257"/>
      <c r="AH444" s="257"/>
      <c r="AI444" s="257"/>
      <c r="AJ444" s="257"/>
    </row>
    <row r="445" spans="1:36">
      <c r="C445" s="284" t="s">
        <v>493</v>
      </c>
      <c r="E445" s="257" t="s">
        <v>52</v>
      </c>
      <c r="F445" s="267" t="s">
        <v>1947</v>
      </c>
      <c r="G445" s="267">
        <v>3.4029564938300001</v>
      </c>
      <c r="H445" s="274">
        <v>0.26027884899999998</v>
      </c>
      <c r="I445" s="274">
        <v>1.22024055</v>
      </c>
      <c r="J445" s="274">
        <v>1.4299744648300001</v>
      </c>
      <c r="K445" s="274">
        <v>0.49246263000000001</v>
      </c>
      <c r="L445" s="267">
        <v>4.2453674999999995</v>
      </c>
      <c r="M445" s="263">
        <v>56.647920999999997</v>
      </c>
      <c r="N445" s="263">
        <v>0.55839023949743505</v>
      </c>
      <c r="O445" s="262">
        <v>3.128928025747E-5</v>
      </c>
      <c r="P445" s="262">
        <v>5.2054980315760005E-8</v>
      </c>
      <c r="Q445" s="285">
        <v>0.33771133799999997</v>
      </c>
      <c r="R445" s="281">
        <v>2.4371305999999998E-3</v>
      </c>
      <c r="S445" s="258"/>
      <c r="T445" s="258" t="s">
        <v>1201</v>
      </c>
      <c r="U445" s="258"/>
      <c r="V445" s="258"/>
      <c r="X445" s="299"/>
      <c r="Y445" s="257"/>
      <c r="Z445" s="257"/>
      <c r="AA445" s="257"/>
      <c r="AB445" s="257"/>
      <c r="AC445" s="257"/>
      <c r="AD445" s="257"/>
      <c r="AE445" s="257"/>
      <c r="AF445" s="257"/>
      <c r="AG445" s="257"/>
      <c r="AH445" s="257"/>
      <c r="AI445" s="257"/>
      <c r="AJ445" s="257"/>
    </row>
    <row r="446" spans="1:36">
      <c r="A446" s="257">
        <v>1</v>
      </c>
      <c r="C446" s="284" t="s">
        <v>494</v>
      </c>
      <c r="D446" s="292">
        <v>1</v>
      </c>
      <c r="E446" s="257" t="s">
        <v>52</v>
      </c>
      <c r="F446" s="267" t="s">
        <v>1948</v>
      </c>
      <c r="G446" s="267">
        <v>3.3577571940900004</v>
      </c>
      <c r="H446" s="274">
        <v>0.25305869599999997</v>
      </c>
      <c r="I446" s="274">
        <v>1.1876919400000001</v>
      </c>
      <c r="J446" s="274">
        <v>1.4280117080900001</v>
      </c>
      <c r="K446" s="274">
        <v>0.48899484999999998</v>
      </c>
      <c r="L446" s="267">
        <v>4.2154728448275858</v>
      </c>
      <c r="M446" s="263">
        <v>56.146909999999998</v>
      </c>
      <c r="N446" s="263">
        <v>0.54470251944402348</v>
      </c>
      <c r="O446" s="262">
        <v>3.0518639529969998E-5</v>
      </c>
      <c r="P446" s="262">
        <v>5.0838622848976995E-8</v>
      </c>
      <c r="Q446" s="285">
        <v>0.333381339</v>
      </c>
      <c r="R446" s="281">
        <v>2.5673336E-3</v>
      </c>
      <c r="S446" s="258"/>
      <c r="T446" s="258" t="s">
        <v>1201</v>
      </c>
      <c r="U446" s="258"/>
      <c r="V446" s="258"/>
      <c r="X446" s="299"/>
      <c r="Y446" s="257"/>
      <c r="Z446" s="257"/>
      <c r="AA446" s="257"/>
      <c r="AB446" s="257"/>
      <c r="AC446" s="257"/>
      <c r="AD446" s="257"/>
      <c r="AE446" s="257"/>
      <c r="AF446" s="257"/>
      <c r="AG446" s="257"/>
      <c r="AH446" s="257"/>
      <c r="AI446" s="257"/>
      <c r="AJ446" s="257"/>
    </row>
    <row r="447" spans="1:36">
      <c r="C447" s="284" t="s">
        <v>495</v>
      </c>
      <c r="E447" s="257" t="s">
        <v>52</v>
      </c>
      <c r="F447" s="267" t="s">
        <v>1949</v>
      </c>
      <c r="G447" s="267">
        <v>4.1138864331400002</v>
      </c>
      <c r="H447" s="274">
        <v>0.32200374900000006</v>
      </c>
      <c r="I447" s="274">
        <v>1.6771369700000001</v>
      </c>
      <c r="J447" s="274">
        <v>1.5668906741400002</v>
      </c>
      <c r="K447" s="274">
        <v>0.54785503999999996</v>
      </c>
      <c r="L447" s="267">
        <v>4.7228882758620685</v>
      </c>
      <c r="M447" s="263">
        <v>69.099328</v>
      </c>
      <c r="N447" s="263">
        <v>0.73914950067202101</v>
      </c>
      <c r="O447" s="262">
        <v>4.151511866866E-5</v>
      </c>
      <c r="P447" s="262">
        <v>6.6233094023614979E-8</v>
      </c>
      <c r="Q447" s="285">
        <v>0.42721884999999998</v>
      </c>
      <c r="R447" s="281">
        <v>2.3416342000000001E-3</v>
      </c>
      <c r="S447" s="258"/>
      <c r="T447" s="258" t="s">
        <v>1201</v>
      </c>
      <c r="U447" s="258"/>
      <c r="V447" s="258"/>
      <c r="X447" s="299"/>
      <c r="Y447" s="257"/>
      <c r="Z447" s="257"/>
      <c r="AA447" s="257"/>
      <c r="AB447" s="257"/>
      <c r="AC447" s="257"/>
      <c r="AD447" s="257"/>
      <c r="AE447" s="257"/>
      <c r="AF447" s="257"/>
      <c r="AG447" s="257"/>
      <c r="AH447" s="257"/>
      <c r="AI447" s="257"/>
      <c r="AJ447" s="257"/>
    </row>
    <row r="448" spans="1:36">
      <c r="C448" s="284" t="s">
        <v>496</v>
      </c>
      <c r="E448" s="257" t="s">
        <v>52</v>
      </c>
      <c r="F448" s="267" t="s">
        <v>1950</v>
      </c>
      <c r="G448" s="267">
        <v>4.7811450857399995</v>
      </c>
      <c r="H448" s="274">
        <v>0.31717125899999998</v>
      </c>
      <c r="I448" s="274">
        <v>1.9984651499999999</v>
      </c>
      <c r="J448" s="274">
        <v>1.87975324674</v>
      </c>
      <c r="K448" s="274">
        <v>0.58575542999999997</v>
      </c>
      <c r="L448" s="267">
        <v>5.0496157758620681</v>
      </c>
      <c r="M448" s="263">
        <v>74.232346000000007</v>
      </c>
      <c r="N448" s="263">
        <v>0.85012114227490299</v>
      </c>
      <c r="O448" s="262">
        <v>4.7862022657210001E-5</v>
      </c>
      <c r="P448" s="262">
        <v>7.2660812153092018E-8</v>
      </c>
      <c r="Q448" s="285">
        <v>0.49732258000000001</v>
      </c>
      <c r="R448" s="281">
        <v>2.3680190999999999E-3</v>
      </c>
      <c r="S448" s="258"/>
      <c r="T448" s="258" t="s">
        <v>1201</v>
      </c>
      <c r="U448" s="258"/>
      <c r="V448" s="258"/>
      <c r="X448" s="299"/>
      <c r="Y448" s="257"/>
      <c r="Z448" s="257"/>
      <c r="AA448" s="257"/>
      <c r="AB448" s="257"/>
      <c r="AC448" s="257"/>
      <c r="AD448" s="257"/>
      <c r="AE448" s="257"/>
      <c r="AF448" s="257"/>
      <c r="AG448" s="257"/>
      <c r="AH448" s="257"/>
      <c r="AI448" s="257"/>
      <c r="AJ448" s="257"/>
    </row>
    <row r="449" spans="3:36">
      <c r="C449" s="284" t="s">
        <v>497</v>
      </c>
      <c r="E449" s="257" t="s">
        <v>52</v>
      </c>
      <c r="F449" s="267" t="s">
        <v>1951</v>
      </c>
      <c r="G449" s="267">
        <v>5.6370448784399994</v>
      </c>
      <c r="H449" s="274">
        <v>0.34586863599999995</v>
      </c>
      <c r="I449" s="274">
        <v>2.4492334200000001</v>
      </c>
      <c r="J449" s="274">
        <v>2.2549624424399997</v>
      </c>
      <c r="K449" s="274">
        <v>0.58698037999999997</v>
      </c>
      <c r="L449" s="267">
        <v>5.0601756896551722</v>
      </c>
      <c r="M449" s="263">
        <v>71.371247999999994</v>
      </c>
      <c r="N449" s="263">
        <v>1.0129457244933642</v>
      </c>
      <c r="O449" s="262">
        <v>5.7149762347288003E-5</v>
      </c>
      <c r="P449" s="262">
        <v>8.3257581236450987E-8</v>
      </c>
      <c r="Q449" s="285">
        <v>0.56760409000000001</v>
      </c>
      <c r="R449" s="281">
        <v>2.6072907000000002E-3</v>
      </c>
      <c r="S449" s="258"/>
      <c r="T449" s="258" t="s">
        <v>1201</v>
      </c>
      <c r="U449" s="258"/>
      <c r="V449" s="258"/>
      <c r="X449" s="299"/>
      <c r="Y449" s="257"/>
      <c r="Z449" s="257"/>
      <c r="AA449" s="257"/>
      <c r="AB449" s="257"/>
      <c r="AC449" s="257"/>
      <c r="AD449" s="257"/>
      <c r="AE449" s="257"/>
      <c r="AF449" s="257"/>
      <c r="AG449" s="257"/>
      <c r="AH449" s="257"/>
      <c r="AI449" s="257"/>
      <c r="AJ449" s="257"/>
    </row>
    <row r="450" spans="3:36">
      <c r="C450" s="284" t="s">
        <v>498</v>
      </c>
      <c r="E450" s="257" t="s">
        <v>52</v>
      </c>
      <c r="F450" s="267" t="s">
        <v>1952</v>
      </c>
      <c r="G450" s="267">
        <v>5.8552330225300002</v>
      </c>
      <c r="H450" s="274">
        <v>0.34747714699999999</v>
      </c>
      <c r="I450" s="274">
        <v>2.05761064</v>
      </c>
      <c r="J450" s="274">
        <v>2.7784840655299998</v>
      </c>
      <c r="K450" s="274">
        <v>0.67166117000000003</v>
      </c>
      <c r="L450" s="267">
        <v>5.7901825000000002</v>
      </c>
      <c r="M450" s="263">
        <v>84.153549999999996</v>
      </c>
      <c r="N450" s="263">
        <v>0.90286379975733277</v>
      </c>
      <c r="O450" s="262">
        <v>5.0727008518691995E-5</v>
      </c>
      <c r="P450" s="262">
        <v>7.8697429795772976E-8</v>
      </c>
      <c r="Q450" s="285">
        <v>0.65494838999999994</v>
      </c>
      <c r="R450" s="281">
        <v>3.8313255000000002E-3</v>
      </c>
      <c r="S450" s="258"/>
      <c r="T450" s="258" t="s">
        <v>1201</v>
      </c>
      <c r="U450" s="258"/>
      <c r="V450" s="258"/>
      <c r="X450" s="299"/>
      <c r="Y450" s="257"/>
      <c r="Z450" s="257"/>
      <c r="AA450" s="257"/>
      <c r="AB450" s="257"/>
      <c r="AC450" s="257"/>
      <c r="AD450" s="257"/>
      <c r="AE450" s="257"/>
      <c r="AF450" s="257"/>
      <c r="AG450" s="257"/>
      <c r="AH450" s="257"/>
      <c r="AI450" s="257"/>
      <c r="AJ450" s="257"/>
    </row>
    <row r="451" spans="3:36">
      <c r="C451" s="284" t="s">
        <v>499</v>
      </c>
      <c r="E451" s="257" t="s">
        <v>52</v>
      </c>
      <c r="F451" s="267" t="s">
        <v>1953</v>
      </c>
      <c r="G451" s="267">
        <v>6.1437191985699995</v>
      </c>
      <c r="H451" s="274">
        <v>0.34604912899999996</v>
      </c>
      <c r="I451" s="274">
        <v>2.0960725399999998</v>
      </c>
      <c r="J451" s="274">
        <v>2.99796363957</v>
      </c>
      <c r="K451" s="274">
        <v>0.70363388999999998</v>
      </c>
      <c r="L451" s="267">
        <v>6.0658093965517237</v>
      </c>
      <c r="M451" s="263">
        <v>88.753293999999997</v>
      </c>
      <c r="N451" s="263">
        <v>0.92135988363491617</v>
      </c>
      <c r="O451" s="262">
        <v>5.175839465146401E-5</v>
      </c>
      <c r="P451" s="262">
        <v>8.0148443430268984E-8</v>
      </c>
      <c r="Q451" s="285">
        <v>0.69938752000000004</v>
      </c>
      <c r="R451" s="281">
        <v>4.0859154E-3</v>
      </c>
      <c r="S451" s="258"/>
      <c r="T451" s="258" t="s">
        <v>1201</v>
      </c>
      <c r="U451" s="258"/>
      <c r="V451" s="258"/>
      <c r="X451" s="299"/>
      <c r="Y451" s="257"/>
      <c r="Z451" s="257"/>
      <c r="AA451" s="257"/>
      <c r="AB451" s="257"/>
      <c r="AC451" s="257"/>
      <c r="AD451" s="257"/>
      <c r="AE451" s="257"/>
      <c r="AF451" s="257"/>
      <c r="AG451" s="257"/>
      <c r="AH451" s="257"/>
      <c r="AI451" s="257"/>
      <c r="AJ451" s="257"/>
    </row>
    <row r="452" spans="3:36">
      <c r="C452" s="284" t="s">
        <v>500</v>
      </c>
      <c r="E452" s="257" t="s">
        <v>52</v>
      </c>
      <c r="F452" s="267" t="s">
        <v>1954</v>
      </c>
      <c r="G452" s="267">
        <v>4.9030006144599998</v>
      </c>
      <c r="H452" s="274">
        <v>0.32446977599999999</v>
      </c>
      <c r="I452" s="274">
        <v>1.8077613299999999</v>
      </c>
      <c r="J452" s="274">
        <v>2.1878005584600002</v>
      </c>
      <c r="K452" s="274">
        <v>0.58296895000000004</v>
      </c>
      <c r="L452" s="267">
        <v>5.0255943965517238</v>
      </c>
      <c r="M452" s="263">
        <v>71.124357000000003</v>
      </c>
      <c r="N452" s="263">
        <v>0.79496176025565546</v>
      </c>
      <c r="O452" s="262">
        <v>4.4662517702560007E-5</v>
      </c>
      <c r="P452" s="262">
        <v>7.0053747990589E-8</v>
      </c>
      <c r="Q452" s="285">
        <v>0.52198169000000005</v>
      </c>
      <c r="R452" s="281">
        <v>3.3931637000000001E-3</v>
      </c>
      <c r="S452" s="258"/>
      <c r="T452" s="258" t="s">
        <v>1201</v>
      </c>
      <c r="U452" s="258"/>
      <c r="V452" s="258"/>
      <c r="X452" s="299"/>
      <c r="Y452" s="257"/>
      <c r="Z452" s="257"/>
      <c r="AA452" s="257"/>
      <c r="AB452" s="257"/>
      <c r="AC452" s="257"/>
      <c r="AD452" s="257"/>
      <c r="AE452" s="257"/>
      <c r="AF452" s="257"/>
      <c r="AG452" s="257"/>
      <c r="AH452" s="257"/>
      <c r="AI452" s="257"/>
      <c r="AJ452" s="257"/>
    </row>
    <row r="453" spans="3:36">
      <c r="C453" s="284" t="s">
        <v>501</v>
      </c>
      <c r="D453" s="272"/>
      <c r="E453" s="257" t="s">
        <v>52</v>
      </c>
      <c r="F453" s="267" t="s">
        <v>1955</v>
      </c>
      <c r="G453" s="267">
        <v>4.0341096794400002</v>
      </c>
      <c r="H453" s="274">
        <v>0.31924033900000004</v>
      </c>
      <c r="I453" s="274">
        <v>1.6234033000000001</v>
      </c>
      <c r="J453" s="274">
        <v>1.58691907044</v>
      </c>
      <c r="K453" s="274">
        <v>0.50454697000000004</v>
      </c>
      <c r="L453" s="267">
        <v>4.3495428448275861</v>
      </c>
      <c r="M453" s="263">
        <v>59.464740999999997</v>
      </c>
      <c r="N453" s="263">
        <v>0.71588593851503712</v>
      </c>
      <c r="O453" s="262">
        <v>4.0214777754760001E-5</v>
      </c>
      <c r="P453" s="262">
        <v>6.4172098500499009E-8</v>
      </c>
      <c r="Q453" s="285">
        <v>0.39711222999999995</v>
      </c>
      <c r="R453" s="281">
        <v>2.5129088000000002E-3</v>
      </c>
      <c r="S453" s="258"/>
      <c r="T453" s="258" t="s">
        <v>1201</v>
      </c>
      <c r="U453" s="258"/>
      <c r="V453" s="258"/>
      <c r="X453" s="299"/>
      <c r="Y453" s="257"/>
      <c r="Z453" s="257"/>
      <c r="AA453" s="257"/>
      <c r="AB453" s="257"/>
      <c r="AC453" s="257"/>
      <c r="AD453" s="257"/>
      <c r="AE453" s="257"/>
      <c r="AF453" s="257"/>
      <c r="AG453" s="257"/>
      <c r="AH453" s="257"/>
      <c r="AI453" s="257"/>
      <c r="AJ453" s="257"/>
    </row>
    <row r="454" spans="3:36">
      <c r="C454" s="284" t="s">
        <v>502</v>
      </c>
      <c r="E454" s="257" t="s">
        <v>52</v>
      </c>
      <c r="F454" s="267" t="s">
        <v>1956</v>
      </c>
      <c r="G454" s="267">
        <v>3.4381816306699999</v>
      </c>
      <c r="H454" s="274">
        <v>0.26177022900000002</v>
      </c>
      <c r="I454" s="274">
        <v>1.2399245300000001</v>
      </c>
      <c r="J454" s="274">
        <v>1.4423170616699998</v>
      </c>
      <c r="K454" s="274">
        <v>0.49416980999999999</v>
      </c>
      <c r="L454" s="267">
        <v>4.2600845689655173</v>
      </c>
      <c r="M454" s="263">
        <v>57.125253000000001</v>
      </c>
      <c r="N454" s="263">
        <v>0.56577773108693596</v>
      </c>
      <c r="O454" s="262">
        <v>3.170924947023E-5</v>
      </c>
      <c r="P454" s="262">
        <v>5.2563377371279988E-8</v>
      </c>
      <c r="Q454" s="285">
        <v>0.34209805100000001</v>
      </c>
      <c r="R454" s="281">
        <v>2.5028934000000001E-3</v>
      </c>
      <c r="S454" s="258"/>
      <c r="T454" s="258" t="s">
        <v>1201</v>
      </c>
      <c r="U454" s="258"/>
      <c r="V454" s="258"/>
      <c r="X454" s="299"/>
      <c r="Y454" s="257"/>
      <c r="Z454" s="257"/>
      <c r="AA454" s="257"/>
      <c r="AB454" s="257"/>
      <c r="AC454" s="257"/>
      <c r="AD454" s="257"/>
      <c r="AE454" s="257"/>
      <c r="AF454" s="257"/>
      <c r="AG454" s="257"/>
      <c r="AH454" s="257"/>
      <c r="AI454" s="257"/>
      <c r="AJ454" s="257"/>
    </row>
    <row r="455" spans="3:36">
      <c r="C455" s="284" t="s">
        <v>503</v>
      </c>
      <c r="E455" s="257" t="s">
        <v>52</v>
      </c>
      <c r="F455" s="267" t="s">
        <v>1957</v>
      </c>
      <c r="G455" s="267">
        <v>3.4029564938300001</v>
      </c>
      <c r="H455" s="274">
        <v>0.26027884899999998</v>
      </c>
      <c r="I455" s="274">
        <v>1.22024055</v>
      </c>
      <c r="J455" s="274">
        <v>1.4299744648300001</v>
      </c>
      <c r="K455" s="274">
        <v>0.49246263000000001</v>
      </c>
      <c r="L455" s="267">
        <v>4.2453674999999995</v>
      </c>
      <c r="M455" s="263">
        <v>56.647920999999997</v>
      </c>
      <c r="N455" s="263">
        <v>0.55839023949743505</v>
      </c>
      <c r="O455" s="262">
        <v>3.128928025747E-5</v>
      </c>
      <c r="P455" s="262">
        <v>5.2054980315760005E-8</v>
      </c>
      <c r="Q455" s="285">
        <v>0.33771133799999997</v>
      </c>
      <c r="R455" s="281">
        <v>2.4371305999999998E-3</v>
      </c>
      <c r="S455" s="258"/>
      <c r="T455" s="258" t="s">
        <v>1201</v>
      </c>
      <c r="U455" s="258"/>
      <c r="V455" s="258"/>
      <c r="X455" s="299"/>
      <c r="Y455" s="257"/>
      <c r="Z455" s="257"/>
      <c r="AA455" s="257"/>
      <c r="AB455" s="257"/>
      <c r="AC455" s="257"/>
      <c r="AD455" s="257"/>
      <c r="AE455" s="257"/>
      <c r="AF455" s="257"/>
      <c r="AG455" s="257"/>
      <c r="AH455" s="257"/>
      <c r="AI455" s="257"/>
      <c r="AJ455" s="257"/>
    </row>
    <row r="456" spans="3:36">
      <c r="C456" s="273" t="s">
        <v>85</v>
      </c>
      <c r="D456" s="272" t="s">
        <v>1249</v>
      </c>
      <c r="F456" s="291"/>
      <c r="G456" s="291"/>
      <c r="H456" s="289"/>
      <c r="I456" s="289"/>
      <c r="J456" s="289"/>
      <c r="K456" s="289"/>
      <c r="L456" s="290"/>
      <c r="M456" s="290"/>
      <c r="N456" s="290"/>
      <c r="O456" s="289"/>
      <c r="P456" s="289"/>
      <c r="Q456" s="289"/>
      <c r="R456" s="280"/>
      <c r="X456" s="260"/>
      <c r="Y456" s="257"/>
      <c r="Z456" s="257"/>
      <c r="AA456" s="257"/>
      <c r="AB456" s="257"/>
      <c r="AC456" s="257"/>
      <c r="AD456" s="257"/>
      <c r="AE456" s="257"/>
      <c r="AF456" s="257"/>
      <c r="AG456" s="257"/>
      <c r="AH456" s="257"/>
      <c r="AI456" s="257"/>
      <c r="AJ456" s="257"/>
    </row>
    <row r="457" spans="3:36">
      <c r="C457" s="284" t="s">
        <v>504</v>
      </c>
      <c r="E457" s="257" t="s">
        <v>52</v>
      </c>
      <c r="F457" s="267" t="s">
        <v>1958</v>
      </c>
      <c r="G457" s="267">
        <v>8.8810822539275449</v>
      </c>
      <c r="H457" s="274">
        <v>0.12945904989999998</v>
      </c>
      <c r="I457" s="274">
        <v>0.69035280190000003</v>
      </c>
      <c r="J457" s="274">
        <v>0.46719650212754554</v>
      </c>
      <c r="K457" s="274">
        <v>7.5940738999999997</v>
      </c>
      <c r="L457" s="267">
        <v>65.46615431034482</v>
      </c>
      <c r="M457" s="263">
        <v>199.39693</v>
      </c>
      <c r="N457" s="263">
        <v>1.3212615959690317</v>
      </c>
      <c r="O457" s="262">
        <v>7.1472601717470009E-5</v>
      </c>
      <c r="P457" s="262">
        <v>1.98057843634736E-7</v>
      </c>
      <c r="Q457" s="285">
        <v>0.98984357999999995</v>
      </c>
      <c r="R457" s="281">
        <v>2.2305649999999999E-3</v>
      </c>
      <c r="S457" s="258"/>
      <c r="T457" s="258" t="s">
        <v>1201</v>
      </c>
      <c r="U457" s="258"/>
      <c r="V457" s="258"/>
      <c r="X457" s="299"/>
      <c r="Y457" s="257"/>
      <c r="Z457" s="257"/>
      <c r="AA457" s="257"/>
      <c r="AB457" s="257"/>
      <c r="AC457" s="257"/>
      <c r="AD457" s="257"/>
      <c r="AE457" s="257"/>
      <c r="AF457" s="257"/>
      <c r="AG457" s="257"/>
      <c r="AH457" s="257"/>
      <c r="AI457" s="257"/>
      <c r="AJ457" s="257"/>
    </row>
    <row r="458" spans="3:36">
      <c r="C458" s="284" t="s">
        <v>505</v>
      </c>
      <c r="E458" s="257" t="s">
        <v>52</v>
      </c>
      <c r="F458" s="267" t="s">
        <v>1959</v>
      </c>
      <c r="G458" s="267">
        <v>9.4154167708553</v>
      </c>
      <c r="H458" s="274">
        <v>0.1236183932</v>
      </c>
      <c r="I458" s="274">
        <v>0.68117798679999997</v>
      </c>
      <c r="J458" s="274">
        <v>0.40670439085530002</v>
      </c>
      <c r="K458" s="274">
        <v>8.2039159999999995</v>
      </c>
      <c r="L458" s="267">
        <v>70.723413793103447</v>
      </c>
      <c r="M458" s="263">
        <v>199.46092999999999</v>
      </c>
      <c r="N458" s="263">
        <v>1.4043561784384746</v>
      </c>
      <c r="O458" s="262">
        <v>7.5927451332605017E-5</v>
      </c>
      <c r="P458" s="262">
        <v>2.1201126163647191E-7</v>
      </c>
      <c r="Q458" s="285">
        <v>1.0295251400000001</v>
      </c>
      <c r="R458" s="281">
        <v>2.3103580000000002E-3</v>
      </c>
      <c r="S458" s="258"/>
      <c r="T458" s="258" t="s">
        <v>1201</v>
      </c>
      <c r="U458" s="258"/>
      <c r="V458" s="258"/>
      <c r="X458" s="299"/>
      <c r="Y458" s="257"/>
      <c r="Z458" s="257"/>
      <c r="AA458" s="257"/>
      <c r="AB458" s="257"/>
      <c r="AC458" s="257"/>
      <c r="AD458" s="257"/>
      <c r="AE458" s="257"/>
      <c r="AF458" s="257"/>
      <c r="AG458" s="257"/>
      <c r="AH458" s="257"/>
      <c r="AI458" s="257"/>
      <c r="AJ458" s="257"/>
    </row>
    <row r="459" spans="3:36">
      <c r="C459" s="284" t="s">
        <v>506</v>
      </c>
      <c r="E459" s="257" t="s">
        <v>52</v>
      </c>
      <c r="F459" s="267" t="s">
        <v>1960</v>
      </c>
      <c r="G459" s="267">
        <v>8.2054306597030529</v>
      </c>
      <c r="H459" s="274">
        <v>7.4766831699999994E-2</v>
      </c>
      <c r="I459" s="274">
        <v>0.44546459999999993</v>
      </c>
      <c r="J459" s="274">
        <v>0.46129042800305325</v>
      </c>
      <c r="K459" s="274">
        <v>7.2239088000000002</v>
      </c>
      <c r="L459" s="267">
        <v>62.275075862068967</v>
      </c>
      <c r="M459" s="263">
        <v>154.94676999999999</v>
      </c>
      <c r="N459" s="263">
        <v>1.1845579379310267</v>
      </c>
      <c r="O459" s="262">
        <v>6.3900593315859992E-5</v>
      </c>
      <c r="P459" s="262">
        <v>1.8272062506616098E-7</v>
      </c>
      <c r="Q459" s="285">
        <v>0.90206575</v>
      </c>
      <c r="R459" s="281">
        <v>2.0285003E-3</v>
      </c>
      <c r="S459" s="258"/>
      <c r="T459" s="258" t="s">
        <v>1201</v>
      </c>
      <c r="U459" s="258"/>
      <c r="V459" s="258"/>
      <c r="X459" s="299"/>
      <c r="Y459" s="257"/>
      <c r="Z459" s="257"/>
      <c r="AA459" s="257"/>
      <c r="AB459" s="257"/>
      <c r="AC459" s="257"/>
      <c r="AD459" s="257"/>
      <c r="AE459" s="257"/>
      <c r="AF459" s="257"/>
      <c r="AG459" s="257"/>
      <c r="AH459" s="257"/>
      <c r="AI459" s="257"/>
      <c r="AJ459" s="257"/>
    </row>
    <row r="460" spans="3:36">
      <c r="C460" s="284" t="s">
        <v>507</v>
      </c>
      <c r="E460" s="257" t="s">
        <v>52</v>
      </c>
      <c r="F460" s="267" t="s">
        <v>1961</v>
      </c>
      <c r="G460" s="267">
        <v>8.9787904963815848</v>
      </c>
      <c r="H460" s="274">
        <v>0.12844965690000001</v>
      </c>
      <c r="I460" s="274">
        <v>0.68731221479999993</v>
      </c>
      <c r="J460" s="274">
        <v>0.45702942468158408</v>
      </c>
      <c r="K460" s="274">
        <v>7.7059991999999999</v>
      </c>
      <c r="L460" s="267">
        <v>66.431027586206895</v>
      </c>
      <c r="M460" s="263">
        <v>198.87239</v>
      </c>
      <c r="N460" s="263">
        <v>1.3361820112527625</v>
      </c>
      <c r="O460" s="262">
        <v>7.2271602636960001E-5</v>
      </c>
      <c r="P460" s="262">
        <v>2.0060855669834528E-7</v>
      </c>
      <c r="Q460" s="285">
        <v>0.99557489999999993</v>
      </c>
      <c r="R460" s="281">
        <v>2.2551201999999998E-3</v>
      </c>
      <c r="S460" s="258"/>
      <c r="T460" s="258" t="s">
        <v>1201</v>
      </c>
      <c r="U460" s="258"/>
      <c r="V460" s="258"/>
      <c r="X460" s="299"/>
      <c r="Y460" s="257"/>
      <c r="Z460" s="257"/>
      <c r="AA460" s="257"/>
      <c r="AB460" s="257"/>
      <c r="AC460" s="257"/>
      <c r="AD460" s="257"/>
      <c r="AE460" s="257"/>
      <c r="AF460" s="257"/>
      <c r="AG460" s="257"/>
      <c r="AH460" s="257"/>
      <c r="AI460" s="257"/>
      <c r="AJ460" s="257"/>
    </row>
    <row r="461" spans="3:36">
      <c r="C461" s="284" t="s">
        <v>508</v>
      </c>
      <c r="E461" s="257" t="s">
        <v>52</v>
      </c>
      <c r="F461" s="267" t="s">
        <v>1962</v>
      </c>
      <c r="G461" s="267">
        <v>8.805174110055475</v>
      </c>
      <c r="H461" s="274">
        <v>0.1299014181</v>
      </c>
      <c r="I461" s="274">
        <v>0.68590093230000004</v>
      </c>
      <c r="J461" s="274">
        <v>0.47402695965547498</v>
      </c>
      <c r="K461" s="274">
        <v>7.5153448000000003</v>
      </c>
      <c r="L461" s="267">
        <v>64.787455172413786</v>
      </c>
      <c r="M461" s="263">
        <v>197.34698</v>
      </c>
      <c r="N461" s="263">
        <v>1.3089751137282177</v>
      </c>
      <c r="O461" s="262">
        <v>7.0810153183979994E-5</v>
      </c>
      <c r="P461" s="262">
        <v>1.9616625159203897E-7</v>
      </c>
      <c r="Q461" s="285">
        <v>0.97939765000000001</v>
      </c>
      <c r="R461" s="281">
        <v>2.2440519999999999E-3</v>
      </c>
      <c r="S461" s="258"/>
      <c r="T461" s="258" t="s">
        <v>1201</v>
      </c>
      <c r="U461" s="258"/>
      <c r="V461" s="258"/>
      <c r="X461" s="299"/>
      <c r="Y461" s="257"/>
      <c r="Z461" s="257"/>
      <c r="AA461" s="257"/>
      <c r="AB461" s="257"/>
      <c r="AC461" s="257"/>
      <c r="AD461" s="257"/>
      <c r="AE461" s="257"/>
      <c r="AF461" s="257"/>
      <c r="AG461" s="257"/>
      <c r="AH461" s="257"/>
      <c r="AI461" s="257"/>
      <c r="AJ461" s="257"/>
    </row>
    <row r="462" spans="3:36">
      <c r="C462" s="284" t="s">
        <v>509</v>
      </c>
      <c r="E462" s="257" t="s">
        <v>52</v>
      </c>
      <c r="F462" s="267" t="s">
        <v>1963</v>
      </c>
      <c r="G462" s="267">
        <v>8.8923745984123599</v>
      </c>
      <c r="H462" s="274">
        <v>0.12924126969999999</v>
      </c>
      <c r="I462" s="274">
        <v>0.68828285340000006</v>
      </c>
      <c r="J462" s="274">
        <v>0.46562187531236038</v>
      </c>
      <c r="K462" s="274">
        <v>7.6092285999999998</v>
      </c>
      <c r="L462" s="267">
        <v>65.596798275862071</v>
      </c>
      <c r="M462" s="263">
        <v>198.72178</v>
      </c>
      <c r="N462" s="263">
        <v>1.3228265753005568</v>
      </c>
      <c r="O462" s="262">
        <v>7.1555276724780015E-5</v>
      </c>
      <c r="P462" s="262">
        <v>1.9837754590698702E-7</v>
      </c>
      <c r="Q462" s="285">
        <v>0.98903271999999998</v>
      </c>
      <c r="R462" s="281">
        <v>2.2412101E-3</v>
      </c>
      <c r="S462" s="258"/>
      <c r="T462" s="258" t="s">
        <v>1201</v>
      </c>
      <c r="U462" s="258"/>
      <c r="V462" s="258"/>
      <c r="X462" s="299"/>
      <c r="Y462" s="257"/>
      <c r="Z462" s="257"/>
      <c r="AA462" s="257"/>
      <c r="AB462" s="257"/>
      <c r="AC462" s="257"/>
      <c r="AD462" s="257"/>
      <c r="AE462" s="257"/>
      <c r="AF462" s="257"/>
      <c r="AG462" s="257"/>
      <c r="AH462" s="257"/>
      <c r="AI462" s="257"/>
      <c r="AJ462" s="257"/>
    </row>
    <row r="463" spans="3:36">
      <c r="C463" s="284" t="s">
        <v>510</v>
      </c>
      <c r="E463" s="257" t="s">
        <v>52</v>
      </c>
      <c r="F463" s="267" t="s">
        <v>1964</v>
      </c>
      <c r="G463" s="267">
        <v>9.2368066328699054</v>
      </c>
      <c r="H463" s="274">
        <v>0.12598798</v>
      </c>
      <c r="I463" s="274">
        <v>0.68341654519999995</v>
      </c>
      <c r="J463" s="274">
        <v>0.43079840766990568</v>
      </c>
      <c r="K463" s="274">
        <v>7.9966036999999996</v>
      </c>
      <c r="L463" s="267">
        <v>68.936238793103442</v>
      </c>
      <c r="M463" s="263">
        <v>198.97925000000001</v>
      </c>
      <c r="N463" s="263">
        <v>1.3760074694333706</v>
      </c>
      <c r="O463" s="262">
        <v>7.4407019064919017E-5</v>
      </c>
      <c r="P463" s="262">
        <v>2.0729007681291926E-7</v>
      </c>
      <c r="Q463" s="285">
        <v>1.0143542700000001</v>
      </c>
      <c r="R463" s="281">
        <v>2.3001124000000001E-3</v>
      </c>
      <c r="S463" s="258"/>
      <c r="T463" s="258" t="s">
        <v>1201</v>
      </c>
      <c r="U463" s="258"/>
      <c r="V463" s="258"/>
      <c r="X463" s="299"/>
      <c r="Y463" s="257"/>
      <c r="Z463" s="257"/>
      <c r="AA463" s="257"/>
      <c r="AB463" s="257"/>
      <c r="AC463" s="257"/>
      <c r="AD463" s="257"/>
      <c r="AE463" s="257"/>
      <c r="AF463" s="257"/>
      <c r="AG463" s="257"/>
      <c r="AH463" s="257"/>
      <c r="AI463" s="257"/>
      <c r="AJ463" s="257"/>
    </row>
    <row r="464" spans="3:36">
      <c r="C464" s="284" t="s">
        <v>511</v>
      </c>
      <c r="E464" s="257" t="s">
        <v>52</v>
      </c>
      <c r="F464" s="267" t="s">
        <v>1965</v>
      </c>
      <c r="G464" s="267">
        <v>9.0245359260203468</v>
      </c>
      <c r="H464" s="274">
        <v>0.12797546110000002</v>
      </c>
      <c r="I464" s="274">
        <v>0.68594503160000009</v>
      </c>
      <c r="J464" s="274">
        <v>0.45223943332034661</v>
      </c>
      <c r="K464" s="274">
        <v>7.7583760000000002</v>
      </c>
      <c r="L464" s="267">
        <v>66.882551724137926</v>
      </c>
      <c r="M464" s="263">
        <v>198.64870999999999</v>
      </c>
      <c r="N464" s="263">
        <v>1.3431780097246531</v>
      </c>
      <c r="O464" s="262">
        <v>7.2646282450989987E-5</v>
      </c>
      <c r="P464" s="262">
        <v>2.018026757915145E-7</v>
      </c>
      <c r="Q464" s="285">
        <v>0.99831919999999996</v>
      </c>
      <c r="R464" s="281">
        <v>2.2662264999999998E-3</v>
      </c>
      <c r="S464" s="258"/>
      <c r="T464" s="258" t="s">
        <v>1201</v>
      </c>
      <c r="U464" s="258"/>
      <c r="V464" s="258"/>
      <c r="X464" s="299"/>
      <c r="Y464" s="257"/>
      <c r="Z464" s="257"/>
      <c r="AA464" s="257"/>
      <c r="AB464" s="257"/>
      <c r="AC464" s="257"/>
      <c r="AD464" s="257"/>
      <c r="AE464" s="257"/>
      <c r="AF464" s="257"/>
      <c r="AG464" s="257"/>
      <c r="AH464" s="257"/>
      <c r="AI464" s="257"/>
      <c r="AJ464" s="257"/>
    </row>
    <row r="465" spans="3:36">
      <c r="C465" s="284" t="s">
        <v>512</v>
      </c>
      <c r="E465" s="257" t="s">
        <v>52</v>
      </c>
      <c r="F465" s="267" t="s">
        <v>1966</v>
      </c>
      <c r="G465" s="267">
        <v>9.3928015919093006</v>
      </c>
      <c r="H465" s="274">
        <v>0.12356757779999999</v>
      </c>
      <c r="I465" s="274">
        <v>0.68056660769999999</v>
      </c>
      <c r="J465" s="274">
        <v>0.40694510640930004</v>
      </c>
      <c r="K465" s="274">
        <v>8.1817223000000006</v>
      </c>
      <c r="L465" s="267">
        <v>70.532088793103455</v>
      </c>
      <c r="M465" s="263">
        <v>199.18498</v>
      </c>
      <c r="N465" s="263">
        <v>1.401001223837913</v>
      </c>
      <c r="O465" s="262">
        <v>7.5746968348230014E-5</v>
      </c>
      <c r="P465" s="262">
        <v>2.1147061669398223E-7</v>
      </c>
      <c r="Q465" s="285">
        <v>1.0276028699999999</v>
      </c>
      <c r="R465" s="281">
        <v>2.3050220999999999E-3</v>
      </c>
      <c r="S465" s="258"/>
      <c r="T465" s="258" t="s">
        <v>1201</v>
      </c>
      <c r="U465" s="258"/>
      <c r="V465" s="258"/>
      <c r="X465" s="299"/>
      <c r="Y465" s="257"/>
      <c r="Z465" s="257"/>
      <c r="AA465" s="257"/>
      <c r="AB465" s="257"/>
      <c r="AC465" s="257"/>
      <c r="AD465" s="257"/>
      <c r="AE465" s="257"/>
      <c r="AF465" s="257"/>
      <c r="AG465" s="257"/>
      <c r="AH465" s="257"/>
      <c r="AI465" s="257"/>
      <c r="AJ465" s="257"/>
    </row>
    <row r="466" spans="3:36">
      <c r="C466" s="284" t="s">
        <v>513</v>
      </c>
      <c r="E466" s="257" t="s">
        <v>52</v>
      </c>
      <c r="F466" s="267" t="s">
        <v>1967</v>
      </c>
      <c r="G466" s="267">
        <v>9.1276451348734309</v>
      </c>
      <c r="H466" s="274">
        <v>0.12659311699999998</v>
      </c>
      <c r="I466" s="274">
        <v>0.67328744660000006</v>
      </c>
      <c r="J466" s="274">
        <v>0.44166437127343089</v>
      </c>
      <c r="K466" s="274">
        <v>7.8861001999999996</v>
      </c>
      <c r="L466" s="267">
        <v>67.9836224137931</v>
      </c>
      <c r="M466" s="263">
        <v>194.63153</v>
      </c>
      <c r="N466" s="263">
        <v>1.3577541898176073</v>
      </c>
      <c r="O466" s="262">
        <v>7.3420575926457998E-5</v>
      </c>
      <c r="P466" s="262">
        <v>2.0458961644386556E-7</v>
      </c>
      <c r="Q466" s="285">
        <v>0.99563716999999996</v>
      </c>
      <c r="R466" s="281">
        <v>2.3414702000000001E-3</v>
      </c>
      <c r="S466" s="258"/>
      <c r="T466" s="258" t="s">
        <v>1201</v>
      </c>
      <c r="U466" s="258"/>
      <c r="V466" s="258"/>
      <c r="X466" s="299"/>
      <c r="Y466" s="257"/>
      <c r="Z466" s="257"/>
      <c r="AA466" s="257"/>
      <c r="AB466" s="257"/>
      <c r="AC466" s="257"/>
      <c r="AD466" s="257"/>
      <c r="AE466" s="257"/>
      <c r="AF466" s="257"/>
      <c r="AG466" s="257"/>
      <c r="AH466" s="257"/>
      <c r="AI466" s="257"/>
      <c r="AJ466" s="257"/>
    </row>
    <row r="467" spans="3:36">
      <c r="C467" s="273" t="s">
        <v>86</v>
      </c>
      <c r="D467" s="272" t="s">
        <v>149</v>
      </c>
      <c r="F467" s="291"/>
      <c r="G467" s="291"/>
      <c r="H467" s="289"/>
      <c r="I467" s="289"/>
      <c r="J467" s="289"/>
      <c r="K467" s="289"/>
      <c r="L467" s="290"/>
      <c r="M467" s="290"/>
      <c r="N467" s="290"/>
      <c r="O467" s="289"/>
      <c r="P467" s="289"/>
      <c r="Q467" s="289"/>
      <c r="R467" s="280"/>
      <c r="X467" s="260"/>
      <c r="Y467" s="257"/>
      <c r="Z467" s="257"/>
      <c r="AA467" s="257"/>
      <c r="AB467" s="257"/>
      <c r="AC467" s="257"/>
      <c r="AD467" s="257"/>
      <c r="AE467" s="257"/>
      <c r="AF467" s="257"/>
      <c r="AG467" s="257"/>
      <c r="AH467" s="257"/>
      <c r="AI467" s="257"/>
      <c r="AJ467" s="257"/>
    </row>
    <row r="468" spans="3:36">
      <c r="C468" s="284" t="s">
        <v>514</v>
      </c>
      <c r="D468" s="272"/>
      <c r="E468" s="257" t="s">
        <v>52</v>
      </c>
      <c r="F468" s="267" t="s">
        <v>1968</v>
      </c>
      <c r="G468" s="267">
        <v>17.313229860072585</v>
      </c>
      <c r="H468" s="274">
        <v>0.37902302360000001</v>
      </c>
      <c r="I468" s="274">
        <v>7.9031790351000009</v>
      </c>
      <c r="J468" s="274">
        <v>7.4721642013725846</v>
      </c>
      <c r="K468" s="274">
        <v>1.5588636</v>
      </c>
      <c r="L468" s="267">
        <v>13.438479310344826</v>
      </c>
      <c r="M468" s="263">
        <v>190.48623000000001</v>
      </c>
      <c r="N468" s="263">
        <v>2.9712779082690641</v>
      </c>
      <c r="O468" s="262">
        <v>1.6880397702389899E-4</v>
      </c>
      <c r="P468" s="262">
        <v>2.0722809532594019E-7</v>
      </c>
      <c r="Q468" s="285">
        <v>1.8071101899999999</v>
      </c>
      <c r="R468" s="281">
        <v>3.6941073E-3</v>
      </c>
      <c r="S468" s="258"/>
      <c r="T468" s="258" t="s">
        <v>1201</v>
      </c>
      <c r="U468" s="258"/>
      <c r="V468" s="258"/>
      <c r="X468" s="299"/>
      <c r="Y468" s="257"/>
      <c r="Z468" s="257"/>
      <c r="AA468" s="257"/>
      <c r="AB468" s="257"/>
      <c r="AC468" s="257"/>
      <c r="AD468" s="257"/>
      <c r="AE468" s="257"/>
      <c r="AF468" s="257"/>
      <c r="AG468" s="257"/>
      <c r="AH468" s="257"/>
      <c r="AI468" s="257"/>
      <c r="AJ468" s="257"/>
    </row>
    <row r="469" spans="3:36">
      <c r="C469" s="284" t="s">
        <v>515</v>
      </c>
      <c r="E469" s="257" t="s">
        <v>52</v>
      </c>
      <c r="F469" s="267" t="s">
        <v>1969</v>
      </c>
      <c r="G469" s="267">
        <v>8.4998051718910741</v>
      </c>
      <c r="H469" s="274">
        <v>0.24500575799999996</v>
      </c>
      <c r="I469" s="274">
        <v>3.4375357500000003</v>
      </c>
      <c r="J469" s="274">
        <v>3.4624562638910734</v>
      </c>
      <c r="K469" s="274">
        <v>1.3548074000000001</v>
      </c>
      <c r="L469" s="267">
        <v>11.679374137931035</v>
      </c>
      <c r="M469" s="263">
        <v>180.71331000000001</v>
      </c>
      <c r="N469" s="263">
        <v>1.3920528695743164</v>
      </c>
      <c r="O469" s="262">
        <v>7.8599863520100013E-5</v>
      </c>
      <c r="P469" s="262">
        <v>1.09541088440602E-7</v>
      </c>
      <c r="Q469" s="285">
        <v>1.0172862899999999</v>
      </c>
      <c r="R469" s="281">
        <v>2.1860309000000001E-3</v>
      </c>
      <c r="S469" s="258"/>
      <c r="T469" s="258" t="s">
        <v>1201</v>
      </c>
      <c r="U469" s="258"/>
      <c r="V469" s="258"/>
      <c r="X469" s="299"/>
      <c r="Y469" s="257"/>
      <c r="Z469" s="257"/>
      <c r="AA469" s="257"/>
      <c r="AB469" s="257"/>
      <c r="AC469" s="257"/>
      <c r="AD469" s="257"/>
      <c r="AE469" s="257"/>
      <c r="AF469" s="257"/>
      <c r="AG469" s="257"/>
      <c r="AH469" s="257"/>
      <c r="AI469" s="257"/>
      <c r="AJ469" s="257"/>
    </row>
    <row r="470" spans="3:36">
      <c r="C470" s="284" t="s">
        <v>516</v>
      </c>
      <c r="E470" s="257" t="s">
        <v>52</v>
      </c>
      <c r="F470" s="267" t="s">
        <v>1970</v>
      </c>
      <c r="G470" s="267">
        <v>14.536273142949</v>
      </c>
      <c r="H470" s="274">
        <v>0.34045037760000002</v>
      </c>
      <c r="I470" s="274">
        <v>6.5941873400000004</v>
      </c>
      <c r="J470" s="274">
        <v>6.1969443253490004</v>
      </c>
      <c r="K470" s="274">
        <v>1.4046911</v>
      </c>
      <c r="L470" s="267">
        <v>12.109406034482758</v>
      </c>
      <c r="M470" s="263">
        <v>171.96976000000001</v>
      </c>
      <c r="N470" s="263">
        <v>2.4989043887767064</v>
      </c>
      <c r="O470" s="262">
        <v>1.4188398943361797E-4</v>
      </c>
      <c r="P470" s="262">
        <v>1.7651322907195505E-7</v>
      </c>
      <c r="Q470" s="285">
        <v>1.54243972</v>
      </c>
      <c r="R470" s="281">
        <v>3.2152152000000001E-3</v>
      </c>
      <c r="S470" s="258"/>
      <c r="T470" s="258" t="s">
        <v>1201</v>
      </c>
      <c r="U470" s="258"/>
      <c r="V470" s="258"/>
      <c r="X470" s="299"/>
      <c r="Y470" s="257"/>
      <c r="Z470" s="257"/>
      <c r="AA470" s="257"/>
      <c r="AB470" s="257"/>
      <c r="AC470" s="257"/>
      <c r="AD470" s="257"/>
      <c r="AE470" s="257"/>
      <c r="AF470" s="257"/>
      <c r="AG470" s="257"/>
      <c r="AH470" s="257"/>
      <c r="AI470" s="257"/>
      <c r="AJ470" s="257"/>
    </row>
    <row r="471" spans="3:36">
      <c r="C471" s="284" t="s">
        <v>517</v>
      </c>
      <c r="E471" s="257" t="s">
        <v>52</v>
      </c>
      <c r="F471" s="267" t="s">
        <v>1971</v>
      </c>
      <c r="G471" s="267">
        <v>17.333262525722724</v>
      </c>
      <c r="H471" s="274">
        <v>0.33345101101199998</v>
      </c>
      <c r="I471" s="274">
        <v>8.094075469049999</v>
      </c>
      <c r="J471" s="274">
        <v>7.8051133456607262</v>
      </c>
      <c r="K471" s="274">
        <v>1.1006227</v>
      </c>
      <c r="L471" s="267">
        <v>9.4881267241379295</v>
      </c>
      <c r="M471" s="263">
        <v>144.11095</v>
      </c>
      <c r="N471" s="263">
        <v>2.9725071036007202</v>
      </c>
      <c r="O471" s="262">
        <v>1.6917351450254433E-4</v>
      </c>
      <c r="P471" s="262">
        <v>1.9874044616990265E-7</v>
      </c>
      <c r="Q471" s="285">
        <v>1.77149219</v>
      </c>
      <c r="R471" s="281">
        <v>3.5721431999999999E-3</v>
      </c>
      <c r="S471" s="258"/>
      <c r="T471" s="258" t="s">
        <v>1201</v>
      </c>
      <c r="U471" s="258"/>
      <c r="V471" s="258"/>
      <c r="X471" s="299"/>
      <c r="Y471" s="257"/>
      <c r="Z471" s="257"/>
      <c r="AA471" s="257"/>
      <c r="AB471" s="257"/>
      <c r="AC471" s="257"/>
      <c r="AD471" s="257"/>
      <c r="AE471" s="257"/>
      <c r="AF471" s="257"/>
      <c r="AG471" s="257"/>
      <c r="AH471" s="257"/>
      <c r="AI471" s="257"/>
      <c r="AJ471" s="257"/>
    </row>
    <row r="472" spans="3:36">
      <c r="C472" s="284" t="s">
        <v>518</v>
      </c>
      <c r="E472" s="257" t="s">
        <v>52</v>
      </c>
      <c r="F472" s="267" t="s">
        <v>1972</v>
      </c>
      <c r="G472" s="267">
        <v>8.8239290552296392</v>
      </c>
      <c r="H472" s="274">
        <v>0.22862710551000001</v>
      </c>
      <c r="I472" s="274">
        <v>3.7168781232999999</v>
      </c>
      <c r="J472" s="274">
        <v>3.6741783264196379</v>
      </c>
      <c r="K472" s="274">
        <v>1.2042455000000001</v>
      </c>
      <c r="L472" s="267">
        <v>10.381426724137931</v>
      </c>
      <c r="M472" s="263">
        <v>153.20377999999999</v>
      </c>
      <c r="N472" s="263">
        <v>1.4678837771894178</v>
      </c>
      <c r="O472" s="262">
        <v>8.3070174975778023E-5</v>
      </c>
      <c r="P472" s="262">
        <v>1.0975956040672599E-7</v>
      </c>
      <c r="Q472" s="285">
        <v>1.07735183</v>
      </c>
      <c r="R472" s="281">
        <v>2.0231416999999998E-3</v>
      </c>
      <c r="S472" s="258"/>
      <c r="T472" s="258" t="s">
        <v>1201</v>
      </c>
      <c r="U472" s="258"/>
      <c r="V472" s="258"/>
      <c r="X472" s="299"/>
      <c r="Y472" s="257"/>
      <c r="Z472" s="257"/>
      <c r="AA472" s="257"/>
      <c r="AB472" s="257"/>
      <c r="AC472" s="257"/>
      <c r="AD472" s="257"/>
      <c r="AE472" s="257"/>
      <c r="AF472" s="257"/>
      <c r="AG472" s="257"/>
      <c r="AH472" s="257"/>
      <c r="AI472" s="257"/>
      <c r="AJ472" s="257"/>
    </row>
    <row r="473" spans="3:36">
      <c r="C473" s="284" t="s">
        <v>519</v>
      </c>
      <c r="E473" s="257" t="s">
        <v>52</v>
      </c>
      <c r="F473" s="267" t="s">
        <v>1973</v>
      </c>
      <c r="G473" s="267">
        <v>15.730175507672181</v>
      </c>
      <c r="H473" s="274">
        <v>0.39548288264000003</v>
      </c>
      <c r="I473" s="274">
        <v>6.8728456120999999</v>
      </c>
      <c r="J473" s="274">
        <v>6.511811212932181</v>
      </c>
      <c r="K473" s="274">
        <v>1.9500358</v>
      </c>
      <c r="L473" s="267">
        <v>16.810653448275861</v>
      </c>
      <c r="M473" s="263">
        <v>260.86727000000002</v>
      </c>
      <c r="N473" s="263">
        <v>2.6785906020585801</v>
      </c>
      <c r="O473" s="262">
        <v>1.5169844259337942E-4</v>
      </c>
      <c r="P473" s="262">
        <v>1.9508508446538424E-7</v>
      </c>
      <c r="Q473" s="285">
        <v>2.10830779</v>
      </c>
      <c r="R473" s="281">
        <v>3.6574301000000002E-3</v>
      </c>
      <c r="S473" s="258"/>
      <c r="T473" s="258" t="s">
        <v>1201</v>
      </c>
      <c r="U473" s="258"/>
      <c r="V473" s="258"/>
      <c r="X473" s="299"/>
      <c r="Y473" s="257"/>
      <c r="Z473" s="257"/>
      <c r="AA473" s="257"/>
      <c r="AB473" s="257"/>
      <c r="AC473" s="257"/>
      <c r="AD473" s="257"/>
      <c r="AE473" s="257"/>
      <c r="AF473" s="257"/>
      <c r="AG473" s="257"/>
      <c r="AH473" s="257"/>
      <c r="AI473" s="257"/>
      <c r="AJ473" s="257"/>
    </row>
    <row r="474" spans="3:36">
      <c r="C474" s="284" t="s">
        <v>520</v>
      </c>
      <c r="E474" s="257" t="s">
        <v>52</v>
      </c>
      <c r="F474" s="267" t="s">
        <v>1974</v>
      </c>
      <c r="G474" s="267">
        <v>17.335394609833788</v>
      </c>
      <c r="H474" s="274">
        <v>0.34555844867999996</v>
      </c>
      <c r="I474" s="274">
        <v>5.3308285563000002</v>
      </c>
      <c r="J474" s="274">
        <v>9.7253286048537859</v>
      </c>
      <c r="K474" s="274">
        <v>1.9336789999999999</v>
      </c>
      <c r="L474" s="267">
        <v>16.669646551724135</v>
      </c>
      <c r="M474" s="263">
        <v>257.73809999999997</v>
      </c>
      <c r="N474" s="263">
        <v>2.1393479195697829</v>
      </c>
      <c r="O474" s="262">
        <v>1.2078470948802299E-4</v>
      </c>
      <c r="P474" s="262">
        <v>1.6192990908967695E-7</v>
      </c>
      <c r="Q474" s="285">
        <v>2.0884804699999999</v>
      </c>
      <c r="R474" s="281">
        <v>3.0618991999999999E-3</v>
      </c>
      <c r="S474" s="258"/>
      <c r="T474" s="258" t="s">
        <v>1201</v>
      </c>
      <c r="U474" s="258"/>
      <c r="V474" s="258"/>
      <c r="X474" s="299"/>
      <c r="Y474" s="257"/>
      <c r="Z474" s="257"/>
      <c r="AA474" s="257"/>
      <c r="AB474" s="257"/>
      <c r="AC474" s="257"/>
      <c r="AD474" s="257"/>
      <c r="AE474" s="257"/>
      <c r="AF474" s="257"/>
      <c r="AG474" s="257"/>
      <c r="AH474" s="257"/>
      <c r="AI474" s="257"/>
      <c r="AJ474" s="257"/>
    </row>
    <row r="475" spans="3:36">
      <c r="C475" s="284" t="s">
        <v>521</v>
      </c>
      <c r="D475" s="272"/>
      <c r="E475" s="257" t="s">
        <v>52</v>
      </c>
      <c r="F475" s="267" t="s">
        <v>1975</v>
      </c>
      <c r="G475" s="267">
        <v>15.433624278488725</v>
      </c>
      <c r="H475" s="274">
        <v>0.38893987899999999</v>
      </c>
      <c r="I475" s="274">
        <v>6.5679205217999996</v>
      </c>
      <c r="J475" s="274">
        <v>6.4940410776887267</v>
      </c>
      <c r="K475" s="274">
        <v>1.9827227999999999</v>
      </c>
      <c r="L475" s="267">
        <v>17.092437931034482</v>
      </c>
      <c r="M475" s="263">
        <v>266.03120999999999</v>
      </c>
      <c r="N475" s="263">
        <v>2.5781828749633271</v>
      </c>
      <c r="O475" s="262">
        <v>1.4592270977105802E-4</v>
      </c>
      <c r="P475" s="262">
        <v>1.8948979728458022E-7</v>
      </c>
      <c r="Q475" s="285">
        <v>2.10550975</v>
      </c>
      <c r="R475" s="281">
        <v>3.5651694000000001E-3</v>
      </c>
      <c r="S475" s="258"/>
      <c r="T475" s="258" t="s">
        <v>1201</v>
      </c>
      <c r="U475" s="258"/>
      <c r="V475" s="258"/>
      <c r="X475" s="299"/>
      <c r="Y475" s="257"/>
      <c r="Z475" s="257"/>
      <c r="AA475" s="257"/>
      <c r="AB475" s="257"/>
      <c r="AC475" s="257"/>
      <c r="AD475" s="257"/>
      <c r="AE475" s="257"/>
      <c r="AF475" s="257"/>
      <c r="AG475" s="257"/>
      <c r="AH475" s="257"/>
      <c r="AI475" s="257"/>
      <c r="AJ475" s="257"/>
    </row>
    <row r="476" spans="3:36">
      <c r="C476" s="284" t="s">
        <v>522</v>
      </c>
      <c r="E476" s="257" t="s">
        <v>52</v>
      </c>
      <c r="F476" s="267" t="s">
        <v>1976</v>
      </c>
      <c r="G476" s="267">
        <v>14.47621347754</v>
      </c>
      <c r="H476" s="274">
        <v>0.39448396799999996</v>
      </c>
      <c r="I476" s="274">
        <v>6.2046470200000012</v>
      </c>
      <c r="J476" s="274">
        <v>6.4003243895399988</v>
      </c>
      <c r="K476" s="274">
        <v>1.4767581000000001</v>
      </c>
      <c r="L476" s="267">
        <v>12.730673275862069</v>
      </c>
      <c r="M476" s="263">
        <v>180.09771000000001</v>
      </c>
      <c r="N476" s="263">
        <v>2.3967242758247482</v>
      </c>
      <c r="O476" s="262">
        <v>1.3587197513199701E-4</v>
      </c>
      <c r="P476" s="262">
        <v>1.7473504745042681E-7</v>
      </c>
      <c r="Q476" s="285">
        <v>1.5501630399999999</v>
      </c>
      <c r="R476" s="281">
        <v>3.4866620000000002E-3</v>
      </c>
      <c r="S476" s="258"/>
      <c r="T476" s="258" t="s">
        <v>1201</v>
      </c>
      <c r="U476" s="258"/>
      <c r="V476" s="258"/>
      <c r="X476" s="299"/>
      <c r="Y476" s="257"/>
      <c r="Z476" s="257"/>
      <c r="AA476" s="257"/>
      <c r="AB476" s="257"/>
      <c r="AC476" s="257"/>
      <c r="AD476" s="257"/>
      <c r="AE476" s="257"/>
      <c r="AF476" s="257"/>
      <c r="AG476" s="257"/>
      <c r="AH476" s="257"/>
      <c r="AI476" s="257"/>
      <c r="AJ476" s="257"/>
    </row>
    <row r="477" spans="3:36">
      <c r="C477" s="284" t="s">
        <v>523</v>
      </c>
      <c r="E477" s="257" t="s">
        <v>52</v>
      </c>
      <c r="F477" s="267" t="s">
        <v>1977</v>
      </c>
      <c r="G477" s="267">
        <v>13.609150115269999</v>
      </c>
      <c r="H477" s="274">
        <v>0.38552212900000005</v>
      </c>
      <c r="I477" s="274">
        <v>6.1977286299999994</v>
      </c>
      <c r="J477" s="274">
        <v>5.7223660562699994</v>
      </c>
      <c r="K477" s="274">
        <v>1.3035333</v>
      </c>
      <c r="L477" s="267">
        <v>11.237356034482758</v>
      </c>
      <c r="M477" s="263">
        <v>155.58283</v>
      </c>
      <c r="N477" s="263">
        <v>2.3690000759621017</v>
      </c>
      <c r="O477" s="262">
        <v>1.34429192788523E-4</v>
      </c>
      <c r="P477" s="262">
        <v>1.7057055705761802E-7</v>
      </c>
      <c r="Q477" s="285">
        <v>1.3957801599999999</v>
      </c>
      <c r="R477" s="281">
        <v>3.4218530999999999E-3</v>
      </c>
      <c r="S477" s="258"/>
      <c r="T477" s="258" t="s">
        <v>1201</v>
      </c>
      <c r="U477" s="258"/>
      <c r="V477" s="258"/>
      <c r="X477" s="299"/>
      <c r="Y477" s="257"/>
      <c r="Z477" s="257"/>
      <c r="AA477" s="257"/>
      <c r="AB477" s="257"/>
      <c r="AC477" s="257"/>
      <c r="AD477" s="257"/>
      <c r="AE477" s="257"/>
      <c r="AF477" s="257"/>
      <c r="AG477" s="257"/>
      <c r="AH477" s="257"/>
      <c r="AI477" s="257"/>
      <c r="AJ477" s="257"/>
    </row>
    <row r="478" spans="3:36">
      <c r="C478" s="284" t="s">
        <v>524</v>
      </c>
      <c r="E478" s="257" t="s">
        <v>52</v>
      </c>
      <c r="F478" s="267" t="s">
        <v>1978</v>
      </c>
      <c r="G478" s="267">
        <v>9.5534591718540103</v>
      </c>
      <c r="H478" s="274">
        <v>0.23124595867</v>
      </c>
      <c r="I478" s="274">
        <v>4.3128105753000003</v>
      </c>
      <c r="J478" s="274">
        <v>3.9446122378840109</v>
      </c>
      <c r="K478" s="274">
        <v>1.0647903999999999</v>
      </c>
      <c r="L478" s="267">
        <v>9.1792275862068955</v>
      </c>
      <c r="M478" s="263">
        <v>128.97355999999999</v>
      </c>
      <c r="N478" s="263">
        <v>1.6516100040985076</v>
      </c>
      <c r="O478" s="262">
        <v>9.3711323907747491E-5</v>
      </c>
      <c r="P478" s="262">
        <v>1.1886876161969861E-7</v>
      </c>
      <c r="Q478" s="285">
        <v>0.99929873999999996</v>
      </c>
      <c r="R478" s="281">
        <v>2.1296612000000002E-3</v>
      </c>
      <c r="S478" s="258"/>
      <c r="T478" s="258" t="s">
        <v>1201</v>
      </c>
      <c r="U478" s="258"/>
      <c r="V478" s="258"/>
      <c r="X478" s="299"/>
      <c r="Y478" s="257"/>
      <c r="Z478" s="257"/>
      <c r="AA478" s="257"/>
      <c r="AB478" s="257"/>
      <c r="AC478" s="257"/>
      <c r="AD478" s="257"/>
      <c r="AE478" s="257"/>
      <c r="AF478" s="257"/>
      <c r="AG478" s="257"/>
      <c r="AH478" s="257"/>
      <c r="AI478" s="257"/>
      <c r="AJ478" s="257"/>
    </row>
    <row r="479" spans="3:36">
      <c r="C479" s="284" t="s">
        <v>525</v>
      </c>
      <c r="E479" s="257" t="s">
        <v>52</v>
      </c>
      <c r="F479" s="267" t="s">
        <v>1979</v>
      </c>
      <c r="G479" s="267">
        <v>23.280383771596824</v>
      </c>
      <c r="H479" s="274">
        <v>0.4107347328</v>
      </c>
      <c r="I479" s="274">
        <v>6.353824577000001</v>
      </c>
      <c r="J479" s="274">
        <v>14.854016061796822</v>
      </c>
      <c r="K479" s="274">
        <v>1.6618084</v>
      </c>
      <c r="L479" s="267">
        <v>14.325934482758619</v>
      </c>
      <c r="M479" s="263">
        <v>206.77732</v>
      </c>
      <c r="N479" s="263">
        <v>2.4673195662846101</v>
      </c>
      <c r="O479" s="262">
        <v>1.3931415764173449E-4</v>
      </c>
      <c r="P479" s="262">
        <v>1.7796703958058913E-7</v>
      </c>
      <c r="Q479" s="285">
        <v>3.0661564000000001</v>
      </c>
      <c r="R479" s="281">
        <v>7.3136959999999997E-3</v>
      </c>
      <c r="S479" s="258"/>
      <c r="T479" s="258" t="s">
        <v>1201</v>
      </c>
      <c r="U479" s="258"/>
      <c r="V479" s="258"/>
      <c r="X479" s="299"/>
      <c r="Y479" s="257"/>
      <c r="Z479" s="257"/>
      <c r="AA479" s="257"/>
      <c r="AB479" s="257"/>
      <c r="AC479" s="257"/>
      <c r="AD479" s="257"/>
      <c r="AE479" s="257"/>
      <c r="AF479" s="257"/>
      <c r="AG479" s="257"/>
      <c r="AH479" s="257"/>
      <c r="AI479" s="257"/>
      <c r="AJ479" s="257"/>
    </row>
    <row r="480" spans="3:36">
      <c r="C480" s="284" t="s">
        <v>526</v>
      </c>
      <c r="E480" s="257" t="s">
        <v>52</v>
      </c>
      <c r="F480" s="267" t="s">
        <v>1980</v>
      </c>
      <c r="G480" s="267">
        <v>15.593755303520933</v>
      </c>
      <c r="H480" s="274">
        <v>0.33029921534000006</v>
      </c>
      <c r="I480" s="274">
        <v>6.4420733020999998</v>
      </c>
      <c r="J480" s="274">
        <v>7.4638774860809329</v>
      </c>
      <c r="K480" s="274">
        <v>1.3575052999999999</v>
      </c>
      <c r="L480" s="267">
        <v>11.702631896551722</v>
      </c>
      <c r="M480" s="263">
        <v>165.63954000000001</v>
      </c>
      <c r="N480" s="263">
        <v>2.437171293985763</v>
      </c>
      <c r="O480" s="262">
        <v>1.383184773107186E-4</v>
      </c>
      <c r="P480" s="262">
        <v>1.7133632104846309E-7</v>
      </c>
      <c r="Q480" s="285">
        <v>1.7106350699999999</v>
      </c>
      <c r="R480" s="281">
        <v>3.7871061000000002E-3</v>
      </c>
      <c r="S480" s="258"/>
      <c r="T480" s="258" t="s">
        <v>1201</v>
      </c>
      <c r="U480" s="258"/>
      <c r="V480" s="258"/>
      <c r="X480" s="299"/>
      <c r="Y480" s="257"/>
      <c r="Z480" s="257"/>
      <c r="AA480" s="257"/>
      <c r="AB480" s="257"/>
      <c r="AC480" s="257"/>
      <c r="AD480" s="257"/>
      <c r="AE480" s="257"/>
      <c r="AF480" s="257"/>
      <c r="AG480" s="257"/>
      <c r="AH480" s="257"/>
      <c r="AI480" s="257"/>
      <c r="AJ480" s="257"/>
    </row>
    <row r="481" spans="3:36">
      <c r="C481" s="273" t="s">
        <v>87</v>
      </c>
      <c r="D481" s="272" t="s">
        <v>150</v>
      </c>
      <c r="F481" s="291"/>
      <c r="G481" s="291"/>
      <c r="H481" s="289"/>
      <c r="I481" s="289"/>
      <c r="J481" s="289"/>
      <c r="K481" s="289"/>
      <c r="L481" s="290"/>
      <c r="M481" s="290"/>
      <c r="N481" s="290"/>
      <c r="O481" s="289"/>
      <c r="P481" s="289"/>
      <c r="Q481" s="289"/>
      <c r="R481" s="280"/>
      <c r="S481" s="258"/>
      <c r="T481" s="258"/>
      <c r="U481" s="258"/>
      <c r="V481" s="258"/>
      <c r="X481" s="260"/>
      <c r="Y481" s="257"/>
      <c r="Z481" s="257"/>
      <c r="AA481" s="257"/>
      <c r="AB481" s="257"/>
      <c r="AC481" s="257"/>
      <c r="AD481" s="257"/>
      <c r="AE481" s="257"/>
      <c r="AF481" s="257"/>
      <c r="AG481" s="257"/>
      <c r="AH481" s="257"/>
      <c r="AI481" s="257"/>
      <c r="AJ481" s="257"/>
    </row>
    <row r="482" spans="3:36">
      <c r="C482" s="284" t="s">
        <v>527</v>
      </c>
      <c r="E482" s="257" t="s">
        <v>52</v>
      </c>
      <c r="F482" s="267" t="s">
        <v>1981</v>
      </c>
      <c r="G482" s="267">
        <v>15.981708223298774</v>
      </c>
      <c r="H482" s="274">
        <v>0.33875842769999998</v>
      </c>
      <c r="I482" s="274">
        <v>1.1540804730000001</v>
      </c>
      <c r="J482" s="274">
        <v>10.928101522598773</v>
      </c>
      <c r="K482" s="274">
        <v>3.5607677999999998</v>
      </c>
      <c r="L482" s="267">
        <v>30.696274137931031</v>
      </c>
      <c r="M482" s="263">
        <v>452.73072000000002</v>
      </c>
      <c r="N482" s="263">
        <v>0.94518855723676931</v>
      </c>
      <c r="O482" s="262">
        <v>5.1188492922810003E-5</v>
      </c>
      <c r="P482" s="262">
        <v>1.1559602965696401E-7</v>
      </c>
      <c r="Q482" s="285">
        <v>2.6086153300000001</v>
      </c>
      <c r="R482" s="281">
        <v>2.3831713E-3</v>
      </c>
      <c r="S482" s="258"/>
      <c r="T482" s="258" t="s">
        <v>1201</v>
      </c>
      <c r="U482" s="258"/>
      <c r="V482" s="258"/>
      <c r="X482" s="299"/>
      <c r="Y482" s="257"/>
      <c r="Z482" s="257"/>
      <c r="AA482" s="257"/>
      <c r="AB482" s="257"/>
      <c r="AC482" s="257"/>
      <c r="AD482" s="257"/>
      <c r="AE482" s="257"/>
      <c r="AF482" s="257"/>
      <c r="AG482" s="257"/>
      <c r="AH482" s="257"/>
      <c r="AI482" s="257"/>
      <c r="AJ482" s="257"/>
    </row>
    <row r="483" spans="3:36">
      <c r="C483" s="284" t="s">
        <v>528</v>
      </c>
      <c r="E483" s="257" t="s">
        <v>52</v>
      </c>
      <c r="F483" s="267" t="s">
        <v>1982</v>
      </c>
      <c r="G483" s="267">
        <v>18.458519234644569</v>
      </c>
      <c r="H483" s="274">
        <v>0.54398619299999995</v>
      </c>
      <c r="I483" s="274">
        <v>1.8691294540000001</v>
      </c>
      <c r="J483" s="274">
        <v>10.810689287644568</v>
      </c>
      <c r="K483" s="274">
        <v>5.2347143000000003</v>
      </c>
      <c r="L483" s="267">
        <v>45.126847413793101</v>
      </c>
      <c r="M483" s="263">
        <v>628.49125000000004</v>
      </c>
      <c r="N483" s="263">
        <v>1.453904322340327</v>
      </c>
      <c r="O483" s="262">
        <v>7.8667764229609999E-5</v>
      </c>
      <c r="P483" s="262">
        <v>1.7523187824694597E-7</v>
      </c>
      <c r="Q483" s="285">
        <v>4.3823097900000008</v>
      </c>
      <c r="R483" s="281">
        <v>3.1351885999999999E-3</v>
      </c>
      <c r="S483" s="258"/>
      <c r="T483" s="258" t="s">
        <v>1201</v>
      </c>
      <c r="U483" s="258"/>
      <c r="V483" s="258"/>
      <c r="X483" s="299"/>
      <c r="Y483" s="257"/>
      <c r="Z483" s="257"/>
      <c r="AA483" s="257"/>
      <c r="AB483" s="257"/>
      <c r="AC483" s="257"/>
      <c r="AD483" s="257"/>
      <c r="AE483" s="257"/>
      <c r="AF483" s="257"/>
      <c r="AG483" s="257"/>
      <c r="AH483" s="257"/>
      <c r="AI483" s="257"/>
      <c r="AJ483" s="257"/>
    </row>
    <row r="484" spans="3:36">
      <c r="C484" s="284" t="s">
        <v>529</v>
      </c>
      <c r="E484" s="257" t="s">
        <v>52</v>
      </c>
      <c r="F484" s="267" t="s">
        <v>1983</v>
      </c>
      <c r="G484" s="267">
        <v>26.076132807091305</v>
      </c>
      <c r="H484" s="274">
        <v>1.12344661</v>
      </c>
      <c r="I484" s="274">
        <v>4.160556025</v>
      </c>
      <c r="J484" s="274">
        <v>10.905613972091306</v>
      </c>
      <c r="K484" s="274">
        <v>9.8865162000000009</v>
      </c>
      <c r="L484" s="267">
        <v>85.228587931034482</v>
      </c>
      <c r="M484" s="263">
        <v>1120.2663</v>
      </c>
      <c r="N484" s="263">
        <v>2.98295362270248</v>
      </c>
      <c r="O484" s="262">
        <v>1.6160099168859E-4</v>
      </c>
      <c r="P484" s="262">
        <v>3.4822282829159095E-7</v>
      </c>
      <c r="Q484" s="285">
        <v>9.4041029900000002</v>
      </c>
      <c r="R484" s="281">
        <v>6.620847E-3</v>
      </c>
      <c r="S484" s="258"/>
      <c r="T484" s="258" t="s">
        <v>1201</v>
      </c>
      <c r="U484" s="258"/>
      <c r="V484" s="258"/>
      <c r="X484" s="299"/>
      <c r="Y484" s="257"/>
      <c r="Z484" s="257"/>
      <c r="AA484" s="257"/>
      <c r="AB484" s="257"/>
      <c r="AC484" s="257"/>
      <c r="AD484" s="257"/>
      <c r="AE484" s="257"/>
      <c r="AF484" s="257"/>
      <c r="AG484" s="257"/>
      <c r="AH484" s="257"/>
      <c r="AI484" s="257"/>
      <c r="AJ484" s="257"/>
    </row>
    <row r="485" spans="3:36">
      <c r="C485" s="273" t="s">
        <v>88</v>
      </c>
      <c r="D485" s="272" t="s">
        <v>151</v>
      </c>
      <c r="F485" s="291"/>
      <c r="G485" s="291"/>
      <c r="H485" s="289"/>
      <c r="I485" s="289"/>
      <c r="J485" s="289"/>
      <c r="K485" s="289"/>
      <c r="L485" s="290"/>
      <c r="M485" s="290"/>
      <c r="N485" s="290"/>
      <c r="O485" s="289"/>
      <c r="P485" s="289"/>
      <c r="Q485" s="289"/>
      <c r="R485" s="280"/>
      <c r="X485" s="260"/>
      <c r="Y485" s="261"/>
      <c r="Z485" s="257"/>
      <c r="AA485" s="257"/>
      <c r="AB485" s="257"/>
      <c r="AC485" s="257"/>
      <c r="AD485" s="257"/>
      <c r="AE485" s="257"/>
      <c r="AF485" s="257"/>
      <c r="AG485" s="257"/>
      <c r="AH485" s="257"/>
      <c r="AI485" s="257"/>
      <c r="AJ485" s="257"/>
    </row>
    <row r="486" spans="3:36">
      <c r="C486" s="284" t="s">
        <v>530</v>
      </c>
      <c r="E486" s="257" t="s">
        <v>52</v>
      </c>
      <c r="F486" s="267" t="s">
        <v>1984</v>
      </c>
      <c r="G486" s="267">
        <v>1.9830734817010001</v>
      </c>
      <c r="H486" s="274">
        <v>0.12481176599999999</v>
      </c>
      <c r="I486" s="274">
        <v>0.29291690300000001</v>
      </c>
      <c r="J486" s="274">
        <v>1.0893440527010001</v>
      </c>
      <c r="K486" s="274">
        <v>0.47600076000000002</v>
      </c>
      <c r="L486" s="267">
        <v>4.1034548275862068</v>
      </c>
      <c r="M486" s="263">
        <v>52.675899999999999</v>
      </c>
      <c r="N486" s="263">
        <v>0.19755047289173444</v>
      </c>
      <c r="O486" s="262">
        <v>1.0830976259300002E-5</v>
      </c>
      <c r="P486" s="262">
        <v>2.4450988794989997E-8</v>
      </c>
      <c r="Q486" s="285">
        <v>0.21056029999999998</v>
      </c>
      <c r="R486" s="281">
        <v>2.2680283000000002E-3</v>
      </c>
      <c r="S486" s="258"/>
      <c r="T486" s="258" t="s">
        <v>1201</v>
      </c>
      <c r="U486" s="258"/>
      <c r="V486" s="258"/>
      <c r="X486" s="299"/>
      <c r="Y486" s="257"/>
      <c r="Z486" s="257"/>
      <c r="AA486" s="257"/>
      <c r="AB486" s="257"/>
      <c r="AC486" s="257"/>
      <c r="AD486" s="257"/>
      <c r="AE486" s="257"/>
      <c r="AF486" s="257"/>
      <c r="AG486" s="257"/>
      <c r="AH486" s="257"/>
      <c r="AI486" s="257"/>
      <c r="AJ486" s="257"/>
    </row>
    <row r="487" spans="3:36">
      <c r="C487" s="284" t="s">
        <v>531</v>
      </c>
      <c r="E487" s="257" t="s">
        <v>52</v>
      </c>
      <c r="F487" s="267" t="s">
        <v>1985</v>
      </c>
      <c r="G487" s="267">
        <v>1.8921185264981353</v>
      </c>
      <c r="H487" s="274">
        <v>0.117471692</v>
      </c>
      <c r="I487" s="274">
        <v>0.25390347499999999</v>
      </c>
      <c r="J487" s="274">
        <v>1.0523670994981353</v>
      </c>
      <c r="K487" s="274">
        <v>0.46837625999999999</v>
      </c>
      <c r="L487" s="267">
        <v>4.0377263793103442</v>
      </c>
      <c r="M487" s="263">
        <v>51.686782999999998</v>
      </c>
      <c r="N487" s="263">
        <v>0.18093798171299441</v>
      </c>
      <c r="O487" s="262">
        <v>9.8956598779000005E-6</v>
      </c>
      <c r="P487" s="262">
        <v>2.3020284950999999E-8</v>
      </c>
      <c r="Q487" s="285">
        <v>0.201756618</v>
      </c>
      <c r="R487" s="281">
        <v>2.2138584000000001E-3</v>
      </c>
      <c r="S487" s="258"/>
      <c r="T487" s="258" t="s">
        <v>1201</v>
      </c>
      <c r="U487" s="258"/>
      <c r="V487" s="258"/>
      <c r="X487" s="299"/>
      <c r="Y487" s="257"/>
      <c r="Z487" s="257"/>
      <c r="AA487" s="257"/>
      <c r="AB487" s="257"/>
      <c r="AC487" s="257"/>
      <c r="AD487" s="257"/>
      <c r="AE487" s="257"/>
      <c r="AF487" s="257"/>
      <c r="AG487" s="257"/>
      <c r="AH487" s="257"/>
      <c r="AI487" s="257"/>
      <c r="AJ487" s="257"/>
    </row>
    <row r="488" spans="3:36">
      <c r="C488" s="284" t="s">
        <v>532</v>
      </c>
      <c r="E488" s="257" t="s">
        <v>52</v>
      </c>
      <c r="F488" s="267" t="s">
        <v>1986</v>
      </c>
      <c r="G488" s="267">
        <v>1.9231259050222</v>
      </c>
      <c r="H488" s="274">
        <v>0.11997399</v>
      </c>
      <c r="I488" s="274">
        <v>0.26720350599999998</v>
      </c>
      <c r="J488" s="274">
        <v>1.0649728890221999</v>
      </c>
      <c r="K488" s="274">
        <v>0.47097551999999998</v>
      </c>
      <c r="L488" s="267">
        <v>4.0601337931034482</v>
      </c>
      <c r="M488" s="263">
        <v>52.023981999999997</v>
      </c>
      <c r="N488" s="263">
        <v>0.18660133137860671</v>
      </c>
      <c r="O488" s="262">
        <v>1.02145177469E-5</v>
      </c>
      <c r="P488" s="262">
        <v>2.3508025264310003E-8</v>
      </c>
      <c r="Q488" s="285">
        <v>0.20475787299999998</v>
      </c>
      <c r="R488" s="281">
        <v>2.2323254E-3</v>
      </c>
      <c r="S488" s="258"/>
      <c r="T488" s="258" t="s">
        <v>1201</v>
      </c>
      <c r="U488" s="258"/>
      <c r="V488" s="258"/>
      <c r="X488" s="299"/>
      <c r="Y488" s="257"/>
      <c r="Z488" s="261"/>
      <c r="AA488" s="261"/>
      <c r="AB488" s="257"/>
      <c r="AC488" s="257"/>
      <c r="AD488" s="257"/>
      <c r="AE488" s="257"/>
      <c r="AF488" s="257"/>
      <c r="AG488" s="257"/>
      <c r="AH488" s="257"/>
      <c r="AI488" s="257"/>
      <c r="AJ488" s="257"/>
    </row>
    <row r="489" spans="3:36">
      <c r="C489" s="284" t="s">
        <v>533</v>
      </c>
      <c r="E489" s="257" t="s">
        <v>52</v>
      </c>
      <c r="F489" s="267" t="s">
        <v>1987</v>
      </c>
      <c r="G489" s="267">
        <v>1.9853032301978555</v>
      </c>
      <c r="H489" s="274">
        <v>0.118288146</v>
      </c>
      <c r="I489" s="274">
        <v>0.28852882099999999</v>
      </c>
      <c r="J489" s="274">
        <v>1.0475680331978554</v>
      </c>
      <c r="K489" s="274">
        <v>0.53091823000000005</v>
      </c>
      <c r="L489" s="267">
        <v>4.5768812931034484</v>
      </c>
      <c r="M489" s="263">
        <v>64.755251999999999</v>
      </c>
      <c r="N489" s="263">
        <v>0.19911451248873083</v>
      </c>
      <c r="O489" s="262">
        <v>1.0893816924799999E-5</v>
      </c>
      <c r="P489" s="262">
        <v>2.4974629987498E-8</v>
      </c>
      <c r="Q489" s="285">
        <v>0.240448472</v>
      </c>
      <c r="R489" s="281">
        <v>2.0551600999999999E-3</v>
      </c>
      <c r="S489" s="258"/>
      <c r="T489" s="258" t="s">
        <v>1201</v>
      </c>
      <c r="U489" s="258"/>
      <c r="V489" s="258"/>
      <c r="X489" s="299"/>
      <c r="Y489" s="257"/>
      <c r="Z489" s="261"/>
      <c r="AA489" s="257"/>
      <c r="AB489" s="257"/>
      <c r="AC489" s="257"/>
      <c r="AD489" s="257"/>
      <c r="AE489" s="257"/>
      <c r="AF489" s="257"/>
      <c r="AG489" s="257"/>
      <c r="AH489" s="257"/>
      <c r="AI489" s="257"/>
      <c r="AJ489" s="257"/>
    </row>
    <row r="490" spans="3:36">
      <c r="C490" s="284" t="s">
        <v>534</v>
      </c>
      <c r="E490" s="257" t="s">
        <v>52</v>
      </c>
      <c r="F490" s="267" t="s">
        <v>1988</v>
      </c>
      <c r="G490" s="267">
        <v>1.9943778967670003</v>
      </c>
      <c r="H490" s="274">
        <v>0.12041595100000001</v>
      </c>
      <c r="I490" s="274">
        <v>0.26168583400000001</v>
      </c>
      <c r="J490" s="274">
        <v>1.1409738117670003</v>
      </c>
      <c r="K490" s="274">
        <v>0.47130230000000001</v>
      </c>
      <c r="L490" s="267">
        <v>4.0629508620689654</v>
      </c>
      <c r="M490" s="263">
        <v>51.495826999999998</v>
      </c>
      <c r="N490" s="263">
        <v>0.1853607053664483</v>
      </c>
      <c r="O490" s="262">
        <v>1.0140285369500001E-5</v>
      </c>
      <c r="P490" s="262">
        <v>2.3419176269320001E-8</v>
      </c>
      <c r="Q490" s="285">
        <v>0.21302965199999999</v>
      </c>
      <c r="R490" s="281">
        <v>2.2563854000000002E-3</v>
      </c>
      <c r="S490" s="258"/>
      <c r="T490" s="258" t="s">
        <v>1201</v>
      </c>
      <c r="U490" s="258"/>
      <c r="V490" s="258"/>
      <c r="X490" s="299"/>
      <c r="Y490" s="257"/>
      <c r="Z490" s="261"/>
      <c r="AA490" s="257"/>
      <c r="AB490" s="257"/>
      <c r="AC490" s="257"/>
      <c r="AD490" s="257"/>
      <c r="AE490" s="257"/>
      <c r="AF490" s="257"/>
      <c r="AG490" s="257"/>
      <c r="AH490" s="257"/>
      <c r="AI490" s="257"/>
      <c r="AJ490" s="257"/>
    </row>
    <row r="491" spans="3:36">
      <c r="C491" s="273" t="s">
        <v>152</v>
      </c>
      <c r="D491" s="272" t="s">
        <v>1153</v>
      </c>
      <c r="E491" s="272"/>
      <c r="F491" s="261"/>
      <c r="R491" s="280"/>
      <c r="S491" s="258"/>
      <c r="T491" s="258"/>
      <c r="U491" s="258"/>
      <c r="V491" s="258"/>
      <c r="X491" s="299"/>
      <c r="Y491" s="257"/>
      <c r="Z491" s="261"/>
      <c r="AA491" s="257"/>
      <c r="AB491" s="257"/>
      <c r="AC491" s="257"/>
      <c r="AD491" s="257"/>
      <c r="AE491" s="257"/>
      <c r="AF491" s="257"/>
      <c r="AG491" s="257"/>
      <c r="AH491" s="257"/>
      <c r="AI491" s="257"/>
      <c r="AJ491" s="257"/>
    </row>
    <row r="492" spans="3:36">
      <c r="C492" s="284" t="s">
        <v>535</v>
      </c>
      <c r="E492" s="257" t="s">
        <v>52</v>
      </c>
      <c r="F492" s="267" t="s">
        <v>1989</v>
      </c>
      <c r="G492" s="267">
        <v>1.1219537946493467</v>
      </c>
      <c r="H492" s="274">
        <v>7.0376891799999994E-2</v>
      </c>
      <c r="I492" s="274">
        <v>0.19598523500000001</v>
      </c>
      <c r="J492" s="274">
        <v>0.25396804784934685</v>
      </c>
      <c r="K492" s="274">
        <v>0.60162362000000003</v>
      </c>
      <c r="L492" s="267">
        <v>5.186410517241379</v>
      </c>
      <c r="M492" s="263">
        <v>103.90768</v>
      </c>
      <c r="N492" s="263">
        <v>0.15663675307908617</v>
      </c>
      <c r="O492" s="262">
        <v>8.4867990406399992E-6</v>
      </c>
      <c r="P492" s="262">
        <v>2.1296951422587E-8</v>
      </c>
      <c r="Q492" s="285">
        <v>0.25585988240000002</v>
      </c>
      <c r="R492" s="281">
        <v>4.6687725999999997E-4</v>
      </c>
      <c r="S492" s="258"/>
      <c r="T492" s="258" t="s">
        <v>1525</v>
      </c>
      <c r="U492" s="258"/>
      <c r="V492" s="258"/>
      <c r="X492" s="354"/>
      <c r="Y492" s="257"/>
      <c r="Z492" s="261"/>
      <c r="AA492" s="257"/>
      <c r="AB492" s="257"/>
      <c r="AC492" s="257"/>
      <c r="AD492" s="257"/>
      <c r="AE492" s="257"/>
      <c r="AF492" s="257"/>
      <c r="AG492" s="257"/>
      <c r="AH492" s="257"/>
      <c r="AI492" s="257"/>
      <c r="AJ492" s="257"/>
    </row>
    <row r="493" spans="3:36">
      <c r="C493" s="284" t="s">
        <v>536</v>
      </c>
      <c r="E493" s="257" t="s">
        <v>52</v>
      </c>
      <c r="F493" s="267" t="s">
        <v>1990</v>
      </c>
      <c r="G493" s="267">
        <v>60.318337709309297</v>
      </c>
      <c r="H493" s="274">
        <v>0.17094867149999998</v>
      </c>
      <c r="I493" s="274">
        <v>0.62701208080000004</v>
      </c>
      <c r="J493" s="274">
        <v>58.100370457009298</v>
      </c>
      <c r="K493" s="274">
        <v>1.4200064999999999</v>
      </c>
      <c r="L493" s="267">
        <v>12.241435344827584</v>
      </c>
      <c r="M493" s="263">
        <v>161.21324999999999</v>
      </c>
      <c r="N493" s="263">
        <v>0.43976215205466673</v>
      </c>
      <c r="O493" s="262">
        <v>2.3809345712017998E-5</v>
      </c>
      <c r="P493" s="262">
        <v>5.1118812771278002E-8</v>
      </c>
      <c r="Q493" s="285">
        <v>1.4380987692999998</v>
      </c>
      <c r="R493" s="281">
        <v>1.5393850000000001E-3</v>
      </c>
      <c r="S493" s="258"/>
      <c r="T493" s="258" t="s">
        <v>1527</v>
      </c>
      <c r="U493" s="258"/>
      <c r="V493" s="258"/>
      <c r="X493" s="354"/>
      <c r="Y493" s="257"/>
      <c r="Z493" s="261"/>
      <c r="AA493" s="257"/>
      <c r="AB493" s="257"/>
      <c r="AC493" s="257"/>
      <c r="AD493" s="257"/>
      <c r="AE493" s="257"/>
      <c r="AF493" s="257"/>
      <c r="AG493" s="257"/>
      <c r="AH493" s="257"/>
      <c r="AI493" s="257"/>
      <c r="AJ493" s="257"/>
    </row>
    <row r="494" spans="3:36">
      <c r="C494" s="284" t="s">
        <v>537</v>
      </c>
      <c r="E494" s="257" t="s">
        <v>52</v>
      </c>
      <c r="F494" s="267" t="s">
        <v>1991</v>
      </c>
      <c r="G494" s="267">
        <v>69.188406734474995</v>
      </c>
      <c r="H494" s="274">
        <v>0.1842583163</v>
      </c>
      <c r="I494" s="274">
        <v>0.67739843219999996</v>
      </c>
      <c r="J494" s="274">
        <v>66.796844385974993</v>
      </c>
      <c r="K494" s="274">
        <v>1.5299056</v>
      </c>
      <c r="L494" s="267">
        <v>13.188841379310343</v>
      </c>
      <c r="M494" s="263">
        <v>172.94358</v>
      </c>
      <c r="N494" s="263">
        <v>0.47450477983276562</v>
      </c>
      <c r="O494" s="262">
        <v>2.5690941863188004E-5</v>
      </c>
      <c r="P494" s="262">
        <v>5.5110343981962002E-8</v>
      </c>
      <c r="Q494" s="285">
        <v>1.5540199967999999</v>
      </c>
      <c r="R494" s="281">
        <v>1.6131971000000001E-3</v>
      </c>
      <c r="S494" s="258"/>
      <c r="T494" s="258" t="s">
        <v>1527</v>
      </c>
      <c r="U494" s="258"/>
      <c r="V494" s="258"/>
      <c r="X494" s="354"/>
      <c r="Y494" s="257"/>
      <c r="Z494" s="261"/>
      <c r="AA494" s="257"/>
      <c r="AB494" s="257"/>
      <c r="AC494" s="257"/>
      <c r="AD494" s="257"/>
      <c r="AE494" s="257"/>
      <c r="AF494" s="257"/>
      <c r="AG494" s="257"/>
      <c r="AH494" s="257"/>
      <c r="AI494" s="257"/>
      <c r="AJ494" s="257"/>
    </row>
    <row r="495" spans="3:36">
      <c r="C495" s="284" t="s">
        <v>1517</v>
      </c>
      <c r="D495" s="272"/>
      <c r="E495" s="257" t="s">
        <v>52</v>
      </c>
      <c r="F495" s="267" t="s">
        <v>1992</v>
      </c>
      <c r="G495" s="267">
        <v>1.2587164124630978</v>
      </c>
      <c r="H495" s="274">
        <v>7.9114836600000002E-2</v>
      </c>
      <c r="I495" s="274">
        <v>0.21675460799999999</v>
      </c>
      <c r="J495" s="274">
        <v>0.2854619878630979</v>
      </c>
      <c r="K495" s="274">
        <v>0.67738498000000003</v>
      </c>
      <c r="L495" s="267">
        <v>5.8395256896551722</v>
      </c>
      <c r="M495" s="263">
        <v>118.17713000000001</v>
      </c>
      <c r="N495" s="263">
        <v>0.17504270069327005</v>
      </c>
      <c r="O495" s="262">
        <v>9.4817142826199995E-6</v>
      </c>
      <c r="P495" s="262">
        <v>2.3844336693873998E-8</v>
      </c>
      <c r="Q495" s="285">
        <v>0.28794881849999998</v>
      </c>
      <c r="R495" s="281">
        <v>5.4099474000000002E-4</v>
      </c>
      <c r="S495" s="258"/>
      <c r="T495" s="258" t="s">
        <v>1526</v>
      </c>
      <c r="U495" s="258"/>
      <c r="V495" s="258"/>
      <c r="X495" s="299"/>
      <c r="Y495" s="257"/>
      <c r="Z495" s="257"/>
      <c r="AA495" s="257"/>
      <c r="AB495" s="257"/>
      <c r="AC495" s="257"/>
      <c r="AD495" s="257"/>
      <c r="AE495" s="257"/>
      <c r="AF495" s="257"/>
      <c r="AG495" s="257"/>
      <c r="AH495" s="257"/>
      <c r="AI495" s="257"/>
      <c r="AJ495" s="257"/>
    </row>
    <row r="496" spans="3:36">
      <c r="C496" s="284" t="s">
        <v>1518</v>
      </c>
      <c r="D496" s="272"/>
      <c r="E496" s="257" t="s">
        <v>52</v>
      </c>
      <c r="F496" s="267" t="s">
        <v>1993</v>
      </c>
      <c r="G496" s="267">
        <v>63.092130342317589</v>
      </c>
      <c r="H496" s="274">
        <v>0.66414697199999995</v>
      </c>
      <c r="I496" s="274">
        <v>2.8581806264000003</v>
      </c>
      <c r="J496" s="274">
        <v>53.978136743917588</v>
      </c>
      <c r="K496" s="274">
        <v>5.591666</v>
      </c>
      <c r="L496" s="267">
        <v>48.204017241379312</v>
      </c>
      <c r="M496" s="263">
        <v>605.72472000000005</v>
      </c>
      <c r="N496" s="263">
        <v>1.8564641249521612</v>
      </c>
      <c r="O496" s="262">
        <v>1.0062769948287098E-4</v>
      </c>
      <c r="P496" s="262">
        <v>2.0793317604049793E-7</v>
      </c>
      <c r="Q496" s="285">
        <v>6.4122941400000002</v>
      </c>
      <c r="R496" s="281">
        <v>4.2540490000000002E-3</v>
      </c>
      <c r="S496" s="258"/>
      <c r="T496" s="258" t="s">
        <v>1525</v>
      </c>
      <c r="U496" s="258"/>
      <c r="V496" s="258"/>
      <c r="X496" s="299"/>
      <c r="Y496" s="257"/>
      <c r="Z496" s="257"/>
      <c r="AA496" s="257"/>
      <c r="AB496" s="257"/>
      <c r="AC496" s="257"/>
      <c r="AD496" s="257"/>
      <c r="AE496" s="257"/>
      <c r="AF496" s="257"/>
      <c r="AG496" s="257"/>
      <c r="AH496" s="257"/>
      <c r="AI496" s="257"/>
      <c r="AJ496" s="257"/>
    </row>
    <row r="497" spans="3:36">
      <c r="F497" s="261"/>
      <c r="R497" s="280"/>
      <c r="S497" s="258"/>
      <c r="T497" s="258"/>
      <c r="U497" s="258"/>
      <c r="V497" s="258"/>
      <c r="X497" s="257"/>
      <c r="Y497" s="257"/>
      <c r="Z497" s="261"/>
      <c r="AA497" s="257"/>
      <c r="AB497" s="257"/>
      <c r="AC497" s="257"/>
      <c r="AD497" s="257"/>
      <c r="AE497" s="257"/>
      <c r="AF497" s="257"/>
      <c r="AG497" s="257"/>
      <c r="AH497" s="257"/>
      <c r="AI497" s="257"/>
      <c r="AJ497" s="257"/>
    </row>
    <row r="498" spans="3:36">
      <c r="C498" s="273" t="s">
        <v>89</v>
      </c>
      <c r="D498" s="272" t="s">
        <v>1315</v>
      </c>
      <c r="F498" s="291"/>
      <c r="G498" s="291"/>
      <c r="H498" s="289"/>
      <c r="I498" s="289"/>
      <c r="J498" s="289"/>
      <c r="K498" s="289"/>
      <c r="L498" s="290"/>
      <c r="M498" s="290"/>
      <c r="N498" s="290"/>
      <c r="O498" s="289"/>
      <c r="P498" s="289"/>
      <c r="Q498" s="289"/>
      <c r="R498" s="280"/>
      <c r="S498" s="258"/>
      <c r="T498" s="258"/>
      <c r="U498" s="258"/>
      <c r="V498" s="258"/>
      <c r="X498" s="258"/>
      <c r="Y498" s="257"/>
      <c r="Z498" s="257"/>
      <c r="AA498" s="257"/>
      <c r="AB498" s="257"/>
      <c r="AC498" s="257"/>
      <c r="AD498" s="257"/>
      <c r="AE498" s="257"/>
      <c r="AF498" s="257"/>
      <c r="AG498" s="257"/>
      <c r="AH498" s="257"/>
      <c r="AI498" s="257"/>
      <c r="AJ498" s="257"/>
    </row>
    <row r="499" spans="3:36" ht="14.4">
      <c r="C499" s="284" t="s">
        <v>1420</v>
      </c>
      <c r="E499" s="257" t="s">
        <v>52</v>
      </c>
      <c r="F499" s="267" t="s">
        <v>1994</v>
      </c>
      <c r="G499" s="311">
        <v>5.0068199253626405E-2</v>
      </c>
      <c r="H499" s="315">
        <v>2.5247541979999998E-3</v>
      </c>
      <c r="I499" s="315">
        <v>4.7052191760000002E-3</v>
      </c>
      <c r="J499" s="315">
        <v>5.3775988796264003E-3</v>
      </c>
      <c r="K499" s="315">
        <v>3.7460627000000003E-2</v>
      </c>
      <c r="L499" s="267">
        <v>0.32293643965517244</v>
      </c>
      <c r="M499" s="263">
        <v>0.68318122000000003</v>
      </c>
      <c r="N499" s="263">
        <v>6.6131454618297836E-3</v>
      </c>
      <c r="O499" s="262">
        <v>3.5471649068065997E-7</v>
      </c>
      <c r="P499" s="262">
        <v>1.0695225125333298E-9</v>
      </c>
      <c r="Q499" s="285">
        <v>5.9521551496999996E-3</v>
      </c>
      <c r="R499" s="281">
        <v>4.4136228000000001E-4</v>
      </c>
      <c r="S499" s="258"/>
      <c r="T499" s="258" t="s">
        <v>1612</v>
      </c>
      <c r="U499" s="258"/>
      <c r="V499" s="258"/>
      <c r="X499" s="307"/>
      <c r="Y499" s="257"/>
      <c r="Z499" s="257"/>
      <c r="AA499" s="257"/>
      <c r="AB499" s="257"/>
      <c r="AC499" s="257"/>
      <c r="AD499" s="257"/>
      <c r="AE499" s="257"/>
      <c r="AF499" s="257"/>
      <c r="AG499" s="257"/>
      <c r="AH499" s="257"/>
      <c r="AI499" s="257"/>
      <c r="AJ499" s="257"/>
    </row>
    <row r="500" spans="3:36" ht="14.4">
      <c r="C500" s="284" t="s">
        <v>1421</v>
      </c>
      <c r="E500" s="257" t="s">
        <v>52</v>
      </c>
      <c r="F500" s="267" t="s">
        <v>1995</v>
      </c>
      <c r="G500" s="311">
        <v>5.1146245475930996E-2</v>
      </c>
      <c r="H500" s="315">
        <v>6.5995562660000002E-3</v>
      </c>
      <c r="I500" s="315">
        <v>1.1444486803E-2</v>
      </c>
      <c r="J500" s="315">
        <v>1.0242528406931E-2</v>
      </c>
      <c r="K500" s="315">
        <v>2.2859674E-2</v>
      </c>
      <c r="L500" s="267">
        <v>0.19706615517241377</v>
      </c>
      <c r="M500" s="263">
        <v>1.2214871</v>
      </c>
      <c r="N500" s="263">
        <v>6.4489335250530293E-3</v>
      </c>
      <c r="O500" s="262">
        <v>3.470305688146E-7</v>
      </c>
      <c r="P500" s="262">
        <v>9.4471057494345012E-10</v>
      </c>
      <c r="Q500" s="285">
        <v>1.0842067390299999E-2</v>
      </c>
      <c r="R500" s="281">
        <v>8.3990918000000005E-4</v>
      </c>
      <c r="S500" s="258"/>
      <c r="T500" s="258" t="s">
        <v>1612</v>
      </c>
      <c r="U500" s="258"/>
      <c r="V500" s="258"/>
      <c r="X500" s="307"/>
      <c r="Y500" s="257"/>
      <c r="Z500" s="257"/>
      <c r="AA500" s="257"/>
      <c r="AB500" s="257"/>
      <c r="AC500" s="257"/>
      <c r="AD500" s="257"/>
      <c r="AE500" s="257"/>
      <c r="AF500" s="257"/>
      <c r="AG500" s="257"/>
      <c r="AH500" s="257"/>
      <c r="AI500" s="257"/>
      <c r="AJ500" s="257"/>
    </row>
    <row r="501" spans="3:36" ht="14.4">
      <c r="C501" s="284" t="s">
        <v>1422</v>
      </c>
      <c r="D501" s="272"/>
      <c r="E501" s="257" t="s">
        <v>30</v>
      </c>
      <c r="F501" s="267" t="s">
        <v>1996</v>
      </c>
      <c r="G501" s="311">
        <v>3.6021895010856899E-3</v>
      </c>
      <c r="H501" s="315">
        <v>4.6322728859999999E-4</v>
      </c>
      <c r="I501" s="315">
        <v>8.2169214700000002E-4</v>
      </c>
      <c r="J501" s="315">
        <v>7.170128654856899E-4</v>
      </c>
      <c r="K501" s="315">
        <v>1.6002572E-3</v>
      </c>
      <c r="L501" s="267">
        <v>1.3795320689655171E-2</v>
      </c>
      <c r="M501" s="263">
        <v>8.5508374999999998E-2</v>
      </c>
      <c r="N501" s="263">
        <v>4.5639334141655874E-4</v>
      </c>
      <c r="O501" s="262">
        <v>2.4586006701475005E-8</v>
      </c>
      <c r="P501" s="262">
        <v>6.6163775888379992E-11</v>
      </c>
      <c r="Q501" s="285">
        <v>7.5898264812999992E-4</v>
      </c>
      <c r="R501" s="281">
        <v>5.8813822000000003E-5</v>
      </c>
      <c r="S501" s="258"/>
      <c r="T501" s="258" t="s">
        <v>1612</v>
      </c>
      <c r="U501" s="258"/>
      <c r="V501" s="258"/>
      <c r="X501" s="307"/>
      <c r="Y501" s="257"/>
      <c r="Z501" s="257"/>
      <c r="AA501" s="257"/>
      <c r="AB501" s="257"/>
      <c r="AC501" s="257"/>
      <c r="AD501" s="257"/>
      <c r="AE501" s="257"/>
      <c r="AF501" s="257"/>
      <c r="AG501" s="257"/>
      <c r="AH501" s="257"/>
      <c r="AI501" s="257"/>
      <c r="AJ501" s="257"/>
    </row>
    <row r="502" spans="3:36">
      <c r="C502" s="284" t="s">
        <v>1423</v>
      </c>
      <c r="E502" s="257" t="s">
        <v>52</v>
      </c>
      <c r="F502" s="267" t="s">
        <v>1997</v>
      </c>
      <c r="G502" s="311">
        <v>0.233266241475931</v>
      </c>
      <c r="H502" s="315">
        <v>6.5995562660000002E-3</v>
      </c>
      <c r="I502" s="315">
        <v>1.1444486803E-2</v>
      </c>
      <c r="J502" s="315">
        <v>1.0242528406931E-2</v>
      </c>
      <c r="K502" s="315">
        <v>0.20497967</v>
      </c>
      <c r="L502" s="267">
        <v>1.7670661206896552</v>
      </c>
      <c r="M502" s="263">
        <v>1.2214871</v>
      </c>
      <c r="N502" s="263">
        <v>3.3438933071638706E-2</v>
      </c>
      <c r="O502" s="262">
        <v>1.8039905488146001E-6</v>
      </c>
      <c r="P502" s="262">
        <v>5.3408307099464501E-9</v>
      </c>
      <c r="Q502" s="285">
        <v>1.0842067390299999E-2</v>
      </c>
      <c r="R502" s="281">
        <v>8.8074346999999999E-4</v>
      </c>
      <c r="S502" s="258"/>
      <c r="T502" s="258" t="s">
        <v>1612</v>
      </c>
      <c r="U502" s="258"/>
      <c r="V502" s="258"/>
      <c r="X502" s="258"/>
      <c r="Y502" s="257"/>
      <c r="Z502" s="257"/>
      <c r="AA502" s="257"/>
      <c r="AB502" s="257"/>
      <c r="AC502" s="257"/>
      <c r="AD502" s="257"/>
      <c r="AE502" s="257"/>
      <c r="AF502" s="257"/>
      <c r="AG502" s="257"/>
      <c r="AH502" s="257"/>
      <c r="AI502" s="257"/>
      <c r="AJ502" s="257"/>
    </row>
    <row r="503" spans="3:36">
      <c r="C503" s="284" t="s">
        <v>1424</v>
      </c>
      <c r="E503" s="257" t="s">
        <v>52</v>
      </c>
      <c r="F503" s="267" t="s">
        <v>1998</v>
      </c>
      <c r="G503" s="311">
        <v>5.2230535572701103E-2</v>
      </c>
      <c r="H503" s="315">
        <v>2.5425138870000001E-3</v>
      </c>
      <c r="I503" s="315">
        <v>3.965788542E-3</v>
      </c>
      <c r="J503" s="315">
        <v>4.3020791437011E-3</v>
      </c>
      <c r="K503" s="315">
        <v>4.1420154000000001E-2</v>
      </c>
      <c r="L503" s="267">
        <v>0.35707029310344829</v>
      </c>
      <c r="M503" s="263">
        <v>0.54274895000000001</v>
      </c>
      <c r="N503" s="263">
        <v>7.0392868234932498E-3</v>
      </c>
      <c r="O503" s="262">
        <v>3.7798609999745001E-7</v>
      </c>
      <c r="P503" s="262">
        <v>1.14645276717968E-9</v>
      </c>
      <c r="Q503" s="285">
        <v>4.7369291797000005E-3</v>
      </c>
      <c r="R503" s="281">
        <v>3.5590407999999999E-4</v>
      </c>
      <c r="S503" s="258"/>
      <c r="T503" s="258" t="s">
        <v>1612</v>
      </c>
      <c r="U503" s="258"/>
      <c r="V503" s="258"/>
      <c r="X503" s="258"/>
      <c r="Y503" s="257"/>
      <c r="Z503" s="257"/>
      <c r="AA503" s="257"/>
      <c r="AB503" s="257"/>
      <c r="AC503" s="257"/>
      <c r="AD503" s="257"/>
      <c r="AE503" s="257"/>
      <c r="AF503" s="257"/>
      <c r="AG503" s="257"/>
      <c r="AH503" s="257"/>
      <c r="AI503" s="257"/>
      <c r="AJ503" s="257"/>
    </row>
    <row r="504" spans="3:36">
      <c r="C504" s="284" t="s">
        <v>1425</v>
      </c>
      <c r="E504" s="257" t="s">
        <v>52</v>
      </c>
      <c r="F504" s="267" t="s">
        <v>1999</v>
      </c>
      <c r="G504" s="311">
        <v>0.1877991695932528</v>
      </c>
      <c r="H504" s="315">
        <v>8.5023753399999999E-3</v>
      </c>
      <c r="I504" s="315">
        <v>1.2094409490000001E-2</v>
      </c>
      <c r="J504" s="315">
        <v>1.2454234763252801E-2</v>
      </c>
      <c r="K504" s="315">
        <v>0.15474815</v>
      </c>
      <c r="L504" s="267">
        <v>1.3340357758620689</v>
      </c>
      <c r="M504" s="263">
        <v>21.824808999999998</v>
      </c>
      <c r="N504" s="263">
        <v>2.7948425550771597E-2</v>
      </c>
      <c r="O504" s="262">
        <v>1.4480773146399997E-6</v>
      </c>
      <c r="P504" s="262">
        <v>4.2368265957717012E-9</v>
      </c>
      <c r="Q504" s="285">
        <v>0.16764140072200001</v>
      </c>
      <c r="R504" s="281">
        <v>9.2684886999999997E-4</v>
      </c>
      <c r="S504" s="258"/>
      <c r="T504" s="258" t="s">
        <v>1612</v>
      </c>
      <c r="U504" s="258"/>
      <c r="V504" s="258"/>
      <c r="X504" s="258"/>
      <c r="Y504" s="257"/>
      <c r="Z504" s="257"/>
      <c r="AA504" s="257"/>
      <c r="AB504" s="257"/>
      <c r="AC504" s="257"/>
      <c r="AD504" s="257"/>
      <c r="AE504" s="257"/>
      <c r="AF504" s="257"/>
      <c r="AG504" s="257"/>
      <c r="AH504" s="257"/>
      <c r="AI504" s="257"/>
      <c r="AJ504" s="257"/>
    </row>
    <row r="505" spans="3:36">
      <c r="C505" s="284" t="s">
        <v>1426</v>
      </c>
      <c r="E505" s="257" t="s">
        <v>30</v>
      </c>
      <c r="F505" s="267" t="s">
        <v>2000</v>
      </c>
      <c r="G505" s="311">
        <v>1.5023933579440221E-2</v>
      </c>
      <c r="H505" s="315">
        <v>6.8019002500000001E-4</v>
      </c>
      <c r="I505" s="315">
        <v>9.6755276399999998E-4</v>
      </c>
      <c r="J505" s="315">
        <v>9.9633879044022005E-4</v>
      </c>
      <c r="K505" s="315">
        <v>1.2379852E-2</v>
      </c>
      <c r="L505" s="267">
        <v>0.10672286206896552</v>
      </c>
      <c r="M505" s="263">
        <v>1.7459846999999999</v>
      </c>
      <c r="N505" s="263">
        <v>2.2358741084279213E-3</v>
      </c>
      <c r="O505" s="262">
        <v>1.1584618898024002E-7</v>
      </c>
      <c r="P505" s="262">
        <v>3.3894612550140996E-10</v>
      </c>
      <c r="Q505" s="285">
        <v>1.34113122578E-2</v>
      </c>
      <c r="R505" s="281">
        <v>7.4147910000000003E-5</v>
      </c>
      <c r="S505" s="258"/>
      <c r="T505" s="258" t="s">
        <v>1612</v>
      </c>
      <c r="U505" s="258"/>
      <c r="V505" s="258"/>
      <c r="X505" s="258"/>
      <c r="Y505" s="257"/>
      <c r="Z505" s="257"/>
      <c r="AA505" s="257"/>
      <c r="AB505" s="257"/>
      <c r="AC505" s="257"/>
      <c r="AD505" s="257"/>
      <c r="AE505" s="257"/>
      <c r="AF505" s="257"/>
      <c r="AG505" s="257"/>
      <c r="AH505" s="257"/>
      <c r="AI505" s="257"/>
      <c r="AJ505" s="257"/>
    </row>
    <row r="506" spans="3:36">
      <c r="C506" s="284" t="s">
        <v>1427</v>
      </c>
      <c r="E506" s="257" t="s">
        <v>52</v>
      </c>
      <c r="F506" s="267" t="s">
        <v>2001</v>
      </c>
      <c r="G506" s="311">
        <v>0.36991916959325277</v>
      </c>
      <c r="H506" s="315">
        <v>8.5023753399999999E-3</v>
      </c>
      <c r="I506" s="315">
        <v>1.2094409490000001E-2</v>
      </c>
      <c r="J506" s="315">
        <v>1.2454234763252801E-2</v>
      </c>
      <c r="K506" s="315">
        <v>0.33686814999999998</v>
      </c>
      <c r="L506" s="267">
        <v>2.9040357758620687</v>
      </c>
      <c r="M506" s="263">
        <v>21.824808999999998</v>
      </c>
      <c r="N506" s="263">
        <v>5.4938425417403618E-2</v>
      </c>
      <c r="O506" s="262">
        <v>2.9050373146400005E-6</v>
      </c>
      <c r="P506" s="262">
        <v>8.6329467007716998E-9</v>
      </c>
      <c r="Q506" s="285">
        <v>0.16764140072200001</v>
      </c>
      <c r="R506" s="281">
        <v>9.6768316000000001E-4</v>
      </c>
      <c r="S506" s="258"/>
      <c r="T506" s="258" t="s">
        <v>1612</v>
      </c>
      <c r="U506" s="258"/>
      <c r="V506" s="258"/>
      <c r="X506" s="258"/>
      <c r="Y506" s="257"/>
      <c r="Z506" s="257"/>
      <c r="AA506" s="257"/>
      <c r="AB506" s="257"/>
      <c r="AC506" s="257"/>
      <c r="AD506" s="257"/>
      <c r="AE506" s="257"/>
      <c r="AF506" s="257"/>
      <c r="AG506" s="257"/>
      <c r="AH506" s="257"/>
      <c r="AI506" s="257"/>
      <c r="AJ506" s="257"/>
    </row>
    <row r="507" spans="3:36">
      <c r="C507" s="284" t="s">
        <v>1486</v>
      </c>
      <c r="E507" s="257" t="s">
        <v>30</v>
      </c>
      <c r="F507" s="267" t="s">
        <v>2002</v>
      </c>
      <c r="G507" s="311">
        <v>7.0818427531999989E-2</v>
      </c>
      <c r="H507" s="315">
        <v>3.5810438800000003E-3</v>
      </c>
      <c r="I507" s="315">
        <v>1.0002039459999999E-2</v>
      </c>
      <c r="J507" s="315">
        <v>3.5977450191999993E-2</v>
      </c>
      <c r="K507" s="315">
        <v>2.1257893999999999E-2</v>
      </c>
      <c r="L507" s="267">
        <v>0.18325770689655171</v>
      </c>
      <c r="M507" s="263">
        <v>5.530545</v>
      </c>
      <c r="N507" s="263">
        <v>5.7782737128485116E-3</v>
      </c>
      <c r="O507" s="262">
        <v>2.9486847121700005E-7</v>
      </c>
      <c r="P507" s="262">
        <v>1.1714007208209E-9</v>
      </c>
      <c r="Q507" s="285">
        <v>2.2209873256E-2</v>
      </c>
      <c r="R507" s="281">
        <v>1.7393897000000001E-5</v>
      </c>
      <c r="S507" s="258"/>
      <c r="T507" s="258" t="s">
        <v>1165</v>
      </c>
      <c r="U507" s="258"/>
      <c r="V507" s="258"/>
      <c r="X507" s="258"/>
      <c r="Y507" s="257"/>
      <c r="Z507" s="257"/>
      <c r="AA507" s="257"/>
      <c r="AB507" s="257"/>
      <c r="AC507" s="257"/>
      <c r="AD507" s="257"/>
      <c r="AE507" s="257"/>
      <c r="AF507" s="257"/>
      <c r="AG507" s="257"/>
      <c r="AH507" s="257"/>
      <c r="AI507" s="257"/>
      <c r="AJ507" s="257"/>
    </row>
    <row r="508" spans="3:36">
      <c r="C508" s="284" t="s">
        <v>1487</v>
      </c>
      <c r="E508" s="257" t="s">
        <v>52</v>
      </c>
      <c r="F508" s="267" t="s">
        <v>2003</v>
      </c>
      <c r="G508" s="311">
        <v>8.7042118675931007E-2</v>
      </c>
      <c r="H508" s="315">
        <v>8.3671534659999994E-3</v>
      </c>
      <c r="I508" s="315">
        <v>2.2440042803E-2</v>
      </c>
      <c r="J508" s="315">
        <v>1.0242528406931E-2</v>
      </c>
      <c r="K508" s="315">
        <v>4.5992393999999999E-2</v>
      </c>
      <c r="L508" s="267">
        <v>0.39648615517241376</v>
      </c>
      <c r="M508" s="263">
        <v>1.2233403</v>
      </c>
      <c r="N508" s="263">
        <v>1.119688862869298E-2</v>
      </c>
      <c r="O508" s="262">
        <v>6.0631682881459992E-7</v>
      </c>
      <c r="P508" s="262">
        <v>1.6281358604734497E-9</v>
      </c>
      <c r="Q508" s="285">
        <v>1.0835037390299999E-2</v>
      </c>
      <c r="R508" s="281">
        <v>8.4766040999999996E-4</v>
      </c>
      <c r="S508" s="258"/>
      <c r="T508" s="258" t="s">
        <v>1612</v>
      </c>
      <c r="U508" s="258"/>
      <c r="V508" s="258"/>
      <c r="X508" s="258"/>
      <c r="Y508" s="257"/>
      <c r="Z508" s="257"/>
      <c r="AA508" s="257"/>
      <c r="AB508" s="257"/>
      <c r="AC508" s="257"/>
      <c r="AD508" s="257"/>
      <c r="AE508" s="257"/>
      <c r="AF508" s="257"/>
      <c r="AG508" s="257"/>
      <c r="AH508" s="257"/>
      <c r="AI508" s="257"/>
      <c r="AJ508" s="257"/>
    </row>
    <row r="509" spans="3:36">
      <c r="C509" s="284" t="s">
        <v>1488</v>
      </c>
      <c r="E509" s="257" t="s">
        <v>52</v>
      </c>
      <c r="F509" s="267" t="s">
        <v>2004</v>
      </c>
      <c r="G509" s="311">
        <v>0.26916211467593099</v>
      </c>
      <c r="H509" s="315">
        <v>8.3671534659999994E-3</v>
      </c>
      <c r="I509" s="315">
        <v>2.2440042803E-2</v>
      </c>
      <c r="J509" s="315">
        <v>1.0242528406931E-2</v>
      </c>
      <c r="K509" s="315">
        <v>0.22811239</v>
      </c>
      <c r="L509" s="267">
        <v>1.9664861206896551</v>
      </c>
      <c r="M509" s="263">
        <v>1.2231392000000001</v>
      </c>
      <c r="N509" s="263">
        <v>3.8186875330386658E-2</v>
      </c>
      <c r="O509" s="262">
        <v>2.0632768488146001E-6</v>
      </c>
      <c r="P509" s="262">
        <v>6.0242559654764504E-9</v>
      </c>
      <c r="Q509" s="285">
        <v>1.0833146390299999E-2</v>
      </c>
      <c r="R509" s="281">
        <v>8.8849445000000003E-4</v>
      </c>
      <c r="S509" s="258"/>
      <c r="T509" s="258" t="s">
        <v>1612</v>
      </c>
      <c r="U509" s="258"/>
      <c r="V509" s="258"/>
      <c r="X509" s="258"/>
      <c r="Y509" s="257"/>
      <c r="Z509" s="257"/>
      <c r="AA509" s="257"/>
      <c r="AB509" s="257"/>
      <c r="AC509" s="257"/>
      <c r="AD509" s="257"/>
      <c r="AE509" s="257"/>
      <c r="AF509" s="257"/>
      <c r="AG509" s="257"/>
      <c r="AH509" s="257"/>
      <c r="AI509" s="257"/>
      <c r="AJ509" s="257"/>
    </row>
    <row r="510" spans="3:36">
      <c r="C510" s="353" t="s">
        <v>1318</v>
      </c>
      <c r="D510" s="272" t="s">
        <v>1316</v>
      </c>
      <c r="F510" s="263"/>
      <c r="G510" s="258"/>
      <c r="H510" s="352"/>
      <c r="I510" s="352"/>
      <c r="J510" s="352"/>
      <c r="K510" s="352"/>
      <c r="Q510" s="285"/>
      <c r="R510" s="280"/>
      <c r="S510" s="258"/>
      <c r="T510" s="258"/>
      <c r="U510" s="258"/>
      <c r="V510" s="258"/>
      <c r="X510" s="258"/>
      <c r="Y510" s="257"/>
      <c r="Z510" s="257"/>
      <c r="AA510" s="257"/>
      <c r="AB510" s="257"/>
      <c r="AC510" s="257"/>
      <c r="AD510" s="257"/>
      <c r="AE510" s="257"/>
      <c r="AF510" s="257"/>
      <c r="AG510" s="257"/>
      <c r="AH510" s="257"/>
      <c r="AI510" s="257"/>
      <c r="AJ510" s="257"/>
    </row>
    <row r="511" spans="3:36">
      <c r="C511" s="284" t="s">
        <v>1428</v>
      </c>
      <c r="D511" s="272"/>
      <c r="E511" s="257" t="s">
        <v>30</v>
      </c>
      <c r="F511" s="267" t="s">
        <v>2005</v>
      </c>
      <c r="G511" s="311">
        <v>5.3300595481959478E-2</v>
      </c>
      <c r="H511" s="315">
        <v>1.8924520295999999E-3</v>
      </c>
      <c r="I511" s="315">
        <v>2.119783771E-3</v>
      </c>
      <c r="J511" s="315">
        <v>3.8374759681359477E-2</v>
      </c>
      <c r="K511" s="315">
        <v>1.0913600000000001E-2</v>
      </c>
      <c r="L511" s="267">
        <v>9.4082758620689655E-2</v>
      </c>
      <c r="M511" s="263">
        <v>6.3336563999999997</v>
      </c>
      <c r="N511" s="263">
        <v>2.5384219831142869E-3</v>
      </c>
      <c r="O511" s="262">
        <v>1.3070995749549997E-7</v>
      </c>
      <c r="P511" s="262">
        <v>3.2076927820199795E-10</v>
      </c>
      <c r="Q511" s="285">
        <v>2.2149682624939999E-2</v>
      </c>
      <c r="R511" s="281">
        <v>9.7500998000000002E-6</v>
      </c>
      <c r="S511" s="258"/>
      <c r="T511" s="258" t="s">
        <v>1449</v>
      </c>
      <c r="U511" s="258"/>
      <c r="V511" s="258"/>
      <c r="X511" s="258"/>
      <c r="Y511" s="257"/>
      <c r="Z511" s="257"/>
      <c r="AA511" s="257"/>
      <c r="AB511" s="257"/>
      <c r="AC511" s="257"/>
      <c r="AD511" s="257"/>
      <c r="AE511" s="257"/>
      <c r="AF511" s="257"/>
      <c r="AG511" s="257"/>
      <c r="AH511" s="257"/>
      <c r="AI511" s="257"/>
      <c r="AJ511" s="257"/>
    </row>
    <row r="512" spans="3:36">
      <c r="C512" s="284" t="s">
        <v>1429</v>
      </c>
      <c r="D512" s="272"/>
      <c r="E512" s="257" t="s">
        <v>30</v>
      </c>
      <c r="F512" s="267" t="s">
        <v>2006</v>
      </c>
      <c r="G512" s="311">
        <v>5.2345846838531267E-2</v>
      </c>
      <c r="H512" s="315">
        <v>2.1553989778999999E-3</v>
      </c>
      <c r="I512" s="315">
        <v>2.085043211E-3</v>
      </c>
      <c r="J512" s="315">
        <v>3.7162924649631272E-2</v>
      </c>
      <c r="K512" s="315">
        <v>1.0942479999999999E-2</v>
      </c>
      <c r="L512" s="267">
        <v>9.433172413793102E-2</v>
      </c>
      <c r="M512" s="263">
        <v>6.2675061999999997</v>
      </c>
      <c r="N512" s="263">
        <v>2.5267998841048286E-3</v>
      </c>
      <c r="O512" s="262">
        <v>1.3025036565339999E-7</v>
      </c>
      <c r="P512" s="262">
        <v>3.2275995477409391E-10</v>
      </c>
      <c r="Q512" s="285">
        <v>2.1450219573629997E-2</v>
      </c>
      <c r="R512" s="281">
        <v>9.6430160999999994E-6</v>
      </c>
      <c r="S512" s="258"/>
      <c r="T512" s="258" t="s">
        <v>1449</v>
      </c>
      <c r="U512" s="258"/>
      <c r="V512" s="258"/>
      <c r="X512" s="258"/>
      <c r="Y512" s="257"/>
      <c r="Z512" s="257"/>
      <c r="AA512" s="257"/>
      <c r="AB512" s="257"/>
      <c r="AC512" s="257"/>
      <c r="AD512" s="257"/>
      <c r="AE512" s="257"/>
      <c r="AF512" s="257"/>
      <c r="AG512" s="257"/>
      <c r="AH512" s="257"/>
      <c r="AI512" s="257"/>
      <c r="AJ512" s="257"/>
    </row>
    <row r="513" spans="3:36">
      <c r="C513" s="284" t="s">
        <v>1430</v>
      </c>
      <c r="D513" s="272"/>
      <c r="E513" s="257" t="s">
        <v>30</v>
      </c>
      <c r="F513" s="267" t="s">
        <v>2007</v>
      </c>
      <c r="G513" s="311">
        <v>7.4154452455667763E-2</v>
      </c>
      <c r="H513" s="315">
        <v>6.3485066680000004E-4</v>
      </c>
      <c r="I513" s="315">
        <v>3.2446215070000002E-3</v>
      </c>
      <c r="J513" s="315">
        <v>4.5353380281867764E-2</v>
      </c>
      <c r="K513" s="315">
        <v>2.4921599999999999E-2</v>
      </c>
      <c r="L513" s="267">
        <v>0.2148413793103448</v>
      </c>
      <c r="M513" s="263">
        <v>9.3304881000000002</v>
      </c>
      <c r="N513" s="263">
        <v>5.050607391674968E-3</v>
      </c>
      <c r="O513" s="262">
        <v>2.6599089689630002E-7</v>
      </c>
      <c r="P513" s="262">
        <v>6.8817959166495589E-10</v>
      </c>
      <c r="Q513" s="285">
        <v>2.61962470526E-2</v>
      </c>
      <c r="R513" s="281">
        <v>1.2915392E-5</v>
      </c>
      <c r="S513" s="258"/>
      <c r="T513" s="258" t="s">
        <v>1449</v>
      </c>
      <c r="U513" s="258"/>
      <c r="V513" s="258"/>
      <c r="X513" s="258"/>
      <c r="Y513" s="257"/>
      <c r="Z513" s="257"/>
      <c r="AA513" s="257"/>
      <c r="AB513" s="257"/>
      <c r="AC513" s="257"/>
      <c r="AD513" s="257"/>
      <c r="AE513" s="257"/>
      <c r="AF513" s="257"/>
      <c r="AG513" s="257"/>
      <c r="AH513" s="257"/>
      <c r="AI513" s="257"/>
      <c r="AJ513" s="257"/>
    </row>
    <row r="514" spans="3:36">
      <c r="C514" s="284" t="s">
        <v>1431</v>
      </c>
      <c r="D514" s="272"/>
      <c r="E514" s="257" t="s">
        <v>30</v>
      </c>
      <c r="F514" s="267" t="s">
        <v>2008</v>
      </c>
      <c r="G514" s="311">
        <v>0.11099181619566804</v>
      </c>
      <c r="H514" s="315">
        <v>5.1098841500000006E-3</v>
      </c>
      <c r="I514" s="315">
        <v>5.9304525900000004E-3</v>
      </c>
      <c r="J514" s="315">
        <v>4.6708293455668043E-2</v>
      </c>
      <c r="K514" s="315">
        <v>5.3243185999999998E-2</v>
      </c>
      <c r="L514" s="267">
        <v>0.45899298275862066</v>
      </c>
      <c r="M514" s="263">
        <v>13.209110000000001</v>
      </c>
      <c r="N514" s="263">
        <v>1.0365705610283014E-2</v>
      </c>
      <c r="O514" s="262">
        <v>5.3690098898119998E-7</v>
      </c>
      <c r="P514" s="262">
        <v>1.4695530076017699E-9</v>
      </c>
      <c r="Q514" s="285">
        <v>7.0545456077700006E-2</v>
      </c>
      <c r="R514" s="281">
        <v>3.0461601999999999E-5</v>
      </c>
      <c r="S514" s="258"/>
      <c r="T514" s="258" t="s">
        <v>1451</v>
      </c>
      <c r="U514" s="258"/>
      <c r="V514" s="258"/>
      <c r="X514" s="258"/>
      <c r="Y514" s="257"/>
      <c r="Z514" s="257"/>
      <c r="AA514" s="257"/>
      <c r="AB514" s="257"/>
      <c r="AC514" s="257"/>
      <c r="AD514" s="257"/>
      <c r="AE514" s="257"/>
      <c r="AF514" s="257"/>
      <c r="AG514" s="257"/>
      <c r="AH514" s="257"/>
      <c r="AI514" s="257"/>
      <c r="AJ514" s="257"/>
    </row>
    <row r="515" spans="3:36">
      <c r="C515" s="284" t="s">
        <v>1432</v>
      </c>
      <c r="D515" s="272"/>
      <c r="E515" s="257" t="s">
        <v>30</v>
      </c>
      <c r="F515" s="267" t="s">
        <v>2009</v>
      </c>
      <c r="G515" s="311">
        <v>6.8878326374296917E-2</v>
      </c>
      <c r="H515" s="315">
        <v>4.7166616368999994E-3</v>
      </c>
      <c r="I515" s="315">
        <v>4.4014772630000002E-3</v>
      </c>
      <c r="J515" s="315">
        <v>4.0785187474396918E-2</v>
      </c>
      <c r="K515" s="315">
        <v>1.8974999999999999E-2</v>
      </c>
      <c r="L515" s="267">
        <v>0.16357758620689652</v>
      </c>
      <c r="M515" s="263">
        <v>7.5860902000000001</v>
      </c>
      <c r="N515" s="263">
        <v>4.5755368987543737E-3</v>
      </c>
      <c r="O515" s="262">
        <v>2.4238616817590001E-7</v>
      </c>
      <c r="P515" s="262">
        <v>5.8208532449670688E-10</v>
      </c>
      <c r="Q515" s="285">
        <v>2.3629885360399998E-2</v>
      </c>
      <c r="R515" s="281">
        <v>1.5428962E-5</v>
      </c>
      <c r="S515" s="258"/>
      <c r="T515" s="258" t="s">
        <v>1449</v>
      </c>
      <c r="U515" s="258"/>
      <c r="V515" s="258"/>
      <c r="X515" s="258"/>
      <c r="Y515" s="257"/>
      <c r="Z515" s="257"/>
      <c r="AA515" s="257"/>
      <c r="AB515" s="257"/>
      <c r="AC515" s="257"/>
      <c r="AD515" s="257"/>
      <c r="AE515" s="257"/>
      <c r="AF515" s="257"/>
      <c r="AG515" s="257"/>
      <c r="AH515" s="257"/>
      <c r="AI515" s="257"/>
      <c r="AJ515" s="257"/>
    </row>
    <row r="516" spans="3:36">
      <c r="C516" s="284" t="s">
        <v>1433</v>
      </c>
      <c r="D516" s="272"/>
      <c r="E516" s="257" t="s">
        <v>30</v>
      </c>
      <c r="F516" s="267" t="s">
        <v>2010</v>
      </c>
      <c r="G516" s="311">
        <v>6.9140996432667537E-2</v>
      </c>
      <c r="H516" s="315">
        <v>3.3533497252000006E-3</v>
      </c>
      <c r="I516" s="315">
        <v>3.4778953349999999E-3</v>
      </c>
      <c r="J516" s="315">
        <v>4.6783216372467545E-2</v>
      </c>
      <c r="K516" s="315">
        <v>1.5526534999999999E-2</v>
      </c>
      <c r="L516" s="267">
        <v>0.1338494396551724</v>
      </c>
      <c r="M516" s="263">
        <v>8.1005088999999995</v>
      </c>
      <c r="N516" s="263">
        <v>3.73451226827261E-3</v>
      </c>
      <c r="O516" s="262">
        <v>1.9381439604629996E-7</v>
      </c>
      <c r="P516" s="262">
        <v>4.7194517725117899E-10</v>
      </c>
      <c r="Q516" s="285">
        <v>2.9011715949000001E-2</v>
      </c>
      <c r="R516" s="281">
        <v>1.3635594000000001E-5</v>
      </c>
      <c r="S516" s="258"/>
      <c r="T516" s="258" t="s">
        <v>1451</v>
      </c>
      <c r="U516" s="258"/>
      <c r="V516" s="258"/>
      <c r="X516" s="258"/>
      <c r="Y516" s="257"/>
      <c r="Z516" s="257"/>
      <c r="AA516" s="257"/>
      <c r="AB516" s="257"/>
      <c r="AC516" s="257"/>
      <c r="AD516" s="257"/>
      <c r="AE516" s="257"/>
      <c r="AF516" s="257"/>
      <c r="AG516" s="257"/>
      <c r="AH516" s="257"/>
      <c r="AI516" s="257"/>
      <c r="AJ516" s="257"/>
    </row>
    <row r="517" spans="3:36">
      <c r="C517" s="284" t="s">
        <v>1434</v>
      </c>
      <c r="D517" s="272"/>
      <c r="E517" s="257" t="s">
        <v>30</v>
      </c>
      <c r="F517" s="267" t="s">
        <v>2011</v>
      </c>
      <c r="G517" s="311">
        <v>6.9263198550956126E-2</v>
      </c>
      <c r="H517" s="315">
        <v>3.3884701445999997E-3</v>
      </c>
      <c r="I517" s="315">
        <v>3.4957031190000001E-3</v>
      </c>
      <c r="J517" s="315">
        <v>4.6844647287356128E-2</v>
      </c>
      <c r="K517" s="315">
        <v>1.5534378E-2</v>
      </c>
      <c r="L517" s="267">
        <v>0.13391705172413793</v>
      </c>
      <c r="M517" s="263">
        <v>8.1777453999999992</v>
      </c>
      <c r="N517" s="263">
        <v>3.7394200532310101E-3</v>
      </c>
      <c r="O517" s="262">
        <v>1.9373866988519999E-7</v>
      </c>
      <c r="P517" s="262">
        <v>4.7236621821271479E-10</v>
      </c>
      <c r="Q517" s="285">
        <v>2.98447557583E-2</v>
      </c>
      <c r="R517" s="281">
        <v>1.3605893E-5</v>
      </c>
      <c r="S517" s="258"/>
      <c r="T517" s="258" t="s">
        <v>1451</v>
      </c>
      <c r="U517" s="258"/>
      <c r="V517" s="258"/>
      <c r="X517" s="258"/>
      <c r="Y517" s="257"/>
      <c r="Z517" s="257"/>
      <c r="AA517" s="257"/>
      <c r="AB517" s="257"/>
      <c r="AC517" s="257"/>
      <c r="AD517" s="257"/>
      <c r="AE517" s="257"/>
      <c r="AF517" s="257"/>
      <c r="AG517" s="257"/>
      <c r="AH517" s="257"/>
      <c r="AI517" s="257"/>
      <c r="AJ517" s="257"/>
    </row>
    <row r="518" spans="3:36">
      <c r="C518" s="284" t="s">
        <v>1435</v>
      </c>
      <c r="D518" s="272"/>
      <c r="E518" s="257" t="s">
        <v>30</v>
      </c>
      <c r="F518" s="267" t="s">
        <v>2012</v>
      </c>
      <c r="G518" s="311">
        <v>4.4490410665479999E-2</v>
      </c>
      <c r="H518" s="315">
        <v>7.794265701999999E-4</v>
      </c>
      <c r="I518" s="315">
        <v>1.2119955534E-2</v>
      </c>
      <c r="J518" s="315">
        <v>4.7787456128E-4</v>
      </c>
      <c r="K518" s="315">
        <v>3.1113154000000001E-2</v>
      </c>
      <c r="L518" s="267">
        <v>0.26821684482758618</v>
      </c>
      <c r="M518" s="263">
        <v>3.950342</v>
      </c>
      <c r="N518" s="263">
        <v>9.2647189204279456E-3</v>
      </c>
      <c r="O518" s="262">
        <v>5.0008023698150003E-7</v>
      </c>
      <c r="P518" s="262">
        <v>1.0546288731250772E-9</v>
      </c>
      <c r="Q518" s="285">
        <v>3.5639070995299997E-2</v>
      </c>
      <c r="R518" s="281">
        <v>1.5911761999999998E-5</v>
      </c>
      <c r="S518" s="258"/>
      <c r="T518" s="258" t="s">
        <v>1449</v>
      </c>
      <c r="U518" s="258"/>
      <c r="V518" s="258"/>
      <c r="X518" s="258"/>
      <c r="Y518" s="257"/>
      <c r="Z518" s="257"/>
      <c r="AA518" s="257"/>
      <c r="AB518" s="257"/>
      <c r="AC518" s="257"/>
      <c r="AD518" s="257"/>
      <c r="AE518" s="257"/>
      <c r="AF518" s="257"/>
      <c r="AG518" s="257"/>
      <c r="AH518" s="257"/>
      <c r="AI518" s="257"/>
      <c r="AJ518" s="257"/>
    </row>
    <row r="519" spans="3:36">
      <c r="C519" s="284" t="s">
        <v>1436</v>
      </c>
      <c r="D519" s="272"/>
      <c r="E519" s="257" t="s">
        <v>30</v>
      </c>
      <c r="F519" s="267" t="s">
        <v>2013</v>
      </c>
      <c r="G519" s="311">
        <v>5.006806396739856E-2</v>
      </c>
      <c r="H519" s="315">
        <v>1.7058088039999999E-3</v>
      </c>
      <c r="I519" s="315">
        <v>2.046454658E-3</v>
      </c>
      <c r="J519" s="315">
        <v>3.6758980305398557E-2</v>
      </c>
      <c r="K519" s="315">
        <v>9.5568201999999998E-3</v>
      </c>
      <c r="L519" s="267">
        <v>8.2386381034482759E-2</v>
      </c>
      <c r="M519" s="263">
        <v>5.9573212</v>
      </c>
      <c r="N519" s="263">
        <v>2.3037977393288423E-3</v>
      </c>
      <c r="O519" s="262">
        <v>1.1835563633699999E-7</v>
      </c>
      <c r="P519" s="262">
        <v>2.8509846432702303E-10</v>
      </c>
      <c r="Q519" s="285">
        <v>2.1217064556519998E-2</v>
      </c>
      <c r="R519" s="281">
        <v>9.1198767999999994E-6</v>
      </c>
      <c r="S519" s="258"/>
      <c r="T519" s="258" t="s">
        <v>1449</v>
      </c>
      <c r="U519" s="258"/>
      <c r="V519" s="258"/>
      <c r="X519" s="258"/>
      <c r="Y519" s="257"/>
      <c r="Z519" s="257"/>
      <c r="AA519" s="257"/>
      <c r="AB519" s="257"/>
      <c r="AC519" s="257"/>
      <c r="AD519" s="257"/>
      <c r="AE519" s="257"/>
      <c r="AF519" s="257"/>
      <c r="AG519" s="257"/>
      <c r="AH519" s="257"/>
      <c r="AI519" s="257"/>
      <c r="AJ519" s="257"/>
    </row>
    <row r="520" spans="3:36">
      <c r="C520" s="284" t="s">
        <v>1437</v>
      </c>
      <c r="D520" s="272"/>
      <c r="E520" s="257" t="s">
        <v>30</v>
      </c>
      <c r="F520" s="267" t="s">
        <v>2014</v>
      </c>
      <c r="G520" s="311">
        <v>0.15079724887121396</v>
      </c>
      <c r="H520" s="315">
        <v>8.228936449999999E-2</v>
      </c>
      <c r="I520" s="315">
        <v>8.1447766199999987E-3</v>
      </c>
      <c r="J520" s="315">
        <v>3.7206990751213975E-2</v>
      </c>
      <c r="K520" s="315">
        <v>2.3156117E-2</v>
      </c>
      <c r="L520" s="267">
        <v>0.19962169827586207</v>
      </c>
      <c r="M520" s="263">
        <v>7.0429927000000001</v>
      </c>
      <c r="N520" s="263">
        <v>1.4022564910836977E-2</v>
      </c>
      <c r="O520" s="262">
        <v>7.9118708630600007E-7</v>
      </c>
      <c r="P520" s="262">
        <v>8.5261971043816993E-10</v>
      </c>
      <c r="Q520" s="285">
        <v>3.1214500159E-2</v>
      </c>
      <c r="R520" s="281">
        <v>1.0199637E-4</v>
      </c>
      <c r="S520" s="258"/>
      <c r="T520" s="258" t="s">
        <v>1449</v>
      </c>
      <c r="U520" s="258"/>
      <c r="V520" s="258"/>
      <c r="X520" s="258"/>
      <c r="Y520" s="257"/>
      <c r="Z520" s="257"/>
      <c r="AA520" s="257"/>
      <c r="AB520" s="257"/>
      <c r="AC520" s="257"/>
      <c r="AD520" s="257"/>
      <c r="AE520" s="257"/>
      <c r="AF520" s="257"/>
      <c r="AG520" s="257"/>
      <c r="AH520" s="257"/>
      <c r="AI520" s="257"/>
      <c r="AJ520" s="257"/>
    </row>
    <row r="521" spans="3:36">
      <c r="C521" s="284" t="s">
        <v>1438</v>
      </c>
      <c r="D521" s="272"/>
      <c r="E521" s="257" t="s">
        <v>30</v>
      </c>
      <c r="F521" s="267" t="s">
        <v>2015</v>
      </c>
      <c r="G521" s="311">
        <v>6.3895037315466793E-2</v>
      </c>
      <c r="H521" s="315">
        <v>5.9569778849999995E-4</v>
      </c>
      <c r="I521" s="315">
        <v>2.8482314050000002E-3</v>
      </c>
      <c r="J521" s="315">
        <v>4.5648208121966793E-2</v>
      </c>
      <c r="K521" s="315">
        <v>1.4802900000000001E-2</v>
      </c>
      <c r="L521" s="267">
        <v>0.12761120689655173</v>
      </c>
      <c r="M521" s="263">
        <v>7.3217410999999997</v>
      </c>
      <c r="N521" s="263">
        <v>3.4093380674190656E-3</v>
      </c>
      <c r="O521" s="262">
        <v>1.7690721515690001E-7</v>
      </c>
      <c r="P521" s="262">
        <v>4.3380013877775896E-10</v>
      </c>
      <c r="Q521" s="285">
        <v>2.6328650795990002E-2</v>
      </c>
      <c r="R521" s="281">
        <v>1.0140871E-5</v>
      </c>
      <c r="S521" s="258"/>
      <c r="T521" s="258" t="s">
        <v>1449</v>
      </c>
      <c r="U521" s="258"/>
      <c r="V521" s="258"/>
      <c r="X521" s="258"/>
      <c r="Y521" s="257"/>
      <c r="Z521" s="257"/>
      <c r="AA521" s="257"/>
      <c r="AB521" s="257"/>
      <c r="AC521" s="257"/>
      <c r="AD521" s="257"/>
      <c r="AE521" s="257"/>
      <c r="AF521" s="257"/>
      <c r="AG521" s="257"/>
      <c r="AH521" s="257"/>
      <c r="AI521" s="257"/>
      <c r="AJ521" s="257"/>
    </row>
    <row r="522" spans="3:36">
      <c r="C522" s="284" t="s">
        <v>1439</v>
      </c>
      <c r="D522" s="272"/>
      <c r="E522" s="257" t="s">
        <v>30</v>
      </c>
      <c r="F522" s="267" t="s">
        <v>2016</v>
      </c>
      <c r="G522" s="311">
        <v>5.0822378766582389E-2</v>
      </c>
      <c r="H522" s="315">
        <v>2.8046048346000003E-3</v>
      </c>
      <c r="I522" s="315">
        <v>3.8258167699999996E-3</v>
      </c>
      <c r="J522" s="315">
        <v>2.5640277161982389E-2</v>
      </c>
      <c r="K522" s="315">
        <v>1.8551680000000001E-2</v>
      </c>
      <c r="L522" s="267">
        <v>0.15992827586206895</v>
      </c>
      <c r="M522" s="263">
        <v>6.2102415000000004</v>
      </c>
      <c r="N522" s="263">
        <v>4.2356914710315842E-3</v>
      </c>
      <c r="O522" s="262">
        <v>2.2697137581070001E-7</v>
      </c>
      <c r="P522" s="262">
        <v>5.4891431132026896E-10</v>
      </c>
      <c r="Q522" s="285">
        <v>1.49831583947E-2</v>
      </c>
      <c r="R522" s="281">
        <v>1.2894192000000001E-5</v>
      </c>
      <c r="S522" s="258"/>
      <c r="T522" s="258" t="s">
        <v>1449</v>
      </c>
      <c r="U522" s="258"/>
      <c r="V522" s="258"/>
      <c r="X522" s="258"/>
      <c r="Y522" s="257"/>
      <c r="Z522" s="257"/>
      <c r="AA522" s="257"/>
      <c r="AB522" s="257"/>
      <c r="AC522" s="257"/>
      <c r="AD522" s="257"/>
      <c r="AE522" s="257"/>
      <c r="AF522" s="257"/>
      <c r="AG522" s="257"/>
      <c r="AH522" s="257"/>
      <c r="AI522" s="257"/>
      <c r="AJ522" s="257"/>
    </row>
    <row r="523" spans="3:36">
      <c r="C523" s="284" t="s">
        <v>1440</v>
      </c>
      <c r="D523" s="272"/>
      <c r="E523" s="257" t="s">
        <v>30</v>
      </c>
      <c r="F523" s="267" t="s">
        <v>2017</v>
      </c>
      <c r="G523" s="311">
        <v>4.7305550602999999E-2</v>
      </c>
      <c r="H523" s="315">
        <v>2.54533416E-3</v>
      </c>
      <c r="I523" s="315">
        <v>8.3406730199999998E-3</v>
      </c>
      <c r="J523" s="315">
        <v>2.0737323423000005E-2</v>
      </c>
      <c r="K523" s="315">
        <v>1.568222E-2</v>
      </c>
      <c r="L523" s="267">
        <v>0.13519155172413794</v>
      </c>
      <c r="M523" s="263">
        <v>3.0114236999999999</v>
      </c>
      <c r="N523" s="263">
        <v>4.4029231346122844E-3</v>
      </c>
      <c r="O523" s="262">
        <v>2.2425376284600002E-7</v>
      </c>
      <c r="P523" s="262">
        <v>9.5234134796240006E-10</v>
      </c>
      <c r="Q523" s="285">
        <v>1.3263635796E-2</v>
      </c>
      <c r="R523" s="281">
        <v>1.2619022000000001E-5</v>
      </c>
      <c r="S523" s="258"/>
      <c r="T523" s="258" t="s">
        <v>1449</v>
      </c>
      <c r="U523" s="258"/>
      <c r="V523" s="258"/>
      <c r="X523" s="258"/>
      <c r="Y523" s="257"/>
      <c r="Z523" s="257"/>
      <c r="AA523" s="257"/>
      <c r="AB523" s="257"/>
      <c r="AC523" s="257"/>
      <c r="AD523" s="257"/>
      <c r="AE523" s="257"/>
      <c r="AF523" s="257"/>
      <c r="AG523" s="257"/>
      <c r="AH523" s="257"/>
      <c r="AI523" s="257"/>
      <c r="AJ523" s="257"/>
    </row>
    <row r="524" spans="3:36">
      <c r="C524" s="273" t="s">
        <v>1319</v>
      </c>
      <c r="D524" s="272" t="s">
        <v>1317</v>
      </c>
      <c r="F524" s="291"/>
      <c r="G524" s="258"/>
      <c r="H524" s="352"/>
      <c r="I524" s="352"/>
      <c r="J524" s="352"/>
      <c r="K524" s="352"/>
      <c r="Q524" s="285"/>
      <c r="R524" s="280"/>
      <c r="S524" s="258"/>
      <c r="T524" s="258"/>
      <c r="U524" s="258"/>
      <c r="V524" s="258"/>
      <c r="X524" s="258"/>
      <c r="Y524" s="257"/>
      <c r="Z524" s="257"/>
      <c r="AA524" s="257"/>
      <c r="AB524" s="257"/>
      <c r="AC524" s="257"/>
      <c r="AD524" s="257"/>
      <c r="AE524" s="257"/>
      <c r="AF524" s="257"/>
      <c r="AG524" s="257"/>
      <c r="AH524" s="257"/>
      <c r="AI524" s="257"/>
      <c r="AJ524" s="257"/>
    </row>
    <row r="525" spans="3:36">
      <c r="C525" s="284" t="s">
        <v>1441</v>
      </c>
      <c r="D525" s="272"/>
      <c r="E525" s="257" t="s">
        <v>53</v>
      </c>
      <c r="F525" s="267" t="s">
        <v>2018</v>
      </c>
      <c r="G525" s="311">
        <v>0.14585951682273834</v>
      </c>
      <c r="H525" s="315">
        <v>9.3786567600000013E-3</v>
      </c>
      <c r="I525" s="315">
        <v>2.7477072700000001E-2</v>
      </c>
      <c r="J525" s="315">
        <v>2.9257092362738334E-2</v>
      </c>
      <c r="K525" s="315">
        <v>7.9746695000000006E-2</v>
      </c>
      <c r="L525" s="267">
        <v>0.68747150862068962</v>
      </c>
      <c r="M525" s="263">
        <v>13.253104</v>
      </c>
      <c r="N525" s="263">
        <v>2.1275413208084688E-2</v>
      </c>
      <c r="O525" s="262">
        <v>1.1531662091239999E-6</v>
      </c>
      <c r="P525" s="262">
        <v>2.8813753430517002E-9</v>
      </c>
      <c r="Q525" s="285">
        <v>3.4612640739E-2</v>
      </c>
      <c r="R525" s="281">
        <v>1.2730826000000001E-4</v>
      </c>
      <c r="S525" s="258"/>
      <c r="T525" s="258" t="s">
        <v>1450</v>
      </c>
      <c r="U525" s="258"/>
      <c r="V525" s="258"/>
      <c r="X525" s="258"/>
      <c r="Y525" s="257"/>
      <c r="Z525" s="257"/>
      <c r="AA525" s="257"/>
      <c r="AB525" s="257"/>
      <c r="AC525" s="257"/>
      <c r="AD525" s="257"/>
      <c r="AE525" s="257"/>
      <c r="AF525" s="257"/>
      <c r="AG525" s="257"/>
      <c r="AH525" s="257"/>
      <c r="AI525" s="257"/>
      <c r="AJ525" s="257"/>
    </row>
    <row r="526" spans="3:36">
      <c r="C526" s="284" t="s">
        <v>1442</v>
      </c>
      <c r="D526" s="272"/>
      <c r="E526" s="257" t="s">
        <v>53</v>
      </c>
      <c r="F526" s="267" t="s">
        <v>2019</v>
      </c>
      <c r="G526" s="311">
        <v>5.2901828255299654E-2</v>
      </c>
      <c r="H526" s="315">
        <v>3.3926108620000004E-3</v>
      </c>
      <c r="I526" s="315">
        <v>9.9033123000000015E-3</v>
      </c>
      <c r="J526" s="315">
        <v>1.0753781093299651E-2</v>
      </c>
      <c r="K526" s="315">
        <v>2.8852124E-2</v>
      </c>
      <c r="L526" s="267">
        <v>0.2487252068965517</v>
      </c>
      <c r="M526" s="263">
        <v>4.7880124999999998</v>
      </c>
      <c r="N526" s="263">
        <v>7.6866607268230181E-3</v>
      </c>
      <c r="O526" s="262">
        <v>4.1647963568400005E-7</v>
      </c>
      <c r="P526" s="262">
        <v>1.0430799199573E-9</v>
      </c>
      <c r="Q526" s="285">
        <v>1.2701377395E-2</v>
      </c>
      <c r="R526" s="281">
        <v>6.6178441000000002E-5</v>
      </c>
      <c r="S526" s="258"/>
      <c r="T526" s="258" t="s">
        <v>1450</v>
      </c>
      <c r="U526" s="258"/>
      <c r="V526" s="258"/>
      <c r="X526" s="258"/>
      <c r="Y526" s="257"/>
      <c r="Z526" s="257"/>
      <c r="AA526" s="257"/>
      <c r="AB526" s="257"/>
      <c r="AC526" s="257"/>
      <c r="AD526" s="257"/>
      <c r="AE526" s="257"/>
      <c r="AF526" s="257"/>
      <c r="AG526" s="257"/>
      <c r="AH526" s="257"/>
      <c r="AI526" s="257"/>
      <c r="AJ526" s="257"/>
    </row>
    <row r="527" spans="3:36">
      <c r="C527" s="284" t="s">
        <v>1443</v>
      </c>
      <c r="D527" s="272"/>
      <c r="E527" s="257" t="s">
        <v>53</v>
      </c>
      <c r="F527" s="267" t="s">
        <v>2020</v>
      </c>
      <c r="G527" s="311">
        <v>8.7611313068038488E-2</v>
      </c>
      <c r="H527" s="315">
        <v>5.6292995399999995E-3</v>
      </c>
      <c r="I527" s="315">
        <v>1.6476052500000001E-2</v>
      </c>
      <c r="J527" s="315">
        <v>1.7637887028038493E-2</v>
      </c>
      <c r="K527" s="315">
        <v>4.7868073999999997E-2</v>
      </c>
      <c r="L527" s="267">
        <v>0.41265581034482751</v>
      </c>
      <c r="M527" s="263">
        <v>7.9520647000000002</v>
      </c>
      <c r="N527" s="263">
        <v>1.276574950628121E-2</v>
      </c>
      <c r="O527" s="262">
        <v>6.9185844039499995E-7</v>
      </c>
      <c r="P527" s="262">
        <v>1.7298242493573998E-9</v>
      </c>
      <c r="Q527" s="287">
        <v>2.0857074115999998E-2</v>
      </c>
      <c r="R527" s="281">
        <v>8.5515878999999995E-5</v>
      </c>
      <c r="S527" s="258"/>
      <c r="T527" s="258" t="s">
        <v>1450</v>
      </c>
      <c r="U527" s="258"/>
      <c r="V527" s="258"/>
      <c r="X527" s="258"/>
      <c r="Y527" s="257"/>
      <c r="Z527" s="257"/>
      <c r="AA527" s="257"/>
      <c r="AB527" s="257"/>
      <c r="AC527" s="257"/>
      <c r="AD527" s="257"/>
      <c r="AE527" s="257"/>
      <c r="AF527" s="257"/>
      <c r="AG527" s="257"/>
      <c r="AH527" s="257"/>
      <c r="AI527" s="257"/>
      <c r="AJ527" s="257"/>
    </row>
    <row r="528" spans="3:36">
      <c r="F528" s="263"/>
      <c r="G528" s="263"/>
      <c r="H528" s="287"/>
      <c r="I528" s="287"/>
      <c r="J528" s="287"/>
      <c r="K528" s="287"/>
      <c r="Q528" s="287"/>
      <c r="R528" s="280"/>
      <c r="S528" s="258"/>
      <c r="T528" s="258"/>
      <c r="U528" s="258"/>
      <c r="V528" s="258"/>
      <c r="X528" s="258"/>
      <c r="Y528" s="257"/>
      <c r="Z528" s="257"/>
      <c r="AA528" s="257"/>
      <c r="AB528" s="257"/>
      <c r="AC528" s="257"/>
      <c r="AD528" s="257"/>
      <c r="AE528" s="257"/>
      <c r="AF528" s="257"/>
      <c r="AG528" s="257"/>
      <c r="AH528" s="257"/>
      <c r="AI528" s="257"/>
      <c r="AJ528" s="257"/>
    </row>
    <row r="529" spans="1:36">
      <c r="C529" s="273" t="s">
        <v>154</v>
      </c>
      <c r="D529" s="272" t="s">
        <v>55</v>
      </c>
      <c r="F529" s="261"/>
      <c r="R529" s="280"/>
      <c r="S529" s="258"/>
      <c r="T529" s="258"/>
      <c r="U529" s="258"/>
      <c r="V529" s="258"/>
      <c r="X529" s="258"/>
      <c r="Y529" s="257"/>
      <c r="Z529" s="257"/>
      <c r="AA529" s="257"/>
      <c r="AB529" s="257"/>
      <c r="AC529" s="257"/>
      <c r="AD529" s="257"/>
      <c r="AE529" s="257"/>
      <c r="AF529" s="257"/>
      <c r="AG529" s="257"/>
      <c r="AH529" s="257"/>
      <c r="AI529" s="257"/>
      <c r="AJ529" s="257"/>
    </row>
    <row r="530" spans="1:36">
      <c r="A530" s="257">
        <v>2</v>
      </c>
      <c r="C530" s="284" t="s">
        <v>538</v>
      </c>
      <c r="E530" s="257" t="s">
        <v>52</v>
      </c>
      <c r="F530" s="267" t="s">
        <v>2021</v>
      </c>
      <c r="G530" s="267">
        <v>0.30064432577456268</v>
      </c>
      <c r="H530" s="274">
        <v>4.4449310962599999E-2</v>
      </c>
      <c r="I530" s="274">
        <v>3.8241164924000003E-2</v>
      </c>
      <c r="J530" s="274">
        <v>5.3775988796264001E-4</v>
      </c>
      <c r="K530" s="274">
        <v>0.21741609000000001</v>
      </c>
      <c r="L530" s="267">
        <v>1.8742766379310345</v>
      </c>
      <c r="M530" s="263">
        <v>132.84284</v>
      </c>
      <c r="N530" s="263">
        <v>4.9461013319439737E-2</v>
      </c>
      <c r="O530" s="262">
        <v>2.5349373518900662E-6</v>
      </c>
      <c r="P530" s="262">
        <v>6.2776872738276047E-9</v>
      </c>
      <c r="Q530" s="285">
        <v>0.45759212043497</v>
      </c>
      <c r="R530" s="281">
        <v>1.9554642E-4</v>
      </c>
      <c r="S530" s="258"/>
      <c r="T530" s="258" t="s">
        <v>1490</v>
      </c>
      <c r="U530" s="258"/>
      <c r="V530" s="258"/>
      <c r="X530" s="299"/>
      <c r="Y530" s="257"/>
      <c r="Z530" s="257"/>
      <c r="AA530" s="257"/>
      <c r="AB530" s="257"/>
      <c r="AC530" s="257"/>
      <c r="AD530" s="257"/>
      <c r="AE530" s="257"/>
      <c r="AF530" s="257"/>
      <c r="AG530" s="257"/>
      <c r="AH530" s="257"/>
      <c r="AI530" s="257"/>
      <c r="AJ530" s="257"/>
    </row>
    <row r="531" spans="1:36">
      <c r="C531" s="284" t="s">
        <v>539</v>
      </c>
      <c r="E531" s="257" t="s">
        <v>52</v>
      </c>
      <c r="F531" s="267" t="s">
        <v>2022</v>
      </c>
      <c r="G531" s="267">
        <v>0.84412774090456266</v>
      </c>
      <c r="H531" s="274">
        <v>6.5950225962600001E-2</v>
      </c>
      <c r="I531" s="274">
        <v>5.6703664924000002E-2</v>
      </c>
      <c r="J531" s="274">
        <v>0.46693776001796261</v>
      </c>
      <c r="K531" s="274">
        <v>0.25453608999999999</v>
      </c>
      <c r="L531" s="267">
        <v>2.1942766379310341</v>
      </c>
      <c r="M531" s="263">
        <v>106.53604</v>
      </c>
      <c r="N531" s="263">
        <v>6.0842709306886136E-2</v>
      </c>
      <c r="O531" s="262">
        <v>3.2162506318900662E-6</v>
      </c>
      <c r="P531" s="262">
        <v>7.6971857198276027E-9</v>
      </c>
      <c r="Q531" s="285">
        <v>0.33374512043496996</v>
      </c>
      <c r="R531" s="281">
        <v>2.0952378000000001E-4</v>
      </c>
      <c r="S531" s="258"/>
      <c r="T531" s="258" t="s">
        <v>1490</v>
      </c>
      <c r="U531" s="258"/>
      <c r="V531" s="258"/>
      <c r="X531" s="299"/>
      <c r="Y531" s="257"/>
      <c r="Z531" s="257"/>
      <c r="AA531" s="257"/>
      <c r="AB531" s="257"/>
      <c r="AC531" s="257"/>
      <c r="AD531" s="257"/>
      <c r="AE531" s="257"/>
      <c r="AF531" s="257"/>
      <c r="AG531" s="257"/>
      <c r="AH531" s="257"/>
      <c r="AI531" s="257"/>
      <c r="AJ531" s="257"/>
    </row>
    <row r="532" spans="1:36">
      <c r="C532" s="284" t="s">
        <v>540</v>
      </c>
      <c r="E532" s="257" t="s">
        <v>52</v>
      </c>
      <c r="F532" s="267" t="s">
        <v>2023</v>
      </c>
      <c r="G532" s="267">
        <v>0.76176793339499993</v>
      </c>
      <c r="H532" s="274">
        <v>3.4150285129999999E-2</v>
      </c>
      <c r="I532" s="274">
        <v>4.7663287499999998E-2</v>
      </c>
      <c r="J532" s="274">
        <v>7.8844207649999987E-3</v>
      </c>
      <c r="K532" s="274">
        <v>0.67206993999999998</v>
      </c>
      <c r="L532" s="267">
        <v>5.7937063793103443</v>
      </c>
      <c r="M532" s="263">
        <v>94.981926999999999</v>
      </c>
      <c r="N532" s="263">
        <v>0.11951097467863095</v>
      </c>
      <c r="O532" s="262">
        <v>6.1974669530389993E-6</v>
      </c>
      <c r="P532" s="262">
        <v>1.7878739970669893E-8</v>
      </c>
      <c r="Q532" s="285">
        <v>0.72298918625100006</v>
      </c>
      <c r="R532" s="281">
        <v>2.8876337000000003E-4</v>
      </c>
      <c r="S532" s="258"/>
      <c r="T532" s="258" t="s">
        <v>1178</v>
      </c>
      <c r="U532" s="258"/>
      <c r="V532" s="258"/>
      <c r="X532" s="299"/>
      <c r="Y532" s="257"/>
      <c r="Z532" s="257"/>
      <c r="AA532" s="257"/>
      <c r="AB532" s="257"/>
      <c r="AC532" s="257"/>
      <c r="AD532" s="257"/>
      <c r="AE532" s="257"/>
      <c r="AF532" s="257"/>
      <c r="AG532" s="257"/>
      <c r="AH532" s="257"/>
      <c r="AI532" s="257"/>
      <c r="AJ532" s="257"/>
    </row>
    <row r="533" spans="1:36">
      <c r="C533" s="284" t="s">
        <v>541</v>
      </c>
      <c r="E533" s="257" t="s">
        <v>52</v>
      </c>
      <c r="F533" s="267" t="s">
        <v>2024</v>
      </c>
      <c r="G533" s="267">
        <v>1.1694746686749999</v>
      </c>
      <c r="H533" s="274">
        <v>5.2427901659999998E-2</v>
      </c>
      <c r="I533" s="274">
        <v>7.31732155E-2</v>
      </c>
      <c r="J533" s="274">
        <v>1.2104251515000001E-2</v>
      </c>
      <c r="K533" s="274">
        <v>1.0317692999999999</v>
      </c>
      <c r="L533" s="267">
        <v>8.894562931034482</v>
      </c>
      <c r="M533" s="263">
        <v>145.81732</v>
      </c>
      <c r="N533" s="263">
        <v>0.18347459656941933</v>
      </c>
      <c r="O533" s="262">
        <v>9.5144211758870021E-6</v>
      </c>
      <c r="P533" s="262">
        <v>2.7447643299736999E-8</v>
      </c>
      <c r="Q533" s="285">
        <v>1.1099411693149999</v>
      </c>
      <c r="R533" s="281">
        <v>4.4331277999999999E-4</v>
      </c>
      <c r="S533" s="258"/>
      <c r="T533" s="258" t="s">
        <v>1178</v>
      </c>
      <c r="U533" s="258"/>
      <c r="V533" s="258"/>
      <c r="X533" s="299"/>
      <c r="Y533" s="257"/>
      <c r="Z533" s="257"/>
      <c r="AA533" s="257"/>
      <c r="AB533" s="257"/>
      <c r="AC533" s="257"/>
      <c r="AD533" s="257"/>
      <c r="AE533" s="257"/>
      <c r="AF533" s="257"/>
      <c r="AG533" s="257"/>
      <c r="AH533" s="257"/>
      <c r="AI533" s="257"/>
      <c r="AJ533" s="257"/>
    </row>
    <row r="534" spans="1:36">
      <c r="A534" s="257">
        <v>2</v>
      </c>
      <c r="C534" s="284" t="s">
        <v>1108</v>
      </c>
      <c r="E534" s="257" t="s">
        <v>52</v>
      </c>
      <c r="F534" s="267" t="s">
        <v>2025</v>
      </c>
      <c r="G534" s="267">
        <v>0.66520579501299992</v>
      </c>
      <c r="H534" s="274">
        <v>2.9821375109999999E-2</v>
      </c>
      <c r="I534" s="274">
        <v>4.1621462800000002E-2</v>
      </c>
      <c r="J534" s="274">
        <v>6.8849871029999996E-3</v>
      </c>
      <c r="K534" s="274">
        <v>0.58687796999999997</v>
      </c>
      <c r="L534" s="267">
        <v>5.0592928448275858</v>
      </c>
      <c r="M534" s="263">
        <v>82.941963999999999</v>
      </c>
      <c r="N534" s="263">
        <v>0.10436169733446742</v>
      </c>
      <c r="O534" s="262">
        <v>5.4118726025980003E-6</v>
      </c>
      <c r="P534" s="262">
        <v>1.5612421350966801E-8</v>
      </c>
      <c r="Q534" s="285">
        <v>0.63134266447300003</v>
      </c>
      <c r="R534" s="281">
        <v>2.5215955999999999E-4</v>
      </c>
      <c r="S534" s="258"/>
      <c r="T534" s="258" t="s">
        <v>1178</v>
      </c>
      <c r="U534" s="258"/>
      <c r="V534" s="258"/>
      <c r="X534" s="299"/>
      <c r="Y534" s="257"/>
      <c r="Z534" s="257"/>
      <c r="AA534" s="257"/>
      <c r="AB534" s="257"/>
      <c r="AC534" s="257"/>
      <c r="AD534" s="257"/>
      <c r="AE534" s="257"/>
      <c r="AF534" s="257"/>
      <c r="AG534" s="257"/>
      <c r="AH534" s="257"/>
      <c r="AI534" s="257"/>
      <c r="AJ534" s="257"/>
    </row>
    <row r="535" spans="1:36">
      <c r="A535" s="257">
        <v>2</v>
      </c>
      <c r="C535" s="284" t="s">
        <v>1130</v>
      </c>
      <c r="D535" s="272"/>
      <c r="E535" s="257" t="s">
        <v>52</v>
      </c>
      <c r="F535" s="267" t="s">
        <v>2026</v>
      </c>
      <c r="G535" s="267">
        <v>0.64715898999999999</v>
      </c>
      <c r="H535" s="274">
        <v>9.5839900000000006E-3</v>
      </c>
      <c r="I535" s="274">
        <v>0.17937500000000001</v>
      </c>
      <c r="J535" s="274">
        <v>0</v>
      </c>
      <c r="K535" s="274">
        <v>0.4582</v>
      </c>
      <c r="L535" s="267">
        <v>3.9499999999999997</v>
      </c>
      <c r="M535" s="263">
        <v>57.367199999999997</v>
      </c>
      <c r="N535" s="263">
        <v>0.13706471882412002</v>
      </c>
      <c r="O535" s="262">
        <v>7.3969498000000005E-6</v>
      </c>
      <c r="P535" s="262">
        <v>1.5486226175000001E-8</v>
      </c>
      <c r="Q535" s="285">
        <v>0.53957639999999996</v>
      </c>
      <c r="R535" s="281">
        <v>2.3071197000000001E-4</v>
      </c>
      <c r="S535" s="258"/>
      <c r="T535" s="258" t="s">
        <v>1207</v>
      </c>
      <c r="U535" s="258"/>
      <c r="V535" s="258"/>
      <c r="X535" s="299"/>
      <c r="Y535" s="257"/>
      <c r="Z535" s="257"/>
      <c r="AA535" s="257"/>
      <c r="AB535" s="257"/>
      <c r="AC535" s="257"/>
      <c r="AD535" s="257"/>
      <c r="AE535" s="257"/>
      <c r="AF535" s="257"/>
      <c r="AG535" s="257"/>
      <c r="AH535" s="257"/>
      <c r="AI535" s="257"/>
      <c r="AJ535" s="257"/>
    </row>
    <row r="536" spans="1:36" ht="14.4">
      <c r="A536" s="257">
        <v>2</v>
      </c>
      <c r="C536" s="284" t="s">
        <v>1138</v>
      </c>
      <c r="E536" s="257" t="s">
        <v>52</v>
      </c>
      <c r="F536" s="267" t="s">
        <v>2027</v>
      </c>
      <c r="G536" s="267">
        <v>0.16093689031800001</v>
      </c>
      <c r="H536" s="274">
        <v>7.2148489479999999E-3</v>
      </c>
      <c r="I536" s="274">
        <v>1.006970867E-2</v>
      </c>
      <c r="J536" s="274">
        <v>1.6657226999999999E-3</v>
      </c>
      <c r="K536" s="274">
        <v>0.14198661000000001</v>
      </c>
      <c r="L536" s="267">
        <v>1.2240225</v>
      </c>
      <c r="M536" s="263">
        <v>20.066604000000002</v>
      </c>
      <c r="N536" s="263">
        <v>2.5248796730231428E-2</v>
      </c>
      <c r="O536" s="262">
        <v>1.3093239598419E-6</v>
      </c>
      <c r="P536" s="262">
        <v>3.7771986614048901E-9</v>
      </c>
      <c r="Q536" s="285">
        <v>0.152744189631</v>
      </c>
      <c r="R536" s="281">
        <v>6.1006345999999998E-5</v>
      </c>
      <c r="S536" s="258"/>
      <c r="T536" s="258" t="s">
        <v>1178</v>
      </c>
      <c r="U536" s="258"/>
      <c r="V536" s="258"/>
      <c r="X536" s="307"/>
      <c r="Y536" s="257"/>
      <c r="Z536" s="257"/>
      <c r="AA536" s="257"/>
      <c r="AB536" s="257"/>
      <c r="AC536" s="257"/>
      <c r="AD536" s="257"/>
      <c r="AE536" s="257"/>
      <c r="AF536" s="257"/>
      <c r="AG536" s="257"/>
      <c r="AH536" s="257"/>
      <c r="AI536" s="257"/>
      <c r="AJ536" s="257"/>
    </row>
    <row r="537" spans="1:36">
      <c r="C537" s="273" t="s">
        <v>155</v>
      </c>
      <c r="D537" s="272" t="s">
        <v>1509</v>
      </c>
      <c r="F537" s="291"/>
      <c r="G537" s="291"/>
      <c r="H537" s="289"/>
      <c r="I537" s="289"/>
      <c r="J537" s="289"/>
      <c r="K537" s="289"/>
      <c r="L537" s="290"/>
      <c r="M537" s="290"/>
      <c r="N537" s="290"/>
      <c r="O537" s="289"/>
      <c r="P537" s="289"/>
      <c r="Q537" s="289"/>
      <c r="R537" s="280"/>
      <c r="S537" s="258"/>
      <c r="T537" s="258"/>
      <c r="U537" s="258"/>
      <c r="V537" s="258"/>
      <c r="X537" s="258"/>
      <c r="Y537" s="257"/>
      <c r="Z537" s="257"/>
      <c r="AA537" s="257"/>
      <c r="AB537" s="257"/>
      <c r="AC537" s="257"/>
      <c r="AD537" s="257"/>
      <c r="AE537" s="257"/>
      <c r="AF537" s="257"/>
      <c r="AG537" s="257"/>
      <c r="AH537" s="257"/>
      <c r="AI537" s="257"/>
      <c r="AJ537" s="257"/>
    </row>
    <row r="538" spans="1:36">
      <c r="A538" s="257">
        <v>2</v>
      </c>
      <c r="C538" s="284" t="s">
        <v>542</v>
      </c>
      <c r="D538" s="272"/>
      <c r="E538" s="257" t="s">
        <v>52</v>
      </c>
      <c r="F538" s="267" t="s">
        <v>2028</v>
      </c>
      <c r="G538" s="267">
        <v>0.52107760065466002</v>
      </c>
      <c r="H538" s="274">
        <v>2.344572692E-2</v>
      </c>
      <c r="I538" s="274">
        <v>3.2957234340000002E-2</v>
      </c>
      <c r="J538" s="274">
        <v>1.6204019394659999E-2</v>
      </c>
      <c r="K538" s="274">
        <v>0.44847061999999999</v>
      </c>
      <c r="L538" s="267">
        <v>3.8661260344827584</v>
      </c>
      <c r="M538" s="263">
        <v>63.334558000000001</v>
      </c>
      <c r="N538" s="263">
        <v>8.0191978621396931E-2</v>
      </c>
      <c r="O538" s="262">
        <v>4.1572298067879987E-6</v>
      </c>
      <c r="P538" s="262">
        <v>1.2054011364769002E-8</v>
      </c>
      <c r="Q538" s="285">
        <v>0.48365108249299998</v>
      </c>
      <c r="R538" s="281">
        <v>1.0776321000000001E-3</v>
      </c>
      <c r="S538" s="258"/>
      <c r="T538" s="258" t="s">
        <v>1178</v>
      </c>
      <c r="U538" s="258"/>
      <c r="V538" s="258"/>
      <c r="X538" s="299"/>
      <c r="Y538" s="257"/>
      <c r="Z538" s="257"/>
      <c r="AA538" s="257"/>
      <c r="AB538" s="257"/>
      <c r="AC538" s="257"/>
      <c r="AD538" s="257"/>
      <c r="AE538" s="257"/>
      <c r="AF538" s="257"/>
      <c r="AG538" s="257"/>
      <c r="AH538" s="257"/>
      <c r="AI538" s="257"/>
      <c r="AJ538" s="257"/>
    </row>
    <row r="539" spans="1:36">
      <c r="A539" s="257">
        <v>2</v>
      </c>
      <c r="C539" s="284" t="s">
        <v>543</v>
      </c>
      <c r="E539" s="257" t="s">
        <v>52</v>
      </c>
      <c r="F539" s="267" t="s">
        <v>2029</v>
      </c>
      <c r="G539" s="267">
        <v>0.41593217132766003</v>
      </c>
      <c r="H539" s="274">
        <v>1.8732025329999999E-2</v>
      </c>
      <c r="I539" s="274">
        <v>2.6378358669999998E-2</v>
      </c>
      <c r="J539" s="274">
        <v>1.511574732766E-2</v>
      </c>
      <c r="K539" s="274">
        <v>0.35570604</v>
      </c>
      <c r="L539" s="267">
        <v>3.0664313793103446</v>
      </c>
      <c r="M539" s="263">
        <v>50.224376999999997</v>
      </c>
      <c r="N539" s="263">
        <v>6.3696098653106534E-2</v>
      </c>
      <c r="O539" s="262">
        <v>3.3018048613599996E-6</v>
      </c>
      <c r="P539" s="262">
        <v>9.586241291999001E-9</v>
      </c>
      <c r="Q539" s="285">
        <v>0.383858214335</v>
      </c>
      <c r="R539" s="281">
        <v>1.0377747E-3</v>
      </c>
      <c r="S539" s="258"/>
      <c r="T539" s="258" t="s">
        <v>1178</v>
      </c>
      <c r="U539" s="258"/>
      <c r="V539" s="258"/>
      <c r="X539" s="299"/>
      <c r="Y539" s="257"/>
      <c r="Z539" s="257"/>
      <c r="AA539" s="257"/>
      <c r="AB539" s="257"/>
      <c r="AC539" s="257"/>
      <c r="AD539" s="257"/>
      <c r="AE539" s="257"/>
      <c r="AF539" s="257"/>
      <c r="AG539" s="257"/>
      <c r="AH539" s="257"/>
      <c r="AI539" s="257"/>
      <c r="AJ539" s="257"/>
    </row>
    <row r="540" spans="1:36">
      <c r="A540" s="257">
        <v>2</v>
      </c>
      <c r="C540" s="284" t="s">
        <v>544</v>
      </c>
      <c r="E540" s="257" t="s">
        <v>52</v>
      </c>
      <c r="F540" s="267" t="s">
        <v>2030</v>
      </c>
      <c r="G540" s="267">
        <v>0.52966090373966002</v>
      </c>
      <c r="H540" s="274">
        <v>2.3830518490000001E-2</v>
      </c>
      <c r="I540" s="274">
        <v>3.3494286800000002E-2</v>
      </c>
      <c r="J540" s="274">
        <v>1.6292858449659997E-2</v>
      </c>
      <c r="K540" s="274">
        <v>0.45604324000000002</v>
      </c>
      <c r="L540" s="267">
        <v>3.9314072413793104</v>
      </c>
      <c r="M540" s="263">
        <v>64.404776999999996</v>
      </c>
      <c r="N540" s="263">
        <v>8.1538582303248133E-2</v>
      </c>
      <c r="O540" s="262">
        <v>4.2270604918850009E-6</v>
      </c>
      <c r="P540" s="262">
        <v>1.225546173881E-8</v>
      </c>
      <c r="Q540" s="285">
        <v>0.49179744887300003</v>
      </c>
      <c r="R540" s="281">
        <v>1.0808858E-3</v>
      </c>
      <c r="S540" s="258"/>
      <c r="T540" s="258" t="s">
        <v>1178</v>
      </c>
      <c r="U540" s="258"/>
      <c r="V540" s="258"/>
      <c r="X540" s="299"/>
      <c r="Y540" s="257"/>
      <c r="Z540" s="257"/>
      <c r="AA540" s="257"/>
      <c r="AB540" s="257"/>
      <c r="AC540" s="257"/>
      <c r="AD540" s="257"/>
      <c r="AE540" s="257"/>
      <c r="AF540" s="257"/>
      <c r="AG540" s="257"/>
      <c r="AH540" s="257"/>
      <c r="AI540" s="257"/>
      <c r="AJ540" s="257"/>
    </row>
    <row r="541" spans="1:36">
      <c r="A541" s="257">
        <v>2</v>
      </c>
      <c r="C541" s="284" t="s">
        <v>545</v>
      </c>
      <c r="E541" s="257" t="s">
        <v>52</v>
      </c>
      <c r="F541" s="267" t="s">
        <v>2031</v>
      </c>
      <c r="G541" s="267">
        <v>0.55541080825466005</v>
      </c>
      <c r="H541" s="274">
        <v>2.498489441E-2</v>
      </c>
      <c r="I541" s="274">
        <v>3.5105440190000003E-2</v>
      </c>
      <c r="J541" s="274">
        <v>1.6559373654659999E-2</v>
      </c>
      <c r="K541" s="274">
        <v>0.4787611</v>
      </c>
      <c r="L541" s="267">
        <v>4.1272508620689656</v>
      </c>
      <c r="M541" s="263">
        <v>67.615433999999993</v>
      </c>
      <c r="N541" s="263">
        <v>8.5578388797569405E-2</v>
      </c>
      <c r="O541" s="262">
        <v>4.4365522573660003E-6</v>
      </c>
      <c r="P541" s="262">
        <v>1.2859813834000699E-8</v>
      </c>
      <c r="Q541" s="285">
        <v>0.51623651801400006</v>
      </c>
      <c r="R541" s="281">
        <v>1.0906468000000001E-3</v>
      </c>
      <c r="S541" s="258"/>
      <c r="T541" s="258" t="s">
        <v>1178</v>
      </c>
      <c r="U541" s="258"/>
      <c r="V541" s="258"/>
      <c r="X541" s="299"/>
      <c r="Y541" s="257"/>
      <c r="Z541" s="257"/>
      <c r="AA541" s="257"/>
      <c r="AB541" s="257"/>
      <c r="AC541" s="257"/>
      <c r="AD541" s="257"/>
      <c r="AE541" s="257"/>
      <c r="AF541" s="257"/>
      <c r="AG541" s="257"/>
      <c r="AH541" s="257"/>
      <c r="AI541" s="257"/>
      <c r="AJ541" s="257"/>
    </row>
    <row r="542" spans="1:36">
      <c r="A542" s="257">
        <v>2</v>
      </c>
      <c r="C542" s="284" t="s">
        <v>546</v>
      </c>
      <c r="E542" s="257" t="s">
        <v>52</v>
      </c>
      <c r="F542" s="267" t="s">
        <v>2032</v>
      </c>
      <c r="G542" s="267">
        <v>0.51249430044966005</v>
      </c>
      <c r="H542" s="274">
        <v>2.3060935250000001E-2</v>
      </c>
      <c r="I542" s="274">
        <v>3.2420183880000002E-2</v>
      </c>
      <c r="J542" s="274">
        <v>1.6115181319659999E-2</v>
      </c>
      <c r="K542" s="274">
        <v>0.44089800000000001</v>
      </c>
      <c r="L542" s="267">
        <v>3.8008448275862068</v>
      </c>
      <c r="M542" s="263">
        <v>62.264339999999997</v>
      </c>
      <c r="N542" s="263">
        <v>7.8845376124344363E-2</v>
      </c>
      <c r="O542" s="262">
        <v>4.0873992206010005E-6</v>
      </c>
      <c r="P542" s="262">
        <v>1.1852560001749101E-8</v>
      </c>
      <c r="Q542" s="285">
        <v>0.47550472611299999</v>
      </c>
      <c r="R542" s="281">
        <v>1.0743784999999999E-3</v>
      </c>
      <c r="S542" s="258"/>
      <c r="T542" s="258" t="s">
        <v>1178</v>
      </c>
      <c r="U542" s="258"/>
      <c r="V542" s="258"/>
      <c r="X542" s="299"/>
      <c r="Y542" s="257"/>
      <c r="Z542" s="257"/>
      <c r="AA542" s="257"/>
      <c r="AB542" s="257"/>
      <c r="AC542" s="257"/>
      <c r="AD542" s="257"/>
      <c r="AE542" s="257"/>
      <c r="AF542" s="257"/>
      <c r="AG542" s="257"/>
      <c r="AH542" s="257"/>
      <c r="AI542" s="257"/>
      <c r="AJ542" s="257"/>
    </row>
    <row r="543" spans="1:36">
      <c r="A543" s="257">
        <v>2</v>
      </c>
      <c r="C543" s="284" t="s">
        <v>547</v>
      </c>
      <c r="E543" s="257" t="s">
        <v>52</v>
      </c>
      <c r="F543" s="267" t="s">
        <v>2033</v>
      </c>
      <c r="G543" s="267">
        <v>0.14296727497655207</v>
      </c>
      <c r="H543" s="274">
        <v>8.7512629900000014E-3</v>
      </c>
      <c r="I543" s="274">
        <v>2.4089015799999999E-2</v>
      </c>
      <c r="J543" s="274">
        <v>2.389766818655208E-2</v>
      </c>
      <c r="K543" s="274">
        <v>8.6229327999999994E-2</v>
      </c>
      <c r="L543" s="267">
        <v>0.74335627586206887</v>
      </c>
      <c r="M543" s="263">
        <v>13.826733000000001</v>
      </c>
      <c r="N543" s="263">
        <v>2.1174028903726112E-2</v>
      </c>
      <c r="O543" s="262">
        <v>1.1392943169719999E-6</v>
      </c>
      <c r="P543" s="262">
        <v>2.9159325001564003E-9</v>
      </c>
      <c r="Q543" s="285">
        <v>5.0427996895E-2</v>
      </c>
      <c r="R543" s="281">
        <v>7.2564445000000002E-5</v>
      </c>
      <c r="S543" s="258"/>
      <c r="T543" s="260" t="s">
        <v>1172</v>
      </c>
      <c r="U543" s="258"/>
      <c r="V543" s="258"/>
      <c r="X543" s="299"/>
      <c r="Y543" s="257"/>
      <c r="Z543" s="257"/>
      <c r="AA543" s="257"/>
      <c r="AB543" s="257"/>
      <c r="AC543" s="257"/>
      <c r="AD543" s="257"/>
      <c r="AE543" s="257"/>
      <c r="AF543" s="257"/>
      <c r="AG543" s="257"/>
      <c r="AH543" s="257"/>
      <c r="AI543" s="257"/>
      <c r="AJ543" s="257"/>
    </row>
    <row r="544" spans="1:36">
      <c r="A544" s="257">
        <v>2</v>
      </c>
      <c r="C544" s="284" t="s">
        <v>548</v>
      </c>
      <c r="E544" s="257" t="s">
        <v>52</v>
      </c>
      <c r="F544" s="267" t="s">
        <v>2034</v>
      </c>
      <c r="G544" s="267">
        <v>0.47923400889165996</v>
      </c>
      <c r="H544" s="274">
        <v>2.156986587E-2</v>
      </c>
      <c r="I544" s="274">
        <v>3.0339110829999998E-2</v>
      </c>
      <c r="J544" s="274">
        <v>1.5770932191659998E-2</v>
      </c>
      <c r="K544" s="274">
        <v>0.41155409999999998</v>
      </c>
      <c r="L544" s="267">
        <v>3.5478801724137927</v>
      </c>
      <c r="M544" s="263">
        <v>58.117241</v>
      </c>
      <c r="N544" s="263">
        <v>7.3627291966640793E-2</v>
      </c>
      <c r="O544" s="262">
        <v>3.8168056156649998E-6</v>
      </c>
      <c r="P544" s="262">
        <v>1.1071939335466901E-8</v>
      </c>
      <c r="Q544" s="285">
        <v>0.44393760138900001</v>
      </c>
      <c r="R544" s="281">
        <v>1.0617705E-3</v>
      </c>
      <c r="S544" s="258"/>
      <c r="T544" s="258" t="s">
        <v>1178</v>
      </c>
      <c r="U544" s="258"/>
      <c r="V544" s="258"/>
      <c r="X544" s="299"/>
      <c r="Y544" s="257"/>
      <c r="Z544" s="257"/>
      <c r="AA544" s="257"/>
      <c r="AB544" s="257"/>
      <c r="AC544" s="257"/>
      <c r="AD544" s="257"/>
      <c r="AE544" s="257"/>
      <c r="AF544" s="257"/>
      <c r="AG544" s="257"/>
      <c r="AH544" s="257"/>
      <c r="AI544" s="257"/>
      <c r="AJ544" s="257"/>
    </row>
    <row r="545" spans="1:36">
      <c r="C545" s="284" t="s">
        <v>549</v>
      </c>
      <c r="E545" s="257" t="s">
        <v>52</v>
      </c>
      <c r="F545" s="267" t="s">
        <v>2035</v>
      </c>
      <c r="G545" s="267">
        <v>0.47923400889165996</v>
      </c>
      <c r="H545" s="274">
        <v>2.156986587E-2</v>
      </c>
      <c r="I545" s="274">
        <v>3.0339110829999998E-2</v>
      </c>
      <c r="J545" s="274">
        <v>1.5770932191659998E-2</v>
      </c>
      <c r="K545" s="274">
        <v>0.41155409999999998</v>
      </c>
      <c r="L545" s="267">
        <v>3.5478801724137927</v>
      </c>
      <c r="M545" s="263">
        <v>58.117241</v>
      </c>
      <c r="N545" s="263">
        <v>7.3627291966640793E-2</v>
      </c>
      <c r="O545" s="262">
        <v>3.8168056156649998E-6</v>
      </c>
      <c r="P545" s="262">
        <v>1.1071939335466901E-8</v>
      </c>
      <c r="Q545" s="285">
        <v>0.44393760138900001</v>
      </c>
      <c r="R545" s="281">
        <v>1.0617705E-3</v>
      </c>
      <c r="S545" s="258"/>
      <c r="T545" s="258" t="s">
        <v>1178</v>
      </c>
      <c r="U545" s="258"/>
      <c r="V545" s="258"/>
      <c r="X545" s="299"/>
      <c r="Y545" s="257"/>
      <c r="Z545" s="257"/>
      <c r="AA545" s="257"/>
      <c r="AB545" s="257"/>
      <c r="AC545" s="257"/>
      <c r="AD545" s="257"/>
      <c r="AE545" s="257"/>
      <c r="AF545" s="257"/>
      <c r="AG545" s="257"/>
      <c r="AH545" s="257"/>
      <c r="AI545" s="257"/>
      <c r="AJ545" s="257"/>
    </row>
    <row r="546" spans="1:36">
      <c r="A546" s="257">
        <v>2</v>
      </c>
      <c r="C546" s="284" t="s">
        <v>550</v>
      </c>
      <c r="D546" s="272"/>
      <c r="E546" s="257" t="s">
        <v>52</v>
      </c>
      <c r="F546" s="267" t="s">
        <v>2036</v>
      </c>
      <c r="G546" s="267">
        <v>0.48030692294566002</v>
      </c>
      <c r="H546" s="274">
        <v>2.1617964980000005E-2</v>
      </c>
      <c r="I546" s="274">
        <v>3.0406241640000001E-2</v>
      </c>
      <c r="J546" s="274">
        <v>1.5782036325659998E-2</v>
      </c>
      <c r="K546" s="274">
        <v>0.41250068000000001</v>
      </c>
      <c r="L546" s="267">
        <v>3.5560403448275859</v>
      </c>
      <c r="M546" s="263">
        <v>58.251018999999999</v>
      </c>
      <c r="N546" s="263">
        <v>7.3795618007000519E-2</v>
      </c>
      <c r="O546" s="262">
        <v>3.8255344712169999E-6</v>
      </c>
      <c r="P546" s="262">
        <v>1.1097121134475403E-8</v>
      </c>
      <c r="Q546" s="285">
        <v>0.44495589218700005</v>
      </c>
      <c r="R546" s="281">
        <v>1.0621771999999999E-3</v>
      </c>
      <c r="S546" s="258"/>
      <c r="T546" s="258" t="s">
        <v>1178</v>
      </c>
      <c r="U546" s="258"/>
      <c r="V546" s="258"/>
      <c r="X546" s="299"/>
      <c r="Y546" s="257"/>
      <c r="Z546" s="257"/>
      <c r="AA546" s="257"/>
      <c r="AB546" s="257"/>
      <c r="AC546" s="257"/>
      <c r="AD546" s="257"/>
      <c r="AE546" s="257"/>
      <c r="AF546" s="257"/>
      <c r="AG546" s="257"/>
      <c r="AH546" s="257"/>
      <c r="AI546" s="257"/>
      <c r="AJ546" s="257"/>
    </row>
    <row r="547" spans="1:36">
      <c r="A547" s="257">
        <v>2</v>
      </c>
      <c r="C547" s="284" t="s">
        <v>551</v>
      </c>
      <c r="E547" s="257" t="s">
        <v>52</v>
      </c>
      <c r="F547" s="267" t="s">
        <v>2037</v>
      </c>
      <c r="G547" s="267">
        <v>0.55541080825466005</v>
      </c>
      <c r="H547" s="274">
        <v>2.498489441E-2</v>
      </c>
      <c r="I547" s="274">
        <v>3.5105440190000003E-2</v>
      </c>
      <c r="J547" s="274">
        <v>1.6559373654659999E-2</v>
      </c>
      <c r="K547" s="274">
        <v>0.4787611</v>
      </c>
      <c r="L547" s="267">
        <v>4.1272508620689656</v>
      </c>
      <c r="M547" s="263">
        <v>67.615433999999993</v>
      </c>
      <c r="N547" s="263">
        <v>8.5578388797569405E-2</v>
      </c>
      <c r="O547" s="262">
        <v>4.4365522573660003E-6</v>
      </c>
      <c r="P547" s="262">
        <v>1.2859813834000699E-8</v>
      </c>
      <c r="Q547" s="285">
        <v>0.51623651801400006</v>
      </c>
      <c r="R547" s="281">
        <v>1.0906468000000001E-3</v>
      </c>
      <c r="S547" s="258"/>
      <c r="T547" s="258" t="s">
        <v>1178</v>
      </c>
      <c r="U547" s="258"/>
      <c r="V547" s="258"/>
      <c r="X547" s="299"/>
      <c r="Y547" s="257"/>
      <c r="Z547" s="257"/>
      <c r="AA547" s="257"/>
      <c r="AB547" s="257"/>
      <c r="AC547" s="257"/>
      <c r="AD547" s="257"/>
      <c r="AE547" s="257"/>
      <c r="AF547" s="257"/>
      <c r="AG547" s="257"/>
      <c r="AH547" s="257"/>
      <c r="AI547" s="257"/>
      <c r="AJ547" s="257"/>
    </row>
    <row r="548" spans="1:36">
      <c r="A548" s="257">
        <v>2</v>
      </c>
      <c r="C548" s="284" t="s">
        <v>552</v>
      </c>
      <c r="E548" s="257" t="s">
        <v>52</v>
      </c>
      <c r="F548" s="267" t="s">
        <v>2038</v>
      </c>
      <c r="G548" s="267">
        <v>1.1079607869666601</v>
      </c>
      <c r="H548" s="274">
        <v>4.9755875369999994E-2</v>
      </c>
      <c r="I548" s="274">
        <v>6.9678106199999992E-2</v>
      </c>
      <c r="J548" s="274">
        <v>2.2278355396660003E-2</v>
      </c>
      <c r="K548" s="274">
        <v>0.96624845000000004</v>
      </c>
      <c r="L548" s="267">
        <v>8.3297280172413792</v>
      </c>
      <c r="M548" s="263">
        <v>136.51078000000001</v>
      </c>
      <c r="N548" s="263">
        <v>0.17226592754238515</v>
      </c>
      <c r="O548" s="262">
        <v>8.9318980357810005E-6</v>
      </c>
      <c r="P548" s="262">
        <v>2.5828195627125099E-8</v>
      </c>
      <c r="Q548" s="285">
        <v>1.0406582887460001</v>
      </c>
      <c r="R548" s="281">
        <v>1.300102E-3</v>
      </c>
      <c r="S548" s="258"/>
      <c r="T548" s="258" t="s">
        <v>1178</v>
      </c>
      <c r="U548" s="258"/>
      <c r="V548" s="258"/>
      <c r="X548" s="299"/>
      <c r="Y548" s="257"/>
      <c r="Z548" s="257"/>
      <c r="AA548" s="257"/>
      <c r="AB548" s="257"/>
      <c r="AC548" s="257"/>
      <c r="AD548" s="257"/>
      <c r="AE548" s="257"/>
      <c r="AF548" s="257"/>
      <c r="AG548" s="257"/>
      <c r="AH548" s="257"/>
      <c r="AI548" s="257"/>
      <c r="AJ548" s="257"/>
    </row>
    <row r="549" spans="1:36">
      <c r="A549" s="257">
        <v>2</v>
      </c>
      <c r="C549" s="284" t="s">
        <v>553</v>
      </c>
      <c r="E549" s="257" t="s">
        <v>52</v>
      </c>
      <c r="F549" s="267" t="s">
        <v>2039</v>
      </c>
      <c r="G549" s="267">
        <v>0.44060916117965998</v>
      </c>
      <c r="H549" s="274">
        <v>1.9838302040000002E-2</v>
      </c>
      <c r="I549" s="274">
        <v>2.7922380749999996E-2</v>
      </c>
      <c r="J549" s="274">
        <v>1.5371158389660002E-2</v>
      </c>
      <c r="K549" s="274">
        <v>0.37747732000000001</v>
      </c>
      <c r="L549" s="267">
        <v>3.2541148275862066</v>
      </c>
      <c r="M549" s="263">
        <v>53.301256000000002</v>
      </c>
      <c r="N549" s="263">
        <v>6.7567580842989958E-2</v>
      </c>
      <c r="O549" s="262">
        <v>3.5025678711890003E-6</v>
      </c>
      <c r="P549" s="262">
        <v>1.0165411684180301E-8</v>
      </c>
      <c r="Q549" s="285">
        <v>0.407278992678</v>
      </c>
      <c r="R549" s="281">
        <v>1.0471289999999999E-3</v>
      </c>
      <c r="S549" s="258"/>
      <c r="T549" s="258" t="s">
        <v>1178</v>
      </c>
      <c r="U549" s="258"/>
      <c r="V549" s="258"/>
      <c r="X549" s="299"/>
      <c r="Y549" s="257"/>
      <c r="Z549" s="257"/>
      <c r="AA549" s="257"/>
      <c r="AB549" s="257"/>
      <c r="AC549" s="257"/>
      <c r="AD549" s="257"/>
      <c r="AE549" s="257"/>
      <c r="AF549" s="257"/>
      <c r="AG549" s="257"/>
      <c r="AH549" s="257"/>
      <c r="AI549" s="257"/>
      <c r="AJ549" s="257"/>
    </row>
    <row r="550" spans="1:36">
      <c r="A550" s="257">
        <v>2</v>
      </c>
      <c r="C550" s="284" t="s">
        <v>554</v>
      </c>
      <c r="E550" s="257" t="s">
        <v>52</v>
      </c>
      <c r="F550" s="267" t="s">
        <v>2040</v>
      </c>
      <c r="G550" s="267">
        <v>0.43953624522665996</v>
      </c>
      <c r="H550" s="274">
        <v>1.9790203029999998E-2</v>
      </c>
      <c r="I550" s="274">
        <v>2.7855248940000004E-2</v>
      </c>
      <c r="J550" s="274">
        <v>1.5360053256660001E-2</v>
      </c>
      <c r="K550" s="274">
        <v>0.37653073999999997</v>
      </c>
      <c r="L550" s="267">
        <v>3.2459546551724134</v>
      </c>
      <c r="M550" s="263">
        <v>53.167479</v>
      </c>
      <c r="N550" s="263">
        <v>6.7399255184414197E-2</v>
      </c>
      <c r="O550" s="262">
        <v>3.4938390256369996E-6</v>
      </c>
      <c r="P550" s="262">
        <v>1.0140230395171802E-8</v>
      </c>
      <c r="Q550" s="285">
        <v>0.40626069188000002</v>
      </c>
      <c r="R550" s="281">
        <v>1.0467223E-3</v>
      </c>
      <c r="S550" s="258"/>
      <c r="T550" s="258" t="s">
        <v>1178</v>
      </c>
      <c r="U550" s="258"/>
      <c r="V550" s="258"/>
      <c r="X550" s="299"/>
      <c r="Y550" s="257"/>
      <c r="Z550" s="257"/>
      <c r="AA550" s="257"/>
      <c r="AB550" s="257"/>
      <c r="AC550" s="257"/>
      <c r="AD550" s="257"/>
      <c r="AE550" s="257"/>
      <c r="AF550" s="257"/>
      <c r="AG550" s="257"/>
      <c r="AH550" s="257"/>
      <c r="AI550" s="257"/>
      <c r="AJ550" s="257"/>
    </row>
    <row r="551" spans="1:36">
      <c r="A551" s="257">
        <v>2</v>
      </c>
      <c r="C551" s="284" t="s">
        <v>555</v>
      </c>
      <c r="D551" s="272"/>
      <c r="E551" s="257" t="s">
        <v>52</v>
      </c>
      <c r="F551" s="267" t="s">
        <v>2041</v>
      </c>
      <c r="G551" s="267">
        <v>0.41700507708065998</v>
      </c>
      <c r="H551" s="274">
        <v>1.8780124340000003E-2</v>
      </c>
      <c r="I551" s="274">
        <v>2.6445490280000004E-2</v>
      </c>
      <c r="J551" s="274">
        <v>1.5126852460659999E-2</v>
      </c>
      <c r="K551" s="274">
        <v>0.35665260999999998</v>
      </c>
      <c r="L551" s="267">
        <v>3.0745914655172411</v>
      </c>
      <c r="M551" s="263">
        <v>50.358153999999999</v>
      </c>
      <c r="N551" s="263">
        <v>6.3864422554981148E-2</v>
      </c>
      <c r="O551" s="262">
        <v>3.3105336068020001E-6</v>
      </c>
      <c r="P551" s="262">
        <v>9.6114225820074997E-9</v>
      </c>
      <c r="Q551" s="285">
        <v>0.384876505132</v>
      </c>
      <c r="R551" s="281">
        <v>1.0381813999999999E-3</v>
      </c>
      <c r="S551" s="258"/>
      <c r="T551" s="258" t="s">
        <v>1178</v>
      </c>
      <c r="U551" s="258"/>
      <c r="V551" s="258"/>
      <c r="X551" s="299"/>
      <c r="Y551" s="257"/>
      <c r="Z551" s="257"/>
      <c r="AA551" s="257"/>
      <c r="AB551" s="257"/>
      <c r="AC551" s="257"/>
      <c r="AD551" s="257"/>
      <c r="AE551" s="257"/>
      <c r="AF551" s="257"/>
      <c r="AG551" s="257"/>
      <c r="AH551" s="257"/>
      <c r="AI551" s="257"/>
      <c r="AJ551" s="257"/>
    </row>
    <row r="552" spans="1:36">
      <c r="A552" s="257">
        <v>2</v>
      </c>
      <c r="C552" s="284" t="s">
        <v>556</v>
      </c>
      <c r="E552" s="257" t="s">
        <v>52</v>
      </c>
      <c r="F552" s="267" t="s">
        <v>2042</v>
      </c>
      <c r="G552" s="267">
        <v>0.45670284953665996</v>
      </c>
      <c r="H552" s="274">
        <v>2.0559787280000002E-2</v>
      </c>
      <c r="I552" s="274">
        <v>2.8929351869999998E-2</v>
      </c>
      <c r="J552" s="274">
        <v>1.5537730386660002E-2</v>
      </c>
      <c r="K552" s="274">
        <v>0.39167597999999998</v>
      </c>
      <c r="L552" s="267">
        <v>3.3765170689655171</v>
      </c>
      <c r="M552" s="263">
        <v>55.307917000000003</v>
      </c>
      <c r="N552" s="263">
        <v>7.009245944037254E-2</v>
      </c>
      <c r="O552" s="262">
        <v>3.633500206831E-6</v>
      </c>
      <c r="P552" s="262">
        <v>1.0543131533312601E-8</v>
      </c>
      <c r="Q552" s="285">
        <v>0.422553404641</v>
      </c>
      <c r="R552" s="281">
        <v>1.0532295999999999E-3</v>
      </c>
      <c r="S552" s="258"/>
      <c r="T552" s="258" t="s">
        <v>1178</v>
      </c>
      <c r="U552" s="258"/>
      <c r="V552" s="258"/>
      <c r="X552" s="299"/>
      <c r="Y552" s="257"/>
      <c r="Z552" s="257"/>
      <c r="AA552" s="257"/>
      <c r="AB552" s="257"/>
      <c r="AC552" s="257"/>
      <c r="AD552" s="257"/>
      <c r="AE552" s="257"/>
      <c r="AF552" s="257"/>
      <c r="AG552" s="257"/>
      <c r="AH552" s="257"/>
      <c r="AI552" s="257"/>
      <c r="AJ552" s="257"/>
    </row>
    <row r="553" spans="1:36">
      <c r="A553" s="257">
        <v>2</v>
      </c>
      <c r="C553" s="284" t="s">
        <v>557</v>
      </c>
      <c r="E553" s="257" t="s">
        <v>52</v>
      </c>
      <c r="F553" s="267" t="s">
        <v>2043</v>
      </c>
      <c r="G553" s="267">
        <v>0.39983848307066006</v>
      </c>
      <c r="H553" s="274">
        <v>1.80105401E-2</v>
      </c>
      <c r="I553" s="274">
        <v>2.537138765E-2</v>
      </c>
      <c r="J553" s="274">
        <v>1.4949175320660001E-2</v>
      </c>
      <c r="K553" s="274">
        <v>0.34150738000000003</v>
      </c>
      <c r="L553" s="267">
        <v>2.9440291379310346</v>
      </c>
      <c r="M553" s="263">
        <v>48.217717</v>
      </c>
      <c r="N553" s="263">
        <v>6.11712184341879E-2</v>
      </c>
      <c r="O553" s="262">
        <v>3.1708724366180003E-6</v>
      </c>
      <c r="P553" s="262">
        <v>9.2085213538765989E-9</v>
      </c>
      <c r="Q553" s="285">
        <v>0.36858379237200001</v>
      </c>
      <c r="R553" s="281">
        <v>1.031674E-3</v>
      </c>
      <c r="S553" s="258"/>
      <c r="T553" s="258" t="s">
        <v>1178</v>
      </c>
      <c r="U553" s="258"/>
      <c r="V553" s="258"/>
      <c r="X553" s="299"/>
      <c r="Y553" s="257"/>
      <c r="Z553" s="257"/>
      <c r="AA553" s="257"/>
      <c r="AB553" s="257"/>
      <c r="AC553" s="257"/>
      <c r="AD553" s="257"/>
      <c r="AE553" s="257"/>
      <c r="AF553" s="257"/>
      <c r="AG553" s="257"/>
      <c r="AH553" s="257"/>
      <c r="AI553" s="257"/>
      <c r="AJ553" s="257"/>
    </row>
    <row r="554" spans="1:36">
      <c r="A554" s="257">
        <v>2</v>
      </c>
      <c r="C554" s="284" t="s">
        <v>558</v>
      </c>
      <c r="E554" s="257" t="s">
        <v>52</v>
      </c>
      <c r="F554" s="267" t="s">
        <v>2044</v>
      </c>
      <c r="G554" s="267">
        <v>0.56077536530065997</v>
      </c>
      <c r="H554" s="274">
        <v>2.522538975E-2</v>
      </c>
      <c r="I554" s="274">
        <v>3.5441097230000003E-2</v>
      </c>
      <c r="J554" s="274">
        <v>1.6614898320659998E-2</v>
      </c>
      <c r="K554" s="274">
        <v>0.48349397999999999</v>
      </c>
      <c r="L554" s="267">
        <v>4.1680515517241377</v>
      </c>
      <c r="M554" s="263">
        <v>68.284321000000006</v>
      </c>
      <c r="N554" s="263">
        <v>8.6420015110395626E-2</v>
      </c>
      <c r="O554" s="262">
        <v>4.480196395917E-6</v>
      </c>
      <c r="P554" s="262">
        <v>1.2985719807054201E-8</v>
      </c>
      <c r="Q554" s="285">
        <v>0.52132799200200008</v>
      </c>
      <c r="R554" s="281">
        <v>1.0926804000000001E-3</v>
      </c>
      <c r="S554" s="258"/>
      <c r="T554" s="258" t="s">
        <v>1178</v>
      </c>
      <c r="U554" s="258"/>
      <c r="V554" s="258"/>
      <c r="X554" s="299"/>
      <c r="Y554" s="257"/>
      <c r="Z554" s="257"/>
      <c r="AA554" s="257"/>
      <c r="AB554" s="257"/>
      <c r="AC554" s="257"/>
      <c r="AD554" s="257"/>
      <c r="AE554" s="257"/>
      <c r="AF554" s="257"/>
      <c r="AG554" s="257"/>
      <c r="AH554" s="257"/>
      <c r="AI554" s="257"/>
      <c r="AJ554" s="257"/>
    </row>
    <row r="555" spans="1:36">
      <c r="A555" s="257">
        <v>2</v>
      </c>
      <c r="C555" s="284" t="s">
        <v>559</v>
      </c>
      <c r="E555" s="257" t="s">
        <v>52</v>
      </c>
      <c r="F555" s="267" t="s">
        <v>2045</v>
      </c>
      <c r="G555" s="267">
        <v>0.53931711989766007</v>
      </c>
      <c r="H555" s="274">
        <v>2.426340917E-2</v>
      </c>
      <c r="I555" s="274">
        <v>3.4098469070000005E-2</v>
      </c>
      <c r="J555" s="274">
        <v>1.6392801657659998E-2</v>
      </c>
      <c r="K555" s="274">
        <v>0.46456244000000002</v>
      </c>
      <c r="L555" s="267">
        <v>4.0048486206896552</v>
      </c>
      <c r="M555" s="263">
        <v>65.608773999999997</v>
      </c>
      <c r="N555" s="263">
        <v>8.3053510264514074E-2</v>
      </c>
      <c r="O555" s="262">
        <v>4.3056199325339999E-6</v>
      </c>
      <c r="P555" s="262">
        <v>1.2482093901929399E-8</v>
      </c>
      <c r="Q555" s="285">
        <v>0.50096209605100006</v>
      </c>
      <c r="R555" s="281">
        <v>1.0845462000000001E-3</v>
      </c>
      <c r="S555" s="258"/>
      <c r="T555" s="258" t="s">
        <v>1178</v>
      </c>
      <c r="U555" s="258"/>
      <c r="V555" s="258"/>
      <c r="X555" s="299"/>
      <c r="Y555" s="257"/>
      <c r="Z555" s="257"/>
      <c r="AA555" s="257"/>
      <c r="AB555" s="257"/>
      <c r="AC555" s="257"/>
      <c r="AD555" s="257"/>
      <c r="AE555" s="257"/>
      <c r="AF555" s="257"/>
      <c r="AG555" s="257"/>
      <c r="AH555" s="257"/>
      <c r="AI555" s="257"/>
      <c r="AJ555" s="257"/>
    </row>
    <row r="556" spans="1:36">
      <c r="A556" s="257">
        <v>2</v>
      </c>
      <c r="C556" s="284" t="s">
        <v>560</v>
      </c>
      <c r="E556" s="257" t="s">
        <v>52</v>
      </c>
      <c r="F556" s="267" t="s">
        <v>2046</v>
      </c>
      <c r="G556" s="267">
        <v>0.33975537266465999</v>
      </c>
      <c r="H556" s="274">
        <v>1.5316996789999999E-2</v>
      </c>
      <c r="I556" s="274">
        <v>2.1612030019999999E-2</v>
      </c>
      <c r="J556" s="274">
        <v>1.4327305854660003E-2</v>
      </c>
      <c r="K556" s="274">
        <v>0.28849903999999998</v>
      </c>
      <c r="L556" s="267">
        <v>2.4870606896551721</v>
      </c>
      <c r="M556" s="263">
        <v>40.726184000000003</v>
      </c>
      <c r="N556" s="263">
        <v>5.1745000510113652E-2</v>
      </c>
      <c r="O556" s="262">
        <v>2.6820581286490007E-6</v>
      </c>
      <c r="P556" s="262">
        <v>7.7983671884352004E-9</v>
      </c>
      <c r="Q556" s="285">
        <v>0.31155929770899998</v>
      </c>
      <c r="R556" s="281">
        <v>1.0088982999999999E-3</v>
      </c>
      <c r="S556" s="258"/>
      <c r="T556" s="258" t="s">
        <v>1178</v>
      </c>
      <c r="U556" s="258"/>
      <c r="V556" s="258"/>
      <c r="X556" s="299"/>
      <c r="Y556" s="257"/>
      <c r="Z556" s="257"/>
      <c r="AA556" s="257"/>
      <c r="AB556" s="257"/>
      <c r="AC556" s="257"/>
      <c r="AD556" s="257"/>
      <c r="AE556" s="257"/>
      <c r="AF556" s="257"/>
      <c r="AG556" s="257"/>
      <c r="AH556" s="257"/>
      <c r="AI556" s="257"/>
      <c r="AJ556" s="257"/>
    </row>
    <row r="557" spans="1:36">
      <c r="C557" s="284" t="s">
        <v>561</v>
      </c>
      <c r="E557" s="257" t="s">
        <v>52</v>
      </c>
      <c r="F557" s="267" t="s">
        <v>2047</v>
      </c>
      <c r="G557" s="267">
        <v>0.33009916640665998</v>
      </c>
      <c r="H557" s="274">
        <v>1.488410611E-2</v>
      </c>
      <c r="I557" s="274">
        <v>2.1007847649999998E-2</v>
      </c>
      <c r="J557" s="274">
        <v>1.4227362646660002E-2</v>
      </c>
      <c r="K557" s="274">
        <v>0.27997984999999997</v>
      </c>
      <c r="L557" s="267">
        <v>2.4136193965517236</v>
      </c>
      <c r="M557" s="263">
        <v>39.522188</v>
      </c>
      <c r="N557" s="263">
        <v>5.0230072645171701E-2</v>
      </c>
      <c r="O557" s="262">
        <v>2.6034986880100001E-6</v>
      </c>
      <c r="P557" s="262">
        <v>7.5717353253668003E-9</v>
      </c>
      <c r="Q557" s="285">
        <v>0.30239464053199999</v>
      </c>
      <c r="R557" s="281">
        <v>1.0052379000000001E-3</v>
      </c>
      <c r="S557" s="258"/>
      <c r="T557" s="258" t="s">
        <v>1178</v>
      </c>
      <c r="U557" s="258"/>
      <c r="V557" s="258"/>
      <c r="X557" s="299"/>
      <c r="Y557" s="257"/>
      <c r="Z557" s="257"/>
      <c r="AA557" s="257"/>
      <c r="AB557" s="257"/>
      <c r="AC557" s="257"/>
      <c r="AD557" s="257"/>
      <c r="AE557" s="257"/>
      <c r="AF557" s="257"/>
      <c r="AG557" s="257"/>
      <c r="AH557" s="257"/>
      <c r="AI557" s="257"/>
      <c r="AJ557" s="257"/>
    </row>
    <row r="558" spans="1:36">
      <c r="A558" s="257">
        <v>2</v>
      </c>
      <c r="C558" s="284" t="s">
        <v>562</v>
      </c>
      <c r="E558" s="257" t="s">
        <v>52</v>
      </c>
      <c r="F558" s="267" t="s">
        <v>2048</v>
      </c>
      <c r="G558" s="267">
        <v>0.43417168108065995</v>
      </c>
      <c r="H558" s="274">
        <v>1.9549708589999999E-2</v>
      </c>
      <c r="I558" s="274">
        <v>2.7519592899999997E-2</v>
      </c>
      <c r="J558" s="274">
        <v>1.5304529590660001E-2</v>
      </c>
      <c r="K558" s="274">
        <v>0.37179784999999999</v>
      </c>
      <c r="L558" s="267">
        <v>3.2051538793103447</v>
      </c>
      <c r="M558" s="263">
        <v>52.498592000000002</v>
      </c>
      <c r="N558" s="263">
        <v>6.6557628479213898E-2</v>
      </c>
      <c r="O558" s="262">
        <v>3.4501948870959995E-6</v>
      </c>
      <c r="P558" s="262">
        <v>1.0014323719128299E-8</v>
      </c>
      <c r="Q558" s="285">
        <v>0.40116921789300003</v>
      </c>
      <c r="R558" s="281">
        <v>1.0446887E-3</v>
      </c>
      <c r="S558" s="258"/>
      <c r="T558" s="258" t="s">
        <v>1178</v>
      </c>
      <c r="U558" s="258"/>
      <c r="V558" s="258"/>
      <c r="X558" s="299"/>
      <c r="Y558" s="257"/>
      <c r="Z558" s="257"/>
      <c r="AA558" s="257"/>
      <c r="AB558" s="257"/>
      <c r="AC558" s="257"/>
      <c r="AD558" s="257"/>
      <c r="AE558" s="257"/>
      <c r="AF558" s="257"/>
      <c r="AG558" s="257"/>
      <c r="AH558" s="257"/>
      <c r="AI558" s="257"/>
      <c r="AJ558" s="257"/>
    </row>
    <row r="559" spans="1:36">
      <c r="A559" s="257">
        <v>2</v>
      </c>
      <c r="C559" s="284" t="s">
        <v>1131</v>
      </c>
      <c r="D559" s="288">
        <v>1</v>
      </c>
      <c r="E559" s="257" t="s">
        <v>52</v>
      </c>
      <c r="F559" s="267" t="s">
        <v>2049</v>
      </c>
      <c r="G559" s="267">
        <v>0.41056760617165999</v>
      </c>
      <c r="H559" s="274">
        <v>1.849153089E-2</v>
      </c>
      <c r="I559" s="274">
        <v>2.6042701630000002E-2</v>
      </c>
      <c r="J559" s="274">
        <v>1.5060223651660001E-2</v>
      </c>
      <c r="K559" s="274">
        <v>0.35097315000000001</v>
      </c>
      <c r="L559" s="267">
        <v>3.0256306034482758</v>
      </c>
      <c r="M559" s="263">
        <v>49.555489999999999</v>
      </c>
      <c r="N559" s="263">
        <v>6.2854471940467713E-2</v>
      </c>
      <c r="O559" s="262">
        <v>3.2581607227089996E-6</v>
      </c>
      <c r="P559" s="262">
        <v>9.4603346059644974E-9</v>
      </c>
      <c r="Q559" s="285">
        <v>0.37876674034700003</v>
      </c>
      <c r="R559" s="281">
        <v>1.0357411E-3</v>
      </c>
      <c r="S559" s="258"/>
      <c r="T559" s="258" t="s">
        <v>1178</v>
      </c>
      <c r="U559" s="258"/>
      <c r="V559" s="258"/>
      <c r="X559" s="299"/>
      <c r="Y559" s="257"/>
      <c r="Z559" s="257"/>
      <c r="AA559" s="257"/>
      <c r="AB559" s="257"/>
      <c r="AC559" s="257"/>
      <c r="AD559" s="257"/>
      <c r="AE559" s="257"/>
      <c r="AF559" s="257"/>
      <c r="AG559" s="257"/>
      <c r="AH559" s="257"/>
      <c r="AI559" s="257"/>
      <c r="AJ559" s="257"/>
    </row>
    <row r="560" spans="1:36">
      <c r="A560" s="257">
        <v>2</v>
      </c>
      <c r="C560" s="284" t="s">
        <v>1132</v>
      </c>
      <c r="E560" s="257" t="s">
        <v>52</v>
      </c>
      <c r="F560" s="267" t="s">
        <v>2050</v>
      </c>
      <c r="G560" s="267">
        <v>0.40520303921566003</v>
      </c>
      <c r="H560" s="274">
        <v>1.8251035539999998E-2</v>
      </c>
      <c r="I560" s="274">
        <v>2.570704469E-2</v>
      </c>
      <c r="J560" s="274">
        <v>1.500469898566E-2</v>
      </c>
      <c r="K560" s="274">
        <v>0.34624026000000002</v>
      </c>
      <c r="L560" s="267">
        <v>2.9848298275862071</v>
      </c>
      <c r="M560" s="263">
        <v>48.886603000000001</v>
      </c>
      <c r="N560" s="263">
        <v>6.2012845122543181E-2</v>
      </c>
      <c r="O560" s="262">
        <v>3.2145165741590004E-6</v>
      </c>
      <c r="P560" s="262">
        <v>9.3344280299111009E-9</v>
      </c>
      <c r="Q560" s="285">
        <v>0.373675266359</v>
      </c>
      <c r="R560" s="281">
        <v>1.0337076E-3</v>
      </c>
      <c r="S560" s="258"/>
      <c r="T560" s="258" t="s">
        <v>1178</v>
      </c>
      <c r="U560" s="258"/>
      <c r="V560" s="258"/>
      <c r="X560" s="299"/>
      <c r="Y560" s="257"/>
      <c r="Z560" s="257"/>
      <c r="AA560" s="257"/>
      <c r="AB560" s="257"/>
      <c r="AC560" s="257"/>
      <c r="AD560" s="257"/>
      <c r="AE560" s="257"/>
      <c r="AF560" s="257"/>
      <c r="AG560" s="257"/>
      <c r="AH560" s="257"/>
      <c r="AI560" s="257"/>
      <c r="AJ560" s="257"/>
    </row>
    <row r="561" spans="1:36">
      <c r="C561" s="284" t="s">
        <v>1408</v>
      </c>
      <c r="E561" s="257" t="s">
        <v>52</v>
      </c>
      <c r="F561" s="267" t="s">
        <v>2051</v>
      </c>
      <c r="G561" s="267">
        <v>6.9133037114108314E-2</v>
      </c>
      <c r="H561" s="274">
        <v>4.296671371E-3</v>
      </c>
      <c r="I561" s="274">
        <v>1.19869642E-2</v>
      </c>
      <c r="J561" s="274">
        <v>1.6235656543108302E-2</v>
      </c>
      <c r="K561" s="274">
        <v>3.6613745000000003E-2</v>
      </c>
      <c r="L561" s="267">
        <v>0.31563573275862072</v>
      </c>
      <c r="M561" s="263">
        <v>5.9697925999999999</v>
      </c>
      <c r="N561" s="263">
        <v>9.5898792346057783E-3</v>
      </c>
      <c r="O561" s="262">
        <v>5.1727269143799994E-7</v>
      </c>
      <c r="P561" s="262">
        <v>1.3329952819249997E-9</v>
      </c>
      <c r="Q561" s="285">
        <v>1.8860300470999999E-2</v>
      </c>
      <c r="R561" s="281">
        <v>3.9282539999999999E-4</v>
      </c>
      <c r="S561" s="258"/>
      <c r="T561" s="258" t="s">
        <v>1178</v>
      </c>
      <c r="U561" s="258"/>
      <c r="V561" s="258"/>
      <c r="X561" s="299"/>
      <c r="Y561" s="257"/>
      <c r="Z561" s="257"/>
      <c r="AA561" s="257"/>
      <c r="AB561" s="257"/>
      <c r="AC561" s="257"/>
      <c r="AD561" s="257"/>
      <c r="AE561" s="257"/>
      <c r="AF561" s="257"/>
      <c r="AG561" s="257"/>
      <c r="AH561" s="257"/>
      <c r="AI561" s="257"/>
      <c r="AJ561" s="257"/>
    </row>
    <row r="562" spans="1:36">
      <c r="C562" s="273" t="s">
        <v>156</v>
      </c>
      <c r="D562" s="272" t="s">
        <v>1082</v>
      </c>
      <c r="F562" s="291"/>
      <c r="G562" s="291"/>
      <c r="H562" s="289"/>
      <c r="I562" s="289"/>
      <c r="J562" s="289"/>
      <c r="K562" s="289"/>
      <c r="L562" s="290"/>
      <c r="M562" s="290"/>
      <c r="N562" s="290"/>
      <c r="O562" s="289"/>
      <c r="P562" s="289"/>
      <c r="Q562" s="289"/>
      <c r="R562" s="280"/>
      <c r="X562" s="260"/>
      <c r="Y562" s="257"/>
      <c r="Z562" s="257"/>
      <c r="AA562" s="257"/>
      <c r="AB562" s="257"/>
      <c r="AC562" s="257"/>
      <c r="AD562" s="257"/>
      <c r="AE562" s="257"/>
      <c r="AF562" s="257"/>
      <c r="AG562" s="257"/>
      <c r="AH562" s="257"/>
      <c r="AI562" s="257"/>
      <c r="AJ562" s="257"/>
    </row>
    <row r="563" spans="1:36" ht="14.4">
      <c r="A563" s="257">
        <v>2</v>
      </c>
      <c r="C563" s="284" t="s">
        <v>563</v>
      </c>
      <c r="E563" s="257" t="s">
        <v>52</v>
      </c>
      <c r="F563" s="267" t="s">
        <v>2052</v>
      </c>
      <c r="G563" s="267">
        <v>1.242618248968</v>
      </c>
      <c r="H563" s="274">
        <v>8.4496836728000013E-2</v>
      </c>
      <c r="I563" s="274">
        <v>0.1431141869</v>
      </c>
      <c r="J563" s="274">
        <v>0.61197043533999995</v>
      </c>
      <c r="K563" s="274">
        <v>0.40303678999999998</v>
      </c>
      <c r="L563" s="267">
        <v>3.4744550862068961</v>
      </c>
      <c r="M563" s="263">
        <v>101.34441</v>
      </c>
      <c r="N563" s="263">
        <v>0.11212481030225209</v>
      </c>
      <c r="O563" s="262">
        <v>5.8578255015602006E-6</v>
      </c>
      <c r="P563" s="262">
        <v>1.4146243790777799E-8</v>
      </c>
      <c r="Q563" s="285">
        <v>0.78147987720000001</v>
      </c>
      <c r="R563" s="281">
        <v>2.9055744000000002E-4</v>
      </c>
      <c r="S563" s="258"/>
      <c r="T563" s="258" t="s">
        <v>1184</v>
      </c>
      <c r="U563" s="258"/>
      <c r="V563" s="258"/>
      <c r="X563" s="307"/>
      <c r="Y563" s="257"/>
      <c r="Z563" s="257"/>
      <c r="AA563" s="257"/>
      <c r="AB563" s="257"/>
      <c r="AC563" s="257"/>
      <c r="AD563" s="257"/>
      <c r="AE563" s="257"/>
      <c r="AF563" s="257"/>
      <c r="AG563" s="257"/>
      <c r="AH563" s="257"/>
      <c r="AI563" s="257"/>
      <c r="AJ563" s="257"/>
    </row>
    <row r="564" spans="1:36" ht="14.4">
      <c r="A564" s="257">
        <v>2</v>
      </c>
      <c r="C564" s="284" t="s">
        <v>564</v>
      </c>
      <c r="E564" s="257" t="s">
        <v>52</v>
      </c>
      <c r="F564" s="267" t="s">
        <v>2053</v>
      </c>
      <c r="G564" s="267">
        <v>1.224788115</v>
      </c>
      <c r="H564" s="274">
        <v>2.2051790000000002E-2</v>
      </c>
      <c r="I564" s="274">
        <v>6.7505325000000005E-2</v>
      </c>
      <c r="J564" s="274">
        <v>0.8528</v>
      </c>
      <c r="K564" s="274">
        <v>0.28243099999999999</v>
      </c>
      <c r="L564" s="267">
        <v>2.4347499999999997</v>
      </c>
      <c r="M564" s="263">
        <v>48.335999999999999</v>
      </c>
      <c r="N564" s="263">
        <v>5.0596679948012799E-2</v>
      </c>
      <c r="O564" s="262">
        <v>2.5568434999999996E-6</v>
      </c>
      <c r="P564" s="262">
        <v>7.6886871920000002E-9</v>
      </c>
      <c r="Q564" s="285">
        <v>0.45463199999999998</v>
      </c>
      <c r="R564" s="281">
        <v>1.3743942E-4</v>
      </c>
      <c r="S564" s="258"/>
      <c r="T564" s="258" t="s">
        <v>1180</v>
      </c>
      <c r="U564" s="258"/>
      <c r="V564" s="258"/>
      <c r="X564" s="307"/>
      <c r="Y564" s="257"/>
      <c r="Z564" s="257"/>
      <c r="AA564" s="257"/>
      <c r="AB564" s="257"/>
      <c r="AC564" s="257"/>
      <c r="AD564" s="257"/>
      <c r="AE564" s="257"/>
      <c r="AF564" s="257"/>
      <c r="AG564" s="257"/>
      <c r="AH564" s="257"/>
      <c r="AI564" s="257"/>
      <c r="AJ564" s="257"/>
    </row>
    <row r="565" spans="1:36" ht="14.4">
      <c r="A565" s="257">
        <v>2</v>
      </c>
      <c r="C565" s="284" t="s">
        <v>565</v>
      </c>
      <c r="E565" s="257" t="s">
        <v>52</v>
      </c>
      <c r="F565" s="267" t="s">
        <v>2054</v>
      </c>
      <c r="G565" s="267">
        <v>1.0080359116820001</v>
      </c>
      <c r="H565" s="274">
        <v>1.875860733E-2</v>
      </c>
      <c r="I565" s="274">
        <v>2.6181242350000005E-2</v>
      </c>
      <c r="J565" s="274">
        <v>0.59393088200200006</v>
      </c>
      <c r="K565" s="274">
        <v>0.36916517999999998</v>
      </c>
      <c r="L565" s="267">
        <v>3.1824584482758618</v>
      </c>
      <c r="M565" s="263">
        <v>85.927771000000007</v>
      </c>
      <c r="N565" s="263">
        <v>6.8051689068164514E-2</v>
      </c>
      <c r="O565" s="262">
        <v>3.4042423695490008E-6</v>
      </c>
      <c r="P565" s="262">
        <v>9.8207165321291009E-9</v>
      </c>
      <c r="Q565" s="285">
        <v>0.73394390103899998</v>
      </c>
      <c r="R565" s="281">
        <v>1.9935743000000001E-4</v>
      </c>
      <c r="S565" s="258"/>
      <c r="T565" s="258" t="s">
        <v>1178</v>
      </c>
      <c r="U565" s="258"/>
      <c r="V565" s="258"/>
      <c r="X565" s="307"/>
      <c r="Y565" s="257"/>
      <c r="Z565" s="257"/>
      <c r="AA565" s="257"/>
      <c r="AB565" s="257"/>
      <c r="AC565" s="257"/>
      <c r="AD565" s="257"/>
      <c r="AE565" s="257"/>
      <c r="AF565" s="257"/>
      <c r="AG565" s="257"/>
      <c r="AH565" s="257"/>
      <c r="AI565" s="257"/>
      <c r="AJ565" s="257"/>
    </row>
    <row r="566" spans="1:36" ht="14.4">
      <c r="A566" s="257">
        <v>2</v>
      </c>
      <c r="C566" s="284" t="s">
        <v>566</v>
      </c>
      <c r="E566" s="257" t="s">
        <v>52</v>
      </c>
      <c r="F566" s="267" t="s">
        <v>2055</v>
      </c>
      <c r="G566" s="267">
        <v>1.6064261877570001</v>
      </c>
      <c r="H566" s="274">
        <v>3.511226471E-2</v>
      </c>
      <c r="I566" s="274">
        <v>4.90059157E-2</v>
      </c>
      <c r="J566" s="274">
        <v>0.83130651734700001</v>
      </c>
      <c r="K566" s="274">
        <v>0.69100149</v>
      </c>
      <c r="L566" s="267">
        <v>5.9569093965517235</v>
      </c>
      <c r="M566" s="263">
        <v>144.78567000000001</v>
      </c>
      <c r="N566" s="263">
        <v>0.12623508835702654</v>
      </c>
      <c r="O566" s="262">
        <v>6.3720435262220004E-6</v>
      </c>
      <c r="P566" s="262">
        <v>1.8382366884895703E-8</v>
      </c>
      <c r="Q566" s="285">
        <v>1.2136080822020001</v>
      </c>
      <c r="R566" s="281">
        <v>3.5378006000000002E-4</v>
      </c>
      <c r="S566" s="258"/>
      <c r="T566" s="258" t="s">
        <v>1178</v>
      </c>
      <c r="U566" s="258"/>
      <c r="V566" s="258"/>
      <c r="X566" s="307"/>
      <c r="Y566" s="257"/>
      <c r="Z566" s="257"/>
      <c r="AA566" s="257"/>
      <c r="AB566" s="257"/>
      <c r="AC566" s="257"/>
      <c r="AD566" s="257"/>
      <c r="AE566" s="257"/>
      <c r="AF566" s="257"/>
      <c r="AG566" s="257"/>
      <c r="AH566" s="257"/>
      <c r="AI566" s="257"/>
      <c r="AJ566" s="257"/>
    </row>
    <row r="567" spans="1:36" ht="14.4">
      <c r="A567" s="257">
        <v>2</v>
      </c>
      <c r="C567" s="284" t="s">
        <v>567</v>
      </c>
      <c r="E567" s="257" t="s">
        <v>52</v>
      </c>
      <c r="F567" s="267" t="s">
        <v>2056</v>
      </c>
      <c r="G567" s="267">
        <v>1.4264005135017235</v>
      </c>
      <c r="H567" s="274">
        <v>1.4473009180000001E-2</v>
      </c>
      <c r="I567" s="274">
        <v>2.2574366490000001E-2</v>
      </c>
      <c r="J567" s="274">
        <v>1.1080471178317235</v>
      </c>
      <c r="K567" s="274">
        <v>0.28130601999999999</v>
      </c>
      <c r="L567" s="267">
        <v>2.4250518965517238</v>
      </c>
      <c r="M567" s="263">
        <v>39.465313999999999</v>
      </c>
      <c r="N567" s="263">
        <v>5.1012690591620904E-2</v>
      </c>
      <c r="O567" s="262">
        <v>2.648462375804E-6</v>
      </c>
      <c r="P567" s="262">
        <v>7.6077647925532971E-9</v>
      </c>
      <c r="Q567" s="285">
        <v>0.30313842057700002</v>
      </c>
      <c r="R567" s="281">
        <v>1.5379662000000001E-3</v>
      </c>
      <c r="S567" s="258"/>
      <c r="T567" s="258" t="s">
        <v>1208</v>
      </c>
      <c r="U567" s="258"/>
      <c r="V567" s="258"/>
      <c r="X567" s="307"/>
      <c r="Y567" s="257"/>
      <c r="Z567" s="257"/>
      <c r="AA567" s="257"/>
      <c r="AB567" s="257"/>
      <c r="AC567" s="257"/>
      <c r="AD567" s="257"/>
      <c r="AE567" s="257"/>
      <c r="AF567" s="257"/>
      <c r="AG567" s="257"/>
      <c r="AH567" s="257"/>
      <c r="AI567" s="257"/>
      <c r="AJ567" s="257"/>
    </row>
    <row r="568" spans="1:36" ht="14.4">
      <c r="A568" s="257">
        <v>2</v>
      </c>
      <c r="C568" s="284" t="s">
        <v>568</v>
      </c>
      <c r="E568" s="257" t="s">
        <v>52</v>
      </c>
      <c r="F568" s="267" t="s">
        <v>2057</v>
      </c>
      <c r="G568" s="267">
        <v>1.334608114266</v>
      </c>
      <c r="H568" s="274">
        <v>8.2970582355000003E-2</v>
      </c>
      <c r="I568" s="274">
        <v>0.13914848519999998</v>
      </c>
      <c r="J568" s="274">
        <v>0.72535867671099996</v>
      </c>
      <c r="K568" s="274">
        <v>0.38713037</v>
      </c>
      <c r="L568" s="267">
        <v>3.3373307758620689</v>
      </c>
      <c r="M568" s="263">
        <v>90.024118999999999</v>
      </c>
      <c r="N568" s="263">
        <v>0.10739538259392471</v>
      </c>
      <c r="O568" s="262">
        <v>5.6524094089129987E-6</v>
      </c>
      <c r="P568" s="262">
        <v>1.36323969996727E-8</v>
      </c>
      <c r="Q568" s="285">
        <v>0.64376437860120006</v>
      </c>
      <c r="R568" s="281">
        <v>2.7347416000000002E-4</v>
      </c>
      <c r="S568" s="258"/>
      <c r="T568" s="258" t="s">
        <v>1184</v>
      </c>
      <c r="U568" s="258"/>
      <c r="V568" s="258"/>
      <c r="X568" s="307"/>
      <c r="Y568" s="257"/>
      <c r="Z568" s="257"/>
      <c r="AA568" s="257"/>
      <c r="AB568" s="257"/>
      <c r="AC568" s="257"/>
      <c r="AD568" s="257"/>
      <c r="AE568" s="257"/>
      <c r="AF568" s="257"/>
      <c r="AG568" s="257"/>
      <c r="AH568" s="257"/>
      <c r="AI568" s="257"/>
      <c r="AJ568" s="257"/>
    </row>
    <row r="569" spans="1:36" ht="14.4">
      <c r="A569" s="257">
        <v>2</v>
      </c>
      <c r="C569" s="284" t="s">
        <v>569</v>
      </c>
      <c r="E569" s="257" t="s">
        <v>52</v>
      </c>
      <c r="F569" s="267" t="s">
        <v>2058</v>
      </c>
      <c r="G569" s="267">
        <v>1.0106689128830002</v>
      </c>
      <c r="H569" s="274">
        <v>2.2606526549999999E-2</v>
      </c>
      <c r="I569" s="274">
        <v>3.1551753670000002E-2</v>
      </c>
      <c r="J569" s="274">
        <v>0.51161926266300006</v>
      </c>
      <c r="K569" s="274">
        <v>0.44489137000000001</v>
      </c>
      <c r="L569" s="267">
        <v>3.8352704310344827</v>
      </c>
      <c r="M569" s="263">
        <v>91.866759999999999</v>
      </c>
      <c r="N569" s="263">
        <v>8.117836543628737E-2</v>
      </c>
      <c r="O569" s="262">
        <v>4.1025485432890006E-6</v>
      </c>
      <c r="P569" s="262">
        <v>1.1835222988769198E-8</v>
      </c>
      <c r="Q569" s="285">
        <v>0.76787947484200003</v>
      </c>
      <c r="R569" s="281">
        <v>2.2614508E-4</v>
      </c>
      <c r="S569" s="258"/>
      <c r="T569" s="258" t="s">
        <v>1178</v>
      </c>
      <c r="U569" s="258"/>
      <c r="V569" s="258"/>
      <c r="X569" s="307"/>
      <c r="Y569" s="257"/>
      <c r="Z569" s="257"/>
      <c r="AA569" s="257"/>
      <c r="AB569" s="257"/>
      <c r="AC569" s="257"/>
      <c r="AD569" s="257"/>
      <c r="AE569" s="257"/>
      <c r="AF569" s="257"/>
      <c r="AG569" s="257"/>
      <c r="AH569" s="257"/>
      <c r="AI569" s="257"/>
      <c r="AJ569" s="257"/>
    </row>
    <row r="570" spans="1:36" ht="14.4">
      <c r="A570" s="257">
        <v>2</v>
      </c>
      <c r="C570" s="284" t="s">
        <v>570</v>
      </c>
      <c r="E570" s="257" t="s">
        <v>52</v>
      </c>
      <c r="F570" s="267" t="s">
        <v>2059</v>
      </c>
      <c r="G570" s="267">
        <v>1.3670080251400001</v>
      </c>
      <c r="H570" s="274">
        <v>3.0796976070000003E-2</v>
      </c>
      <c r="I570" s="274">
        <v>0.10823317189999999</v>
      </c>
      <c r="J570" s="274">
        <v>0.76407267716999994</v>
      </c>
      <c r="K570" s="274">
        <v>0.46390520000000002</v>
      </c>
      <c r="L570" s="267">
        <v>3.9991827586206896</v>
      </c>
      <c r="M570" s="263">
        <v>149.13415000000001</v>
      </c>
      <c r="N570" s="263">
        <v>0.10981911843890861</v>
      </c>
      <c r="O570" s="262">
        <v>5.8380261342800003E-6</v>
      </c>
      <c r="P570" s="262">
        <v>1.4528636939627499E-8</v>
      </c>
      <c r="Q570" s="285">
        <v>0.47534558411</v>
      </c>
      <c r="R570" s="281">
        <v>2.5182626000000002E-4</v>
      </c>
      <c r="S570" s="258"/>
      <c r="T570" s="260" t="s">
        <v>1172</v>
      </c>
      <c r="U570" s="258"/>
      <c r="V570" s="258"/>
      <c r="X570" s="307"/>
      <c r="Y570" s="257"/>
      <c r="Z570" s="257"/>
      <c r="AA570" s="257"/>
      <c r="AB570" s="257"/>
      <c r="AC570" s="257"/>
      <c r="AD570" s="257"/>
      <c r="AE570" s="257"/>
      <c r="AF570" s="257"/>
      <c r="AG570" s="257"/>
      <c r="AH570" s="257"/>
      <c r="AI570" s="257"/>
      <c r="AJ570" s="257"/>
    </row>
    <row r="571" spans="1:36" ht="14.4">
      <c r="A571" s="257">
        <v>2</v>
      </c>
      <c r="C571" s="284" t="s">
        <v>571</v>
      </c>
      <c r="E571" s="257" t="s">
        <v>52</v>
      </c>
      <c r="F571" s="267" t="s">
        <v>2060</v>
      </c>
      <c r="G571" s="267">
        <v>1.2092704782600001</v>
      </c>
      <c r="H571" s="274">
        <v>1.0760478259999999E-2</v>
      </c>
      <c r="I571" s="274">
        <v>7.0349999999999996E-2</v>
      </c>
      <c r="J571" s="274">
        <v>0.78480000000000005</v>
      </c>
      <c r="K571" s="274">
        <v>0.34336</v>
      </c>
      <c r="L571" s="267">
        <v>2.96</v>
      </c>
      <c r="M571" s="263">
        <v>142.3903</v>
      </c>
      <c r="N571" s="263">
        <v>7.973672112249601E-2</v>
      </c>
      <c r="O571" s="262">
        <v>4.2105526999999999E-6</v>
      </c>
      <c r="P571" s="262">
        <v>1.008243244E-8</v>
      </c>
      <c r="Q571" s="285">
        <v>0.44831700000000002</v>
      </c>
      <c r="R571" s="281">
        <v>1.5578871E-4</v>
      </c>
      <c r="S571" s="258"/>
      <c r="T571" s="260" t="s">
        <v>1179</v>
      </c>
      <c r="U571" s="258"/>
      <c r="V571" s="258"/>
      <c r="X571" s="307"/>
      <c r="Y571" s="257"/>
      <c r="Z571" s="257"/>
      <c r="AA571" s="257"/>
      <c r="AB571" s="257"/>
      <c r="AC571" s="257"/>
      <c r="AD571" s="257"/>
      <c r="AE571" s="257"/>
      <c r="AF571" s="257"/>
      <c r="AG571" s="257"/>
      <c r="AH571" s="257"/>
      <c r="AI571" s="257"/>
      <c r="AJ571" s="257"/>
    </row>
    <row r="572" spans="1:36" ht="14.4">
      <c r="A572" s="257">
        <v>2</v>
      </c>
      <c r="C572" s="284" t="s">
        <v>572</v>
      </c>
      <c r="E572" s="257" t="s">
        <v>52</v>
      </c>
      <c r="F572" s="267" t="s">
        <v>2061</v>
      </c>
      <c r="G572" s="267">
        <v>1.22387984082</v>
      </c>
      <c r="H572" s="274">
        <v>7.2326979740000005E-2</v>
      </c>
      <c r="I572" s="274">
        <v>0.12893578491000002</v>
      </c>
      <c r="J572" s="274">
        <v>0.63388251617000002</v>
      </c>
      <c r="K572" s="274">
        <v>0.38873456000000001</v>
      </c>
      <c r="L572" s="267">
        <v>3.3511599999999997</v>
      </c>
      <c r="M572" s="263">
        <v>100.20759</v>
      </c>
      <c r="N572" s="263">
        <v>0.10640365021503505</v>
      </c>
      <c r="O572" s="262">
        <v>5.5381874861542001E-6</v>
      </c>
      <c r="P572" s="262">
        <v>1.3668457073433699E-8</v>
      </c>
      <c r="Q572" s="285">
        <v>0.77144348997099998</v>
      </c>
      <c r="R572" s="281">
        <v>2.8474579000000003E-4</v>
      </c>
      <c r="S572" s="258"/>
      <c r="T572" s="258" t="s">
        <v>1184</v>
      </c>
      <c r="U572" s="258"/>
      <c r="V572" s="258"/>
      <c r="X572" s="307"/>
      <c r="Y572" s="257"/>
      <c r="Z572" s="257"/>
      <c r="AA572" s="257"/>
      <c r="AB572" s="257"/>
      <c r="AC572" s="257"/>
      <c r="AD572" s="257"/>
      <c r="AE572" s="257"/>
      <c r="AF572" s="257"/>
      <c r="AG572" s="257"/>
      <c r="AH572" s="257"/>
      <c r="AI572" s="257"/>
      <c r="AJ572" s="257"/>
    </row>
    <row r="573" spans="1:36" ht="14.4">
      <c r="A573" s="257">
        <v>2</v>
      </c>
      <c r="C573" s="284" t="s">
        <v>573</v>
      </c>
      <c r="E573" s="257" t="s">
        <v>52</v>
      </c>
      <c r="F573" s="267" t="s">
        <v>2062</v>
      </c>
      <c r="G573" s="267">
        <v>1.4933329739280001</v>
      </c>
      <c r="H573" s="274">
        <v>5.3389882250000006E-2</v>
      </c>
      <c r="I573" s="274">
        <v>7.4515843700000001E-2</v>
      </c>
      <c r="J573" s="274">
        <v>0.31472634797799998</v>
      </c>
      <c r="K573" s="274">
        <v>1.0507009</v>
      </c>
      <c r="L573" s="267">
        <v>9.057766379310344</v>
      </c>
      <c r="M573" s="263">
        <v>148.49287000000001</v>
      </c>
      <c r="N573" s="263">
        <v>0.18684110131191758</v>
      </c>
      <c r="O573" s="262">
        <v>9.6889975892699997E-6</v>
      </c>
      <c r="P573" s="262">
        <v>2.79512702718688E-8</v>
      </c>
      <c r="Q573" s="285">
        <v>1.130307085266</v>
      </c>
      <c r="R573" s="281">
        <v>4.5144696E-4</v>
      </c>
      <c r="S573" s="258"/>
      <c r="T573" s="258" t="s">
        <v>1178</v>
      </c>
      <c r="U573" s="258"/>
      <c r="V573" s="258"/>
      <c r="X573" s="307"/>
      <c r="Y573" s="257"/>
      <c r="Z573" s="257"/>
      <c r="AA573" s="257"/>
      <c r="AB573" s="257"/>
      <c r="AC573" s="257"/>
      <c r="AD573" s="257"/>
      <c r="AE573" s="257"/>
      <c r="AF573" s="257"/>
      <c r="AG573" s="257"/>
      <c r="AH573" s="257"/>
      <c r="AI573" s="257"/>
      <c r="AJ573" s="257"/>
    </row>
    <row r="574" spans="1:36">
      <c r="C574" s="273" t="s">
        <v>157</v>
      </c>
      <c r="D574" s="272" t="s">
        <v>1081</v>
      </c>
      <c r="F574" s="291"/>
      <c r="G574" s="291"/>
      <c r="H574" s="289"/>
      <c r="I574" s="289"/>
      <c r="J574" s="289"/>
      <c r="K574" s="289"/>
      <c r="L574" s="290"/>
      <c r="M574" s="290"/>
      <c r="N574" s="290"/>
      <c r="O574" s="289"/>
      <c r="P574" s="289"/>
      <c r="Q574" s="289"/>
      <c r="R574" s="280"/>
      <c r="X574" s="260"/>
      <c r="Y574" s="257"/>
      <c r="Z574" s="257"/>
      <c r="AA574" s="257"/>
      <c r="AB574" s="257"/>
      <c r="AC574" s="257"/>
      <c r="AD574" s="257"/>
      <c r="AE574" s="257"/>
      <c r="AF574" s="257"/>
      <c r="AG574" s="257"/>
      <c r="AH574" s="257"/>
      <c r="AI574" s="257"/>
      <c r="AJ574" s="257"/>
    </row>
    <row r="575" spans="1:36" ht="14.4">
      <c r="A575" s="257">
        <v>2</v>
      </c>
      <c r="C575" s="284" t="s">
        <v>574</v>
      </c>
      <c r="E575" s="257" t="s">
        <v>52</v>
      </c>
      <c r="F575" s="267" t="s">
        <v>2063</v>
      </c>
      <c r="G575" s="267">
        <v>1.2339267866946626</v>
      </c>
      <c r="H575" s="274">
        <v>9.9142717527000001E-3</v>
      </c>
      <c r="I575" s="274">
        <v>6.7378664923999992E-2</v>
      </c>
      <c r="J575" s="274">
        <v>0.79653776001796261</v>
      </c>
      <c r="K575" s="274">
        <v>0.36009608999999998</v>
      </c>
      <c r="L575" s="267">
        <v>3.1042766379310343</v>
      </c>
      <c r="M575" s="263">
        <v>142.34734</v>
      </c>
      <c r="N575" s="263">
        <v>8.1179979554935749E-2</v>
      </c>
      <c r="O575" s="262">
        <v>4.2823680318900661E-6</v>
      </c>
      <c r="P575" s="262">
        <v>1.0411907338827603E-8</v>
      </c>
      <c r="Q575" s="285">
        <v>0.45530712043496996</v>
      </c>
      <c r="R575" s="281">
        <v>2.0227027000000001E-4</v>
      </c>
      <c r="S575" s="258"/>
      <c r="T575" s="260" t="s">
        <v>1179</v>
      </c>
      <c r="U575" s="258"/>
      <c r="V575" s="258"/>
      <c r="X575" s="307"/>
      <c r="Y575" s="257"/>
      <c r="Z575" s="257"/>
      <c r="AA575" s="257"/>
      <c r="AB575" s="257"/>
      <c r="AC575" s="257"/>
      <c r="AD575" s="257"/>
      <c r="AE575" s="257"/>
      <c r="AF575" s="257"/>
      <c r="AG575" s="257"/>
      <c r="AH575" s="257"/>
      <c r="AI575" s="257"/>
      <c r="AJ575" s="257"/>
    </row>
    <row r="576" spans="1:36" ht="14.4">
      <c r="A576" s="257">
        <v>2</v>
      </c>
      <c r="C576" s="284" t="s">
        <v>575</v>
      </c>
      <c r="E576" s="257" t="s">
        <v>52</v>
      </c>
      <c r="F576" s="267" t="s">
        <v>2064</v>
      </c>
      <c r="G576" s="267">
        <v>1.0143383216824238</v>
      </c>
      <c r="H576" s="274">
        <v>2.0419267573100003E-2</v>
      </c>
      <c r="I576" s="274">
        <v>6.4364464900000001E-2</v>
      </c>
      <c r="J576" s="274">
        <v>0.6061624192093239</v>
      </c>
      <c r="K576" s="274">
        <v>0.32339216999999998</v>
      </c>
      <c r="L576" s="267">
        <v>2.7878635344827583</v>
      </c>
      <c r="M576" s="263">
        <v>109.03397</v>
      </c>
      <c r="N576" s="263">
        <v>6.839703565950582E-2</v>
      </c>
      <c r="O576" s="262">
        <v>3.6513161566359996E-6</v>
      </c>
      <c r="P576" s="262">
        <v>8.1400678640357989E-9</v>
      </c>
      <c r="Q576" s="285">
        <v>0.3310164827</v>
      </c>
      <c r="R576" s="281">
        <v>1.5120252999999999E-4</v>
      </c>
      <c r="S576" s="258"/>
      <c r="T576" s="260" t="s">
        <v>1209</v>
      </c>
      <c r="U576" s="258"/>
      <c r="V576" s="258"/>
      <c r="X576" s="307"/>
      <c r="Y576" s="257"/>
      <c r="Z576" s="257"/>
      <c r="AA576" s="257"/>
      <c r="AB576" s="257"/>
      <c r="AC576" s="257"/>
      <c r="AD576" s="257"/>
      <c r="AE576" s="257"/>
      <c r="AF576" s="257"/>
      <c r="AG576" s="257"/>
      <c r="AH576" s="257"/>
      <c r="AI576" s="257"/>
      <c r="AJ576" s="257"/>
    </row>
    <row r="577" spans="1:36" ht="14.4">
      <c r="A577" s="257">
        <v>2</v>
      </c>
      <c r="C577" s="284" t="s">
        <v>576</v>
      </c>
      <c r="E577" s="257" t="s">
        <v>52</v>
      </c>
      <c r="F577" s="267" t="s">
        <v>2065</v>
      </c>
      <c r="G577" s="267">
        <v>1.5510388121630001</v>
      </c>
      <c r="H577" s="274">
        <v>3.3669295340000002E-2</v>
      </c>
      <c r="I577" s="274">
        <v>4.6991973499999999E-2</v>
      </c>
      <c r="J577" s="274">
        <v>0.80777337332299992</v>
      </c>
      <c r="K577" s="274">
        <v>0.66260417000000005</v>
      </c>
      <c r="L577" s="267">
        <v>5.7121049137931035</v>
      </c>
      <c r="M577" s="263">
        <v>139.44415000000001</v>
      </c>
      <c r="N577" s="263">
        <v>0.12109070162795718</v>
      </c>
      <c r="O577" s="262">
        <v>6.1101786759380003E-6</v>
      </c>
      <c r="P577" s="262">
        <v>1.76269270076479E-8</v>
      </c>
      <c r="Q577" s="285">
        <v>1.169806258276</v>
      </c>
      <c r="R577" s="281">
        <v>3.3997569000000002E-4</v>
      </c>
      <c r="S577" s="258"/>
      <c r="T577" s="258" t="s">
        <v>1178</v>
      </c>
      <c r="U577" s="258"/>
      <c r="V577" s="258"/>
      <c r="X577" s="307"/>
      <c r="Y577" s="257"/>
      <c r="Z577" s="257"/>
      <c r="AA577" s="257"/>
      <c r="AB577" s="257"/>
      <c r="AC577" s="257"/>
      <c r="AD577" s="257"/>
      <c r="AE577" s="257"/>
      <c r="AF577" s="257"/>
      <c r="AG577" s="257"/>
      <c r="AH577" s="257"/>
      <c r="AI577" s="257"/>
      <c r="AJ577" s="257"/>
    </row>
    <row r="578" spans="1:36" ht="14.4">
      <c r="A578" s="257">
        <v>2</v>
      </c>
      <c r="C578" s="284" t="s">
        <v>577</v>
      </c>
      <c r="E578" s="257" t="s">
        <v>52</v>
      </c>
      <c r="F578" s="267" t="s">
        <v>2066</v>
      </c>
      <c r="G578" s="267">
        <v>1.5263830724045624</v>
      </c>
      <c r="H578" s="274">
        <v>1.5058061462599999E-2</v>
      </c>
      <c r="I578" s="274">
        <v>0.10509116092399999</v>
      </c>
      <c r="J578" s="274">
        <v>0.62853776001796258</v>
      </c>
      <c r="K578" s="274">
        <v>0.77769608999999995</v>
      </c>
      <c r="L578" s="267">
        <v>6.7042766379310335</v>
      </c>
      <c r="M578" s="263">
        <v>171.62083999999999</v>
      </c>
      <c r="N578" s="263">
        <v>0.15607915213525569</v>
      </c>
      <c r="O578" s="262">
        <v>8.4074263318900648E-6</v>
      </c>
      <c r="P578" s="262">
        <v>2.1368957138827599E-8</v>
      </c>
      <c r="Q578" s="285">
        <v>0.35933712043496996</v>
      </c>
      <c r="R578" s="281">
        <v>3.0512870000000002E-4</v>
      </c>
      <c r="S578" s="258"/>
      <c r="T578" s="260" t="s">
        <v>1179</v>
      </c>
      <c r="U578" s="258"/>
      <c r="V578" s="258"/>
      <c r="X578" s="307"/>
      <c r="Y578" s="257"/>
      <c r="Z578" s="257"/>
      <c r="AA578" s="257"/>
      <c r="AB578" s="257"/>
      <c r="AC578" s="257"/>
      <c r="AD578" s="257"/>
      <c r="AE578" s="257"/>
      <c r="AF578" s="257"/>
      <c r="AG578" s="257"/>
      <c r="AH578" s="257"/>
      <c r="AI578" s="257"/>
      <c r="AJ578" s="257"/>
    </row>
    <row r="579" spans="1:36" ht="14.4">
      <c r="A579" s="257">
        <v>2</v>
      </c>
      <c r="C579" s="284" t="s">
        <v>578</v>
      </c>
      <c r="E579" s="257" t="s">
        <v>52</v>
      </c>
      <c r="F579" s="267" t="s">
        <v>2067</v>
      </c>
      <c r="G579" s="267">
        <v>1.2190577340093238</v>
      </c>
      <c r="H579" s="274">
        <v>2.4019919899999999E-2</v>
      </c>
      <c r="I579" s="274">
        <v>9.0763214899999986E-2</v>
      </c>
      <c r="J579" s="274">
        <v>0.4885624292093238</v>
      </c>
      <c r="K579" s="274">
        <v>0.61571217</v>
      </c>
      <c r="L579" s="267">
        <v>5.3078635344827587</v>
      </c>
      <c r="M579" s="263">
        <v>129.52542</v>
      </c>
      <c r="N579" s="263">
        <v>0.12082645658857785</v>
      </c>
      <c r="O579" s="262">
        <v>6.5388569666360008E-6</v>
      </c>
      <c r="P579" s="262">
        <v>1.5810002944035797E-8</v>
      </c>
      <c r="Q579" s="285">
        <v>0.26383748270000001</v>
      </c>
      <c r="R579" s="281">
        <v>2.2320342999999999E-4</v>
      </c>
      <c r="S579" s="258"/>
      <c r="T579" s="260" t="s">
        <v>1209</v>
      </c>
      <c r="U579" s="258"/>
      <c r="V579" s="258"/>
      <c r="X579" s="307"/>
      <c r="Y579" s="257"/>
      <c r="Z579" s="257"/>
      <c r="AA579" s="257"/>
      <c r="AB579" s="257"/>
      <c r="AC579" s="257"/>
      <c r="AD579" s="257"/>
      <c r="AE579" s="257"/>
      <c r="AF579" s="257"/>
      <c r="AG579" s="257"/>
      <c r="AH579" s="257"/>
      <c r="AI579" s="257"/>
      <c r="AJ579" s="257"/>
    </row>
    <row r="580" spans="1:36" ht="14.4">
      <c r="A580" s="257">
        <v>2</v>
      </c>
      <c r="C580" s="284" t="s">
        <v>579</v>
      </c>
      <c r="E580" s="257" t="s">
        <v>52</v>
      </c>
      <c r="F580" s="267" t="s">
        <v>2068</v>
      </c>
      <c r="G580" s="267">
        <v>1.4998826724045626</v>
      </c>
      <c r="H580" s="274">
        <v>1.54826614626E-2</v>
      </c>
      <c r="I580" s="274">
        <v>0.112966160924</v>
      </c>
      <c r="J580" s="274">
        <v>0.62853776001796258</v>
      </c>
      <c r="K580" s="274">
        <v>0.74289609000000001</v>
      </c>
      <c r="L580" s="267">
        <v>6.4042766379310345</v>
      </c>
      <c r="M580" s="263">
        <v>182.46083999999999</v>
      </c>
      <c r="N580" s="263">
        <v>0.15380582626397568</v>
      </c>
      <c r="O580" s="262">
        <v>8.2929583318900637E-6</v>
      </c>
      <c r="P580" s="262">
        <v>2.0749894188827599E-8</v>
      </c>
      <c r="Q580" s="285">
        <v>0.35933712043496996</v>
      </c>
      <c r="R580" s="281">
        <v>2.9730453000000002E-4</v>
      </c>
      <c r="S580" s="258"/>
      <c r="T580" s="260" t="s">
        <v>1179</v>
      </c>
      <c r="U580" s="258"/>
      <c r="V580" s="258"/>
      <c r="X580" s="307"/>
      <c r="Y580" s="257"/>
      <c r="Z580" s="257"/>
      <c r="AA580" s="257"/>
      <c r="AB580" s="257"/>
      <c r="AC580" s="257"/>
      <c r="AD580" s="257"/>
      <c r="AE580" s="257"/>
      <c r="AF580" s="257"/>
      <c r="AG580" s="257"/>
      <c r="AH580" s="257"/>
      <c r="AI580" s="257"/>
      <c r="AJ580" s="257"/>
    </row>
    <row r="581" spans="1:36" ht="14.4">
      <c r="A581" s="257">
        <v>2</v>
      </c>
      <c r="C581" s="284" t="s">
        <v>580</v>
      </c>
      <c r="E581" s="257" t="s">
        <v>52</v>
      </c>
      <c r="F581" s="267" t="s">
        <v>2069</v>
      </c>
      <c r="G581" s="267">
        <v>1.2005074540093239</v>
      </c>
      <c r="H581" s="274">
        <v>2.4317139900000003E-2</v>
      </c>
      <c r="I581" s="274">
        <v>9.627571489999999E-2</v>
      </c>
      <c r="J581" s="274">
        <v>0.4885624292093238</v>
      </c>
      <c r="K581" s="274">
        <v>0.59135216999999995</v>
      </c>
      <c r="L581" s="267">
        <v>5.0978635344827579</v>
      </c>
      <c r="M581" s="263">
        <v>137.11341999999999</v>
      </c>
      <c r="N581" s="263">
        <v>0.11923512847868184</v>
      </c>
      <c r="O581" s="262">
        <v>6.4587293666360003E-6</v>
      </c>
      <c r="P581" s="262">
        <v>1.53766588790358E-8</v>
      </c>
      <c r="Q581" s="285">
        <v>0.26383748270000001</v>
      </c>
      <c r="R581" s="281">
        <v>2.1772651E-4</v>
      </c>
      <c r="S581" s="258"/>
      <c r="T581" s="260" t="s">
        <v>1209</v>
      </c>
      <c r="U581" s="258"/>
      <c r="V581" s="258"/>
      <c r="X581" s="307"/>
      <c r="Y581" s="257"/>
      <c r="Z581" s="257"/>
      <c r="AA581" s="257"/>
      <c r="AB581" s="257"/>
      <c r="AC581" s="257"/>
      <c r="AD581" s="257"/>
      <c r="AE581" s="257"/>
      <c r="AF581" s="257"/>
      <c r="AG581" s="257"/>
      <c r="AH581" s="257"/>
      <c r="AI581" s="257"/>
      <c r="AJ581" s="257"/>
    </row>
    <row r="582" spans="1:36" ht="14.4">
      <c r="A582" s="257">
        <v>2</v>
      </c>
      <c r="C582" s="284" t="s">
        <v>581</v>
      </c>
      <c r="E582" s="257" t="s">
        <v>52</v>
      </c>
      <c r="F582" s="267" t="s">
        <v>2070</v>
      </c>
      <c r="G582" s="267">
        <v>1.6075804542227004</v>
      </c>
      <c r="H582" s="274">
        <v>0.1029479511177</v>
      </c>
      <c r="I582" s="274">
        <v>0.16627299351200001</v>
      </c>
      <c r="J582" s="274">
        <v>0.8772855295930001</v>
      </c>
      <c r="K582" s="274">
        <v>0.46107397999999999</v>
      </c>
      <c r="L582" s="267">
        <v>3.9747756896551723</v>
      </c>
      <c r="M582" s="263">
        <v>99.294499999999999</v>
      </c>
      <c r="N582" s="263">
        <v>0.12862232476886754</v>
      </c>
      <c r="O582" s="262">
        <v>6.7635610235706678E-6</v>
      </c>
      <c r="P582" s="262">
        <v>1.6295921778663611E-8</v>
      </c>
      <c r="Q582" s="285">
        <v>0.78771910514449994</v>
      </c>
      <c r="R582" s="281">
        <v>3.1735938999999998E-4</v>
      </c>
      <c r="S582" s="258"/>
      <c r="T582" s="260" t="s">
        <v>1179</v>
      </c>
      <c r="U582" s="258"/>
      <c r="V582" s="258"/>
      <c r="X582" s="307"/>
      <c r="Y582" s="257"/>
      <c r="Z582" s="257"/>
      <c r="AA582" s="257"/>
      <c r="AB582" s="257"/>
      <c r="AC582" s="257"/>
      <c r="AD582" s="257"/>
      <c r="AE582" s="257"/>
      <c r="AF582" s="257"/>
      <c r="AG582" s="257"/>
      <c r="AH582" s="257"/>
      <c r="AI582" s="257"/>
      <c r="AJ582" s="257"/>
    </row>
    <row r="583" spans="1:36" ht="14.4">
      <c r="A583" s="257">
        <v>2</v>
      </c>
      <c r="C583" s="284" t="s">
        <v>582</v>
      </c>
      <c r="E583" s="257" t="s">
        <v>52</v>
      </c>
      <c r="F583" s="267" t="s">
        <v>2071</v>
      </c>
      <c r="G583" s="267">
        <v>1.1985986714045627</v>
      </c>
      <c r="H583" s="274">
        <v>8.1736564625999996E-3</v>
      </c>
      <c r="I583" s="274">
        <v>4.6991164923999997E-2</v>
      </c>
      <c r="J583" s="274">
        <v>0.74853776001796268</v>
      </c>
      <c r="K583" s="274">
        <v>0.39489608999999998</v>
      </c>
      <c r="L583" s="267">
        <v>3.4042766379310341</v>
      </c>
      <c r="M583" s="263">
        <v>152.10084000000001</v>
      </c>
      <c r="N583" s="263">
        <v>7.870737044141575E-2</v>
      </c>
      <c r="O583" s="262">
        <v>4.1365892518900669E-6</v>
      </c>
      <c r="P583" s="262">
        <v>1.0730826288827603E-8</v>
      </c>
      <c r="Q583" s="285">
        <v>0.42788712043496996</v>
      </c>
      <c r="R583" s="281">
        <v>2.0117215999999999E-4</v>
      </c>
      <c r="S583" s="258"/>
      <c r="T583" s="260" t="s">
        <v>1179</v>
      </c>
      <c r="U583" s="258"/>
      <c r="V583" s="258"/>
      <c r="X583" s="307"/>
      <c r="Y583" s="257"/>
      <c r="Z583" s="257"/>
      <c r="AA583" s="257"/>
      <c r="AB583" s="257"/>
      <c r="AC583" s="257"/>
      <c r="AD583" s="257"/>
      <c r="AE583" s="257"/>
      <c r="AF583" s="257"/>
      <c r="AG583" s="257"/>
      <c r="AH583" s="257"/>
      <c r="AI583" s="257"/>
      <c r="AJ583" s="257"/>
    </row>
    <row r="584" spans="1:36" ht="14.4">
      <c r="A584" s="257">
        <v>2</v>
      </c>
      <c r="C584" s="284" t="s">
        <v>583</v>
      </c>
      <c r="E584" s="257" t="s">
        <v>52</v>
      </c>
      <c r="F584" s="267" t="s">
        <v>2072</v>
      </c>
      <c r="G584" s="267">
        <v>0.98960865100932394</v>
      </c>
      <c r="H584" s="274">
        <v>1.9200836900000001E-2</v>
      </c>
      <c r="I584" s="274">
        <v>5.0093214900000002E-2</v>
      </c>
      <c r="J584" s="274">
        <v>0.57256242920932388</v>
      </c>
      <c r="K584" s="274">
        <v>0.34775217000000003</v>
      </c>
      <c r="L584" s="267">
        <v>2.9978635344827587</v>
      </c>
      <c r="M584" s="263">
        <v>115.86142</v>
      </c>
      <c r="N584" s="263">
        <v>6.6666208370681823E-2</v>
      </c>
      <c r="O584" s="262">
        <v>3.5492709566359999E-6</v>
      </c>
      <c r="P584" s="262">
        <v>8.3633111290357998E-9</v>
      </c>
      <c r="Q584" s="285">
        <v>0.31182248270000001</v>
      </c>
      <c r="R584" s="281">
        <v>1.5043386000000001E-4</v>
      </c>
      <c r="S584" s="258"/>
      <c r="T584" s="260" t="s">
        <v>1209</v>
      </c>
      <c r="U584" s="258"/>
      <c r="V584" s="258"/>
      <c r="X584" s="307"/>
      <c r="Y584" s="257"/>
      <c r="Z584" s="257"/>
      <c r="AA584" s="257"/>
      <c r="AB584" s="257"/>
      <c r="AC584" s="257"/>
      <c r="AD584" s="257"/>
      <c r="AE584" s="257"/>
      <c r="AF584" s="257"/>
      <c r="AG584" s="257"/>
      <c r="AH584" s="257"/>
      <c r="AI584" s="257"/>
      <c r="AJ584" s="257"/>
    </row>
    <row r="585" spans="1:36" ht="14.4">
      <c r="A585" s="257">
        <v>2</v>
      </c>
      <c r="C585" s="284" t="s">
        <v>584</v>
      </c>
      <c r="E585" s="257" t="s">
        <v>52</v>
      </c>
      <c r="F585" s="267" t="s">
        <v>2073</v>
      </c>
      <c r="G585" s="267">
        <v>1.0848089213045626</v>
      </c>
      <c r="H585" s="274">
        <v>3.7433906362599995E-2</v>
      </c>
      <c r="I585" s="274">
        <v>3.7541164923999996E-2</v>
      </c>
      <c r="J585" s="274">
        <v>0.80053776001796262</v>
      </c>
      <c r="K585" s="274">
        <v>0.20929608999999999</v>
      </c>
      <c r="L585" s="267">
        <v>1.8042766379310342</v>
      </c>
      <c r="M585" s="263">
        <v>129.93284</v>
      </c>
      <c r="N585" s="263">
        <v>4.7971044090007735E-2</v>
      </c>
      <c r="O585" s="262">
        <v>2.4551962518900663E-6</v>
      </c>
      <c r="P585" s="262">
        <v>6.0142039188276049E-9</v>
      </c>
      <c r="Q585" s="285">
        <v>0.45759212043497</v>
      </c>
      <c r="R585" s="281">
        <v>1.9118088999999999E-4</v>
      </c>
      <c r="S585" s="258"/>
      <c r="T585" s="260" t="s">
        <v>1179</v>
      </c>
      <c r="U585" s="258"/>
      <c r="V585" s="258"/>
      <c r="X585" s="307"/>
      <c r="Y585" s="257"/>
      <c r="Z585" s="257"/>
      <c r="AA585" s="257"/>
      <c r="AB585" s="257"/>
      <c r="AC585" s="257"/>
      <c r="AD585" s="257"/>
      <c r="AE585" s="257"/>
      <c r="AF585" s="257"/>
      <c r="AG585" s="257"/>
      <c r="AH585" s="257"/>
      <c r="AI585" s="257"/>
      <c r="AJ585" s="257"/>
    </row>
    <row r="586" spans="1:36" ht="14.4">
      <c r="A586" s="257">
        <v>2</v>
      </c>
      <c r="C586" s="284" t="s">
        <v>585</v>
      </c>
      <c r="E586" s="257" t="s">
        <v>52</v>
      </c>
      <c r="F586" s="267" t="s">
        <v>2074</v>
      </c>
      <c r="G586" s="267">
        <v>1.1006443259045626</v>
      </c>
      <c r="H586" s="274">
        <v>4.4449310962599999E-2</v>
      </c>
      <c r="I586" s="274">
        <v>3.8241164924000003E-2</v>
      </c>
      <c r="J586" s="274">
        <v>0.80053776001796262</v>
      </c>
      <c r="K586" s="274">
        <v>0.21741609000000001</v>
      </c>
      <c r="L586" s="267">
        <v>1.8742766379310345</v>
      </c>
      <c r="M586" s="263">
        <v>132.84284</v>
      </c>
      <c r="N586" s="263">
        <v>4.9461013319439737E-2</v>
      </c>
      <c r="O586" s="262">
        <v>2.5349373518900662E-6</v>
      </c>
      <c r="P586" s="262">
        <v>6.2776872738276047E-9</v>
      </c>
      <c r="Q586" s="285">
        <v>0.45759212043497</v>
      </c>
      <c r="R586" s="281">
        <v>1.9554642E-4</v>
      </c>
      <c r="S586" s="258"/>
      <c r="T586" s="260" t="s">
        <v>1179</v>
      </c>
      <c r="U586" s="258"/>
      <c r="V586" s="258"/>
      <c r="X586" s="307"/>
      <c r="Y586" s="257"/>
      <c r="Z586" s="257"/>
      <c r="AA586" s="257"/>
      <c r="AB586" s="257"/>
      <c r="AC586" s="257"/>
      <c r="AD586" s="257"/>
      <c r="AE586" s="257"/>
      <c r="AF586" s="257"/>
      <c r="AG586" s="257"/>
      <c r="AH586" s="257"/>
      <c r="AI586" s="257"/>
      <c r="AJ586" s="257"/>
    </row>
    <row r="587" spans="1:36" ht="14.4">
      <c r="A587" s="257">
        <v>2</v>
      </c>
      <c r="C587" s="284" t="s">
        <v>586</v>
      </c>
      <c r="E587" s="257" t="s">
        <v>52</v>
      </c>
      <c r="F587" s="267" t="s">
        <v>2075</v>
      </c>
      <c r="G587" s="267">
        <v>1.0829589813045626</v>
      </c>
      <c r="H587" s="274">
        <v>3.6306466362599994E-2</v>
      </c>
      <c r="I587" s="274">
        <v>3.7978664923999997E-2</v>
      </c>
      <c r="J587" s="274">
        <v>0.80053776001796262</v>
      </c>
      <c r="K587" s="274">
        <v>0.20813609</v>
      </c>
      <c r="L587" s="267">
        <v>1.7942766379310344</v>
      </c>
      <c r="M587" s="263">
        <v>128.98284000000001</v>
      </c>
      <c r="N587" s="263">
        <v>4.7950670613231737E-2</v>
      </c>
      <c r="O587" s="262">
        <v>2.4549634518900663E-6</v>
      </c>
      <c r="P587" s="262">
        <v>5.9847391538276045E-9</v>
      </c>
      <c r="Q587" s="285">
        <v>0.45759212043497</v>
      </c>
      <c r="R587" s="281">
        <v>1.9107080999999999E-4</v>
      </c>
      <c r="S587" s="258"/>
      <c r="T587" s="260" t="s">
        <v>1179</v>
      </c>
      <c r="U587" s="258"/>
      <c r="V587" s="258"/>
      <c r="X587" s="307"/>
      <c r="Y587" s="257"/>
      <c r="Z587" s="257"/>
      <c r="AA587" s="257"/>
      <c r="AB587" s="257"/>
      <c r="AC587" s="257"/>
      <c r="AD587" s="257"/>
      <c r="AE587" s="257"/>
      <c r="AF587" s="257"/>
      <c r="AG587" s="257"/>
      <c r="AH587" s="257"/>
      <c r="AI587" s="257"/>
      <c r="AJ587" s="257"/>
    </row>
    <row r="588" spans="1:36" ht="14.4">
      <c r="A588" s="257">
        <v>2</v>
      </c>
      <c r="C588" s="284" t="s">
        <v>587</v>
      </c>
      <c r="D588" s="292">
        <v>1</v>
      </c>
      <c r="E588" s="257" t="s">
        <v>52</v>
      </c>
      <c r="F588" s="267" t="s">
        <v>2076</v>
      </c>
      <c r="G588" s="267">
        <v>1.1673507333650623</v>
      </c>
      <c r="H588" s="274">
        <v>4.7282667312000003E-2</v>
      </c>
      <c r="I588" s="274">
        <v>4.36624756E-2</v>
      </c>
      <c r="J588" s="274">
        <v>0.8028716904530625</v>
      </c>
      <c r="K588" s="274">
        <v>0.2735339</v>
      </c>
      <c r="L588" s="267">
        <v>2.3580508620689655</v>
      </c>
      <c r="M588" s="316">
        <v>140.96885</v>
      </c>
      <c r="N588" s="316">
        <v>5.9775786854679339E-2</v>
      </c>
      <c r="O588" s="262">
        <v>3.074136116318E-6</v>
      </c>
      <c r="P588" s="262">
        <v>7.8127811821184379E-9</v>
      </c>
      <c r="Q588" s="285">
        <v>0.51045905375200007</v>
      </c>
      <c r="R588" s="281">
        <v>2.2111071000000001E-4</v>
      </c>
      <c r="S588" s="258"/>
      <c r="T588" s="260" t="s">
        <v>1179</v>
      </c>
      <c r="U588" s="258"/>
      <c r="V588" s="258"/>
      <c r="X588" s="307"/>
      <c r="Y588" s="257"/>
      <c r="Z588" s="257"/>
      <c r="AA588" s="257"/>
      <c r="AB588" s="257"/>
      <c r="AC588" s="257"/>
      <c r="AD588" s="257"/>
      <c r="AE588" s="257"/>
      <c r="AF588" s="257"/>
      <c r="AG588" s="257"/>
      <c r="AH588" s="257"/>
      <c r="AI588" s="257"/>
      <c r="AJ588" s="257"/>
    </row>
    <row r="589" spans="1:36" ht="14.4">
      <c r="A589" s="257">
        <v>2</v>
      </c>
      <c r="C589" s="284" t="s">
        <v>588</v>
      </c>
      <c r="E589" s="257" t="s">
        <v>52</v>
      </c>
      <c r="F589" s="267" t="s">
        <v>2077</v>
      </c>
      <c r="G589" s="267">
        <v>3.5691474305299997</v>
      </c>
      <c r="H589" s="274">
        <v>0.12794331709999998</v>
      </c>
      <c r="I589" s="274">
        <v>0.1785694988</v>
      </c>
      <c r="J589" s="274">
        <v>0.74473881462999991</v>
      </c>
      <c r="K589" s="274">
        <v>2.5178957999999998</v>
      </c>
      <c r="L589" s="267">
        <v>21.705998275862065</v>
      </c>
      <c r="M589" s="263">
        <v>396.79298</v>
      </c>
      <c r="N589" s="263">
        <v>0.45066244089288104</v>
      </c>
      <c r="O589" s="262">
        <v>2.3218678670149999E-5</v>
      </c>
      <c r="P589" s="262">
        <v>6.6982322701292975E-8</v>
      </c>
      <c r="Q589" s="285">
        <v>3.11722172145</v>
      </c>
      <c r="R589" s="281">
        <v>1.1312657E-3</v>
      </c>
      <c r="S589" s="258"/>
      <c r="T589" s="258" t="s">
        <v>1178</v>
      </c>
      <c r="U589" s="258"/>
      <c r="V589" s="258"/>
      <c r="X589" s="307"/>
      <c r="Y589" s="257"/>
      <c r="Z589" s="257"/>
      <c r="AA589" s="257"/>
      <c r="AB589" s="257"/>
      <c r="AC589" s="257"/>
      <c r="AD589" s="257"/>
      <c r="AE589" s="257"/>
      <c r="AF589" s="257"/>
      <c r="AG589" s="257"/>
      <c r="AH589" s="257"/>
      <c r="AI589" s="257"/>
      <c r="AJ589" s="257"/>
    </row>
    <row r="590" spans="1:36" ht="14.4">
      <c r="A590" s="257">
        <v>2</v>
      </c>
      <c r="C590" s="284" t="s">
        <v>589</v>
      </c>
      <c r="E590" s="257" t="s">
        <v>52</v>
      </c>
      <c r="F590" s="267" t="s">
        <v>2078</v>
      </c>
      <c r="G590" s="267">
        <v>0.82323900020932383</v>
      </c>
      <c r="H590" s="274">
        <v>5.9644436099999996E-2</v>
      </c>
      <c r="I590" s="274">
        <v>5.6891964899999994E-2</v>
      </c>
      <c r="J590" s="274">
        <v>0.4572024292093238</v>
      </c>
      <c r="K590" s="274">
        <v>0.24950016999999999</v>
      </c>
      <c r="L590" s="267">
        <v>2.1508635344827582</v>
      </c>
      <c r="M590" s="263">
        <v>83.966064000000003</v>
      </c>
      <c r="N590" s="263">
        <v>5.4160946487434615E-2</v>
      </c>
      <c r="O590" s="262">
        <v>2.9050339766359995E-6</v>
      </c>
      <c r="P590" s="262">
        <v>6.2397627335358008E-9</v>
      </c>
      <c r="Q590" s="285">
        <v>0.24592308269999999</v>
      </c>
      <c r="R590" s="281">
        <v>1.5627999E-4</v>
      </c>
      <c r="S590" s="258"/>
      <c r="T590" s="260" t="s">
        <v>1209</v>
      </c>
      <c r="U590" s="258"/>
      <c r="V590" s="258"/>
      <c r="X590" s="307"/>
      <c r="Y590" s="257"/>
      <c r="Z590" s="257"/>
      <c r="AA590" s="257"/>
      <c r="AB590" s="257"/>
      <c r="AC590" s="257"/>
      <c r="AD590" s="257"/>
      <c r="AE590" s="257"/>
      <c r="AF590" s="257"/>
      <c r="AG590" s="257"/>
      <c r="AH590" s="257"/>
      <c r="AI590" s="257"/>
      <c r="AJ590" s="257"/>
    </row>
    <row r="591" spans="1:36" ht="14.4">
      <c r="A591" s="257">
        <v>2</v>
      </c>
      <c r="C591" s="284" t="s">
        <v>590</v>
      </c>
      <c r="E591" s="257" t="s">
        <v>52</v>
      </c>
      <c r="F591" s="267" t="s">
        <v>2079</v>
      </c>
      <c r="G591" s="267">
        <v>0.94755877741716277</v>
      </c>
      <c r="H591" s="274">
        <v>6.490058133200001E-2</v>
      </c>
      <c r="I591" s="274">
        <v>5.3613900150000005E-2</v>
      </c>
      <c r="J591" s="274">
        <v>0.58343142593516273</v>
      </c>
      <c r="K591" s="274">
        <v>0.24561287000000001</v>
      </c>
      <c r="L591" s="267">
        <v>2.117352327586207</v>
      </c>
      <c r="M591" s="263">
        <v>105.55431</v>
      </c>
      <c r="N591" s="263">
        <v>5.8457825085925501E-2</v>
      </c>
      <c r="O591" s="262">
        <v>3.0869225413400003E-6</v>
      </c>
      <c r="P591" s="262">
        <v>7.3750200206054699E-9</v>
      </c>
      <c r="Q591" s="285">
        <v>0.3299493431728</v>
      </c>
      <c r="R591" s="281">
        <v>2.0402727E-4</v>
      </c>
      <c r="S591" s="258"/>
      <c r="T591" s="260" t="s">
        <v>1179</v>
      </c>
      <c r="U591" s="258"/>
      <c r="V591" s="258"/>
      <c r="X591" s="307"/>
      <c r="Y591" s="257"/>
      <c r="Z591" s="257"/>
      <c r="AA591" s="257"/>
      <c r="AB591" s="257"/>
      <c r="AC591" s="257"/>
      <c r="AD591" s="257"/>
      <c r="AE591" s="257"/>
      <c r="AF591" s="257"/>
      <c r="AG591" s="257"/>
      <c r="AH591" s="257"/>
      <c r="AI591" s="257"/>
      <c r="AJ591" s="257"/>
    </row>
    <row r="592" spans="1:36" ht="14.4">
      <c r="A592" s="257">
        <v>2</v>
      </c>
      <c r="C592" s="284" t="s">
        <v>591</v>
      </c>
      <c r="E592" s="257" t="s">
        <v>52</v>
      </c>
      <c r="F592" s="267" t="s">
        <v>2080</v>
      </c>
      <c r="G592" s="267">
        <v>0.96092774090456268</v>
      </c>
      <c r="H592" s="274">
        <v>6.5950225962600001E-2</v>
      </c>
      <c r="I592" s="274">
        <v>5.6703664924000002E-2</v>
      </c>
      <c r="J592" s="274">
        <v>0.58373776001796263</v>
      </c>
      <c r="K592" s="274">
        <v>0.25453608999999999</v>
      </c>
      <c r="L592" s="267">
        <v>2.1942766379310341</v>
      </c>
      <c r="M592" s="263">
        <v>106.53604</v>
      </c>
      <c r="N592" s="263">
        <v>6.0842709306886136E-2</v>
      </c>
      <c r="O592" s="262">
        <v>3.2162506318900662E-6</v>
      </c>
      <c r="P592" s="262">
        <v>7.6971857198276027E-9</v>
      </c>
      <c r="Q592" s="285">
        <v>0.33374512043496996</v>
      </c>
      <c r="R592" s="281">
        <v>2.0952378000000001E-4</v>
      </c>
      <c r="S592" s="258"/>
      <c r="T592" s="260" t="s">
        <v>1179</v>
      </c>
      <c r="U592" s="258"/>
      <c r="V592" s="258"/>
      <c r="X592" s="307"/>
      <c r="Y592" s="257"/>
      <c r="Z592" s="257"/>
      <c r="AA592" s="257"/>
      <c r="AB592" s="257"/>
      <c r="AC592" s="257"/>
      <c r="AD592" s="257"/>
      <c r="AE592" s="257"/>
      <c r="AF592" s="257"/>
      <c r="AG592" s="257"/>
      <c r="AH592" s="257"/>
      <c r="AI592" s="257"/>
      <c r="AJ592" s="257"/>
    </row>
    <row r="593" spans="1:36" ht="14.4">
      <c r="A593" s="257">
        <v>2</v>
      </c>
      <c r="C593" s="284" t="s">
        <v>592</v>
      </c>
      <c r="E593" s="257" t="s">
        <v>52</v>
      </c>
      <c r="F593" s="267" t="s">
        <v>2081</v>
      </c>
      <c r="G593" s="267">
        <v>1.1606019824045626</v>
      </c>
      <c r="H593" s="274">
        <v>1.22269714626E-2</v>
      </c>
      <c r="I593" s="274">
        <v>0.15234116092400002</v>
      </c>
      <c r="J593" s="274">
        <v>0.56053776001796263</v>
      </c>
      <c r="K593" s="274">
        <v>0.43549609</v>
      </c>
      <c r="L593" s="267">
        <v>3.7542766379310342</v>
      </c>
      <c r="M593" s="263">
        <v>143.27784</v>
      </c>
      <c r="N593" s="263">
        <v>0.12229391772873574</v>
      </c>
      <c r="O593" s="262">
        <v>6.6527385318900656E-6</v>
      </c>
      <c r="P593" s="262">
        <v>1.4279167463827602E-8</v>
      </c>
      <c r="Q593" s="285">
        <v>0.32049212043497</v>
      </c>
      <c r="R593" s="281">
        <v>2.3318237E-4</v>
      </c>
      <c r="S593" s="258"/>
      <c r="T593" s="260" t="s">
        <v>1179</v>
      </c>
      <c r="U593" s="258"/>
      <c r="V593" s="258"/>
      <c r="X593" s="307"/>
      <c r="Y593" s="257"/>
      <c r="Z593" s="257"/>
      <c r="AA593" s="257"/>
      <c r="AB593" s="257"/>
      <c r="AC593" s="257"/>
      <c r="AD593" s="257"/>
      <c r="AE593" s="257"/>
      <c r="AF593" s="257"/>
      <c r="AG593" s="257"/>
      <c r="AH593" s="257"/>
      <c r="AI593" s="257"/>
      <c r="AJ593" s="257"/>
    </row>
    <row r="594" spans="1:36" ht="14.4">
      <c r="A594" s="257">
        <v>2</v>
      </c>
      <c r="C594" s="284" t="s">
        <v>593</v>
      </c>
      <c r="E594" s="257" t="s">
        <v>52</v>
      </c>
      <c r="F594" s="267" t="s">
        <v>2082</v>
      </c>
      <c r="G594" s="267">
        <v>0.79936374999999993</v>
      </c>
      <c r="H594" s="274">
        <v>7.3137499999999991E-3</v>
      </c>
      <c r="I594" s="274">
        <v>4.725E-2</v>
      </c>
      <c r="J594" s="274">
        <v>0.37359999999999999</v>
      </c>
      <c r="K594" s="274">
        <v>0.37119999999999997</v>
      </c>
      <c r="L594" s="267">
        <v>3.1999999999999997</v>
      </c>
      <c r="M594" s="263">
        <v>111.57859999999999</v>
      </c>
      <c r="N594" s="263">
        <v>7.3748714956320016E-2</v>
      </c>
      <c r="O594" s="262">
        <v>3.9525650000000002E-6</v>
      </c>
      <c r="P594" s="262">
        <v>1.0142744800000002E-8</v>
      </c>
      <c r="Q594" s="285">
        <v>0.213419</v>
      </c>
      <c r="R594" s="281">
        <v>1.2784242E-4</v>
      </c>
      <c r="S594" s="258"/>
      <c r="T594" s="260" t="s">
        <v>1179</v>
      </c>
      <c r="U594" s="258"/>
      <c r="V594" s="258"/>
      <c r="X594" s="307"/>
      <c r="Y594" s="257"/>
      <c r="Z594" s="257"/>
      <c r="AA594" s="257"/>
      <c r="AB594" s="257"/>
      <c r="AC594" s="257"/>
      <c r="AD594" s="257"/>
      <c r="AE594" s="257"/>
      <c r="AF594" s="257"/>
      <c r="AG594" s="257"/>
      <c r="AH594" s="257"/>
      <c r="AI594" s="257"/>
      <c r="AJ594" s="257"/>
    </row>
    <row r="595" spans="1:36" ht="14.4">
      <c r="A595" s="257">
        <v>2</v>
      </c>
      <c r="C595" s="284" t="s">
        <v>594</v>
      </c>
      <c r="E595" s="257" t="s">
        <v>52</v>
      </c>
      <c r="F595" s="267" t="s">
        <v>2083</v>
      </c>
      <c r="G595" s="267">
        <v>1.0630881313035627</v>
      </c>
      <c r="H595" s="274">
        <v>3.5083116362599996E-2</v>
      </c>
      <c r="I595" s="274">
        <v>3.7891164923000001E-2</v>
      </c>
      <c r="J595" s="274">
        <v>0.80053776001796262</v>
      </c>
      <c r="K595" s="274">
        <v>0.18957609</v>
      </c>
      <c r="L595" s="267">
        <v>1.6342766379310345</v>
      </c>
      <c r="M595" s="263">
        <v>127.52284</v>
      </c>
      <c r="N595" s="263">
        <v>4.5163498643015568E-2</v>
      </c>
      <c r="O595" s="262">
        <v>2.3046304518900562E-6</v>
      </c>
      <c r="P595" s="262">
        <v>5.5270669138276039E-9</v>
      </c>
      <c r="Q595" s="285">
        <v>0.45759211043497</v>
      </c>
      <c r="R595" s="281">
        <v>1.8635249E-4</v>
      </c>
      <c r="S595" s="258"/>
      <c r="T595" s="260" t="s">
        <v>1179</v>
      </c>
      <c r="U595" s="258"/>
      <c r="V595" s="258"/>
      <c r="X595" s="307"/>
      <c r="Y595" s="257"/>
      <c r="Z595" s="257"/>
      <c r="AA595" s="257"/>
      <c r="AB595" s="257"/>
      <c r="AC595" s="257"/>
      <c r="AD595" s="257"/>
      <c r="AE595" s="257"/>
      <c r="AF595" s="257"/>
      <c r="AG595" s="257"/>
      <c r="AH595" s="257"/>
      <c r="AI595" s="257"/>
      <c r="AJ595" s="257"/>
    </row>
    <row r="596" spans="1:36" ht="14.4">
      <c r="A596" s="257">
        <v>2</v>
      </c>
      <c r="C596" s="284" t="s">
        <v>595</v>
      </c>
      <c r="E596" s="257" t="s">
        <v>52</v>
      </c>
      <c r="F596" s="267" t="s">
        <v>2084</v>
      </c>
      <c r="G596" s="267">
        <v>0.89475126320932397</v>
      </c>
      <c r="H596" s="274">
        <v>3.8037459100000004E-2</v>
      </c>
      <c r="I596" s="274">
        <v>4.3723214900000001E-2</v>
      </c>
      <c r="J596" s="274">
        <v>0.60896241920932392</v>
      </c>
      <c r="K596" s="274">
        <v>0.20402817000000001</v>
      </c>
      <c r="L596" s="267">
        <v>1.7588635344827586</v>
      </c>
      <c r="M596" s="263">
        <v>98.656824</v>
      </c>
      <c r="N596" s="263">
        <v>4.3185498172391444E-2</v>
      </c>
      <c r="O596" s="262">
        <v>2.2668997966360006E-6</v>
      </c>
      <c r="P596" s="262">
        <v>4.7206795855357992E-9</v>
      </c>
      <c r="Q596" s="285">
        <v>0.33261598269999998</v>
      </c>
      <c r="R596" s="281">
        <v>1.4006007999999999E-4</v>
      </c>
      <c r="S596" s="258"/>
      <c r="T596" s="260" t="s">
        <v>1209</v>
      </c>
      <c r="U596" s="258"/>
      <c r="V596" s="258"/>
      <c r="X596" s="307"/>
      <c r="Y596" s="257"/>
      <c r="Z596" s="257"/>
      <c r="AA596" s="257"/>
      <c r="AB596" s="257"/>
      <c r="AC596" s="257"/>
      <c r="AD596" s="257"/>
      <c r="AE596" s="257"/>
      <c r="AF596" s="257"/>
      <c r="AG596" s="257"/>
      <c r="AH596" s="257"/>
      <c r="AI596" s="257"/>
      <c r="AJ596" s="257"/>
    </row>
    <row r="597" spans="1:36" ht="14.4">
      <c r="A597" s="257">
        <v>2</v>
      </c>
      <c r="C597" s="284" t="s">
        <v>596</v>
      </c>
      <c r="D597" s="292">
        <v>1</v>
      </c>
      <c r="E597" s="257" t="s">
        <v>52</v>
      </c>
      <c r="F597" s="267" t="s">
        <v>2085</v>
      </c>
      <c r="G597" s="267">
        <v>1.2051697051946626</v>
      </c>
      <c r="H597" s="274">
        <v>1.0999690252699999E-2</v>
      </c>
      <c r="I597" s="274">
        <v>5.6616164923999998E-2</v>
      </c>
      <c r="J597" s="274">
        <v>0.86213776001796261</v>
      </c>
      <c r="K597" s="274">
        <v>0.27541609</v>
      </c>
      <c r="L597" s="267">
        <v>2.3742766379310343</v>
      </c>
      <c r="M597" s="263">
        <v>139.09894</v>
      </c>
      <c r="N597" s="263">
        <v>6.4988362014287746E-2</v>
      </c>
      <c r="O597" s="262">
        <v>3.3811076318900664E-6</v>
      </c>
      <c r="P597" s="262">
        <v>8.1161394938276026E-9</v>
      </c>
      <c r="Q597" s="285">
        <v>0.49278112043496997</v>
      </c>
      <c r="R597" s="281">
        <v>1.8465891E-4</v>
      </c>
      <c r="S597" s="258"/>
      <c r="T597" s="260" t="s">
        <v>1179</v>
      </c>
      <c r="U597" s="258"/>
      <c r="V597" s="258"/>
      <c r="X597" s="307"/>
      <c r="Y597" s="257"/>
      <c r="Z597" s="257"/>
      <c r="AA597" s="257"/>
      <c r="AB597" s="257"/>
      <c r="AC597" s="257"/>
      <c r="AD597" s="257"/>
      <c r="AE597" s="257"/>
      <c r="AF597" s="257"/>
      <c r="AG597" s="257"/>
      <c r="AH597" s="257"/>
      <c r="AI597" s="257"/>
      <c r="AJ597" s="257"/>
    </row>
    <row r="598" spans="1:36" ht="14.4">
      <c r="A598" s="257">
        <v>2</v>
      </c>
      <c r="C598" s="284" t="s">
        <v>597</v>
      </c>
      <c r="E598" s="257" t="s">
        <v>52</v>
      </c>
      <c r="F598" s="267" t="s">
        <v>2086</v>
      </c>
      <c r="G598" s="267">
        <v>1.1797394514045627</v>
      </c>
      <c r="H598" s="274">
        <v>8.9394364626000002E-3</v>
      </c>
      <c r="I598" s="274">
        <v>4.7166164923999998E-2</v>
      </c>
      <c r="J598" s="274">
        <v>0.86213776001796261</v>
      </c>
      <c r="K598" s="274">
        <v>0.26149609000000001</v>
      </c>
      <c r="L598" s="267">
        <v>2.2542766379310346</v>
      </c>
      <c r="M598" s="263">
        <v>136.05444</v>
      </c>
      <c r="N598" s="263">
        <v>5.9470352959375736E-2</v>
      </c>
      <c r="O598" s="262">
        <v>3.0730688518900665E-6</v>
      </c>
      <c r="P598" s="262">
        <v>7.5240263138276029E-9</v>
      </c>
      <c r="Q598" s="285">
        <v>0.49278112043496997</v>
      </c>
      <c r="R598" s="281">
        <v>1.7907509E-4</v>
      </c>
      <c r="S598" s="258"/>
      <c r="T598" s="260" t="s">
        <v>1179</v>
      </c>
      <c r="U598" s="258"/>
      <c r="V598" s="258"/>
      <c r="X598" s="307"/>
      <c r="Y598" s="257"/>
      <c r="Z598" s="257"/>
      <c r="AA598" s="257"/>
      <c r="AB598" s="257"/>
      <c r="AC598" s="257"/>
      <c r="AD598" s="257"/>
      <c r="AE598" s="257"/>
      <c r="AF598" s="257"/>
      <c r="AG598" s="257"/>
      <c r="AH598" s="257"/>
      <c r="AI598" s="257"/>
      <c r="AJ598" s="257"/>
    </row>
    <row r="599" spans="1:36" ht="14.4">
      <c r="A599" s="257">
        <v>2</v>
      </c>
      <c r="C599" s="284" t="s">
        <v>598</v>
      </c>
      <c r="E599" s="257" t="s">
        <v>52</v>
      </c>
      <c r="F599" s="267" t="s">
        <v>2087</v>
      </c>
      <c r="G599" s="267">
        <v>1.2034340264045627</v>
      </c>
      <c r="H599" s="274">
        <v>9.3915114625999999E-3</v>
      </c>
      <c r="I599" s="274">
        <v>4.9528664924000002E-2</v>
      </c>
      <c r="J599" s="274">
        <v>0.86213776001796261</v>
      </c>
      <c r="K599" s="274">
        <v>0.28237609000000002</v>
      </c>
      <c r="L599" s="267">
        <v>2.4342766379310348</v>
      </c>
      <c r="M599" s="263">
        <v>142.35444000000001</v>
      </c>
      <c r="N599" s="263">
        <v>6.3426610955743742E-2</v>
      </c>
      <c r="O599" s="262">
        <v>3.2892653318900662E-6</v>
      </c>
      <c r="P599" s="262">
        <v>8.0890500838276032E-9</v>
      </c>
      <c r="Q599" s="285">
        <v>0.49278112043496997</v>
      </c>
      <c r="R599" s="281">
        <v>1.8460186000000001E-4</v>
      </c>
      <c r="S599" s="258"/>
      <c r="T599" s="260" t="s">
        <v>1179</v>
      </c>
      <c r="U599" s="258"/>
      <c r="V599" s="258"/>
      <c r="X599" s="307"/>
      <c r="Y599" s="257"/>
      <c r="Z599" s="257"/>
      <c r="AA599" s="257"/>
      <c r="AB599" s="257"/>
      <c r="AC599" s="257"/>
      <c r="AD599" s="257"/>
      <c r="AE599" s="257"/>
      <c r="AF599" s="257"/>
      <c r="AG599" s="257"/>
      <c r="AH599" s="257"/>
      <c r="AI599" s="257"/>
      <c r="AJ599" s="257"/>
    </row>
    <row r="600" spans="1:36" ht="14.4">
      <c r="C600" s="284" t="s">
        <v>599</v>
      </c>
      <c r="E600" s="257" t="s">
        <v>52</v>
      </c>
      <c r="F600" s="267" t="s">
        <v>2088</v>
      </c>
      <c r="G600" s="267">
        <v>1.690274672475</v>
      </c>
      <c r="H600" s="274">
        <v>5.2427901659999998E-2</v>
      </c>
      <c r="I600" s="274">
        <v>7.31732155E-2</v>
      </c>
      <c r="J600" s="274">
        <v>0.53290425531500007</v>
      </c>
      <c r="K600" s="274">
        <v>1.0317692999999999</v>
      </c>
      <c r="L600" s="267">
        <v>8.894562931034482</v>
      </c>
      <c r="M600" s="263">
        <v>175.63311999999999</v>
      </c>
      <c r="N600" s="263">
        <v>0.18559879654941935</v>
      </c>
      <c r="O600" s="262">
        <v>9.5144211758870021E-6</v>
      </c>
      <c r="P600" s="262">
        <v>2.7447643299736999E-8</v>
      </c>
      <c r="Q600" s="285">
        <v>1.4074481693149998</v>
      </c>
      <c r="R600" s="281">
        <v>4.7929968000000003E-4</v>
      </c>
      <c r="S600" s="258"/>
      <c r="T600" s="258" t="s">
        <v>1178</v>
      </c>
      <c r="U600" s="258"/>
      <c r="V600" s="258"/>
      <c r="X600" s="307"/>
      <c r="Y600" s="257"/>
      <c r="Z600" s="257"/>
      <c r="AA600" s="257"/>
      <c r="AB600" s="257"/>
      <c r="AC600" s="257"/>
      <c r="AD600" s="257"/>
      <c r="AE600" s="257"/>
      <c r="AF600" s="257"/>
      <c r="AG600" s="257"/>
      <c r="AH600" s="257"/>
      <c r="AI600" s="257"/>
      <c r="AJ600" s="257"/>
    </row>
    <row r="601" spans="1:36" ht="14.4">
      <c r="A601" s="257">
        <v>2</v>
      </c>
      <c r="C601" s="284" t="s">
        <v>600</v>
      </c>
      <c r="E601" s="257" t="s">
        <v>52</v>
      </c>
      <c r="F601" s="267" t="s">
        <v>2089</v>
      </c>
      <c r="G601" s="267">
        <v>0.93517726878999996</v>
      </c>
      <c r="H601" s="274">
        <v>2.2414130220000002E-2</v>
      </c>
      <c r="I601" s="274">
        <v>3.1283228439999998E-2</v>
      </c>
      <c r="J601" s="274">
        <v>0.44037485012999994</v>
      </c>
      <c r="K601" s="274">
        <v>0.44110505999999999</v>
      </c>
      <c r="L601" s="267">
        <v>3.8026298275862067</v>
      </c>
      <c r="M601" s="263">
        <v>87.255449999999996</v>
      </c>
      <c r="N601" s="263">
        <v>8.0214658651946463E-2</v>
      </c>
      <c r="O601" s="262">
        <v>4.0676332502909998E-6</v>
      </c>
      <c r="P601" s="262">
        <v>1.17344968027413E-8</v>
      </c>
      <c r="Q601" s="285">
        <v>0.72313329165200002</v>
      </c>
      <c r="R601" s="281">
        <v>2.1959837999999999E-4</v>
      </c>
      <c r="S601" s="258"/>
      <c r="T601" s="260" t="s">
        <v>1210</v>
      </c>
      <c r="U601" s="258"/>
      <c r="V601" s="258"/>
      <c r="X601" s="307"/>
      <c r="Y601" s="257"/>
      <c r="Z601" s="257"/>
      <c r="AA601" s="257"/>
      <c r="AB601" s="257"/>
      <c r="AC601" s="257"/>
      <c r="AD601" s="257"/>
      <c r="AE601" s="257"/>
      <c r="AF601" s="257"/>
      <c r="AG601" s="257"/>
      <c r="AH601" s="257"/>
      <c r="AI601" s="257"/>
      <c r="AJ601" s="257"/>
    </row>
    <row r="602" spans="1:36" ht="14.4">
      <c r="A602" s="257">
        <v>2</v>
      </c>
      <c r="C602" s="284" t="s">
        <v>601</v>
      </c>
      <c r="D602" s="292">
        <v>1</v>
      </c>
      <c r="E602" s="257" t="s">
        <v>52</v>
      </c>
      <c r="F602" s="267" t="s">
        <v>2090</v>
      </c>
      <c r="G602" s="267">
        <v>1.2590089879999999</v>
      </c>
      <c r="H602" s="274">
        <v>9.6756248000000003E-2</v>
      </c>
      <c r="I602" s="274">
        <v>0.23776426000000001</v>
      </c>
      <c r="J602" s="274">
        <v>0.54663008000000002</v>
      </c>
      <c r="K602" s="274">
        <v>0.37785839999999998</v>
      </c>
      <c r="L602" s="267">
        <v>3.2573999999999996</v>
      </c>
      <c r="M602" s="263">
        <v>155.86161999999999</v>
      </c>
      <c r="N602" s="263">
        <v>0.13547825000669841</v>
      </c>
      <c r="O602" s="262">
        <v>6.9124245000000004E-6</v>
      </c>
      <c r="P602" s="262">
        <v>1.5872832888500003E-8</v>
      </c>
      <c r="Q602" s="285">
        <v>1.4299203840000001</v>
      </c>
      <c r="R602" s="281">
        <v>3.7947658000000002E-4</v>
      </c>
      <c r="S602" s="258"/>
      <c r="T602" s="258" t="s">
        <v>1211</v>
      </c>
      <c r="U602" s="258"/>
      <c r="V602" s="258"/>
      <c r="X602" s="307"/>
      <c r="Y602" s="257"/>
      <c r="Z602" s="257"/>
      <c r="AA602" s="257"/>
      <c r="AB602" s="257"/>
      <c r="AC602" s="257"/>
      <c r="AD602" s="257"/>
      <c r="AE602" s="257"/>
      <c r="AF602" s="257"/>
      <c r="AG602" s="257"/>
      <c r="AH602" s="257"/>
      <c r="AI602" s="257"/>
      <c r="AJ602" s="257"/>
    </row>
    <row r="603" spans="1:36" ht="14.4">
      <c r="A603" s="257">
        <v>2</v>
      </c>
      <c r="C603" s="284" t="s">
        <v>602</v>
      </c>
      <c r="E603" s="257" t="s">
        <v>52</v>
      </c>
      <c r="F603" s="267" t="s">
        <v>2091</v>
      </c>
      <c r="G603" s="267">
        <v>0.76236108630346267</v>
      </c>
      <c r="H603" s="274">
        <v>4.5238571362599997E-2</v>
      </c>
      <c r="I603" s="274">
        <v>6.0728664922999998E-2</v>
      </c>
      <c r="J603" s="274">
        <v>0.35893776001786265</v>
      </c>
      <c r="K603" s="274">
        <v>0.29745609000000001</v>
      </c>
      <c r="L603" s="267">
        <v>2.5642766379310342</v>
      </c>
      <c r="M603" s="263">
        <v>94.691243</v>
      </c>
      <c r="N603" s="263">
        <v>6.7666453184189873E-2</v>
      </c>
      <c r="O603" s="262">
        <v>3.6427465318899557E-6</v>
      </c>
      <c r="P603" s="262">
        <v>8.697275928827602E-9</v>
      </c>
      <c r="Q603" s="285">
        <v>0.20532811043497001</v>
      </c>
      <c r="R603" s="281">
        <v>1.9649053999999999E-4</v>
      </c>
      <c r="S603" s="258"/>
      <c r="T603" s="260" t="s">
        <v>1179</v>
      </c>
      <c r="U603" s="258"/>
      <c r="V603" s="258"/>
      <c r="X603" s="307"/>
      <c r="Y603" s="257"/>
      <c r="Z603" s="257"/>
      <c r="AA603" s="257"/>
      <c r="AB603" s="257"/>
      <c r="AC603" s="257"/>
      <c r="AD603" s="257"/>
      <c r="AE603" s="257"/>
      <c r="AF603" s="257"/>
      <c r="AG603" s="257"/>
      <c r="AH603" s="257"/>
      <c r="AI603" s="257"/>
      <c r="AJ603" s="257"/>
    </row>
    <row r="604" spans="1:36" ht="14.4">
      <c r="A604" s="257">
        <v>2</v>
      </c>
      <c r="C604" s="284" t="s">
        <v>603</v>
      </c>
      <c r="E604" s="257" t="s">
        <v>52</v>
      </c>
      <c r="F604" s="267" t="s">
        <v>2092</v>
      </c>
      <c r="G604" s="267">
        <v>0.67031611630456256</v>
      </c>
      <c r="H604" s="274">
        <v>3.5763601362599998E-2</v>
      </c>
      <c r="I604" s="274">
        <v>4.4278664923999997E-2</v>
      </c>
      <c r="J604" s="274">
        <v>0.35893776001796263</v>
      </c>
      <c r="K604" s="274">
        <v>0.23133608999999999</v>
      </c>
      <c r="L604" s="267">
        <v>1.9942766379310344</v>
      </c>
      <c r="M604" s="263">
        <v>84.031244000000001</v>
      </c>
      <c r="N604" s="263">
        <v>5.1883959406399727E-2</v>
      </c>
      <c r="O604" s="262">
        <v>2.771633151890066E-6</v>
      </c>
      <c r="P604" s="262">
        <v>6.7041804238276047E-9</v>
      </c>
      <c r="Q604" s="285">
        <v>0.20532812043497001</v>
      </c>
      <c r="R604" s="281">
        <v>1.6652217E-4</v>
      </c>
      <c r="S604" s="258"/>
      <c r="T604" s="260" t="s">
        <v>1179</v>
      </c>
      <c r="U604" s="258"/>
      <c r="V604" s="258"/>
      <c r="X604" s="307"/>
      <c r="Y604" s="257"/>
      <c r="Z604" s="257"/>
      <c r="AA604" s="257"/>
      <c r="AB604" s="257"/>
      <c r="AC604" s="257"/>
      <c r="AD604" s="257"/>
      <c r="AE604" s="257"/>
      <c r="AF604" s="257"/>
      <c r="AG604" s="257"/>
      <c r="AH604" s="257"/>
      <c r="AI604" s="257"/>
      <c r="AJ604" s="257"/>
    </row>
    <row r="605" spans="1:36" ht="14.4">
      <c r="A605" s="257">
        <v>2</v>
      </c>
      <c r="C605" s="284" t="s">
        <v>604</v>
      </c>
      <c r="D605" s="292">
        <v>1</v>
      </c>
      <c r="E605" s="257" t="s">
        <v>52</v>
      </c>
      <c r="F605" s="267" t="s">
        <v>2093</v>
      </c>
      <c r="G605" s="267">
        <v>0.68872511030456263</v>
      </c>
      <c r="H605" s="274">
        <v>3.7658595362599995E-2</v>
      </c>
      <c r="I605" s="274">
        <v>4.7568664923999998E-2</v>
      </c>
      <c r="J605" s="274">
        <v>0.35893776001796263</v>
      </c>
      <c r="K605" s="274">
        <v>0.24456009000000001</v>
      </c>
      <c r="L605" s="267">
        <v>2.1082766379310343</v>
      </c>
      <c r="M605" s="263">
        <v>86.163245000000003</v>
      </c>
      <c r="N605" s="263">
        <v>5.5040458254766139E-2</v>
      </c>
      <c r="O605" s="262">
        <v>2.9458558318900665E-6</v>
      </c>
      <c r="P605" s="262">
        <v>7.1027995448276038E-9</v>
      </c>
      <c r="Q605" s="285">
        <v>0.20532812043497001</v>
      </c>
      <c r="R605" s="281">
        <v>1.7011837000000001E-4</v>
      </c>
      <c r="S605" s="258"/>
      <c r="T605" s="260" t="s">
        <v>1209</v>
      </c>
      <c r="U605" s="258"/>
      <c r="V605" s="258"/>
      <c r="X605" s="307"/>
      <c r="Y605" s="257"/>
      <c r="Z605" s="257"/>
      <c r="AA605" s="257"/>
      <c r="AB605" s="257"/>
      <c r="AC605" s="257"/>
      <c r="AD605" s="257"/>
      <c r="AE605" s="257"/>
      <c r="AF605" s="257"/>
      <c r="AG605" s="257"/>
      <c r="AH605" s="257"/>
      <c r="AI605" s="257"/>
      <c r="AJ605" s="257"/>
    </row>
    <row r="606" spans="1:36">
      <c r="A606" s="257">
        <v>2</v>
      </c>
      <c r="C606" s="284" t="s">
        <v>1139</v>
      </c>
      <c r="E606" s="257" t="s">
        <v>52</v>
      </c>
      <c r="F606" s="267" t="s">
        <v>2094</v>
      </c>
      <c r="G606" s="267">
        <v>3.7863150071146627</v>
      </c>
      <c r="H606" s="274">
        <v>2.70059717</v>
      </c>
      <c r="I606" s="274">
        <v>0.22018067448</v>
      </c>
      <c r="J606" s="274">
        <v>0.33188636263466259</v>
      </c>
      <c r="K606" s="274">
        <v>0.53365079999999998</v>
      </c>
      <c r="L606" s="267">
        <v>4.6004379310344827</v>
      </c>
      <c r="M606" s="263">
        <v>87.309473999999994</v>
      </c>
      <c r="N606" s="263">
        <v>0.40993318970836418</v>
      </c>
      <c r="O606" s="262">
        <v>2.3417892539739707E-5</v>
      </c>
      <c r="P606" s="262">
        <v>2.1299831270350098E-8</v>
      </c>
      <c r="Q606" s="285">
        <v>0.51569377559999996</v>
      </c>
      <c r="R606" s="281">
        <v>3.1731560999999999E-3</v>
      </c>
      <c r="S606" s="258"/>
      <c r="T606" s="260" t="s">
        <v>1179</v>
      </c>
      <c r="U606" s="258"/>
      <c r="V606" s="258"/>
      <c r="X606" s="299"/>
      <c r="Y606" s="257"/>
      <c r="Z606" s="257"/>
      <c r="AA606" s="257"/>
      <c r="AB606" s="257"/>
      <c r="AC606" s="257"/>
      <c r="AD606" s="257"/>
      <c r="AE606" s="257"/>
      <c r="AF606" s="257"/>
      <c r="AG606" s="257"/>
      <c r="AH606" s="257"/>
      <c r="AI606" s="257"/>
      <c r="AJ606" s="257"/>
    </row>
    <row r="607" spans="1:36">
      <c r="A607" s="257" t="s">
        <v>42</v>
      </c>
      <c r="C607" s="273" t="s">
        <v>158</v>
      </c>
      <c r="D607" s="272" t="s">
        <v>1080</v>
      </c>
      <c r="F607" s="263"/>
      <c r="G607" s="263"/>
      <c r="H607" s="287"/>
      <c r="I607" s="287"/>
      <c r="J607" s="287"/>
      <c r="K607" s="287"/>
      <c r="Q607" s="287"/>
      <c r="R607" s="280"/>
      <c r="S607" s="258"/>
      <c r="T607" s="258"/>
      <c r="U607" s="258"/>
      <c r="V607" s="258"/>
      <c r="X607" s="258"/>
      <c r="Y607" s="257"/>
      <c r="Z607" s="257"/>
      <c r="AA607" s="257"/>
      <c r="AB607" s="257"/>
      <c r="AC607" s="257"/>
      <c r="AD607" s="257"/>
      <c r="AE607" s="257"/>
      <c r="AF607" s="257"/>
      <c r="AG607" s="257"/>
      <c r="AH607" s="257"/>
      <c r="AI607" s="257"/>
      <c r="AJ607" s="257"/>
    </row>
    <row r="608" spans="1:36" ht="14.4">
      <c r="A608" s="257">
        <v>2</v>
      </c>
      <c r="C608" s="284" t="s">
        <v>605</v>
      </c>
      <c r="E608" s="257" t="s">
        <v>52</v>
      </c>
      <c r="F608" s="267" t="s">
        <v>2095</v>
      </c>
      <c r="G608" s="267">
        <v>2.9765074032931382</v>
      </c>
      <c r="H608" s="274">
        <v>0.17670571460000001</v>
      </c>
      <c r="I608" s="274">
        <v>0.51196347799999997</v>
      </c>
      <c r="J608" s="274">
        <v>0.71601661069313838</v>
      </c>
      <c r="K608" s="274">
        <v>1.5718216</v>
      </c>
      <c r="L608" s="267">
        <v>13.550186206896552</v>
      </c>
      <c r="M608" s="263">
        <v>268.08605999999997</v>
      </c>
      <c r="N608" s="263">
        <v>0.41147596794904967</v>
      </c>
      <c r="O608" s="262">
        <v>2.2224138424100002E-5</v>
      </c>
      <c r="P608" s="262">
        <v>5.5893216306500003E-8</v>
      </c>
      <c r="Q608" s="285">
        <v>0.84183542040000003</v>
      </c>
      <c r="R608" s="281">
        <v>1.137339E-3</v>
      </c>
      <c r="S608" s="258"/>
      <c r="T608" s="260" t="s">
        <v>1165</v>
      </c>
      <c r="U608" s="258"/>
      <c r="V608" s="258"/>
      <c r="X608" s="307"/>
      <c r="Y608" s="257"/>
      <c r="Z608" s="257"/>
      <c r="AA608" s="257"/>
      <c r="AB608" s="257"/>
      <c r="AC608" s="257"/>
      <c r="AD608" s="257"/>
      <c r="AE608" s="257"/>
      <c r="AF608" s="257"/>
      <c r="AG608" s="257"/>
      <c r="AH608" s="257"/>
      <c r="AI608" s="257"/>
      <c r="AJ608" s="257"/>
    </row>
    <row r="609" spans="1:36" ht="14.4">
      <c r="A609" s="257">
        <v>2</v>
      </c>
      <c r="C609" s="284" t="s">
        <v>606</v>
      </c>
      <c r="D609" s="292">
        <v>1</v>
      </c>
      <c r="E609" s="257" t="s">
        <v>52</v>
      </c>
      <c r="F609" s="267" t="s">
        <v>2096</v>
      </c>
      <c r="G609" s="267">
        <v>1.0236378383165996</v>
      </c>
      <c r="H609" s="274">
        <v>5.731125976499999E-3</v>
      </c>
      <c r="I609" s="274">
        <v>2.7181720881399998E-2</v>
      </c>
      <c r="J609" s="274">
        <v>0.73034465145869953</v>
      </c>
      <c r="K609" s="274">
        <v>0.26038033999999999</v>
      </c>
      <c r="L609" s="267">
        <v>2.2446581034482755</v>
      </c>
      <c r="M609" s="263">
        <v>123.29916</v>
      </c>
      <c r="N609" s="263">
        <v>5.1483119859997456E-2</v>
      </c>
      <c r="O609" s="262">
        <v>2.6482005728457817E-6</v>
      </c>
      <c r="P609" s="262">
        <v>6.9933643530726208E-9</v>
      </c>
      <c r="Q609" s="285">
        <v>0.41769293536676999</v>
      </c>
      <c r="R609" s="281">
        <v>1.9231469E-4</v>
      </c>
      <c r="S609" s="258"/>
      <c r="T609" s="260" t="s">
        <v>1179</v>
      </c>
      <c r="U609" s="258"/>
      <c r="V609" s="258"/>
      <c r="X609" s="307"/>
      <c r="Y609" s="257"/>
      <c r="Z609" s="257"/>
      <c r="AA609" s="257"/>
      <c r="AB609" s="257"/>
      <c r="AC609" s="257"/>
      <c r="AD609" s="257"/>
      <c r="AE609" s="257"/>
      <c r="AF609" s="257"/>
      <c r="AG609" s="257"/>
      <c r="AH609" s="257"/>
      <c r="AI609" s="257"/>
      <c r="AJ609" s="257"/>
    </row>
    <row r="610" spans="1:36" ht="14.4">
      <c r="A610" s="257">
        <v>2</v>
      </c>
      <c r="C610" s="284" t="s">
        <v>607</v>
      </c>
      <c r="E610" s="257" t="s">
        <v>52</v>
      </c>
      <c r="F610" s="267" t="s">
        <v>2097</v>
      </c>
      <c r="G610" s="267">
        <v>0.74061475894127993</v>
      </c>
      <c r="H610" s="274">
        <v>2.1765888380000001E-2</v>
      </c>
      <c r="I610" s="274">
        <v>5.7248730561279999E-2</v>
      </c>
      <c r="J610" s="274">
        <v>0.45600000000000002</v>
      </c>
      <c r="K610" s="274">
        <v>0.20560013999999999</v>
      </c>
      <c r="L610" s="267">
        <v>1.7724149999999999</v>
      </c>
      <c r="M610" s="263">
        <v>32.86</v>
      </c>
      <c r="N610" s="263">
        <v>9.2185702947010201E-2</v>
      </c>
      <c r="O610" s="262">
        <v>5.0167777165299996E-6</v>
      </c>
      <c r="P610" s="262">
        <v>9.8431346716422112E-9</v>
      </c>
      <c r="Q610" s="285">
        <v>0.30907000000000001</v>
      </c>
      <c r="R610" s="281">
        <v>1.6183868E-4</v>
      </c>
      <c r="S610" s="258"/>
      <c r="T610" s="258" t="s">
        <v>1187</v>
      </c>
      <c r="U610" s="258"/>
      <c r="V610" s="258"/>
      <c r="X610" s="307"/>
      <c r="Y610" s="257"/>
      <c r="Z610" s="257"/>
      <c r="AA610" s="257"/>
      <c r="AB610" s="257"/>
      <c r="AC610" s="257"/>
      <c r="AD610" s="257"/>
      <c r="AE610" s="257"/>
      <c r="AF610" s="257"/>
      <c r="AG610" s="257"/>
      <c r="AH610" s="257"/>
      <c r="AI610" s="257"/>
      <c r="AJ610" s="257"/>
    </row>
    <row r="611" spans="1:36" ht="14.4">
      <c r="A611" s="257">
        <v>2</v>
      </c>
      <c r="C611" s="284" t="s">
        <v>608</v>
      </c>
      <c r="E611" s="257" t="s">
        <v>52</v>
      </c>
      <c r="F611" s="267" t="s">
        <v>2098</v>
      </c>
      <c r="G611" s="267">
        <v>0.79457165355486936</v>
      </c>
      <c r="H611" s="274">
        <v>3.8625223359999995E-2</v>
      </c>
      <c r="I611" s="274">
        <v>3.24710101948694E-2</v>
      </c>
      <c r="J611" s="274">
        <v>0.56559999999999999</v>
      </c>
      <c r="K611" s="274">
        <v>0.15787541999999999</v>
      </c>
      <c r="L611" s="267">
        <v>1.3609949999999997</v>
      </c>
      <c r="M611" s="263">
        <v>74.780600000000007</v>
      </c>
      <c r="N611" s="263">
        <v>6.8673292645254749E-2</v>
      </c>
      <c r="O611" s="262">
        <v>3.5380971915699995E-6</v>
      </c>
      <c r="P611" s="262">
        <v>7.0511767177935994E-9</v>
      </c>
      <c r="Q611" s="285">
        <v>0.72189899999999996</v>
      </c>
      <c r="R611" s="281">
        <v>1.7454290000000001E-4</v>
      </c>
      <c r="S611" s="258"/>
      <c r="T611" s="258" t="s">
        <v>1187</v>
      </c>
      <c r="U611" s="258"/>
      <c r="V611" s="258"/>
      <c r="X611" s="307"/>
      <c r="Y611" s="257"/>
      <c r="Z611" s="257"/>
      <c r="AA611" s="257"/>
      <c r="AB611" s="257"/>
      <c r="AC611" s="257"/>
      <c r="AD611" s="257"/>
      <c r="AE611" s="257"/>
      <c r="AF611" s="257"/>
      <c r="AG611" s="257"/>
      <c r="AH611" s="257"/>
      <c r="AI611" s="257"/>
      <c r="AJ611" s="257"/>
    </row>
    <row r="612" spans="1:36" ht="14.4">
      <c r="A612" s="257">
        <v>2</v>
      </c>
      <c r="C612" s="284" t="s">
        <v>609</v>
      </c>
      <c r="E612" s="257" t="s">
        <v>52</v>
      </c>
      <c r="F612" s="267" t="s">
        <v>2099</v>
      </c>
      <c r="G612" s="267">
        <v>1.0097503937150001</v>
      </c>
      <c r="H612" s="274">
        <v>3.1243017009999999E-2</v>
      </c>
      <c r="I612" s="274">
        <v>8.4956315599999999E-2</v>
      </c>
      <c r="J612" s="274">
        <v>0.650455601105</v>
      </c>
      <c r="K612" s="274">
        <v>0.24309546000000001</v>
      </c>
      <c r="L612" s="267">
        <v>2.0956505172413795</v>
      </c>
      <c r="M612" s="263">
        <v>67.405047999999994</v>
      </c>
      <c r="N612" s="263">
        <v>6.705290204850084E-2</v>
      </c>
      <c r="O612" s="262">
        <v>3.5004726798490602E-6</v>
      </c>
      <c r="P612" s="262">
        <v>8.6698704298278972E-9</v>
      </c>
      <c r="Q612" s="285">
        <v>0.457098945634</v>
      </c>
      <c r="R612" s="281">
        <v>1.8626592E-4</v>
      </c>
      <c r="S612" s="258"/>
      <c r="T612" s="260" t="s">
        <v>1209</v>
      </c>
      <c r="U612" s="258"/>
      <c r="V612" s="258"/>
      <c r="X612" s="307"/>
      <c r="Y612" s="257"/>
      <c r="Z612" s="257"/>
      <c r="AA612" s="257"/>
      <c r="AB612" s="257"/>
      <c r="AC612" s="257"/>
      <c r="AD612" s="257"/>
      <c r="AE612" s="257"/>
      <c r="AF612" s="257"/>
      <c r="AG612" s="257"/>
      <c r="AH612" s="257"/>
      <c r="AI612" s="257"/>
      <c r="AJ612" s="257"/>
    </row>
    <row r="613" spans="1:36" ht="14.4">
      <c r="A613" s="257">
        <v>2</v>
      </c>
      <c r="C613" s="284" t="s">
        <v>610</v>
      </c>
      <c r="E613" s="257" t="s">
        <v>52</v>
      </c>
      <c r="F613" s="267" t="s">
        <v>2100</v>
      </c>
      <c r="G613" s="267">
        <v>1.066563553876487</v>
      </c>
      <c r="H613" s="274">
        <v>2.0434199190000002E-2</v>
      </c>
      <c r="I613" s="274">
        <v>5.3749102319999999E-2</v>
      </c>
      <c r="J613" s="274">
        <v>0.708285212366487</v>
      </c>
      <c r="K613" s="274">
        <v>0.28409504000000002</v>
      </c>
      <c r="L613" s="267">
        <v>2.4490951724137933</v>
      </c>
      <c r="M613" s="263">
        <v>84.087469999999996</v>
      </c>
      <c r="N613" s="263">
        <v>6.6567844423239042E-2</v>
      </c>
      <c r="O613" s="262">
        <v>3.420951910145E-6</v>
      </c>
      <c r="P613" s="262">
        <v>9.2560918725554987E-9</v>
      </c>
      <c r="Q613" s="285">
        <v>0.53087010570899995</v>
      </c>
      <c r="R613" s="281">
        <v>7.9609129E-4</v>
      </c>
      <c r="S613" s="258"/>
      <c r="T613" s="258" t="s">
        <v>1245</v>
      </c>
      <c r="U613" s="258"/>
      <c r="V613" s="258"/>
      <c r="X613" s="307"/>
      <c r="Y613" s="257"/>
      <c r="Z613" s="257"/>
      <c r="AA613" s="257"/>
      <c r="AB613" s="257"/>
      <c r="AC613" s="257"/>
      <c r="AD613" s="257"/>
      <c r="AE613" s="257"/>
      <c r="AF613" s="257"/>
      <c r="AG613" s="257"/>
      <c r="AH613" s="257"/>
      <c r="AI613" s="257"/>
      <c r="AJ613" s="257"/>
    </row>
    <row r="614" spans="1:36" ht="14.4">
      <c r="C614" s="284" t="s">
        <v>611</v>
      </c>
      <c r="E614" s="257" t="s">
        <v>52</v>
      </c>
      <c r="F614" s="267" t="s">
        <v>2101</v>
      </c>
      <c r="G614" s="267">
        <v>1.3679313074764856</v>
      </c>
      <c r="H614" s="274">
        <v>0.28202213462199999</v>
      </c>
      <c r="I614" s="274">
        <v>5.8024751299999996E-2</v>
      </c>
      <c r="J614" s="274">
        <v>0.69014589155448558</v>
      </c>
      <c r="K614" s="274">
        <v>0.33773852999999998</v>
      </c>
      <c r="L614" s="267">
        <v>2.9115390517241377</v>
      </c>
      <c r="M614" s="263">
        <v>131.20289</v>
      </c>
      <c r="N614" s="263">
        <v>7.560087074753985E-2</v>
      </c>
      <c r="O614" s="262">
        <v>3.8962974335150009E-6</v>
      </c>
      <c r="P614" s="262">
        <v>1.1995828574324999E-8</v>
      </c>
      <c r="Q614" s="285">
        <v>0.460609424544</v>
      </c>
      <c r="R614" s="281">
        <v>2.1920461E-4</v>
      </c>
      <c r="S614" s="258"/>
      <c r="T614" s="260" t="s">
        <v>1165</v>
      </c>
      <c r="U614" s="258"/>
      <c r="V614" s="258"/>
      <c r="X614" s="307"/>
      <c r="Y614" s="257"/>
      <c r="Z614" s="257"/>
      <c r="AA614" s="257"/>
      <c r="AB614" s="257"/>
      <c r="AC614" s="257"/>
      <c r="AD614" s="257"/>
      <c r="AE614" s="257"/>
      <c r="AF614" s="257"/>
      <c r="AG614" s="257"/>
      <c r="AH614" s="257"/>
      <c r="AI614" s="257"/>
      <c r="AJ614" s="257"/>
    </row>
    <row r="615" spans="1:36" ht="14.4">
      <c r="C615" s="284" t="s">
        <v>612</v>
      </c>
      <c r="E615" s="257" t="s">
        <v>52</v>
      </c>
      <c r="F615" s="267" t="s">
        <v>2102</v>
      </c>
      <c r="G615" s="267">
        <v>1.0443981145178109</v>
      </c>
      <c r="H615" s="274">
        <v>2.5238115679000004E-3</v>
      </c>
      <c r="I615" s="274">
        <v>6.4828141505999984E-2</v>
      </c>
      <c r="J615" s="274">
        <v>0.56366094144391088</v>
      </c>
      <c r="K615" s="274">
        <v>0.41338522</v>
      </c>
      <c r="L615" s="267">
        <v>3.5636656896551724</v>
      </c>
      <c r="M615" s="263">
        <v>130.67134999999999</v>
      </c>
      <c r="N615" s="263">
        <v>8.715222948927473E-2</v>
      </c>
      <c r="O615" s="262">
        <v>4.6553365210547479E-6</v>
      </c>
      <c r="P615" s="262">
        <v>1.1560889644790075E-8</v>
      </c>
      <c r="Q615" s="285">
        <v>0.32223553180139997</v>
      </c>
      <c r="R615" s="281">
        <v>1.9045558999999999E-4</v>
      </c>
      <c r="S615" s="258"/>
      <c r="T615" s="260" t="s">
        <v>1165</v>
      </c>
      <c r="U615" s="258"/>
      <c r="V615" s="258"/>
      <c r="X615" s="307"/>
      <c r="Y615" s="257"/>
      <c r="Z615" s="257"/>
      <c r="AA615" s="257"/>
      <c r="AB615" s="257"/>
      <c r="AC615" s="257"/>
      <c r="AD615" s="257"/>
      <c r="AE615" s="257"/>
      <c r="AF615" s="257"/>
      <c r="AG615" s="257"/>
      <c r="AH615" s="257"/>
      <c r="AI615" s="257"/>
      <c r="AJ615" s="257"/>
    </row>
    <row r="616" spans="1:36" ht="14.4">
      <c r="A616" s="257">
        <v>2</v>
      </c>
      <c r="C616" s="284" t="s">
        <v>613</v>
      </c>
      <c r="E616" s="257" t="s">
        <v>52</v>
      </c>
      <c r="F616" s="267" t="s">
        <v>2103</v>
      </c>
      <c r="G616" s="267">
        <v>1.3762159855124629</v>
      </c>
      <c r="H616" s="274">
        <v>0.28236923414999998</v>
      </c>
      <c r="I616" s="274">
        <v>5.9056363300000005E-2</v>
      </c>
      <c r="J616" s="274">
        <v>0.69776150806246273</v>
      </c>
      <c r="K616" s="274">
        <v>0.33702887999999998</v>
      </c>
      <c r="L616" s="267">
        <v>2.9054213793103445</v>
      </c>
      <c r="M616" s="263">
        <v>132.87545</v>
      </c>
      <c r="N616" s="263">
        <v>7.5904398463320977E-2</v>
      </c>
      <c r="O616" s="262">
        <v>3.9118517252390004E-6</v>
      </c>
      <c r="P616" s="262">
        <v>1.2011049052615501E-8</v>
      </c>
      <c r="Q616" s="285">
        <v>0.46524448449799999</v>
      </c>
      <c r="R616" s="281">
        <v>2.6297966000000001E-4</v>
      </c>
      <c r="S616" s="258"/>
      <c r="T616" s="260" t="s">
        <v>1165</v>
      </c>
      <c r="U616" s="258"/>
      <c r="V616" s="258"/>
      <c r="W616" s="257"/>
      <c r="X616" s="307"/>
      <c r="Y616" s="257"/>
      <c r="Z616" s="257"/>
      <c r="AA616" s="257"/>
      <c r="AB616" s="257"/>
      <c r="AC616" s="257"/>
      <c r="AD616" s="257"/>
      <c r="AE616" s="257"/>
      <c r="AF616" s="257"/>
      <c r="AG616" s="257"/>
      <c r="AH616" s="257"/>
      <c r="AI616" s="257"/>
      <c r="AJ616" s="257"/>
    </row>
    <row r="617" spans="1:36" ht="14.4">
      <c r="A617" s="257">
        <v>2</v>
      </c>
      <c r="C617" s="284" t="s">
        <v>614</v>
      </c>
      <c r="E617" s="257" t="s">
        <v>52</v>
      </c>
      <c r="F617" s="267" t="s">
        <v>2104</v>
      </c>
      <c r="G617" s="267">
        <v>1.3928133206124627</v>
      </c>
      <c r="H617" s="274">
        <v>0.28201076224999999</v>
      </c>
      <c r="I617" s="274">
        <v>5.9031250300000004E-2</v>
      </c>
      <c r="J617" s="274">
        <v>0.7265663080624627</v>
      </c>
      <c r="K617" s="274">
        <v>0.32520500000000002</v>
      </c>
      <c r="L617" s="267">
        <v>2.8034913793103451</v>
      </c>
      <c r="M617" s="263">
        <v>134.07673</v>
      </c>
      <c r="N617" s="263">
        <v>7.4258980690113233E-2</v>
      </c>
      <c r="O617" s="262">
        <v>3.8167280682390005E-6</v>
      </c>
      <c r="P617" s="262">
        <v>1.1722685454965499E-8</v>
      </c>
      <c r="Q617" s="285">
        <v>0.48169922449800001</v>
      </c>
      <c r="R617" s="281">
        <v>2.6216903000000002E-4</v>
      </c>
      <c r="S617" s="258"/>
      <c r="T617" s="260" t="s">
        <v>1165</v>
      </c>
      <c r="U617" s="258"/>
      <c r="V617" s="258"/>
      <c r="W617" s="257"/>
      <c r="X617" s="307"/>
      <c r="Y617" s="257"/>
      <c r="Z617" s="257"/>
      <c r="AA617" s="257"/>
      <c r="AB617" s="257"/>
      <c r="AC617" s="257"/>
      <c r="AD617" s="257"/>
      <c r="AE617" s="257"/>
      <c r="AF617" s="257"/>
      <c r="AG617" s="257"/>
      <c r="AH617" s="257"/>
      <c r="AI617" s="257"/>
      <c r="AJ617" s="257"/>
    </row>
    <row r="618" spans="1:36" ht="14.4">
      <c r="A618" s="257">
        <v>2</v>
      </c>
      <c r="C618" s="284" t="s">
        <v>615</v>
      </c>
      <c r="D618" s="351">
        <v>1</v>
      </c>
      <c r="E618" s="257" t="s">
        <v>52</v>
      </c>
      <c r="F618" s="267" t="s">
        <v>2105</v>
      </c>
      <c r="G618" s="267">
        <v>1.3120859720834628</v>
      </c>
      <c r="H618" s="274">
        <v>0.22662543303100002</v>
      </c>
      <c r="I618" s="274">
        <v>5.4069321900000002E-2</v>
      </c>
      <c r="J618" s="274">
        <v>0.71309962715246267</v>
      </c>
      <c r="K618" s="274">
        <v>0.31829159000000001</v>
      </c>
      <c r="L618" s="267">
        <v>2.7438930172413794</v>
      </c>
      <c r="M618" s="263">
        <v>125.92607</v>
      </c>
      <c r="N618" s="263">
        <v>7.1019016075221611E-2</v>
      </c>
      <c r="O618" s="262">
        <v>3.6579249740740005E-6</v>
      </c>
      <c r="P618" s="262">
        <v>1.0966458014423797E-8</v>
      </c>
      <c r="Q618" s="285">
        <v>0.46160915357999999</v>
      </c>
      <c r="R618" s="281">
        <v>2.4410790000000001E-4</v>
      </c>
      <c r="S618" s="258"/>
      <c r="T618" s="260" t="s">
        <v>1165</v>
      </c>
      <c r="U618" s="258"/>
      <c r="V618" s="258"/>
      <c r="W618" s="257"/>
      <c r="X618" s="307"/>
      <c r="Y618" s="257"/>
      <c r="Z618" s="257"/>
      <c r="AA618" s="257"/>
      <c r="AB618" s="257"/>
      <c r="AC618" s="257"/>
      <c r="AD618" s="257"/>
      <c r="AE618" s="257"/>
      <c r="AF618" s="257"/>
      <c r="AG618" s="257"/>
      <c r="AH618" s="257"/>
      <c r="AI618" s="257"/>
      <c r="AJ618" s="257"/>
    </row>
    <row r="619" spans="1:36" ht="14.4">
      <c r="A619" s="257">
        <v>2</v>
      </c>
      <c r="C619" s="284" t="s">
        <v>616</v>
      </c>
      <c r="E619" s="257" t="s">
        <v>52</v>
      </c>
      <c r="F619" s="267" t="s">
        <v>2106</v>
      </c>
      <c r="G619" s="267">
        <v>0.52616770176063843</v>
      </c>
      <c r="H619" s="274">
        <v>2.1744501399999998E-2</v>
      </c>
      <c r="I619" s="274">
        <v>3.7083551999999999E-2</v>
      </c>
      <c r="J619" s="274">
        <v>0.24892350836063848</v>
      </c>
      <c r="K619" s="274">
        <v>0.21841614000000001</v>
      </c>
      <c r="L619" s="267">
        <v>1.8828977586206896</v>
      </c>
      <c r="M619" s="263">
        <v>40.669929000000003</v>
      </c>
      <c r="N619" s="263">
        <v>4.3506012462488676E-2</v>
      </c>
      <c r="O619" s="262">
        <v>2.2919121666800001E-6</v>
      </c>
      <c r="P619" s="262">
        <v>5.5934130667898997E-9</v>
      </c>
      <c r="Q619" s="285">
        <v>0.2502590643</v>
      </c>
      <c r="R619" s="281">
        <v>1.7295571000000001E-4</v>
      </c>
      <c r="S619" s="258"/>
      <c r="T619" s="260" t="s">
        <v>1165</v>
      </c>
      <c r="U619" s="258"/>
      <c r="V619" s="258"/>
      <c r="W619" s="257"/>
      <c r="X619" s="307"/>
      <c r="Y619" s="257"/>
      <c r="Z619" s="257"/>
      <c r="AA619" s="257"/>
      <c r="AB619" s="257"/>
      <c r="AC619" s="257"/>
      <c r="AD619" s="257"/>
      <c r="AE619" s="257"/>
      <c r="AF619" s="257"/>
      <c r="AG619" s="257"/>
      <c r="AH619" s="257"/>
      <c r="AI619" s="257"/>
      <c r="AJ619" s="257"/>
    </row>
    <row r="620" spans="1:36" ht="14.4">
      <c r="A620" s="257">
        <v>2</v>
      </c>
      <c r="C620" s="284" t="s">
        <v>617</v>
      </c>
      <c r="E620" s="257" t="s">
        <v>52</v>
      </c>
      <c r="F620" s="267" t="s">
        <v>2107</v>
      </c>
      <c r="G620" s="267">
        <v>0.56353961283374354</v>
      </c>
      <c r="H620" s="274">
        <v>3.0261780699999997E-2</v>
      </c>
      <c r="I620" s="274">
        <v>4.6208308000000003E-2</v>
      </c>
      <c r="J620" s="274">
        <v>0.25369226413374357</v>
      </c>
      <c r="K620" s="274">
        <v>0.23337726</v>
      </c>
      <c r="L620" s="267">
        <v>2.0118729310344827</v>
      </c>
      <c r="M620" s="263">
        <v>40.592747000000003</v>
      </c>
      <c r="N620" s="263">
        <v>4.4232778504298582E-2</v>
      </c>
      <c r="O620" s="262">
        <v>2.3757779274390001E-6</v>
      </c>
      <c r="P620" s="262">
        <v>4.9990427944659998E-9</v>
      </c>
      <c r="Q620" s="285">
        <v>0.20073007140000002</v>
      </c>
      <c r="R620" s="281">
        <v>1.5148116999999999E-4</v>
      </c>
      <c r="S620" s="258"/>
      <c r="T620" s="260" t="s">
        <v>1165</v>
      </c>
      <c r="U620" s="258"/>
      <c r="V620" s="258"/>
      <c r="W620" s="257"/>
      <c r="X620" s="307"/>
      <c r="Y620" s="257"/>
      <c r="Z620" s="257"/>
      <c r="AA620" s="257"/>
      <c r="AB620" s="257"/>
      <c r="AC620" s="257"/>
      <c r="AD620" s="257"/>
      <c r="AE620" s="257"/>
      <c r="AF620" s="257"/>
      <c r="AG620" s="257"/>
      <c r="AH620" s="257"/>
      <c r="AI620" s="257"/>
      <c r="AJ620" s="257"/>
    </row>
    <row r="621" spans="1:36" ht="14.4">
      <c r="A621" s="257">
        <v>2</v>
      </c>
      <c r="C621" s="284" t="s">
        <v>618</v>
      </c>
      <c r="D621" s="292">
        <v>1</v>
      </c>
      <c r="E621" s="257" t="s">
        <v>52</v>
      </c>
      <c r="F621" s="267" t="s">
        <v>2108</v>
      </c>
      <c r="G621" s="267">
        <v>0.70022294785293082</v>
      </c>
      <c r="H621" s="274">
        <v>4.3316121200000002E-2</v>
      </c>
      <c r="I621" s="274">
        <v>4.9809666652930899E-2</v>
      </c>
      <c r="J621" s="274">
        <v>0.42080000000000001</v>
      </c>
      <c r="K621" s="274">
        <v>0.18629715999999999</v>
      </c>
      <c r="L621" s="267">
        <v>1.6060099999999999</v>
      </c>
      <c r="M621" s="263">
        <v>54.830800000000004</v>
      </c>
      <c r="N621" s="263">
        <v>8.6499682365910879E-2</v>
      </c>
      <c r="O621" s="262">
        <v>4.6093897257000001E-6</v>
      </c>
      <c r="P621" s="262">
        <v>9.1275854318103001E-9</v>
      </c>
      <c r="Q621" s="285">
        <v>0.52951199999999998</v>
      </c>
      <c r="R621" s="281">
        <v>1.8221194000000001E-4</v>
      </c>
      <c r="S621" s="258"/>
      <c r="T621" s="258" t="s">
        <v>1187</v>
      </c>
      <c r="U621" s="258"/>
      <c r="V621" s="258"/>
      <c r="W621" s="257"/>
      <c r="X621" s="307"/>
      <c r="Y621" s="257"/>
      <c r="Z621" s="257"/>
      <c r="AA621" s="257"/>
      <c r="AB621" s="257"/>
      <c r="AC621" s="257"/>
      <c r="AD621" s="257"/>
      <c r="AE621" s="257"/>
      <c r="AF621" s="257"/>
      <c r="AG621" s="257"/>
      <c r="AH621" s="257"/>
      <c r="AI621" s="257"/>
      <c r="AJ621" s="257"/>
    </row>
    <row r="622" spans="1:36" ht="14.4">
      <c r="C622" s="272" t="s">
        <v>1321</v>
      </c>
      <c r="D622" s="272" t="s">
        <v>1320</v>
      </c>
      <c r="F622" s="263"/>
      <c r="G622" s="263"/>
      <c r="H622" s="287"/>
      <c r="I622" s="287"/>
      <c r="J622" s="287"/>
      <c r="K622" s="287"/>
      <c r="Q622" s="285"/>
      <c r="R622" s="280"/>
      <c r="S622" s="258"/>
      <c r="T622" s="258"/>
      <c r="U622" s="258"/>
      <c r="V622" s="258"/>
      <c r="W622" s="257"/>
      <c r="X622" s="307"/>
      <c r="Y622" s="257"/>
      <c r="Z622" s="257"/>
      <c r="AA622" s="257"/>
      <c r="AB622" s="257"/>
      <c r="AC622" s="257"/>
      <c r="AD622" s="257"/>
      <c r="AE622" s="257"/>
      <c r="AF622" s="257"/>
      <c r="AG622" s="257"/>
      <c r="AH622" s="257"/>
      <c r="AI622" s="257"/>
      <c r="AJ622" s="257"/>
    </row>
    <row r="623" spans="1:36" ht="14.4">
      <c r="A623" s="347"/>
      <c r="C623" s="284" t="s">
        <v>1625</v>
      </c>
      <c r="E623" s="257" t="s">
        <v>52</v>
      </c>
      <c r="F623" s="267" t="s">
        <v>2109</v>
      </c>
      <c r="G623" s="267">
        <v>1.032964323477811</v>
      </c>
      <c r="H623" s="274">
        <v>5.7400205278999999E-3</v>
      </c>
      <c r="I623" s="274">
        <v>2.7378141506000001E-2</v>
      </c>
      <c r="J623" s="274">
        <v>0.73726094144391086</v>
      </c>
      <c r="K623" s="274">
        <v>0.26258522000000001</v>
      </c>
      <c r="L623" s="267">
        <v>2.2636656896551726</v>
      </c>
      <c r="M623" s="263">
        <v>124.48645</v>
      </c>
      <c r="N623" s="263">
        <v>5.190909575159941E-2</v>
      </c>
      <c r="O623" s="262">
        <v>2.6701258330517479E-6</v>
      </c>
      <c r="P623" s="262">
        <v>7.0475436352900749E-9</v>
      </c>
      <c r="Q623" s="285">
        <v>0.42140453180139997</v>
      </c>
      <c r="R623" s="281">
        <v>1.5720202000000001E-4</v>
      </c>
      <c r="S623" s="258"/>
      <c r="T623" s="260" t="s">
        <v>4976</v>
      </c>
      <c r="U623" s="258"/>
      <c r="V623" s="258"/>
      <c r="W623" s="257"/>
      <c r="X623" s="307"/>
      <c r="Y623" s="257"/>
      <c r="Z623" s="257"/>
      <c r="AA623" s="257"/>
      <c r="AB623" s="257"/>
      <c r="AC623" s="257"/>
      <c r="AD623" s="257"/>
      <c r="AE623" s="257"/>
      <c r="AF623" s="257"/>
      <c r="AG623" s="257"/>
      <c r="AH623" s="257"/>
      <c r="AI623" s="257"/>
      <c r="AJ623" s="257"/>
    </row>
    <row r="624" spans="1:36" ht="14.4">
      <c r="A624" s="347"/>
      <c r="C624" s="284" t="s">
        <v>1626</v>
      </c>
      <c r="E624" s="257" t="s">
        <v>52</v>
      </c>
      <c r="F624" s="267" t="s">
        <v>2110</v>
      </c>
      <c r="G624" s="267">
        <v>1.3646360719300001</v>
      </c>
      <c r="H624" s="274">
        <v>6.68866667E-2</v>
      </c>
      <c r="I624" s="274">
        <v>9.3837957000000013E-2</v>
      </c>
      <c r="J624" s="274">
        <v>0.70729057822999997</v>
      </c>
      <c r="K624" s="274">
        <v>0.49662086999999999</v>
      </c>
      <c r="L624" s="267">
        <v>4.2812143965517242</v>
      </c>
      <c r="M624" s="263">
        <v>112.22574</v>
      </c>
      <c r="N624" s="263">
        <v>0.11381715205525206</v>
      </c>
      <c r="O624" s="262">
        <v>5.9271581804229999E-6</v>
      </c>
      <c r="P624" s="262">
        <v>1.5119678397834099E-8</v>
      </c>
      <c r="Q624" s="285">
        <v>0.77884872262999993</v>
      </c>
      <c r="R624" s="281">
        <v>3.0949818E-4</v>
      </c>
      <c r="S624" s="258"/>
      <c r="T624" s="257" t="s">
        <v>1453</v>
      </c>
      <c r="U624" s="258"/>
      <c r="V624" s="258"/>
      <c r="W624" s="257"/>
      <c r="X624" s="307"/>
      <c r="Y624" s="257"/>
      <c r="Z624" s="257"/>
      <c r="AA624" s="257"/>
      <c r="AB624" s="257"/>
      <c r="AC624" s="257"/>
      <c r="AD624" s="257"/>
      <c r="AE624" s="257"/>
      <c r="AF624" s="257"/>
      <c r="AG624" s="257"/>
      <c r="AH624" s="257"/>
      <c r="AI624" s="257"/>
      <c r="AJ624" s="257"/>
    </row>
    <row r="625" spans="1:36" ht="14.4">
      <c r="A625" s="347"/>
      <c r="C625" s="284" t="s">
        <v>1627</v>
      </c>
      <c r="E625" s="257" t="s">
        <v>52</v>
      </c>
      <c r="F625" s="267" t="s">
        <v>2111</v>
      </c>
      <c r="G625" s="267">
        <v>1.0075039499999998</v>
      </c>
      <c r="H625" s="274">
        <v>1.1753950000000001E-2</v>
      </c>
      <c r="I625" s="274">
        <v>4.3749999999999997E-2</v>
      </c>
      <c r="J625" s="274">
        <v>0.69679999999999997</v>
      </c>
      <c r="K625" s="274">
        <v>0.25519999999999998</v>
      </c>
      <c r="L625" s="267">
        <v>2.1999999999999997</v>
      </c>
      <c r="M625" s="263">
        <v>122.5818</v>
      </c>
      <c r="N625" s="263">
        <v>5.6640700286720004E-2</v>
      </c>
      <c r="O625" s="262">
        <v>2.952029E-6</v>
      </c>
      <c r="P625" s="262">
        <v>7.3181883000000002E-9</v>
      </c>
      <c r="Q625" s="285">
        <v>0.39804699999999998</v>
      </c>
      <c r="R625" s="281">
        <v>1.2176334E-4</v>
      </c>
      <c r="S625" s="258"/>
      <c r="T625" s="258" t="s">
        <v>1452</v>
      </c>
      <c r="U625" s="258"/>
      <c r="V625" s="258"/>
      <c r="W625" s="257"/>
      <c r="X625" s="307"/>
      <c r="Y625" s="257"/>
      <c r="Z625" s="257"/>
      <c r="AA625" s="257"/>
      <c r="AB625" s="257"/>
      <c r="AC625" s="257"/>
      <c r="AD625" s="257"/>
      <c r="AE625" s="257"/>
      <c r="AF625" s="257"/>
      <c r="AG625" s="257"/>
      <c r="AH625" s="257"/>
      <c r="AI625" s="257"/>
      <c r="AJ625" s="257"/>
    </row>
    <row r="626" spans="1:36" ht="14.4">
      <c r="A626" s="347"/>
      <c r="C626" s="284" t="s">
        <v>1628</v>
      </c>
      <c r="E626" s="257" t="s">
        <v>52</v>
      </c>
      <c r="F626" s="267" t="s">
        <v>2112</v>
      </c>
      <c r="G626" s="267">
        <v>1.771738445</v>
      </c>
      <c r="H626" s="274">
        <v>2.3779145000000002E-2</v>
      </c>
      <c r="I626" s="274">
        <v>0.35087499999999999</v>
      </c>
      <c r="J626" s="274">
        <v>0.36320000000000002</v>
      </c>
      <c r="K626" s="274">
        <v>1.0338843</v>
      </c>
      <c r="L626" s="267">
        <v>8.9127956896551712</v>
      </c>
      <c r="M626" s="263">
        <v>150.18422000000001</v>
      </c>
      <c r="N626" s="263">
        <v>0.29117816693700738</v>
      </c>
      <c r="O626" s="262">
        <v>1.5570853053999999E-5</v>
      </c>
      <c r="P626" s="262">
        <v>3.3657183860399998E-8</v>
      </c>
      <c r="Q626" s="285">
        <v>1.4244859999999999</v>
      </c>
      <c r="R626" s="281">
        <v>5.2980170000000001E-4</v>
      </c>
      <c r="S626" s="258"/>
      <c r="T626" s="260" t="s">
        <v>4975</v>
      </c>
      <c r="U626" s="258"/>
      <c r="V626" s="258"/>
      <c r="W626" s="257"/>
      <c r="X626" s="307"/>
      <c r="Y626" s="257"/>
      <c r="Z626" s="257"/>
      <c r="AA626" s="257"/>
      <c r="AB626" s="257"/>
      <c r="AC626" s="257"/>
      <c r="AD626" s="257"/>
      <c r="AE626" s="257"/>
      <c r="AF626" s="257"/>
      <c r="AG626" s="257"/>
      <c r="AH626" s="257"/>
      <c r="AI626" s="257"/>
      <c r="AJ626" s="257"/>
    </row>
    <row r="627" spans="1:36" ht="14.4">
      <c r="A627" s="347"/>
      <c r="C627" s="284" t="s">
        <v>1629</v>
      </c>
      <c r="E627" s="257" t="s">
        <v>52</v>
      </c>
      <c r="F627" s="267" t="s">
        <v>2113</v>
      </c>
      <c r="G627" s="267">
        <v>10.197182949386905</v>
      </c>
      <c r="H627" s="274">
        <v>0.42933224439999995</v>
      </c>
      <c r="I627" s="274">
        <v>0.59927377599999998</v>
      </c>
      <c r="J627" s="274">
        <v>0.72262312898690484</v>
      </c>
      <c r="K627" s="274">
        <v>8.4459537999999998</v>
      </c>
      <c r="L627" s="267">
        <v>72.809946551724138</v>
      </c>
      <c r="M627" s="263">
        <v>1229.1757</v>
      </c>
      <c r="N627" s="263">
        <v>1.5045454191656371</v>
      </c>
      <c r="O627" s="262">
        <v>7.7889412476980007E-5</v>
      </c>
      <c r="P627" s="262">
        <v>2.24714130774737E-7</v>
      </c>
      <c r="Q627" s="285">
        <v>9.4408042617200003</v>
      </c>
      <c r="R627" s="281">
        <v>3.8912939E-3</v>
      </c>
      <c r="S627" s="258"/>
      <c r="T627" s="258" t="s">
        <v>1331</v>
      </c>
      <c r="U627" s="258"/>
      <c r="V627" s="258"/>
      <c r="W627" s="257"/>
      <c r="X627" s="307"/>
      <c r="Y627" s="257"/>
      <c r="Z627" s="257"/>
      <c r="AA627" s="257"/>
      <c r="AB627" s="257"/>
      <c r="AC627" s="257"/>
      <c r="AD627" s="257"/>
      <c r="AE627" s="257"/>
      <c r="AF627" s="257"/>
      <c r="AG627" s="257"/>
      <c r="AH627" s="257"/>
      <c r="AI627" s="257"/>
      <c r="AJ627" s="257"/>
    </row>
    <row r="628" spans="1:36" ht="14.4">
      <c r="A628" s="347"/>
      <c r="C628" s="284" t="s">
        <v>1630</v>
      </c>
      <c r="E628" s="257" t="s">
        <v>52</v>
      </c>
      <c r="F628" s="267" t="s">
        <v>2114</v>
      </c>
      <c r="G628" s="267">
        <v>0.60966930978</v>
      </c>
      <c r="H628" s="274">
        <v>3.1890270580000005E-2</v>
      </c>
      <c r="I628" s="274">
        <v>5.1871409199999996E-2</v>
      </c>
      <c r="J628" s="274">
        <v>0.37438977000000001</v>
      </c>
      <c r="K628" s="274">
        <v>0.15151786</v>
      </c>
      <c r="L628" s="267">
        <v>1.3061884482758621</v>
      </c>
      <c r="M628" s="263">
        <v>42.203169000000003</v>
      </c>
      <c r="N628" s="263">
        <v>4.0603266741798462E-2</v>
      </c>
      <c r="O628" s="262">
        <v>2.2139896999046002E-6</v>
      </c>
      <c r="P628" s="262">
        <v>5.1310920913055006E-9</v>
      </c>
      <c r="Q628" s="285">
        <v>6.3652432999999994E-2</v>
      </c>
      <c r="R628" s="281">
        <v>1.1165764E-4</v>
      </c>
      <c r="S628" s="258"/>
      <c r="T628" s="260" t="s">
        <v>1173</v>
      </c>
      <c r="U628" s="258"/>
      <c r="V628" s="258"/>
      <c r="W628" s="257"/>
      <c r="X628" s="307"/>
      <c r="Y628" s="257"/>
      <c r="Z628" s="257"/>
      <c r="AA628" s="257"/>
      <c r="AB628" s="257"/>
      <c r="AC628" s="257"/>
      <c r="AD628" s="257"/>
      <c r="AE628" s="257"/>
      <c r="AF628" s="257"/>
      <c r="AG628" s="257"/>
      <c r="AH628" s="257"/>
      <c r="AI628" s="257"/>
      <c r="AJ628" s="257"/>
    </row>
    <row r="629" spans="1:36" ht="14.4">
      <c r="A629" s="347"/>
      <c r="C629" s="284" t="s">
        <v>1631</v>
      </c>
      <c r="E629" s="257" t="s">
        <v>52</v>
      </c>
      <c r="F629" s="267" t="s">
        <v>2115</v>
      </c>
      <c r="G629" s="267">
        <v>0.99345211999999994</v>
      </c>
      <c r="H629" s="274">
        <v>6.5871200000000001E-3</v>
      </c>
      <c r="I629" s="274">
        <v>3.7624999999999999E-2</v>
      </c>
      <c r="J629" s="274">
        <v>0.67200000000000004</v>
      </c>
      <c r="K629" s="274">
        <v>0.27723999999999999</v>
      </c>
      <c r="L629" s="267">
        <v>2.3899999999999997</v>
      </c>
      <c r="M629" s="263">
        <v>104.997</v>
      </c>
      <c r="N629" s="263">
        <v>5.7548021515864002E-2</v>
      </c>
      <c r="O629" s="262">
        <v>3.0007444E-6</v>
      </c>
      <c r="P629" s="262">
        <v>7.6550548349999993E-9</v>
      </c>
      <c r="Q629" s="285">
        <v>0.38388</v>
      </c>
      <c r="R629" s="281">
        <v>1.2227875000000001E-4</v>
      </c>
      <c r="S629" s="258"/>
      <c r="T629" s="260" t="s">
        <v>4976</v>
      </c>
      <c r="U629" s="258"/>
      <c r="V629" s="258"/>
      <c r="W629" s="257"/>
      <c r="X629" s="307"/>
      <c r="Y629" s="257"/>
      <c r="Z629" s="257"/>
      <c r="AA629" s="257"/>
      <c r="AB629" s="257"/>
      <c r="AC629" s="257"/>
      <c r="AD629" s="257"/>
      <c r="AE629" s="257"/>
      <c r="AF629" s="257"/>
      <c r="AG629" s="257"/>
      <c r="AH629" s="257"/>
      <c r="AI629" s="257"/>
      <c r="AJ629" s="257"/>
    </row>
    <row r="630" spans="1:36" ht="14.4">
      <c r="A630" s="347"/>
      <c r="C630" s="284" t="s">
        <v>1632</v>
      </c>
      <c r="E630" s="257" t="s">
        <v>52</v>
      </c>
      <c r="F630" s="267" t="s">
        <v>2116</v>
      </c>
      <c r="G630" s="267">
        <v>1.25210910334</v>
      </c>
      <c r="H630" s="274">
        <v>5.7032014099999993E-2</v>
      </c>
      <c r="I630" s="274">
        <v>0.19206704199999999</v>
      </c>
      <c r="J630" s="274">
        <v>0.59526614724000004</v>
      </c>
      <c r="K630" s="274">
        <v>0.40774389999999999</v>
      </c>
      <c r="L630" s="267">
        <v>3.5150336206896551</v>
      </c>
      <c r="M630" s="263">
        <v>98.101866000000001</v>
      </c>
      <c r="N630" s="263">
        <v>0.25552461367888324</v>
      </c>
      <c r="O630" s="262">
        <v>1.306537521234E-5</v>
      </c>
      <c r="P630" s="262">
        <v>5.3540436465576002E-8</v>
      </c>
      <c r="Q630" s="285">
        <v>0.78525425500000001</v>
      </c>
      <c r="R630" s="281">
        <v>1.2621468000000001E-3</v>
      </c>
      <c r="S630" s="258"/>
      <c r="T630" s="260" t="s">
        <v>4976</v>
      </c>
      <c r="U630" s="258"/>
      <c r="V630" s="258"/>
      <c r="W630" s="257"/>
      <c r="X630" s="307"/>
      <c r="Y630" s="257"/>
      <c r="Z630" s="257"/>
      <c r="AA630" s="257"/>
      <c r="AB630" s="257"/>
      <c r="AC630" s="257"/>
      <c r="AD630" s="257"/>
      <c r="AE630" s="257"/>
      <c r="AF630" s="257"/>
      <c r="AG630" s="257"/>
      <c r="AH630" s="257"/>
      <c r="AI630" s="257"/>
      <c r="AJ630" s="257"/>
    </row>
    <row r="631" spans="1:36" ht="14.4">
      <c r="A631" s="347"/>
      <c r="C631" s="284" t="s">
        <v>1633</v>
      </c>
      <c r="E631" s="257" t="s">
        <v>52</v>
      </c>
      <c r="F631" s="267" t="s">
        <v>2117</v>
      </c>
      <c r="G631" s="267">
        <v>100.26447636500001</v>
      </c>
      <c r="H631" s="274">
        <v>8.4176365000000003E-2</v>
      </c>
      <c r="I631" s="274">
        <v>3.5874999999999999</v>
      </c>
      <c r="J631" s="274">
        <v>0.1968</v>
      </c>
      <c r="K631" s="274">
        <v>96.396000000000001</v>
      </c>
      <c r="L631" s="267">
        <v>831</v>
      </c>
      <c r="M631" s="263">
        <v>12307.267</v>
      </c>
      <c r="N631" s="263">
        <v>16.417928344939199</v>
      </c>
      <c r="O631" s="262">
        <v>8.4579107230000001E-4</v>
      </c>
      <c r="P631" s="262">
        <v>2.4144855455000001E-6</v>
      </c>
      <c r="Q631" s="285">
        <v>115.76442</v>
      </c>
      <c r="R631" s="281">
        <v>3.7621513000000002E-2</v>
      </c>
      <c r="S631" s="258"/>
      <c r="T631" s="260" t="s">
        <v>4977</v>
      </c>
      <c r="U631" s="258"/>
      <c r="V631" s="258"/>
      <c r="W631" s="257"/>
      <c r="X631" s="307"/>
      <c r="Y631" s="257"/>
      <c r="Z631" s="257"/>
      <c r="AA631" s="257"/>
      <c r="AB631" s="257"/>
      <c r="AC631" s="257"/>
      <c r="AD631" s="257"/>
      <c r="AE631" s="257"/>
      <c r="AF631" s="257"/>
      <c r="AG631" s="257"/>
      <c r="AH631" s="257"/>
      <c r="AI631" s="257"/>
      <c r="AJ631" s="257"/>
    </row>
    <row r="632" spans="1:36" ht="14.4">
      <c r="A632" s="347"/>
      <c r="C632" s="284" t="s">
        <v>1634</v>
      </c>
      <c r="E632" s="257" t="s">
        <v>52</v>
      </c>
      <c r="F632" s="267" t="s">
        <v>2118</v>
      </c>
      <c r="G632" s="267">
        <v>0.42657359126000005</v>
      </c>
      <c r="H632" s="274">
        <v>3.9037795E-2</v>
      </c>
      <c r="I632" s="274">
        <v>0.24340573909999999</v>
      </c>
      <c r="J632" s="274">
        <v>4.2404457159999999E-2</v>
      </c>
      <c r="K632" s="274">
        <v>0.1017256</v>
      </c>
      <c r="L632" s="267">
        <v>0.87694482758620684</v>
      </c>
      <c r="M632" s="263">
        <v>33.695647999999998</v>
      </c>
      <c r="N632" s="263">
        <v>6.204389179276714E-2</v>
      </c>
      <c r="O632" s="262">
        <v>2.975404389743E-6</v>
      </c>
      <c r="P632" s="262">
        <v>2.0803294601609997E-8</v>
      </c>
      <c r="Q632" s="285">
        <v>4.5031115400000002E-2</v>
      </c>
      <c r="R632" s="281">
        <v>1.7974850000000001E-4</v>
      </c>
      <c r="S632" s="258"/>
      <c r="T632" s="260" t="s">
        <v>4978</v>
      </c>
      <c r="U632" s="258"/>
      <c r="V632" s="258"/>
      <c r="W632" s="257"/>
      <c r="X632" s="307"/>
      <c r="Y632" s="257"/>
      <c r="Z632" s="257"/>
      <c r="AA632" s="257"/>
      <c r="AB632" s="257"/>
      <c r="AC632" s="257"/>
      <c r="AD632" s="257"/>
      <c r="AE632" s="257"/>
      <c r="AF632" s="257"/>
      <c r="AG632" s="257"/>
      <c r="AH632" s="257"/>
      <c r="AI632" s="257"/>
      <c r="AJ632" s="257"/>
    </row>
    <row r="633" spans="1:36" ht="14.4">
      <c r="A633" s="347"/>
      <c r="C633" s="284" t="s">
        <v>1635</v>
      </c>
      <c r="E633" s="257" t="s">
        <v>52</v>
      </c>
      <c r="F633" s="267" t="s">
        <v>2119</v>
      </c>
      <c r="G633" s="267">
        <v>0.28286357949399998</v>
      </c>
      <c r="H633" s="274">
        <v>3.250413949E-2</v>
      </c>
      <c r="I633" s="274">
        <v>2.7029509300000001E-2</v>
      </c>
      <c r="J633" s="274">
        <v>0.10338551070399998</v>
      </c>
      <c r="K633" s="274">
        <v>0.11994442</v>
      </c>
      <c r="L633" s="267">
        <v>1.034003620689655</v>
      </c>
      <c r="M633" s="263">
        <v>26.915488</v>
      </c>
      <c r="N633" s="263">
        <v>2.9413683635637157E-2</v>
      </c>
      <c r="O633" s="262">
        <v>1.5568506235880001E-6</v>
      </c>
      <c r="P633" s="262">
        <v>3.9558913774611995E-9</v>
      </c>
      <c r="Q633" s="285">
        <v>0.138284228185</v>
      </c>
      <c r="R633" s="281">
        <v>8.3740202999999996E-5</v>
      </c>
      <c r="S633" s="258"/>
      <c r="T633" s="260" t="s">
        <v>4979</v>
      </c>
      <c r="U633" s="258"/>
      <c r="V633" s="258"/>
      <c r="W633" s="257"/>
      <c r="X633" s="307"/>
      <c r="Y633" s="257"/>
      <c r="Z633" s="257"/>
      <c r="AA633" s="257"/>
      <c r="AB633" s="257"/>
      <c r="AC633" s="257"/>
      <c r="AD633" s="257"/>
      <c r="AE633" s="257"/>
      <c r="AF633" s="257"/>
      <c r="AG633" s="257"/>
      <c r="AH633" s="257"/>
      <c r="AI633" s="257"/>
      <c r="AJ633" s="257"/>
    </row>
    <row r="634" spans="1:36" ht="14.4">
      <c r="A634" s="347"/>
      <c r="C634" s="284" t="s">
        <v>1636</v>
      </c>
      <c r="E634" s="257" t="s">
        <v>52</v>
      </c>
      <c r="F634" s="267" t="s">
        <v>2120</v>
      </c>
      <c r="G634" s="267">
        <v>1.08493839</v>
      </c>
      <c r="H634" s="274">
        <v>1.2575890000000001E-2</v>
      </c>
      <c r="I634" s="274">
        <v>5.4162500000000002E-2</v>
      </c>
      <c r="J634" s="274">
        <v>0.72240000000000004</v>
      </c>
      <c r="K634" s="274">
        <v>0.29580000000000001</v>
      </c>
      <c r="L634" s="267">
        <v>2.5499999999999998</v>
      </c>
      <c r="M634" s="263">
        <v>130.50739999999999</v>
      </c>
      <c r="N634" s="263">
        <v>6.6550074949879995E-2</v>
      </c>
      <c r="O634" s="262">
        <v>3.4934089999999999E-6</v>
      </c>
      <c r="P634" s="262">
        <v>8.550495074999999E-9</v>
      </c>
      <c r="Q634" s="285">
        <v>0.41267100000000001</v>
      </c>
      <c r="R634" s="281">
        <v>1.3677232000000001E-4</v>
      </c>
      <c r="S634" s="258"/>
      <c r="T634" s="260" t="s">
        <v>4980</v>
      </c>
      <c r="U634" s="258"/>
      <c r="V634" s="258"/>
      <c r="W634" s="257"/>
      <c r="X634" s="307"/>
      <c r="Y634" s="257"/>
      <c r="Z634" s="257"/>
      <c r="AA634" s="257"/>
      <c r="AB634" s="257"/>
      <c r="AC634" s="257"/>
      <c r="AD634" s="257"/>
      <c r="AE634" s="257"/>
      <c r="AF634" s="257"/>
      <c r="AG634" s="257"/>
      <c r="AH634" s="257"/>
      <c r="AI634" s="257"/>
      <c r="AJ634" s="257"/>
    </row>
    <row r="635" spans="1:36" ht="14.4">
      <c r="A635" s="347"/>
      <c r="C635" s="284" t="s">
        <v>1637</v>
      </c>
      <c r="E635" s="257" t="s">
        <v>52</v>
      </c>
      <c r="F635" s="267" t="s">
        <v>2121</v>
      </c>
      <c r="G635" s="267">
        <v>2.3203030847099999</v>
      </c>
      <c r="H635" s="274">
        <v>0.40356346799999998</v>
      </c>
      <c r="I635" s="274">
        <v>0.35230535600000001</v>
      </c>
      <c r="J635" s="274">
        <v>0.76002022070999997</v>
      </c>
      <c r="K635" s="274">
        <v>0.80441404000000005</v>
      </c>
      <c r="L635" s="267">
        <v>6.9346037931034488</v>
      </c>
      <c r="M635" s="263">
        <v>158.34411</v>
      </c>
      <c r="N635" s="263">
        <v>0.30808156656666252</v>
      </c>
      <c r="O635" s="262">
        <v>1.683716533833E-5</v>
      </c>
      <c r="P635" s="262">
        <v>3.2155065684920003E-8</v>
      </c>
      <c r="Q635" s="285">
        <v>0.92273299590000002</v>
      </c>
      <c r="R635" s="281">
        <v>1.338192E-3</v>
      </c>
      <c r="S635" s="258"/>
      <c r="T635" s="258"/>
      <c r="U635" s="258"/>
      <c r="V635" s="258"/>
      <c r="W635" s="257"/>
      <c r="X635" s="307"/>
      <c r="Y635" s="257"/>
      <c r="Z635" s="257"/>
      <c r="AA635" s="257"/>
      <c r="AB635" s="257"/>
      <c r="AC635" s="257"/>
      <c r="AD635" s="257"/>
      <c r="AE635" s="257"/>
      <c r="AF635" s="257"/>
      <c r="AG635" s="257"/>
      <c r="AH635" s="257"/>
      <c r="AI635" s="257"/>
      <c r="AJ635" s="257"/>
    </row>
    <row r="636" spans="1:36" ht="14.4">
      <c r="A636" s="347"/>
      <c r="C636" s="284" t="s">
        <v>1638</v>
      </c>
      <c r="E636" s="257" t="s">
        <v>52</v>
      </c>
      <c r="F636" s="267" t="s">
        <v>2122</v>
      </c>
      <c r="G636" s="267">
        <v>1.2590089879999999</v>
      </c>
      <c r="H636" s="274">
        <v>9.6756248000000003E-2</v>
      </c>
      <c r="I636" s="274">
        <v>0.23776426000000001</v>
      </c>
      <c r="J636" s="274">
        <v>0.54663008000000002</v>
      </c>
      <c r="K636" s="274">
        <v>0.37785839999999998</v>
      </c>
      <c r="L636" s="267">
        <v>3.2573999999999996</v>
      </c>
      <c r="M636" s="263">
        <v>155.86161999999999</v>
      </c>
      <c r="N636" s="263">
        <v>0.13547825000669841</v>
      </c>
      <c r="O636" s="262">
        <v>6.9124245000000004E-6</v>
      </c>
      <c r="P636" s="262">
        <v>1.5872832888500003E-8</v>
      </c>
      <c r="Q636" s="285">
        <v>1.4299203840000001</v>
      </c>
      <c r="R636" s="281">
        <v>3.7947658000000002E-4</v>
      </c>
      <c r="S636" s="258"/>
      <c r="U636" s="258"/>
      <c r="V636" s="258"/>
      <c r="W636" s="257"/>
      <c r="X636" s="307"/>
      <c r="Y636" s="257"/>
      <c r="Z636" s="257"/>
      <c r="AA636" s="257"/>
      <c r="AB636" s="257"/>
      <c r="AC636" s="257"/>
      <c r="AD636" s="257"/>
      <c r="AE636" s="257"/>
      <c r="AF636" s="257"/>
      <c r="AG636" s="257"/>
      <c r="AH636" s="257"/>
      <c r="AI636" s="257"/>
      <c r="AJ636" s="257"/>
    </row>
    <row r="637" spans="1:36" ht="14.4">
      <c r="A637" s="347"/>
      <c r="C637" s="284" t="s">
        <v>1639</v>
      </c>
      <c r="E637" s="257" t="s">
        <v>52</v>
      </c>
      <c r="F637" s="267" t="s">
        <v>2123</v>
      </c>
      <c r="G637" s="267">
        <v>0.91782352</v>
      </c>
      <c r="H637" s="274">
        <v>6.4010199999999995E-3</v>
      </c>
      <c r="I637" s="274">
        <v>3.3862499999999997E-2</v>
      </c>
      <c r="J637" s="274">
        <v>0.56320000000000003</v>
      </c>
      <c r="K637" s="274">
        <v>0.31435999999999997</v>
      </c>
      <c r="L637" s="267">
        <v>2.7099999999999995</v>
      </c>
      <c r="M637" s="263">
        <v>95.093199999999996</v>
      </c>
      <c r="N637" s="263">
        <v>6.1234694139095998E-2</v>
      </c>
      <c r="O637" s="262">
        <v>3.2194312000000001E-6</v>
      </c>
      <c r="P637" s="262">
        <v>8.4569033150000004E-9</v>
      </c>
      <c r="Q637" s="285">
        <v>0.32172800000000001</v>
      </c>
      <c r="R637" s="281">
        <v>1.2199821999999999E-4</v>
      </c>
      <c r="S637" s="258"/>
      <c r="T637" s="260" t="s">
        <v>4976</v>
      </c>
      <c r="U637" s="258"/>
      <c r="V637" s="258"/>
      <c r="W637" s="257"/>
      <c r="X637" s="307"/>
      <c r="Y637" s="257"/>
      <c r="Z637" s="257"/>
      <c r="AA637" s="257"/>
      <c r="AB637" s="257"/>
      <c r="AC637" s="257"/>
      <c r="AD637" s="257"/>
      <c r="AE637" s="257"/>
      <c r="AF637" s="257"/>
      <c r="AG637" s="257"/>
      <c r="AH637" s="257"/>
      <c r="AI637" s="257"/>
      <c r="AJ637" s="257"/>
    </row>
    <row r="638" spans="1:36">
      <c r="C638" s="277"/>
      <c r="F638" s="263"/>
      <c r="Q638" s="350"/>
      <c r="R638" s="280"/>
      <c r="W638" s="257"/>
      <c r="X638" s="257"/>
      <c r="Y638" s="257"/>
      <c r="Z638" s="257"/>
      <c r="AA638" s="257"/>
      <c r="AB638" s="257"/>
      <c r="AC638" s="257"/>
      <c r="AD638" s="257"/>
      <c r="AE638" s="257"/>
      <c r="AF638" s="257"/>
      <c r="AG638" s="257"/>
      <c r="AH638" s="257"/>
      <c r="AI638" s="257"/>
      <c r="AJ638" s="257"/>
    </row>
    <row r="639" spans="1:36">
      <c r="C639" s="273" t="s">
        <v>159</v>
      </c>
      <c r="D639" s="272" t="s">
        <v>1256</v>
      </c>
      <c r="F639" s="291"/>
      <c r="G639" s="291"/>
      <c r="H639" s="289"/>
      <c r="I639" s="289"/>
      <c r="J639" s="289"/>
      <c r="K639" s="289"/>
      <c r="L639" s="290"/>
      <c r="M639" s="290"/>
      <c r="N639" s="290"/>
      <c r="O639" s="289"/>
      <c r="P639" s="289"/>
      <c r="Q639" s="289"/>
      <c r="R639" s="280"/>
      <c r="W639" s="257"/>
      <c r="X639" s="258"/>
      <c r="Y639" s="257"/>
      <c r="Z639" s="257"/>
      <c r="AA639" s="257"/>
      <c r="AB639" s="257"/>
      <c r="AC639" s="257"/>
      <c r="AD639" s="257"/>
      <c r="AE639" s="257"/>
      <c r="AF639" s="257"/>
      <c r="AG639" s="257"/>
      <c r="AH639" s="257"/>
      <c r="AI639" s="257"/>
      <c r="AJ639" s="257"/>
    </row>
    <row r="640" spans="1:36" ht="14.4">
      <c r="A640" s="257">
        <v>3</v>
      </c>
      <c r="C640" s="284" t="s">
        <v>619</v>
      </c>
      <c r="E640" s="257" t="s">
        <v>52</v>
      </c>
      <c r="F640" s="267" t="s">
        <v>2124</v>
      </c>
      <c r="G640" s="348">
        <v>1.0517574988</v>
      </c>
      <c r="H640" s="349">
        <v>4.5445903699999998E-2</v>
      </c>
      <c r="I640" s="349">
        <v>9.4822475099999998E-2</v>
      </c>
      <c r="J640" s="349">
        <v>0.64324501000000001</v>
      </c>
      <c r="K640" s="349">
        <v>0.26824410999999998</v>
      </c>
      <c r="L640" s="348">
        <v>2.3124492241379309</v>
      </c>
      <c r="M640" s="263">
        <v>85.491540000000001</v>
      </c>
      <c r="N640" s="263">
        <v>7.2332317170016314E-2</v>
      </c>
      <c r="O640" s="262">
        <v>3.8246531195599996E-6</v>
      </c>
      <c r="P640" s="262">
        <v>9.2718815766939982E-9</v>
      </c>
      <c r="Q640" s="285">
        <v>0.38483752999999998</v>
      </c>
      <c r="R640" s="281">
        <v>2.1384411999999999E-4</v>
      </c>
      <c r="S640" s="258"/>
      <c r="T640" s="258" t="s">
        <v>1173</v>
      </c>
      <c r="U640" s="258"/>
      <c r="V640" s="258"/>
      <c r="W640" s="257"/>
      <c r="X640" s="299"/>
      <c r="Y640" s="257"/>
      <c r="Z640" s="257"/>
      <c r="AA640" s="257"/>
      <c r="AB640" s="257"/>
      <c r="AC640" s="257"/>
      <c r="AD640" s="257"/>
      <c r="AE640" s="257"/>
      <c r="AF640" s="257"/>
      <c r="AG640" s="257"/>
      <c r="AH640" s="257"/>
      <c r="AI640" s="257"/>
      <c r="AJ640" s="257"/>
    </row>
    <row r="641" spans="1:36" ht="14.4">
      <c r="C641" s="284" t="s">
        <v>620</v>
      </c>
      <c r="E641" s="257" t="s">
        <v>52</v>
      </c>
      <c r="F641" s="267" t="s">
        <v>2125</v>
      </c>
      <c r="G641" s="348">
        <v>1.484159301347</v>
      </c>
      <c r="H641" s="349">
        <v>-2.0698957809999998E-2</v>
      </c>
      <c r="I641" s="349">
        <v>0.14204301451000001</v>
      </c>
      <c r="J641" s="349">
        <v>0.98512619464700002</v>
      </c>
      <c r="K641" s="349">
        <v>0.37768905000000003</v>
      </c>
      <c r="L641" s="348">
        <v>3.2559400862068966</v>
      </c>
      <c r="M641" s="263">
        <v>9.1436135000000007</v>
      </c>
      <c r="N641" s="263">
        <v>0.14894709378537402</v>
      </c>
      <c r="O641" s="262">
        <v>7.9987362831097989E-6</v>
      </c>
      <c r="P641" s="262">
        <v>2.3978825734858501E-8</v>
      </c>
      <c r="Q641" s="285">
        <v>0.120251889</v>
      </c>
      <c r="R641" s="281">
        <v>8.4923808E-4</v>
      </c>
      <c r="S641" s="258"/>
      <c r="T641" s="258" t="s">
        <v>1175</v>
      </c>
      <c r="U641" s="258"/>
      <c r="V641" s="258"/>
      <c r="W641" s="257"/>
      <c r="X641" s="299"/>
      <c r="Y641" s="257"/>
      <c r="Z641" s="257"/>
      <c r="AA641" s="257"/>
      <c r="AB641" s="257"/>
      <c r="AC641" s="257"/>
      <c r="AD641" s="257"/>
      <c r="AE641" s="257"/>
      <c r="AF641" s="257"/>
      <c r="AG641" s="257"/>
      <c r="AH641" s="257"/>
      <c r="AI641" s="257"/>
      <c r="AJ641" s="257"/>
    </row>
    <row r="642" spans="1:36" ht="14.4">
      <c r="C642" s="284" t="s">
        <v>621</v>
      </c>
      <c r="E642" s="257" t="s">
        <v>52</v>
      </c>
      <c r="F642" s="267" t="s">
        <v>2126</v>
      </c>
      <c r="G642" s="348">
        <v>1.599698493152</v>
      </c>
      <c r="H642" s="349">
        <v>-1.1789208439999999E-2</v>
      </c>
      <c r="I642" s="349">
        <v>0.14278208138600001</v>
      </c>
      <c r="J642" s="349">
        <v>0.73354364020599994</v>
      </c>
      <c r="K642" s="349">
        <v>0.73516197999999999</v>
      </c>
      <c r="L642" s="348">
        <v>6.3376032758620688</v>
      </c>
      <c r="M642" s="263">
        <v>55.674390000000002</v>
      </c>
      <c r="N642" s="263">
        <v>0.20321821220993896</v>
      </c>
      <c r="O642" s="262">
        <v>1.0810525090456801E-5</v>
      </c>
      <c r="P642" s="262">
        <v>3.1125269810362501E-8</v>
      </c>
      <c r="Q642" s="285">
        <v>0.53061891100000003</v>
      </c>
      <c r="R642" s="281">
        <v>1.0012197E-3</v>
      </c>
      <c r="S642" s="258"/>
      <c r="T642" s="258" t="s">
        <v>1175</v>
      </c>
      <c r="U642" s="258"/>
      <c r="V642" s="258"/>
      <c r="W642" s="257"/>
      <c r="X642" s="299"/>
      <c r="Y642" s="257"/>
      <c r="Z642" s="257"/>
      <c r="AA642" s="257"/>
      <c r="AB642" s="257"/>
      <c r="AC642" s="257"/>
      <c r="AD642" s="257"/>
      <c r="AE642" s="257"/>
      <c r="AF642" s="257"/>
      <c r="AG642" s="257"/>
      <c r="AH642" s="257"/>
      <c r="AI642" s="257"/>
      <c r="AJ642" s="257"/>
    </row>
    <row r="643" spans="1:36" ht="14.4">
      <c r="A643" s="257">
        <v>3</v>
      </c>
      <c r="C643" s="284" t="s">
        <v>622</v>
      </c>
      <c r="E643" s="257" t="s">
        <v>52</v>
      </c>
      <c r="F643" s="267" t="s">
        <v>2127</v>
      </c>
      <c r="G643" s="348">
        <v>2.0612685400799999</v>
      </c>
      <c r="H643" s="349">
        <v>9.390842830000001E-3</v>
      </c>
      <c r="I643" s="349">
        <v>0.2230506924</v>
      </c>
      <c r="J643" s="349">
        <v>1.02412517485</v>
      </c>
      <c r="K643" s="349">
        <v>0.80470182999999995</v>
      </c>
      <c r="L643" s="348">
        <v>6.9370847413793095</v>
      </c>
      <c r="M643" s="263">
        <v>66.429533000000006</v>
      </c>
      <c r="N643" s="263">
        <v>0.24305512142980115</v>
      </c>
      <c r="O643" s="262">
        <v>1.2965474465458999E-5</v>
      </c>
      <c r="P643" s="262">
        <v>3.67938380227967E-8</v>
      </c>
      <c r="Q643" s="285">
        <v>0.584152980328</v>
      </c>
      <c r="R643" s="281">
        <v>3.0255025E-3</v>
      </c>
      <c r="S643" s="258"/>
      <c r="T643" s="258" t="s">
        <v>1175</v>
      </c>
      <c r="U643" s="258"/>
      <c r="V643" s="258"/>
      <c r="W643" s="257"/>
      <c r="X643" s="299"/>
      <c r="Y643" s="257"/>
      <c r="Z643" s="257"/>
      <c r="AA643" s="257"/>
      <c r="AB643" s="257"/>
      <c r="AC643" s="257"/>
      <c r="AD643" s="257"/>
      <c r="AE643" s="257"/>
      <c r="AF643" s="257"/>
      <c r="AG643" s="257"/>
      <c r="AH643" s="257"/>
      <c r="AI643" s="257"/>
      <c r="AJ643" s="257"/>
    </row>
    <row r="644" spans="1:36" ht="14.4">
      <c r="A644" s="257">
        <v>3</v>
      </c>
      <c r="C644" s="284" t="s">
        <v>623</v>
      </c>
      <c r="D644" s="292"/>
      <c r="E644" s="257" t="s">
        <v>52</v>
      </c>
      <c r="F644" s="267" t="s">
        <v>2128</v>
      </c>
      <c r="G644" s="348">
        <v>2.0524714511799997</v>
      </c>
      <c r="H644" s="349">
        <v>1.292184293E-2</v>
      </c>
      <c r="I644" s="349">
        <v>0.20908103240000001</v>
      </c>
      <c r="J644" s="349">
        <v>0.76130217584999993</v>
      </c>
      <c r="K644" s="349">
        <v>1.0691664000000001</v>
      </c>
      <c r="L644" s="348">
        <v>9.2169517241379317</v>
      </c>
      <c r="M644" s="263">
        <v>99.916967</v>
      </c>
      <c r="N644" s="263">
        <v>0.27787783870624294</v>
      </c>
      <c r="O644" s="262">
        <v>1.4752063223448998E-5</v>
      </c>
      <c r="P644" s="262">
        <v>4.1240853998244701E-8</v>
      </c>
      <c r="Q644" s="285">
        <v>0.89974806032799992</v>
      </c>
      <c r="R644" s="281">
        <v>2.8062192000000001E-3</v>
      </c>
      <c r="S644" s="258"/>
      <c r="T644" s="258" t="s">
        <v>1175</v>
      </c>
      <c r="U644" s="258"/>
      <c r="V644" s="258"/>
      <c r="W644" s="257"/>
      <c r="X644" s="299"/>
      <c r="Y644" s="257"/>
      <c r="Z644" s="257"/>
      <c r="AA644" s="257"/>
      <c r="AB644" s="257"/>
      <c r="AC644" s="257"/>
      <c r="AD644" s="257"/>
      <c r="AE644" s="257"/>
      <c r="AF644" s="257"/>
      <c r="AG644" s="257"/>
      <c r="AH644" s="257"/>
      <c r="AI644" s="257"/>
      <c r="AJ644" s="257"/>
    </row>
    <row r="645" spans="1:36" ht="14.4">
      <c r="A645" s="257">
        <v>3</v>
      </c>
      <c r="C645" s="284" t="s">
        <v>624</v>
      </c>
      <c r="D645" s="257">
        <v>1</v>
      </c>
      <c r="E645" s="257" t="s">
        <v>52</v>
      </c>
      <c r="F645" s="267" t="s">
        <v>2129</v>
      </c>
      <c r="G645" s="348">
        <v>3.4751918360800005</v>
      </c>
      <c r="H645" s="349">
        <v>1.009704283E-2</v>
      </c>
      <c r="I645" s="349">
        <v>0.2202567624</v>
      </c>
      <c r="J645" s="349">
        <v>2.3872432908500003</v>
      </c>
      <c r="K645" s="349">
        <v>0.85759474000000002</v>
      </c>
      <c r="L645" s="348">
        <v>7.3930581034482756</v>
      </c>
      <c r="M645" s="263">
        <v>73.127020000000002</v>
      </c>
      <c r="N645" s="263">
        <v>0.30593320231002014</v>
      </c>
      <c r="O645" s="262">
        <v>1.6088481554328998E-5</v>
      </c>
      <c r="P645" s="262">
        <v>5.4408400524315699E-8</v>
      </c>
      <c r="Q645" s="285">
        <v>0.64727200032800003</v>
      </c>
      <c r="R645" s="281">
        <v>4.1295252999999999E-3</v>
      </c>
      <c r="S645" s="258"/>
      <c r="T645" s="258" t="s">
        <v>1175</v>
      </c>
      <c r="U645" s="258"/>
      <c r="V645" s="258"/>
      <c r="W645" s="257"/>
      <c r="X645" s="299"/>
      <c r="Y645" s="257"/>
      <c r="Z645" s="257"/>
      <c r="AA645" s="257"/>
      <c r="AB645" s="257"/>
      <c r="AC645" s="257"/>
      <c r="AD645" s="257"/>
      <c r="AE645" s="257"/>
      <c r="AF645" s="257"/>
      <c r="AG645" s="257"/>
      <c r="AH645" s="257"/>
      <c r="AI645" s="257"/>
      <c r="AJ645" s="257"/>
    </row>
    <row r="646" spans="1:36" ht="14.4">
      <c r="A646" s="257">
        <v>3</v>
      </c>
      <c r="C646" s="284" t="s">
        <v>625</v>
      </c>
      <c r="E646" s="257" t="s">
        <v>52</v>
      </c>
      <c r="F646" s="267" t="s">
        <v>2130</v>
      </c>
      <c r="G646" s="348">
        <v>1.3762159855124629</v>
      </c>
      <c r="H646" s="349">
        <v>0.28236923414999998</v>
      </c>
      <c r="I646" s="349">
        <v>5.9056363300000005E-2</v>
      </c>
      <c r="J646" s="349">
        <v>0.69776150806246273</v>
      </c>
      <c r="K646" s="349">
        <v>0.33702887999999998</v>
      </c>
      <c r="L646" s="348">
        <v>2.9054213793103445</v>
      </c>
      <c r="M646" s="263">
        <v>132.87545</v>
      </c>
      <c r="N646" s="263">
        <v>7.5904398463320977E-2</v>
      </c>
      <c r="O646" s="262">
        <v>3.9118517252390004E-6</v>
      </c>
      <c r="P646" s="262">
        <v>1.2011049052615501E-8</v>
      </c>
      <c r="Q646" s="285">
        <v>0.46524448449799999</v>
      </c>
      <c r="R646" s="281">
        <v>2.6297966000000001E-4</v>
      </c>
      <c r="S646" s="258"/>
      <c r="T646" s="260" t="s">
        <v>1165</v>
      </c>
      <c r="U646" s="258"/>
      <c r="V646" s="258"/>
      <c r="W646" s="257"/>
      <c r="X646" s="299"/>
      <c r="Y646" s="257"/>
      <c r="Z646" s="257"/>
      <c r="AA646" s="257"/>
      <c r="AB646" s="257"/>
      <c r="AC646" s="257"/>
      <c r="AD646" s="257"/>
      <c r="AE646" s="257"/>
      <c r="AF646" s="257"/>
      <c r="AG646" s="257"/>
      <c r="AH646" s="257"/>
      <c r="AI646" s="257"/>
      <c r="AJ646" s="257"/>
    </row>
    <row r="647" spans="1:36" ht="14.4">
      <c r="A647" s="257">
        <v>3</v>
      </c>
      <c r="C647" s="284" t="s">
        <v>626</v>
      </c>
      <c r="E647" s="257" t="s">
        <v>52</v>
      </c>
      <c r="F647" s="267" t="s">
        <v>2131</v>
      </c>
      <c r="G647" s="348">
        <v>1.440954361214418</v>
      </c>
      <c r="H647" s="349">
        <v>7.3537518299999993E-2</v>
      </c>
      <c r="I647" s="349">
        <v>0.14719257299999999</v>
      </c>
      <c r="J647" s="349">
        <v>0.13883676991441801</v>
      </c>
      <c r="K647" s="349">
        <v>1.0813874999999999</v>
      </c>
      <c r="L647" s="348">
        <v>9.3223060344827573</v>
      </c>
      <c r="M647" s="263">
        <v>158.68062</v>
      </c>
      <c r="N647" s="263">
        <v>0.21546865910295193</v>
      </c>
      <c r="O647" s="262">
        <v>1.132037902463E-5</v>
      </c>
      <c r="P647" s="262">
        <v>3.1528834235684003E-8</v>
      </c>
      <c r="Q647" s="285">
        <v>1.0122934581199998</v>
      </c>
      <c r="R647" s="281">
        <v>3.9926264000000001E-3</v>
      </c>
      <c r="S647" s="258"/>
      <c r="T647" s="260" t="s">
        <v>1165</v>
      </c>
      <c r="U647" s="258"/>
      <c r="V647" s="258"/>
      <c r="W647" s="257"/>
      <c r="X647" s="299"/>
      <c r="Y647" s="257"/>
      <c r="Z647" s="257"/>
      <c r="AA647" s="257"/>
      <c r="AB647" s="257"/>
      <c r="AC647" s="257"/>
      <c r="AD647" s="257"/>
      <c r="AE647" s="257"/>
      <c r="AF647" s="257"/>
      <c r="AG647" s="257"/>
      <c r="AH647" s="257"/>
      <c r="AI647" s="257"/>
      <c r="AJ647" s="257"/>
    </row>
    <row r="648" spans="1:36" ht="14.4">
      <c r="A648" s="257">
        <v>3</v>
      </c>
      <c r="C648" s="284" t="s">
        <v>627</v>
      </c>
      <c r="E648" s="257" t="s">
        <v>52</v>
      </c>
      <c r="F648" s="267" t="s">
        <v>2132</v>
      </c>
      <c r="G648" s="348">
        <v>0.69947864655000003</v>
      </c>
      <c r="H648" s="349">
        <v>2.3328076090000004E-2</v>
      </c>
      <c r="I648" s="349">
        <v>4.6902001899999997E-2</v>
      </c>
      <c r="J648" s="349">
        <v>0.20131765856</v>
      </c>
      <c r="K648" s="349">
        <v>0.42793091</v>
      </c>
      <c r="L648" s="348">
        <v>3.6890595689655172</v>
      </c>
      <c r="M648" s="263">
        <v>42.465057000000002</v>
      </c>
      <c r="N648" s="263">
        <v>9.1202019667453352E-2</v>
      </c>
      <c r="O648" s="262">
        <v>4.8254618180399994E-6</v>
      </c>
      <c r="P648" s="262">
        <v>1.4412423788527499E-8</v>
      </c>
      <c r="Q648" s="285">
        <v>0.2651743989</v>
      </c>
      <c r="R648" s="281">
        <v>2.0532764999999999E-3</v>
      </c>
      <c r="S648" s="258"/>
      <c r="T648" s="258" t="s">
        <v>2133</v>
      </c>
      <c r="U648" s="258"/>
      <c r="V648" s="258"/>
      <c r="W648" s="257"/>
      <c r="X648" s="299"/>
      <c r="Y648" s="257"/>
      <c r="Z648" s="257"/>
      <c r="AA648" s="257"/>
      <c r="AB648" s="257"/>
      <c r="AC648" s="257"/>
      <c r="AD648" s="257"/>
      <c r="AE648" s="257"/>
      <c r="AF648" s="257"/>
      <c r="AG648" s="257"/>
      <c r="AH648" s="257"/>
      <c r="AI648" s="257"/>
      <c r="AJ648" s="257"/>
    </row>
    <row r="649" spans="1:36" ht="14.4">
      <c r="A649" s="257">
        <v>3</v>
      </c>
      <c r="C649" s="284" t="s">
        <v>628</v>
      </c>
      <c r="E649" s="257" t="s">
        <v>52</v>
      </c>
      <c r="F649" s="267" t="s">
        <v>2134</v>
      </c>
      <c r="G649" s="348">
        <v>1.2844617565500001</v>
      </c>
      <c r="H649" s="349">
        <v>2.3328076090000004E-2</v>
      </c>
      <c r="I649" s="349">
        <v>4.6902001899999997E-2</v>
      </c>
      <c r="J649" s="349">
        <v>0.78630076855999997</v>
      </c>
      <c r="K649" s="349">
        <v>0.42793091</v>
      </c>
      <c r="L649" s="348">
        <v>3.6890595689655172</v>
      </c>
      <c r="M649" s="263">
        <v>42.465057000000002</v>
      </c>
      <c r="N649" s="263">
        <v>9.0266115171351066E-2</v>
      </c>
      <c r="O649" s="262">
        <v>4.5981833181399994E-6</v>
      </c>
      <c r="P649" s="262">
        <v>1.9590549580457499E-8</v>
      </c>
      <c r="Q649" s="285">
        <v>0.2651743989</v>
      </c>
      <c r="R649" s="281">
        <v>2.2558117000000002E-3</v>
      </c>
      <c r="S649" s="258"/>
      <c r="T649" s="258" t="s">
        <v>2135</v>
      </c>
      <c r="U649" s="258"/>
      <c r="V649" s="258"/>
      <c r="W649" s="257"/>
      <c r="X649" s="299"/>
      <c r="Y649" s="257"/>
      <c r="Z649" s="257"/>
      <c r="AA649" s="257"/>
      <c r="AB649" s="257"/>
      <c r="AC649" s="257"/>
      <c r="AD649" s="257"/>
      <c r="AE649" s="257"/>
      <c r="AF649" s="257"/>
      <c r="AG649" s="257"/>
      <c r="AH649" s="257"/>
      <c r="AI649" s="257"/>
      <c r="AJ649" s="257"/>
    </row>
    <row r="650" spans="1:36" ht="14.4">
      <c r="A650" s="257">
        <v>3</v>
      </c>
      <c r="C650" s="284" t="s">
        <v>629</v>
      </c>
      <c r="E650" s="257" t="s">
        <v>52</v>
      </c>
      <c r="F650" s="267" t="s">
        <v>2136</v>
      </c>
      <c r="G650" s="348">
        <v>0.74366051778999998</v>
      </c>
      <c r="H650" s="349">
        <v>3.2952007379999995E-2</v>
      </c>
      <c r="I650" s="349">
        <v>8.8111806000000001E-2</v>
      </c>
      <c r="J650" s="349">
        <v>0.20586969440999997</v>
      </c>
      <c r="K650" s="349">
        <v>0.41672701000000001</v>
      </c>
      <c r="L650" s="348">
        <v>3.592474224137931</v>
      </c>
      <c r="M650" s="263">
        <v>44.722188000000003</v>
      </c>
      <c r="N650" s="263">
        <v>9.7812144688135066E-2</v>
      </c>
      <c r="O650" s="262">
        <v>5.2490227641400002E-6</v>
      </c>
      <c r="P650" s="262">
        <v>1.4898089620787E-8</v>
      </c>
      <c r="Q650" s="285">
        <v>0.15399273050000001</v>
      </c>
      <c r="R650" s="281">
        <v>2.0718481999999999E-3</v>
      </c>
      <c r="S650" s="258"/>
      <c r="T650" s="258" t="s">
        <v>2137</v>
      </c>
      <c r="U650" s="258"/>
      <c r="V650" s="258"/>
      <c r="W650" s="257"/>
      <c r="X650" s="299"/>
      <c r="Y650" s="257"/>
      <c r="Z650" s="257"/>
      <c r="AA650" s="257"/>
      <c r="AB650" s="257"/>
      <c r="AC650" s="257"/>
      <c r="AD650" s="257"/>
      <c r="AE650" s="257"/>
      <c r="AF650" s="257"/>
      <c r="AG650" s="257"/>
      <c r="AH650" s="257"/>
      <c r="AI650" s="257"/>
      <c r="AJ650" s="257"/>
    </row>
    <row r="651" spans="1:36" ht="14.4">
      <c r="A651" s="257">
        <v>3</v>
      </c>
      <c r="C651" s="284" t="s">
        <v>630</v>
      </c>
      <c r="E651" s="257" t="s">
        <v>52</v>
      </c>
      <c r="F651" s="267" t="s">
        <v>2138</v>
      </c>
      <c r="G651" s="348">
        <v>0.81999614498999995</v>
      </c>
      <c r="H651" s="349">
        <v>2.3630300850000001E-2</v>
      </c>
      <c r="I651" s="349">
        <v>5.33218689E-2</v>
      </c>
      <c r="J651" s="349">
        <v>0.43114100523999999</v>
      </c>
      <c r="K651" s="349">
        <v>0.31190297</v>
      </c>
      <c r="L651" s="348">
        <v>2.6888187068965514</v>
      </c>
      <c r="M651" s="263">
        <v>45.956238999999997</v>
      </c>
      <c r="N651" s="263">
        <v>6.8255975939196412E-2</v>
      </c>
      <c r="O651" s="262">
        <v>3.5064340274800003E-6</v>
      </c>
      <c r="P651" s="262">
        <v>1.2928798890303001E-8</v>
      </c>
      <c r="Q651" s="285">
        <v>0.27845736919999997</v>
      </c>
      <c r="R651" s="281">
        <v>2.615133E-3</v>
      </c>
      <c r="S651" s="258"/>
      <c r="T651" s="260" t="s">
        <v>2139</v>
      </c>
      <c r="U651" s="258"/>
      <c r="V651" s="258"/>
      <c r="W651" s="257"/>
      <c r="X651" s="299"/>
      <c r="Y651" s="257"/>
      <c r="Z651" s="257"/>
      <c r="AA651" s="257"/>
      <c r="AB651" s="257"/>
      <c r="AC651" s="257"/>
      <c r="AD651" s="257"/>
      <c r="AE651" s="257"/>
      <c r="AF651" s="257"/>
      <c r="AG651" s="257"/>
      <c r="AH651" s="257"/>
      <c r="AI651" s="257"/>
      <c r="AJ651" s="257"/>
    </row>
    <row r="652" spans="1:36" ht="14.4">
      <c r="A652" s="257">
        <v>3</v>
      </c>
      <c r="C652" s="284" t="s">
        <v>631</v>
      </c>
      <c r="E652" s="257" t="s">
        <v>52</v>
      </c>
      <c r="F652" s="267" t="s">
        <v>2140</v>
      </c>
      <c r="G652" s="348">
        <v>0.58086988459</v>
      </c>
      <c r="H652" s="349">
        <v>1.5309174389999999E-2</v>
      </c>
      <c r="I652" s="349">
        <v>4.17081381E-2</v>
      </c>
      <c r="J652" s="349">
        <v>0.37570748209999999</v>
      </c>
      <c r="K652" s="349">
        <v>0.14814509000000001</v>
      </c>
      <c r="L652" s="348">
        <v>1.2771128448275861</v>
      </c>
      <c r="M652" s="263">
        <v>22.812756</v>
      </c>
      <c r="N652" s="263">
        <v>5.8224497728367616E-2</v>
      </c>
      <c r="O652" s="262">
        <v>3.1887424455399998E-6</v>
      </c>
      <c r="P652" s="262">
        <v>6.7974699143840005E-9</v>
      </c>
      <c r="Q652" s="285">
        <v>0.1022924013</v>
      </c>
      <c r="R652" s="281">
        <v>2.6116673999999999E-3</v>
      </c>
      <c r="S652" s="258"/>
      <c r="T652" s="260" t="s">
        <v>2141</v>
      </c>
      <c r="U652" s="258"/>
      <c r="V652" s="258"/>
      <c r="W652" s="257"/>
      <c r="X652" s="299"/>
      <c r="Y652" s="257"/>
      <c r="Z652" s="257"/>
      <c r="AA652" s="257"/>
      <c r="AB652" s="257"/>
      <c r="AC652" s="257"/>
      <c r="AD652" s="257"/>
      <c r="AE652" s="257"/>
      <c r="AF652" s="257"/>
      <c r="AG652" s="257"/>
      <c r="AH652" s="257"/>
      <c r="AI652" s="257"/>
      <c r="AJ652" s="257"/>
    </row>
    <row r="653" spans="1:36" ht="14.4">
      <c r="A653" s="257">
        <v>3</v>
      </c>
      <c r="C653" s="284" t="s">
        <v>632</v>
      </c>
      <c r="E653" s="257" t="s">
        <v>52</v>
      </c>
      <c r="F653" s="267" t="s">
        <v>2142</v>
      </c>
      <c r="G653" s="348">
        <v>1.5131328724045625</v>
      </c>
      <c r="H653" s="349">
        <v>1.5270361462599998E-2</v>
      </c>
      <c r="I653" s="349">
        <v>0.10902866092399999</v>
      </c>
      <c r="J653" s="349">
        <v>0.62853776001796258</v>
      </c>
      <c r="K653" s="349">
        <v>0.76029608999999998</v>
      </c>
      <c r="L653" s="348">
        <v>6.554276637931034</v>
      </c>
      <c r="M653" s="263">
        <v>177.04084</v>
      </c>
      <c r="N653" s="263">
        <v>0.1549424891996157</v>
      </c>
      <c r="O653" s="262">
        <v>8.3501923318900634E-6</v>
      </c>
      <c r="P653" s="262">
        <v>2.1059425663827599E-8</v>
      </c>
      <c r="Q653" s="285">
        <v>0.35933712043496996</v>
      </c>
      <c r="R653" s="281">
        <v>3.0121662E-4</v>
      </c>
      <c r="S653" s="258"/>
      <c r="T653" s="258" t="s">
        <v>1184</v>
      </c>
      <c r="U653" s="258"/>
      <c r="V653" s="258"/>
      <c r="W653" s="257"/>
      <c r="X653" s="299"/>
      <c r="Y653" s="257"/>
      <c r="Z653" s="257"/>
      <c r="AA653" s="257"/>
      <c r="AB653" s="257"/>
      <c r="AC653" s="257"/>
      <c r="AD653" s="257"/>
      <c r="AE653" s="257"/>
      <c r="AF653" s="257"/>
      <c r="AG653" s="257"/>
      <c r="AH653" s="257"/>
      <c r="AI653" s="257"/>
      <c r="AJ653" s="257"/>
    </row>
    <row r="654" spans="1:36" ht="14.4">
      <c r="A654" s="257">
        <v>3</v>
      </c>
      <c r="C654" s="284" t="s">
        <v>633</v>
      </c>
      <c r="E654" s="257" t="s">
        <v>52</v>
      </c>
      <c r="F654" s="267" t="s">
        <v>2143</v>
      </c>
      <c r="G654" s="348">
        <v>0.94755877741716277</v>
      </c>
      <c r="H654" s="349">
        <v>6.490058133200001E-2</v>
      </c>
      <c r="I654" s="349">
        <v>5.3613900150000005E-2</v>
      </c>
      <c r="J654" s="349">
        <v>0.58343142593516273</v>
      </c>
      <c r="K654" s="349">
        <v>0.24561287000000001</v>
      </c>
      <c r="L654" s="348">
        <v>2.117352327586207</v>
      </c>
      <c r="M654" s="263">
        <v>105.55431</v>
      </c>
      <c r="N654" s="263">
        <v>5.8457825085942335E-2</v>
      </c>
      <c r="O654" s="262">
        <v>3.0869225413410002E-6</v>
      </c>
      <c r="P654" s="262">
        <v>7.3750200206054699E-9</v>
      </c>
      <c r="Q654" s="285">
        <v>0.3299493431728</v>
      </c>
      <c r="R654" s="281">
        <v>2.0402727E-4</v>
      </c>
      <c r="S654" s="258"/>
      <c r="T654" s="258" t="s">
        <v>1184</v>
      </c>
      <c r="U654" s="258"/>
      <c r="V654" s="258"/>
      <c r="W654" s="257"/>
      <c r="X654" s="299"/>
      <c r="Y654" s="257"/>
      <c r="Z654" s="257"/>
      <c r="AA654" s="257"/>
      <c r="AB654" s="257"/>
      <c r="AC654" s="257"/>
      <c r="AD654" s="257"/>
      <c r="AE654" s="257"/>
      <c r="AF654" s="257"/>
      <c r="AG654" s="257"/>
      <c r="AH654" s="257"/>
      <c r="AI654" s="257"/>
      <c r="AJ654" s="257"/>
    </row>
    <row r="655" spans="1:36" ht="14.4">
      <c r="A655" s="257">
        <v>3</v>
      </c>
      <c r="C655" s="284" t="s">
        <v>634</v>
      </c>
      <c r="E655" s="257" t="s">
        <v>52</v>
      </c>
      <c r="F655" s="267" t="s">
        <v>2144</v>
      </c>
      <c r="G655" s="348">
        <v>0.64715898999999999</v>
      </c>
      <c r="H655" s="349">
        <v>9.5839900000000006E-3</v>
      </c>
      <c r="I655" s="349">
        <v>0.17937500000000001</v>
      </c>
      <c r="J655" s="349">
        <v>0</v>
      </c>
      <c r="K655" s="349">
        <v>0.4582</v>
      </c>
      <c r="L655" s="348">
        <v>3.9499999999999997</v>
      </c>
      <c r="M655" s="263">
        <v>57.367199999999997</v>
      </c>
      <c r="N655" s="263">
        <v>0.13706471882412002</v>
      </c>
      <c r="O655" s="262">
        <v>7.3969498000000005E-6</v>
      </c>
      <c r="P655" s="262">
        <v>1.5486226175000001E-8</v>
      </c>
      <c r="Q655" s="285">
        <v>0.53957639999999996</v>
      </c>
      <c r="R655" s="281">
        <v>2.3071197000000001E-4</v>
      </c>
      <c r="S655" s="258"/>
      <c r="T655" s="258" t="s">
        <v>1207</v>
      </c>
      <c r="U655" s="258"/>
      <c r="V655" s="258"/>
      <c r="W655" s="257"/>
      <c r="X655" s="299"/>
      <c r="Y655" s="257"/>
      <c r="Z655" s="257"/>
      <c r="AA655" s="257"/>
      <c r="AB655" s="257"/>
      <c r="AC655" s="257"/>
      <c r="AD655" s="257"/>
      <c r="AE655" s="257"/>
      <c r="AF655" s="257"/>
      <c r="AG655" s="257"/>
      <c r="AH655" s="257"/>
      <c r="AI655" s="257"/>
      <c r="AJ655" s="257"/>
    </row>
    <row r="656" spans="1:36" ht="14.4">
      <c r="A656" s="257">
        <v>3</v>
      </c>
      <c r="C656" s="284" t="s">
        <v>1134</v>
      </c>
      <c r="E656" s="257" t="s">
        <v>52</v>
      </c>
      <c r="F656" s="267" t="s">
        <v>2145</v>
      </c>
      <c r="G656" s="348">
        <v>0.93517726878999996</v>
      </c>
      <c r="H656" s="349">
        <v>2.2414130220000002E-2</v>
      </c>
      <c r="I656" s="349">
        <v>3.1283228439999998E-2</v>
      </c>
      <c r="J656" s="349">
        <v>0.44037485012999994</v>
      </c>
      <c r="K656" s="349">
        <v>0.44110505999999999</v>
      </c>
      <c r="L656" s="348">
        <v>3.8026298275862067</v>
      </c>
      <c r="M656" s="263">
        <v>87.255449999999996</v>
      </c>
      <c r="N656" s="263">
        <v>8.0214658651946463E-2</v>
      </c>
      <c r="O656" s="262">
        <v>4.0676332502909998E-6</v>
      </c>
      <c r="P656" s="262">
        <v>1.17344968027413E-8</v>
      </c>
      <c r="Q656" s="285">
        <v>0.72313329165200002</v>
      </c>
      <c r="R656" s="281">
        <v>2.1959837999999999E-4</v>
      </c>
      <c r="S656" s="258"/>
      <c r="T656" s="260" t="s">
        <v>1210</v>
      </c>
      <c r="U656" s="258"/>
      <c r="V656" s="258"/>
      <c r="W656" s="257"/>
      <c r="X656" s="299"/>
      <c r="Y656" s="257"/>
      <c r="Z656" s="257"/>
      <c r="AA656" s="257"/>
      <c r="AB656" s="257"/>
      <c r="AC656" s="257"/>
      <c r="AD656" s="257"/>
      <c r="AE656" s="257"/>
      <c r="AF656" s="257"/>
      <c r="AG656" s="257"/>
      <c r="AH656" s="257"/>
      <c r="AI656" s="257"/>
      <c r="AJ656" s="257"/>
    </row>
    <row r="657" spans="1:36" ht="14.4">
      <c r="C657" s="284" t="s">
        <v>1133</v>
      </c>
      <c r="E657" s="257" t="s">
        <v>52</v>
      </c>
      <c r="F657" s="267" t="s">
        <v>2146</v>
      </c>
      <c r="G657" s="348">
        <v>0.28789575000000001</v>
      </c>
      <c r="H657" s="349">
        <v>4.5207499999999996E-3</v>
      </c>
      <c r="I657" s="349">
        <v>0.109375</v>
      </c>
      <c r="J657" s="349">
        <v>0</v>
      </c>
      <c r="K657" s="349">
        <v>0.17399999999999999</v>
      </c>
      <c r="L657" s="348">
        <v>1.4999999999999998</v>
      </c>
      <c r="M657" s="263">
        <v>21.783000000000001</v>
      </c>
      <c r="N657" s="263">
        <v>6.7064082546399992E-2</v>
      </c>
      <c r="O657" s="262">
        <v>3.6671649999999995E-6</v>
      </c>
      <c r="P657" s="262">
        <v>6.8878147500000015E-9</v>
      </c>
      <c r="Q657" s="285">
        <v>0.2048835</v>
      </c>
      <c r="R657" s="281">
        <v>1.0082599E-4</v>
      </c>
      <c r="S657" s="258"/>
      <c r="T657" s="258" t="s">
        <v>1212</v>
      </c>
      <c r="U657" s="258"/>
      <c r="V657" s="258"/>
      <c r="W657" s="257"/>
      <c r="X657" s="299"/>
      <c r="Y657" s="257"/>
      <c r="Z657" s="257"/>
      <c r="AA657" s="257"/>
      <c r="AB657" s="257"/>
      <c r="AC657" s="257"/>
      <c r="AD657" s="257"/>
      <c r="AE657" s="257"/>
      <c r="AF657" s="257"/>
      <c r="AG657" s="257"/>
      <c r="AH657" s="257"/>
      <c r="AI657" s="257"/>
      <c r="AJ657" s="257"/>
    </row>
    <row r="658" spans="1:36">
      <c r="C658" s="284" t="s">
        <v>635</v>
      </c>
      <c r="E658" s="257" t="s">
        <v>52</v>
      </c>
      <c r="F658" s="267" t="s">
        <v>2147</v>
      </c>
      <c r="G658" s="267">
        <v>6.3723988980738193</v>
      </c>
      <c r="H658" s="274">
        <v>0.15330987204799998</v>
      </c>
      <c r="I658" s="274">
        <v>3.3692251860000004</v>
      </c>
      <c r="J658" s="274">
        <v>0.3227524400258186</v>
      </c>
      <c r="K658" s="274">
        <v>2.5271113999999999</v>
      </c>
      <c r="L658" s="267">
        <v>21.785443103448273</v>
      </c>
      <c r="M658" s="263">
        <v>52.560085000000001</v>
      </c>
      <c r="N658" s="263">
        <v>1.1710672423661492</v>
      </c>
      <c r="O658" s="262">
        <v>5.5367114719964167E-5</v>
      </c>
      <c r="P658" s="262">
        <v>4.2134884090593199E-7</v>
      </c>
      <c r="Q658" s="285">
        <v>0.476727972</v>
      </c>
      <c r="R658" s="281">
        <v>6.0620060999999996E-3</v>
      </c>
      <c r="S658" s="258"/>
      <c r="T658" s="258" t="s">
        <v>1173</v>
      </c>
      <c r="U658" s="258"/>
      <c r="V658" s="258"/>
      <c r="W658" s="257"/>
      <c r="X658" s="299"/>
      <c r="Y658" s="257"/>
      <c r="Z658" s="257"/>
      <c r="AA658" s="257"/>
      <c r="AB658" s="257"/>
      <c r="AC658" s="257"/>
      <c r="AD658" s="257"/>
      <c r="AE658" s="257"/>
      <c r="AF658" s="257"/>
      <c r="AG658" s="257"/>
      <c r="AH658" s="257"/>
      <c r="AI658" s="257"/>
      <c r="AJ658" s="257"/>
    </row>
    <row r="659" spans="1:36" ht="14.4">
      <c r="A659" s="257">
        <v>3</v>
      </c>
      <c r="C659" s="284" t="s">
        <v>636</v>
      </c>
      <c r="E659" s="257" t="s">
        <v>52</v>
      </c>
      <c r="F659" s="267" t="s">
        <v>2148</v>
      </c>
      <c r="G659" s="348">
        <v>0.71358213774000001</v>
      </c>
      <c r="H659" s="349">
        <v>8.0617597200000002E-2</v>
      </c>
      <c r="I659" s="349">
        <v>0.345103035</v>
      </c>
      <c r="J659" s="349">
        <v>7.6083785540000004E-2</v>
      </c>
      <c r="K659" s="349">
        <v>0.21177772</v>
      </c>
      <c r="L659" s="348">
        <v>1.8256699999999999</v>
      </c>
      <c r="M659" s="263">
        <v>35.261510999999999</v>
      </c>
      <c r="N659" s="263">
        <v>7.3793992935240069E-2</v>
      </c>
      <c r="O659" s="262">
        <v>4.0887018135799999E-6</v>
      </c>
      <c r="P659" s="262">
        <v>7.6936772078830004E-9</v>
      </c>
      <c r="Q659" s="285">
        <v>9.0210790149999998E-2</v>
      </c>
      <c r="R659" s="281">
        <v>3.9700648999999998E-4</v>
      </c>
      <c r="S659" s="258"/>
      <c r="T659" s="260" t="s">
        <v>1213</v>
      </c>
      <c r="U659" s="258"/>
      <c r="V659" s="258"/>
      <c r="W659" s="257"/>
      <c r="X659" s="299"/>
      <c r="Y659" s="257"/>
      <c r="Z659" s="257"/>
      <c r="AA659" s="257"/>
      <c r="AB659" s="257"/>
      <c r="AC659" s="257"/>
      <c r="AD659" s="257"/>
      <c r="AE659" s="257"/>
      <c r="AF659" s="257"/>
      <c r="AG659" s="257"/>
      <c r="AH659" s="257"/>
      <c r="AI659" s="257"/>
      <c r="AJ659" s="257"/>
    </row>
    <row r="660" spans="1:36" ht="14.4">
      <c r="A660" s="257">
        <v>3</v>
      </c>
      <c r="C660" s="284" t="s">
        <v>637</v>
      </c>
      <c r="E660" s="257" t="s">
        <v>52</v>
      </c>
      <c r="F660" s="267" t="s">
        <v>2149</v>
      </c>
      <c r="G660" s="348">
        <v>0.38610352062999997</v>
      </c>
      <c r="H660" s="349">
        <v>2.4911597089999998E-2</v>
      </c>
      <c r="I660" s="349">
        <v>7.3330417999999994E-2</v>
      </c>
      <c r="J660" s="349">
        <v>7.6083785540000004E-2</v>
      </c>
      <c r="K660" s="349">
        <v>0.21177772</v>
      </c>
      <c r="L660" s="348">
        <v>1.8256699999999999</v>
      </c>
      <c r="M660" s="263">
        <v>35.261510999999999</v>
      </c>
      <c r="N660" s="263">
        <v>5.6602126501563987E-2</v>
      </c>
      <c r="O660" s="262">
        <v>3.0693858258799998E-6</v>
      </c>
      <c r="P660" s="262">
        <v>7.6460676075819998E-9</v>
      </c>
      <c r="Q660" s="285">
        <v>9.0210790149999998E-2</v>
      </c>
      <c r="R660" s="281">
        <v>1.4575680999999999E-4</v>
      </c>
      <c r="S660" s="258"/>
      <c r="T660" s="260" t="s">
        <v>1213</v>
      </c>
      <c r="U660" s="258"/>
      <c r="V660" s="258"/>
      <c r="W660" s="257"/>
      <c r="X660" s="299"/>
      <c r="Y660" s="257"/>
      <c r="Z660" s="257"/>
      <c r="AA660" s="257"/>
      <c r="AB660" s="257"/>
      <c r="AC660" s="257"/>
      <c r="AD660" s="257"/>
      <c r="AE660" s="257"/>
      <c r="AF660" s="257"/>
      <c r="AG660" s="257"/>
      <c r="AH660" s="257"/>
      <c r="AI660" s="257"/>
      <c r="AJ660" s="257"/>
    </row>
    <row r="661" spans="1:36" ht="14.4">
      <c r="A661" s="257">
        <v>3</v>
      </c>
      <c r="C661" s="284" t="s">
        <v>638</v>
      </c>
      <c r="E661" s="257" t="s">
        <v>52</v>
      </c>
      <c r="F661" s="267" t="s">
        <v>2150</v>
      </c>
      <c r="G661" s="348">
        <v>0.156176703429</v>
      </c>
      <c r="H661" s="349">
        <v>1.007660095E-2</v>
      </c>
      <c r="I661" s="349">
        <v>2.9661742300000002E-2</v>
      </c>
      <c r="J661" s="349">
        <v>3.0775464179000001E-2</v>
      </c>
      <c r="K661" s="349">
        <v>8.5662896000000002E-2</v>
      </c>
      <c r="L661" s="348">
        <v>0.73847324137931036</v>
      </c>
      <c r="M661" s="263">
        <v>14.263083</v>
      </c>
      <c r="N661" s="263">
        <v>2.2895242291536267E-2</v>
      </c>
      <c r="O661" s="262">
        <v>1.2415493291399999E-6</v>
      </c>
      <c r="P661" s="262">
        <v>3.0927913991734001E-9</v>
      </c>
      <c r="Q661" s="285">
        <v>3.6489757915999996E-2</v>
      </c>
      <c r="R661" s="281">
        <v>5.8957810000000001E-5</v>
      </c>
      <c r="S661" s="258"/>
      <c r="T661" s="260" t="s">
        <v>1213</v>
      </c>
      <c r="U661" s="258"/>
      <c r="V661" s="258"/>
      <c r="W661" s="257"/>
      <c r="X661" s="299"/>
      <c r="Y661" s="257"/>
      <c r="Z661" s="257"/>
      <c r="AA661" s="257"/>
      <c r="AB661" s="257"/>
      <c r="AC661" s="257"/>
      <c r="AD661" s="257"/>
      <c r="AE661" s="257"/>
      <c r="AF661" s="257"/>
      <c r="AG661" s="257"/>
      <c r="AH661" s="257"/>
      <c r="AI661" s="257"/>
      <c r="AJ661" s="257"/>
    </row>
    <row r="662" spans="1:36" ht="14.4">
      <c r="A662" s="257">
        <v>3</v>
      </c>
      <c r="C662" s="284" t="s">
        <v>639</v>
      </c>
      <c r="E662" s="257" t="s">
        <v>52</v>
      </c>
      <c r="F662" s="267" t="s">
        <v>2151</v>
      </c>
      <c r="G662" s="348">
        <v>4.4250065923000001E-2</v>
      </c>
      <c r="H662" s="349">
        <v>2.8550369339999998E-3</v>
      </c>
      <c r="I662" s="349">
        <v>8.4041602999999996E-3</v>
      </c>
      <c r="J662" s="349">
        <v>8.7197146890000011E-3</v>
      </c>
      <c r="K662" s="349">
        <v>2.4271154E-2</v>
      </c>
      <c r="L662" s="348">
        <v>0.20923408620689654</v>
      </c>
      <c r="M662" s="263">
        <v>4.0412068999999997</v>
      </c>
      <c r="N662" s="263">
        <v>6.4869853329589805E-3</v>
      </c>
      <c r="O662" s="262">
        <v>3.5177231065600001E-7</v>
      </c>
      <c r="P662" s="262">
        <v>8.7629090672979987E-10</v>
      </c>
      <c r="Q662" s="285">
        <v>1.0338764593E-2</v>
      </c>
      <c r="R662" s="281">
        <v>1.6704712999999998E-5</v>
      </c>
      <c r="S662" s="258"/>
      <c r="T662" s="260" t="s">
        <v>1213</v>
      </c>
      <c r="U662" s="258"/>
      <c r="V662" s="258"/>
      <c r="W662" s="257"/>
      <c r="X662" s="299"/>
      <c r="Y662" s="257"/>
      <c r="Z662" s="257"/>
      <c r="AA662" s="257"/>
      <c r="AB662" s="257"/>
      <c r="AC662" s="257"/>
      <c r="AD662" s="257"/>
      <c r="AE662" s="257"/>
      <c r="AF662" s="257"/>
      <c r="AG662" s="257"/>
      <c r="AH662" s="257"/>
      <c r="AI662" s="257"/>
      <c r="AJ662" s="257"/>
    </row>
    <row r="663" spans="1:36" ht="14.4">
      <c r="A663" s="257">
        <v>3</v>
      </c>
      <c r="C663" s="284" t="s">
        <v>640</v>
      </c>
      <c r="E663" s="257" t="s">
        <v>52</v>
      </c>
      <c r="F663" s="267" t="s">
        <v>2152</v>
      </c>
      <c r="G663" s="348">
        <v>1.8220615445500001E-2</v>
      </c>
      <c r="H663" s="349">
        <v>1.1756034460000001E-3</v>
      </c>
      <c r="I663" s="349">
        <v>3.4605366300000003E-3</v>
      </c>
      <c r="J663" s="349">
        <v>3.5904707694999999E-3</v>
      </c>
      <c r="K663" s="349">
        <v>9.9940046000000001E-3</v>
      </c>
      <c r="L663" s="348">
        <v>8.6155212068965509E-2</v>
      </c>
      <c r="M663" s="263">
        <v>1.6640264</v>
      </c>
      <c r="N663" s="263">
        <v>2.6711115947014299E-3</v>
      </c>
      <c r="O663" s="262">
        <v>1.4484742142299999E-7</v>
      </c>
      <c r="P663" s="262">
        <v>3.6082566124034005E-10</v>
      </c>
      <c r="Q663" s="285">
        <v>4.2571384736000001E-3</v>
      </c>
      <c r="R663" s="281">
        <v>6.8784111000000001E-6</v>
      </c>
      <c r="S663" s="258"/>
      <c r="T663" s="260" t="s">
        <v>1213</v>
      </c>
      <c r="U663" s="258"/>
      <c r="V663" s="258"/>
      <c r="W663" s="257"/>
      <c r="X663" s="299"/>
      <c r="Y663" s="257"/>
      <c r="Z663" s="257"/>
      <c r="AA663" s="257"/>
      <c r="AB663" s="257"/>
      <c r="AC663" s="257"/>
      <c r="AD663" s="257"/>
      <c r="AE663" s="257"/>
      <c r="AF663" s="257"/>
      <c r="AG663" s="257"/>
      <c r="AH663" s="257"/>
      <c r="AI663" s="257"/>
      <c r="AJ663" s="257"/>
    </row>
    <row r="664" spans="1:36" ht="14.4">
      <c r="A664" s="257">
        <v>3</v>
      </c>
      <c r="C664" s="284" t="s">
        <v>641</v>
      </c>
      <c r="E664" s="257" t="s">
        <v>52</v>
      </c>
      <c r="F664" s="267" t="s">
        <v>2153</v>
      </c>
      <c r="G664" s="348">
        <v>1.21470769397E-2</v>
      </c>
      <c r="H664" s="349">
        <v>7.8373563700000009E-4</v>
      </c>
      <c r="I664" s="349">
        <v>2.30702442E-3</v>
      </c>
      <c r="J664" s="349">
        <v>2.3936471827000001E-3</v>
      </c>
      <c r="K664" s="349">
        <v>6.6626697000000002E-3</v>
      </c>
      <c r="L664" s="348">
        <v>5.7436807758620687E-2</v>
      </c>
      <c r="M664" s="263">
        <v>1.1093508999999999</v>
      </c>
      <c r="N664" s="263">
        <v>1.780741047307117E-3</v>
      </c>
      <c r="O664" s="262">
        <v>9.6564946580300003E-8</v>
      </c>
      <c r="P664" s="262">
        <v>2.4055044412344004E-10</v>
      </c>
      <c r="Q664" s="285">
        <v>2.8380922824E-3</v>
      </c>
      <c r="R664" s="281">
        <v>4.5856074000000004E-6</v>
      </c>
      <c r="S664" s="258"/>
      <c r="T664" s="260" t="s">
        <v>1213</v>
      </c>
      <c r="U664" s="258"/>
      <c r="V664" s="258"/>
      <c r="W664" s="257"/>
      <c r="X664" s="299"/>
      <c r="Y664" s="257"/>
      <c r="Z664" s="257"/>
      <c r="AA664" s="257"/>
      <c r="AB664" s="257"/>
      <c r="AC664" s="257"/>
      <c r="AD664" s="257"/>
      <c r="AE664" s="257"/>
      <c r="AF664" s="257"/>
      <c r="AG664" s="257"/>
      <c r="AH664" s="257"/>
      <c r="AI664" s="257"/>
      <c r="AJ664" s="257"/>
    </row>
    <row r="665" spans="1:36" ht="14.4">
      <c r="A665" s="257">
        <v>3</v>
      </c>
      <c r="C665" s="284" t="s">
        <v>642</v>
      </c>
      <c r="E665" s="257" t="s">
        <v>52</v>
      </c>
      <c r="F665" s="267" t="s">
        <v>2154</v>
      </c>
      <c r="G665" s="348">
        <v>0.21691209396700001</v>
      </c>
      <c r="H665" s="349">
        <v>1.3995279130000001E-2</v>
      </c>
      <c r="I665" s="349">
        <v>4.1196864799999997E-2</v>
      </c>
      <c r="J665" s="349">
        <v>4.2743700036999996E-2</v>
      </c>
      <c r="K665" s="349">
        <v>0.11897625000000001</v>
      </c>
      <c r="L665" s="348">
        <v>1.0256573275862069</v>
      </c>
      <c r="M665" s="263">
        <v>19.809837999999999</v>
      </c>
      <c r="N665" s="263">
        <v>3.1798947433485915E-2</v>
      </c>
      <c r="O665" s="262">
        <v>1.7243740575199999E-6</v>
      </c>
      <c r="P665" s="262">
        <v>4.2955435803418999E-9</v>
      </c>
      <c r="Q665" s="285">
        <v>5.0680219830000005E-2</v>
      </c>
      <c r="R665" s="281">
        <v>8.1885846999999996E-5</v>
      </c>
      <c r="S665" s="258"/>
      <c r="T665" s="260" t="s">
        <v>1213</v>
      </c>
      <c r="U665" s="258"/>
      <c r="V665" s="258"/>
      <c r="W665" s="257"/>
      <c r="X665" s="299"/>
      <c r="Y665" s="257"/>
      <c r="Z665" s="257"/>
      <c r="AA665" s="257"/>
      <c r="AB665" s="257"/>
      <c r="AC665" s="257"/>
      <c r="AD665" s="257"/>
      <c r="AE665" s="257"/>
      <c r="AF665" s="257"/>
      <c r="AG665" s="257"/>
      <c r="AH665" s="257"/>
      <c r="AI665" s="257"/>
      <c r="AJ665" s="257"/>
    </row>
    <row r="666" spans="1:36" ht="14.4">
      <c r="A666" s="257">
        <v>3</v>
      </c>
      <c r="C666" s="284" t="s">
        <v>643</v>
      </c>
      <c r="E666" s="257" t="s">
        <v>52</v>
      </c>
      <c r="F666" s="267" t="s">
        <v>2155</v>
      </c>
      <c r="G666" s="348">
        <v>1.94700291934</v>
      </c>
      <c r="H666" s="349">
        <v>0.12562162569999999</v>
      </c>
      <c r="I666" s="349">
        <v>0.36978304900000003</v>
      </c>
      <c r="J666" s="349">
        <v>0.38366744464000002</v>
      </c>
      <c r="K666" s="349">
        <v>1.0679308000000001</v>
      </c>
      <c r="L666" s="348">
        <v>9.2063000000000006</v>
      </c>
      <c r="M666" s="263">
        <v>177.81310999999999</v>
      </c>
      <c r="N666" s="263">
        <v>0.28542735294415339</v>
      </c>
      <c r="O666" s="262">
        <v>1.5477981578099998E-5</v>
      </c>
      <c r="P666" s="262">
        <v>3.8556799450263006E-8</v>
      </c>
      <c r="Q666" s="285">
        <v>0.45490565209</v>
      </c>
      <c r="R666" s="281">
        <v>7.3500735999999995E-4</v>
      </c>
      <c r="S666" s="258"/>
      <c r="T666" s="260" t="s">
        <v>1213</v>
      </c>
      <c r="U666" s="258"/>
      <c r="V666" s="258"/>
      <c r="W666" s="257"/>
      <c r="X666" s="299"/>
      <c r="Y666" s="257"/>
      <c r="Z666" s="257"/>
      <c r="AA666" s="257"/>
      <c r="AB666" s="257"/>
      <c r="AC666" s="257"/>
      <c r="AD666" s="257"/>
      <c r="AE666" s="257"/>
      <c r="AF666" s="257"/>
      <c r="AG666" s="257"/>
      <c r="AH666" s="257"/>
      <c r="AI666" s="257"/>
      <c r="AJ666" s="257"/>
    </row>
    <row r="667" spans="1:36" ht="14.4">
      <c r="A667" s="257">
        <v>3</v>
      </c>
      <c r="C667" s="284" t="s">
        <v>644</v>
      </c>
      <c r="E667" s="257" t="s">
        <v>52</v>
      </c>
      <c r="F667" s="267" t="s">
        <v>2156</v>
      </c>
      <c r="G667" s="348">
        <v>1.2520165751099999</v>
      </c>
      <c r="H667" s="349">
        <v>8.0780751499999998E-2</v>
      </c>
      <c r="I667" s="349">
        <v>0.23778829800000001</v>
      </c>
      <c r="J667" s="349">
        <v>0.24671663561000001</v>
      </c>
      <c r="K667" s="349">
        <v>0.68673088999999998</v>
      </c>
      <c r="L667" s="348">
        <v>5.9200938793103441</v>
      </c>
      <c r="M667" s="263">
        <v>114.34238000000001</v>
      </c>
      <c r="N667" s="263">
        <v>0.18354352643131486</v>
      </c>
      <c r="O667" s="262">
        <v>9.9530871626299997E-6</v>
      </c>
      <c r="P667" s="262">
        <v>2.4793877842897998E-8</v>
      </c>
      <c r="Q667" s="285">
        <v>0.29252622201</v>
      </c>
      <c r="R667" s="281">
        <v>4.7264510999999999E-4</v>
      </c>
      <c r="S667" s="258"/>
      <c r="T667" s="260" t="s">
        <v>1213</v>
      </c>
      <c r="U667" s="258"/>
      <c r="V667" s="258"/>
      <c r="W667" s="257"/>
      <c r="X667" s="299"/>
      <c r="Y667" s="257"/>
      <c r="Z667" s="257"/>
      <c r="AA667" s="257"/>
      <c r="AB667" s="257"/>
      <c r="AC667" s="257"/>
      <c r="AD667" s="257"/>
      <c r="AE667" s="257"/>
      <c r="AF667" s="257"/>
      <c r="AG667" s="257"/>
      <c r="AH667" s="257"/>
      <c r="AI667" s="257"/>
      <c r="AJ667" s="257"/>
    </row>
    <row r="668" spans="1:36" ht="14.4">
      <c r="A668" s="257">
        <v>3</v>
      </c>
      <c r="C668" s="284" t="s">
        <v>645</v>
      </c>
      <c r="E668" s="257" t="s">
        <v>52</v>
      </c>
      <c r="F668" s="267" t="s">
        <v>2157</v>
      </c>
      <c r="G668" s="348">
        <v>0.87632483166000008</v>
      </c>
      <c r="H668" s="349">
        <v>5.6540927400000003E-2</v>
      </c>
      <c r="I668" s="349">
        <v>0.16643533100000002</v>
      </c>
      <c r="J668" s="349">
        <v>0.17268454326000002</v>
      </c>
      <c r="K668" s="349">
        <v>0.48066403000000002</v>
      </c>
      <c r="L668" s="348">
        <v>4.1436554310344826</v>
      </c>
      <c r="M668" s="263">
        <v>80.031745000000001</v>
      </c>
      <c r="N668" s="263">
        <v>0.12846774816604459</v>
      </c>
      <c r="O668" s="262">
        <v>6.9664712235400001E-6</v>
      </c>
      <c r="P668" s="262">
        <v>1.7353996063679E-8</v>
      </c>
      <c r="Q668" s="285">
        <v>0.20474808958999999</v>
      </c>
      <c r="R668" s="281">
        <v>3.3081882000000001E-4</v>
      </c>
      <c r="S668" s="258"/>
      <c r="T668" s="260" t="s">
        <v>1213</v>
      </c>
      <c r="U668" s="258"/>
      <c r="V668" s="258"/>
      <c r="W668" s="257"/>
      <c r="X668" s="299"/>
      <c r="Y668" s="257"/>
      <c r="Z668" s="257"/>
      <c r="AA668" s="257"/>
      <c r="AB668" s="257"/>
      <c r="AC668" s="257"/>
      <c r="AD668" s="257"/>
      <c r="AE668" s="257"/>
      <c r="AF668" s="257"/>
      <c r="AG668" s="257"/>
      <c r="AH668" s="257"/>
      <c r="AI668" s="257"/>
      <c r="AJ668" s="257"/>
    </row>
    <row r="669" spans="1:36" ht="14.4">
      <c r="A669" s="257">
        <v>3</v>
      </c>
      <c r="C669" s="284" t="s">
        <v>646</v>
      </c>
      <c r="E669" s="257" t="s">
        <v>52</v>
      </c>
      <c r="F669" s="267" t="s">
        <v>2158</v>
      </c>
      <c r="G669" s="348">
        <v>0.58392734060000007</v>
      </c>
      <c r="H669" s="349">
        <v>3.7675292389999997E-2</v>
      </c>
      <c r="I669" s="349">
        <v>0.11090195899999999</v>
      </c>
      <c r="J669" s="349">
        <v>0.11506603921000001</v>
      </c>
      <c r="K669" s="349">
        <v>0.32028404999999999</v>
      </c>
      <c r="L669" s="348">
        <v>2.7610693965517239</v>
      </c>
      <c r="M669" s="263">
        <v>53.328083999999997</v>
      </c>
      <c r="N669" s="263">
        <v>8.5602766525141899E-2</v>
      </c>
      <c r="O669" s="262">
        <v>4.6420149633299997E-6</v>
      </c>
      <c r="P669" s="262">
        <v>1.1563603426266997E-8</v>
      </c>
      <c r="Q669" s="285">
        <v>0.13643114698</v>
      </c>
      <c r="R669" s="281">
        <v>2.2043670000000001E-4</v>
      </c>
      <c r="S669" s="258"/>
      <c r="T669" s="260" t="s">
        <v>1213</v>
      </c>
      <c r="U669" s="258"/>
      <c r="V669" s="258"/>
      <c r="W669" s="257"/>
      <c r="X669" s="299"/>
      <c r="Y669" s="257"/>
      <c r="Z669" s="257"/>
      <c r="AA669" s="257"/>
      <c r="AB669" s="257"/>
      <c r="AC669" s="257"/>
      <c r="AD669" s="257"/>
      <c r="AE669" s="257"/>
      <c r="AF669" s="257"/>
      <c r="AG669" s="257"/>
      <c r="AH669" s="257"/>
      <c r="AI669" s="257"/>
      <c r="AJ669" s="257"/>
    </row>
    <row r="670" spans="1:36" ht="14.4">
      <c r="A670" s="257">
        <v>3</v>
      </c>
      <c r="C670" s="284" t="s">
        <v>647</v>
      </c>
      <c r="E670" s="257" t="s">
        <v>52</v>
      </c>
      <c r="F670" s="267" t="s">
        <v>2159</v>
      </c>
      <c r="G670" s="348">
        <v>0.43816242383000004</v>
      </c>
      <c r="H670" s="349">
        <v>2.8270464300000003E-2</v>
      </c>
      <c r="I670" s="349">
        <v>8.3217665999999996E-2</v>
      </c>
      <c r="J670" s="349">
        <v>8.6342273529999999E-2</v>
      </c>
      <c r="K670" s="349">
        <v>0.24033202000000001</v>
      </c>
      <c r="L670" s="348">
        <v>2.0718277586206897</v>
      </c>
      <c r="M670" s="263">
        <v>40.015872999999999</v>
      </c>
      <c r="N670" s="263">
        <v>6.4233873270307121E-2</v>
      </c>
      <c r="O670" s="262">
        <v>3.4832355618500002E-6</v>
      </c>
      <c r="P670" s="262">
        <v>8.6769980819350024E-9</v>
      </c>
      <c r="Q670" s="285">
        <v>0.10237404478999999</v>
      </c>
      <c r="R670" s="281">
        <v>1.6540941E-4</v>
      </c>
      <c r="S670" s="258"/>
      <c r="T670" s="260" t="s">
        <v>1213</v>
      </c>
      <c r="U670" s="258"/>
      <c r="V670" s="258"/>
      <c r="W670" s="257"/>
      <c r="X670" s="299"/>
      <c r="Y670" s="257"/>
      <c r="Z670" s="257"/>
      <c r="AA670" s="257"/>
      <c r="AB670" s="257"/>
      <c r="AC670" s="257"/>
      <c r="AD670" s="257"/>
      <c r="AE670" s="257"/>
      <c r="AF670" s="257"/>
      <c r="AG670" s="257"/>
      <c r="AH670" s="257"/>
      <c r="AI670" s="257"/>
      <c r="AJ670" s="257"/>
    </row>
    <row r="671" spans="1:36" ht="14.4">
      <c r="A671" s="257">
        <v>3</v>
      </c>
      <c r="C671" s="284" t="s">
        <v>1110</v>
      </c>
      <c r="E671" s="257" t="s">
        <v>52</v>
      </c>
      <c r="F671" s="267" t="s">
        <v>2160</v>
      </c>
      <c r="G671" s="348">
        <v>0.29239749657000003</v>
      </c>
      <c r="H671" s="349">
        <v>1.8865636620000001E-2</v>
      </c>
      <c r="I671" s="349">
        <v>5.5533372900000003E-2</v>
      </c>
      <c r="J671" s="349">
        <v>5.7618507049999997E-2</v>
      </c>
      <c r="K671" s="349">
        <v>0.16037998000000001</v>
      </c>
      <c r="L671" s="348">
        <v>1.3825860344827585</v>
      </c>
      <c r="M671" s="263">
        <v>26.703662000000001</v>
      </c>
      <c r="N671" s="263">
        <v>4.2864981923361155E-2</v>
      </c>
      <c r="O671" s="262">
        <v>2.3244562758700001E-6</v>
      </c>
      <c r="P671" s="262">
        <v>5.790392760613099E-9</v>
      </c>
      <c r="Q671" s="285">
        <v>6.8316935600000003E-2</v>
      </c>
      <c r="R671" s="281">
        <v>1.1038212E-4</v>
      </c>
      <c r="S671" s="258"/>
      <c r="T671" s="260" t="s">
        <v>1213</v>
      </c>
      <c r="U671" s="258"/>
      <c r="V671" s="258"/>
      <c r="W671" s="257"/>
      <c r="X671" s="299"/>
      <c r="Y671" s="257"/>
      <c r="Z671" s="257"/>
      <c r="AA671" s="257"/>
      <c r="AB671" s="257"/>
      <c r="AC671" s="257"/>
      <c r="AD671" s="257"/>
      <c r="AE671" s="257"/>
      <c r="AF671" s="257"/>
      <c r="AG671" s="257"/>
      <c r="AH671" s="257"/>
      <c r="AI671" s="257"/>
      <c r="AJ671" s="257"/>
    </row>
    <row r="672" spans="1:36" ht="14.4">
      <c r="A672" s="257">
        <v>3</v>
      </c>
      <c r="C672" s="284" t="s">
        <v>1111</v>
      </c>
      <c r="E672" s="257" t="s">
        <v>52</v>
      </c>
      <c r="F672" s="267" t="s">
        <v>2161</v>
      </c>
      <c r="G672" s="348">
        <v>0.21951503268200001</v>
      </c>
      <c r="H672" s="349">
        <v>1.4163222480000001E-2</v>
      </c>
      <c r="I672" s="349">
        <v>4.1691226500000005E-2</v>
      </c>
      <c r="J672" s="349">
        <v>4.3256623702000001E-2</v>
      </c>
      <c r="K672" s="349">
        <v>0.12040396</v>
      </c>
      <c r="L672" s="348">
        <v>1.037965172413793</v>
      </c>
      <c r="M672" s="263">
        <v>20.047556</v>
      </c>
      <c r="N672" s="263">
        <v>3.218053498230234E-2</v>
      </c>
      <c r="O672" s="262">
        <v>1.7450665543300001E-6</v>
      </c>
      <c r="P672" s="262">
        <v>4.3470901795554005E-9</v>
      </c>
      <c r="Q672" s="285">
        <v>5.1288382509999994E-2</v>
      </c>
      <c r="R672" s="281">
        <v>8.2868476999999998E-5</v>
      </c>
      <c r="S672" s="258"/>
      <c r="T672" s="260" t="s">
        <v>1213</v>
      </c>
      <c r="U672" s="258"/>
      <c r="V672" s="258"/>
      <c r="W672" s="257"/>
      <c r="X672" s="299"/>
      <c r="Y672" s="257"/>
      <c r="Z672" s="257"/>
      <c r="AA672" s="257"/>
      <c r="AB672" s="257"/>
      <c r="AC672" s="257"/>
      <c r="AD672" s="257"/>
      <c r="AE672" s="257"/>
      <c r="AF672" s="257"/>
      <c r="AG672" s="257"/>
      <c r="AH672" s="257"/>
      <c r="AI672" s="257"/>
      <c r="AJ672" s="257"/>
    </row>
    <row r="673" spans="1:36" ht="14.4">
      <c r="A673" s="257">
        <v>3</v>
      </c>
      <c r="C673" s="284" t="s">
        <v>1112</v>
      </c>
      <c r="E673" s="257" t="s">
        <v>52</v>
      </c>
      <c r="F673" s="267" t="s">
        <v>2162</v>
      </c>
      <c r="G673" s="348">
        <v>0.17526496764299998</v>
      </c>
      <c r="H673" s="349">
        <v>1.130818548E-2</v>
      </c>
      <c r="I673" s="349">
        <v>3.3287066499999997E-2</v>
      </c>
      <c r="J673" s="349">
        <v>3.4536909662999993E-2</v>
      </c>
      <c r="K673" s="349">
        <v>9.6132806000000001E-2</v>
      </c>
      <c r="L673" s="348">
        <v>0.82873108620689651</v>
      </c>
      <c r="M673" s="263">
        <v>16.006349</v>
      </c>
      <c r="N673" s="263">
        <v>2.5693549608139323E-2</v>
      </c>
      <c r="O673" s="262">
        <v>1.39329424371E-6</v>
      </c>
      <c r="P673" s="262">
        <v>3.4707992107370002E-9</v>
      </c>
      <c r="Q673" s="285">
        <v>4.0949616917000005E-2</v>
      </c>
      <c r="R673" s="281">
        <v>6.6163764000000007E-5</v>
      </c>
      <c r="S673" s="258"/>
      <c r="T673" s="260" t="s">
        <v>1213</v>
      </c>
      <c r="U673" s="258"/>
      <c r="V673" s="258"/>
      <c r="W673" s="257"/>
      <c r="X673" s="299"/>
      <c r="Y673" s="257"/>
      <c r="Z673" s="257"/>
      <c r="AA673" s="257"/>
      <c r="AB673" s="257"/>
      <c r="AC673" s="257"/>
      <c r="AD673" s="257"/>
      <c r="AE673" s="257"/>
      <c r="AF673" s="257"/>
      <c r="AG673" s="257"/>
      <c r="AH673" s="257"/>
      <c r="AI673" s="257"/>
      <c r="AJ673" s="257"/>
    </row>
    <row r="674" spans="1:36" ht="14.4">
      <c r="A674" s="257">
        <v>3</v>
      </c>
      <c r="C674" s="284" t="s">
        <v>1113</v>
      </c>
      <c r="E674" s="257" t="s">
        <v>52</v>
      </c>
      <c r="F674" s="267" t="s">
        <v>2163</v>
      </c>
      <c r="G674" s="348">
        <v>0.15400758286999999</v>
      </c>
      <c r="H674" s="349">
        <v>9.936648230000001E-3</v>
      </c>
      <c r="I674" s="349">
        <v>2.9249773699999999E-2</v>
      </c>
      <c r="J674" s="349">
        <v>3.0348026939999998E-2</v>
      </c>
      <c r="K674" s="349">
        <v>8.4473134000000005E-2</v>
      </c>
      <c r="L674" s="348">
        <v>0.72821667241379306</v>
      </c>
      <c r="M674" s="263">
        <v>14.064985</v>
      </c>
      <c r="N674" s="263">
        <v>2.2577252635949688E-2</v>
      </c>
      <c r="O674" s="262">
        <v>1.2243055777900002E-6</v>
      </c>
      <c r="P674" s="262">
        <v>3.0498359684479998E-9</v>
      </c>
      <c r="Q674" s="285">
        <v>3.5982955348000001E-2</v>
      </c>
      <c r="R674" s="281">
        <v>5.8138950999999999E-5</v>
      </c>
      <c r="S674" s="258"/>
      <c r="T674" s="260" t="s">
        <v>1213</v>
      </c>
      <c r="U674" s="258"/>
      <c r="V674" s="258"/>
      <c r="W674" s="257"/>
      <c r="X674" s="299"/>
      <c r="Y674" s="257"/>
      <c r="Z674" s="257"/>
      <c r="AA674" s="257"/>
      <c r="AB674" s="257"/>
      <c r="AC674" s="257"/>
      <c r="AD674" s="257"/>
      <c r="AE674" s="257"/>
      <c r="AF674" s="257"/>
      <c r="AG674" s="257"/>
      <c r="AH674" s="257"/>
      <c r="AI674" s="257"/>
      <c r="AJ674" s="257"/>
    </row>
    <row r="675" spans="1:36" ht="14.4">
      <c r="A675" s="257">
        <v>3</v>
      </c>
      <c r="C675" s="284" t="s">
        <v>1135</v>
      </c>
      <c r="E675" s="257" t="s">
        <v>52</v>
      </c>
      <c r="F675" s="267" t="s">
        <v>2164</v>
      </c>
      <c r="G675" s="348">
        <v>3.8284983196000003E-2</v>
      </c>
      <c r="H675" s="349">
        <v>2.4701667259999999E-3</v>
      </c>
      <c r="I675" s="349">
        <v>7.2712464999999992E-3</v>
      </c>
      <c r="J675" s="349">
        <v>7.54426297E-3</v>
      </c>
      <c r="K675" s="349">
        <v>2.0999306999999998E-2</v>
      </c>
      <c r="L675" s="348">
        <v>0.18102850862068964</v>
      </c>
      <c r="M675" s="263">
        <v>3.4964363999999999</v>
      </c>
      <c r="N675" s="263">
        <v>5.6125141657548585E-3</v>
      </c>
      <c r="O675" s="262">
        <v>3.0435201747900005E-7</v>
      </c>
      <c r="P675" s="262">
        <v>7.5816345285869986E-10</v>
      </c>
      <c r="Q675" s="285">
        <v>8.9450587300000002E-3</v>
      </c>
      <c r="R675" s="281">
        <v>1.4452852000000001E-5</v>
      </c>
      <c r="S675" s="258"/>
      <c r="T675" s="260" t="s">
        <v>1213</v>
      </c>
      <c r="U675" s="258"/>
      <c r="V675" s="258"/>
      <c r="W675" s="257"/>
      <c r="X675" s="299"/>
      <c r="Y675" s="257"/>
      <c r="Z675" s="257"/>
      <c r="AA675" s="257"/>
      <c r="AB675" s="257"/>
      <c r="AC675" s="257"/>
      <c r="AD675" s="257"/>
      <c r="AE675" s="257"/>
      <c r="AF675" s="257"/>
      <c r="AG675" s="257"/>
      <c r="AH675" s="257"/>
      <c r="AI675" s="257"/>
      <c r="AJ675" s="257"/>
    </row>
    <row r="676" spans="1:36" ht="14.4">
      <c r="A676" s="257">
        <v>3</v>
      </c>
      <c r="C676" s="284" t="s">
        <v>1114</v>
      </c>
      <c r="E676" s="257" t="s">
        <v>52</v>
      </c>
      <c r="F676" s="267" t="s">
        <v>2165</v>
      </c>
      <c r="G676" s="348">
        <v>8.6764834664999999E-2</v>
      </c>
      <c r="H676" s="349">
        <v>5.5981115900000005E-3</v>
      </c>
      <c r="I676" s="349">
        <v>1.6478745699999998E-2</v>
      </c>
      <c r="J676" s="349">
        <v>1.7097479374999999E-2</v>
      </c>
      <c r="K676" s="349">
        <v>4.7590498000000002E-2</v>
      </c>
      <c r="L676" s="348">
        <v>0.41026291379310342</v>
      </c>
      <c r="M676" s="263">
        <v>7.9239351999999998</v>
      </c>
      <c r="N676" s="263">
        <v>1.2719579002824282E-2</v>
      </c>
      <c r="O676" s="262">
        <v>6.8974962347600007E-7</v>
      </c>
      <c r="P676" s="262">
        <v>1.7182174732970999E-9</v>
      </c>
      <c r="Q676" s="285">
        <v>2.0272087730999998E-2</v>
      </c>
      <c r="R676" s="281">
        <v>3.2754338999999999E-5</v>
      </c>
      <c r="S676" s="258"/>
      <c r="T676" s="260" t="s">
        <v>1213</v>
      </c>
      <c r="U676" s="258"/>
      <c r="V676" s="258"/>
      <c r="W676" s="257"/>
      <c r="X676" s="299"/>
      <c r="Y676" s="257"/>
      <c r="Z676" s="257"/>
      <c r="AA676" s="257"/>
      <c r="AB676" s="257"/>
      <c r="AC676" s="257"/>
      <c r="AD676" s="257"/>
      <c r="AE676" s="257"/>
      <c r="AF676" s="257"/>
      <c r="AG676" s="257"/>
      <c r="AH676" s="257"/>
      <c r="AI676" s="257"/>
      <c r="AJ676" s="257"/>
    </row>
    <row r="677" spans="1:36" ht="14.4">
      <c r="A677" s="257">
        <v>3</v>
      </c>
      <c r="C677" s="284" t="s">
        <v>1115</v>
      </c>
      <c r="E677" s="257" t="s">
        <v>52</v>
      </c>
      <c r="F677" s="267" t="s">
        <v>2166</v>
      </c>
      <c r="G677" s="348">
        <v>8.5610862885000003</v>
      </c>
      <c r="H677" s="349">
        <v>0.55236567700000005</v>
      </c>
      <c r="I677" s="349">
        <v>1.6259578399999999</v>
      </c>
      <c r="J677" s="349">
        <v>1.6870083714999999</v>
      </c>
      <c r="K677" s="349">
        <v>4.6957544000000002</v>
      </c>
      <c r="L677" s="348">
        <v>40.480641379310342</v>
      </c>
      <c r="M677" s="263">
        <v>781.85468000000003</v>
      </c>
      <c r="N677" s="263">
        <v>1.2550408519050615</v>
      </c>
      <c r="O677" s="262">
        <v>6.8057594945200001E-5</v>
      </c>
      <c r="P677" s="262">
        <v>1.695365156027E-7</v>
      </c>
      <c r="Q677" s="285">
        <v>2.0002468789000001</v>
      </c>
      <c r="R677" s="281">
        <v>3.2318706000000002E-3</v>
      </c>
      <c r="S677" s="258"/>
      <c r="T677" s="260" t="s">
        <v>1213</v>
      </c>
      <c r="U677" s="258"/>
      <c r="V677" s="258"/>
      <c r="W677" s="257"/>
      <c r="X677" s="299"/>
      <c r="Y677" s="257"/>
      <c r="Z677" s="257"/>
      <c r="AA677" s="257"/>
      <c r="AB677" s="257"/>
      <c r="AC677" s="257"/>
      <c r="AD677" s="257"/>
      <c r="AE677" s="257"/>
      <c r="AF677" s="257"/>
      <c r="AG677" s="257"/>
      <c r="AH677" s="257"/>
      <c r="AI677" s="257"/>
      <c r="AJ677" s="257"/>
    </row>
    <row r="678" spans="1:36" ht="14.4">
      <c r="A678" s="257">
        <v>3</v>
      </c>
      <c r="C678" s="284" t="s">
        <v>1116</v>
      </c>
      <c r="E678" s="257" t="s">
        <v>52</v>
      </c>
      <c r="F678" s="267" t="s">
        <v>2167</v>
      </c>
      <c r="G678" s="348">
        <v>4.2801093547000004</v>
      </c>
      <c r="H678" s="349">
        <v>0.27615485230000003</v>
      </c>
      <c r="I678" s="349">
        <v>0.81289652000000001</v>
      </c>
      <c r="J678" s="349">
        <v>0.84341868240000006</v>
      </c>
      <c r="K678" s="349">
        <v>2.3476393</v>
      </c>
      <c r="L678" s="348">
        <v>20.238269827586205</v>
      </c>
      <c r="M678" s="263">
        <v>390.88772</v>
      </c>
      <c r="N678" s="263">
        <v>0.62745682912339595</v>
      </c>
      <c r="O678" s="262">
        <v>3.4025348782999993E-5</v>
      </c>
      <c r="P678" s="262">
        <v>8.475966677763999E-8</v>
      </c>
      <c r="Q678" s="285">
        <v>1.0000220852999999</v>
      </c>
      <c r="R678" s="281">
        <v>1.6157715E-3</v>
      </c>
      <c r="S678" s="258"/>
      <c r="T678" s="260" t="s">
        <v>1213</v>
      </c>
      <c r="U678" s="258"/>
      <c r="V678" s="258"/>
      <c r="W678" s="257"/>
      <c r="X678" s="299"/>
      <c r="Y678" s="257"/>
      <c r="Z678" s="257"/>
      <c r="AA678" s="257"/>
      <c r="AB678" s="257"/>
      <c r="AC678" s="257"/>
      <c r="AD678" s="257"/>
      <c r="AE678" s="257"/>
      <c r="AF678" s="257"/>
      <c r="AG678" s="257"/>
      <c r="AH678" s="257"/>
      <c r="AI678" s="257"/>
      <c r="AJ678" s="257"/>
    </row>
    <row r="679" spans="1:36" ht="14.4">
      <c r="A679" s="257">
        <v>3</v>
      </c>
      <c r="C679" s="284" t="s">
        <v>1117</v>
      </c>
      <c r="E679" s="257" t="s">
        <v>52</v>
      </c>
      <c r="F679" s="267" t="s">
        <v>2168</v>
      </c>
      <c r="G679" s="348">
        <v>2.8536954453000001</v>
      </c>
      <c r="H679" s="349">
        <v>0.18412188980000002</v>
      </c>
      <c r="I679" s="349">
        <v>0.541985948</v>
      </c>
      <c r="J679" s="349">
        <v>0.56233610749999996</v>
      </c>
      <c r="K679" s="349">
        <v>1.5652515</v>
      </c>
      <c r="L679" s="348">
        <v>13.493547413793102</v>
      </c>
      <c r="M679" s="263">
        <v>260.61822999999998</v>
      </c>
      <c r="N679" s="263">
        <v>0.41834695590670812</v>
      </c>
      <c r="O679" s="262">
        <v>2.2685865305000003E-5</v>
      </c>
      <c r="P679" s="262">
        <v>5.6512171431883996E-8</v>
      </c>
      <c r="Q679" s="285">
        <v>0.66674896959999996</v>
      </c>
      <c r="R679" s="281">
        <v>1.0772901999999999E-3</v>
      </c>
      <c r="S679" s="258"/>
      <c r="T679" s="260" t="s">
        <v>1213</v>
      </c>
      <c r="U679" s="258"/>
      <c r="V679" s="258"/>
      <c r="W679" s="257"/>
      <c r="X679" s="299"/>
      <c r="Y679" s="257"/>
      <c r="Z679" s="257"/>
      <c r="AA679" s="257"/>
      <c r="AB679" s="257"/>
      <c r="AC679" s="257"/>
      <c r="AD679" s="257"/>
      <c r="AE679" s="257"/>
      <c r="AF679" s="257"/>
      <c r="AG679" s="257"/>
      <c r="AH679" s="257"/>
      <c r="AI679" s="257"/>
      <c r="AJ679" s="257"/>
    </row>
    <row r="680" spans="1:36" ht="14.4">
      <c r="A680" s="257">
        <v>3</v>
      </c>
      <c r="C680" s="284" t="s">
        <v>1118</v>
      </c>
      <c r="E680" s="257" t="s">
        <v>52</v>
      </c>
      <c r="F680" s="267" t="s">
        <v>2169</v>
      </c>
      <c r="G680" s="348">
        <v>1.8342085822300001</v>
      </c>
      <c r="H680" s="349">
        <v>0.11834408060000001</v>
      </c>
      <c r="I680" s="349">
        <v>0.34836068199999998</v>
      </c>
      <c r="J680" s="349">
        <v>0.36144071962999996</v>
      </c>
      <c r="K680" s="349">
        <v>1.0060631</v>
      </c>
      <c r="L680" s="348">
        <v>8.6729577586206883</v>
      </c>
      <c r="M680" s="263">
        <v>167.51199</v>
      </c>
      <c r="N680" s="263">
        <v>0.26889190125945189</v>
      </c>
      <c r="O680" s="262">
        <v>1.4581307127900001E-5</v>
      </c>
      <c r="P680" s="262">
        <v>3.6323116811032006E-8</v>
      </c>
      <c r="Q680" s="285">
        <v>0.42855193254000001</v>
      </c>
      <c r="R680" s="281">
        <v>6.9242672000000005E-4</v>
      </c>
      <c r="S680" s="258"/>
      <c r="T680" s="260" t="s">
        <v>1213</v>
      </c>
      <c r="U680" s="258"/>
      <c r="V680" s="258"/>
      <c r="W680" s="257"/>
      <c r="X680" s="299"/>
      <c r="Y680" s="257"/>
      <c r="Z680" s="257"/>
      <c r="AA680" s="257"/>
      <c r="AB680" s="257"/>
      <c r="AC680" s="257"/>
      <c r="AD680" s="257"/>
      <c r="AE680" s="257"/>
      <c r="AF680" s="257"/>
      <c r="AG680" s="257"/>
      <c r="AH680" s="257"/>
      <c r="AI680" s="257"/>
      <c r="AJ680" s="257"/>
    </row>
    <row r="681" spans="1:36" ht="14.4">
      <c r="A681" s="257">
        <v>3</v>
      </c>
      <c r="C681" s="284" t="s">
        <v>1119</v>
      </c>
      <c r="E681" s="257" t="s">
        <v>52</v>
      </c>
      <c r="F681" s="267" t="s">
        <v>2170</v>
      </c>
      <c r="G681" s="348">
        <v>1.28411956109</v>
      </c>
      <c r="H681" s="349">
        <v>8.2852052500000009E-2</v>
      </c>
      <c r="I681" s="349">
        <v>0.24388543999999998</v>
      </c>
      <c r="J681" s="349">
        <v>0.25304269859</v>
      </c>
      <c r="K681" s="349">
        <v>0.70433937000000002</v>
      </c>
      <c r="L681" s="348">
        <v>6.0718911206896546</v>
      </c>
      <c r="M681" s="263">
        <v>117.27424000000001</v>
      </c>
      <c r="N681" s="263">
        <v>0.1882497698418103</v>
      </c>
      <c r="O681" s="262">
        <v>1.0208294473100001E-5</v>
      </c>
      <c r="P681" s="262">
        <v>2.5429618328021996E-8</v>
      </c>
      <c r="Q681" s="285">
        <v>0.30002689641999997</v>
      </c>
      <c r="R681" s="281">
        <v>4.8476421000000002E-4</v>
      </c>
      <c r="S681" s="258"/>
      <c r="T681" s="260" t="s">
        <v>1213</v>
      </c>
      <c r="U681" s="258"/>
      <c r="V681" s="258"/>
      <c r="W681" s="257"/>
      <c r="X681" s="299"/>
      <c r="Y681" s="257"/>
      <c r="Z681" s="257"/>
      <c r="AA681" s="257"/>
      <c r="AB681" s="257"/>
      <c r="AC681" s="257"/>
      <c r="AD681" s="257"/>
      <c r="AE681" s="257"/>
      <c r="AF681" s="257"/>
      <c r="AG681" s="257"/>
      <c r="AH681" s="257"/>
      <c r="AI681" s="257"/>
      <c r="AJ681" s="257"/>
    </row>
    <row r="682" spans="1:36" ht="14.4">
      <c r="A682" s="257">
        <v>3</v>
      </c>
      <c r="C682" s="284" t="s">
        <v>1120</v>
      </c>
      <c r="E682" s="257" t="s">
        <v>52</v>
      </c>
      <c r="F682" s="267" t="s">
        <v>2171</v>
      </c>
      <c r="G682" s="348">
        <v>0.85636892456000002</v>
      </c>
      <c r="H682" s="349">
        <v>5.5253361499999994E-2</v>
      </c>
      <c r="I682" s="349">
        <v>0.16264522000000003</v>
      </c>
      <c r="J682" s="349">
        <v>0.16875212305999998</v>
      </c>
      <c r="K682" s="349">
        <v>0.46971822000000002</v>
      </c>
      <c r="L682" s="348">
        <v>4.0492949999999999</v>
      </c>
      <c r="M682" s="263">
        <v>78.209239999999994</v>
      </c>
      <c r="N682" s="263">
        <v>0.12554224495139385</v>
      </c>
      <c r="O682" s="262">
        <v>6.8078287984799999E-6</v>
      </c>
      <c r="P682" s="262">
        <v>1.6958806305552003E-8</v>
      </c>
      <c r="Q682" s="285">
        <v>0.20008551036</v>
      </c>
      <c r="R682" s="281">
        <v>3.2328532E-4</v>
      </c>
      <c r="S682" s="258"/>
      <c r="T682" s="260" t="s">
        <v>1213</v>
      </c>
      <c r="U682" s="258"/>
      <c r="V682" s="258"/>
      <c r="W682" s="257"/>
      <c r="X682" s="299"/>
      <c r="Y682" s="257"/>
      <c r="Z682" s="257"/>
      <c r="AA682" s="257"/>
      <c r="AB682" s="257"/>
      <c r="AC682" s="257"/>
      <c r="AD682" s="257"/>
      <c r="AE682" s="257"/>
      <c r="AF682" s="257"/>
      <c r="AG682" s="257"/>
      <c r="AH682" s="257"/>
      <c r="AI682" s="257"/>
      <c r="AJ682" s="257"/>
    </row>
    <row r="683" spans="1:36" ht="14.4">
      <c r="A683" s="257">
        <v>3</v>
      </c>
      <c r="C683" s="284" t="s">
        <v>1121</v>
      </c>
      <c r="E683" s="257" t="s">
        <v>52</v>
      </c>
      <c r="F683" s="267" t="s">
        <v>2172</v>
      </c>
      <c r="G683" s="348">
        <v>0.64205978848</v>
      </c>
      <c r="H683" s="349">
        <v>4.1426025730000003E-2</v>
      </c>
      <c r="I683" s="349">
        <v>0.12194271799999999</v>
      </c>
      <c r="J683" s="349">
        <v>0.12652135475000001</v>
      </c>
      <c r="K683" s="349">
        <v>0.35216968999999998</v>
      </c>
      <c r="L683" s="348">
        <v>3.0359456034482757</v>
      </c>
      <c r="M683" s="263">
        <v>58.637120000000003</v>
      </c>
      <c r="N683" s="263">
        <v>9.4124884727828428E-2</v>
      </c>
      <c r="O683" s="262">
        <v>5.1041472310500002E-6</v>
      </c>
      <c r="P683" s="262">
        <v>1.2714808984109996E-8</v>
      </c>
      <c r="Q683" s="285">
        <v>0.15001344820999998</v>
      </c>
      <c r="R683" s="281">
        <v>2.4238210999999999E-4</v>
      </c>
      <c r="S683" s="258"/>
      <c r="T683" s="260" t="s">
        <v>1213</v>
      </c>
      <c r="U683" s="258"/>
      <c r="V683" s="258"/>
      <c r="W683" s="257"/>
      <c r="X683" s="299"/>
      <c r="Y683" s="257"/>
      <c r="Z683" s="257"/>
      <c r="AA683" s="257"/>
      <c r="AB683" s="257"/>
      <c r="AC683" s="257"/>
      <c r="AD683" s="257"/>
      <c r="AE683" s="257"/>
      <c r="AF683" s="257"/>
      <c r="AG683" s="257"/>
      <c r="AH683" s="257"/>
      <c r="AI683" s="257"/>
      <c r="AJ683" s="257"/>
    </row>
    <row r="684" spans="1:36" ht="14.4">
      <c r="A684" s="257">
        <v>3</v>
      </c>
      <c r="C684" s="284" t="s">
        <v>1122</v>
      </c>
      <c r="E684" s="257" t="s">
        <v>52</v>
      </c>
      <c r="F684" s="267" t="s">
        <v>2173</v>
      </c>
      <c r="G684" s="348">
        <v>0.42775064317</v>
      </c>
      <c r="H684" s="349">
        <v>2.7598690240000001E-2</v>
      </c>
      <c r="I684" s="349">
        <v>8.1240217000000003E-2</v>
      </c>
      <c r="J684" s="349">
        <v>8.429057593E-2</v>
      </c>
      <c r="K684" s="349">
        <v>0.23462116</v>
      </c>
      <c r="L684" s="348">
        <v>2.0225962068965515</v>
      </c>
      <c r="M684" s="263">
        <v>39.064999999999998</v>
      </c>
      <c r="N684" s="263">
        <v>6.2707524914070639E-2</v>
      </c>
      <c r="O684" s="262">
        <v>3.4004656746900003E-6</v>
      </c>
      <c r="P684" s="262">
        <v>8.4708119730860011E-9</v>
      </c>
      <c r="Q684" s="285">
        <v>9.9941393070000009E-2</v>
      </c>
      <c r="R684" s="281">
        <v>1.6147889E-4</v>
      </c>
      <c r="S684" s="258"/>
      <c r="T684" s="260" t="s">
        <v>1213</v>
      </c>
      <c r="U684" s="258"/>
      <c r="V684" s="258"/>
      <c r="W684" s="257"/>
      <c r="X684" s="299"/>
      <c r="Y684" s="257"/>
      <c r="Z684" s="257"/>
      <c r="AA684" s="257"/>
      <c r="AB684" s="257"/>
      <c r="AC684" s="257"/>
      <c r="AD684" s="257"/>
      <c r="AE684" s="257"/>
      <c r="AF684" s="257"/>
      <c r="AG684" s="257"/>
      <c r="AH684" s="257"/>
      <c r="AI684" s="257"/>
      <c r="AJ684" s="257"/>
    </row>
    <row r="685" spans="1:36" ht="14.4">
      <c r="C685" s="284" t="s">
        <v>1123</v>
      </c>
      <c r="E685" s="257" t="s">
        <v>52</v>
      </c>
      <c r="F685" s="267" t="s">
        <v>2174</v>
      </c>
      <c r="G685" s="348">
        <v>0.32102988863999998</v>
      </c>
      <c r="H685" s="349">
        <v>2.0713013570000001E-2</v>
      </c>
      <c r="I685" s="349">
        <v>6.0971359899999994E-2</v>
      </c>
      <c r="J685" s="349">
        <v>6.3260675170000003E-2</v>
      </c>
      <c r="K685" s="349">
        <v>0.17608483999999999</v>
      </c>
      <c r="L685" s="348">
        <v>1.5179727586206895</v>
      </c>
      <c r="M685" s="263">
        <v>29.318560000000002</v>
      </c>
      <c r="N685" s="263">
        <v>4.7062443319181503E-2</v>
      </c>
      <c r="O685" s="262">
        <v>2.5520736676799997E-6</v>
      </c>
      <c r="P685" s="262">
        <v>6.3574046170574992E-9</v>
      </c>
      <c r="Q685" s="285">
        <v>7.5006725109999992E-2</v>
      </c>
      <c r="R685" s="281">
        <v>1.2119105E-4</v>
      </c>
      <c r="S685" s="258"/>
      <c r="T685" s="260" t="s">
        <v>1213</v>
      </c>
      <c r="U685" s="258"/>
      <c r="V685" s="258"/>
      <c r="W685" s="257"/>
      <c r="X685" s="299"/>
      <c r="Y685" s="257"/>
      <c r="Z685" s="257"/>
      <c r="AA685" s="257"/>
      <c r="AB685" s="257"/>
      <c r="AC685" s="257"/>
      <c r="AD685" s="257"/>
      <c r="AE685" s="257"/>
      <c r="AF685" s="257"/>
      <c r="AG685" s="257"/>
      <c r="AH685" s="257"/>
      <c r="AI685" s="257"/>
      <c r="AJ685" s="257"/>
    </row>
    <row r="686" spans="1:36" ht="14.4">
      <c r="A686" s="257">
        <v>3</v>
      </c>
      <c r="C686" s="284" t="s">
        <v>1124</v>
      </c>
      <c r="E686" s="257" t="s">
        <v>52</v>
      </c>
      <c r="F686" s="267" t="s">
        <v>2175</v>
      </c>
      <c r="G686" s="348">
        <v>0.25682390800900001</v>
      </c>
      <c r="H686" s="349">
        <v>1.6570410390000002E-2</v>
      </c>
      <c r="I686" s="349">
        <v>4.8777086899999995E-2</v>
      </c>
      <c r="J686" s="349">
        <v>5.0608540719000006E-2</v>
      </c>
      <c r="K686" s="349">
        <v>0.14086787000000001</v>
      </c>
      <c r="L686" s="348">
        <v>1.2143781896551724</v>
      </c>
      <c r="M686" s="263">
        <v>23.454847999999998</v>
      </c>
      <c r="N686" s="263">
        <v>3.7649954618104602E-2</v>
      </c>
      <c r="O686" s="262">
        <v>2.0416589334999996E-6</v>
      </c>
      <c r="P686" s="262">
        <v>5.0859236567074005E-9</v>
      </c>
      <c r="Q686" s="285">
        <v>6.000537928E-2</v>
      </c>
      <c r="R686" s="281">
        <v>9.6952842999999995E-5</v>
      </c>
      <c r="S686" s="258"/>
      <c r="T686" s="260" t="s">
        <v>1213</v>
      </c>
      <c r="U686" s="258"/>
      <c r="V686" s="258"/>
      <c r="W686" s="257"/>
      <c r="X686" s="299"/>
      <c r="Y686" s="257"/>
      <c r="Z686" s="257"/>
      <c r="AA686" s="257"/>
      <c r="AB686" s="257"/>
      <c r="AC686" s="257"/>
      <c r="AD686" s="257"/>
      <c r="AE686" s="257"/>
      <c r="AF686" s="257"/>
      <c r="AG686" s="257"/>
      <c r="AH686" s="257"/>
      <c r="AI686" s="257"/>
      <c r="AJ686" s="257"/>
    </row>
    <row r="687" spans="1:36" ht="14.4">
      <c r="A687" s="257">
        <v>3</v>
      </c>
      <c r="C687" s="264" t="s">
        <v>1149</v>
      </c>
      <c r="D687" s="292">
        <v>1</v>
      </c>
      <c r="E687" s="257" t="s">
        <v>52</v>
      </c>
      <c r="F687" s="267" t="s">
        <v>2176</v>
      </c>
      <c r="G687" s="348">
        <v>1.4739196229754628</v>
      </c>
      <c r="H687" s="349">
        <v>6.159017428E-2</v>
      </c>
      <c r="I687" s="349">
        <v>0.11591802499999999</v>
      </c>
      <c r="J687" s="349">
        <v>0.88149432369546266</v>
      </c>
      <c r="K687" s="349">
        <v>0.41491709999999998</v>
      </c>
      <c r="L687" s="348">
        <v>3.5768715517241376</v>
      </c>
      <c r="M687" s="263">
        <v>165.04267999999999</v>
      </c>
      <c r="N687" s="263">
        <v>0.10539070310691605</v>
      </c>
      <c r="O687" s="262">
        <v>5.5705948056699999E-6</v>
      </c>
      <c r="P687" s="262">
        <v>1.3662826279537E-8</v>
      </c>
      <c r="Q687" s="285">
        <v>0.55358044607000001</v>
      </c>
      <c r="R687" s="281">
        <v>3.4144428000000001E-4</v>
      </c>
      <c r="S687" s="258"/>
      <c r="T687" s="258" t="s">
        <v>1234</v>
      </c>
      <c r="U687" s="258"/>
      <c r="V687" s="258"/>
      <c r="W687" s="257"/>
      <c r="X687" s="299"/>
      <c r="Y687" s="257"/>
      <c r="Z687" s="257"/>
      <c r="AA687" s="257"/>
      <c r="AB687" s="257"/>
      <c r="AC687" s="257"/>
      <c r="AD687" s="257"/>
      <c r="AE687" s="257"/>
      <c r="AF687" s="257"/>
      <c r="AG687" s="257"/>
      <c r="AH687" s="257"/>
      <c r="AI687" s="257"/>
      <c r="AJ687" s="257"/>
    </row>
    <row r="688" spans="1:36">
      <c r="C688" s="273" t="s">
        <v>153</v>
      </c>
      <c r="D688" s="272" t="s">
        <v>1624</v>
      </c>
      <c r="F688" s="261"/>
      <c r="R688" s="306"/>
      <c r="S688" s="258"/>
      <c r="T688" s="258"/>
      <c r="U688" s="258"/>
      <c r="V688" s="258"/>
      <c r="X688" s="258"/>
      <c r="Y688" s="257"/>
      <c r="Z688" s="257"/>
      <c r="AA688" s="257"/>
      <c r="AB688" s="257"/>
      <c r="AC688" s="257"/>
      <c r="AD688" s="257"/>
      <c r="AE688" s="257"/>
      <c r="AF688" s="257"/>
      <c r="AG688" s="257"/>
      <c r="AH688" s="257"/>
      <c r="AI688" s="257"/>
      <c r="AJ688" s="257"/>
    </row>
    <row r="689" spans="1:36">
      <c r="A689" s="347"/>
      <c r="C689" s="284" t="s">
        <v>1126</v>
      </c>
      <c r="E689" s="257" t="s">
        <v>52</v>
      </c>
      <c r="F689" s="267" t="s">
        <v>2177</v>
      </c>
      <c r="G689" s="313">
        <v>8.8860381330000006E-5</v>
      </c>
      <c r="H689" s="314">
        <v>8.0623627299999994E-6</v>
      </c>
      <c r="I689" s="314">
        <v>1.4364740099999999E-5</v>
      </c>
      <c r="J689" s="314">
        <v>5.5859644999999999E-6</v>
      </c>
      <c r="K689" s="314">
        <v>6.0847314000000001E-5</v>
      </c>
      <c r="L689" s="313">
        <v>5.2454581034482755E-4</v>
      </c>
      <c r="M689" s="263">
        <v>2.6637982999999999E-3</v>
      </c>
      <c r="N689" s="263">
        <v>5.0363692987846264E-5</v>
      </c>
      <c r="O689" s="262">
        <v>2.5498424613130001E-9</v>
      </c>
      <c r="P689" s="262">
        <v>1.3107061875868998E-11</v>
      </c>
      <c r="Q689" s="285">
        <v>1.4756664965E-5</v>
      </c>
      <c r="R689" s="281">
        <v>2.9028186999999998E-7</v>
      </c>
      <c r="S689" s="258"/>
      <c r="T689" s="258" t="s">
        <v>1184</v>
      </c>
      <c r="U689" s="258"/>
      <c r="V689" s="258"/>
      <c r="X689" s="258"/>
      <c r="Y689" s="257"/>
      <c r="Z689" s="257"/>
      <c r="AA689" s="257"/>
      <c r="AB689" s="257"/>
      <c r="AC689" s="257"/>
      <c r="AD689" s="257"/>
      <c r="AE689" s="257"/>
      <c r="AF689" s="257"/>
      <c r="AG689" s="257"/>
      <c r="AH689" s="257"/>
      <c r="AI689" s="257"/>
      <c r="AJ689" s="257"/>
    </row>
    <row r="690" spans="1:36">
      <c r="A690" s="347"/>
      <c r="C690" s="284" t="s">
        <v>1619</v>
      </c>
      <c r="E690" s="257" t="s">
        <v>52</v>
      </c>
      <c r="F690" s="267" t="s">
        <v>2178</v>
      </c>
      <c r="G690" s="313">
        <v>1.5713988312299999E-3</v>
      </c>
      <c r="H690" s="314">
        <v>1.23956234E-4</v>
      </c>
      <c r="I690" s="314">
        <v>2.7352849199999997E-4</v>
      </c>
      <c r="J690" s="314">
        <v>1.7835877523E-4</v>
      </c>
      <c r="K690" s="314">
        <v>9.9555532999999995E-4</v>
      </c>
      <c r="L690" s="313">
        <v>8.5823735344827574E-3</v>
      </c>
      <c r="M690" s="263">
        <v>0.11063926</v>
      </c>
      <c r="N690" s="263">
        <v>2.6990257232768072E-4</v>
      </c>
      <c r="O690" s="262">
        <v>1.4393206139699999E-8</v>
      </c>
      <c r="P690" s="262">
        <v>4.4406599881159996E-11</v>
      </c>
      <c r="Q690" s="285">
        <v>3.8155960245E-4</v>
      </c>
      <c r="R690" s="281">
        <v>8.9989801999999997E-7</v>
      </c>
      <c r="S690" s="258"/>
      <c r="T690" s="258" t="s">
        <v>1184</v>
      </c>
      <c r="U690" s="258"/>
      <c r="V690" s="258"/>
      <c r="X690" s="258"/>
      <c r="Y690" s="257"/>
      <c r="Z690" s="257"/>
      <c r="AA690" s="257"/>
      <c r="AB690" s="257"/>
      <c r="AC690" s="257"/>
      <c r="AD690" s="257"/>
      <c r="AE690" s="257"/>
      <c r="AF690" s="257"/>
      <c r="AG690" s="257"/>
      <c r="AH690" s="257"/>
      <c r="AI690" s="257"/>
      <c r="AJ690" s="257"/>
    </row>
    <row r="691" spans="1:36">
      <c r="F691" s="261"/>
      <c r="R691" s="280"/>
      <c r="S691" s="258"/>
      <c r="T691" s="258"/>
      <c r="U691" s="258"/>
      <c r="V691" s="258"/>
      <c r="X691" s="258"/>
      <c r="Y691" s="257"/>
      <c r="Z691" s="257"/>
      <c r="AA691" s="257"/>
      <c r="AB691" s="257"/>
      <c r="AC691" s="257"/>
      <c r="AD691" s="257"/>
      <c r="AE691" s="257"/>
      <c r="AF691" s="257"/>
      <c r="AG691" s="257"/>
      <c r="AH691" s="257"/>
      <c r="AI691" s="257"/>
      <c r="AJ691" s="257"/>
    </row>
    <row r="692" spans="1:36">
      <c r="D692" s="346" t="s">
        <v>1593</v>
      </c>
      <c r="F692" s="261"/>
      <c r="R692" s="280"/>
      <c r="S692" s="258"/>
      <c r="T692" s="258"/>
      <c r="U692" s="258"/>
      <c r="V692" s="258"/>
      <c r="X692" s="258"/>
      <c r="Y692" s="257"/>
      <c r="Z692" s="257"/>
      <c r="AA692" s="257"/>
      <c r="AB692" s="257"/>
      <c r="AC692" s="257"/>
      <c r="AD692" s="257"/>
      <c r="AE692" s="257"/>
      <c r="AF692" s="257"/>
      <c r="AG692" s="257"/>
      <c r="AH692" s="257"/>
      <c r="AI692" s="257"/>
      <c r="AJ692" s="257"/>
    </row>
    <row r="693" spans="1:36">
      <c r="C693" s="273" t="s">
        <v>160</v>
      </c>
      <c r="D693" s="272" t="s">
        <v>161</v>
      </c>
      <c r="F693" s="291"/>
      <c r="G693" s="291"/>
      <c r="H693" s="289"/>
      <c r="I693" s="289"/>
      <c r="J693" s="289"/>
      <c r="K693" s="289"/>
      <c r="L693" s="290"/>
      <c r="M693" s="290"/>
      <c r="N693" s="290"/>
      <c r="O693" s="289"/>
      <c r="P693" s="289"/>
      <c r="Q693" s="289"/>
      <c r="R693" s="280"/>
      <c r="S693" s="258"/>
      <c r="T693" s="258"/>
      <c r="U693" s="258"/>
      <c r="V693" s="258"/>
      <c r="X693" s="258"/>
      <c r="Y693" s="257"/>
      <c r="Z693" s="257"/>
      <c r="AA693" s="257"/>
      <c r="AB693" s="257"/>
      <c r="AC693" s="257"/>
      <c r="AD693" s="257"/>
      <c r="AE693" s="257"/>
      <c r="AF693" s="257"/>
      <c r="AG693" s="257"/>
      <c r="AH693" s="257"/>
      <c r="AI693" s="257"/>
      <c r="AJ693" s="257"/>
    </row>
    <row r="694" spans="1:36">
      <c r="C694" s="284" t="s">
        <v>648</v>
      </c>
      <c r="E694" s="257" t="s">
        <v>52</v>
      </c>
      <c r="F694" s="267" t="s">
        <v>2179</v>
      </c>
      <c r="G694" s="267">
        <v>3.2174684292270703E-2</v>
      </c>
      <c r="H694" s="274">
        <v>9.9231945799999987E-4</v>
      </c>
      <c r="I694" s="274">
        <v>3.131409533E-3</v>
      </c>
      <c r="J694" s="274">
        <v>1.43555883012707E-2</v>
      </c>
      <c r="K694" s="274">
        <v>1.3695367E-2</v>
      </c>
      <c r="L694" s="267">
        <v>0.11806350862068965</v>
      </c>
      <c r="M694" s="263">
        <v>1.7416856000000001</v>
      </c>
      <c r="N694" s="263">
        <v>3.2444734650104749E-3</v>
      </c>
      <c r="O694" s="262">
        <v>1.7038567982980004E-7</v>
      </c>
      <c r="P694" s="262">
        <v>4.7981119562090004E-10</v>
      </c>
      <c r="Q694" s="285">
        <v>1.50212948238E-2</v>
      </c>
      <c r="R694" s="281">
        <v>1.1550073000000001E-3</v>
      </c>
      <c r="S694" s="258"/>
      <c r="T694" s="258" t="s">
        <v>1165</v>
      </c>
      <c r="U694" s="258"/>
      <c r="V694" s="258"/>
      <c r="X694" s="299"/>
      <c r="Y694" s="257"/>
      <c r="Z694" s="257"/>
      <c r="AA694" s="257"/>
      <c r="AB694" s="257"/>
      <c r="AC694" s="257"/>
      <c r="AD694" s="257"/>
      <c r="AE694" s="257"/>
      <c r="AF694" s="257"/>
      <c r="AG694" s="257"/>
      <c r="AH694" s="257"/>
      <c r="AI694" s="257"/>
      <c r="AJ694" s="257"/>
    </row>
    <row r="695" spans="1:36">
      <c r="C695" s="284" t="s">
        <v>649</v>
      </c>
      <c r="E695" s="257" t="s">
        <v>52</v>
      </c>
      <c r="F695" s="267" t="s">
        <v>2180</v>
      </c>
      <c r="G695" s="267">
        <v>4.6316246756582702</v>
      </c>
      <c r="H695" s="274">
        <v>9.9231945799999987E-4</v>
      </c>
      <c r="I695" s="274">
        <v>3.131409533E-3</v>
      </c>
      <c r="J695" s="274">
        <v>4.2136055766672706</v>
      </c>
      <c r="K695" s="274">
        <v>0.41389536999999998</v>
      </c>
      <c r="L695" s="267">
        <v>3.5680635344827585</v>
      </c>
      <c r="M695" s="263">
        <v>1.7416856000000001</v>
      </c>
      <c r="N695" s="263">
        <v>6.255370969390088E-2</v>
      </c>
      <c r="O695" s="262">
        <v>3.3719857298298004E-6</v>
      </c>
      <c r="P695" s="262">
        <v>1.01400751406252E-8</v>
      </c>
      <c r="Q695" s="285">
        <v>1.50212948238E-2</v>
      </c>
      <c r="R695" s="281">
        <v>1.2447387E-3</v>
      </c>
      <c r="S695" s="258"/>
      <c r="T695" s="258" t="s">
        <v>1165</v>
      </c>
      <c r="U695" s="258"/>
      <c r="V695" s="258"/>
      <c r="X695" s="299"/>
      <c r="Y695" s="257"/>
      <c r="Z695" s="257"/>
      <c r="AA695" s="257"/>
      <c r="AB695" s="257"/>
      <c r="AC695" s="257"/>
      <c r="AD695" s="257"/>
      <c r="AE695" s="257"/>
      <c r="AF695" s="257"/>
      <c r="AG695" s="257"/>
      <c r="AH695" s="257"/>
      <c r="AI695" s="257"/>
      <c r="AJ695" s="257"/>
    </row>
    <row r="696" spans="1:36">
      <c r="C696" s="284" t="s">
        <v>650</v>
      </c>
      <c r="E696" s="257" t="s">
        <v>52</v>
      </c>
      <c r="F696" s="267" t="s">
        <v>2181</v>
      </c>
      <c r="G696" s="267">
        <v>2.99170434857461E-2</v>
      </c>
      <c r="H696" s="274">
        <v>9.6987789199999997E-4</v>
      </c>
      <c r="I696" s="274">
        <v>2.8751922579999998E-3</v>
      </c>
      <c r="J696" s="274">
        <v>1.33354273357461E-2</v>
      </c>
      <c r="K696" s="274">
        <v>1.2736546E-2</v>
      </c>
      <c r="L696" s="267">
        <v>0.10979781034482758</v>
      </c>
      <c r="M696" s="263">
        <v>1.6324768999999999</v>
      </c>
      <c r="N696" s="263">
        <v>3.0035715110642239E-3</v>
      </c>
      <c r="O696" s="262">
        <v>1.574924912208E-7</v>
      </c>
      <c r="P696" s="262">
        <v>4.5005148851260004E-10</v>
      </c>
      <c r="Q696" s="285">
        <v>1.40180963194E-2</v>
      </c>
      <c r="R696" s="281">
        <v>1.0707404000000001E-3</v>
      </c>
      <c r="S696" s="258"/>
      <c r="T696" s="258" t="s">
        <v>1165</v>
      </c>
      <c r="U696" s="258"/>
      <c r="V696" s="258"/>
      <c r="X696" s="299"/>
      <c r="Y696" s="257"/>
      <c r="Z696" s="257"/>
      <c r="AA696" s="257"/>
      <c r="AB696" s="257"/>
      <c r="AC696" s="257"/>
      <c r="AD696" s="257"/>
      <c r="AE696" s="257"/>
      <c r="AF696" s="257"/>
      <c r="AG696" s="257"/>
      <c r="AH696" s="257"/>
      <c r="AI696" s="257"/>
      <c r="AJ696" s="257"/>
    </row>
    <row r="697" spans="1:36">
      <c r="C697" s="284" t="s">
        <v>651</v>
      </c>
      <c r="E697" s="257" t="s">
        <v>52</v>
      </c>
      <c r="F697" s="267" t="s">
        <v>2182</v>
      </c>
      <c r="G697" s="267">
        <v>5.6501170217207459</v>
      </c>
      <c r="H697" s="274">
        <v>9.6987789199999997E-4</v>
      </c>
      <c r="I697" s="274">
        <v>2.8751922579999998E-3</v>
      </c>
      <c r="J697" s="274">
        <v>5.2333354015707458</v>
      </c>
      <c r="K697" s="274">
        <v>0.41293655000000001</v>
      </c>
      <c r="L697" s="267">
        <v>3.5597978448275862</v>
      </c>
      <c r="M697" s="263">
        <v>1.6324768999999999</v>
      </c>
      <c r="N697" s="263">
        <v>6.2312807044017003E-2</v>
      </c>
      <c r="O697" s="262">
        <v>3.3590925012207998E-6</v>
      </c>
      <c r="P697" s="262">
        <v>1.0110315393513998E-8</v>
      </c>
      <c r="Q697" s="285">
        <v>1.40180963194E-2</v>
      </c>
      <c r="R697" s="281">
        <v>1.1604718E-3</v>
      </c>
      <c r="S697" s="258"/>
      <c r="T697" s="258" t="s">
        <v>1165</v>
      </c>
      <c r="U697" s="258"/>
      <c r="V697" s="258"/>
      <c r="X697" s="299"/>
      <c r="Y697" s="257"/>
      <c r="Z697" s="257"/>
      <c r="AA697" s="257"/>
      <c r="AB697" s="257"/>
      <c r="AC697" s="257"/>
      <c r="AD697" s="257"/>
      <c r="AE697" s="257"/>
      <c r="AF697" s="257"/>
      <c r="AG697" s="257"/>
      <c r="AH697" s="257"/>
      <c r="AI697" s="257"/>
      <c r="AJ697" s="257"/>
    </row>
    <row r="698" spans="1:36">
      <c r="C698" s="284" t="s">
        <v>652</v>
      </c>
      <c r="E698" s="257" t="s">
        <v>52</v>
      </c>
      <c r="F698" s="267" t="s">
        <v>2183</v>
      </c>
      <c r="G698" s="267">
        <v>2.8712968559666298E-2</v>
      </c>
      <c r="H698" s="274">
        <v>9.5790904699999998E-4</v>
      </c>
      <c r="I698" s="274">
        <v>2.7385429550000001E-3</v>
      </c>
      <c r="J698" s="274">
        <v>1.2791341557666302E-2</v>
      </c>
      <c r="K698" s="274">
        <v>1.2225175E-2</v>
      </c>
      <c r="L698" s="267">
        <v>0.1053894396551724</v>
      </c>
      <c r="M698" s="263">
        <v>1.5742323</v>
      </c>
      <c r="N698" s="263">
        <v>2.875090527224507E-3</v>
      </c>
      <c r="O698" s="262">
        <v>1.506161271483E-7</v>
      </c>
      <c r="P698" s="262">
        <v>4.3417964873080006E-10</v>
      </c>
      <c r="Q698" s="285">
        <v>1.3483057450400002E-2</v>
      </c>
      <c r="R698" s="281">
        <v>1.0257980000000001E-3</v>
      </c>
      <c r="S698" s="258"/>
      <c r="T698" s="258" t="s">
        <v>1165</v>
      </c>
      <c r="U698" s="258"/>
      <c r="V698" s="258"/>
      <c r="X698" s="299"/>
      <c r="Y698" s="257"/>
      <c r="Z698" s="257"/>
      <c r="AA698" s="257"/>
      <c r="AB698" s="257"/>
      <c r="AC698" s="257"/>
      <c r="AD698" s="257"/>
      <c r="AE698" s="257"/>
      <c r="AF698" s="257"/>
      <c r="AG698" s="257"/>
      <c r="AH698" s="257"/>
      <c r="AI698" s="257"/>
      <c r="AJ698" s="257"/>
    </row>
    <row r="699" spans="1:36">
      <c r="C699" s="284" t="s">
        <v>653</v>
      </c>
      <c r="E699" s="257" t="s">
        <v>52</v>
      </c>
      <c r="F699" s="267" t="s">
        <v>2184</v>
      </c>
      <c r="G699" s="267">
        <v>2.9939129935916662</v>
      </c>
      <c r="H699" s="274">
        <v>9.5790904699999998E-4</v>
      </c>
      <c r="I699" s="274">
        <v>2.7385429550000001E-3</v>
      </c>
      <c r="J699" s="274">
        <v>2.5777913615896662</v>
      </c>
      <c r="K699" s="274">
        <v>0.41242518</v>
      </c>
      <c r="L699" s="267">
        <v>3.5553894827586205</v>
      </c>
      <c r="M699" s="263">
        <v>1.5742323</v>
      </c>
      <c r="N699" s="263">
        <v>6.2184325218085763E-2</v>
      </c>
      <c r="O699" s="262">
        <v>3.3522160861482998E-6</v>
      </c>
      <c r="P699" s="262">
        <v>1.00944435837259E-8</v>
      </c>
      <c r="Q699" s="285">
        <v>1.3483057450400002E-2</v>
      </c>
      <c r="R699" s="281">
        <v>1.1155294E-3</v>
      </c>
      <c r="S699" s="258"/>
      <c r="T699" s="258" t="s">
        <v>1165</v>
      </c>
      <c r="U699" s="258"/>
      <c r="V699" s="258"/>
      <c r="X699" s="299"/>
      <c r="Y699" s="257"/>
      <c r="Z699" s="257"/>
      <c r="AA699" s="257"/>
      <c r="AB699" s="257"/>
      <c r="AC699" s="257"/>
      <c r="AD699" s="257"/>
      <c r="AE699" s="257"/>
      <c r="AF699" s="257"/>
      <c r="AG699" s="257"/>
      <c r="AH699" s="257"/>
      <c r="AI699" s="257"/>
      <c r="AJ699" s="257"/>
    </row>
    <row r="700" spans="1:36">
      <c r="C700" s="284" t="s">
        <v>654</v>
      </c>
      <c r="E700" s="257" t="s">
        <v>52</v>
      </c>
      <c r="F700" s="267" t="s">
        <v>2185</v>
      </c>
      <c r="G700" s="267">
        <v>3.5335380177605097E-2</v>
      </c>
      <c r="H700" s="274">
        <v>1.023737664E-3</v>
      </c>
      <c r="I700" s="274">
        <v>3.4901136610000004E-3</v>
      </c>
      <c r="J700" s="274">
        <v>1.5783812852605099E-2</v>
      </c>
      <c r="K700" s="274">
        <v>1.5037716E-2</v>
      </c>
      <c r="L700" s="267">
        <v>0.12963548275862069</v>
      </c>
      <c r="M700" s="263">
        <v>1.8945776000000001</v>
      </c>
      <c r="N700" s="263">
        <v>3.5817362870502072E-3</v>
      </c>
      <c r="O700" s="262">
        <v>1.8843614911939998E-7</v>
      </c>
      <c r="P700" s="262">
        <v>5.2147478257040001E-10</v>
      </c>
      <c r="Q700" s="285">
        <v>1.642577273E-2</v>
      </c>
      <c r="R700" s="281">
        <v>1.2729810000000001E-3</v>
      </c>
      <c r="S700" s="258"/>
      <c r="T700" s="258" t="s">
        <v>1165</v>
      </c>
      <c r="U700" s="258"/>
      <c r="V700" s="258"/>
      <c r="X700" s="299"/>
      <c r="Y700" s="257"/>
      <c r="Z700" s="257"/>
      <c r="AA700" s="257"/>
      <c r="AB700" s="257"/>
      <c r="AC700" s="257"/>
      <c r="AD700" s="257"/>
      <c r="AE700" s="257"/>
      <c r="AF700" s="257"/>
      <c r="AG700" s="257"/>
      <c r="AH700" s="257"/>
      <c r="AI700" s="257"/>
      <c r="AJ700" s="257"/>
    </row>
    <row r="701" spans="1:36">
      <c r="C701" s="284" t="s">
        <v>655</v>
      </c>
      <c r="E701" s="257" t="s">
        <v>52</v>
      </c>
      <c r="F701" s="267" t="s">
        <v>2186</v>
      </c>
      <c r="G701" s="267">
        <v>4.560535352326605</v>
      </c>
      <c r="H701" s="274">
        <v>1.023737664E-3</v>
      </c>
      <c r="I701" s="274">
        <v>3.4901136610000004E-3</v>
      </c>
      <c r="J701" s="274">
        <v>4.1407837810016046</v>
      </c>
      <c r="K701" s="274">
        <v>0.41523771999999998</v>
      </c>
      <c r="L701" s="267">
        <v>3.5796355172413787</v>
      </c>
      <c r="M701" s="263">
        <v>1.8945776000000001</v>
      </c>
      <c r="N701" s="263">
        <v>6.2890972133588741E-2</v>
      </c>
      <c r="O701" s="262">
        <v>3.3900361691194003E-6</v>
      </c>
      <c r="P701" s="262">
        <v>1.0181738947574902E-8</v>
      </c>
      <c r="Q701" s="285">
        <v>1.642577273E-2</v>
      </c>
      <c r="R701" s="281">
        <v>1.3627123E-3</v>
      </c>
      <c r="S701" s="258"/>
      <c r="T701" s="258" t="s">
        <v>1165</v>
      </c>
      <c r="U701" s="258"/>
      <c r="V701" s="258"/>
      <c r="X701" s="299"/>
      <c r="Y701" s="257"/>
      <c r="Z701" s="257"/>
      <c r="AA701" s="257"/>
      <c r="AB701" s="257"/>
      <c r="AC701" s="257"/>
      <c r="AD701" s="257"/>
      <c r="AE701" s="257"/>
      <c r="AF701" s="257"/>
      <c r="AG701" s="257"/>
      <c r="AH701" s="257"/>
      <c r="AI701" s="257"/>
      <c r="AJ701" s="257"/>
    </row>
    <row r="702" spans="1:36">
      <c r="C702" s="284" t="s">
        <v>656</v>
      </c>
      <c r="E702" s="257" t="s">
        <v>52</v>
      </c>
      <c r="F702" s="267" t="s">
        <v>2187</v>
      </c>
      <c r="G702" s="267">
        <v>3.2626211777175604E-2</v>
      </c>
      <c r="H702" s="274">
        <v>9.9680776799999991E-4</v>
      </c>
      <c r="I702" s="274">
        <v>3.182652915E-3</v>
      </c>
      <c r="J702" s="274">
        <v>1.45596200941756E-2</v>
      </c>
      <c r="K702" s="274">
        <v>1.3887131E-2</v>
      </c>
      <c r="L702" s="267">
        <v>0.11971664655172413</v>
      </c>
      <c r="M702" s="263">
        <v>1.7635273</v>
      </c>
      <c r="N702" s="263">
        <v>3.292653975129256E-3</v>
      </c>
      <c r="O702" s="262">
        <v>1.7296432467069998E-7</v>
      </c>
      <c r="P702" s="262">
        <v>4.8576313604640001E-10</v>
      </c>
      <c r="Q702" s="285">
        <v>1.52219345247E-2</v>
      </c>
      <c r="R702" s="281">
        <v>1.1718607000000001E-3</v>
      </c>
      <c r="S702" s="258"/>
      <c r="T702" s="258" t="s">
        <v>1165</v>
      </c>
      <c r="U702" s="258"/>
      <c r="V702" s="258"/>
      <c r="X702" s="299"/>
      <c r="Y702" s="257"/>
      <c r="Z702" s="257"/>
      <c r="AA702" s="257"/>
      <c r="AB702" s="257"/>
      <c r="AC702" s="257"/>
      <c r="AD702" s="257"/>
      <c r="AE702" s="257"/>
      <c r="AF702" s="257"/>
      <c r="AG702" s="257"/>
      <c r="AH702" s="257"/>
      <c r="AI702" s="257"/>
      <c r="AJ702" s="257"/>
    </row>
    <row r="703" spans="1:36">
      <c r="C703" s="284" t="s">
        <v>657</v>
      </c>
      <c r="E703" s="257" t="s">
        <v>52</v>
      </c>
      <c r="F703" s="267" t="s">
        <v>2188</v>
      </c>
      <c r="G703" s="267">
        <v>4.4828261819691759</v>
      </c>
      <c r="H703" s="274">
        <v>9.9680776799999991E-4</v>
      </c>
      <c r="I703" s="274">
        <v>3.182652915E-3</v>
      </c>
      <c r="J703" s="274">
        <v>4.0645595912861756</v>
      </c>
      <c r="K703" s="274">
        <v>0.41408713000000003</v>
      </c>
      <c r="L703" s="267">
        <v>3.5697166379310343</v>
      </c>
      <c r="M703" s="263">
        <v>1.7635273</v>
      </c>
      <c r="N703" s="263">
        <v>6.2601889524834878E-2</v>
      </c>
      <c r="O703" s="262">
        <v>3.3745643346706996E-6</v>
      </c>
      <c r="P703" s="262">
        <v>1.0146027071049298E-8</v>
      </c>
      <c r="Q703" s="285">
        <v>1.52219345247E-2</v>
      </c>
      <c r="R703" s="281">
        <v>1.2615921E-3</v>
      </c>
      <c r="S703" s="258"/>
      <c r="T703" s="258" t="s">
        <v>1165</v>
      </c>
      <c r="U703" s="258"/>
      <c r="V703" s="258"/>
      <c r="X703" s="299"/>
      <c r="Y703" s="257"/>
      <c r="Z703" s="257"/>
      <c r="AA703" s="257"/>
      <c r="AB703" s="257"/>
      <c r="AC703" s="257"/>
      <c r="AD703" s="257"/>
      <c r="AE703" s="257"/>
      <c r="AF703" s="257"/>
      <c r="AG703" s="257"/>
      <c r="AH703" s="257"/>
      <c r="AI703" s="257"/>
      <c r="AJ703" s="257"/>
    </row>
    <row r="704" spans="1:36">
      <c r="C704" s="284" t="s">
        <v>658</v>
      </c>
      <c r="E704" s="257" t="s">
        <v>52</v>
      </c>
      <c r="F704" s="267" t="s">
        <v>2189</v>
      </c>
      <c r="G704" s="267">
        <v>3.4131305341525406E-2</v>
      </c>
      <c r="H704" s="274">
        <v>1.0117688190000001E-3</v>
      </c>
      <c r="I704" s="274">
        <v>3.3534644580000003E-3</v>
      </c>
      <c r="J704" s="274">
        <v>1.5239727064525402E-2</v>
      </c>
      <c r="K704" s="274">
        <v>1.4526345E-2</v>
      </c>
      <c r="L704" s="267">
        <v>0.1252271120689655</v>
      </c>
      <c r="M704" s="263">
        <v>1.836333</v>
      </c>
      <c r="N704" s="263">
        <v>3.4532552839516501E-3</v>
      </c>
      <c r="O704" s="262">
        <v>1.8155978403590001E-7</v>
      </c>
      <c r="P704" s="262">
        <v>5.0560293878860005E-10</v>
      </c>
      <c r="Q704" s="285">
        <v>1.5890733861000001E-2</v>
      </c>
      <c r="R704" s="281">
        <v>1.2280386000000001E-3</v>
      </c>
      <c r="S704" s="258"/>
      <c r="T704" s="258" t="s">
        <v>1165</v>
      </c>
      <c r="U704" s="258"/>
      <c r="V704" s="258"/>
      <c r="X704" s="299"/>
      <c r="Y704" s="257"/>
      <c r="Z704" s="257"/>
      <c r="AA704" s="257"/>
      <c r="AB704" s="257"/>
      <c r="AC704" s="257"/>
      <c r="AD704" s="257"/>
      <c r="AE704" s="257"/>
      <c r="AF704" s="257"/>
      <c r="AG704" s="257"/>
      <c r="AH704" s="257"/>
      <c r="AI704" s="257"/>
      <c r="AJ704" s="257"/>
    </row>
    <row r="705" spans="3:36">
      <c r="C705" s="284" t="s">
        <v>659</v>
      </c>
      <c r="E705" s="257" t="s">
        <v>52</v>
      </c>
      <c r="F705" s="267" t="s">
        <v>2190</v>
      </c>
      <c r="G705" s="267">
        <v>5.1780813142875255</v>
      </c>
      <c r="H705" s="274">
        <v>1.0117688190000001E-3</v>
      </c>
      <c r="I705" s="274">
        <v>3.3534644580000003E-3</v>
      </c>
      <c r="J705" s="274">
        <v>4.7589897410105255</v>
      </c>
      <c r="K705" s="274">
        <v>0.41472634000000003</v>
      </c>
      <c r="L705" s="267">
        <v>3.5752270689655172</v>
      </c>
      <c r="M705" s="263">
        <v>1.836333</v>
      </c>
      <c r="N705" s="263">
        <v>6.2762490416918712E-2</v>
      </c>
      <c r="O705" s="262">
        <v>3.3831597540359006E-6</v>
      </c>
      <c r="P705" s="262">
        <v>1.0165867333786897E-8</v>
      </c>
      <c r="Q705" s="285">
        <v>1.5890733861000001E-2</v>
      </c>
      <c r="R705" s="281">
        <v>1.31777E-3</v>
      </c>
      <c r="S705" s="258"/>
      <c r="T705" s="258" t="s">
        <v>1165</v>
      </c>
      <c r="U705" s="258"/>
      <c r="V705" s="258"/>
      <c r="X705" s="299"/>
      <c r="Y705" s="257"/>
      <c r="Z705" s="257"/>
      <c r="AA705" s="257"/>
      <c r="AB705" s="257"/>
      <c r="AC705" s="257"/>
      <c r="AD705" s="257"/>
      <c r="AE705" s="257"/>
      <c r="AF705" s="257"/>
      <c r="AG705" s="257"/>
      <c r="AH705" s="257"/>
      <c r="AI705" s="257"/>
      <c r="AJ705" s="257"/>
    </row>
    <row r="706" spans="3:36">
      <c r="C706" s="284" t="s">
        <v>660</v>
      </c>
      <c r="E706" s="257" t="s">
        <v>52</v>
      </c>
      <c r="F706" s="267" t="s">
        <v>2191</v>
      </c>
      <c r="G706" s="267">
        <v>3.00675533103811E-2</v>
      </c>
      <c r="H706" s="274">
        <v>9.7137398500000006E-4</v>
      </c>
      <c r="I706" s="274">
        <v>2.8922733880000001E-3</v>
      </c>
      <c r="J706" s="274">
        <v>1.3403437937381101E-2</v>
      </c>
      <c r="K706" s="274">
        <v>1.2800468000000001E-2</v>
      </c>
      <c r="L706" s="267">
        <v>0.11034886206896552</v>
      </c>
      <c r="M706" s="263">
        <v>1.6397575</v>
      </c>
      <c r="N706" s="263">
        <v>3.0196317438827332E-3</v>
      </c>
      <c r="O706" s="262">
        <v>1.5835204287769997E-7</v>
      </c>
      <c r="P706" s="262">
        <v>4.5203547498770001E-10</v>
      </c>
      <c r="Q706" s="285">
        <v>1.4084976553100001E-2</v>
      </c>
      <c r="R706" s="281">
        <v>1.0763582E-3</v>
      </c>
      <c r="S706" s="258"/>
      <c r="T706" s="258" t="s">
        <v>1165</v>
      </c>
      <c r="U706" s="258"/>
      <c r="V706" s="258"/>
      <c r="X706" s="299"/>
      <c r="Y706" s="257"/>
      <c r="Z706" s="257"/>
      <c r="AA706" s="257"/>
      <c r="AB706" s="257"/>
      <c r="AC706" s="257"/>
      <c r="AD706" s="257"/>
      <c r="AE706" s="257"/>
      <c r="AF706" s="257"/>
      <c r="AG706" s="257"/>
      <c r="AH706" s="257"/>
      <c r="AI706" s="257"/>
      <c r="AJ706" s="257"/>
    </row>
    <row r="707" spans="3:36">
      <c r="C707" s="284" t="s">
        <v>661</v>
      </c>
      <c r="E707" s="257" t="s">
        <v>52</v>
      </c>
      <c r="F707" s="267" t="s">
        <v>2192</v>
      </c>
      <c r="G707" s="267">
        <v>5.6502675238203803</v>
      </c>
      <c r="H707" s="274">
        <v>9.7137398500000006E-4</v>
      </c>
      <c r="I707" s="274">
        <v>2.8922733880000001E-3</v>
      </c>
      <c r="J707" s="274">
        <v>5.2334034064473807</v>
      </c>
      <c r="K707" s="274">
        <v>0.41300047000000001</v>
      </c>
      <c r="L707" s="267">
        <v>3.5603488793103448</v>
      </c>
      <c r="M707" s="263">
        <v>1.6397575</v>
      </c>
      <c r="N707" s="263">
        <v>6.2328866429251235E-2</v>
      </c>
      <c r="O707" s="262">
        <v>3.3599520028777E-6</v>
      </c>
      <c r="P707" s="262">
        <v>1.0112299369988598E-8</v>
      </c>
      <c r="Q707" s="285">
        <v>1.4084976553100001E-2</v>
      </c>
      <c r="R707" s="281">
        <v>1.1660895999999999E-3</v>
      </c>
      <c r="S707" s="258"/>
      <c r="T707" s="258" t="s">
        <v>1165</v>
      </c>
      <c r="U707" s="258"/>
      <c r="V707" s="258"/>
      <c r="X707" s="299"/>
      <c r="Y707" s="257"/>
      <c r="Z707" s="257"/>
      <c r="AA707" s="257"/>
      <c r="AB707" s="257"/>
      <c r="AC707" s="257"/>
      <c r="AD707" s="257"/>
      <c r="AE707" s="257"/>
      <c r="AF707" s="257"/>
      <c r="AG707" s="257"/>
      <c r="AH707" s="257"/>
      <c r="AI707" s="257"/>
      <c r="AJ707" s="257"/>
    </row>
    <row r="708" spans="3:36">
      <c r="C708" s="284" t="s">
        <v>662</v>
      </c>
      <c r="E708" s="257" t="s">
        <v>52</v>
      </c>
      <c r="F708" s="267" t="s">
        <v>2193</v>
      </c>
      <c r="G708" s="267">
        <v>3.1422136951095803E-2</v>
      </c>
      <c r="H708" s="274">
        <v>9.8483893299999999E-4</v>
      </c>
      <c r="I708" s="274">
        <v>3.0460037120000004E-3</v>
      </c>
      <c r="J708" s="274">
        <v>1.4015534306095801E-2</v>
      </c>
      <c r="K708" s="274">
        <v>1.337576E-2</v>
      </c>
      <c r="L708" s="267">
        <v>0.11530827586206896</v>
      </c>
      <c r="M708" s="263">
        <v>1.7052826999999999</v>
      </c>
      <c r="N708" s="263">
        <v>3.1641728065943701E-3</v>
      </c>
      <c r="O708" s="262">
        <v>1.6608794969719999E-7</v>
      </c>
      <c r="P708" s="262">
        <v>4.6989129425470003E-10</v>
      </c>
      <c r="Q708" s="285">
        <v>1.4686895655700001E-2</v>
      </c>
      <c r="R708" s="281">
        <v>1.1269183000000001E-3</v>
      </c>
      <c r="S708" s="258"/>
      <c r="T708" s="258" t="s">
        <v>1165</v>
      </c>
      <c r="U708" s="258"/>
      <c r="V708" s="258"/>
      <c r="X708" s="299"/>
      <c r="Y708" s="257"/>
      <c r="Z708" s="257"/>
      <c r="AA708" s="257"/>
      <c r="AB708" s="257"/>
      <c r="AC708" s="257"/>
      <c r="AD708" s="257"/>
      <c r="AE708" s="257"/>
      <c r="AF708" s="257"/>
      <c r="AG708" s="257"/>
      <c r="AH708" s="257"/>
      <c r="AI708" s="257"/>
      <c r="AJ708" s="257"/>
    </row>
    <row r="709" spans="3:36">
      <c r="C709" s="284" t="s">
        <v>663</v>
      </c>
      <c r="E709" s="257" t="s">
        <v>52</v>
      </c>
      <c r="F709" s="267" t="s">
        <v>2194</v>
      </c>
      <c r="G709" s="267">
        <v>6.1916221539400951</v>
      </c>
      <c r="H709" s="274">
        <v>9.8483893299999999E-4</v>
      </c>
      <c r="I709" s="274">
        <v>3.0460037120000004E-3</v>
      </c>
      <c r="J709" s="274">
        <v>5.7740155512950952</v>
      </c>
      <c r="K709" s="274">
        <v>0.41357576000000001</v>
      </c>
      <c r="L709" s="267">
        <v>3.5653082758620691</v>
      </c>
      <c r="M709" s="263">
        <v>1.7052826999999999</v>
      </c>
      <c r="N709" s="263">
        <v>6.2473407699448522E-2</v>
      </c>
      <c r="O709" s="262">
        <v>3.3676879196971995E-6</v>
      </c>
      <c r="P709" s="262">
        <v>1.0130155259251399E-8</v>
      </c>
      <c r="Q709" s="285">
        <v>1.4686895655700001E-2</v>
      </c>
      <c r="R709" s="281">
        <v>1.2166497E-3</v>
      </c>
      <c r="S709" s="258"/>
      <c r="T709" s="258" t="s">
        <v>1165</v>
      </c>
      <c r="U709" s="258"/>
      <c r="V709" s="258"/>
      <c r="X709" s="299"/>
      <c r="Y709" s="257"/>
      <c r="Z709" s="257"/>
      <c r="AA709" s="257"/>
      <c r="AB709" s="257"/>
      <c r="AC709" s="257"/>
      <c r="AD709" s="257"/>
      <c r="AE709" s="257"/>
      <c r="AF709" s="257"/>
      <c r="AG709" s="257"/>
      <c r="AH709" s="257"/>
      <c r="AI709" s="257"/>
      <c r="AJ709" s="257"/>
    </row>
    <row r="710" spans="3:36">
      <c r="C710" s="284" t="s">
        <v>664</v>
      </c>
      <c r="E710" s="257" t="s">
        <v>52</v>
      </c>
      <c r="F710" s="267" t="s">
        <v>2195</v>
      </c>
      <c r="G710" s="267">
        <v>2.8562459726031299E-2</v>
      </c>
      <c r="H710" s="274">
        <v>9.5641293399999997E-4</v>
      </c>
      <c r="I710" s="274">
        <v>2.7214618350000002E-3</v>
      </c>
      <c r="J710" s="274">
        <v>1.2723330957031299E-2</v>
      </c>
      <c r="K710" s="274">
        <v>1.2161254E-2</v>
      </c>
      <c r="L710" s="267">
        <v>0.10483839655172413</v>
      </c>
      <c r="M710" s="263">
        <v>1.5669518</v>
      </c>
      <c r="N710" s="263">
        <v>2.8590304077806554E-3</v>
      </c>
      <c r="O710" s="262">
        <v>1.4975658150140001E-7</v>
      </c>
      <c r="P710" s="262">
        <v>4.321956712556E-10</v>
      </c>
      <c r="Q710" s="285">
        <v>1.3416178216800001E-2</v>
      </c>
      <c r="R710" s="281">
        <v>1.0201801999999999E-3</v>
      </c>
      <c r="S710" s="258"/>
      <c r="T710" s="258" t="s">
        <v>1165</v>
      </c>
      <c r="U710" s="258"/>
      <c r="V710" s="258"/>
      <c r="X710" s="299"/>
      <c r="Y710" s="257"/>
      <c r="Z710" s="257"/>
      <c r="AA710" s="257"/>
      <c r="AB710" s="257"/>
      <c r="AC710" s="257"/>
      <c r="AD710" s="257"/>
      <c r="AE710" s="257"/>
      <c r="AF710" s="257"/>
      <c r="AG710" s="257"/>
      <c r="AH710" s="257"/>
      <c r="AI710" s="257"/>
      <c r="AJ710" s="257"/>
    </row>
    <row r="711" spans="3:36">
      <c r="C711" s="284" t="s">
        <v>665</v>
      </c>
      <c r="E711" s="257" t="s">
        <v>52</v>
      </c>
      <c r="F711" s="267" t="s">
        <v>2196</v>
      </c>
      <c r="G711" s="267">
        <v>4.2029709151569312</v>
      </c>
      <c r="H711" s="274">
        <v>5.8273898590000006E-4</v>
      </c>
      <c r="I711" s="274">
        <v>1.62150557E-3</v>
      </c>
      <c r="J711" s="274">
        <v>3.7915820806010316</v>
      </c>
      <c r="K711" s="274">
        <v>0.40918459000000001</v>
      </c>
      <c r="L711" s="267">
        <v>3.5274533620689654</v>
      </c>
      <c r="M711" s="263">
        <v>1.0380290999999999</v>
      </c>
      <c r="N711" s="263">
        <v>6.1319233684442254E-2</v>
      </c>
      <c r="O711" s="262">
        <v>3.3053157821052995E-6</v>
      </c>
      <c r="P711" s="262">
        <v>9.977768584188E-9</v>
      </c>
      <c r="Q711" s="285">
        <v>1.2063016299499999E-2</v>
      </c>
      <c r="R711" s="281">
        <v>1.1077253E-3</v>
      </c>
      <c r="S711" s="258"/>
      <c r="T711" s="258" t="s">
        <v>1165</v>
      </c>
      <c r="U711" s="258"/>
      <c r="V711" s="258"/>
      <c r="X711" s="299"/>
      <c r="Y711" s="257"/>
      <c r="Z711" s="257"/>
      <c r="AA711" s="257"/>
      <c r="AB711" s="257"/>
      <c r="AC711" s="257"/>
      <c r="AD711" s="257"/>
      <c r="AE711" s="257"/>
      <c r="AF711" s="257"/>
      <c r="AG711" s="257"/>
      <c r="AH711" s="257"/>
      <c r="AI711" s="257"/>
      <c r="AJ711" s="257"/>
    </row>
    <row r="712" spans="3:36">
      <c r="C712" s="284" t="s">
        <v>666</v>
      </c>
      <c r="E712" s="257" t="s">
        <v>52</v>
      </c>
      <c r="F712" s="267" t="s">
        <v>2197</v>
      </c>
      <c r="G712" s="267">
        <v>3.1309877703324995E-2</v>
      </c>
      <c r="H712" s="274">
        <v>1.528646617E-3</v>
      </c>
      <c r="I712" s="274">
        <v>2.517278328E-3</v>
      </c>
      <c r="J712" s="274">
        <v>1.4007634758325E-2</v>
      </c>
      <c r="K712" s="274">
        <v>1.3256318E-2</v>
      </c>
      <c r="L712" s="267">
        <v>0.11427860344827585</v>
      </c>
      <c r="M712" s="263">
        <v>1.8277515</v>
      </c>
      <c r="N712" s="263">
        <v>2.9552521196342676E-3</v>
      </c>
      <c r="O712" s="262">
        <v>1.5197121078890002E-7</v>
      </c>
      <c r="P712" s="262">
        <v>5.1186355137330006E-10</v>
      </c>
      <c r="Q712" s="285">
        <v>1.5438700681000001E-2</v>
      </c>
      <c r="R712" s="281">
        <v>1.1120012999999999E-3</v>
      </c>
      <c r="S712" s="258"/>
      <c r="T712" s="258" t="s">
        <v>1165</v>
      </c>
      <c r="U712" s="258"/>
      <c r="V712" s="258"/>
      <c r="X712" s="299"/>
      <c r="Y712" s="257"/>
      <c r="Z712" s="257"/>
      <c r="AA712" s="257"/>
      <c r="AB712" s="257"/>
      <c r="AC712" s="257"/>
      <c r="AD712" s="257"/>
      <c r="AE712" s="257"/>
      <c r="AF712" s="257"/>
      <c r="AG712" s="257"/>
      <c r="AH712" s="257"/>
      <c r="AI712" s="257"/>
      <c r="AJ712" s="257"/>
    </row>
    <row r="713" spans="3:36">
      <c r="C713" s="284" t="s">
        <v>667</v>
      </c>
      <c r="E713" s="257" t="s">
        <v>52</v>
      </c>
      <c r="F713" s="267" t="s">
        <v>2198</v>
      </c>
      <c r="G713" s="267">
        <v>4.9031730027387699E-2</v>
      </c>
      <c r="H713" s="274">
        <v>1.159883208E-3</v>
      </c>
      <c r="I713" s="274">
        <v>5.0444985840000008E-3</v>
      </c>
      <c r="J713" s="274">
        <v>2.1972788235387699E-2</v>
      </c>
      <c r="K713" s="274">
        <v>2.0854560000000001E-2</v>
      </c>
      <c r="L713" s="267">
        <v>0.17978068965517241</v>
      </c>
      <c r="M713" s="263">
        <v>2.5571098999999999</v>
      </c>
      <c r="N713" s="263">
        <v>5.0432081726838216E-3</v>
      </c>
      <c r="O713" s="262">
        <v>2.6665483009149996E-7</v>
      </c>
      <c r="P713" s="262">
        <v>7.0201699368490005E-10</v>
      </c>
      <c r="Q713" s="285">
        <v>2.25118409901E-2</v>
      </c>
      <c r="R713" s="281">
        <v>1.7842002E-3</v>
      </c>
      <c r="S713" s="258"/>
      <c r="T713" s="258" t="s">
        <v>1165</v>
      </c>
      <c r="U713" s="258"/>
      <c r="V713" s="258"/>
      <c r="X713" s="299"/>
      <c r="Y713" s="257"/>
      <c r="Z713" s="257"/>
      <c r="AA713" s="257"/>
      <c r="AB713" s="257"/>
      <c r="AC713" s="257"/>
      <c r="AD713" s="257"/>
      <c r="AE713" s="257"/>
      <c r="AF713" s="257"/>
      <c r="AG713" s="257"/>
      <c r="AH713" s="257"/>
      <c r="AI713" s="257"/>
      <c r="AJ713" s="257"/>
    </row>
    <row r="714" spans="3:36">
      <c r="C714" s="284" t="s">
        <v>668</v>
      </c>
      <c r="E714" s="257" t="s">
        <v>52</v>
      </c>
      <c r="F714" s="267" t="s">
        <v>2199</v>
      </c>
      <c r="G714" s="267">
        <v>4.4617317772383878</v>
      </c>
      <c r="H714" s="274">
        <v>1.159883208E-3</v>
      </c>
      <c r="I714" s="274">
        <v>5.0444985840000008E-3</v>
      </c>
      <c r="J714" s="274">
        <v>4.0344728354463877</v>
      </c>
      <c r="K714" s="274">
        <v>0.42105456000000002</v>
      </c>
      <c r="L714" s="267">
        <v>3.6297806896551723</v>
      </c>
      <c r="M714" s="263">
        <v>2.5571098999999999</v>
      </c>
      <c r="N714" s="263">
        <v>6.4352443711220939E-2</v>
      </c>
      <c r="O714" s="262">
        <v>3.4682548400914994E-6</v>
      </c>
      <c r="P714" s="262">
        <v>1.0362280908686901E-8</v>
      </c>
      <c r="Q714" s="285">
        <v>2.25118409901E-2</v>
      </c>
      <c r="R714" s="281">
        <v>1.8739315999999999E-3</v>
      </c>
      <c r="S714" s="258"/>
      <c r="T714" s="258" t="s">
        <v>1165</v>
      </c>
      <c r="U714" s="258"/>
      <c r="V714" s="258"/>
      <c r="X714" s="299"/>
      <c r="Y714" s="257"/>
      <c r="Z714" s="257"/>
      <c r="AA714" s="257"/>
      <c r="AB714" s="257"/>
      <c r="AC714" s="257"/>
      <c r="AD714" s="257"/>
      <c r="AE714" s="257"/>
      <c r="AF714" s="257"/>
      <c r="AG714" s="257"/>
      <c r="AH714" s="257"/>
      <c r="AI714" s="257"/>
      <c r="AJ714" s="257"/>
    </row>
    <row r="715" spans="3:36">
      <c r="C715" s="273" t="s">
        <v>90</v>
      </c>
      <c r="D715" s="272" t="s">
        <v>162</v>
      </c>
      <c r="F715" s="291"/>
      <c r="G715" s="291"/>
      <c r="H715" s="289"/>
      <c r="I715" s="289"/>
      <c r="J715" s="289"/>
      <c r="K715" s="289"/>
      <c r="L715" s="290"/>
      <c r="M715" s="290"/>
      <c r="N715" s="290"/>
      <c r="O715" s="289"/>
      <c r="P715" s="289"/>
      <c r="Q715" s="289"/>
      <c r="R715" s="280"/>
      <c r="S715" s="258"/>
      <c r="T715" s="258"/>
      <c r="U715" s="258"/>
      <c r="V715" s="258"/>
      <c r="X715" s="258"/>
      <c r="Y715" s="257"/>
      <c r="Z715" s="257"/>
      <c r="AA715" s="257"/>
      <c r="AB715" s="257"/>
      <c r="AC715" s="257"/>
      <c r="AD715" s="257"/>
      <c r="AE715" s="257"/>
      <c r="AF715" s="257"/>
      <c r="AG715" s="257"/>
      <c r="AH715" s="257"/>
      <c r="AI715" s="257"/>
      <c r="AJ715" s="257"/>
    </row>
    <row r="716" spans="3:36">
      <c r="C716" s="284" t="s">
        <v>669</v>
      </c>
      <c r="E716" s="257" t="s">
        <v>52</v>
      </c>
      <c r="F716" s="267" t="s">
        <v>2200</v>
      </c>
      <c r="G716" s="267">
        <v>3.819505739266961E-2</v>
      </c>
      <c r="H716" s="274">
        <v>1.052163653E-3</v>
      </c>
      <c r="I716" s="274">
        <v>3.8146555380000001E-3</v>
      </c>
      <c r="J716" s="274">
        <v>1.7076016201669604E-2</v>
      </c>
      <c r="K716" s="274">
        <v>1.6252222E-2</v>
      </c>
      <c r="L716" s="267">
        <v>0.14010536206896551</v>
      </c>
      <c r="M716" s="263">
        <v>2.0329085</v>
      </c>
      <c r="N716" s="263">
        <v>3.8868788030224275E-3</v>
      </c>
      <c r="O716" s="262">
        <v>2.0476752430519999E-7</v>
      </c>
      <c r="P716" s="262">
        <v>5.59170404579E-10</v>
      </c>
      <c r="Q716" s="285">
        <v>1.76964901689E-2</v>
      </c>
      <c r="R716" s="281">
        <v>1.379719E-3</v>
      </c>
      <c r="S716" s="258"/>
      <c r="T716" s="258" t="s">
        <v>1165</v>
      </c>
      <c r="U716" s="258"/>
      <c r="V716" s="258"/>
      <c r="X716" s="299"/>
      <c r="Y716" s="257"/>
      <c r="Z716" s="257"/>
      <c r="AA716" s="257"/>
      <c r="AB716" s="257"/>
      <c r="AC716" s="257"/>
      <c r="AD716" s="257"/>
      <c r="AE716" s="257"/>
      <c r="AF716" s="257"/>
      <c r="AG716" s="257"/>
      <c r="AH716" s="257"/>
      <c r="AI716" s="257"/>
      <c r="AJ716" s="257"/>
    </row>
    <row r="717" spans="3:36">
      <c r="C717" s="284" t="s">
        <v>670</v>
      </c>
      <c r="E717" s="257" t="s">
        <v>52</v>
      </c>
      <c r="F717" s="267" t="s">
        <v>2201</v>
      </c>
      <c r="G717" s="267">
        <v>9.0183950147746685</v>
      </c>
      <c r="H717" s="274">
        <v>1.052163653E-3</v>
      </c>
      <c r="I717" s="274">
        <v>3.8146555380000001E-3</v>
      </c>
      <c r="J717" s="274">
        <v>8.5970759755836692</v>
      </c>
      <c r="K717" s="274">
        <v>0.41645221999999998</v>
      </c>
      <c r="L717" s="267">
        <v>3.5901053448275859</v>
      </c>
      <c r="M717" s="263">
        <v>2.0329085</v>
      </c>
      <c r="N717" s="263">
        <v>6.3196113881028193E-2</v>
      </c>
      <c r="O717" s="262">
        <v>3.4063675043051999E-6</v>
      </c>
      <c r="P717" s="262">
        <v>1.0219434399575001E-8</v>
      </c>
      <c r="Q717" s="285">
        <v>1.76964901689E-2</v>
      </c>
      <c r="R717" s="281">
        <v>1.4694504000000001E-3</v>
      </c>
      <c r="S717" s="258"/>
      <c r="T717" s="258" t="s">
        <v>1165</v>
      </c>
      <c r="U717" s="258"/>
      <c r="V717" s="258"/>
      <c r="X717" s="299"/>
      <c r="Y717" s="257"/>
      <c r="Z717" s="257"/>
      <c r="AA717" s="257"/>
      <c r="AB717" s="257"/>
      <c r="AC717" s="257"/>
      <c r="AD717" s="257"/>
      <c r="AE717" s="257"/>
      <c r="AF717" s="257"/>
      <c r="AG717" s="257"/>
      <c r="AH717" s="257"/>
      <c r="AI717" s="257"/>
      <c r="AJ717" s="257"/>
    </row>
    <row r="718" spans="3:36" ht="13.8" customHeight="1">
      <c r="C718" s="284" t="s">
        <v>671</v>
      </c>
      <c r="E718" s="257" t="s">
        <v>52</v>
      </c>
      <c r="F718" s="267" t="s">
        <v>2202</v>
      </c>
      <c r="G718" s="267">
        <v>2.99170434857461E-2</v>
      </c>
      <c r="H718" s="274">
        <v>9.6987789199999997E-4</v>
      </c>
      <c r="I718" s="274">
        <v>2.8751922579999998E-3</v>
      </c>
      <c r="J718" s="274">
        <v>1.33354273357461E-2</v>
      </c>
      <c r="K718" s="274">
        <v>1.2736546E-2</v>
      </c>
      <c r="L718" s="267">
        <v>0.10979781034482758</v>
      </c>
      <c r="M718" s="263">
        <v>1.6324768999999999</v>
      </c>
      <c r="N718" s="263">
        <v>3.0035715110642239E-3</v>
      </c>
      <c r="O718" s="262">
        <v>1.574924912208E-7</v>
      </c>
      <c r="P718" s="262">
        <v>4.5005148851260004E-10</v>
      </c>
      <c r="Q718" s="285">
        <v>1.40180963194E-2</v>
      </c>
      <c r="R718" s="281">
        <v>1.0707404000000001E-3</v>
      </c>
      <c r="S718" s="258"/>
      <c r="T718" s="258" t="s">
        <v>1165</v>
      </c>
      <c r="U718" s="258"/>
      <c r="V718" s="258"/>
      <c r="X718" s="299"/>
      <c r="Y718" s="257"/>
      <c r="Z718" s="257"/>
      <c r="AA718" s="257"/>
      <c r="AB718" s="257"/>
      <c r="AC718" s="257"/>
      <c r="AD718" s="257"/>
      <c r="AE718" s="257"/>
      <c r="AF718" s="257"/>
      <c r="AG718" s="257"/>
      <c r="AH718" s="257"/>
      <c r="AI718" s="257"/>
      <c r="AJ718" s="257"/>
    </row>
    <row r="719" spans="3:36" ht="13.8" customHeight="1">
      <c r="C719" s="284" t="s">
        <v>672</v>
      </c>
      <c r="E719" s="257" t="s">
        <v>52</v>
      </c>
      <c r="F719" s="267" t="s">
        <v>2203</v>
      </c>
      <c r="G719" s="267">
        <v>4.7951170217207464</v>
      </c>
      <c r="H719" s="274">
        <v>9.6987789199999997E-4</v>
      </c>
      <c r="I719" s="274">
        <v>2.8751922579999998E-3</v>
      </c>
      <c r="J719" s="274">
        <v>4.3783354015707463</v>
      </c>
      <c r="K719" s="274">
        <v>0.41293655000000001</v>
      </c>
      <c r="L719" s="267">
        <v>3.5597978448275862</v>
      </c>
      <c r="M719" s="263">
        <v>1.6324768999999999</v>
      </c>
      <c r="N719" s="263">
        <v>6.2312807044017003E-2</v>
      </c>
      <c r="O719" s="262">
        <v>3.3590925012207998E-6</v>
      </c>
      <c r="P719" s="262">
        <v>1.0110315393513998E-8</v>
      </c>
      <c r="Q719" s="285">
        <v>1.40180963194E-2</v>
      </c>
      <c r="R719" s="281">
        <v>1.1604718E-3</v>
      </c>
      <c r="S719" s="258"/>
      <c r="T719" s="258" t="s">
        <v>1165</v>
      </c>
      <c r="U719" s="258"/>
      <c r="V719" s="258"/>
      <c r="X719" s="299"/>
      <c r="Y719" s="257"/>
      <c r="Z719" s="257"/>
      <c r="AA719" s="257"/>
      <c r="AB719" s="257"/>
      <c r="AC719" s="257"/>
      <c r="AD719" s="257"/>
      <c r="AE719" s="257"/>
      <c r="AF719" s="257"/>
      <c r="AG719" s="257"/>
      <c r="AH719" s="257"/>
      <c r="AI719" s="257"/>
      <c r="AJ719" s="257"/>
    </row>
    <row r="720" spans="3:36" ht="13.8" customHeight="1">
      <c r="C720" s="284" t="s">
        <v>673</v>
      </c>
      <c r="D720" s="292">
        <v>1</v>
      </c>
      <c r="E720" s="257" t="s">
        <v>52</v>
      </c>
      <c r="F720" s="267" t="s">
        <v>2204</v>
      </c>
      <c r="G720" s="267">
        <v>2.9315005957206198E-2</v>
      </c>
      <c r="H720" s="274">
        <v>9.6389345899999996E-4</v>
      </c>
      <c r="I720" s="274">
        <v>2.8068675560000002E-3</v>
      </c>
      <c r="J720" s="274">
        <v>1.3063383942206198E-2</v>
      </c>
      <c r="K720" s="274">
        <v>1.2480860999999999E-2</v>
      </c>
      <c r="L720" s="267">
        <v>0.10759362931034482</v>
      </c>
      <c r="M720" s="263">
        <v>1.6033546000000001</v>
      </c>
      <c r="N720" s="263">
        <v>2.9393311021359428E-3</v>
      </c>
      <c r="O720" s="262">
        <v>1.5405431373499998E-7</v>
      </c>
      <c r="P720" s="262">
        <v>4.4211557362169992E-10</v>
      </c>
      <c r="Q720" s="285">
        <v>1.3750577384899999E-2</v>
      </c>
      <c r="R720" s="281">
        <v>1.0482692E-3</v>
      </c>
      <c r="S720" s="258"/>
      <c r="T720" s="258" t="s">
        <v>1165</v>
      </c>
      <c r="U720" s="258"/>
      <c r="V720" s="258"/>
      <c r="X720" s="299"/>
      <c r="Y720" s="257"/>
      <c r="Z720" s="257"/>
      <c r="AA720" s="257"/>
      <c r="AB720" s="257"/>
      <c r="AC720" s="257"/>
      <c r="AD720" s="257"/>
      <c r="AE720" s="257"/>
      <c r="AF720" s="257"/>
      <c r="AG720" s="257"/>
      <c r="AH720" s="257"/>
      <c r="AI720" s="257"/>
      <c r="AJ720" s="257"/>
    </row>
    <row r="721" spans="3:36" ht="13.8" customHeight="1">
      <c r="C721" s="284" t="s">
        <v>674</v>
      </c>
      <c r="D721" s="292">
        <v>1</v>
      </c>
      <c r="E721" s="257" t="s">
        <v>52</v>
      </c>
      <c r="F721" s="267" t="s">
        <v>2205</v>
      </c>
      <c r="G721" s="267">
        <v>4.4495150020902061</v>
      </c>
      <c r="H721" s="274">
        <v>9.6389345899999996E-4</v>
      </c>
      <c r="I721" s="274">
        <v>2.8068675560000002E-3</v>
      </c>
      <c r="J721" s="274">
        <v>4.0330633810752063</v>
      </c>
      <c r="K721" s="274">
        <v>0.41268085999999998</v>
      </c>
      <c r="L721" s="267">
        <v>3.557593620689655</v>
      </c>
      <c r="M721" s="263">
        <v>1.6033546000000001</v>
      </c>
      <c r="N721" s="263">
        <v>6.2248566135473742E-2</v>
      </c>
      <c r="O721" s="262">
        <v>3.3556542937350002E-6</v>
      </c>
      <c r="P721" s="262">
        <v>1.0102379488624904E-8</v>
      </c>
      <c r="Q721" s="285">
        <v>1.3750577384899999E-2</v>
      </c>
      <c r="R721" s="281">
        <v>1.1380005999999999E-3</v>
      </c>
      <c r="S721" s="258"/>
      <c r="T721" s="258" t="s">
        <v>1165</v>
      </c>
      <c r="U721" s="258"/>
      <c r="V721" s="258"/>
      <c r="X721" s="299"/>
      <c r="Y721" s="257"/>
      <c r="Z721" s="257"/>
      <c r="AA721" s="257"/>
      <c r="AB721" s="257"/>
      <c r="AC721" s="257"/>
      <c r="AD721" s="257"/>
      <c r="AE721" s="257"/>
      <c r="AF721" s="257"/>
      <c r="AG721" s="257"/>
      <c r="AH721" s="257"/>
      <c r="AI721" s="257"/>
      <c r="AJ721" s="257"/>
    </row>
    <row r="722" spans="3:36" ht="13.8" customHeight="1">
      <c r="C722" s="284" t="s">
        <v>675</v>
      </c>
      <c r="E722" s="257" t="s">
        <v>52</v>
      </c>
      <c r="F722" s="267" t="s">
        <v>2206</v>
      </c>
      <c r="G722" s="267">
        <v>3.5485889001240098E-2</v>
      </c>
      <c r="H722" s="274">
        <v>1.0252337670000001E-3</v>
      </c>
      <c r="I722" s="274">
        <v>3.5071947909999998E-3</v>
      </c>
      <c r="J722" s="274">
        <v>1.5851823443240098E-2</v>
      </c>
      <c r="K722" s="274">
        <v>1.5101636999999999E-2</v>
      </c>
      <c r="L722" s="267">
        <v>0.13018652586206894</v>
      </c>
      <c r="M722" s="263">
        <v>1.9018581999999999</v>
      </c>
      <c r="N722" s="263">
        <v>3.5977963380019358E-3</v>
      </c>
      <c r="O722" s="262">
        <v>1.892956907654E-7</v>
      </c>
      <c r="P722" s="262">
        <v>5.2345875804530007E-10</v>
      </c>
      <c r="Q722" s="285">
        <v>1.6492651963600002E-2</v>
      </c>
      <c r="R722" s="281">
        <v>1.2785987E-3</v>
      </c>
      <c r="S722" s="258"/>
      <c r="T722" s="258" t="s">
        <v>1165</v>
      </c>
      <c r="U722" s="258"/>
      <c r="V722" s="258"/>
      <c r="X722" s="299"/>
      <c r="Y722" s="257"/>
      <c r="Z722" s="257"/>
      <c r="AA722" s="257"/>
      <c r="AB722" s="257"/>
      <c r="AC722" s="257"/>
      <c r="AD722" s="257"/>
      <c r="AE722" s="257"/>
      <c r="AF722" s="257"/>
      <c r="AG722" s="257"/>
      <c r="AH722" s="257"/>
      <c r="AI722" s="257"/>
      <c r="AJ722" s="257"/>
    </row>
    <row r="723" spans="3:36" ht="13.8" customHeight="1">
      <c r="C723" s="284" t="s">
        <v>676</v>
      </c>
      <c r="E723" s="257" t="s">
        <v>52</v>
      </c>
      <c r="F723" s="267" t="s">
        <v>2207</v>
      </c>
      <c r="G723" s="267">
        <v>7.8756858544262398</v>
      </c>
      <c r="H723" s="274">
        <v>1.0252337670000001E-3</v>
      </c>
      <c r="I723" s="274">
        <v>3.5071947909999998E-3</v>
      </c>
      <c r="J723" s="274">
        <v>7.4558517858682398</v>
      </c>
      <c r="K723" s="274">
        <v>0.41530164000000003</v>
      </c>
      <c r="L723" s="267">
        <v>3.5801865517241378</v>
      </c>
      <c r="M723" s="263">
        <v>1.9018581999999999</v>
      </c>
      <c r="N723" s="263">
        <v>6.2907031566780167E-2</v>
      </c>
      <c r="O723" s="262">
        <v>3.3908956707653999E-6</v>
      </c>
      <c r="P723" s="262">
        <v>1.0183723023049302E-8</v>
      </c>
      <c r="Q723" s="285">
        <v>1.6492651963600002E-2</v>
      </c>
      <c r="R723" s="281">
        <v>1.3683301000000001E-3</v>
      </c>
      <c r="S723" s="258"/>
      <c r="T723" s="258" t="s">
        <v>1165</v>
      </c>
      <c r="U723" s="258"/>
      <c r="V723" s="258"/>
      <c r="X723" s="299"/>
      <c r="Y723" s="257"/>
      <c r="Z723" s="257"/>
      <c r="AA723" s="257"/>
      <c r="AB723" s="257"/>
      <c r="AC723" s="257"/>
      <c r="AD723" s="257"/>
      <c r="AE723" s="257"/>
      <c r="AF723" s="257"/>
      <c r="AG723" s="257"/>
      <c r="AH723" s="257"/>
      <c r="AI723" s="257"/>
      <c r="AJ723" s="257"/>
    </row>
    <row r="724" spans="3:36" ht="13.8" customHeight="1">
      <c r="C724" s="284" t="s">
        <v>677</v>
      </c>
      <c r="E724" s="257" t="s">
        <v>52</v>
      </c>
      <c r="F724" s="267" t="s">
        <v>2208</v>
      </c>
      <c r="G724" s="267">
        <v>2.9766534552111101E-2</v>
      </c>
      <c r="H724" s="274">
        <v>9.6838177899999996E-4</v>
      </c>
      <c r="I724" s="274">
        <v>2.8581110380000003E-3</v>
      </c>
      <c r="J724" s="274">
        <v>1.3267416735111101E-2</v>
      </c>
      <c r="K724" s="274">
        <v>1.2672625E-2</v>
      </c>
      <c r="L724" s="267">
        <v>0.1092467672413793</v>
      </c>
      <c r="M724" s="263">
        <v>1.6251964000000001</v>
      </c>
      <c r="N724" s="263">
        <v>2.9875114606762567E-3</v>
      </c>
      <c r="O724" s="262">
        <v>1.566329495748E-7</v>
      </c>
      <c r="P724" s="262">
        <v>4.4806751404730003E-10</v>
      </c>
      <c r="Q724" s="285">
        <v>1.3951217085799999E-2</v>
      </c>
      <c r="R724" s="281">
        <v>1.0651225999999999E-3</v>
      </c>
      <c r="S724" s="258"/>
      <c r="T724" s="258" t="s">
        <v>1165</v>
      </c>
      <c r="U724" s="258"/>
      <c r="V724" s="258"/>
      <c r="X724" s="299"/>
      <c r="Y724" s="257"/>
      <c r="Z724" s="257"/>
      <c r="AA724" s="257"/>
      <c r="AB724" s="257"/>
      <c r="AC724" s="257"/>
      <c r="AD724" s="257"/>
      <c r="AE724" s="257"/>
      <c r="AF724" s="257"/>
      <c r="AG724" s="257"/>
      <c r="AH724" s="257"/>
      <c r="AI724" s="257"/>
      <c r="AJ724" s="257"/>
    </row>
    <row r="725" spans="3:36" ht="13.8" customHeight="1">
      <c r="C725" s="284" t="s">
        <v>678</v>
      </c>
      <c r="E725" s="257" t="s">
        <v>52</v>
      </c>
      <c r="F725" s="267" t="s">
        <v>2209</v>
      </c>
      <c r="G725" s="267">
        <v>5.5899665095111102</v>
      </c>
      <c r="H725" s="274">
        <v>9.6838177899999996E-4</v>
      </c>
      <c r="I725" s="274">
        <v>2.8581110380000003E-3</v>
      </c>
      <c r="J725" s="274">
        <v>5.1732673966941105</v>
      </c>
      <c r="K725" s="274">
        <v>0.41287262000000002</v>
      </c>
      <c r="L725" s="267">
        <v>3.5592467241379309</v>
      </c>
      <c r="M725" s="263">
        <v>1.6251964000000001</v>
      </c>
      <c r="N725" s="263">
        <v>6.2296745983229276E-2</v>
      </c>
      <c r="O725" s="262">
        <v>3.3582328995748003E-6</v>
      </c>
      <c r="P725" s="262">
        <v>1.0108331419049101E-8</v>
      </c>
      <c r="Q725" s="285">
        <v>1.3951217085799999E-2</v>
      </c>
      <c r="R725" s="281">
        <v>1.1548540000000001E-3</v>
      </c>
      <c r="S725" s="258"/>
      <c r="T725" s="258" t="s">
        <v>1165</v>
      </c>
      <c r="U725" s="258"/>
      <c r="V725" s="258"/>
      <c r="X725" s="299"/>
      <c r="Y725" s="257"/>
      <c r="Z725" s="257"/>
      <c r="AA725" s="257"/>
      <c r="AB725" s="257"/>
      <c r="AC725" s="257"/>
      <c r="AD725" s="257"/>
      <c r="AE725" s="257"/>
      <c r="AF725" s="257"/>
      <c r="AG725" s="257"/>
      <c r="AH725" s="257"/>
      <c r="AI725" s="257"/>
      <c r="AJ725" s="257"/>
    </row>
    <row r="726" spans="3:36" ht="13.8" customHeight="1">
      <c r="C726" s="284" t="s">
        <v>679</v>
      </c>
      <c r="D726" s="292">
        <v>1</v>
      </c>
      <c r="E726" s="257" t="s">
        <v>52</v>
      </c>
      <c r="F726" s="267" t="s">
        <v>2210</v>
      </c>
      <c r="G726" s="267">
        <v>4.0001169757289297E-2</v>
      </c>
      <c r="H726" s="274">
        <v>1.0701169209999999E-3</v>
      </c>
      <c r="I726" s="274">
        <v>4.0196294620000001E-3</v>
      </c>
      <c r="J726" s="274">
        <v>1.7892145374289299E-2</v>
      </c>
      <c r="K726" s="274">
        <v>1.7019277999999999E-2</v>
      </c>
      <c r="L726" s="267">
        <v>0.14671791379310342</v>
      </c>
      <c r="M726" s="263">
        <v>2.1202754000000001</v>
      </c>
      <c r="N726" s="263">
        <v>4.0796003956216102E-3</v>
      </c>
      <c r="O726" s="262">
        <v>2.1508207687450001E-7</v>
      </c>
      <c r="P726" s="262">
        <v>5.8297817226250018E-10</v>
      </c>
      <c r="Q726" s="285">
        <v>1.8499048972500001E-2</v>
      </c>
      <c r="R726" s="281">
        <v>1.4471326000000001E-3</v>
      </c>
      <c r="S726" s="258"/>
      <c r="T726" s="258" t="s">
        <v>1165</v>
      </c>
      <c r="U726" s="258"/>
      <c r="V726" s="258"/>
      <c r="X726" s="299"/>
      <c r="Y726" s="257"/>
      <c r="Z726" s="257"/>
      <c r="AA726" s="257"/>
      <c r="AB726" s="257"/>
      <c r="AC726" s="257"/>
      <c r="AD726" s="257"/>
      <c r="AE726" s="257"/>
      <c r="AF726" s="257"/>
      <c r="AG726" s="257"/>
      <c r="AH726" s="257"/>
      <c r="AI726" s="257"/>
      <c r="AJ726" s="257"/>
    </row>
    <row r="727" spans="3:36" ht="13.8" customHeight="1">
      <c r="C727" s="284" t="s">
        <v>680</v>
      </c>
      <c r="D727" s="292">
        <v>1</v>
      </c>
      <c r="E727" s="257" t="s">
        <v>52</v>
      </c>
      <c r="F727" s="267" t="s">
        <v>2211</v>
      </c>
      <c r="G727" s="267">
        <v>8.0737011624442889</v>
      </c>
      <c r="H727" s="274">
        <v>1.0701169209999999E-3</v>
      </c>
      <c r="I727" s="274">
        <v>4.0196294620000001E-3</v>
      </c>
      <c r="J727" s="274">
        <v>7.6513921360612898</v>
      </c>
      <c r="K727" s="274">
        <v>0.41721928000000003</v>
      </c>
      <c r="L727" s="267">
        <v>3.5967179310344828</v>
      </c>
      <c r="M727" s="263">
        <v>2.1202754000000001</v>
      </c>
      <c r="N727" s="263">
        <v>6.3388835052189618E-2</v>
      </c>
      <c r="O727" s="262">
        <v>3.4166820268745002E-6</v>
      </c>
      <c r="P727" s="262">
        <v>1.0243242317262499E-8</v>
      </c>
      <c r="Q727" s="285">
        <v>1.8499048972500001E-2</v>
      </c>
      <c r="R727" s="281">
        <v>1.536864E-3</v>
      </c>
      <c r="S727" s="258"/>
      <c r="T727" s="258" t="s">
        <v>1165</v>
      </c>
      <c r="U727" s="258"/>
      <c r="V727" s="258"/>
      <c r="X727" s="299"/>
      <c r="Y727" s="257"/>
      <c r="Z727" s="257"/>
      <c r="AA727" s="257"/>
      <c r="AB727" s="257"/>
      <c r="AC727" s="257"/>
      <c r="AD727" s="257"/>
      <c r="AE727" s="257"/>
      <c r="AF727" s="257"/>
      <c r="AG727" s="257"/>
      <c r="AH727" s="257"/>
      <c r="AI727" s="257"/>
      <c r="AJ727" s="257"/>
    </row>
    <row r="728" spans="3:36" ht="13.8" customHeight="1">
      <c r="C728" s="284" t="s">
        <v>681</v>
      </c>
      <c r="E728" s="257" t="s">
        <v>52</v>
      </c>
      <c r="F728" s="267" t="s">
        <v>2212</v>
      </c>
      <c r="G728" s="267">
        <v>2.1722826723433002E-2</v>
      </c>
      <c r="H728" s="274">
        <v>2.0186021299999999E-3</v>
      </c>
      <c r="I728" s="274">
        <v>3.2986955089999996E-3</v>
      </c>
      <c r="J728" s="274">
        <v>1.8617005184432999E-2</v>
      </c>
      <c r="K728" s="274">
        <v>-2.2114761E-3</v>
      </c>
      <c r="L728" s="267">
        <v>-1.9064449137931035E-2</v>
      </c>
      <c r="M728" s="263">
        <v>2.4092682999999999</v>
      </c>
      <c r="N728" s="263">
        <v>9.7333364193572349E-4</v>
      </c>
      <c r="O728" s="262">
        <v>4.2454161374400003E-8</v>
      </c>
      <c r="P728" s="262">
        <v>2.004579783104E-10</v>
      </c>
      <c r="Q728" s="285">
        <v>2.0513981694999999E-2</v>
      </c>
      <c r="R728" s="281">
        <v>1.4781321999999999E-3</v>
      </c>
      <c r="S728" s="258"/>
      <c r="T728" s="258" t="s">
        <v>1165</v>
      </c>
      <c r="U728" s="258"/>
      <c r="V728" s="258"/>
      <c r="X728" s="299"/>
      <c r="Y728" s="257"/>
      <c r="Z728" s="257"/>
      <c r="AA728" s="257"/>
      <c r="AB728" s="257"/>
      <c r="AC728" s="257"/>
      <c r="AD728" s="257"/>
      <c r="AE728" s="257"/>
      <c r="AF728" s="257"/>
      <c r="AG728" s="257"/>
      <c r="AH728" s="257"/>
      <c r="AI728" s="257"/>
      <c r="AJ728" s="257"/>
    </row>
    <row r="729" spans="3:36" ht="13.8" customHeight="1">
      <c r="C729" s="284" t="s">
        <v>682</v>
      </c>
      <c r="E729" s="257" t="s">
        <v>52</v>
      </c>
      <c r="F729" s="267" t="s">
        <v>2213</v>
      </c>
      <c r="G729" s="267">
        <v>4.4215430614068602E-2</v>
      </c>
      <c r="H729" s="274">
        <v>1.112007848E-3</v>
      </c>
      <c r="I729" s="274">
        <v>4.4979016529999999E-3</v>
      </c>
      <c r="J729" s="274">
        <v>1.9796445113068599E-2</v>
      </c>
      <c r="K729" s="274">
        <v>1.8809076000000001E-2</v>
      </c>
      <c r="L729" s="267">
        <v>0.16214720689655174</v>
      </c>
      <c r="M729" s="263">
        <v>2.3241315</v>
      </c>
      <c r="N729" s="263">
        <v>4.5292839929626273E-3</v>
      </c>
      <c r="O729" s="262">
        <v>2.3914935968959999E-7</v>
      </c>
      <c r="P729" s="262">
        <v>6.3852962252829991E-10</v>
      </c>
      <c r="Q729" s="285">
        <v>2.0371685513999999E-2</v>
      </c>
      <c r="R729" s="281">
        <v>1.6044308000000001E-3</v>
      </c>
      <c r="S729" s="258"/>
      <c r="T729" s="258" t="s">
        <v>1165</v>
      </c>
      <c r="U729" s="258"/>
      <c r="V729" s="258"/>
      <c r="X729" s="299"/>
      <c r="Y729" s="257"/>
      <c r="Z729" s="257"/>
      <c r="AA729" s="257"/>
      <c r="AB729" s="257"/>
      <c r="AC729" s="257"/>
      <c r="AD729" s="257"/>
      <c r="AE729" s="257"/>
      <c r="AF729" s="257"/>
      <c r="AG729" s="257"/>
      <c r="AH729" s="257"/>
      <c r="AI729" s="257"/>
      <c r="AJ729" s="257"/>
    </row>
    <row r="730" spans="3:36" ht="13.8" customHeight="1">
      <c r="C730" s="284" t="s">
        <v>683</v>
      </c>
      <c r="D730" s="272"/>
      <c r="E730" s="257" t="s">
        <v>52</v>
      </c>
      <c r="F730" s="267" t="s">
        <v>2214</v>
      </c>
      <c r="G730" s="267">
        <v>5.3944154650120684</v>
      </c>
      <c r="H730" s="274">
        <v>1.112007848E-3</v>
      </c>
      <c r="I730" s="274">
        <v>4.4979016529999999E-3</v>
      </c>
      <c r="J730" s="274">
        <v>4.9697964755110684</v>
      </c>
      <c r="K730" s="274">
        <v>0.41900907999999998</v>
      </c>
      <c r="L730" s="267">
        <v>3.6121472413793101</v>
      </c>
      <c r="M730" s="263">
        <v>2.3241315</v>
      </c>
      <c r="N730" s="263">
        <v>6.3838519655224954E-2</v>
      </c>
      <c r="O730" s="262">
        <v>3.4407493796896E-6</v>
      </c>
      <c r="P730" s="262">
        <v>1.0298793457525298E-8</v>
      </c>
      <c r="Q730" s="285">
        <v>2.0371685513999999E-2</v>
      </c>
      <c r="R730" s="281">
        <v>1.6941622E-3</v>
      </c>
      <c r="S730" s="258"/>
      <c r="T730" s="258" t="s">
        <v>1165</v>
      </c>
      <c r="U730" s="258"/>
      <c r="V730" s="258"/>
      <c r="X730" s="299"/>
      <c r="Y730" s="257"/>
      <c r="Z730" s="257"/>
      <c r="AA730" s="257"/>
      <c r="AB730" s="257"/>
      <c r="AC730" s="257"/>
      <c r="AD730" s="257"/>
      <c r="AE730" s="257"/>
      <c r="AF730" s="257"/>
      <c r="AG730" s="257"/>
      <c r="AH730" s="257"/>
      <c r="AI730" s="257"/>
      <c r="AJ730" s="257"/>
    </row>
    <row r="731" spans="3:36" ht="13.8" customHeight="1">
      <c r="C731" s="284" t="s">
        <v>684</v>
      </c>
      <c r="E731" s="257" t="s">
        <v>52</v>
      </c>
      <c r="F731" s="267" t="s">
        <v>2215</v>
      </c>
      <c r="G731" s="267">
        <v>3.3378759108350503E-2</v>
      </c>
      <c r="H731" s="274">
        <v>1.004288293E-3</v>
      </c>
      <c r="I731" s="274">
        <v>3.268058736E-3</v>
      </c>
      <c r="J731" s="274">
        <v>1.4899674079350498E-2</v>
      </c>
      <c r="K731" s="274">
        <v>1.4206738E-2</v>
      </c>
      <c r="L731" s="267">
        <v>0.12247187931034482</v>
      </c>
      <c r="M731" s="263">
        <v>1.7999301000000001</v>
      </c>
      <c r="N731" s="263">
        <v>3.3729546341027899E-3</v>
      </c>
      <c r="O731" s="262">
        <v>1.772620548032E-7</v>
      </c>
      <c r="P731" s="262">
        <v>4.9568303841259996E-10</v>
      </c>
      <c r="Q731" s="285">
        <v>1.55563336929E-2</v>
      </c>
      <c r="R731" s="281">
        <v>1.1999496000000001E-3</v>
      </c>
      <c r="S731" s="258"/>
      <c r="T731" s="258" t="s">
        <v>1165</v>
      </c>
      <c r="U731" s="258"/>
      <c r="V731" s="258"/>
      <c r="X731" s="299"/>
      <c r="Y731" s="257"/>
      <c r="Z731" s="257"/>
      <c r="AA731" s="257"/>
      <c r="AB731" s="257"/>
      <c r="AC731" s="257"/>
      <c r="AD731" s="257"/>
      <c r="AE731" s="257"/>
      <c r="AF731" s="257"/>
      <c r="AG731" s="257"/>
      <c r="AH731" s="257"/>
      <c r="AI731" s="257"/>
      <c r="AJ731" s="257"/>
    </row>
    <row r="732" spans="3:36" ht="13.8" customHeight="1">
      <c r="C732" s="284" t="s">
        <v>685</v>
      </c>
      <c r="E732" s="257" t="s">
        <v>52</v>
      </c>
      <c r="F732" s="267" t="s">
        <v>2216</v>
      </c>
      <c r="G732" s="267">
        <v>4.3335788036773506</v>
      </c>
      <c r="H732" s="274">
        <v>1.004288293E-3</v>
      </c>
      <c r="I732" s="274">
        <v>3.268058736E-3</v>
      </c>
      <c r="J732" s="274">
        <v>3.9148997166483506</v>
      </c>
      <c r="K732" s="274">
        <v>0.41440674</v>
      </c>
      <c r="L732" s="267">
        <v>3.5724718965517237</v>
      </c>
      <c r="M732" s="263">
        <v>1.7999301000000001</v>
      </c>
      <c r="N732" s="263">
        <v>6.2682189835839119E-2</v>
      </c>
      <c r="O732" s="262">
        <v>3.3788620448031998E-6</v>
      </c>
      <c r="P732" s="262">
        <v>1.0155946953413199E-8</v>
      </c>
      <c r="Q732" s="285">
        <v>1.55563336929E-2</v>
      </c>
      <c r="R732" s="281">
        <v>1.289681E-3</v>
      </c>
      <c r="S732" s="258"/>
      <c r="T732" s="258" t="s">
        <v>1165</v>
      </c>
      <c r="U732" s="258"/>
      <c r="V732" s="258"/>
      <c r="X732" s="299"/>
      <c r="Y732" s="257"/>
      <c r="Z732" s="257"/>
      <c r="AA732" s="257"/>
      <c r="AB732" s="257"/>
      <c r="AC732" s="257"/>
      <c r="AD732" s="257"/>
      <c r="AE732" s="257"/>
      <c r="AF732" s="257"/>
      <c r="AG732" s="257"/>
      <c r="AH732" s="257"/>
      <c r="AI732" s="257"/>
      <c r="AJ732" s="257"/>
    </row>
    <row r="733" spans="3:36" ht="13.8" customHeight="1">
      <c r="C733" s="284" t="s">
        <v>686</v>
      </c>
      <c r="D733" s="292">
        <v>1</v>
      </c>
      <c r="E733" s="257" t="s">
        <v>52</v>
      </c>
      <c r="F733" s="267" t="s">
        <v>2217</v>
      </c>
      <c r="G733" s="267">
        <v>2.9616024725476101E-2</v>
      </c>
      <c r="H733" s="274">
        <v>9.6688567500000002E-4</v>
      </c>
      <c r="I733" s="274">
        <v>2.841029907E-3</v>
      </c>
      <c r="J733" s="274">
        <v>1.3199406143476099E-2</v>
      </c>
      <c r="K733" s="274">
        <v>1.2608703000000001E-2</v>
      </c>
      <c r="L733" s="267">
        <v>0.10869571551724137</v>
      </c>
      <c r="M733" s="263">
        <v>1.6179158</v>
      </c>
      <c r="N733" s="263">
        <v>2.9714513981108611E-3</v>
      </c>
      <c r="O733" s="262">
        <v>1.5577340802790002E-7</v>
      </c>
      <c r="P733" s="262">
        <v>4.4608352757219991E-10</v>
      </c>
      <c r="Q733" s="285">
        <v>1.38843368522E-2</v>
      </c>
      <c r="R733" s="281">
        <v>1.0595048E-3</v>
      </c>
      <c r="S733" s="258"/>
      <c r="T733" s="258" t="s">
        <v>1165</v>
      </c>
      <c r="U733" s="258"/>
      <c r="V733" s="258"/>
      <c r="X733" s="299"/>
      <c r="Y733" s="257"/>
      <c r="Z733" s="257"/>
      <c r="AA733" s="257"/>
      <c r="AB733" s="257"/>
      <c r="AC733" s="257"/>
      <c r="AD733" s="257"/>
      <c r="AE733" s="257"/>
      <c r="AF733" s="257"/>
      <c r="AG733" s="257"/>
      <c r="AH733" s="257"/>
      <c r="AI733" s="257"/>
      <c r="AJ733" s="257"/>
    </row>
    <row r="734" spans="3:36" ht="13.8" customHeight="1">
      <c r="C734" s="284" t="s">
        <v>687</v>
      </c>
      <c r="D734" s="292">
        <v>1</v>
      </c>
      <c r="E734" s="257" t="s">
        <v>52</v>
      </c>
      <c r="F734" s="267" t="s">
        <v>2218</v>
      </c>
      <c r="G734" s="267">
        <v>3.3188160074094757</v>
      </c>
      <c r="H734" s="274">
        <v>9.6688567500000002E-4</v>
      </c>
      <c r="I734" s="274">
        <v>2.841029907E-3</v>
      </c>
      <c r="J734" s="274">
        <v>2.9021993918274758</v>
      </c>
      <c r="K734" s="274">
        <v>0.41280869999999997</v>
      </c>
      <c r="L734" s="267">
        <v>3.5586956896551718</v>
      </c>
      <c r="M734" s="263">
        <v>1.6179158</v>
      </c>
      <c r="N734" s="263">
        <v>6.2280686599848138E-2</v>
      </c>
      <c r="O734" s="262">
        <v>3.3573733980278997E-6</v>
      </c>
      <c r="P734" s="262">
        <v>1.0106347442574499E-8</v>
      </c>
      <c r="Q734" s="285">
        <v>1.38843368522E-2</v>
      </c>
      <c r="R734" s="281">
        <v>1.1492361999999999E-3</v>
      </c>
      <c r="S734" s="258"/>
      <c r="T734" s="258" t="s">
        <v>1165</v>
      </c>
      <c r="U734" s="258"/>
      <c r="V734" s="258"/>
      <c r="X734" s="299"/>
      <c r="Y734" s="257"/>
      <c r="Z734" s="257"/>
      <c r="AA734" s="257"/>
      <c r="AB734" s="257"/>
      <c r="AC734" s="257"/>
      <c r="AD734" s="257"/>
      <c r="AE734" s="257"/>
      <c r="AF734" s="257"/>
      <c r="AG734" s="257"/>
      <c r="AH734" s="257"/>
      <c r="AI734" s="257"/>
      <c r="AJ734" s="257"/>
    </row>
    <row r="735" spans="3:36" ht="13.8" customHeight="1">
      <c r="C735" s="284" t="s">
        <v>688</v>
      </c>
      <c r="D735" s="292">
        <v>1</v>
      </c>
      <c r="E735" s="257" t="s">
        <v>52</v>
      </c>
      <c r="F735" s="267" t="s">
        <v>2219</v>
      </c>
      <c r="G735" s="267">
        <v>5.2342934847357095E-2</v>
      </c>
      <c r="H735" s="274">
        <v>1.192797547E-3</v>
      </c>
      <c r="I735" s="274">
        <v>5.4202839119999995E-3</v>
      </c>
      <c r="J735" s="274">
        <v>2.3469023388357099E-2</v>
      </c>
      <c r="K735" s="274">
        <v>2.2260829999999999E-2</v>
      </c>
      <c r="L735" s="267">
        <v>0.1919037068965517</v>
      </c>
      <c r="M735" s="263">
        <v>2.7172825</v>
      </c>
      <c r="N735" s="263">
        <v>5.3965310393344831E-3</v>
      </c>
      <c r="O735" s="262">
        <v>2.855648401271E-7</v>
      </c>
      <c r="P735" s="262">
        <v>7.4566455910929991E-10</v>
      </c>
      <c r="Q735" s="285">
        <v>2.3983199129900001E-2</v>
      </c>
      <c r="R735" s="281">
        <v>1.9077917000000001E-3</v>
      </c>
      <c r="S735" s="258"/>
      <c r="T735" s="258" t="s">
        <v>1165</v>
      </c>
      <c r="U735" s="258"/>
      <c r="V735" s="258"/>
      <c r="X735" s="299"/>
      <c r="Y735" s="257"/>
      <c r="Z735" s="257"/>
      <c r="AA735" s="257"/>
      <c r="AB735" s="257"/>
      <c r="AC735" s="257"/>
      <c r="AD735" s="257"/>
      <c r="AE735" s="257"/>
      <c r="AF735" s="257"/>
      <c r="AG735" s="257"/>
      <c r="AH735" s="257"/>
      <c r="AI735" s="257"/>
      <c r="AJ735" s="257"/>
    </row>
    <row r="736" spans="3:36" ht="13.8" customHeight="1">
      <c r="C736" s="284" t="s">
        <v>689</v>
      </c>
      <c r="D736" s="292">
        <v>1</v>
      </c>
      <c r="E736" s="257" t="s">
        <v>52</v>
      </c>
      <c r="F736" s="267" t="s">
        <v>2220</v>
      </c>
      <c r="G736" s="267">
        <v>7.1125429561173581</v>
      </c>
      <c r="H736" s="274">
        <v>1.192797547E-3</v>
      </c>
      <c r="I736" s="274">
        <v>5.4202839119999995E-3</v>
      </c>
      <c r="J736" s="274">
        <v>6.6834690446583576</v>
      </c>
      <c r="K736" s="274">
        <v>0.42246083000000001</v>
      </c>
      <c r="L736" s="267">
        <v>3.6419037068965516</v>
      </c>
      <c r="M736" s="263">
        <v>2.7172825</v>
      </c>
      <c r="N736" s="263">
        <v>6.4705767144495593E-2</v>
      </c>
      <c r="O736" s="262">
        <v>3.4871648801270997E-6</v>
      </c>
      <c r="P736" s="262">
        <v>1.0405928584111301E-8</v>
      </c>
      <c r="Q736" s="285">
        <v>2.3983199129900001E-2</v>
      </c>
      <c r="R736" s="281">
        <v>1.9975231000000002E-3</v>
      </c>
      <c r="S736" s="258"/>
      <c r="T736" s="258" t="s">
        <v>1165</v>
      </c>
      <c r="U736" s="258"/>
      <c r="V736" s="258"/>
      <c r="X736" s="299"/>
      <c r="Y736" s="257"/>
      <c r="Z736" s="257"/>
      <c r="AA736" s="257"/>
      <c r="AB736" s="257"/>
      <c r="AC736" s="257"/>
      <c r="AD736" s="257"/>
      <c r="AE736" s="257"/>
      <c r="AF736" s="257"/>
      <c r="AG736" s="257"/>
      <c r="AH736" s="257"/>
      <c r="AI736" s="257"/>
      <c r="AJ736" s="257"/>
    </row>
    <row r="737" spans="3:36" ht="13.8" customHeight="1">
      <c r="C737" s="284" t="s">
        <v>690</v>
      </c>
      <c r="D737" s="292">
        <v>1</v>
      </c>
      <c r="E737" s="257" t="s">
        <v>52</v>
      </c>
      <c r="F737" s="267" t="s">
        <v>2221</v>
      </c>
      <c r="G737" s="267">
        <v>4.5268996554513399E-2</v>
      </c>
      <c r="H737" s="274">
        <v>1.1224805899999999E-3</v>
      </c>
      <c r="I737" s="274">
        <v>4.6174696750000003E-3</v>
      </c>
      <c r="J737" s="274">
        <v>2.0272520289513398E-2</v>
      </c>
      <c r="K737" s="274">
        <v>1.9256526E-2</v>
      </c>
      <c r="L737" s="267">
        <v>0.16600453448275862</v>
      </c>
      <c r="M737" s="263">
        <v>2.3750955</v>
      </c>
      <c r="N737" s="263">
        <v>4.6417049377944766E-3</v>
      </c>
      <c r="O737" s="262">
        <v>2.4516618321620001E-7</v>
      </c>
      <c r="P737" s="262">
        <v>6.5241748783479984E-10</v>
      </c>
      <c r="Q737" s="285">
        <v>2.0839844149400003E-2</v>
      </c>
      <c r="R737" s="281">
        <v>1.6437553999999999E-3</v>
      </c>
      <c r="S737" s="258"/>
      <c r="T737" s="258" t="s">
        <v>1165</v>
      </c>
      <c r="U737" s="258"/>
      <c r="V737" s="258"/>
      <c r="X737" s="299"/>
      <c r="Y737" s="257"/>
      <c r="Z737" s="257"/>
      <c r="AA737" s="257"/>
      <c r="AB737" s="257"/>
      <c r="AC737" s="257"/>
      <c r="AD737" s="257"/>
      <c r="AE737" s="257"/>
      <c r="AF737" s="257"/>
      <c r="AG737" s="257"/>
      <c r="AH737" s="257"/>
      <c r="AI737" s="257"/>
      <c r="AJ737" s="257"/>
    </row>
    <row r="738" spans="3:36" ht="13.8" customHeight="1">
      <c r="C738" s="284" t="s">
        <v>691</v>
      </c>
      <c r="D738" s="292">
        <v>1</v>
      </c>
      <c r="E738" s="257" t="s">
        <v>52</v>
      </c>
      <c r="F738" s="267" t="s">
        <v>2222</v>
      </c>
      <c r="G738" s="267">
        <v>5.7854689908805135</v>
      </c>
      <c r="H738" s="274">
        <v>1.1224805899999999E-3</v>
      </c>
      <c r="I738" s="274">
        <v>4.6174696750000003E-3</v>
      </c>
      <c r="J738" s="274">
        <v>5.3602725106155136</v>
      </c>
      <c r="K738" s="274">
        <v>0.41945652999999999</v>
      </c>
      <c r="L738" s="267">
        <v>3.6160045689655171</v>
      </c>
      <c r="M738" s="263">
        <v>2.3750955</v>
      </c>
      <c r="N738" s="263">
        <v>6.3950940247388705E-2</v>
      </c>
      <c r="O738" s="262">
        <v>3.4467661932161995E-6</v>
      </c>
      <c r="P738" s="262">
        <v>1.03126809928388E-8</v>
      </c>
      <c r="Q738" s="285">
        <v>2.0839844149400003E-2</v>
      </c>
      <c r="R738" s="281">
        <v>1.7334868000000001E-3</v>
      </c>
      <c r="S738" s="258"/>
      <c r="T738" s="258" t="s">
        <v>1165</v>
      </c>
      <c r="U738" s="258"/>
      <c r="V738" s="258"/>
      <c r="X738" s="299"/>
      <c r="Y738" s="257"/>
      <c r="Z738" s="257"/>
      <c r="AA738" s="257"/>
      <c r="AB738" s="257"/>
      <c r="AC738" s="257"/>
      <c r="AD738" s="257"/>
      <c r="AE738" s="257"/>
      <c r="AF738" s="257"/>
      <c r="AG738" s="257"/>
      <c r="AH738" s="257"/>
      <c r="AI738" s="257"/>
      <c r="AJ738" s="257"/>
    </row>
    <row r="739" spans="3:36" ht="13.8" customHeight="1">
      <c r="C739" s="284" t="s">
        <v>692</v>
      </c>
      <c r="D739" s="292">
        <v>1</v>
      </c>
      <c r="E739" s="257" t="s">
        <v>52</v>
      </c>
      <c r="F739" s="267" t="s">
        <v>2223</v>
      </c>
      <c r="G739" s="267">
        <v>2.5230108399660001E-2</v>
      </c>
      <c r="H739" s="274">
        <v>1.2346733289999999E-3</v>
      </c>
      <c r="I739" s="274">
        <v>2.0484279870000002E-3</v>
      </c>
      <c r="J739" s="274">
        <v>1.1242013083660001E-2</v>
      </c>
      <c r="K739" s="274">
        <v>1.0704994000000001E-2</v>
      </c>
      <c r="L739" s="267">
        <v>9.2284431034482764E-2</v>
      </c>
      <c r="M739" s="263">
        <v>1.4788414999999999</v>
      </c>
      <c r="N739" s="263">
        <v>2.3909128601058874E-3</v>
      </c>
      <c r="O739" s="262">
        <v>1.2302544558469999E-7</v>
      </c>
      <c r="P739" s="262">
        <v>4.1309910260289996E-10</v>
      </c>
      <c r="Q739" s="285">
        <v>1.2393531872000001E-2</v>
      </c>
      <c r="R739" s="281">
        <v>8.8966980999999996E-4</v>
      </c>
      <c r="S739" s="258"/>
      <c r="T739" s="258" t="s">
        <v>1165</v>
      </c>
      <c r="U739" s="258"/>
      <c r="V739" s="258"/>
      <c r="X739" s="299"/>
      <c r="Y739" s="257"/>
      <c r="Z739" s="257"/>
      <c r="AA739" s="257"/>
      <c r="AB739" s="257"/>
      <c r="AC739" s="257"/>
      <c r="AD739" s="257"/>
      <c r="AE739" s="257"/>
      <c r="AF739" s="257"/>
      <c r="AG739" s="257"/>
      <c r="AH739" s="257"/>
      <c r="AI739" s="257"/>
      <c r="AJ739" s="257"/>
    </row>
    <row r="740" spans="3:36" ht="13.8" customHeight="1">
      <c r="C740" s="284" t="s">
        <v>693</v>
      </c>
      <c r="D740" s="272"/>
      <c r="E740" s="257" t="s">
        <v>52</v>
      </c>
      <c r="F740" s="267" t="s">
        <v>2224</v>
      </c>
      <c r="G740" s="267">
        <v>2.8411950909396397E-2</v>
      </c>
      <c r="H740" s="274">
        <v>9.5491683999999999E-4</v>
      </c>
      <c r="I740" s="274">
        <v>2.7043807139999999E-3</v>
      </c>
      <c r="J740" s="274">
        <v>1.2655320355396399E-2</v>
      </c>
      <c r="K740" s="274">
        <v>1.2097333E-2</v>
      </c>
      <c r="L740" s="267">
        <v>0.10428735344827586</v>
      </c>
      <c r="M740" s="263">
        <v>1.5596711999999999</v>
      </c>
      <c r="N740" s="263">
        <v>2.8429702587711753E-3</v>
      </c>
      <c r="O740" s="262">
        <v>1.4889703485440002E-7</v>
      </c>
      <c r="P740" s="262">
        <v>4.302116837805E-10</v>
      </c>
      <c r="Q740" s="285">
        <v>1.33492979832E-2</v>
      </c>
      <c r="R740" s="281">
        <v>1.0145624E-3</v>
      </c>
      <c r="S740" s="258"/>
      <c r="T740" s="258" t="s">
        <v>1165</v>
      </c>
      <c r="U740" s="258"/>
      <c r="V740" s="258"/>
      <c r="X740" s="299"/>
      <c r="Y740" s="257"/>
      <c r="Z740" s="257"/>
      <c r="AA740" s="257"/>
      <c r="AB740" s="257"/>
      <c r="AC740" s="257"/>
      <c r="AD740" s="257"/>
      <c r="AE740" s="257"/>
      <c r="AF740" s="257"/>
      <c r="AG740" s="257"/>
      <c r="AH740" s="257"/>
      <c r="AI740" s="257"/>
      <c r="AJ740" s="257"/>
    </row>
    <row r="741" spans="3:36" ht="13.8" customHeight="1">
      <c r="C741" s="284" t="s">
        <v>694</v>
      </c>
      <c r="E741" s="257" t="s">
        <v>52</v>
      </c>
      <c r="F741" s="267" t="s">
        <v>2225</v>
      </c>
      <c r="G741" s="267">
        <v>4.2086119793903958</v>
      </c>
      <c r="H741" s="274">
        <v>9.5491683999999999E-4</v>
      </c>
      <c r="I741" s="274">
        <v>2.7043807139999999E-3</v>
      </c>
      <c r="J741" s="274">
        <v>3.7926553518363959</v>
      </c>
      <c r="K741" s="274">
        <v>0.41229733000000002</v>
      </c>
      <c r="L741" s="267">
        <v>3.554287327586207</v>
      </c>
      <c r="M741" s="263">
        <v>1.5596711999999999</v>
      </c>
      <c r="N741" s="263">
        <v>6.2152206453976948E-2</v>
      </c>
      <c r="O741" s="262">
        <v>3.3504970828544002E-6</v>
      </c>
      <c r="P741" s="262">
        <v>1.0090475628776496E-8</v>
      </c>
      <c r="Q741" s="285">
        <v>1.33492979832E-2</v>
      </c>
      <c r="R741" s="281">
        <v>1.1042938E-3</v>
      </c>
      <c r="S741" s="258"/>
      <c r="T741" s="258" t="s">
        <v>1165</v>
      </c>
      <c r="U741" s="258"/>
      <c r="V741" s="258"/>
      <c r="X741" s="299"/>
      <c r="Y741" s="257"/>
      <c r="Z741" s="257"/>
      <c r="AA741" s="257"/>
      <c r="AB741" s="257"/>
      <c r="AC741" s="257"/>
      <c r="AD741" s="257"/>
      <c r="AE741" s="257"/>
      <c r="AF741" s="257"/>
      <c r="AG741" s="257"/>
      <c r="AH741" s="257"/>
      <c r="AI741" s="257"/>
      <c r="AJ741" s="257"/>
    </row>
    <row r="742" spans="3:36" ht="13.8" customHeight="1">
      <c r="C742" s="284" t="s">
        <v>695</v>
      </c>
      <c r="E742" s="257" t="s">
        <v>52</v>
      </c>
      <c r="F742" s="267" t="s">
        <v>2226</v>
      </c>
      <c r="G742" s="267">
        <v>7.5290323887840099E-2</v>
      </c>
      <c r="H742" s="274">
        <v>1.4987471770000001E-3</v>
      </c>
      <c r="I742" s="274">
        <v>7.9508473630000003E-3</v>
      </c>
      <c r="J742" s="274">
        <v>3.3844387347840101E-2</v>
      </c>
      <c r="K742" s="274">
        <v>3.1996341999999997E-2</v>
      </c>
      <c r="L742" s="267">
        <v>0.27583053448275857</v>
      </c>
      <c r="M742" s="263">
        <v>3.8455857</v>
      </c>
      <c r="N742" s="263">
        <v>7.8170023849737924E-3</v>
      </c>
      <c r="O742" s="262">
        <v>4.1469032068649999E-7</v>
      </c>
      <c r="P742" s="262">
        <v>1.0543593105584998E-9</v>
      </c>
      <c r="Q742" s="285">
        <v>3.42945582069E-2</v>
      </c>
      <c r="R742" s="281">
        <v>2.7627756000000001E-3</v>
      </c>
      <c r="S742" s="258"/>
      <c r="T742" s="258" t="s">
        <v>1165</v>
      </c>
      <c r="U742" s="258"/>
      <c r="V742" s="258"/>
      <c r="X742" s="299"/>
      <c r="Y742" s="257"/>
      <c r="Z742" s="257"/>
      <c r="AA742" s="257"/>
      <c r="AB742" s="257"/>
      <c r="AC742" s="257"/>
      <c r="AD742" s="257"/>
      <c r="AE742" s="257"/>
      <c r="AF742" s="257"/>
      <c r="AG742" s="257"/>
      <c r="AH742" s="257"/>
      <c r="AI742" s="257"/>
      <c r="AJ742" s="257"/>
    </row>
    <row r="743" spans="3:36" ht="13.8" customHeight="1">
      <c r="C743" s="284" t="s">
        <v>696</v>
      </c>
      <c r="D743" s="272"/>
      <c r="E743" s="257" t="s">
        <v>52</v>
      </c>
      <c r="F743" s="267" t="s">
        <v>2227</v>
      </c>
      <c r="G743" s="267">
        <v>3.3679776768620398E-2</v>
      </c>
      <c r="H743" s="274">
        <v>1.0072805100000001E-3</v>
      </c>
      <c r="I743" s="274">
        <v>3.3022209870000002E-3</v>
      </c>
      <c r="J743" s="274">
        <v>1.50356952716204E-2</v>
      </c>
      <c r="K743" s="274">
        <v>1.433458E-2</v>
      </c>
      <c r="L743" s="267">
        <v>0.12357396551724137</v>
      </c>
      <c r="M743" s="263">
        <v>1.8144913</v>
      </c>
      <c r="N743" s="263">
        <v>3.4050749265280809E-3</v>
      </c>
      <c r="O743" s="262">
        <v>1.7898114819609997E-7</v>
      </c>
      <c r="P743" s="262">
        <v>4.9965100036289999E-10</v>
      </c>
      <c r="Q743" s="285">
        <v>1.5690094160100001E-2</v>
      </c>
      <c r="R743" s="281">
        <v>1.2111852000000001E-3</v>
      </c>
      <c r="S743" s="258"/>
      <c r="T743" s="258" t="s">
        <v>1165</v>
      </c>
      <c r="U743" s="258"/>
      <c r="V743" s="258"/>
      <c r="X743" s="299"/>
      <c r="Y743" s="257"/>
      <c r="Z743" s="257"/>
      <c r="AA743" s="257"/>
      <c r="AB743" s="257"/>
      <c r="AC743" s="257"/>
      <c r="AD743" s="257"/>
      <c r="AE743" s="257"/>
      <c r="AF743" s="257"/>
      <c r="AG743" s="257"/>
      <c r="AH743" s="257"/>
      <c r="AI743" s="257"/>
      <c r="AJ743" s="257"/>
    </row>
    <row r="744" spans="3:36" ht="13.8" customHeight="1">
      <c r="C744" s="284" t="s">
        <v>697</v>
      </c>
      <c r="E744" s="257" t="s">
        <v>52</v>
      </c>
      <c r="F744" s="267" t="s">
        <v>2228</v>
      </c>
      <c r="G744" s="267">
        <v>5.0291298078886193</v>
      </c>
      <c r="H744" s="274">
        <v>1.0072805100000001E-3</v>
      </c>
      <c r="I744" s="274">
        <v>3.3022209870000002E-3</v>
      </c>
      <c r="J744" s="274">
        <v>4.6102857263916199</v>
      </c>
      <c r="K744" s="274">
        <v>0.41453457999999999</v>
      </c>
      <c r="L744" s="267">
        <v>3.5735739655172409</v>
      </c>
      <c r="M744" s="263">
        <v>1.8144913</v>
      </c>
      <c r="N744" s="263">
        <v>6.2714310402759904E-2</v>
      </c>
      <c r="O744" s="262">
        <v>3.3805811481960992E-6</v>
      </c>
      <c r="P744" s="262">
        <v>1.0159915105362599E-8</v>
      </c>
      <c r="Q744" s="285">
        <v>1.5690094160100001E-2</v>
      </c>
      <c r="R744" s="281">
        <v>1.3009166E-3</v>
      </c>
      <c r="S744" s="258"/>
      <c r="T744" s="258" t="s">
        <v>1165</v>
      </c>
      <c r="U744" s="258"/>
      <c r="V744" s="258"/>
      <c r="X744" s="299"/>
      <c r="Y744" s="257"/>
      <c r="Z744" s="257"/>
      <c r="AA744" s="257"/>
      <c r="AB744" s="257"/>
      <c r="AC744" s="257"/>
      <c r="AD744" s="257"/>
      <c r="AE744" s="257"/>
      <c r="AF744" s="257"/>
      <c r="AG744" s="257"/>
      <c r="AH744" s="257"/>
      <c r="AI744" s="257"/>
      <c r="AJ744" s="257"/>
    </row>
    <row r="745" spans="3:36" ht="13.8" customHeight="1">
      <c r="C745" s="284" t="s">
        <v>698</v>
      </c>
      <c r="E745" s="257" t="s">
        <v>52</v>
      </c>
      <c r="F745" s="267" t="s">
        <v>2229</v>
      </c>
      <c r="G745" s="267">
        <v>2.9766534552111101E-2</v>
      </c>
      <c r="H745" s="274">
        <v>9.6838177899999996E-4</v>
      </c>
      <c r="I745" s="274">
        <v>2.8581110380000003E-3</v>
      </c>
      <c r="J745" s="274">
        <v>1.3267416735111101E-2</v>
      </c>
      <c r="K745" s="274">
        <v>1.2672625E-2</v>
      </c>
      <c r="L745" s="267">
        <v>0.1092467672413793</v>
      </c>
      <c r="M745" s="263">
        <v>1.6251964000000001</v>
      </c>
      <c r="N745" s="263">
        <v>2.9875114606762567E-3</v>
      </c>
      <c r="O745" s="262">
        <v>1.566329495748E-7</v>
      </c>
      <c r="P745" s="262">
        <v>4.4806751404730003E-10</v>
      </c>
      <c r="Q745" s="285">
        <v>1.3951217085799999E-2</v>
      </c>
      <c r="R745" s="281">
        <v>1.0651225999999999E-3</v>
      </c>
      <c r="S745" s="258"/>
      <c r="T745" s="258" t="s">
        <v>1165</v>
      </c>
      <c r="U745" s="258"/>
      <c r="V745" s="258"/>
      <c r="X745" s="299"/>
      <c r="Y745" s="257"/>
      <c r="Z745" s="257"/>
      <c r="AA745" s="257"/>
      <c r="AB745" s="257"/>
      <c r="AC745" s="257"/>
      <c r="AD745" s="257"/>
      <c r="AE745" s="257"/>
      <c r="AF745" s="257"/>
      <c r="AG745" s="257"/>
      <c r="AH745" s="257"/>
      <c r="AI745" s="257"/>
      <c r="AJ745" s="257"/>
    </row>
    <row r="746" spans="3:36" ht="13.8" customHeight="1">
      <c r="C746" s="284" t="s">
        <v>699</v>
      </c>
      <c r="E746" s="257" t="s">
        <v>52</v>
      </c>
      <c r="F746" s="267" t="s">
        <v>2230</v>
      </c>
      <c r="G746" s="267">
        <v>5.5899665095111102</v>
      </c>
      <c r="H746" s="274">
        <v>9.6838177899999996E-4</v>
      </c>
      <c r="I746" s="274">
        <v>2.8581110380000003E-3</v>
      </c>
      <c r="J746" s="274">
        <v>5.1732673966941105</v>
      </c>
      <c r="K746" s="274">
        <v>0.41287262000000002</v>
      </c>
      <c r="L746" s="267">
        <v>3.5592467241379309</v>
      </c>
      <c r="M746" s="263">
        <v>1.6251964000000001</v>
      </c>
      <c r="N746" s="263">
        <v>6.2296745983229276E-2</v>
      </c>
      <c r="O746" s="262">
        <v>3.3582328995748003E-6</v>
      </c>
      <c r="P746" s="262">
        <v>1.0108331419049101E-8</v>
      </c>
      <c r="Q746" s="285">
        <v>1.3951217085799999E-2</v>
      </c>
      <c r="R746" s="281">
        <v>1.1548540000000001E-3</v>
      </c>
      <c r="S746" s="258"/>
      <c r="T746" s="258" t="s">
        <v>1165</v>
      </c>
      <c r="U746" s="258"/>
      <c r="V746" s="258"/>
      <c r="X746" s="299"/>
      <c r="Y746" s="257"/>
      <c r="Z746" s="257"/>
      <c r="AA746" s="257"/>
      <c r="AB746" s="257"/>
      <c r="AC746" s="257"/>
      <c r="AD746" s="257"/>
      <c r="AE746" s="257"/>
      <c r="AF746" s="257"/>
      <c r="AG746" s="257"/>
      <c r="AH746" s="257"/>
      <c r="AI746" s="257"/>
      <c r="AJ746" s="257"/>
    </row>
    <row r="747" spans="3:36" ht="13.8" customHeight="1">
      <c r="C747" s="273" t="s">
        <v>163</v>
      </c>
      <c r="D747" s="272" t="s">
        <v>165</v>
      </c>
      <c r="F747" s="291"/>
      <c r="G747" s="291"/>
      <c r="H747" s="289"/>
      <c r="I747" s="289"/>
      <c r="J747" s="289"/>
      <c r="K747" s="289"/>
      <c r="L747" s="290"/>
      <c r="M747" s="290"/>
      <c r="N747" s="290"/>
      <c r="O747" s="289"/>
      <c r="P747" s="289"/>
      <c r="Q747" s="289"/>
      <c r="R747" s="280"/>
      <c r="X747" s="258"/>
      <c r="Y747" s="257"/>
      <c r="Z747" s="257"/>
      <c r="AA747" s="257"/>
      <c r="AB747" s="257"/>
      <c r="AC747" s="257"/>
      <c r="AD747" s="257"/>
      <c r="AE747" s="257"/>
      <c r="AF747" s="257"/>
      <c r="AG747" s="257"/>
      <c r="AH747" s="257"/>
      <c r="AI747" s="257"/>
      <c r="AJ747" s="257"/>
    </row>
    <row r="748" spans="3:36" ht="13.8" customHeight="1">
      <c r="C748" s="284" t="s">
        <v>700</v>
      </c>
      <c r="E748" s="257" t="s">
        <v>52</v>
      </c>
      <c r="F748" s="267" t="s">
        <v>2231</v>
      </c>
      <c r="G748" s="267">
        <v>3.3228248173715502E-2</v>
      </c>
      <c r="H748" s="274">
        <v>1.0027921900000001E-3</v>
      </c>
      <c r="I748" s="274">
        <v>3.2509775060000001E-3</v>
      </c>
      <c r="J748" s="274">
        <v>1.48316624777155E-2</v>
      </c>
      <c r="K748" s="274">
        <v>1.4142816000000001E-2</v>
      </c>
      <c r="L748" s="267">
        <v>0.1219208275862069</v>
      </c>
      <c r="M748" s="263">
        <v>1.7926496000000001</v>
      </c>
      <c r="N748" s="263">
        <v>3.3568943990206247E-3</v>
      </c>
      <c r="O748" s="262">
        <v>1.7640250225630001E-7</v>
      </c>
      <c r="P748" s="262">
        <v>4.9369906193740001E-10</v>
      </c>
      <c r="Q748" s="285">
        <v>1.5489454459200001E-2</v>
      </c>
      <c r="R748" s="281">
        <v>1.1943317999999999E-3</v>
      </c>
      <c r="S748" s="258"/>
      <c r="T748" s="258" t="s">
        <v>1165</v>
      </c>
      <c r="U748" s="258"/>
      <c r="V748" s="258"/>
      <c r="X748" s="299"/>
      <c r="Y748" s="257"/>
      <c r="Z748" s="257"/>
      <c r="AA748" s="257"/>
      <c r="AB748" s="257"/>
      <c r="AC748" s="257"/>
      <c r="AD748" s="257"/>
      <c r="AE748" s="257"/>
      <c r="AF748" s="257"/>
      <c r="AG748" s="257"/>
      <c r="AH748" s="257"/>
      <c r="AI748" s="257"/>
      <c r="AJ748" s="257"/>
    </row>
    <row r="749" spans="3:36" ht="13.8" customHeight="1">
      <c r="C749" s="284" t="s">
        <v>701</v>
      </c>
      <c r="E749" s="257" t="s">
        <v>52</v>
      </c>
      <c r="F749" s="267" t="s">
        <v>2232</v>
      </c>
      <c r="G749" s="267">
        <v>5.6984283004677145</v>
      </c>
      <c r="H749" s="274">
        <v>1.0027921900000001E-3</v>
      </c>
      <c r="I749" s="274">
        <v>3.2509775060000001E-3</v>
      </c>
      <c r="J749" s="274">
        <v>5.279831710771715</v>
      </c>
      <c r="K749" s="274">
        <v>0.41434282</v>
      </c>
      <c r="L749" s="267">
        <v>3.5719208620689655</v>
      </c>
      <c r="M749" s="263">
        <v>1.7926496000000001</v>
      </c>
      <c r="N749" s="263">
        <v>6.2666130386917249E-2</v>
      </c>
      <c r="O749" s="262">
        <v>3.3780025422562997E-6</v>
      </c>
      <c r="P749" s="262">
        <v>1.0153962876938502E-8</v>
      </c>
      <c r="Q749" s="285">
        <v>1.5489454459200001E-2</v>
      </c>
      <c r="R749" s="281">
        <v>1.2840632000000001E-3</v>
      </c>
      <c r="S749" s="258"/>
      <c r="T749" s="258" t="s">
        <v>1165</v>
      </c>
      <c r="U749" s="258"/>
      <c r="V749" s="258"/>
      <c r="X749" s="299"/>
      <c r="Y749" s="257"/>
      <c r="Z749" s="257"/>
      <c r="AA749" s="257"/>
      <c r="AB749" s="257"/>
      <c r="AC749" s="257"/>
      <c r="AD749" s="257"/>
      <c r="AE749" s="257"/>
      <c r="AF749" s="257"/>
      <c r="AG749" s="257"/>
      <c r="AH749" s="257"/>
      <c r="AI749" s="257"/>
      <c r="AJ749" s="257"/>
    </row>
    <row r="750" spans="3:36" ht="13.8" customHeight="1">
      <c r="C750" s="284" t="s">
        <v>702</v>
      </c>
      <c r="E750" s="257" t="s">
        <v>52</v>
      </c>
      <c r="F750" s="267" t="s">
        <v>2233</v>
      </c>
      <c r="G750" s="267">
        <v>3.638894516005E-2</v>
      </c>
      <c r="H750" s="274">
        <v>1.0342103960000002E-3</v>
      </c>
      <c r="I750" s="274">
        <v>3.6096817340000005E-3</v>
      </c>
      <c r="J750" s="274">
        <v>1.6259888030050001E-2</v>
      </c>
      <c r="K750" s="274">
        <v>1.5485165E-2</v>
      </c>
      <c r="L750" s="267">
        <v>0.13349280172413794</v>
      </c>
      <c r="M750" s="263">
        <v>1.9455416000000001</v>
      </c>
      <c r="N750" s="263">
        <v>3.6941572144895763E-3</v>
      </c>
      <c r="O750" s="262">
        <v>1.94452971646E-7</v>
      </c>
      <c r="P750" s="262">
        <v>5.3536264688750011E-10</v>
      </c>
      <c r="Q750" s="285">
        <v>1.6893931365399999E-2</v>
      </c>
      <c r="R750" s="281">
        <v>1.3123054999999999E-3</v>
      </c>
      <c r="S750" s="258"/>
      <c r="T750" s="258" t="s">
        <v>1165</v>
      </c>
      <c r="U750" s="258"/>
      <c r="V750" s="258"/>
      <c r="X750" s="299"/>
      <c r="Y750" s="257"/>
      <c r="Z750" s="257"/>
      <c r="AA750" s="257"/>
      <c r="AB750" s="257"/>
      <c r="AC750" s="257"/>
      <c r="AD750" s="257"/>
      <c r="AE750" s="257"/>
      <c r="AF750" s="257"/>
      <c r="AG750" s="257"/>
      <c r="AH750" s="257"/>
      <c r="AI750" s="257"/>
      <c r="AJ750" s="257"/>
    </row>
    <row r="751" spans="3:36" ht="13.8" customHeight="1">
      <c r="C751" s="284" t="s">
        <v>703</v>
      </c>
      <c r="E751" s="257" t="s">
        <v>52</v>
      </c>
      <c r="F751" s="267" t="s">
        <v>2234</v>
      </c>
      <c r="G751" s="267">
        <v>8.2365889782370498</v>
      </c>
      <c r="H751" s="274">
        <v>1.0342103960000002E-3</v>
      </c>
      <c r="I751" s="274">
        <v>3.6096817340000005E-3</v>
      </c>
      <c r="J751" s="274">
        <v>7.8162599161070503</v>
      </c>
      <c r="K751" s="274">
        <v>0.41568516999999999</v>
      </c>
      <c r="L751" s="267">
        <v>3.5834928448275858</v>
      </c>
      <c r="M751" s="263">
        <v>1.9455416000000001</v>
      </c>
      <c r="N751" s="263">
        <v>6.3003392708354145E-2</v>
      </c>
      <c r="O751" s="262">
        <v>3.3960529816460003E-6</v>
      </c>
      <c r="P751" s="262">
        <v>1.0195626481888499E-8</v>
      </c>
      <c r="Q751" s="285">
        <v>1.6893931365399999E-2</v>
      </c>
      <c r="R751" s="281">
        <v>1.4020369E-3</v>
      </c>
      <c r="S751" s="258"/>
      <c r="T751" s="258" t="s">
        <v>1165</v>
      </c>
      <c r="U751" s="258"/>
      <c r="V751" s="258"/>
      <c r="X751" s="299"/>
      <c r="Y751" s="257"/>
      <c r="Z751" s="257"/>
      <c r="AA751" s="257"/>
      <c r="AB751" s="257"/>
      <c r="AC751" s="257"/>
      <c r="AD751" s="257"/>
      <c r="AE751" s="257"/>
      <c r="AF751" s="257"/>
      <c r="AG751" s="257"/>
      <c r="AH751" s="257"/>
      <c r="AI751" s="257"/>
      <c r="AJ751" s="257"/>
    </row>
    <row r="752" spans="3:36" ht="13.8" customHeight="1">
      <c r="C752" s="284" t="s">
        <v>704</v>
      </c>
      <c r="D752" s="272"/>
      <c r="E752" s="257" t="s">
        <v>52</v>
      </c>
      <c r="F752" s="267" t="s">
        <v>2235</v>
      </c>
      <c r="G752" s="267">
        <v>6.3631135855980195E-2</v>
      </c>
      <c r="H752" s="274">
        <v>1.305005411E-3</v>
      </c>
      <c r="I752" s="274">
        <v>6.7013702400000007E-3</v>
      </c>
      <c r="J752" s="274">
        <v>2.8569827204980199E-2</v>
      </c>
      <c r="K752" s="274">
        <v>2.7054933E-2</v>
      </c>
      <c r="L752" s="267">
        <v>0.23323218103448273</v>
      </c>
      <c r="M752" s="263">
        <v>3.2633255999999999</v>
      </c>
      <c r="N752" s="263">
        <v>6.601040868407692E-3</v>
      </c>
      <c r="O752" s="262">
        <v>3.5003078774320001E-7</v>
      </c>
      <c r="P752" s="262">
        <v>8.9446308864189986E-10</v>
      </c>
      <c r="Q752" s="285">
        <v>2.8999189651899997E-2</v>
      </c>
      <c r="R752" s="281">
        <v>2.3291263E-3</v>
      </c>
      <c r="S752" s="258"/>
      <c r="T752" s="258" t="s">
        <v>1165</v>
      </c>
      <c r="U752" s="258"/>
      <c r="V752" s="258"/>
      <c r="X752" s="299"/>
      <c r="Y752" s="257"/>
      <c r="Z752" s="257"/>
      <c r="AA752" s="257"/>
      <c r="AB752" s="257"/>
      <c r="AC752" s="257"/>
      <c r="AD752" s="257"/>
      <c r="AE752" s="257"/>
      <c r="AF752" s="257"/>
      <c r="AG752" s="257"/>
      <c r="AH752" s="257"/>
      <c r="AI752" s="257"/>
      <c r="AJ752" s="257"/>
    </row>
    <row r="753" spans="3:36" ht="13.8" customHeight="1">
      <c r="C753" s="284" t="s">
        <v>705</v>
      </c>
      <c r="E753" s="257" t="s">
        <v>52</v>
      </c>
      <c r="F753" s="267" t="s">
        <v>2236</v>
      </c>
      <c r="G753" s="267">
        <v>9.2838311247809795</v>
      </c>
      <c r="H753" s="274">
        <v>1.305005411E-3</v>
      </c>
      <c r="I753" s="274">
        <v>6.7013702400000007E-3</v>
      </c>
      <c r="J753" s="274">
        <v>8.8485698191299793</v>
      </c>
      <c r="K753" s="274">
        <v>0.42725492999999998</v>
      </c>
      <c r="L753" s="267">
        <v>3.6832321551724134</v>
      </c>
      <c r="M753" s="263">
        <v>3.2633255999999999</v>
      </c>
      <c r="N753" s="263">
        <v>6.591027692242947E-2</v>
      </c>
      <c r="O753" s="262">
        <v>3.5516308177432006E-6</v>
      </c>
      <c r="P753" s="262">
        <v>1.0554727323637899E-8</v>
      </c>
      <c r="Q753" s="285">
        <v>2.8999189651899997E-2</v>
      </c>
      <c r="R753" s="281">
        <v>2.4188577000000002E-3</v>
      </c>
      <c r="S753" s="258"/>
      <c r="T753" s="258" t="s">
        <v>1165</v>
      </c>
      <c r="U753" s="258"/>
      <c r="V753" s="258"/>
      <c r="X753" s="299"/>
      <c r="Y753" s="257"/>
      <c r="Z753" s="257"/>
      <c r="AA753" s="257"/>
      <c r="AB753" s="257"/>
      <c r="AC753" s="257"/>
      <c r="AD753" s="257"/>
      <c r="AE753" s="257"/>
      <c r="AF753" s="257"/>
      <c r="AG753" s="257"/>
      <c r="AH753" s="257"/>
      <c r="AI753" s="257"/>
      <c r="AJ753" s="257"/>
    </row>
    <row r="754" spans="3:36" ht="13.8" customHeight="1">
      <c r="C754" s="284" t="s">
        <v>706</v>
      </c>
      <c r="E754" s="257" t="s">
        <v>52</v>
      </c>
      <c r="F754" s="267" t="s">
        <v>2237</v>
      </c>
      <c r="G754" s="267">
        <v>3.0519080893286001E-2</v>
      </c>
      <c r="H754" s="274">
        <v>9.7586230399999995E-4</v>
      </c>
      <c r="I754" s="274">
        <v>2.9435168590000002E-3</v>
      </c>
      <c r="J754" s="274">
        <v>1.3607469730286001E-2</v>
      </c>
      <c r="K754" s="274">
        <v>1.2992231999999999E-2</v>
      </c>
      <c r="L754" s="267">
        <v>0.11200199999999999</v>
      </c>
      <c r="M754" s="263">
        <v>1.6615991999999999</v>
      </c>
      <c r="N754" s="263">
        <v>3.0678121041063889E-3</v>
      </c>
      <c r="O754" s="262">
        <v>1.6093067881750003E-7</v>
      </c>
      <c r="P754" s="262">
        <v>4.5798741541340006E-10</v>
      </c>
      <c r="Q754" s="285">
        <v>1.4285616253900001E-2</v>
      </c>
      <c r="R754" s="281">
        <v>1.0932114999999999E-3</v>
      </c>
      <c r="S754" s="258"/>
      <c r="T754" s="258" t="s">
        <v>1165</v>
      </c>
      <c r="U754" s="258"/>
      <c r="V754" s="258"/>
      <c r="X754" s="299"/>
      <c r="Y754" s="257"/>
      <c r="Z754" s="257"/>
      <c r="AA754" s="257"/>
      <c r="AB754" s="257"/>
      <c r="AC754" s="257"/>
      <c r="AD754" s="257"/>
      <c r="AE754" s="257"/>
      <c r="AF754" s="257"/>
      <c r="AG754" s="257"/>
      <c r="AH754" s="257"/>
      <c r="AI754" s="257"/>
      <c r="AJ754" s="257"/>
    </row>
    <row r="755" spans="3:36" ht="13.8" customHeight="1">
      <c r="C755" s="284" t="s">
        <v>707</v>
      </c>
      <c r="E755" s="257" t="s">
        <v>52</v>
      </c>
      <c r="F755" s="267" t="s">
        <v>2238</v>
      </c>
      <c r="G755" s="267">
        <v>3.2447190302292861</v>
      </c>
      <c r="H755" s="274">
        <v>9.7586230399999995E-4</v>
      </c>
      <c r="I755" s="274">
        <v>2.9435168590000002E-3</v>
      </c>
      <c r="J755" s="274">
        <v>2.8276074210662863</v>
      </c>
      <c r="K755" s="274">
        <v>0.41319222999999999</v>
      </c>
      <c r="L755" s="267">
        <v>3.5620019827586202</v>
      </c>
      <c r="M755" s="263">
        <v>1.6615991999999999</v>
      </c>
      <c r="N755" s="263">
        <v>6.2377047962690127E-2</v>
      </c>
      <c r="O755" s="262">
        <v>3.3625307088175003E-6</v>
      </c>
      <c r="P755" s="262">
        <v>1.0118251300412901E-8</v>
      </c>
      <c r="Q755" s="285">
        <v>1.4285616253900001E-2</v>
      </c>
      <c r="R755" s="281">
        <v>1.1829429000000001E-3</v>
      </c>
      <c r="S755" s="258"/>
      <c r="T755" s="258" t="s">
        <v>1165</v>
      </c>
      <c r="U755" s="258"/>
      <c r="V755" s="258"/>
      <c r="X755" s="299"/>
      <c r="Y755" s="257"/>
      <c r="Z755" s="257"/>
      <c r="AA755" s="257"/>
      <c r="AB755" s="257"/>
      <c r="AC755" s="257"/>
      <c r="AD755" s="257"/>
      <c r="AE755" s="257"/>
      <c r="AF755" s="257"/>
      <c r="AG755" s="257"/>
      <c r="AH755" s="257"/>
      <c r="AI755" s="257"/>
      <c r="AJ755" s="257"/>
    </row>
    <row r="756" spans="3:36" ht="13.8" customHeight="1">
      <c r="C756" s="284" t="s">
        <v>708</v>
      </c>
      <c r="E756" s="257" t="s">
        <v>52</v>
      </c>
      <c r="F756" s="267" t="s">
        <v>2239</v>
      </c>
      <c r="G756" s="267">
        <v>3.0519080893286001E-2</v>
      </c>
      <c r="H756" s="274">
        <v>9.7586230399999995E-4</v>
      </c>
      <c r="I756" s="274">
        <v>2.9435168590000002E-3</v>
      </c>
      <c r="J756" s="274">
        <v>1.3607469730286001E-2</v>
      </c>
      <c r="K756" s="274">
        <v>1.2992231999999999E-2</v>
      </c>
      <c r="L756" s="267">
        <v>0.11200199999999999</v>
      </c>
      <c r="M756" s="263">
        <v>1.6615991999999999</v>
      </c>
      <c r="N756" s="263">
        <v>3.0678121041063889E-3</v>
      </c>
      <c r="O756" s="262">
        <v>1.6093067881750003E-7</v>
      </c>
      <c r="P756" s="262">
        <v>4.5798741541340006E-10</v>
      </c>
      <c r="Q756" s="285">
        <v>1.4285616253900001E-2</v>
      </c>
      <c r="R756" s="281">
        <v>1.0932114999999999E-3</v>
      </c>
      <c r="S756" s="258"/>
      <c r="T756" s="258" t="s">
        <v>1165</v>
      </c>
      <c r="U756" s="258"/>
      <c r="V756" s="258"/>
      <c r="X756" s="299"/>
      <c r="Y756" s="257"/>
      <c r="Z756" s="257"/>
      <c r="AA756" s="257"/>
      <c r="AB756" s="257"/>
      <c r="AC756" s="257"/>
      <c r="AD756" s="257"/>
      <c r="AE756" s="257"/>
      <c r="AF756" s="257"/>
      <c r="AG756" s="257"/>
      <c r="AH756" s="257"/>
      <c r="AI756" s="257"/>
      <c r="AJ756" s="257"/>
    </row>
    <row r="757" spans="3:36" ht="13.8" customHeight="1">
      <c r="C757" s="284" t="s">
        <v>709</v>
      </c>
      <c r="E757" s="257" t="s">
        <v>52</v>
      </c>
      <c r="F757" s="267" t="s">
        <v>2240</v>
      </c>
      <c r="G757" s="267">
        <v>3.3679776768620398E-2</v>
      </c>
      <c r="H757" s="274">
        <v>1.0072805100000001E-3</v>
      </c>
      <c r="I757" s="274">
        <v>3.3022209870000002E-3</v>
      </c>
      <c r="J757" s="274">
        <v>1.50356952716204E-2</v>
      </c>
      <c r="K757" s="274">
        <v>1.433458E-2</v>
      </c>
      <c r="L757" s="267">
        <v>0.12357396551724137</v>
      </c>
      <c r="M757" s="263">
        <v>1.8144913</v>
      </c>
      <c r="N757" s="263">
        <v>3.4050749265280809E-3</v>
      </c>
      <c r="O757" s="262">
        <v>1.7898114819609997E-7</v>
      </c>
      <c r="P757" s="262">
        <v>4.9965100036289999E-10</v>
      </c>
      <c r="Q757" s="285">
        <v>1.5690094160100001E-2</v>
      </c>
      <c r="R757" s="281">
        <v>1.2111852000000001E-3</v>
      </c>
      <c r="S757" s="258"/>
      <c r="T757" s="258" t="s">
        <v>1165</v>
      </c>
      <c r="U757" s="258"/>
      <c r="V757" s="258"/>
      <c r="X757" s="299"/>
      <c r="Y757" s="257"/>
      <c r="Z757" s="257"/>
      <c r="AA757" s="257"/>
      <c r="AB757" s="257"/>
      <c r="AC757" s="257"/>
      <c r="AD757" s="257"/>
      <c r="AE757" s="257"/>
      <c r="AF757" s="257"/>
      <c r="AG757" s="257"/>
      <c r="AH757" s="257"/>
      <c r="AI757" s="257"/>
      <c r="AJ757" s="257"/>
    </row>
    <row r="758" spans="3:36" ht="13.8" customHeight="1">
      <c r="C758" s="284" t="s">
        <v>710</v>
      </c>
      <c r="E758" s="257" t="s">
        <v>52</v>
      </c>
      <c r="F758" s="267" t="s">
        <v>2241</v>
      </c>
      <c r="G758" s="267">
        <v>7.0938798078886194</v>
      </c>
      <c r="H758" s="274">
        <v>1.0072805100000001E-3</v>
      </c>
      <c r="I758" s="274">
        <v>3.3022209870000002E-3</v>
      </c>
      <c r="J758" s="274">
        <v>6.67503572639162</v>
      </c>
      <c r="K758" s="274">
        <v>0.41453457999999999</v>
      </c>
      <c r="L758" s="267">
        <v>3.5735739655172409</v>
      </c>
      <c r="M758" s="263">
        <v>1.8144913</v>
      </c>
      <c r="N758" s="263">
        <v>6.2714310402759904E-2</v>
      </c>
      <c r="O758" s="262">
        <v>3.3805811481960992E-6</v>
      </c>
      <c r="P758" s="262">
        <v>1.0159915105362599E-8</v>
      </c>
      <c r="Q758" s="285">
        <v>1.5690094160100001E-2</v>
      </c>
      <c r="R758" s="281">
        <v>1.3009166E-3</v>
      </c>
      <c r="S758" s="258"/>
      <c r="T758" s="258" t="s">
        <v>1165</v>
      </c>
      <c r="U758" s="258"/>
      <c r="V758" s="258"/>
      <c r="X758" s="299"/>
      <c r="Y758" s="257"/>
      <c r="Z758" s="257"/>
      <c r="AA758" s="257"/>
      <c r="AB758" s="257"/>
      <c r="AC758" s="257"/>
      <c r="AD758" s="257"/>
      <c r="AE758" s="257"/>
      <c r="AF758" s="257"/>
      <c r="AG758" s="257"/>
      <c r="AH758" s="257"/>
      <c r="AI758" s="257"/>
      <c r="AJ758" s="257"/>
    </row>
    <row r="759" spans="3:36" ht="13.8" customHeight="1">
      <c r="C759" s="284" t="s">
        <v>711</v>
      </c>
      <c r="E759" s="257" t="s">
        <v>52</v>
      </c>
      <c r="F759" s="267" t="s">
        <v>2242</v>
      </c>
      <c r="G759" s="267">
        <v>2.9766534552111101E-2</v>
      </c>
      <c r="H759" s="274">
        <v>9.6838177899999996E-4</v>
      </c>
      <c r="I759" s="274">
        <v>2.8581110380000003E-3</v>
      </c>
      <c r="J759" s="274">
        <v>1.3267416735111101E-2</v>
      </c>
      <c r="K759" s="274">
        <v>1.2672625E-2</v>
      </c>
      <c r="L759" s="267">
        <v>0.1092467672413793</v>
      </c>
      <c r="M759" s="263">
        <v>1.6251964000000001</v>
      </c>
      <c r="N759" s="263">
        <v>2.9875114606762567E-3</v>
      </c>
      <c r="O759" s="262">
        <v>1.566329495748E-7</v>
      </c>
      <c r="P759" s="262">
        <v>4.4806751404730003E-10</v>
      </c>
      <c r="Q759" s="285">
        <v>1.3951217085799999E-2</v>
      </c>
      <c r="R759" s="281">
        <v>1.0651225999999999E-3</v>
      </c>
      <c r="S759" s="258"/>
      <c r="T759" s="258" t="s">
        <v>1165</v>
      </c>
      <c r="U759" s="258"/>
      <c r="V759" s="258"/>
      <c r="X759" s="299"/>
      <c r="Y759" s="257"/>
      <c r="Z759" s="257"/>
      <c r="AA759" s="257"/>
      <c r="AB759" s="257"/>
      <c r="AC759" s="257"/>
      <c r="AD759" s="257"/>
      <c r="AE759" s="257"/>
      <c r="AF759" s="257"/>
      <c r="AG759" s="257"/>
      <c r="AH759" s="257"/>
      <c r="AI759" s="257"/>
      <c r="AJ759" s="257"/>
    </row>
    <row r="760" spans="3:36" ht="13.8" customHeight="1">
      <c r="C760" s="284" t="s">
        <v>712</v>
      </c>
      <c r="E760" s="257" t="s">
        <v>52</v>
      </c>
      <c r="F760" s="267" t="s">
        <v>2243</v>
      </c>
      <c r="G760" s="267">
        <v>2.6799665095111114</v>
      </c>
      <c r="H760" s="274">
        <v>9.6838177899999996E-4</v>
      </c>
      <c r="I760" s="274">
        <v>2.8581110380000003E-3</v>
      </c>
      <c r="J760" s="274">
        <v>2.2632673966941113</v>
      </c>
      <c r="K760" s="274">
        <v>0.41287262000000002</v>
      </c>
      <c r="L760" s="267">
        <v>3.5592467241379309</v>
      </c>
      <c r="M760" s="263">
        <v>1.6251964000000001</v>
      </c>
      <c r="N760" s="263">
        <v>6.2296745983229276E-2</v>
      </c>
      <c r="O760" s="262">
        <v>3.3582328995748003E-6</v>
      </c>
      <c r="P760" s="262">
        <v>1.0108331419049101E-8</v>
      </c>
      <c r="Q760" s="285">
        <v>1.3951217085799999E-2</v>
      </c>
      <c r="R760" s="281">
        <v>1.1548540000000001E-3</v>
      </c>
      <c r="S760" s="258"/>
      <c r="T760" s="258" t="s">
        <v>1165</v>
      </c>
      <c r="U760" s="258"/>
      <c r="V760" s="258"/>
      <c r="X760" s="299"/>
      <c r="Y760" s="257"/>
      <c r="Z760" s="257"/>
      <c r="AA760" s="257"/>
      <c r="AB760" s="257"/>
      <c r="AC760" s="257"/>
      <c r="AD760" s="257"/>
      <c r="AE760" s="257"/>
      <c r="AF760" s="257"/>
      <c r="AG760" s="257"/>
      <c r="AH760" s="257"/>
      <c r="AI760" s="257"/>
      <c r="AJ760" s="257"/>
    </row>
    <row r="761" spans="3:36" ht="13.8" customHeight="1">
      <c r="C761" s="284" t="s">
        <v>713</v>
      </c>
      <c r="D761" s="272"/>
      <c r="E761" s="257" t="s">
        <v>52</v>
      </c>
      <c r="F761" s="267" t="s">
        <v>2244</v>
      </c>
      <c r="G761" s="267">
        <v>3.1572645775730802E-2</v>
      </c>
      <c r="H761" s="274">
        <v>9.8633503599999993E-4</v>
      </c>
      <c r="I761" s="274">
        <v>3.0630848319999999E-3</v>
      </c>
      <c r="J761" s="274">
        <v>1.40835449077308E-2</v>
      </c>
      <c r="K761" s="274">
        <v>1.3439681E-2</v>
      </c>
      <c r="L761" s="267">
        <v>0.11585931896551724</v>
      </c>
      <c r="M761" s="263">
        <v>1.7125633</v>
      </c>
      <c r="N761" s="263">
        <v>3.1802330488158222E-3</v>
      </c>
      <c r="O761" s="262">
        <v>1.6694750224410001E-7</v>
      </c>
      <c r="P761" s="262">
        <v>4.7187527072989988E-10</v>
      </c>
      <c r="Q761" s="285">
        <v>1.47537758893E-2</v>
      </c>
      <c r="R761" s="281">
        <v>1.1325361E-3</v>
      </c>
      <c r="S761" s="258"/>
      <c r="T761" s="258" t="s">
        <v>1165</v>
      </c>
      <c r="U761" s="258"/>
      <c r="V761" s="258"/>
      <c r="X761" s="299"/>
      <c r="Y761" s="257"/>
      <c r="Z761" s="257"/>
      <c r="AA761" s="257"/>
      <c r="AB761" s="257"/>
      <c r="AC761" s="257"/>
      <c r="AD761" s="257"/>
      <c r="AE761" s="257"/>
      <c r="AF761" s="257"/>
      <c r="AG761" s="257"/>
      <c r="AH761" s="257"/>
      <c r="AI761" s="257"/>
      <c r="AJ761" s="257"/>
    </row>
    <row r="762" spans="3:36" ht="13.8" customHeight="1">
      <c r="C762" s="284" t="s">
        <v>714</v>
      </c>
      <c r="E762" s="257" t="s">
        <v>52</v>
      </c>
      <c r="F762" s="267" t="s">
        <v>2245</v>
      </c>
      <c r="G762" s="267">
        <v>3.0417726560397313</v>
      </c>
      <c r="H762" s="274">
        <v>9.8633503599999993E-4</v>
      </c>
      <c r="I762" s="274">
        <v>3.0630848319999999E-3</v>
      </c>
      <c r="J762" s="274">
        <v>2.6240835561717311</v>
      </c>
      <c r="K762" s="274">
        <v>0.41363968000000001</v>
      </c>
      <c r="L762" s="267">
        <v>3.5658593103448273</v>
      </c>
      <c r="M762" s="263">
        <v>1.7125633</v>
      </c>
      <c r="N762" s="263">
        <v>6.2489468783669712E-2</v>
      </c>
      <c r="O762" s="262">
        <v>3.3685475222441007E-6</v>
      </c>
      <c r="P762" s="262">
        <v>1.0132139235726098E-8</v>
      </c>
      <c r="Q762" s="285">
        <v>1.47537758893E-2</v>
      </c>
      <c r="R762" s="281">
        <v>1.2222674999999999E-3</v>
      </c>
      <c r="S762" s="258"/>
      <c r="T762" s="258" t="s">
        <v>1165</v>
      </c>
      <c r="U762" s="258"/>
      <c r="V762" s="258"/>
      <c r="X762" s="299"/>
      <c r="Y762" s="257"/>
      <c r="Z762" s="257"/>
      <c r="AA762" s="257"/>
      <c r="AB762" s="257"/>
      <c r="AC762" s="257"/>
      <c r="AD762" s="257"/>
      <c r="AE762" s="257"/>
      <c r="AF762" s="257"/>
      <c r="AG762" s="257"/>
      <c r="AH762" s="257"/>
      <c r="AI762" s="257"/>
      <c r="AJ762" s="257"/>
    </row>
    <row r="763" spans="3:36" ht="13.8" customHeight="1">
      <c r="C763" s="284" t="s">
        <v>715</v>
      </c>
      <c r="E763" s="257" t="s">
        <v>52</v>
      </c>
      <c r="F763" s="267" t="s">
        <v>2246</v>
      </c>
      <c r="G763" s="267">
        <v>2.9766534552111101E-2</v>
      </c>
      <c r="H763" s="274">
        <v>9.6838177899999996E-4</v>
      </c>
      <c r="I763" s="274">
        <v>2.8581110380000003E-3</v>
      </c>
      <c r="J763" s="274">
        <v>1.3267416735111101E-2</v>
      </c>
      <c r="K763" s="274">
        <v>1.2672625E-2</v>
      </c>
      <c r="L763" s="267">
        <v>0.1092467672413793</v>
      </c>
      <c r="M763" s="263">
        <v>1.6251964000000001</v>
      </c>
      <c r="N763" s="263">
        <v>2.9875114606762567E-3</v>
      </c>
      <c r="O763" s="262">
        <v>1.566329495748E-7</v>
      </c>
      <c r="P763" s="262">
        <v>4.4806751404730003E-10</v>
      </c>
      <c r="Q763" s="285">
        <v>1.3951217085799999E-2</v>
      </c>
      <c r="R763" s="281">
        <v>1.0651225999999999E-3</v>
      </c>
      <c r="S763" s="258"/>
      <c r="T763" s="258" t="s">
        <v>1165</v>
      </c>
      <c r="U763" s="258"/>
      <c r="V763" s="258"/>
      <c r="X763" s="299"/>
      <c r="Y763" s="257"/>
      <c r="Z763" s="257"/>
      <c r="AA763" s="257"/>
      <c r="AB763" s="257"/>
      <c r="AC763" s="257"/>
      <c r="AD763" s="257"/>
      <c r="AE763" s="257"/>
      <c r="AF763" s="257"/>
      <c r="AG763" s="257"/>
      <c r="AH763" s="257"/>
      <c r="AI763" s="257"/>
      <c r="AJ763" s="257"/>
    </row>
    <row r="764" spans="3:36" ht="13.8" customHeight="1">
      <c r="C764" s="284" t="s">
        <v>716</v>
      </c>
      <c r="E764" s="257" t="s">
        <v>52</v>
      </c>
      <c r="F764" s="267" t="s">
        <v>2247</v>
      </c>
      <c r="G764" s="267">
        <v>3.4299665095111114</v>
      </c>
      <c r="H764" s="274">
        <v>9.6838177899999996E-4</v>
      </c>
      <c r="I764" s="274">
        <v>2.8581110380000003E-3</v>
      </c>
      <c r="J764" s="274">
        <v>3.0132673966941113</v>
      </c>
      <c r="K764" s="274">
        <v>0.41287262000000002</v>
      </c>
      <c r="L764" s="267">
        <v>3.5592467241379309</v>
      </c>
      <c r="M764" s="263">
        <v>1.6251964000000001</v>
      </c>
      <c r="N764" s="263">
        <v>6.2296745983229276E-2</v>
      </c>
      <c r="O764" s="262">
        <v>3.3582328995748003E-6</v>
      </c>
      <c r="P764" s="262">
        <v>1.0108331419049101E-8</v>
      </c>
      <c r="Q764" s="285">
        <v>1.3951217085799999E-2</v>
      </c>
      <c r="R764" s="281">
        <v>1.1548540000000001E-3</v>
      </c>
      <c r="S764" s="258"/>
      <c r="T764" s="258" t="s">
        <v>1165</v>
      </c>
      <c r="U764" s="258"/>
      <c r="V764" s="258"/>
      <c r="X764" s="299"/>
      <c r="Y764" s="257"/>
      <c r="Z764" s="257"/>
      <c r="AA764" s="257"/>
      <c r="AB764" s="257"/>
      <c r="AC764" s="257"/>
      <c r="AD764" s="257"/>
      <c r="AE764" s="257"/>
      <c r="AF764" s="257"/>
      <c r="AG764" s="257"/>
      <c r="AH764" s="257"/>
      <c r="AI764" s="257"/>
      <c r="AJ764" s="257"/>
    </row>
    <row r="765" spans="3:36" ht="13.8" customHeight="1">
      <c r="C765" s="284" t="s">
        <v>717</v>
      </c>
      <c r="E765" s="257" t="s">
        <v>52</v>
      </c>
      <c r="F765" s="267" t="s">
        <v>2248</v>
      </c>
      <c r="G765" s="267">
        <v>3.8947603715844492E-2</v>
      </c>
      <c r="H765" s="274">
        <v>1.0596441789999999E-3</v>
      </c>
      <c r="I765" s="274">
        <v>3.9000613399999997E-3</v>
      </c>
      <c r="J765" s="274">
        <v>1.7416070196844498E-2</v>
      </c>
      <c r="K765" s="274">
        <v>1.6571828E-2</v>
      </c>
      <c r="L765" s="267">
        <v>0.14286058620689654</v>
      </c>
      <c r="M765" s="263">
        <v>2.0693114000000001</v>
      </c>
      <c r="N765" s="263">
        <v>3.9671794458865772E-3</v>
      </c>
      <c r="O765" s="262">
        <v>2.090652534479E-7</v>
      </c>
      <c r="P765" s="262">
        <v>5.6909030794600009E-10</v>
      </c>
      <c r="Q765" s="285">
        <v>1.8030889337100002E-2</v>
      </c>
      <c r="R765" s="281">
        <v>1.407808E-3</v>
      </c>
      <c r="S765" s="258"/>
      <c r="T765" s="258" t="s">
        <v>1165</v>
      </c>
      <c r="U765" s="258"/>
      <c r="V765" s="258"/>
      <c r="X765" s="299"/>
      <c r="Y765" s="257"/>
      <c r="Z765" s="257"/>
      <c r="AA765" s="257"/>
      <c r="AB765" s="257"/>
      <c r="AC765" s="257"/>
      <c r="AD765" s="257"/>
      <c r="AE765" s="257"/>
      <c r="AF765" s="257"/>
      <c r="AG765" s="257"/>
      <c r="AH765" s="257"/>
      <c r="AI765" s="257"/>
      <c r="AJ765" s="257"/>
    </row>
    <row r="766" spans="3:36" ht="13.8" customHeight="1">
      <c r="C766" s="284" t="s">
        <v>718</v>
      </c>
      <c r="E766" s="257" t="s">
        <v>52</v>
      </c>
      <c r="F766" s="267" t="s">
        <v>2249</v>
      </c>
      <c r="G766" s="267">
        <v>9.2591476364748448</v>
      </c>
      <c r="H766" s="274">
        <v>1.0596441789999999E-3</v>
      </c>
      <c r="I766" s="274">
        <v>3.9000613399999997E-3</v>
      </c>
      <c r="J766" s="274">
        <v>8.8374161009558456</v>
      </c>
      <c r="K766" s="274">
        <v>0.41677183000000001</v>
      </c>
      <c r="L766" s="267">
        <v>3.5928606034482757</v>
      </c>
      <c r="M766" s="263">
        <v>2.0693114000000001</v>
      </c>
      <c r="N766" s="263">
        <v>6.3276413896728251E-2</v>
      </c>
      <c r="O766" s="262">
        <v>3.4106652134479001E-6</v>
      </c>
      <c r="P766" s="262">
        <v>1.0229353782948999E-8</v>
      </c>
      <c r="Q766" s="285">
        <v>1.8030889337100002E-2</v>
      </c>
      <c r="R766" s="281">
        <v>1.4975393999999999E-3</v>
      </c>
      <c r="S766" s="258"/>
      <c r="T766" s="258" t="s">
        <v>1165</v>
      </c>
      <c r="U766" s="258"/>
      <c r="V766" s="258"/>
      <c r="X766" s="299"/>
      <c r="Y766" s="257"/>
      <c r="Z766" s="257"/>
      <c r="AA766" s="257"/>
      <c r="AB766" s="257"/>
      <c r="AC766" s="257"/>
      <c r="AD766" s="257"/>
      <c r="AE766" s="257"/>
      <c r="AF766" s="257"/>
      <c r="AG766" s="257"/>
      <c r="AH766" s="257"/>
      <c r="AI766" s="257"/>
      <c r="AJ766" s="257"/>
    </row>
    <row r="767" spans="3:36" ht="13.8" customHeight="1">
      <c r="C767" s="284" t="s">
        <v>719</v>
      </c>
      <c r="E767" s="257" t="s">
        <v>52</v>
      </c>
      <c r="F767" s="267" t="s">
        <v>2250</v>
      </c>
      <c r="G767" s="267">
        <v>3.8492799983121107E-2</v>
      </c>
      <c r="H767" s="274">
        <v>1.251145628E-3</v>
      </c>
      <c r="I767" s="274">
        <v>6.0864487670000003E-3</v>
      </c>
      <c r="J767" s="274">
        <v>2.61214416881211E-2</v>
      </c>
      <c r="K767" s="274">
        <v>5.0337639E-3</v>
      </c>
      <c r="L767" s="267">
        <v>4.3394516379310341E-2</v>
      </c>
      <c r="M767" s="263">
        <v>3.0012249</v>
      </c>
      <c r="N767" s="263">
        <v>6.0228761188016889E-3</v>
      </c>
      <c r="O767" s="262">
        <v>3.1908713085450002E-7</v>
      </c>
      <c r="P767" s="262">
        <v>8.2303979858349996E-10</v>
      </c>
      <c r="Q767" s="285">
        <v>2.6591514241299997E-2</v>
      </c>
      <c r="R767" s="281">
        <v>2.1268857E-3</v>
      </c>
      <c r="S767" s="258"/>
      <c r="T767" s="258" t="s">
        <v>1165</v>
      </c>
      <c r="U767" s="258"/>
      <c r="V767" s="258"/>
      <c r="X767" s="299"/>
      <c r="Y767" s="257"/>
      <c r="Z767" s="257"/>
      <c r="AA767" s="257"/>
      <c r="AB767" s="257"/>
      <c r="AC767" s="257"/>
      <c r="AD767" s="257"/>
      <c r="AE767" s="257"/>
      <c r="AF767" s="257"/>
      <c r="AG767" s="257"/>
      <c r="AH767" s="257"/>
      <c r="AI767" s="257"/>
      <c r="AJ767" s="257"/>
    </row>
    <row r="768" spans="3:36" ht="13.8" customHeight="1">
      <c r="C768" s="284" t="s">
        <v>720</v>
      </c>
      <c r="D768" s="272"/>
      <c r="E768" s="257" t="s">
        <v>52</v>
      </c>
      <c r="F768" s="267" t="s">
        <v>2251</v>
      </c>
      <c r="G768" s="267">
        <v>3.210992797993121</v>
      </c>
      <c r="H768" s="274">
        <v>1.251145628E-3</v>
      </c>
      <c r="I768" s="274">
        <v>6.0864487670000003E-3</v>
      </c>
      <c r="J768" s="274">
        <v>3.1986214396981207</v>
      </c>
      <c r="K768" s="274">
        <v>5.0337639E-3</v>
      </c>
      <c r="L768" s="267">
        <v>4.3394516379310341E-2</v>
      </c>
      <c r="M768" s="263">
        <v>3.0012249</v>
      </c>
      <c r="N768" s="263">
        <v>3.1003920736495209E-3</v>
      </c>
      <c r="O768" s="262">
        <v>1.6132713185449999E-7</v>
      </c>
      <c r="P768" s="262">
        <v>3.4702679358319996E-10</v>
      </c>
      <c r="Q768" s="285">
        <v>2.6591514241299997E-2</v>
      </c>
      <c r="R768" s="281">
        <v>2.1224641000000002E-3</v>
      </c>
      <c r="S768" s="258"/>
      <c r="T768" s="258" t="s">
        <v>1165</v>
      </c>
      <c r="U768" s="258"/>
      <c r="V768" s="258"/>
      <c r="X768" s="299"/>
      <c r="Y768" s="257"/>
      <c r="Z768" s="257"/>
      <c r="AA768" s="257"/>
      <c r="AB768" s="257"/>
      <c r="AC768" s="257"/>
      <c r="AD768" s="257"/>
      <c r="AE768" s="257"/>
      <c r="AF768" s="257"/>
      <c r="AG768" s="257"/>
      <c r="AH768" s="257"/>
      <c r="AI768" s="257"/>
      <c r="AJ768" s="257"/>
    </row>
    <row r="769" spans="3:36" ht="13.8" customHeight="1">
      <c r="C769" s="284" t="s">
        <v>721</v>
      </c>
      <c r="D769" s="272"/>
      <c r="E769" s="257" t="s">
        <v>52</v>
      </c>
      <c r="F769" s="267" t="s">
        <v>2252</v>
      </c>
      <c r="G769" s="267">
        <v>3.2174684292270703E-2</v>
      </c>
      <c r="H769" s="274">
        <v>9.9231945799999987E-4</v>
      </c>
      <c r="I769" s="274">
        <v>3.131409533E-3</v>
      </c>
      <c r="J769" s="274">
        <v>1.43555883012707E-2</v>
      </c>
      <c r="K769" s="274">
        <v>1.3695367E-2</v>
      </c>
      <c r="L769" s="267">
        <v>0.11806350862068965</v>
      </c>
      <c r="M769" s="263">
        <v>1.7416856000000001</v>
      </c>
      <c r="N769" s="263">
        <v>3.2444734650104749E-3</v>
      </c>
      <c r="O769" s="262">
        <v>1.7038567982980004E-7</v>
      </c>
      <c r="P769" s="262">
        <v>4.7981119562090004E-10</v>
      </c>
      <c r="Q769" s="285">
        <v>1.50212948238E-2</v>
      </c>
      <c r="R769" s="281">
        <v>1.1550073000000001E-3</v>
      </c>
      <c r="S769" s="258"/>
      <c r="T769" s="258" t="s">
        <v>1165</v>
      </c>
      <c r="U769" s="258"/>
      <c r="V769" s="258"/>
      <c r="X769" s="299"/>
      <c r="Y769" s="257"/>
      <c r="Z769" s="257"/>
      <c r="AA769" s="257"/>
      <c r="AB769" s="257"/>
      <c r="AC769" s="257"/>
      <c r="AD769" s="257"/>
      <c r="AE769" s="257"/>
      <c r="AF769" s="257"/>
      <c r="AG769" s="257"/>
      <c r="AH769" s="257"/>
      <c r="AI769" s="257"/>
      <c r="AJ769" s="257"/>
    </row>
    <row r="770" spans="3:36" ht="13.8" customHeight="1">
      <c r="C770" s="284" t="s">
        <v>722</v>
      </c>
      <c r="D770" s="272"/>
      <c r="E770" s="257" t="s">
        <v>52</v>
      </c>
      <c r="F770" s="267" t="s">
        <v>2253</v>
      </c>
      <c r="G770" s="267">
        <v>4.7073746756582704</v>
      </c>
      <c r="H770" s="274">
        <v>9.9231945799999987E-4</v>
      </c>
      <c r="I770" s="274">
        <v>3.131409533E-3</v>
      </c>
      <c r="J770" s="274">
        <v>4.2893555766672709</v>
      </c>
      <c r="K770" s="274">
        <v>0.41389536999999998</v>
      </c>
      <c r="L770" s="267">
        <v>3.5680635344827585</v>
      </c>
      <c r="M770" s="263">
        <v>1.7416856000000001</v>
      </c>
      <c r="N770" s="263">
        <v>6.255370969390088E-2</v>
      </c>
      <c r="O770" s="262">
        <v>3.3719857298298004E-6</v>
      </c>
      <c r="P770" s="262">
        <v>1.01400751406252E-8</v>
      </c>
      <c r="Q770" s="285">
        <v>1.50212948238E-2</v>
      </c>
      <c r="R770" s="281">
        <v>1.2447387E-3</v>
      </c>
      <c r="S770" s="258"/>
      <c r="T770" s="258" t="s">
        <v>1165</v>
      </c>
      <c r="U770" s="258"/>
      <c r="V770" s="258"/>
      <c r="X770" s="299"/>
      <c r="Y770" s="257"/>
      <c r="Z770" s="257"/>
      <c r="AA770" s="257"/>
      <c r="AB770" s="257"/>
      <c r="AC770" s="257"/>
      <c r="AD770" s="257"/>
      <c r="AE770" s="257"/>
      <c r="AF770" s="257"/>
      <c r="AG770" s="257"/>
      <c r="AH770" s="257"/>
      <c r="AI770" s="257"/>
      <c r="AJ770" s="257"/>
    </row>
    <row r="771" spans="3:36" ht="13.8" customHeight="1">
      <c r="C771" s="284" t="s">
        <v>723</v>
      </c>
      <c r="D771" s="272"/>
      <c r="E771" s="257" t="s">
        <v>52</v>
      </c>
      <c r="F771" s="267" t="s">
        <v>2254</v>
      </c>
      <c r="G771" s="267">
        <v>3.2174684292270703E-2</v>
      </c>
      <c r="H771" s="274">
        <v>9.9231945799999987E-4</v>
      </c>
      <c r="I771" s="274">
        <v>3.131409533E-3</v>
      </c>
      <c r="J771" s="274">
        <v>1.43555883012707E-2</v>
      </c>
      <c r="K771" s="274">
        <v>1.3695367E-2</v>
      </c>
      <c r="L771" s="267">
        <v>0.11806350862068965</v>
      </c>
      <c r="M771" s="263">
        <v>1.7416856000000001</v>
      </c>
      <c r="N771" s="263">
        <v>3.2444734650104749E-3</v>
      </c>
      <c r="O771" s="262">
        <v>1.7038567982980004E-7</v>
      </c>
      <c r="P771" s="262">
        <v>4.7981119562090004E-10</v>
      </c>
      <c r="Q771" s="285">
        <v>1.50212948238E-2</v>
      </c>
      <c r="R771" s="281">
        <v>1.1550073000000001E-3</v>
      </c>
      <c r="S771" s="258"/>
      <c r="T771" s="258" t="s">
        <v>1165</v>
      </c>
      <c r="U771" s="258"/>
      <c r="V771" s="258"/>
      <c r="X771" s="299"/>
      <c r="Y771" s="257"/>
      <c r="Z771" s="257"/>
      <c r="AA771" s="257"/>
      <c r="AB771" s="257"/>
      <c r="AC771" s="257"/>
      <c r="AD771" s="257"/>
      <c r="AE771" s="257"/>
      <c r="AF771" s="257"/>
      <c r="AG771" s="257"/>
      <c r="AH771" s="257"/>
      <c r="AI771" s="257"/>
      <c r="AJ771" s="257"/>
    </row>
    <row r="772" spans="3:36" ht="13.8" customHeight="1">
      <c r="C772" s="284" t="s">
        <v>724</v>
      </c>
      <c r="E772" s="257" t="s">
        <v>52</v>
      </c>
      <c r="F772" s="267" t="s">
        <v>2255</v>
      </c>
      <c r="G772" s="267">
        <v>6.1323746756582702</v>
      </c>
      <c r="H772" s="274">
        <v>9.9231945799999987E-4</v>
      </c>
      <c r="I772" s="274">
        <v>3.131409533E-3</v>
      </c>
      <c r="J772" s="274">
        <v>5.7143555766672707</v>
      </c>
      <c r="K772" s="274">
        <v>0.41389536999999998</v>
      </c>
      <c r="L772" s="267">
        <v>3.5680635344827585</v>
      </c>
      <c r="M772" s="263">
        <v>1.7416856000000001</v>
      </c>
      <c r="N772" s="263">
        <v>6.255370969390088E-2</v>
      </c>
      <c r="O772" s="262">
        <v>3.3719857298298004E-6</v>
      </c>
      <c r="P772" s="262">
        <v>1.01400751406252E-8</v>
      </c>
      <c r="Q772" s="285">
        <v>1.50212948238E-2</v>
      </c>
      <c r="R772" s="281">
        <v>1.2447387E-3</v>
      </c>
      <c r="S772" s="258"/>
      <c r="T772" s="258" t="s">
        <v>1165</v>
      </c>
      <c r="U772" s="258"/>
      <c r="V772" s="258"/>
      <c r="X772" s="299"/>
      <c r="Y772" s="257"/>
      <c r="Z772" s="257"/>
      <c r="AA772" s="257"/>
      <c r="AB772" s="257"/>
      <c r="AC772" s="257"/>
      <c r="AD772" s="257"/>
      <c r="AE772" s="257"/>
      <c r="AF772" s="257"/>
      <c r="AG772" s="257"/>
      <c r="AH772" s="257"/>
      <c r="AI772" s="257"/>
      <c r="AJ772" s="257"/>
    </row>
    <row r="773" spans="3:36" ht="13.8" customHeight="1">
      <c r="C773" s="284" t="s">
        <v>725</v>
      </c>
      <c r="E773" s="257" t="s">
        <v>52</v>
      </c>
      <c r="F773" s="267" t="s">
        <v>2256</v>
      </c>
      <c r="G773" s="267">
        <v>3.3378759108350503E-2</v>
      </c>
      <c r="H773" s="274">
        <v>1.004288293E-3</v>
      </c>
      <c r="I773" s="274">
        <v>3.268058736E-3</v>
      </c>
      <c r="J773" s="274">
        <v>1.4899674079350498E-2</v>
      </c>
      <c r="K773" s="274">
        <v>1.4206738E-2</v>
      </c>
      <c r="L773" s="267">
        <v>0.12247187931034482</v>
      </c>
      <c r="M773" s="263">
        <v>1.7999301000000001</v>
      </c>
      <c r="N773" s="263">
        <v>3.3729546341027899E-3</v>
      </c>
      <c r="O773" s="262">
        <v>1.772620548032E-7</v>
      </c>
      <c r="P773" s="262">
        <v>4.9568303841259996E-10</v>
      </c>
      <c r="Q773" s="285">
        <v>1.55563336929E-2</v>
      </c>
      <c r="R773" s="281">
        <v>1.1999496000000001E-3</v>
      </c>
      <c r="S773" s="258"/>
      <c r="T773" s="258" t="s">
        <v>1165</v>
      </c>
      <c r="U773" s="258"/>
      <c r="V773" s="258"/>
      <c r="X773" s="299"/>
      <c r="Y773" s="257"/>
      <c r="Z773" s="257"/>
      <c r="AA773" s="257"/>
      <c r="AB773" s="257"/>
      <c r="AC773" s="257"/>
      <c r="AD773" s="257"/>
      <c r="AE773" s="257"/>
      <c r="AF773" s="257"/>
      <c r="AG773" s="257"/>
      <c r="AH773" s="257"/>
      <c r="AI773" s="257"/>
      <c r="AJ773" s="257"/>
    </row>
    <row r="774" spans="3:36" ht="13.8" customHeight="1">
      <c r="C774" s="284" t="s">
        <v>726</v>
      </c>
      <c r="E774" s="257" t="s">
        <v>52</v>
      </c>
      <c r="F774" s="267" t="s">
        <v>2257</v>
      </c>
      <c r="G774" s="267">
        <v>7.0335788036773508</v>
      </c>
      <c r="H774" s="274">
        <v>1.004288293E-3</v>
      </c>
      <c r="I774" s="274">
        <v>3.268058736E-3</v>
      </c>
      <c r="J774" s="274">
        <v>6.6148997166483507</v>
      </c>
      <c r="K774" s="274">
        <v>0.41440674</v>
      </c>
      <c r="L774" s="267">
        <v>3.5724718965517237</v>
      </c>
      <c r="M774" s="263">
        <v>1.7999301000000001</v>
      </c>
      <c r="N774" s="263">
        <v>6.2682189835839119E-2</v>
      </c>
      <c r="O774" s="262">
        <v>3.3788620448031998E-6</v>
      </c>
      <c r="P774" s="262">
        <v>1.0155946953413199E-8</v>
      </c>
      <c r="Q774" s="285">
        <v>1.55563336929E-2</v>
      </c>
      <c r="R774" s="281">
        <v>1.289681E-3</v>
      </c>
      <c r="S774" s="258"/>
      <c r="T774" s="258" t="s">
        <v>1165</v>
      </c>
      <c r="U774" s="258"/>
      <c r="V774" s="258"/>
      <c r="X774" s="299"/>
      <c r="Y774" s="257"/>
      <c r="Z774" s="257"/>
      <c r="AA774" s="257"/>
      <c r="AB774" s="257"/>
      <c r="AC774" s="257"/>
      <c r="AD774" s="257"/>
      <c r="AE774" s="257"/>
      <c r="AF774" s="257"/>
      <c r="AG774" s="257"/>
      <c r="AH774" s="257"/>
      <c r="AI774" s="257"/>
      <c r="AJ774" s="257"/>
    </row>
    <row r="775" spans="3:36" ht="13.8" customHeight="1">
      <c r="C775" s="284" t="s">
        <v>727</v>
      </c>
      <c r="D775" s="292">
        <v>1</v>
      </c>
      <c r="E775" s="257" t="s">
        <v>52</v>
      </c>
      <c r="F775" s="267" t="s">
        <v>2258</v>
      </c>
      <c r="G775" s="267">
        <v>1.9684996335696099E-2</v>
      </c>
      <c r="H775" s="274">
        <v>4.2455504100000002E-4</v>
      </c>
      <c r="I775" s="274">
        <v>2.135383811E-3</v>
      </c>
      <c r="J775" s="274">
        <v>8.6819984836961003E-3</v>
      </c>
      <c r="K775" s="274">
        <v>8.4430589999999993E-3</v>
      </c>
      <c r="L775" s="267">
        <v>7.278499137931034E-2</v>
      </c>
      <c r="M775" s="263">
        <v>1.0339122999999999</v>
      </c>
      <c r="N775" s="263">
        <v>2.0716664568764002E-3</v>
      </c>
      <c r="O775" s="262">
        <v>1.100058203032E-7</v>
      </c>
      <c r="P775" s="262">
        <v>2.7967124127941992E-10</v>
      </c>
      <c r="Q775" s="285">
        <v>8.8235324706000002E-3</v>
      </c>
      <c r="R775" s="281">
        <v>6.9797260000000003E-4</v>
      </c>
      <c r="S775" s="258"/>
      <c r="T775" s="258" t="s">
        <v>1165</v>
      </c>
      <c r="U775" s="258"/>
      <c r="V775" s="258"/>
      <c r="X775" s="299"/>
      <c r="Y775" s="257"/>
      <c r="Z775" s="257"/>
      <c r="AA775" s="257"/>
      <c r="AB775" s="257"/>
      <c r="AC775" s="257"/>
      <c r="AD775" s="257"/>
      <c r="AE775" s="257"/>
      <c r="AF775" s="257"/>
      <c r="AG775" s="257"/>
      <c r="AH775" s="257"/>
      <c r="AI775" s="257"/>
      <c r="AJ775" s="257"/>
    </row>
    <row r="776" spans="3:36" ht="13.8" customHeight="1">
      <c r="C776" s="284" t="s">
        <v>728</v>
      </c>
      <c r="E776" s="257" t="s">
        <v>52</v>
      </c>
      <c r="F776" s="267" t="s">
        <v>2259</v>
      </c>
      <c r="G776" s="267">
        <v>3.38302866922554E-2</v>
      </c>
      <c r="H776" s="274">
        <v>1.008776613E-3</v>
      </c>
      <c r="I776" s="274">
        <v>3.3193022070000006E-3</v>
      </c>
      <c r="J776" s="274">
        <v>1.51037058722554E-2</v>
      </c>
      <c r="K776" s="274">
        <v>1.4398502000000001E-2</v>
      </c>
      <c r="L776" s="267">
        <v>0.12412501724137931</v>
      </c>
      <c r="M776" s="263">
        <v>1.8217719000000001</v>
      </c>
      <c r="N776" s="263">
        <v>3.4211349780535897E-3</v>
      </c>
      <c r="O776" s="262">
        <v>1.7984068984300002E-7</v>
      </c>
      <c r="P776" s="262">
        <v>5.0163497683820014E-10</v>
      </c>
      <c r="Q776" s="285">
        <v>1.57569733937E-2</v>
      </c>
      <c r="R776" s="281">
        <v>1.216803E-3</v>
      </c>
      <c r="S776" s="258"/>
      <c r="T776" s="258" t="s">
        <v>1165</v>
      </c>
      <c r="U776" s="258"/>
      <c r="V776" s="258"/>
      <c r="X776" s="299"/>
      <c r="Y776" s="257"/>
      <c r="Z776" s="257"/>
      <c r="AA776" s="257"/>
      <c r="AB776" s="257"/>
      <c r="AC776" s="257"/>
      <c r="AD776" s="257"/>
      <c r="AE776" s="257"/>
      <c r="AF776" s="257"/>
      <c r="AG776" s="257"/>
      <c r="AH776" s="257"/>
      <c r="AI776" s="257"/>
      <c r="AJ776" s="257"/>
    </row>
    <row r="777" spans="3:36" ht="13.8" customHeight="1">
      <c r="C777" s="284" t="s">
        <v>729</v>
      </c>
      <c r="E777" s="257" t="s">
        <v>52</v>
      </c>
      <c r="F777" s="267" t="s">
        <v>2260</v>
      </c>
      <c r="G777" s="267">
        <v>5.0952803100872552</v>
      </c>
      <c r="H777" s="274">
        <v>1.008776613E-3</v>
      </c>
      <c r="I777" s="274">
        <v>3.3193022070000006E-3</v>
      </c>
      <c r="J777" s="274">
        <v>4.6763537312672545</v>
      </c>
      <c r="K777" s="274">
        <v>0.41459849999999998</v>
      </c>
      <c r="L777" s="267">
        <v>3.5741249999999996</v>
      </c>
      <c r="M777" s="263">
        <v>1.8217719000000001</v>
      </c>
      <c r="N777" s="263">
        <v>6.2730369836525135E-2</v>
      </c>
      <c r="O777" s="262">
        <v>3.3814406498429997E-6</v>
      </c>
      <c r="P777" s="262">
        <v>1.01618991818374E-8</v>
      </c>
      <c r="Q777" s="285">
        <v>1.57569733937E-2</v>
      </c>
      <c r="R777" s="281">
        <v>1.3065344E-3</v>
      </c>
      <c r="S777" s="258"/>
      <c r="T777" s="258" t="s">
        <v>1165</v>
      </c>
      <c r="U777" s="258"/>
      <c r="V777" s="258"/>
      <c r="W777" s="345"/>
      <c r="X777" s="299"/>
      <c r="Y777" s="257"/>
      <c r="Z777" s="257"/>
      <c r="AA777" s="257"/>
      <c r="AB777" s="257"/>
      <c r="AC777" s="257"/>
      <c r="AD777" s="257"/>
      <c r="AE777" s="257"/>
      <c r="AF777" s="257"/>
      <c r="AG777" s="257"/>
      <c r="AH777" s="257"/>
      <c r="AI777" s="257"/>
      <c r="AJ777" s="257"/>
    </row>
    <row r="778" spans="3:36" ht="13.8" customHeight="1">
      <c r="C778" s="284" t="s">
        <v>730</v>
      </c>
      <c r="E778" s="257" t="s">
        <v>52</v>
      </c>
      <c r="F778" s="267" t="s">
        <v>2261</v>
      </c>
      <c r="G778" s="267">
        <v>3.5335380177605097E-2</v>
      </c>
      <c r="H778" s="274">
        <v>1.023737664E-3</v>
      </c>
      <c r="I778" s="274">
        <v>3.4901136610000004E-3</v>
      </c>
      <c r="J778" s="274">
        <v>1.5783812852605099E-2</v>
      </c>
      <c r="K778" s="274">
        <v>1.5037716E-2</v>
      </c>
      <c r="L778" s="267">
        <v>0.12963548275862069</v>
      </c>
      <c r="M778" s="263">
        <v>1.8945776000000001</v>
      </c>
      <c r="N778" s="263">
        <v>3.5817362870502072E-3</v>
      </c>
      <c r="O778" s="262">
        <v>1.8843614911939998E-7</v>
      </c>
      <c r="P778" s="262">
        <v>5.2147478257040001E-10</v>
      </c>
      <c r="Q778" s="285">
        <v>1.642577273E-2</v>
      </c>
      <c r="R778" s="281">
        <v>1.2729810000000001E-3</v>
      </c>
      <c r="S778" s="258"/>
      <c r="T778" s="258" t="s">
        <v>1165</v>
      </c>
      <c r="U778" s="258"/>
      <c r="V778" s="258"/>
      <c r="W778" s="345"/>
      <c r="X778" s="299"/>
      <c r="Y778" s="257"/>
      <c r="Z778" s="257"/>
      <c r="AA778" s="257"/>
      <c r="AB778" s="257"/>
      <c r="AC778" s="257"/>
      <c r="AD778" s="257"/>
      <c r="AE778" s="257"/>
      <c r="AF778" s="257"/>
      <c r="AG778" s="257"/>
      <c r="AH778" s="257"/>
      <c r="AI778" s="257"/>
      <c r="AJ778" s="257"/>
    </row>
    <row r="779" spans="3:36" ht="13.8" customHeight="1">
      <c r="C779" s="284" t="s">
        <v>731</v>
      </c>
      <c r="E779" s="257" t="s">
        <v>52</v>
      </c>
      <c r="F779" s="267" t="s">
        <v>2262</v>
      </c>
      <c r="G779" s="267">
        <v>8.0555353523266042</v>
      </c>
      <c r="H779" s="274">
        <v>1.023737664E-3</v>
      </c>
      <c r="I779" s="274">
        <v>3.4901136610000004E-3</v>
      </c>
      <c r="J779" s="274">
        <v>7.6357837810016047</v>
      </c>
      <c r="K779" s="274">
        <v>0.41523771999999998</v>
      </c>
      <c r="L779" s="267">
        <v>3.5796355172413787</v>
      </c>
      <c r="M779" s="263">
        <v>1.8945776000000001</v>
      </c>
      <c r="N779" s="263">
        <v>6.2890972133588741E-2</v>
      </c>
      <c r="O779" s="262">
        <v>3.3900361691194003E-6</v>
      </c>
      <c r="P779" s="262">
        <v>1.0181738947574902E-8</v>
      </c>
      <c r="Q779" s="285">
        <v>1.642577273E-2</v>
      </c>
      <c r="R779" s="281">
        <v>1.3627123E-3</v>
      </c>
      <c r="S779" s="258"/>
      <c r="T779" s="258" t="s">
        <v>1165</v>
      </c>
      <c r="U779" s="258"/>
      <c r="V779" s="258"/>
      <c r="W779" s="345"/>
      <c r="X779" s="299"/>
      <c r="Y779" s="257"/>
      <c r="Z779" s="257"/>
      <c r="AA779" s="257"/>
      <c r="AB779" s="257"/>
      <c r="AC779" s="257"/>
      <c r="AD779" s="257"/>
      <c r="AE779" s="257"/>
      <c r="AF779" s="257"/>
      <c r="AG779" s="257"/>
      <c r="AH779" s="257"/>
      <c r="AI779" s="257"/>
      <c r="AJ779" s="257"/>
    </row>
    <row r="780" spans="3:36" ht="13.8" customHeight="1">
      <c r="C780" s="284" t="s">
        <v>732</v>
      </c>
      <c r="E780" s="257" t="s">
        <v>52</v>
      </c>
      <c r="F780" s="267" t="s">
        <v>2263</v>
      </c>
      <c r="G780" s="267">
        <v>4.1442826823433004E-2</v>
      </c>
      <c r="H780" s="274">
        <v>2.0186021299999999E-3</v>
      </c>
      <c r="I780" s="274">
        <v>3.2986955089999996E-3</v>
      </c>
      <c r="J780" s="274">
        <v>1.8617005184432999E-2</v>
      </c>
      <c r="K780" s="274">
        <v>1.7508524000000001E-2</v>
      </c>
      <c r="L780" s="267">
        <v>0.15093555172413795</v>
      </c>
      <c r="M780" s="263">
        <v>2.4092682999999999</v>
      </c>
      <c r="N780" s="263">
        <v>3.8958177381660675E-3</v>
      </c>
      <c r="O780" s="262">
        <v>2.002141633744E-7</v>
      </c>
      <c r="P780" s="262">
        <v>6.764709843103E-10</v>
      </c>
      <c r="Q780" s="285">
        <v>2.0513981694999999E-2</v>
      </c>
      <c r="R780" s="281">
        <v>1.4825537E-3</v>
      </c>
      <c r="S780" s="258"/>
      <c r="T780" s="258" t="s">
        <v>1165</v>
      </c>
      <c r="U780" s="258"/>
      <c r="V780" s="258"/>
      <c r="X780" s="299"/>
      <c r="Y780" s="257"/>
      <c r="Z780" s="257"/>
      <c r="AA780" s="257"/>
      <c r="AB780" s="257"/>
      <c r="AC780" s="257"/>
      <c r="AD780" s="257"/>
      <c r="AE780" s="257"/>
      <c r="AF780" s="257"/>
      <c r="AG780" s="257"/>
      <c r="AH780" s="257"/>
      <c r="AI780" s="257"/>
      <c r="AJ780" s="257"/>
    </row>
    <row r="781" spans="3:36" ht="13.8" customHeight="1">
      <c r="C781" s="284" t="s">
        <v>733</v>
      </c>
      <c r="E781" s="257" t="s">
        <v>52</v>
      </c>
      <c r="F781" s="267" t="s">
        <v>2264</v>
      </c>
      <c r="G781" s="267">
        <v>4.5419505420148401E-2</v>
      </c>
      <c r="H781" s="274">
        <v>1.1239766930000001E-3</v>
      </c>
      <c r="I781" s="274">
        <v>4.6345508360000004E-3</v>
      </c>
      <c r="J781" s="274">
        <v>2.0340530891148401E-2</v>
      </c>
      <c r="K781" s="274">
        <v>1.9320447000000001E-2</v>
      </c>
      <c r="L781" s="267">
        <v>0.1665555775862069</v>
      </c>
      <c r="M781" s="263">
        <v>2.3823761000000001</v>
      </c>
      <c r="N781" s="263">
        <v>4.6577649964430878E-3</v>
      </c>
      <c r="O781" s="262">
        <v>2.4602572486210001E-7</v>
      </c>
      <c r="P781" s="262">
        <v>6.544014643099999E-10</v>
      </c>
      <c r="Q781" s="285">
        <v>2.0906724383000001E-2</v>
      </c>
      <c r="R781" s="281">
        <v>1.6493732000000001E-3</v>
      </c>
      <c r="S781" s="258"/>
      <c r="T781" s="258" t="s">
        <v>1165</v>
      </c>
      <c r="U781" s="258"/>
      <c r="V781" s="258"/>
      <c r="X781" s="299"/>
      <c r="Y781" s="257"/>
      <c r="Z781" s="257"/>
      <c r="AA781" s="257"/>
      <c r="AB781" s="257"/>
      <c r="AC781" s="257"/>
      <c r="AD781" s="257"/>
      <c r="AE781" s="257"/>
      <c r="AF781" s="257"/>
      <c r="AG781" s="257"/>
      <c r="AH781" s="257"/>
      <c r="AI781" s="257"/>
      <c r="AJ781" s="257"/>
    </row>
    <row r="782" spans="3:36" ht="13.8" customHeight="1">
      <c r="C782" s="284" t="s">
        <v>734</v>
      </c>
      <c r="E782" s="257" t="s">
        <v>52</v>
      </c>
      <c r="F782" s="267" t="s">
        <v>2265</v>
      </c>
      <c r="G782" s="267">
        <v>4.008119493021149</v>
      </c>
      <c r="H782" s="274">
        <v>1.1239766930000001E-3</v>
      </c>
      <c r="I782" s="274">
        <v>4.6345508360000004E-3</v>
      </c>
      <c r="J782" s="274">
        <v>3.5828405154921485</v>
      </c>
      <c r="K782" s="274">
        <v>0.41952044999999999</v>
      </c>
      <c r="L782" s="267">
        <v>3.6165556034482758</v>
      </c>
      <c r="M782" s="263">
        <v>2.3823761000000001</v>
      </c>
      <c r="N782" s="263">
        <v>6.3966999688276752E-2</v>
      </c>
      <c r="O782" s="262">
        <v>3.4476256948620996E-6</v>
      </c>
      <c r="P782" s="262">
        <v>1.0314665069312998E-8</v>
      </c>
      <c r="Q782" s="285">
        <v>2.0906724383000001E-2</v>
      </c>
      <c r="R782" s="281">
        <v>1.7391046E-3</v>
      </c>
      <c r="S782" s="258"/>
      <c r="T782" s="258" t="s">
        <v>1165</v>
      </c>
      <c r="U782" s="258"/>
      <c r="V782" s="258"/>
      <c r="X782" s="299"/>
      <c r="Y782" s="257"/>
      <c r="Z782" s="257"/>
      <c r="AA782" s="257"/>
      <c r="AB782" s="257"/>
      <c r="AC782" s="257"/>
      <c r="AD782" s="257"/>
      <c r="AE782" s="257"/>
      <c r="AF782" s="257"/>
      <c r="AG782" s="257"/>
      <c r="AH782" s="257"/>
      <c r="AI782" s="257"/>
      <c r="AJ782" s="257"/>
    </row>
    <row r="783" spans="3:36" ht="13.8" customHeight="1">
      <c r="C783" s="273" t="s">
        <v>164</v>
      </c>
      <c r="D783" s="272" t="s">
        <v>166</v>
      </c>
      <c r="F783" s="291"/>
      <c r="G783" s="291"/>
      <c r="H783" s="289"/>
      <c r="I783" s="289"/>
      <c r="J783" s="289"/>
      <c r="K783" s="289"/>
      <c r="L783" s="290"/>
      <c r="M783" s="290"/>
      <c r="N783" s="290"/>
      <c r="O783" s="289"/>
      <c r="P783" s="289"/>
      <c r="Q783" s="289"/>
      <c r="R783" s="280"/>
      <c r="X783" s="257"/>
      <c r="Y783" s="257"/>
      <c r="Z783" s="257"/>
      <c r="AA783" s="257"/>
      <c r="AB783" s="257"/>
      <c r="AC783" s="257"/>
      <c r="AD783" s="257"/>
      <c r="AE783" s="257"/>
      <c r="AF783" s="257"/>
      <c r="AG783" s="257"/>
      <c r="AH783" s="257"/>
      <c r="AI783" s="257"/>
      <c r="AJ783" s="257"/>
    </row>
    <row r="784" spans="3:36" ht="13.8" customHeight="1">
      <c r="C784" s="284" t="s">
        <v>735</v>
      </c>
      <c r="E784" s="257" t="s">
        <v>52</v>
      </c>
      <c r="F784" s="267" t="s">
        <v>2266</v>
      </c>
      <c r="G784" s="267">
        <v>3.2475702941540605E-2</v>
      </c>
      <c r="H784" s="274">
        <v>9.9531166499999997E-4</v>
      </c>
      <c r="I784" s="274">
        <v>3.1655717840000002E-3</v>
      </c>
      <c r="J784" s="274">
        <v>1.4491609492540601E-2</v>
      </c>
      <c r="K784" s="274">
        <v>1.3823210000000001E-2</v>
      </c>
      <c r="L784" s="267">
        <v>0.11916560344827586</v>
      </c>
      <c r="M784" s="263">
        <v>1.7562466999999999</v>
      </c>
      <c r="N784" s="263">
        <v>3.2765937480621204E-3</v>
      </c>
      <c r="O784" s="262">
        <v>1.721047730237E-7</v>
      </c>
      <c r="P784" s="262">
        <v>4.8377915957119995E-10</v>
      </c>
      <c r="Q784" s="285">
        <v>1.5155054291099999E-2</v>
      </c>
      <c r="R784" s="281">
        <v>1.1662428999999999E-3</v>
      </c>
      <c r="S784" s="258"/>
      <c r="T784" s="258" t="s">
        <v>1165</v>
      </c>
      <c r="U784" s="258"/>
      <c r="V784" s="258"/>
      <c r="X784" s="299"/>
      <c r="Y784" s="257"/>
      <c r="Z784" s="257"/>
      <c r="AA784" s="257"/>
      <c r="AB784" s="257"/>
      <c r="AC784" s="257"/>
      <c r="AD784" s="257"/>
      <c r="AE784" s="257"/>
      <c r="AF784" s="257"/>
      <c r="AG784" s="257"/>
      <c r="AH784" s="257"/>
      <c r="AI784" s="257"/>
      <c r="AJ784" s="257"/>
    </row>
    <row r="785" spans="3:36" ht="13.8" customHeight="1">
      <c r="C785" s="284" t="s">
        <v>736</v>
      </c>
      <c r="E785" s="257" t="s">
        <v>52</v>
      </c>
      <c r="F785" s="267" t="s">
        <v>2267</v>
      </c>
      <c r="G785" s="267">
        <v>4.1226756798585402</v>
      </c>
      <c r="H785" s="274">
        <v>9.9531166499999997E-4</v>
      </c>
      <c r="I785" s="274">
        <v>3.1655717840000002E-3</v>
      </c>
      <c r="J785" s="274">
        <v>3.7044915864095405</v>
      </c>
      <c r="K785" s="274">
        <v>0.41402320999999997</v>
      </c>
      <c r="L785" s="267">
        <v>3.5691656034482753</v>
      </c>
      <c r="M785" s="263">
        <v>1.7562466999999999</v>
      </c>
      <c r="N785" s="263">
        <v>6.2585828455768017E-2</v>
      </c>
      <c r="O785" s="262">
        <v>3.3737047330237001E-6</v>
      </c>
      <c r="P785" s="262">
        <v>1.01440430945746E-8</v>
      </c>
      <c r="Q785" s="285">
        <v>1.5155054291099999E-2</v>
      </c>
      <c r="R785" s="281">
        <v>1.2559743000000001E-3</v>
      </c>
      <c r="S785" s="258"/>
      <c r="T785" s="258" t="s">
        <v>1165</v>
      </c>
      <c r="U785" s="258"/>
      <c r="V785" s="258"/>
      <c r="X785" s="299"/>
      <c r="Y785" s="257"/>
      <c r="Z785" s="257"/>
      <c r="AA785" s="257"/>
      <c r="AB785" s="257"/>
      <c r="AC785" s="257"/>
      <c r="AD785" s="257"/>
      <c r="AE785" s="257"/>
      <c r="AF785" s="257"/>
      <c r="AG785" s="257"/>
      <c r="AH785" s="257"/>
      <c r="AI785" s="257"/>
      <c r="AJ785" s="257"/>
    </row>
    <row r="786" spans="3:36" ht="13.8" customHeight="1">
      <c r="C786" s="284" t="s">
        <v>737</v>
      </c>
      <c r="E786" s="257" t="s">
        <v>52</v>
      </c>
      <c r="F786" s="267" t="s">
        <v>2268</v>
      </c>
      <c r="G786" s="267">
        <v>3.3378759108350503E-2</v>
      </c>
      <c r="H786" s="274">
        <v>1.004288293E-3</v>
      </c>
      <c r="I786" s="274">
        <v>3.268058736E-3</v>
      </c>
      <c r="J786" s="274">
        <v>1.4899674079350498E-2</v>
      </c>
      <c r="K786" s="274">
        <v>1.4206738E-2</v>
      </c>
      <c r="L786" s="267">
        <v>0.12247187931034482</v>
      </c>
      <c r="M786" s="263">
        <v>1.7999301000000001</v>
      </c>
      <c r="N786" s="263">
        <v>3.3729546341027899E-3</v>
      </c>
      <c r="O786" s="262">
        <v>1.772620548032E-7</v>
      </c>
      <c r="P786" s="262">
        <v>4.9568303841259996E-10</v>
      </c>
      <c r="Q786" s="285">
        <v>1.55563336929E-2</v>
      </c>
      <c r="R786" s="281">
        <v>1.1999496000000001E-3</v>
      </c>
      <c r="S786" s="258"/>
      <c r="T786" s="258" t="s">
        <v>1165</v>
      </c>
      <c r="U786" s="258"/>
      <c r="V786" s="258"/>
      <c r="X786" s="299"/>
      <c r="Y786" s="257"/>
      <c r="Z786" s="257"/>
      <c r="AA786" s="257"/>
      <c r="AB786" s="257"/>
      <c r="AC786" s="257"/>
      <c r="AD786" s="257"/>
      <c r="AE786" s="257"/>
      <c r="AF786" s="257"/>
      <c r="AG786" s="257"/>
      <c r="AH786" s="257"/>
      <c r="AI786" s="257"/>
      <c r="AJ786" s="257"/>
    </row>
    <row r="787" spans="3:36" ht="13.8" customHeight="1">
      <c r="C787" s="284" t="s">
        <v>738</v>
      </c>
      <c r="E787" s="257" t="s">
        <v>52</v>
      </c>
      <c r="F787" s="267" t="s">
        <v>2269</v>
      </c>
      <c r="G787" s="267">
        <v>4.3335788036773506</v>
      </c>
      <c r="H787" s="274">
        <v>1.004288293E-3</v>
      </c>
      <c r="I787" s="274">
        <v>3.268058736E-3</v>
      </c>
      <c r="J787" s="274">
        <v>3.9148997166483506</v>
      </c>
      <c r="K787" s="274">
        <v>0.41440674</v>
      </c>
      <c r="L787" s="267">
        <v>3.5724718965517237</v>
      </c>
      <c r="M787" s="263">
        <v>1.7999301000000001</v>
      </c>
      <c r="N787" s="263">
        <v>6.2682189835839119E-2</v>
      </c>
      <c r="O787" s="262">
        <v>3.3788620448031998E-6</v>
      </c>
      <c r="P787" s="262">
        <v>1.0155946953413199E-8</v>
      </c>
      <c r="Q787" s="285">
        <v>1.55563336929E-2</v>
      </c>
      <c r="R787" s="281">
        <v>1.289681E-3</v>
      </c>
      <c r="S787" s="258"/>
      <c r="T787" s="258" t="s">
        <v>1165</v>
      </c>
      <c r="U787" s="258"/>
      <c r="V787" s="258"/>
      <c r="X787" s="299"/>
      <c r="Y787" s="257"/>
      <c r="Z787" s="257"/>
      <c r="AA787" s="257"/>
      <c r="AB787" s="257"/>
      <c r="AC787" s="257"/>
      <c r="AD787" s="257"/>
      <c r="AE787" s="257"/>
      <c r="AF787" s="257"/>
      <c r="AG787" s="257"/>
      <c r="AH787" s="257"/>
      <c r="AI787" s="257"/>
      <c r="AJ787" s="257"/>
    </row>
    <row r="788" spans="3:36" ht="13.8" customHeight="1">
      <c r="C788" s="284" t="s">
        <v>739</v>
      </c>
      <c r="E788" s="257" t="s">
        <v>52</v>
      </c>
      <c r="F788" s="267" t="s">
        <v>2270</v>
      </c>
      <c r="G788" s="267">
        <v>0.110869211317042</v>
      </c>
      <c r="H788" s="274">
        <v>2.8721968400000002E-3</v>
      </c>
      <c r="I788" s="274">
        <v>1.1023029439999998E-2</v>
      </c>
      <c r="J788" s="274">
        <v>5.0001581037042005E-2</v>
      </c>
      <c r="K788" s="274">
        <v>4.6972404000000002E-2</v>
      </c>
      <c r="L788" s="267">
        <v>0.4049345172413793</v>
      </c>
      <c r="M788" s="263">
        <v>5.8059940000000001</v>
      </c>
      <c r="N788" s="263">
        <v>1.1244891921124081E-2</v>
      </c>
      <c r="O788" s="262">
        <v>5.9265960067530003E-7</v>
      </c>
      <c r="P788" s="262">
        <v>1.6046695638002999E-9</v>
      </c>
      <c r="Q788" s="285">
        <v>5.1604588421000006E-2</v>
      </c>
      <c r="R788" s="281">
        <v>4.0706906999999999E-3</v>
      </c>
      <c r="S788" s="258"/>
      <c r="T788" s="258" t="s">
        <v>1165</v>
      </c>
      <c r="U788" s="258"/>
      <c r="V788" s="258"/>
      <c r="X788" s="299"/>
      <c r="Y788" s="257"/>
      <c r="Z788" s="257"/>
      <c r="AA788" s="257"/>
      <c r="AB788" s="257"/>
      <c r="AC788" s="257"/>
      <c r="AD788" s="257"/>
      <c r="AE788" s="257"/>
      <c r="AF788" s="257"/>
      <c r="AG788" s="257"/>
      <c r="AH788" s="257"/>
      <c r="AI788" s="257"/>
      <c r="AJ788" s="257"/>
    </row>
    <row r="789" spans="3:36" ht="13.8" customHeight="1">
      <c r="C789" s="284" t="s">
        <v>740</v>
      </c>
      <c r="E789" s="257" t="s">
        <v>52</v>
      </c>
      <c r="F789" s="267" t="s">
        <v>2271</v>
      </c>
      <c r="G789" s="267">
        <v>36.136069437167045</v>
      </c>
      <c r="H789" s="274">
        <v>2.8721968400000002E-3</v>
      </c>
      <c r="I789" s="274">
        <v>1.1023029439999998E-2</v>
      </c>
      <c r="J789" s="274">
        <v>35.675001810887046</v>
      </c>
      <c r="K789" s="274">
        <v>0.44717240000000003</v>
      </c>
      <c r="L789" s="267">
        <v>3.8549344827586207</v>
      </c>
      <c r="M789" s="263">
        <v>5.8059940000000001</v>
      </c>
      <c r="N789" s="263">
        <v>7.0554127127561844E-2</v>
      </c>
      <c r="O789" s="262">
        <v>3.7942595806752997E-6</v>
      </c>
      <c r="P789" s="262">
        <v>1.1264933788796303E-8</v>
      </c>
      <c r="Q789" s="285">
        <v>5.1604588421000006E-2</v>
      </c>
      <c r="R789" s="281">
        <v>4.1604221E-3</v>
      </c>
      <c r="S789" s="258"/>
      <c r="T789" s="258" t="s">
        <v>1165</v>
      </c>
      <c r="U789" s="258"/>
      <c r="V789" s="258"/>
      <c r="X789" s="299"/>
      <c r="Y789" s="257"/>
      <c r="Z789" s="257"/>
      <c r="AA789" s="257"/>
      <c r="AB789" s="257"/>
      <c r="AC789" s="257"/>
      <c r="AD789" s="257"/>
      <c r="AE789" s="257"/>
      <c r="AF789" s="257"/>
      <c r="AG789" s="257"/>
      <c r="AH789" s="257"/>
      <c r="AI789" s="257"/>
      <c r="AJ789" s="257"/>
    </row>
    <row r="790" spans="3:36" ht="13.8" customHeight="1">
      <c r="C790" s="284" t="s">
        <v>741</v>
      </c>
      <c r="E790" s="257" t="s">
        <v>52</v>
      </c>
      <c r="F790" s="267" t="s">
        <v>2272</v>
      </c>
      <c r="G790" s="267">
        <v>4.1442826823433004E-2</v>
      </c>
      <c r="H790" s="274">
        <v>2.0186021299999999E-3</v>
      </c>
      <c r="I790" s="274">
        <v>3.2986955089999996E-3</v>
      </c>
      <c r="J790" s="274">
        <v>1.8617005184432999E-2</v>
      </c>
      <c r="K790" s="274">
        <v>1.7508524000000001E-2</v>
      </c>
      <c r="L790" s="267">
        <v>0.15093555172413795</v>
      </c>
      <c r="M790" s="263">
        <v>2.4092682999999999</v>
      </c>
      <c r="N790" s="263">
        <v>3.8958177381660675E-3</v>
      </c>
      <c r="O790" s="262">
        <v>2.002141633744E-7</v>
      </c>
      <c r="P790" s="262">
        <v>6.764709843103E-10</v>
      </c>
      <c r="Q790" s="285">
        <v>2.0513981694999999E-2</v>
      </c>
      <c r="R790" s="281">
        <v>1.4825537E-3</v>
      </c>
      <c r="S790" s="258"/>
      <c r="T790" s="258" t="s">
        <v>1165</v>
      </c>
      <c r="U790" s="258"/>
      <c r="V790" s="258"/>
      <c r="X790" s="299"/>
      <c r="Y790" s="257"/>
      <c r="Z790" s="257"/>
      <c r="AA790" s="257"/>
      <c r="AB790" s="257"/>
      <c r="AC790" s="257"/>
      <c r="AD790" s="257"/>
      <c r="AE790" s="257"/>
      <c r="AF790" s="257"/>
      <c r="AG790" s="257"/>
      <c r="AH790" s="257"/>
      <c r="AI790" s="257"/>
      <c r="AJ790" s="257"/>
    </row>
    <row r="791" spans="3:36" ht="13.8" customHeight="1">
      <c r="C791" s="284" t="s">
        <v>742</v>
      </c>
      <c r="E791" s="257" t="s">
        <v>52</v>
      </c>
      <c r="F791" s="267" t="s">
        <v>2273</v>
      </c>
      <c r="G791" s="267">
        <v>4.1442826823433004E-2</v>
      </c>
      <c r="H791" s="274">
        <v>2.0186021299999999E-3</v>
      </c>
      <c r="I791" s="274">
        <v>3.2986955089999996E-3</v>
      </c>
      <c r="J791" s="274">
        <v>1.8617005184432999E-2</v>
      </c>
      <c r="K791" s="274">
        <v>1.7508524000000001E-2</v>
      </c>
      <c r="L791" s="267">
        <v>0.15093555172413795</v>
      </c>
      <c r="M791" s="263">
        <v>2.4092682999999999</v>
      </c>
      <c r="N791" s="263">
        <v>3.8958177381660675E-3</v>
      </c>
      <c r="O791" s="262">
        <v>2.002141633744E-7</v>
      </c>
      <c r="P791" s="262">
        <v>6.764709843103E-10</v>
      </c>
      <c r="Q791" s="285">
        <v>2.0513981694999999E-2</v>
      </c>
      <c r="R791" s="281">
        <v>1.4825537E-3</v>
      </c>
      <c r="S791" s="258"/>
      <c r="T791" s="258" t="s">
        <v>1165</v>
      </c>
      <c r="U791" s="258"/>
      <c r="V791" s="258"/>
      <c r="X791" s="299"/>
      <c r="Y791" s="257"/>
      <c r="Z791" s="257"/>
      <c r="AA791" s="257"/>
      <c r="AB791" s="257"/>
      <c r="AC791" s="257"/>
      <c r="AD791" s="257"/>
      <c r="AE791" s="257"/>
      <c r="AF791" s="257"/>
      <c r="AG791" s="257"/>
      <c r="AH791" s="257"/>
      <c r="AI791" s="257"/>
      <c r="AJ791" s="257"/>
    </row>
    <row r="792" spans="3:36" ht="13.8" customHeight="1">
      <c r="C792" s="284" t="s">
        <v>743</v>
      </c>
      <c r="E792" s="257" t="s">
        <v>52</v>
      </c>
      <c r="F792" s="267" t="s">
        <v>2274</v>
      </c>
      <c r="G792" s="267">
        <v>3.5485889001240098E-2</v>
      </c>
      <c r="H792" s="274">
        <v>1.0252337670000001E-3</v>
      </c>
      <c r="I792" s="274">
        <v>3.5071947909999998E-3</v>
      </c>
      <c r="J792" s="274">
        <v>1.5851823443240098E-2</v>
      </c>
      <c r="K792" s="274">
        <v>1.5101636999999999E-2</v>
      </c>
      <c r="L792" s="267">
        <v>0.13018652586206894</v>
      </c>
      <c r="M792" s="263">
        <v>1.9018581999999999</v>
      </c>
      <c r="N792" s="263">
        <v>3.5977963380019358E-3</v>
      </c>
      <c r="O792" s="262">
        <v>1.892956907654E-7</v>
      </c>
      <c r="P792" s="262">
        <v>5.2345875804530007E-10</v>
      </c>
      <c r="Q792" s="285">
        <v>1.6492651963600002E-2</v>
      </c>
      <c r="R792" s="281">
        <v>1.2785987E-3</v>
      </c>
      <c r="S792" s="258"/>
      <c r="T792" s="258" t="s">
        <v>1165</v>
      </c>
      <c r="U792" s="258"/>
      <c r="V792" s="258"/>
      <c r="X792" s="299"/>
      <c r="Y792" s="257"/>
      <c r="Z792" s="257"/>
      <c r="AA792" s="257"/>
      <c r="AB792" s="257"/>
      <c r="AC792" s="257"/>
      <c r="AD792" s="257"/>
      <c r="AE792" s="257"/>
      <c r="AF792" s="257"/>
      <c r="AG792" s="257"/>
      <c r="AH792" s="257"/>
      <c r="AI792" s="257"/>
      <c r="AJ792" s="257"/>
    </row>
    <row r="793" spans="3:36" ht="13.8" customHeight="1">
      <c r="C793" s="284" t="s">
        <v>744</v>
      </c>
      <c r="E793" s="257" t="s">
        <v>52</v>
      </c>
      <c r="F793" s="267" t="s">
        <v>2275</v>
      </c>
      <c r="G793" s="267">
        <v>6.6456858544262394</v>
      </c>
      <c r="H793" s="274">
        <v>1.0252337670000001E-3</v>
      </c>
      <c r="I793" s="274">
        <v>3.5071947909999998E-3</v>
      </c>
      <c r="J793" s="274">
        <v>6.2258517858682394</v>
      </c>
      <c r="K793" s="274">
        <v>0.41530164000000003</v>
      </c>
      <c r="L793" s="267">
        <v>3.5801865517241378</v>
      </c>
      <c r="M793" s="263">
        <v>1.9018581999999999</v>
      </c>
      <c r="N793" s="263">
        <v>6.2907031566780167E-2</v>
      </c>
      <c r="O793" s="262">
        <v>3.3908956707653999E-6</v>
      </c>
      <c r="P793" s="262">
        <v>1.0183723023049302E-8</v>
      </c>
      <c r="Q793" s="285">
        <v>1.6492651963600002E-2</v>
      </c>
      <c r="R793" s="281">
        <v>1.3683301000000001E-3</v>
      </c>
      <c r="S793" s="258"/>
      <c r="T793" s="258" t="s">
        <v>1165</v>
      </c>
      <c r="U793" s="258"/>
      <c r="V793" s="258"/>
      <c r="X793" s="299"/>
      <c r="Y793" s="257"/>
      <c r="Z793" s="257"/>
      <c r="AA793" s="257"/>
      <c r="AB793" s="257"/>
      <c r="AC793" s="257"/>
      <c r="AD793" s="257"/>
      <c r="AE793" s="257"/>
      <c r="AF793" s="257"/>
      <c r="AG793" s="257"/>
      <c r="AH793" s="257"/>
      <c r="AI793" s="257"/>
      <c r="AJ793" s="257"/>
    </row>
    <row r="794" spans="3:36" ht="13.8" customHeight="1">
      <c r="C794" s="284" t="s">
        <v>745</v>
      </c>
      <c r="E794" s="257" t="s">
        <v>52</v>
      </c>
      <c r="F794" s="267" t="s">
        <v>2276</v>
      </c>
      <c r="G794" s="267">
        <v>5.9567383774835905E-2</v>
      </c>
      <c r="H794" s="274">
        <v>1.264610597E-3</v>
      </c>
      <c r="I794" s="274">
        <v>6.2401791099999998E-3</v>
      </c>
      <c r="J794" s="274">
        <v>2.6733538067835901E-2</v>
      </c>
      <c r="K794" s="274">
        <v>2.5329055999999999E-2</v>
      </c>
      <c r="L794" s="267">
        <v>0.21835393103448275</v>
      </c>
      <c r="M794" s="263">
        <v>3.0667501000000001</v>
      </c>
      <c r="N794" s="263">
        <v>6.1674174324387286E-3</v>
      </c>
      <c r="O794" s="262">
        <v>3.2682305267400002E-7</v>
      </c>
      <c r="P794" s="262">
        <v>8.4089561485030013E-10</v>
      </c>
      <c r="Q794" s="285">
        <v>2.7193433343999998E-2</v>
      </c>
      <c r="R794" s="281">
        <v>2.1774457999999999E-3</v>
      </c>
      <c r="S794" s="258"/>
      <c r="T794" s="258" t="s">
        <v>1165</v>
      </c>
      <c r="U794" s="258"/>
      <c r="V794" s="258"/>
      <c r="X794" s="299"/>
      <c r="Y794" s="257"/>
      <c r="Z794" s="257"/>
      <c r="AA794" s="257"/>
      <c r="AB794" s="257"/>
      <c r="AC794" s="257"/>
      <c r="AD794" s="257"/>
      <c r="AE794" s="257"/>
      <c r="AF794" s="257"/>
      <c r="AG794" s="257"/>
      <c r="AH794" s="257"/>
      <c r="AI794" s="257"/>
      <c r="AJ794" s="257"/>
    </row>
    <row r="795" spans="3:36" ht="13.8" customHeight="1">
      <c r="C795" s="284" t="s">
        <v>746</v>
      </c>
      <c r="E795" s="257" t="s">
        <v>52</v>
      </c>
      <c r="F795" s="267" t="s">
        <v>2277</v>
      </c>
      <c r="G795" s="267">
        <v>2.7224431081386401E-2</v>
      </c>
      <c r="H795" s="274">
        <v>9.4311256600000009E-4</v>
      </c>
      <c r="I795" s="274">
        <v>2.5696103760000002E-3</v>
      </c>
      <c r="J795" s="274">
        <v>1.21187151393864E-2</v>
      </c>
      <c r="K795" s="274">
        <v>1.1592992999999999E-2</v>
      </c>
      <c r="L795" s="267">
        <v>9.9939594827586201E-2</v>
      </c>
      <c r="M795" s="263">
        <v>1.5022275</v>
      </c>
      <c r="N795" s="263">
        <v>2.7162558375918551E-3</v>
      </c>
      <c r="O795" s="262">
        <v>1.4211521795010001E-7</v>
      </c>
      <c r="P795" s="262">
        <v>4.1455808176539993E-10</v>
      </c>
      <c r="Q795" s="285">
        <v>1.2821615469799999E-2</v>
      </c>
      <c r="R795" s="281">
        <v>9.7023802000000003E-4</v>
      </c>
      <c r="S795" s="258"/>
      <c r="T795" s="258" t="s">
        <v>1165</v>
      </c>
      <c r="U795" s="258"/>
      <c r="V795" s="258"/>
      <c r="X795" s="299"/>
      <c r="Y795" s="257"/>
      <c r="Z795" s="257"/>
      <c r="AA795" s="257"/>
      <c r="AB795" s="257"/>
      <c r="AC795" s="257"/>
      <c r="AD795" s="257"/>
      <c r="AE795" s="257"/>
      <c r="AF795" s="257"/>
      <c r="AG795" s="257"/>
      <c r="AH795" s="257"/>
      <c r="AI795" s="257"/>
      <c r="AJ795" s="257"/>
    </row>
    <row r="796" spans="3:36" ht="13.8" customHeight="1">
      <c r="C796" s="284" t="s">
        <v>747</v>
      </c>
      <c r="E796" s="257" t="s">
        <v>52</v>
      </c>
      <c r="F796" s="267" t="s">
        <v>2278</v>
      </c>
      <c r="G796" s="267">
        <v>3.3077739370080503E-2</v>
      </c>
      <c r="H796" s="274">
        <v>1.0012960970000001E-3</v>
      </c>
      <c r="I796" s="274">
        <v>3.2338963859999998E-3</v>
      </c>
      <c r="J796" s="274">
        <v>1.47636518870805E-2</v>
      </c>
      <c r="K796" s="274">
        <v>1.4078894999999999E-2</v>
      </c>
      <c r="L796" s="267">
        <v>0.12136978448275861</v>
      </c>
      <c r="M796" s="263">
        <v>1.785369</v>
      </c>
      <c r="N796" s="263">
        <v>3.3408343347935965E-3</v>
      </c>
      <c r="O796" s="262">
        <v>1.7554296061040001E-7</v>
      </c>
      <c r="P796" s="262">
        <v>4.917150754722E-10</v>
      </c>
      <c r="Q796" s="285">
        <v>1.54225742256E-2</v>
      </c>
      <c r="R796" s="281">
        <v>1.188714E-3</v>
      </c>
      <c r="S796" s="258"/>
      <c r="T796" s="258" t="s">
        <v>1165</v>
      </c>
      <c r="U796" s="258"/>
      <c r="V796" s="258"/>
      <c r="X796" s="299"/>
      <c r="Y796" s="257"/>
      <c r="Z796" s="257"/>
      <c r="AA796" s="257"/>
      <c r="AB796" s="257"/>
      <c r="AC796" s="257"/>
      <c r="AD796" s="257"/>
      <c r="AE796" s="257"/>
      <c r="AF796" s="257"/>
      <c r="AG796" s="257"/>
      <c r="AH796" s="257"/>
      <c r="AI796" s="257"/>
      <c r="AJ796" s="257"/>
    </row>
    <row r="797" spans="3:36" ht="13.8" customHeight="1">
      <c r="C797" s="284" t="s">
        <v>748</v>
      </c>
      <c r="E797" s="257" t="s">
        <v>52</v>
      </c>
      <c r="F797" s="267" t="s">
        <v>2279</v>
      </c>
      <c r="G797" s="267">
        <v>4.2432776883880807</v>
      </c>
      <c r="H797" s="274">
        <v>1.0012960970000001E-3</v>
      </c>
      <c r="I797" s="274">
        <v>3.2338963859999998E-3</v>
      </c>
      <c r="J797" s="274">
        <v>3.8247636059050802</v>
      </c>
      <c r="K797" s="274">
        <v>0.41427889000000001</v>
      </c>
      <c r="L797" s="267">
        <v>3.5713697413793102</v>
      </c>
      <c r="M797" s="263">
        <v>1.785369</v>
      </c>
      <c r="N797" s="263">
        <v>6.2650069262034438E-2</v>
      </c>
      <c r="O797" s="262">
        <v>3.3771429406104E-6</v>
      </c>
      <c r="P797" s="262">
        <v>1.0151978800473699E-8</v>
      </c>
      <c r="Q797" s="285">
        <v>1.54225742256E-2</v>
      </c>
      <c r="R797" s="281">
        <v>1.2784453999999999E-3</v>
      </c>
      <c r="S797" s="258"/>
      <c r="T797" s="258" t="s">
        <v>1165</v>
      </c>
      <c r="U797" s="258"/>
      <c r="V797" s="258"/>
      <c r="X797" s="299"/>
      <c r="Y797" s="257"/>
      <c r="Z797" s="257"/>
      <c r="AA797" s="257"/>
      <c r="AB797" s="257"/>
      <c r="AC797" s="257"/>
      <c r="AD797" s="257"/>
      <c r="AE797" s="257"/>
      <c r="AF797" s="257"/>
      <c r="AG797" s="257"/>
      <c r="AH797" s="257"/>
      <c r="AI797" s="257"/>
      <c r="AJ797" s="257"/>
    </row>
    <row r="798" spans="3:36" ht="13.8" customHeight="1">
      <c r="C798" s="284" t="s">
        <v>749</v>
      </c>
      <c r="E798" s="257" t="s">
        <v>52</v>
      </c>
      <c r="F798" s="267" t="s">
        <v>2280</v>
      </c>
      <c r="G798" s="267">
        <v>4.7075107810133104E-2</v>
      </c>
      <c r="H798" s="274">
        <v>1.140433848E-3</v>
      </c>
      <c r="I798" s="274">
        <v>4.8224435000000006E-3</v>
      </c>
      <c r="J798" s="274">
        <v>2.1088648462133097E-2</v>
      </c>
      <c r="K798" s="274">
        <v>2.0023582000000002E-2</v>
      </c>
      <c r="L798" s="267">
        <v>0.17261708620689656</v>
      </c>
      <c r="M798" s="263">
        <v>2.4624624000000002</v>
      </c>
      <c r="N798" s="263">
        <v>4.8344265236953746E-3</v>
      </c>
      <c r="O798" s="262">
        <v>2.5548073578539995E-7</v>
      </c>
      <c r="P798" s="262">
        <v>6.7622524352709993E-10</v>
      </c>
      <c r="Q798" s="285">
        <v>2.16424029529E-2</v>
      </c>
      <c r="R798" s="281">
        <v>1.7111689E-3</v>
      </c>
      <c r="S798" s="258"/>
      <c r="T798" s="258" t="s">
        <v>1165</v>
      </c>
      <c r="U798" s="258"/>
      <c r="V798" s="258"/>
      <c r="X798" s="299"/>
      <c r="Y798" s="257"/>
      <c r="Z798" s="257"/>
      <c r="AA798" s="257"/>
      <c r="AB798" s="257"/>
      <c r="AC798" s="257"/>
      <c r="AD798" s="257"/>
      <c r="AE798" s="257"/>
      <c r="AF798" s="257"/>
      <c r="AG798" s="257"/>
      <c r="AH798" s="257"/>
      <c r="AI798" s="257"/>
      <c r="AJ798" s="257"/>
    </row>
    <row r="799" spans="3:36" ht="13.8" customHeight="1">
      <c r="C799" s="284" t="s">
        <v>750</v>
      </c>
      <c r="E799" s="257" t="s">
        <v>52</v>
      </c>
      <c r="F799" s="267" t="s">
        <v>2281</v>
      </c>
      <c r="G799" s="267">
        <v>4.1972751274411335</v>
      </c>
      <c r="H799" s="274">
        <v>1.140433848E-3</v>
      </c>
      <c r="I799" s="274">
        <v>4.8224435000000006E-3</v>
      </c>
      <c r="J799" s="274">
        <v>3.7710886700931336</v>
      </c>
      <c r="K799" s="274">
        <v>0.42022357999999999</v>
      </c>
      <c r="L799" s="267">
        <v>3.6226170689655168</v>
      </c>
      <c r="M799" s="263">
        <v>2.4624624000000002</v>
      </c>
      <c r="N799" s="263">
        <v>6.4143661417430275E-2</v>
      </c>
      <c r="O799" s="262">
        <v>3.4570807157854006E-6</v>
      </c>
      <c r="P799" s="262">
        <v>1.03364889085251E-8</v>
      </c>
      <c r="Q799" s="285">
        <v>2.16424029529E-2</v>
      </c>
      <c r="R799" s="281">
        <v>1.8009002999999999E-3</v>
      </c>
      <c r="S799" s="258"/>
      <c r="T799" s="258" t="s">
        <v>1165</v>
      </c>
      <c r="U799" s="258"/>
      <c r="V799" s="258"/>
      <c r="X799" s="299"/>
      <c r="Y799" s="257"/>
      <c r="Z799" s="257"/>
      <c r="AA799" s="257"/>
      <c r="AB799" s="257"/>
      <c r="AC799" s="257"/>
      <c r="AD799" s="257"/>
      <c r="AE799" s="257"/>
      <c r="AF799" s="257"/>
      <c r="AG799" s="257"/>
      <c r="AH799" s="257"/>
      <c r="AI799" s="257"/>
      <c r="AJ799" s="257"/>
    </row>
    <row r="800" spans="3:36" ht="13.8" customHeight="1">
      <c r="C800" s="284" t="s">
        <v>751</v>
      </c>
      <c r="E800" s="257" t="s">
        <v>52</v>
      </c>
      <c r="F800" s="267" t="s">
        <v>2282</v>
      </c>
      <c r="G800" s="267">
        <v>5.0235804834467504E-2</v>
      </c>
      <c r="H800" s="274">
        <v>1.1718520529999999E-3</v>
      </c>
      <c r="I800" s="274">
        <v>5.1811477669999996E-3</v>
      </c>
      <c r="J800" s="274">
        <v>2.2516874014467499E-2</v>
      </c>
      <c r="K800" s="274">
        <v>2.1365931000000001E-2</v>
      </c>
      <c r="L800" s="267">
        <v>0.1841890603448276</v>
      </c>
      <c r="M800" s="263">
        <v>2.6153545</v>
      </c>
      <c r="N800" s="263">
        <v>5.1716891810679698E-3</v>
      </c>
      <c r="O800" s="262">
        <v>2.7353119516399996E-7</v>
      </c>
      <c r="P800" s="262">
        <v>7.1788883447750006E-10</v>
      </c>
      <c r="Q800" s="285">
        <v>2.3046880859100002E-2</v>
      </c>
      <c r="R800" s="281">
        <v>1.8291426E-3</v>
      </c>
      <c r="S800" s="258"/>
      <c r="T800" s="258" t="s">
        <v>1165</v>
      </c>
      <c r="U800" s="258"/>
      <c r="V800" s="258"/>
      <c r="X800" s="299"/>
      <c r="Y800" s="257"/>
      <c r="Z800" s="257"/>
      <c r="AA800" s="257"/>
      <c r="AB800" s="257"/>
      <c r="AC800" s="257"/>
      <c r="AD800" s="257"/>
      <c r="AE800" s="257"/>
      <c r="AF800" s="257"/>
      <c r="AG800" s="257"/>
      <c r="AH800" s="257"/>
      <c r="AI800" s="257"/>
      <c r="AJ800" s="257"/>
    </row>
    <row r="801" spans="3:36" ht="13.8" customHeight="1">
      <c r="C801" s="284" t="s">
        <v>752</v>
      </c>
      <c r="E801" s="257" t="s">
        <v>52</v>
      </c>
      <c r="F801" s="267" t="s">
        <v>2283</v>
      </c>
      <c r="G801" s="267">
        <v>4.6129358052484672</v>
      </c>
      <c r="H801" s="274">
        <v>1.1718520529999999E-3</v>
      </c>
      <c r="I801" s="274">
        <v>5.1811477669999996E-3</v>
      </c>
      <c r="J801" s="274">
        <v>4.1850168754284676</v>
      </c>
      <c r="K801" s="274">
        <v>0.42156592999999998</v>
      </c>
      <c r="L801" s="267">
        <v>3.6341890517241375</v>
      </c>
      <c r="M801" s="263">
        <v>2.6153545</v>
      </c>
      <c r="N801" s="263">
        <v>6.448092374917086E-2</v>
      </c>
      <c r="O801" s="262">
        <v>3.475131155164E-6</v>
      </c>
      <c r="P801" s="262">
        <v>1.03781525194755E-8</v>
      </c>
      <c r="Q801" s="285">
        <v>2.3046880859100002E-2</v>
      </c>
      <c r="R801" s="281">
        <v>1.9188740000000001E-3</v>
      </c>
      <c r="S801" s="258"/>
      <c r="T801" s="258" t="s">
        <v>1165</v>
      </c>
      <c r="U801" s="258"/>
      <c r="V801" s="258"/>
      <c r="X801" s="299"/>
      <c r="Y801" s="257"/>
      <c r="Z801" s="257"/>
      <c r="AA801" s="257"/>
      <c r="AB801" s="257"/>
      <c r="AC801" s="257"/>
      <c r="AD801" s="257"/>
      <c r="AE801" s="257"/>
      <c r="AF801" s="257"/>
      <c r="AG801" s="257"/>
      <c r="AH801" s="257"/>
      <c r="AI801" s="257"/>
      <c r="AJ801" s="257"/>
    </row>
    <row r="802" spans="3:36" ht="13.8" customHeight="1">
      <c r="C802" s="284" t="s">
        <v>753</v>
      </c>
      <c r="D802" s="292">
        <v>1</v>
      </c>
      <c r="E802" s="257" t="s">
        <v>52</v>
      </c>
      <c r="F802" s="267" t="s">
        <v>2284</v>
      </c>
      <c r="G802" s="267">
        <v>4.1054735589734104E-2</v>
      </c>
      <c r="H802" s="274">
        <v>1.0805896429999999E-3</v>
      </c>
      <c r="I802" s="274">
        <v>4.1391973849999996E-3</v>
      </c>
      <c r="J802" s="274">
        <v>1.8368220561734101E-2</v>
      </c>
      <c r="K802" s="274">
        <v>1.7466728000000001E-2</v>
      </c>
      <c r="L802" s="267">
        <v>0.15057524137931033</v>
      </c>
      <c r="M802" s="263">
        <v>2.1712394000000002</v>
      </c>
      <c r="N802" s="263">
        <v>4.1920213393376038E-3</v>
      </c>
      <c r="O802" s="262">
        <v>2.210989004009E-7</v>
      </c>
      <c r="P802" s="262">
        <v>5.9686603557800005E-10</v>
      </c>
      <c r="Q802" s="285">
        <v>1.8967207607800001E-2</v>
      </c>
      <c r="R802" s="281">
        <v>1.4864571000000001E-3</v>
      </c>
      <c r="S802" s="258"/>
      <c r="T802" s="258" t="s">
        <v>1165</v>
      </c>
      <c r="U802" s="258"/>
      <c r="V802" s="258"/>
      <c r="X802" s="299"/>
      <c r="Y802" s="257"/>
      <c r="Z802" s="257"/>
      <c r="AA802" s="257"/>
      <c r="AB802" s="257"/>
      <c r="AC802" s="257"/>
      <c r="AD802" s="257"/>
      <c r="AE802" s="257"/>
      <c r="AF802" s="257"/>
      <c r="AG802" s="257"/>
      <c r="AH802" s="257"/>
      <c r="AI802" s="257"/>
      <c r="AJ802" s="257"/>
    </row>
    <row r="803" spans="3:36" ht="13.8" customHeight="1">
      <c r="C803" s="284" t="s">
        <v>754</v>
      </c>
      <c r="D803" s="292">
        <v>1</v>
      </c>
      <c r="E803" s="257" t="s">
        <v>52</v>
      </c>
      <c r="F803" s="267" t="s">
        <v>2285</v>
      </c>
      <c r="G803" s="267">
        <v>10.161254688203735</v>
      </c>
      <c r="H803" s="274">
        <v>1.0805896429999999E-3</v>
      </c>
      <c r="I803" s="274">
        <v>4.1391973849999996E-3</v>
      </c>
      <c r="J803" s="274">
        <v>9.7383681711757344</v>
      </c>
      <c r="K803" s="274">
        <v>0.41766672999999999</v>
      </c>
      <c r="L803" s="267">
        <v>3.6005752586206894</v>
      </c>
      <c r="M803" s="263">
        <v>2.1712394000000002</v>
      </c>
      <c r="N803" s="263">
        <v>6.3501257327231928E-2</v>
      </c>
      <c r="O803" s="262">
        <v>3.4226989404008997E-6</v>
      </c>
      <c r="P803" s="262">
        <v>1.0257129850575001E-8</v>
      </c>
      <c r="Q803" s="285">
        <v>1.8967207607800001E-2</v>
      </c>
      <c r="R803" s="281">
        <v>1.5761885E-3</v>
      </c>
      <c r="S803" s="258"/>
      <c r="T803" s="258" t="s">
        <v>1165</v>
      </c>
      <c r="U803" s="258"/>
      <c r="V803" s="258"/>
      <c r="X803" s="299"/>
      <c r="Y803" s="257"/>
      <c r="Z803" s="257"/>
      <c r="AA803" s="257"/>
      <c r="AB803" s="257"/>
      <c r="AC803" s="257"/>
      <c r="AD803" s="257"/>
      <c r="AE803" s="257"/>
      <c r="AF803" s="257"/>
      <c r="AG803" s="257"/>
      <c r="AH803" s="257"/>
      <c r="AI803" s="257"/>
      <c r="AJ803" s="257"/>
    </row>
    <row r="804" spans="3:36" ht="13.8" customHeight="1">
      <c r="C804" s="284" t="s">
        <v>755</v>
      </c>
      <c r="D804" s="272"/>
      <c r="E804" s="257" t="s">
        <v>52</v>
      </c>
      <c r="F804" s="267" t="s">
        <v>2286</v>
      </c>
      <c r="G804" s="267">
        <v>3.51848703539702E-2</v>
      </c>
      <c r="H804" s="274">
        <v>1.022241561E-3</v>
      </c>
      <c r="I804" s="274">
        <v>3.4730325410000005E-3</v>
      </c>
      <c r="J804" s="274">
        <v>1.5715802251970203E-2</v>
      </c>
      <c r="K804" s="274">
        <v>1.4973794E-2</v>
      </c>
      <c r="L804" s="267">
        <v>0.12908443103448275</v>
      </c>
      <c r="M804" s="263">
        <v>1.887297</v>
      </c>
      <c r="N804" s="263">
        <v>3.5656762109919408E-3</v>
      </c>
      <c r="O804" s="262">
        <v>1.8757660647250003E-7</v>
      </c>
      <c r="P804" s="262">
        <v>5.1949080510520011E-10</v>
      </c>
      <c r="Q804" s="285">
        <v>1.6358892496400001E-2</v>
      </c>
      <c r="R804" s="281">
        <v>1.2673631999999999E-3</v>
      </c>
      <c r="S804" s="258"/>
      <c r="T804" s="258" t="s">
        <v>1165</v>
      </c>
      <c r="U804" s="258"/>
      <c r="V804" s="258"/>
      <c r="X804" s="299"/>
      <c r="Y804" s="257"/>
      <c r="Z804" s="257"/>
      <c r="AA804" s="257"/>
      <c r="AB804" s="257"/>
      <c r="AC804" s="257"/>
      <c r="AD804" s="257"/>
      <c r="AE804" s="257"/>
      <c r="AF804" s="257"/>
      <c r="AG804" s="257"/>
      <c r="AH804" s="257"/>
      <c r="AI804" s="257"/>
      <c r="AJ804" s="257"/>
    </row>
    <row r="805" spans="3:36" ht="13.8" customHeight="1">
      <c r="C805" s="284" t="s">
        <v>756</v>
      </c>
      <c r="E805" s="257" t="s">
        <v>52</v>
      </c>
      <c r="F805" s="267" t="s">
        <v>2287</v>
      </c>
      <c r="G805" s="267">
        <v>6.3753848402279703</v>
      </c>
      <c r="H805" s="274">
        <v>1.022241561E-3</v>
      </c>
      <c r="I805" s="274">
        <v>3.4730325410000005E-3</v>
      </c>
      <c r="J805" s="274">
        <v>5.9557157761259703</v>
      </c>
      <c r="K805" s="274">
        <v>0.41517378999999999</v>
      </c>
      <c r="L805" s="267">
        <v>3.5790843965517238</v>
      </c>
      <c r="M805" s="263">
        <v>1.887297</v>
      </c>
      <c r="N805" s="263">
        <v>6.2874910991290736E-2</v>
      </c>
      <c r="O805" s="262">
        <v>3.3891765664725E-6</v>
      </c>
      <c r="P805" s="262">
        <v>1.0179754870110201E-8</v>
      </c>
      <c r="Q805" s="285">
        <v>1.6358892496400001E-2</v>
      </c>
      <c r="R805" s="281">
        <v>1.3570946000000001E-3</v>
      </c>
      <c r="S805" s="258"/>
      <c r="T805" s="258" t="s">
        <v>1165</v>
      </c>
      <c r="U805" s="258"/>
      <c r="V805" s="258"/>
      <c r="X805" s="299"/>
      <c r="Y805" s="257"/>
      <c r="Z805" s="257"/>
      <c r="AA805" s="257"/>
      <c r="AB805" s="257"/>
      <c r="AC805" s="257"/>
      <c r="AD805" s="257"/>
      <c r="AE805" s="257"/>
      <c r="AF805" s="257"/>
      <c r="AG805" s="257"/>
      <c r="AH805" s="257"/>
      <c r="AI805" s="257"/>
      <c r="AJ805" s="257"/>
    </row>
    <row r="806" spans="3:36" ht="13.8" customHeight="1">
      <c r="C806" s="284" t="s">
        <v>757</v>
      </c>
      <c r="E806" s="257" t="s">
        <v>52</v>
      </c>
      <c r="F806" s="267" t="s">
        <v>2288</v>
      </c>
      <c r="G806" s="267">
        <v>7.5521374302143104E-2</v>
      </c>
      <c r="H806" s="274">
        <v>1.4231976669999999E-3</v>
      </c>
      <c r="I806" s="274">
        <v>8.0507812090000012E-3</v>
      </c>
      <c r="J806" s="274">
        <v>3.3942674426143099E-2</v>
      </c>
      <c r="K806" s="274">
        <v>3.2104721000000003E-2</v>
      </c>
      <c r="L806" s="267">
        <v>0.27676483620689657</v>
      </c>
      <c r="M806" s="263">
        <v>3.8384909999999999</v>
      </c>
      <c r="N806" s="263">
        <v>7.8697913006560063E-3</v>
      </c>
      <c r="O806" s="262">
        <v>4.1793492405509998E-7</v>
      </c>
      <c r="P806" s="262">
        <v>1.0511975300742E-9</v>
      </c>
      <c r="Q806" s="285">
        <v>3.42827001085E-2</v>
      </c>
      <c r="R806" s="281">
        <v>2.7729320000000001E-3</v>
      </c>
      <c r="S806" s="258"/>
      <c r="T806" s="258" t="s">
        <v>1165</v>
      </c>
      <c r="U806" s="258"/>
      <c r="V806" s="258"/>
      <c r="X806" s="299"/>
      <c r="Y806" s="257"/>
      <c r="Z806" s="257"/>
      <c r="AA806" s="257"/>
      <c r="AB806" s="257"/>
      <c r="AC806" s="257"/>
      <c r="AD806" s="257"/>
      <c r="AE806" s="257"/>
      <c r="AF806" s="257"/>
      <c r="AG806" s="257"/>
      <c r="AH806" s="257"/>
      <c r="AI806" s="257"/>
      <c r="AJ806" s="257"/>
    </row>
    <row r="807" spans="3:36" ht="13.8" customHeight="1">
      <c r="C807" s="284" t="s">
        <v>758</v>
      </c>
      <c r="E807" s="257" t="s">
        <v>52</v>
      </c>
      <c r="F807" s="267" t="s">
        <v>2289</v>
      </c>
      <c r="G807" s="267">
        <v>4.1442826823433004E-2</v>
      </c>
      <c r="H807" s="274">
        <v>2.0186021299999999E-3</v>
      </c>
      <c r="I807" s="274">
        <v>3.2986955089999996E-3</v>
      </c>
      <c r="J807" s="274">
        <v>1.8617005184432999E-2</v>
      </c>
      <c r="K807" s="274">
        <v>1.7508524000000001E-2</v>
      </c>
      <c r="L807" s="267">
        <v>0.15093555172413795</v>
      </c>
      <c r="M807" s="263">
        <v>2.4092682999999999</v>
      </c>
      <c r="N807" s="263">
        <v>3.8958177381660675E-3</v>
      </c>
      <c r="O807" s="262">
        <v>2.002141633744E-7</v>
      </c>
      <c r="P807" s="262">
        <v>6.764709843103E-10</v>
      </c>
      <c r="Q807" s="285">
        <v>2.0513981694999999E-2</v>
      </c>
      <c r="R807" s="281">
        <v>1.4825537E-3</v>
      </c>
      <c r="S807" s="258"/>
      <c r="T807" s="258" t="s">
        <v>1165</v>
      </c>
      <c r="U807" s="258"/>
      <c r="V807" s="258"/>
      <c r="X807" s="299"/>
      <c r="Y807" s="257"/>
      <c r="Z807" s="257"/>
      <c r="AA807" s="257"/>
      <c r="AB807" s="257"/>
      <c r="AC807" s="257"/>
      <c r="AD807" s="257"/>
      <c r="AE807" s="257"/>
      <c r="AF807" s="257"/>
      <c r="AG807" s="257"/>
      <c r="AH807" s="257"/>
      <c r="AI807" s="257"/>
      <c r="AJ807" s="257"/>
    </row>
    <row r="808" spans="3:36" ht="13.8" customHeight="1">
      <c r="C808" s="284" t="s">
        <v>759</v>
      </c>
      <c r="E808" s="257" t="s">
        <v>52</v>
      </c>
      <c r="F808" s="267" t="s">
        <v>2290</v>
      </c>
      <c r="G808" s="267">
        <v>3.1309877703324995E-2</v>
      </c>
      <c r="H808" s="274">
        <v>1.528646617E-3</v>
      </c>
      <c r="I808" s="274">
        <v>2.517278328E-3</v>
      </c>
      <c r="J808" s="274">
        <v>1.4007634758325E-2</v>
      </c>
      <c r="K808" s="274">
        <v>1.3256318E-2</v>
      </c>
      <c r="L808" s="267">
        <v>0.11427860344827585</v>
      </c>
      <c r="M808" s="263">
        <v>1.8277515</v>
      </c>
      <c r="N808" s="263">
        <v>2.9552521196342676E-3</v>
      </c>
      <c r="O808" s="262">
        <v>1.5197121078890002E-7</v>
      </c>
      <c r="P808" s="262">
        <v>5.1186355137330006E-10</v>
      </c>
      <c r="Q808" s="285">
        <v>1.5438700681000001E-2</v>
      </c>
      <c r="R808" s="281">
        <v>1.1120012999999999E-3</v>
      </c>
      <c r="S808" s="258"/>
      <c r="T808" s="258" t="s">
        <v>1165</v>
      </c>
      <c r="U808" s="258"/>
      <c r="V808" s="258"/>
      <c r="X808" s="299"/>
      <c r="Y808" s="257"/>
      <c r="Z808" s="257"/>
      <c r="AA808" s="257"/>
      <c r="AB808" s="257"/>
      <c r="AC808" s="257"/>
      <c r="AD808" s="257"/>
      <c r="AE808" s="257"/>
      <c r="AF808" s="257"/>
      <c r="AG808" s="257"/>
      <c r="AH808" s="257"/>
      <c r="AI808" s="257"/>
      <c r="AJ808" s="257"/>
    </row>
    <row r="809" spans="3:36" ht="13.8" customHeight="1">
      <c r="C809" s="284" t="s">
        <v>760</v>
      </c>
      <c r="D809" s="292">
        <v>1</v>
      </c>
      <c r="E809" s="257" t="s">
        <v>52</v>
      </c>
      <c r="F809" s="267" t="s">
        <v>2291</v>
      </c>
      <c r="G809" s="267">
        <v>1.2495617099318599E-2</v>
      </c>
      <c r="H809" s="274">
        <v>3.5298052799999998E-4</v>
      </c>
      <c r="I809" s="274">
        <v>1.3182117089999999E-3</v>
      </c>
      <c r="J809" s="274">
        <v>5.4283268623186E-3</v>
      </c>
      <c r="K809" s="274">
        <v>5.3960980000000002E-3</v>
      </c>
      <c r="L809" s="267">
        <v>4.6518086206896549E-2</v>
      </c>
      <c r="M809" s="263">
        <v>0.68560544000000001</v>
      </c>
      <c r="N809" s="263">
        <v>1.3049817529493543E-3</v>
      </c>
      <c r="O809" s="262">
        <v>6.8973241610099997E-8</v>
      </c>
      <c r="P809" s="262">
        <v>1.8502378997705996E-10</v>
      </c>
      <c r="Q809" s="285">
        <v>5.6239607720000003E-3</v>
      </c>
      <c r="R809" s="281">
        <v>4.2921658999999998E-4</v>
      </c>
      <c r="S809" s="258"/>
      <c r="T809" s="258" t="s">
        <v>1165</v>
      </c>
      <c r="U809" s="258"/>
      <c r="V809" s="258"/>
      <c r="X809" s="299"/>
      <c r="Y809" s="257"/>
      <c r="Z809" s="257"/>
      <c r="AA809" s="257"/>
      <c r="AB809" s="257"/>
      <c r="AC809" s="257"/>
      <c r="AD809" s="257"/>
      <c r="AE809" s="257"/>
      <c r="AF809" s="257"/>
      <c r="AG809" s="257"/>
      <c r="AH809" s="257"/>
      <c r="AI809" s="257"/>
      <c r="AJ809" s="257"/>
    </row>
    <row r="810" spans="3:36" ht="13.8" customHeight="1">
      <c r="C810" s="284" t="s">
        <v>761</v>
      </c>
      <c r="E810" s="257" t="s">
        <v>52</v>
      </c>
      <c r="F810" s="267" t="s">
        <v>2292</v>
      </c>
      <c r="G810" s="267">
        <v>2.29936134865373E-2</v>
      </c>
      <c r="H810" s="274">
        <v>9.0105704800000005E-4</v>
      </c>
      <c r="I810" s="274">
        <v>2.0894592009999997E-3</v>
      </c>
      <c r="J810" s="274">
        <v>1.0206934137537302E-2</v>
      </c>
      <c r="K810" s="274">
        <v>9.7961630999999997E-3</v>
      </c>
      <c r="L810" s="267">
        <v>8.444968189655172E-2</v>
      </c>
      <c r="M810" s="263">
        <v>1.2975705</v>
      </c>
      <c r="N810" s="263">
        <v>2.264805541744666E-3</v>
      </c>
      <c r="O810" s="262">
        <v>1.1795337996669998E-7</v>
      </c>
      <c r="P810" s="262">
        <v>3.5878839172240006E-10</v>
      </c>
      <c r="Q810" s="285">
        <v>1.09416225725E-2</v>
      </c>
      <c r="R810" s="281">
        <v>8.1232182000000005E-4</v>
      </c>
      <c r="S810" s="258"/>
      <c r="T810" s="258" t="s">
        <v>1165</v>
      </c>
      <c r="U810" s="258"/>
      <c r="V810" s="258"/>
      <c r="X810" s="299"/>
      <c r="Y810" s="257"/>
      <c r="Z810" s="257"/>
      <c r="AA810" s="257"/>
      <c r="AB810" s="257"/>
      <c r="AC810" s="257"/>
      <c r="AD810" s="257"/>
      <c r="AE810" s="257"/>
      <c r="AF810" s="257"/>
      <c r="AG810" s="257"/>
      <c r="AH810" s="257"/>
      <c r="AI810" s="257"/>
      <c r="AJ810" s="257"/>
    </row>
    <row r="811" spans="3:36" ht="13.8" customHeight="1">
      <c r="C811" s="273" t="s">
        <v>167</v>
      </c>
      <c r="D811" s="272" t="s">
        <v>168</v>
      </c>
      <c r="F811" s="291"/>
      <c r="G811" s="291"/>
      <c r="H811" s="289"/>
      <c r="I811" s="289"/>
      <c r="J811" s="289"/>
      <c r="K811" s="289"/>
      <c r="L811" s="290"/>
      <c r="M811" s="290"/>
      <c r="N811" s="290"/>
      <c r="O811" s="289"/>
      <c r="P811" s="289"/>
      <c r="Q811" s="289"/>
      <c r="R811" s="280"/>
      <c r="X811" s="257"/>
      <c r="Y811" s="257"/>
      <c r="Z811" s="257"/>
      <c r="AA811" s="257"/>
      <c r="AB811" s="257"/>
      <c r="AC811" s="257"/>
      <c r="AD811" s="257"/>
      <c r="AE811" s="257"/>
      <c r="AF811" s="257"/>
      <c r="AG811" s="257"/>
      <c r="AH811" s="257"/>
      <c r="AI811" s="257"/>
      <c r="AJ811" s="257"/>
    </row>
    <row r="812" spans="3:36" ht="13.8" customHeight="1">
      <c r="C812" s="284" t="s">
        <v>762</v>
      </c>
      <c r="E812" s="257" t="s">
        <v>52</v>
      </c>
      <c r="F812" s="267" t="s">
        <v>2293</v>
      </c>
      <c r="G812" s="267">
        <v>3.8345566367304601E-2</v>
      </c>
      <c r="H812" s="274">
        <v>1.0536597660000002E-3</v>
      </c>
      <c r="I812" s="274">
        <v>3.8317367979999999E-3</v>
      </c>
      <c r="J812" s="274">
        <v>1.71440268033046E-2</v>
      </c>
      <c r="K812" s="274">
        <v>1.6316143000000002E-2</v>
      </c>
      <c r="L812" s="267">
        <v>0.14065640517241379</v>
      </c>
      <c r="M812" s="263">
        <v>2.0401891000000001</v>
      </c>
      <c r="N812" s="263">
        <v>3.9029388840979961E-3</v>
      </c>
      <c r="O812" s="262">
        <v>2.0562706695119999E-7</v>
      </c>
      <c r="P812" s="262">
        <v>5.6115439105520017E-10</v>
      </c>
      <c r="Q812" s="285">
        <v>1.7763370402599999E-2</v>
      </c>
      <c r="R812" s="281">
        <v>1.3853368000000001E-3</v>
      </c>
      <c r="S812" s="258"/>
      <c r="T812" s="258" t="s">
        <v>1165</v>
      </c>
      <c r="U812" s="258"/>
      <c r="V812" s="258"/>
      <c r="X812" s="299"/>
      <c r="Y812" s="257"/>
      <c r="Z812" s="257"/>
      <c r="AA812" s="257"/>
      <c r="AB812" s="257"/>
      <c r="AC812" s="257"/>
      <c r="AD812" s="257"/>
      <c r="AE812" s="257"/>
      <c r="AF812" s="257"/>
      <c r="AG812" s="257"/>
      <c r="AH812" s="257"/>
      <c r="AI812" s="257"/>
      <c r="AJ812" s="257"/>
    </row>
    <row r="813" spans="3:36" ht="13.8" customHeight="1">
      <c r="C813" s="284" t="s">
        <v>763</v>
      </c>
      <c r="E813" s="257" t="s">
        <v>52</v>
      </c>
      <c r="F813" s="267" t="s">
        <v>2294</v>
      </c>
      <c r="G813" s="267">
        <v>5.2010455170243048</v>
      </c>
      <c r="H813" s="274">
        <v>1.0536597660000002E-3</v>
      </c>
      <c r="I813" s="274">
        <v>3.8317367979999999E-3</v>
      </c>
      <c r="J813" s="274">
        <v>4.779643980460305</v>
      </c>
      <c r="K813" s="274">
        <v>0.41651613999999998</v>
      </c>
      <c r="L813" s="267">
        <v>3.5906563793103445</v>
      </c>
      <c r="M813" s="263">
        <v>2.0401891000000001</v>
      </c>
      <c r="N813" s="263">
        <v>6.3212175022759207E-2</v>
      </c>
      <c r="O813" s="262">
        <v>3.4072271069512002E-6</v>
      </c>
      <c r="P813" s="262">
        <v>1.02214184760502E-8</v>
      </c>
      <c r="Q813" s="285">
        <v>1.7763370402599999E-2</v>
      </c>
      <c r="R813" s="281">
        <v>1.4750682E-3</v>
      </c>
      <c r="S813" s="258"/>
      <c r="T813" s="258" t="s">
        <v>1165</v>
      </c>
      <c r="U813" s="258"/>
      <c r="V813" s="258"/>
      <c r="X813" s="299"/>
      <c r="Y813" s="257"/>
      <c r="Z813" s="257"/>
      <c r="AA813" s="257"/>
      <c r="AB813" s="257"/>
      <c r="AC813" s="257"/>
      <c r="AD813" s="257"/>
      <c r="AE813" s="257"/>
      <c r="AF813" s="257"/>
      <c r="AG813" s="257"/>
      <c r="AH813" s="257"/>
      <c r="AI813" s="257"/>
      <c r="AJ813" s="257"/>
    </row>
    <row r="814" spans="3:36" ht="13.8" customHeight="1">
      <c r="C814" s="284" t="s">
        <v>764</v>
      </c>
      <c r="E814" s="257" t="s">
        <v>52</v>
      </c>
      <c r="F814" s="267" t="s">
        <v>2295</v>
      </c>
      <c r="G814" s="267">
        <v>4.1442826823433004E-2</v>
      </c>
      <c r="H814" s="274">
        <v>2.0186021299999999E-3</v>
      </c>
      <c r="I814" s="274">
        <v>3.2986955089999996E-3</v>
      </c>
      <c r="J814" s="274">
        <v>1.8617005184432999E-2</v>
      </c>
      <c r="K814" s="274">
        <v>1.7508524000000001E-2</v>
      </c>
      <c r="L814" s="267">
        <v>0.15093555172413795</v>
      </c>
      <c r="M814" s="263">
        <v>2.4092682999999999</v>
      </c>
      <c r="N814" s="263">
        <v>3.8958177381660675E-3</v>
      </c>
      <c r="O814" s="262">
        <v>2.002141633744E-7</v>
      </c>
      <c r="P814" s="262">
        <v>6.764709843103E-10</v>
      </c>
      <c r="Q814" s="285">
        <v>2.0513981694999999E-2</v>
      </c>
      <c r="R814" s="281">
        <v>1.4825537E-3</v>
      </c>
      <c r="S814" s="258"/>
      <c r="T814" s="258" t="s">
        <v>1165</v>
      </c>
      <c r="U814" s="258"/>
      <c r="V814" s="258"/>
      <c r="X814" s="299"/>
      <c r="Y814" s="257"/>
      <c r="Z814" s="257"/>
      <c r="AA814" s="257"/>
      <c r="AB814" s="257"/>
      <c r="AC814" s="257"/>
      <c r="AD814" s="257"/>
      <c r="AE814" s="257"/>
      <c r="AF814" s="257"/>
      <c r="AG814" s="257"/>
      <c r="AH814" s="257"/>
      <c r="AI814" s="257"/>
      <c r="AJ814" s="257"/>
    </row>
    <row r="815" spans="3:36" ht="13.8" customHeight="1">
      <c r="C815" s="284" t="s">
        <v>765</v>
      </c>
      <c r="E815" s="257" t="s">
        <v>52</v>
      </c>
      <c r="F815" s="267" t="s">
        <v>2296</v>
      </c>
      <c r="G815" s="267">
        <v>4.1442826823433004E-2</v>
      </c>
      <c r="H815" s="274">
        <v>2.0186021299999999E-3</v>
      </c>
      <c r="I815" s="274">
        <v>3.2986955089999996E-3</v>
      </c>
      <c r="J815" s="274">
        <v>1.8617005184432999E-2</v>
      </c>
      <c r="K815" s="274">
        <v>1.7508524000000001E-2</v>
      </c>
      <c r="L815" s="267">
        <v>0.15093555172413795</v>
      </c>
      <c r="M815" s="263">
        <v>2.4092682999999999</v>
      </c>
      <c r="N815" s="263">
        <v>3.8958177381660675E-3</v>
      </c>
      <c r="O815" s="262">
        <v>2.002141633744E-7</v>
      </c>
      <c r="P815" s="262">
        <v>6.764709843103E-10</v>
      </c>
      <c r="Q815" s="285">
        <v>2.0513981694999999E-2</v>
      </c>
      <c r="R815" s="281">
        <v>1.4825537E-3</v>
      </c>
      <c r="S815" s="258"/>
      <c r="T815" s="258" t="s">
        <v>1165</v>
      </c>
      <c r="U815" s="258"/>
      <c r="V815" s="258"/>
      <c r="X815" s="299"/>
      <c r="Y815" s="257"/>
      <c r="Z815" s="257"/>
      <c r="AA815" s="257"/>
      <c r="AB815" s="257"/>
      <c r="AC815" s="257"/>
      <c r="AD815" s="257"/>
      <c r="AE815" s="257"/>
      <c r="AF815" s="257"/>
      <c r="AG815" s="257"/>
      <c r="AH815" s="257"/>
      <c r="AI815" s="257"/>
      <c r="AJ815" s="257"/>
    </row>
    <row r="816" spans="3:36" ht="13.8" customHeight="1">
      <c r="C816" s="284" t="s">
        <v>766</v>
      </c>
      <c r="E816" s="257" t="s">
        <v>52</v>
      </c>
      <c r="F816" s="267" t="s">
        <v>2297</v>
      </c>
      <c r="G816" s="267">
        <v>3.7141491362224804E-2</v>
      </c>
      <c r="H816" s="274">
        <v>1.0416909220000001E-3</v>
      </c>
      <c r="I816" s="274">
        <v>3.6950874150000002E-3</v>
      </c>
      <c r="J816" s="274">
        <v>1.6599941025224798E-2</v>
      </c>
      <c r="K816" s="274">
        <v>1.5804772000000002E-2</v>
      </c>
      <c r="L816" s="267">
        <v>0.13624803448275863</v>
      </c>
      <c r="M816" s="263">
        <v>1.9819445</v>
      </c>
      <c r="N816" s="263">
        <v>3.7744578734707343E-3</v>
      </c>
      <c r="O816" s="262">
        <v>1.987507017787E-7</v>
      </c>
      <c r="P816" s="262">
        <v>5.4528254926260001E-10</v>
      </c>
      <c r="Q816" s="285">
        <v>1.7228330533499998E-2</v>
      </c>
      <c r="R816" s="281">
        <v>1.3403944999999999E-3</v>
      </c>
      <c r="S816" s="258"/>
      <c r="T816" s="258" t="s">
        <v>1165</v>
      </c>
      <c r="U816" s="258"/>
      <c r="V816" s="258"/>
      <c r="X816" s="299"/>
      <c r="Y816" s="257"/>
      <c r="Z816" s="257"/>
      <c r="AA816" s="257"/>
      <c r="AB816" s="257"/>
      <c r="AC816" s="257"/>
      <c r="AD816" s="257"/>
      <c r="AE816" s="257"/>
      <c r="AF816" s="257"/>
      <c r="AG816" s="257"/>
      <c r="AH816" s="257"/>
      <c r="AI816" s="257"/>
      <c r="AJ816" s="257"/>
    </row>
    <row r="817" spans="3:36" ht="13.8" customHeight="1">
      <c r="C817" s="284" t="s">
        <v>767</v>
      </c>
      <c r="E817" s="257" t="s">
        <v>52</v>
      </c>
      <c r="F817" s="267" t="s">
        <v>2298</v>
      </c>
      <c r="G817" s="267">
        <v>5.2373414888162237</v>
      </c>
      <c r="H817" s="274">
        <v>1.0416909220000001E-3</v>
      </c>
      <c r="I817" s="274">
        <v>3.6950874150000002E-3</v>
      </c>
      <c r="J817" s="274">
        <v>4.8165999404792244</v>
      </c>
      <c r="K817" s="274">
        <v>0.41600477000000002</v>
      </c>
      <c r="L817" s="267">
        <v>3.5862480172413793</v>
      </c>
      <c r="M817" s="263">
        <v>1.9819445</v>
      </c>
      <c r="N817" s="263">
        <v>6.3083693298566182E-2</v>
      </c>
      <c r="O817" s="262">
        <v>3.4003506917786999E-6</v>
      </c>
      <c r="P817" s="262">
        <v>1.02055468642616E-8</v>
      </c>
      <c r="Q817" s="285">
        <v>1.7228330533499998E-2</v>
      </c>
      <c r="R817" s="281">
        <v>1.4301259000000001E-3</v>
      </c>
      <c r="S817" s="258"/>
      <c r="T817" s="258" t="s">
        <v>1165</v>
      </c>
      <c r="U817" s="258"/>
      <c r="V817" s="258"/>
      <c r="X817" s="299"/>
      <c r="Y817" s="257"/>
      <c r="Z817" s="257"/>
      <c r="AA817" s="257"/>
      <c r="AB817" s="257"/>
      <c r="AC817" s="257"/>
      <c r="AD817" s="257"/>
      <c r="AE817" s="257"/>
      <c r="AF817" s="257"/>
      <c r="AG817" s="257"/>
      <c r="AH817" s="257"/>
      <c r="AI817" s="257"/>
      <c r="AJ817" s="257"/>
    </row>
    <row r="818" spans="3:36" ht="13.8" customHeight="1">
      <c r="C818" s="284" t="s">
        <v>768</v>
      </c>
      <c r="E818" s="257" t="s">
        <v>52</v>
      </c>
      <c r="F818" s="267" t="s">
        <v>2299</v>
      </c>
      <c r="G818" s="267">
        <v>4.1442826823433004E-2</v>
      </c>
      <c r="H818" s="274">
        <v>2.0186021299999999E-3</v>
      </c>
      <c r="I818" s="274">
        <v>3.2986955089999996E-3</v>
      </c>
      <c r="J818" s="274">
        <v>1.8617005184432999E-2</v>
      </c>
      <c r="K818" s="274">
        <v>1.7508524000000001E-2</v>
      </c>
      <c r="L818" s="267">
        <v>0.15093555172413795</v>
      </c>
      <c r="M818" s="263">
        <v>2.4092682999999999</v>
      </c>
      <c r="N818" s="263">
        <v>3.8958177381660675E-3</v>
      </c>
      <c r="O818" s="262">
        <v>2.002141633744E-7</v>
      </c>
      <c r="P818" s="262">
        <v>6.764709843103E-10</v>
      </c>
      <c r="Q818" s="285">
        <v>2.0513981694999999E-2</v>
      </c>
      <c r="R818" s="281">
        <v>1.4825537E-3</v>
      </c>
      <c r="S818" s="258"/>
      <c r="T818" s="258" t="s">
        <v>1165</v>
      </c>
      <c r="U818" s="258"/>
      <c r="V818" s="258"/>
      <c r="X818" s="299"/>
      <c r="Y818" s="257"/>
      <c r="Z818" s="257"/>
      <c r="AA818" s="257"/>
      <c r="AB818" s="257"/>
      <c r="AC818" s="257"/>
      <c r="AD818" s="257"/>
      <c r="AE818" s="257"/>
      <c r="AF818" s="257"/>
      <c r="AG818" s="257"/>
      <c r="AH818" s="257"/>
      <c r="AI818" s="257"/>
      <c r="AJ818" s="257"/>
    </row>
    <row r="819" spans="3:36" ht="13.8" customHeight="1">
      <c r="C819" s="284" t="s">
        <v>769</v>
      </c>
      <c r="E819" s="257" t="s">
        <v>52</v>
      </c>
      <c r="F819" s="267" t="s">
        <v>2300</v>
      </c>
      <c r="G819" s="267">
        <v>5.1575775885542005E-2</v>
      </c>
      <c r="H819" s="274">
        <v>2.5085576400000003E-3</v>
      </c>
      <c r="I819" s="274">
        <v>4.0801126100000005E-3</v>
      </c>
      <c r="J819" s="274">
        <v>2.3226375635542005E-2</v>
      </c>
      <c r="K819" s="274">
        <v>2.1760729999999999E-2</v>
      </c>
      <c r="L819" s="267">
        <v>0.1875925</v>
      </c>
      <c r="M819" s="263">
        <v>2.9907849999999998</v>
      </c>
      <c r="N819" s="263">
        <v>4.8363831826584427E-3</v>
      </c>
      <c r="O819" s="262">
        <v>2.4845710566489998E-7</v>
      </c>
      <c r="P819" s="262">
        <v>8.4107840325800001E-10</v>
      </c>
      <c r="Q819" s="285">
        <v>2.5589263708999999E-2</v>
      </c>
      <c r="R819" s="281">
        <v>1.8531062E-3</v>
      </c>
      <c r="S819" s="258"/>
      <c r="T819" s="258" t="s">
        <v>1165</v>
      </c>
      <c r="U819" s="258"/>
      <c r="V819" s="258"/>
      <c r="X819" s="299"/>
      <c r="Y819" s="257"/>
      <c r="Z819" s="257"/>
      <c r="AA819" s="257"/>
      <c r="AB819" s="257"/>
      <c r="AC819" s="257"/>
      <c r="AD819" s="257"/>
      <c r="AE819" s="257"/>
      <c r="AF819" s="257"/>
      <c r="AG819" s="257"/>
      <c r="AH819" s="257"/>
      <c r="AI819" s="257"/>
      <c r="AJ819" s="257"/>
    </row>
    <row r="820" spans="3:36" ht="13.8" customHeight="1">
      <c r="C820" s="284" t="s">
        <v>770</v>
      </c>
      <c r="E820" s="257" t="s">
        <v>52</v>
      </c>
      <c r="F820" s="267" t="s">
        <v>2301</v>
      </c>
      <c r="G820" s="267">
        <v>7.5924284558257699E-2</v>
      </c>
      <c r="H820" s="274">
        <v>1.531435237E-3</v>
      </c>
      <c r="I820" s="274">
        <v>8.0032198590000003E-3</v>
      </c>
      <c r="J820" s="274">
        <v>3.4152785462257702E-2</v>
      </c>
      <c r="K820" s="274">
        <v>3.2236844000000001E-2</v>
      </c>
      <c r="L820" s="267">
        <v>0.27790382758620691</v>
      </c>
      <c r="M820" s="263">
        <v>3.8844720000000001</v>
      </c>
      <c r="N820" s="263">
        <v>7.8734446199036842E-3</v>
      </c>
      <c r="O820" s="262">
        <v>4.1756835775300003E-7</v>
      </c>
      <c r="P820" s="262">
        <v>1.0643028724142998E-9</v>
      </c>
      <c r="Q820" s="285">
        <v>3.4633998793700001E-2</v>
      </c>
      <c r="R820" s="281">
        <v>2.7875606999999999E-3</v>
      </c>
      <c r="S820" s="258"/>
      <c r="T820" s="258" t="s">
        <v>1165</v>
      </c>
      <c r="U820" s="258"/>
      <c r="V820" s="258"/>
      <c r="X820" s="299"/>
      <c r="Y820" s="257"/>
      <c r="Z820" s="257"/>
      <c r="AA820" s="257"/>
      <c r="AB820" s="257"/>
      <c r="AC820" s="257"/>
      <c r="AD820" s="257"/>
      <c r="AE820" s="257"/>
      <c r="AF820" s="257"/>
      <c r="AG820" s="257"/>
      <c r="AH820" s="257"/>
      <c r="AI820" s="257"/>
      <c r="AJ820" s="257"/>
    </row>
    <row r="821" spans="3:36" ht="13.8" customHeight="1">
      <c r="C821" s="284" t="s">
        <v>771</v>
      </c>
      <c r="E821" s="257" t="s">
        <v>52</v>
      </c>
      <c r="F821" s="267" t="s">
        <v>2302</v>
      </c>
      <c r="G821" s="267">
        <v>8.3061242873662575</v>
      </c>
      <c r="H821" s="274">
        <v>1.531435237E-3</v>
      </c>
      <c r="I821" s="274">
        <v>8.0032198590000003E-3</v>
      </c>
      <c r="J821" s="274">
        <v>7.8641527922702572</v>
      </c>
      <c r="K821" s="274">
        <v>0.43243683999999999</v>
      </c>
      <c r="L821" s="267">
        <v>3.7279037931034478</v>
      </c>
      <c r="M821" s="263">
        <v>3.8844720000000001</v>
      </c>
      <c r="N821" s="263">
        <v>6.7182679758456237E-2</v>
      </c>
      <c r="O821" s="262">
        <v>3.619168327753E-6</v>
      </c>
      <c r="P821" s="262">
        <v>1.0724567277415295E-8</v>
      </c>
      <c r="Q821" s="285">
        <v>3.4633998793700001E-2</v>
      </c>
      <c r="R821" s="281">
        <v>2.8772921000000001E-3</v>
      </c>
      <c r="S821" s="258"/>
      <c r="T821" s="258" t="s">
        <v>1165</v>
      </c>
      <c r="U821" s="258"/>
      <c r="V821" s="258"/>
      <c r="X821" s="299"/>
      <c r="Y821" s="257"/>
      <c r="Z821" s="257"/>
      <c r="AA821" s="257"/>
      <c r="AB821" s="257"/>
      <c r="AC821" s="257"/>
      <c r="AD821" s="257"/>
      <c r="AE821" s="257"/>
      <c r="AF821" s="257"/>
      <c r="AG821" s="257"/>
      <c r="AH821" s="257"/>
      <c r="AI821" s="257"/>
      <c r="AJ821" s="257"/>
    </row>
    <row r="822" spans="3:36" ht="13.8" customHeight="1">
      <c r="C822" s="284" t="s">
        <v>772</v>
      </c>
      <c r="E822" s="257" t="s">
        <v>52</v>
      </c>
      <c r="F822" s="267" t="s">
        <v>2303</v>
      </c>
      <c r="G822" s="267">
        <v>1.3678546566996498E-2</v>
      </c>
      <c r="H822" s="274">
        <v>6.7612408999999992E-4</v>
      </c>
      <c r="I822" s="274">
        <v>1.1576124540000001E-3</v>
      </c>
      <c r="J822" s="274">
        <v>5.9873303229964992E-3</v>
      </c>
      <c r="K822" s="274">
        <v>5.8574797000000003E-3</v>
      </c>
      <c r="L822" s="267">
        <v>5.0495514655172415E-2</v>
      </c>
      <c r="M822" s="263">
        <v>0.81591241000000003</v>
      </c>
      <c r="N822" s="263">
        <v>1.3186681443426622E-3</v>
      </c>
      <c r="O822" s="262">
        <v>6.8028484738700002E-8</v>
      </c>
      <c r="P822" s="262">
        <v>2.2544663753898998E-10</v>
      </c>
      <c r="Q822" s="285">
        <v>6.6077113363000005E-3</v>
      </c>
      <c r="R822" s="281">
        <v>4.6724001000000002E-4</v>
      </c>
      <c r="S822" s="258"/>
      <c r="T822" s="258" t="s">
        <v>1165</v>
      </c>
      <c r="U822" s="258"/>
      <c r="V822" s="258"/>
      <c r="X822" s="299"/>
      <c r="Y822" s="257"/>
      <c r="Z822" s="257"/>
      <c r="AA822" s="257"/>
      <c r="AB822" s="257"/>
      <c r="AC822" s="257"/>
      <c r="AD822" s="257"/>
      <c r="AE822" s="257"/>
      <c r="AF822" s="257"/>
      <c r="AG822" s="257"/>
      <c r="AH822" s="257"/>
      <c r="AI822" s="257"/>
      <c r="AJ822" s="257"/>
    </row>
    <row r="823" spans="3:36" ht="13.8" customHeight="1">
      <c r="C823" s="284" t="s">
        <v>773</v>
      </c>
      <c r="E823" s="257" t="s">
        <v>52</v>
      </c>
      <c r="F823" s="267" t="s">
        <v>2304</v>
      </c>
      <c r="G823" s="267">
        <v>4.1442826823433004E-2</v>
      </c>
      <c r="H823" s="274">
        <v>2.0186021299999999E-3</v>
      </c>
      <c r="I823" s="274">
        <v>3.2986955089999996E-3</v>
      </c>
      <c r="J823" s="274">
        <v>1.8617005184432999E-2</v>
      </c>
      <c r="K823" s="274">
        <v>1.7508524000000001E-2</v>
      </c>
      <c r="L823" s="267">
        <v>0.15093555172413795</v>
      </c>
      <c r="M823" s="263">
        <v>2.4092682999999999</v>
      </c>
      <c r="N823" s="263">
        <v>3.8958177381660675E-3</v>
      </c>
      <c r="O823" s="262">
        <v>2.002141633744E-7</v>
      </c>
      <c r="P823" s="262">
        <v>6.764709843103E-10</v>
      </c>
      <c r="Q823" s="285">
        <v>2.0513981694999999E-2</v>
      </c>
      <c r="R823" s="281">
        <v>1.4825537E-3</v>
      </c>
      <c r="S823" s="258"/>
      <c r="T823" s="258" t="s">
        <v>1165</v>
      </c>
      <c r="U823" s="258"/>
      <c r="V823" s="258"/>
      <c r="X823" s="299"/>
      <c r="Y823" s="257"/>
      <c r="Z823" s="257"/>
      <c r="AA823" s="257"/>
      <c r="AB823" s="257"/>
      <c r="AC823" s="257"/>
      <c r="AD823" s="257"/>
      <c r="AE823" s="257"/>
      <c r="AF823" s="257"/>
      <c r="AG823" s="257"/>
      <c r="AH823" s="257"/>
      <c r="AI823" s="257"/>
      <c r="AJ823" s="257"/>
    </row>
    <row r="824" spans="3:36" ht="13.8" customHeight="1">
      <c r="C824" s="284" t="s">
        <v>774</v>
      </c>
      <c r="D824" s="272"/>
      <c r="E824" s="257" t="s">
        <v>52</v>
      </c>
      <c r="F824" s="267" t="s">
        <v>2305</v>
      </c>
      <c r="G824" s="267">
        <v>4.7978164986942899E-2</v>
      </c>
      <c r="H824" s="274">
        <v>1.1494104760000001E-3</v>
      </c>
      <c r="I824" s="274">
        <v>4.924930462E-3</v>
      </c>
      <c r="J824" s="274">
        <v>2.1496713048942899E-2</v>
      </c>
      <c r="K824" s="274">
        <v>2.0407110999999999E-2</v>
      </c>
      <c r="L824" s="267">
        <v>0.17592337068965516</v>
      </c>
      <c r="M824" s="263">
        <v>2.5061458999999999</v>
      </c>
      <c r="N824" s="263">
        <v>4.9307872339975885E-3</v>
      </c>
      <c r="O824" s="262">
        <v>2.6063800666489996E-7</v>
      </c>
      <c r="P824" s="262">
        <v>6.8812913636839998E-10</v>
      </c>
      <c r="Q824" s="285">
        <v>2.20436823547E-2</v>
      </c>
      <c r="R824" s="281">
        <v>1.7448756999999999E-3</v>
      </c>
      <c r="S824" s="258"/>
      <c r="T824" s="258" t="s">
        <v>1165</v>
      </c>
      <c r="U824" s="258"/>
      <c r="V824" s="258"/>
      <c r="X824" s="299"/>
      <c r="Y824" s="257"/>
      <c r="Z824" s="257"/>
      <c r="AA824" s="257"/>
      <c r="AB824" s="257"/>
      <c r="AC824" s="257"/>
      <c r="AD824" s="257"/>
      <c r="AE824" s="257"/>
      <c r="AF824" s="257"/>
      <c r="AG824" s="257"/>
      <c r="AH824" s="257"/>
      <c r="AI824" s="257"/>
      <c r="AJ824" s="257"/>
    </row>
    <row r="825" spans="3:36" ht="13.8" customHeight="1">
      <c r="C825" s="284" t="s">
        <v>775</v>
      </c>
      <c r="D825" s="272"/>
      <c r="E825" s="257" t="s">
        <v>52</v>
      </c>
      <c r="F825" s="267" t="s">
        <v>2306</v>
      </c>
      <c r="G825" s="267">
        <v>1.6331781512699428</v>
      </c>
      <c r="H825" s="274">
        <v>1.1494104760000001E-3</v>
      </c>
      <c r="I825" s="274">
        <v>4.924930462E-3</v>
      </c>
      <c r="J825" s="274">
        <v>1.2064967003319429</v>
      </c>
      <c r="K825" s="274">
        <v>0.42060711000000001</v>
      </c>
      <c r="L825" s="267">
        <v>3.6259233620689653</v>
      </c>
      <c r="M825" s="263">
        <v>2.5061458999999999</v>
      </c>
      <c r="N825" s="263">
        <v>6.4240023119618794E-2</v>
      </c>
      <c r="O825" s="262">
        <v>3.4622380266649003E-6</v>
      </c>
      <c r="P825" s="262">
        <v>1.0348393371363402E-8</v>
      </c>
      <c r="Q825" s="285">
        <v>2.20436823547E-2</v>
      </c>
      <c r="R825" s="281">
        <v>1.8346071000000001E-3</v>
      </c>
      <c r="S825" s="258"/>
      <c r="T825" s="258" t="s">
        <v>1165</v>
      </c>
      <c r="U825" s="258"/>
      <c r="V825" s="258"/>
      <c r="X825" s="299"/>
      <c r="Y825" s="257"/>
      <c r="Z825" s="257"/>
      <c r="AA825" s="257"/>
      <c r="AB825" s="257"/>
      <c r="AC825" s="257"/>
      <c r="AD825" s="257"/>
      <c r="AE825" s="257"/>
      <c r="AF825" s="257"/>
      <c r="AG825" s="257"/>
      <c r="AH825" s="257"/>
      <c r="AI825" s="257"/>
      <c r="AJ825" s="257"/>
    </row>
    <row r="826" spans="3:36" ht="13.8" customHeight="1">
      <c r="C826" s="284" t="s">
        <v>776</v>
      </c>
      <c r="D826" s="272"/>
      <c r="E826" s="257" t="s">
        <v>52</v>
      </c>
      <c r="F826" s="267" t="s">
        <v>2307</v>
      </c>
      <c r="G826" s="267">
        <v>2.9766534552111101E-2</v>
      </c>
      <c r="H826" s="274">
        <v>9.6838177899999996E-4</v>
      </c>
      <c r="I826" s="274">
        <v>2.8581110380000003E-3</v>
      </c>
      <c r="J826" s="274">
        <v>1.3267416735111101E-2</v>
      </c>
      <c r="K826" s="274">
        <v>1.2672625E-2</v>
      </c>
      <c r="L826" s="267">
        <v>0.1092467672413793</v>
      </c>
      <c r="M826" s="263">
        <v>1.6251964000000001</v>
      </c>
      <c r="N826" s="263">
        <v>2.9875114606762567E-3</v>
      </c>
      <c r="O826" s="262">
        <v>1.566329495748E-7</v>
      </c>
      <c r="P826" s="262">
        <v>4.4806751404730003E-10</v>
      </c>
      <c r="Q826" s="285">
        <v>1.3951217085799999E-2</v>
      </c>
      <c r="R826" s="281">
        <v>1.0651225999999999E-3</v>
      </c>
      <c r="S826" s="258"/>
      <c r="T826" s="258" t="s">
        <v>1165</v>
      </c>
      <c r="U826" s="258"/>
      <c r="V826" s="258"/>
      <c r="X826" s="299"/>
      <c r="Y826" s="257"/>
      <c r="Z826" s="257"/>
      <c r="AA826" s="257"/>
      <c r="AB826" s="257"/>
      <c r="AC826" s="257"/>
      <c r="AD826" s="257"/>
      <c r="AE826" s="257"/>
      <c r="AF826" s="257"/>
      <c r="AG826" s="257"/>
      <c r="AH826" s="257"/>
      <c r="AI826" s="257"/>
      <c r="AJ826" s="257"/>
    </row>
    <row r="827" spans="3:36" ht="13.8" customHeight="1">
      <c r="C827" s="284" t="s">
        <v>777</v>
      </c>
      <c r="D827" s="272"/>
      <c r="E827" s="257" t="s">
        <v>52</v>
      </c>
      <c r="F827" s="267" t="s">
        <v>2308</v>
      </c>
      <c r="G827" s="267">
        <v>5.5899665095111102</v>
      </c>
      <c r="H827" s="274">
        <v>9.6838177899999996E-4</v>
      </c>
      <c r="I827" s="274">
        <v>2.8581110380000003E-3</v>
      </c>
      <c r="J827" s="274">
        <v>5.1732673966941105</v>
      </c>
      <c r="K827" s="274">
        <v>0.41287262000000002</v>
      </c>
      <c r="L827" s="267">
        <v>3.5592467241379309</v>
      </c>
      <c r="M827" s="263">
        <v>1.6251964000000001</v>
      </c>
      <c r="N827" s="263">
        <v>6.2296745983229276E-2</v>
      </c>
      <c r="O827" s="262">
        <v>3.3582328995748003E-6</v>
      </c>
      <c r="P827" s="262">
        <v>1.0108331419049101E-8</v>
      </c>
      <c r="Q827" s="285">
        <v>1.3951217085799999E-2</v>
      </c>
      <c r="R827" s="281">
        <v>1.1548540000000001E-3</v>
      </c>
      <c r="S827" s="258"/>
      <c r="T827" s="258" t="s">
        <v>1165</v>
      </c>
      <c r="U827" s="258"/>
      <c r="V827" s="258"/>
      <c r="X827" s="299"/>
      <c r="Y827" s="257"/>
      <c r="Z827" s="257"/>
      <c r="AA827" s="257"/>
      <c r="AB827" s="257"/>
      <c r="AC827" s="257"/>
      <c r="AD827" s="257"/>
      <c r="AE827" s="257"/>
      <c r="AF827" s="257"/>
      <c r="AG827" s="257"/>
      <c r="AH827" s="257"/>
      <c r="AI827" s="257"/>
      <c r="AJ827" s="257"/>
    </row>
    <row r="828" spans="3:36" ht="13.8" customHeight="1">
      <c r="C828" s="284" t="s">
        <v>778</v>
      </c>
      <c r="D828" s="272"/>
      <c r="E828" s="257" t="s">
        <v>52</v>
      </c>
      <c r="F828" s="267" t="s">
        <v>2309</v>
      </c>
      <c r="G828" s="267">
        <v>3.4281814187160302E-2</v>
      </c>
      <c r="H828" s="274">
        <v>1.013264932E-3</v>
      </c>
      <c r="I828" s="274">
        <v>3.3705455889999998E-3</v>
      </c>
      <c r="J828" s="274">
        <v>1.5307737666160301E-2</v>
      </c>
      <c r="K828" s="274">
        <v>1.4590265999999999E-2</v>
      </c>
      <c r="L828" s="267">
        <v>0.12577815517241378</v>
      </c>
      <c r="M828" s="263">
        <v>1.8436136000000001</v>
      </c>
      <c r="N828" s="263">
        <v>3.4693153367584572E-3</v>
      </c>
      <c r="O828" s="262">
        <v>1.8241932569289998E-7</v>
      </c>
      <c r="P828" s="262">
        <v>5.0758691725389999E-10</v>
      </c>
      <c r="Q828" s="285">
        <v>1.59576130946E-2</v>
      </c>
      <c r="R828" s="281">
        <v>1.2336564E-3</v>
      </c>
      <c r="S828" s="258"/>
      <c r="T828" s="258" t="s">
        <v>1165</v>
      </c>
      <c r="U828" s="258"/>
      <c r="V828" s="258"/>
      <c r="X828" s="299"/>
      <c r="Y828" s="257"/>
      <c r="Z828" s="257"/>
      <c r="AA828" s="257"/>
      <c r="AB828" s="257"/>
      <c r="AC828" s="257"/>
      <c r="AD828" s="257"/>
      <c r="AE828" s="257"/>
      <c r="AF828" s="257"/>
      <c r="AG828" s="257"/>
      <c r="AH828" s="257"/>
      <c r="AI828" s="257"/>
      <c r="AJ828" s="257"/>
    </row>
    <row r="829" spans="3:36" ht="13.8" customHeight="1">
      <c r="C829" s="284" t="s">
        <v>779</v>
      </c>
      <c r="D829" s="272"/>
      <c r="E829" s="257" t="s">
        <v>52</v>
      </c>
      <c r="F829" s="267" t="s">
        <v>2310</v>
      </c>
      <c r="G829" s="267">
        <v>0.9204818164081604</v>
      </c>
      <c r="H829" s="274">
        <v>1.013264932E-3</v>
      </c>
      <c r="I829" s="274">
        <v>3.3705455889999998E-3</v>
      </c>
      <c r="J829" s="274">
        <v>0.50130773588716038</v>
      </c>
      <c r="K829" s="274">
        <v>0.41479027000000002</v>
      </c>
      <c r="L829" s="267">
        <v>3.5757781896551726</v>
      </c>
      <c r="M829" s="263">
        <v>1.8436136000000001</v>
      </c>
      <c r="N829" s="263">
        <v>6.2778550977565239E-2</v>
      </c>
      <c r="O829" s="262">
        <v>3.3840193556929002E-6</v>
      </c>
      <c r="P829" s="262">
        <v>1.01678504122517E-8</v>
      </c>
      <c r="Q829" s="285">
        <v>1.59576130946E-2</v>
      </c>
      <c r="R829" s="281">
        <v>1.3233877999999999E-3</v>
      </c>
      <c r="S829" s="258"/>
      <c r="T829" s="258" t="s">
        <v>1165</v>
      </c>
      <c r="U829" s="258"/>
      <c r="V829" s="258"/>
      <c r="X829" s="299"/>
      <c r="Y829" s="257"/>
      <c r="Z829" s="257"/>
      <c r="AA829" s="257"/>
      <c r="AB829" s="257"/>
      <c r="AC829" s="257"/>
      <c r="AD829" s="257"/>
      <c r="AE829" s="257"/>
      <c r="AF829" s="257"/>
      <c r="AG829" s="257"/>
      <c r="AH829" s="257"/>
      <c r="AI829" s="257"/>
      <c r="AJ829" s="257"/>
    </row>
    <row r="830" spans="3:36" ht="13.8" customHeight="1">
      <c r="C830" s="284" t="s">
        <v>780</v>
      </c>
      <c r="D830" s="272"/>
      <c r="E830" s="257" t="s">
        <v>52</v>
      </c>
      <c r="F830" s="267" t="s">
        <v>2311</v>
      </c>
      <c r="G830" s="267">
        <v>2.1176928686216602E-2</v>
      </c>
      <c r="H830" s="274">
        <v>1.0386911579999998E-3</v>
      </c>
      <c r="I830" s="274">
        <v>1.735861117E-3</v>
      </c>
      <c r="J830" s="274">
        <v>9.3982644112166006E-3</v>
      </c>
      <c r="K830" s="274">
        <v>9.0041119999999999E-3</v>
      </c>
      <c r="L830" s="267">
        <v>7.7621655172413789E-2</v>
      </c>
      <c r="M830" s="263">
        <v>1.2462348000000001</v>
      </c>
      <c r="N830" s="263">
        <v>2.0146866465724812E-3</v>
      </c>
      <c r="O830" s="262">
        <v>1.0372826641150003E-7</v>
      </c>
      <c r="P830" s="262">
        <v>3.4725613141579998E-10</v>
      </c>
      <c r="Q830" s="285">
        <v>1.0363419666699999E-2</v>
      </c>
      <c r="R830" s="281">
        <v>7.4144882999999996E-4</v>
      </c>
      <c r="S830" s="258"/>
      <c r="T830" s="258" t="s">
        <v>1165</v>
      </c>
      <c r="U830" s="258"/>
      <c r="V830" s="258"/>
      <c r="X830" s="299"/>
      <c r="Y830" s="257"/>
      <c r="Z830" s="257"/>
      <c r="AA830" s="257"/>
      <c r="AB830" s="257"/>
      <c r="AC830" s="257"/>
      <c r="AD830" s="257"/>
      <c r="AE830" s="257"/>
      <c r="AF830" s="257"/>
      <c r="AG830" s="257"/>
      <c r="AH830" s="257"/>
      <c r="AI830" s="257"/>
      <c r="AJ830" s="257"/>
    </row>
    <row r="831" spans="3:36" ht="13.8" customHeight="1">
      <c r="C831" s="284" t="s">
        <v>781</v>
      </c>
      <c r="D831" s="272"/>
      <c r="E831" s="257" t="s">
        <v>52</v>
      </c>
      <c r="F831" s="267" t="s">
        <v>2312</v>
      </c>
      <c r="G831" s="267">
        <v>2.1176928686216602E-2</v>
      </c>
      <c r="H831" s="274">
        <v>1.0386911579999998E-3</v>
      </c>
      <c r="I831" s="274">
        <v>1.735861117E-3</v>
      </c>
      <c r="J831" s="274">
        <v>9.3982644112166006E-3</v>
      </c>
      <c r="K831" s="274">
        <v>9.0041119999999999E-3</v>
      </c>
      <c r="L831" s="267">
        <v>7.7621655172413789E-2</v>
      </c>
      <c r="M831" s="263">
        <v>1.2462348000000001</v>
      </c>
      <c r="N831" s="263">
        <v>2.0146866465724812E-3</v>
      </c>
      <c r="O831" s="262">
        <v>1.0372826641150003E-7</v>
      </c>
      <c r="P831" s="262">
        <v>3.4725613141579998E-10</v>
      </c>
      <c r="Q831" s="285">
        <v>1.0363419666699999E-2</v>
      </c>
      <c r="R831" s="281">
        <v>7.4144882999999996E-4</v>
      </c>
      <c r="S831" s="258"/>
      <c r="T831" s="258" t="s">
        <v>1165</v>
      </c>
      <c r="U831" s="258"/>
      <c r="V831" s="258"/>
      <c r="X831" s="299"/>
      <c r="Y831" s="257"/>
      <c r="Z831" s="257"/>
      <c r="AA831" s="257"/>
      <c r="AB831" s="257"/>
      <c r="AC831" s="257"/>
      <c r="AD831" s="257"/>
      <c r="AE831" s="257"/>
      <c r="AF831" s="257"/>
      <c r="AG831" s="257"/>
      <c r="AH831" s="257"/>
      <c r="AI831" s="257"/>
      <c r="AJ831" s="257"/>
    </row>
    <row r="832" spans="3:36" ht="13.8" customHeight="1">
      <c r="C832" s="284" t="s">
        <v>782</v>
      </c>
      <c r="D832" s="272"/>
      <c r="E832" s="257" t="s">
        <v>52</v>
      </c>
      <c r="F832" s="267" t="s">
        <v>2313</v>
      </c>
      <c r="G832" s="267">
        <v>3.9098113570479501E-2</v>
      </c>
      <c r="H832" s="274">
        <v>1.0611402820000001E-3</v>
      </c>
      <c r="I832" s="274">
        <v>3.9171424999999999E-3</v>
      </c>
      <c r="J832" s="274">
        <v>1.7484080788479496E-2</v>
      </c>
      <c r="K832" s="274">
        <v>1.6635750000000001E-2</v>
      </c>
      <c r="L832" s="267">
        <v>0.14341163793103448</v>
      </c>
      <c r="M832" s="263">
        <v>2.0765920000000002</v>
      </c>
      <c r="N832" s="263">
        <v>3.9832395264170701E-3</v>
      </c>
      <c r="O832" s="262">
        <v>2.0992479609479998E-7</v>
      </c>
      <c r="P832" s="262">
        <v>5.7107429342019999E-10</v>
      </c>
      <c r="Q832" s="285">
        <v>1.8097769570700001E-2</v>
      </c>
      <c r="R832" s="281">
        <v>1.4134257999999999E-3</v>
      </c>
      <c r="S832" s="258"/>
      <c r="T832" s="258" t="s">
        <v>1165</v>
      </c>
      <c r="U832" s="258"/>
      <c r="V832" s="258"/>
      <c r="X832" s="299"/>
      <c r="Y832" s="257"/>
      <c r="Z832" s="257"/>
      <c r="AA832" s="257"/>
      <c r="AB832" s="257"/>
      <c r="AC832" s="257"/>
      <c r="AD832" s="257"/>
      <c r="AE832" s="257"/>
      <c r="AF832" s="257"/>
      <c r="AG832" s="257"/>
      <c r="AH832" s="257"/>
      <c r="AI832" s="257"/>
      <c r="AJ832" s="257"/>
    </row>
    <row r="833" spans="3:36" ht="13.8" customHeight="1">
      <c r="C833" s="284" t="s">
        <v>783</v>
      </c>
      <c r="D833" s="272"/>
      <c r="E833" s="257" t="s">
        <v>52</v>
      </c>
      <c r="F833" s="267" t="s">
        <v>2314</v>
      </c>
      <c r="G833" s="267">
        <v>6.0267981386044784</v>
      </c>
      <c r="H833" s="274">
        <v>1.0611402820000001E-3</v>
      </c>
      <c r="I833" s="274">
        <v>3.9171424999999999E-3</v>
      </c>
      <c r="J833" s="274">
        <v>5.6049841058224787</v>
      </c>
      <c r="K833" s="274">
        <v>0.41683575</v>
      </c>
      <c r="L833" s="267">
        <v>3.5934116379310344</v>
      </c>
      <c r="M833" s="263">
        <v>2.0765920000000002</v>
      </c>
      <c r="N833" s="263">
        <v>6.3292475037914755E-2</v>
      </c>
      <c r="O833" s="262">
        <v>3.4115248160948E-6</v>
      </c>
      <c r="P833" s="262">
        <v>1.0231337858423202E-8</v>
      </c>
      <c r="Q833" s="285">
        <v>1.8097769570700001E-2</v>
      </c>
      <c r="R833" s="281">
        <v>1.5031572E-3</v>
      </c>
      <c r="S833" s="258"/>
      <c r="T833" s="258" t="s">
        <v>1165</v>
      </c>
      <c r="U833" s="258"/>
      <c r="V833" s="258"/>
      <c r="X833" s="299"/>
      <c r="Y833" s="257"/>
      <c r="Z833" s="257"/>
      <c r="AA833" s="257"/>
      <c r="AB833" s="257"/>
      <c r="AC833" s="257"/>
      <c r="AD833" s="257"/>
      <c r="AE833" s="257"/>
      <c r="AF833" s="257"/>
      <c r="AG833" s="257"/>
      <c r="AH833" s="257"/>
      <c r="AI833" s="257"/>
      <c r="AJ833" s="257"/>
    </row>
    <row r="834" spans="3:36" ht="13.8" customHeight="1">
      <c r="C834" s="284" t="s">
        <v>784</v>
      </c>
      <c r="D834" s="272"/>
      <c r="E834" s="257" t="s">
        <v>52</v>
      </c>
      <c r="F834" s="267" t="s">
        <v>2315</v>
      </c>
      <c r="G834" s="267">
        <v>3.3077739370080503E-2</v>
      </c>
      <c r="H834" s="274">
        <v>1.0012960970000001E-3</v>
      </c>
      <c r="I834" s="274">
        <v>3.2338963859999998E-3</v>
      </c>
      <c r="J834" s="274">
        <v>1.47636518870805E-2</v>
      </c>
      <c r="K834" s="274">
        <v>1.4078894999999999E-2</v>
      </c>
      <c r="L834" s="267">
        <v>0.12136978448275861</v>
      </c>
      <c r="M834" s="263">
        <v>1.785369</v>
      </c>
      <c r="N834" s="263">
        <v>3.3408343347935965E-3</v>
      </c>
      <c r="O834" s="262">
        <v>1.7554296061040001E-7</v>
      </c>
      <c r="P834" s="262">
        <v>4.917150754722E-10</v>
      </c>
      <c r="Q834" s="285">
        <v>1.54225742256E-2</v>
      </c>
      <c r="R834" s="281">
        <v>1.188714E-3</v>
      </c>
      <c r="S834" s="258"/>
      <c r="T834" s="258" t="s">
        <v>1165</v>
      </c>
      <c r="U834" s="258"/>
      <c r="V834" s="258"/>
      <c r="X834" s="299"/>
      <c r="Y834" s="257"/>
      <c r="Z834" s="257"/>
      <c r="AA834" s="257"/>
      <c r="AB834" s="257"/>
      <c r="AC834" s="257"/>
      <c r="AD834" s="257"/>
      <c r="AE834" s="257"/>
      <c r="AF834" s="257"/>
      <c r="AG834" s="257"/>
      <c r="AH834" s="257"/>
      <c r="AI834" s="257"/>
      <c r="AJ834" s="257"/>
    </row>
    <row r="835" spans="3:36" ht="13.8" customHeight="1">
      <c r="C835" s="284" t="s">
        <v>785</v>
      </c>
      <c r="D835" s="272"/>
      <c r="E835" s="257" t="s">
        <v>52</v>
      </c>
      <c r="F835" s="267" t="s">
        <v>2316</v>
      </c>
      <c r="G835" s="267">
        <v>4.2432776883880807</v>
      </c>
      <c r="H835" s="274">
        <v>1.0012960970000001E-3</v>
      </c>
      <c r="I835" s="274">
        <v>3.2338963859999998E-3</v>
      </c>
      <c r="J835" s="274">
        <v>3.8247636059050802</v>
      </c>
      <c r="K835" s="274">
        <v>0.41427889000000001</v>
      </c>
      <c r="L835" s="267">
        <v>3.5713697413793102</v>
      </c>
      <c r="M835" s="263">
        <v>1.785369</v>
      </c>
      <c r="N835" s="263">
        <v>6.2650069262034438E-2</v>
      </c>
      <c r="O835" s="262">
        <v>3.3771429406104E-6</v>
      </c>
      <c r="P835" s="262">
        <v>1.0151978800473699E-8</v>
      </c>
      <c r="Q835" s="285">
        <v>1.54225742256E-2</v>
      </c>
      <c r="R835" s="281">
        <v>1.2784453999999999E-3</v>
      </c>
      <c r="S835" s="258"/>
      <c r="T835" s="258" t="s">
        <v>1165</v>
      </c>
      <c r="U835" s="258"/>
      <c r="V835" s="258"/>
      <c r="X835" s="299"/>
      <c r="Y835" s="257"/>
      <c r="Z835" s="257"/>
      <c r="AA835" s="257"/>
      <c r="AB835" s="257"/>
      <c r="AC835" s="257"/>
      <c r="AD835" s="257"/>
      <c r="AE835" s="257"/>
      <c r="AF835" s="257"/>
      <c r="AG835" s="257"/>
      <c r="AH835" s="257"/>
      <c r="AI835" s="257"/>
      <c r="AJ835" s="257"/>
    </row>
    <row r="836" spans="3:36" ht="13.8" customHeight="1">
      <c r="C836" s="284" t="s">
        <v>786</v>
      </c>
      <c r="D836" s="272"/>
      <c r="E836" s="257" t="s">
        <v>52</v>
      </c>
      <c r="F836" s="267" t="s">
        <v>2317</v>
      </c>
      <c r="G836" s="267">
        <v>2.1176928686216602E-2</v>
      </c>
      <c r="H836" s="274">
        <v>1.0386911579999998E-3</v>
      </c>
      <c r="I836" s="274">
        <v>1.735861117E-3</v>
      </c>
      <c r="J836" s="274">
        <v>9.3982644112166006E-3</v>
      </c>
      <c r="K836" s="274">
        <v>9.0041119999999999E-3</v>
      </c>
      <c r="L836" s="267">
        <v>7.7621655172413789E-2</v>
      </c>
      <c r="M836" s="263">
        <v>1.2462348000000001</v>
      </c>
      <c r="N836" s="263">
        <v>2.0146866465724812E-3</v>
      </c>
      <c r="O836" s="262">
        <v>1.0372826641150003E-7</v>
      </c>
      <c r="P836" s="262">
        <v>3.4725613141579998E-10</v>
      </c>
      <c r="Q836" s="285">
        <v>1.0363419666699999E-2</v>
      </c>
      <c r="R836" s="281">
        <v>7.4144882999999996E-4</v>
      </c>
      <c r="S836" s="258"/>
      <c r="T836" s="258" t="s">
        <v>1165</v>
      </c>
      <c r="U836" s="258"/>
      <c r="V836" s="258"/>
      <c r="X836" s="299"/>
      <c r="Y836" s="257"/>
      <c r="Z836" s="257"/>
      <c r="AA836" s="257"/>
      <c r="AB836" s="257"/>
      <c r="AC836" s="257"/>
      <c r="AD836" s="257"/>
      <c r="AE836" s="257"/>
      <c r="AF836" s="257"/>
      <c r="AG836" s="257"/>
      <c r="AH836" s="257"/>
      <c r="AI836" s="257"/>
      <c r="AJ836" s="257"/>
    </row>
    <row r="837" spans="3:36" ht="13.8" customHeight="1">
      <c r="C837" s="284" t="s">
        <v>787</v>
      </c>
      <c r="D837" s="272"/>
      <c r="E837" s="257" t="s">
        <v>52</v>
      </c>
      <c r="F837" s="267" t="s">
        <v>2318</v>
      </c>
      <c r="G837" s="267">
        <v>2.1176928686216602E-2</v>
      </c>
      <c r="H837" s="274">
        <v>1.0386911579999998E-3</v>
      </c>
      <c r="I837" s="274">
        <v>1.735861117E-3</v>
      </c>
      <c r="J837" s="274">
        <v>9.3982644112166006E-3</v>
      </c>
      <c r="K837" s="274">
        <v>9.0041119999999999E-3</v>
      </c>
      <c r="L837" s="267">
        <v>7.7621655172413789E-2</v>
      </c>
      <c r="M837" s="263">
        <v>1.2462348000000001</v>
      </c>
      <c r="N837" s="263">
        <v>2.0146866465724812E-3</v>
      </c>
      <c r="O837" s="262">
        <v>1.0372826641150003E-7</v>
      </c>
      <c r="P837" s="262">
        <v>3.4725613141579998E-10</v>
      </c>
      <c r="Q837" s="285">
        <v>1.0363419666699999E-2</v>
      </c>
      <c r="R837" s="281">
        <v>7.4144882999999996E-4</v>
      </c>
      <c r="S837" s="258"/>
      <c r="T837" s="258" t="s">
        <v>1165</v>
      </c>
      <c r="U837" s="258"/>
      <c r="V837" s="258"/>
      <c r="X837" s="299"/>
      <c r="Y837" s="257"/>
      <c r="Z837" s="257"/>
      <c r="AA837" s="257"/>
      <c r="AB837" s="257"/>
      <c r="AC837" s="257"/>
      <c r="AD837" s="257"/>
      <c r="AE837" s="257"/>
      <c r="AF837" s="257"/>
      <c r="AG837" s="257"/>
      <c r="AH837" s="257"/>
      <c r="AI837" s="257"/>
      <c r="AJ837" s="257"/>
    </row>
    <row r="838" spans="3:36" ht="13.8" customHeight="1">
      <c r="C838" s="284" t="s">
        <v>788</v>
      </c>
      <c r="D838" s="272"/>
      <c r="E838" s="257" t="s">
        <v>52</v>
      </c>
      <c r="F838" s="267" t="s">
        <v>2319</v>
      </c>
      <c r="G838" s="267">
        <v>2.1176928686216602E-2</v>
      </c>
      <c r="H838" s="274">
        <v>1.0386911579999998E-3</v>
      </c>
      <c r="I838" s="274">
        <v>1.735861117E-3</v>
      </c>
      <c r="J838" s="274">
        <v>9.3982644112166006E-3</v>
      </c>
      <c r="K838" s="274">
        <v>9.0041119999999999E-3</v>
      </c>
      <c r="L838" s="267">
        <v>7.7621655172413789E-2</v>
      </c>
      <c r="M838" s="263">
        <v>1.2462348000000001</v>
      </c>
      <c r="N838" s="263">
        <v>2.0146866465724812E-3</v>
      </c>
      <c r="O838" s="262">
        <v>1.0372826641150003E-7</v>
      </c>
      <c r="P838" s="262">
        <v>3.4725613141579998E-10</v>
      </c>
      <c r="Q838" s="285">
        <v>1.0363419666699999E-2</v>
      </c>
      <c r="R838" s="281">
        <v>7.4144882999999996E-4</v>
      </c>
      <c r="S838" s="258"/>
      <c r="T838" s="258" t="s">
        <v>1165</v>
      </c>
      <c r="U838" s="258"/>
      <c r="V838" s="258"/>
      <c r="X838" s="299"/>
      <c r="Y838" s="257"/>
      <c r="Z838" s="257"/>
      <c r="AA838" s="257"/>
      <c r="AB838" s="257"/>
      <c r="AC838" s="257"/>
      <c r="AD838" s="257"/>
      <c r="AE838" s="257"/>
      <c r="AF838" s="257"/>
      <c r="AG838" s="257"/>
      <c r="AH838" s="257"/>
      <c r="AI838" s="257"/>
      <c r="AJ838" s="257"/>
    </row>
    <row r="839" spans="3:36" ht="13.8" customHeight="1">
      <c r="C839" s="284" t="s">
        <v>789</v>
      </c>
      <c r="D839" s="272"/>
      <c r="E839" s="257" t="s">
        <v>52</v>
      </c>
      <c r="F839" s="267" t="s">
        <v>2320</v>
      </c>
      <c r="G839" s="267">
        <v>5.0837842193007396E-2</v>
      </c>
      <c r="H839" s="274">
        <v>1.1778364759999999E-3</v>
      </c>
      <c r="I839" s="274">
        <v>5.2494723089999999E-3</v>
      </c>
      <c r="J839" s="274">
        <v>2.2788916408007398E-2</v>
      </c>
      <c r="K839" s="274">
        <v>2.1621616999999999E-2</v>
      </c>
      <c r="L839" s="267">
        <v>0.18639324999999998</v>
      </c>
      <c r="M839" s="263">
        <v>2.6444768000000001</v>
      </c>
      <c r="N839" s="263">
        <v>5.2359297645625507E-3</v>
      </c>
      <c r="O839" s="262">
        <v>2.769693827507E-7</v>
      </c>
      <c r="P839" s="262">
        <v>7.2582475736830026E-10</v>
      </c>
      <c r="Q839" s="285">
        <v>2.3314399793600001E-2</v>
      </c>
      <c r="R839" s="281">
        <v>1.8516138000000001E-3</v>
      </c>
      <c r="S839" s="258"/>
      <c r="T839" s="258" t="s">
        <v>1165</v>
      </c>
      <c r="U839" s="258"/>
      <c r="V839" s="258"/>
      <c r="X839" s="299"/>
      <c r="Y839" s="257"/>
      <c r="Z839" s="257"/>
      <c r="AA839" s="257"/>
      <c r="AB839" s="257"/>
      <c r="AC839" s="257"/>
      <c r="AD839" s="257"/>
      <c r="AE839" s="257"/>
      <c r="AF839" s="257"/>
      <c r="AG839" s="257"/>
      <c r="AH839" s="257"/>
      <c r="AI839" s="257"/>
      <c r="AJ839" s="257"/>
    </row>
    <row r="840" spans="3:36" ht="13.8" customHeight="1">
      <c r="C840" s="284" t="s">
        <v>790</v>
      </c>
      <c r="D840" s="272"/>
      <c r="E840" s="257" t="s">
        <v>52</v>
      </c>
      <c r="F840" s="267" t="s">
        <v>2321</v>
      </c>
      <c r="G840" s="267">
        <v>4.5228726330179395E-2</v>
      </c>
      <c r="H840" s="274">
        <v>1.161003396E-3</v>
      </c>
      <c r="I840" s="274">
        <v>4.5760433829999999E-3</v>
      </c>
      <c r="J840" s="274">
        <v>2.0257382551179398E-2</v>
      </c>
      <c r="K840" s="274">
        <v>1.9234297000000001E-2</v>
      </c>
      <c r="L840" s="267">
        <v>0.16581290517241379</v>
      </c>
      <c r="M840" s="263">
        <v>2.3822831999999998</v>
      </c>
      <c r="N840" s="263">
        <v>4.6233406131605485E-3</v>
      </c>
      <c r="O840" s="262">
        <v>2.4397365875559999E-7</v>
      </c>
      <c r="P840" s="262">
        <v>6.5499035931999982E-10</v>
      </c>
      <c r="Q840" s="285">
        <v>2.0879213315399998E-2</v>
      </c>
      <c r="R840" s="281">
        <v>1.6414861E-3</v>
      </c>
      <c r="S840" s="258"/>
      <c r="T840" s="258" t="s">
        <v>1165</v>
      </c>
      <c r="U840" s="258"/>
      <c r="V840" s="258"/>
      <c r="X840" s="299"/>
      <c r="Y840" s="257"/>
      <c r="Z840" s="257"/>
      <c r="AA840" s="257"/>
      <c r="AB840" s="257"/>
      <c r="AC840" s="257"/>
      <c r="AD840" s="257"/>
      <c r="AE840" s="257"/>
      <c r="AF840" s="257"/>
      <c r="AG840" s="257"/>
      <c r="AH840" s="257"/>
      <c r="AI840" s="257"/>
      <c r="AJ840" s="257"/>
    </row>
    <row r="841" spans="3:36" ht="13.8" customHeight="1">
      <c r="C841" s="284" t="s">
        <v>791</v>
      </c>
      <c r="D841" s="272"/>
      <c r="E841" s="257" t="s">
        <v>52</v>
      </c>
      <c r="F841" s="267" t="s">
        <v>2322</v>
      </c>
      <c r="G841" s="267">
        <v>7.3079287777341797</v>
      </c>
      <c r="H841" s="274">
        <v>1.161003396E-3</v>
      </c>
      <c r="I841" s="274">
        <v>4.5760433829999999E-3</v>
      </c>
      <c r="J841" s="274">
        <v>6.8827574309551798</v>
      </c>
      <c r="K841" s="274">
        <v>0.41943429999999998</v>
      </c>
      <c r="L841" s="267">
        <v>3.6158129310344824</v>
      </c>
      <c r="M841" s="263">
        <v>2.3822831999999998</v>
      </c>
      <c r="N841" s="263">
        <v>6.3932575381409645E-2</v>
      </c>
      <c r="O841" s="262">
        <v>3.4455736087555996E-6</v>
      </c>
      <c r="P841" s="262">
        <v>1.0315254704321999E-8</v>
      </c>
      <c r="Q841" s="285">
        <v>2.0879213315399998E-2</v>
      </c>
      <c r="R841" s="281">
        <v>1.7312174999999999E-3</v>
      </c>
      <c r="S841" s="258"/>
      <c r="T841" s="258" t="s">
        <v>1165</v>
      </c>
      <c r="U841" s="258"/>
      <c r="V841" s="258"/>
      <c r="X841" s="299"/>
      <c r="Y841" s="257"/>
      <c r="Z841" s="257"/>
      <c r="AA841" s="257"/>
      <c r="AB841" s="257"/>
      <c r="AC841" s="257"/>
      <c r="AD841" s="257"/>
      <c r="AE841" s="257"/>
      <c r="AF841" s="257"/>
      <c r="AG841" s="257"/>
      <c r="AH841" s="257"/>
      <c r="AI841" s="257"/>
      <c r="AJ841" s="257"/>
    </row>
    <row r="842" spans="3:36" ht="13.8" customHeight="1">
      <c r="C842" s="284" t="s">
        <v>792</v>
      </c>
      <c r="D842" s="272"/>
      <c r="E842" s="257" t="s">
        <v>52</v>
      </c>
      <c r="F842" s="267" t="s">
        <v>2323</v>
      </c>
      <c r="G842" s="267">
        <v>1.10439797351083E-2</v>
      </c>
      <c r="H842" s="274">
        <v>5.4873567099999999E-4</v>
      </c>
      <c r="I842" s="274">
        <v>9.5444399600000005E-4</v>
      </c>
      <c r="J842" s="274">
        <v>4.7888939681082999E-3</v>
      </c>
      <c r="K842" s="274">
        <v>4.7519060999999998E-3</v>
      </c>
      <c r="L842" s="267">
        <v>4.0964707758620683E-2</v>
      </c>
      <c r="M842" s="263">
        <v>0.66471806</v>
      </c>
      <c r="N842" s="263">
        <v>1.0741211115288369E-3</v>
      </c>
      <c r="O842" s="262">
        <v>5.5485318821000004E-8</v>
      </c>
      <c r="P842" s="262">
        <v>1.8264870246940998E-10</v>
      </c>
      <c r="Q842" s="285">
        <v>5.2881382527000002E-3</v>
      </c>
      <c r="R842" s="281">
        <v>3.7089638000000001E-4</v>
      </c>
      <c r="S842" s="258"/>
      <c r="T842" s="258" t="s">
        <v>1165</v>
      </c>
      <c r="U842" s="258"/>
      <c r="V842" s="258"/>
      <c r="X842" s="299"/>
      <c r="Y842" s="257"/>
      <c r="Z842" s="257"/>
      <c r="AA842" s="257"/>
      <c r="AB842" s="257"/>
      <c r="AC842" s="257"/>
      <c r="AD842" s="257"/>
      <c r="AE842" s="257"/>
      <c r="AF842" s="257"/>
      <c r="AG842" s="257"/>
      <c r="AH842" s="257"/>
      <c r="AI842" s="257"/>
      <c r="AJ842" s="257"/>
    </row>
    <row r="843" spans="3:36" ht="13.8" customHeight="1">
      <c r="C843" s="273" t="s">
        <v>169</v>
      </c>
      <c r="D843" s="272" t="s">
        <v>170</v>
      </c>
      <c r="F843" s="291"/>
      <c r="G843" s="291"/>
      <c r="H843" s="289"/>
      <c r="I843" s="289"/>
      <c r="J843" s="289"/>
      <c r="K843" s="289"/>
      <c r="L843" s="290"/>
      <c r="M843" s="290"/>
      <c r="N843" s="290"/>
      <c r="O843" s="289"/>
      <c r="P843" s="289"/>
      <c r="Q843" s="289"/>
      <c r="R843" s="280"/>
      <c r="X843" s="257"/>
      <c r="Y843" s="257"/>
      <c r="Z843" s="257"/>
      <c r="AA843" s="257"/>
      <c r="AB843" s="257"/>
      <c r="AC843" s="257"/>
      <c r="AD843" s="257"/>
      <c r="AE843" s="257"/>
      <c r="AF843" s="257"/>
      <c r="AG843" s="257"/>
      <c r="AH843" s="257"/>
      <c r="AI843" s="257"/>
      <c r="AJ843" s="257"/>
    </row>
    <row r="844" spans="3:36" ht="13.8" customHeight="1">
      <c r="C844" s="284" t="s">
        <v>793</v>
      </c>
      <c r="D844" s="272"/>
      <c r="E844" s="257" t="s">
        <v>52</v>
      </c>
      <c r="F844" s="267" t="s">
        <v>2324</v>
      </c>
      <c r="G844" s="267">
        <v>2.7809912492856501E-2</v>
      </c>
      <c r="H844" s="274">
        <v>9.4893240800000009E-4</v>
      </c>
      <c r="I844" s="274">
        <v>2.6360561129999999E-3</v>
      </c>
      <c r="J844" s="274">
        <v>1.23832769718565E-2</v>
      </c>
      <c r="K844" s="274">
        <v>1.1841647E-2</v>
      </c>
      <c r="L844" s="267">
        <v>0.10208316379310345</v>
      </c>
      <c r="M844" s="263">
        <v>1.5305489000000001</v>
      </c>
      <c r="N844" s="263">
        <v>2.778729742217339E-3</v>
      </c>
      <c r="O844" s="262">
        <v>1.4545885136869999E-7</v>
      </c>
      <c r="P844" s="262">
        <v>4.2227576987950004E-10</v>
      </c>
      <c r="Q844" s="285">
        <v>1.3081778048700001E-2</v>
      </c>
      <c r="R844" s="281">
        <v>9.9209123999999997E-4</v>
      </c>
      <c r="S844" s="258"/>
      <c r="T844" s="258" t="s">
        <v>1165</v>
      </c>
      <c r="U844" s="258"/>
      <c r="V844" s="258"/>
      <c r="X844" s="299"/>
      <c r="Y844" s="257"/>
      <c r="Z844" s="257"/>
      <c r="AA844" s="257"/>
      <c r="AB844" s="257"/>
      <c r="AC844" s="257"/>
      <c r="AD844" s="257"/>
      <c r="AE844" s="257"/>
      <c r="AF844" s="257"/>
      <c r="AG844" s="257"/>
      <c r="AH844" s="257"/>
      <c r="AI844" s="257"/>
      <c r="AJ844" s="257"/>
    </row>
    <row r="845" spans="3:36" ht="13.8" customHeight="1">
      <c r="C845" s="284" t="s">
        <v>794</v>
      </c>
      <c r="D845" s="272"/>
      <c r="E845" s="257" t="s">
        <v>52</v>
      </c>
      <c r="F845" s="267" t="s">
        <v>2325</v>
      </c>
      <c r="G845" s="267">
        <v>2.7080098698718564</v>
      </c>
      <c r="H845" s="274">
        <v>9.4893240800000009E-4</v>
      </c>
      <c r="I845" s="274">
        <v>2.6360561129999999E-3</v>
      </c>
      <c r="J845" s="274">
        <v>2.2923832313508563</v>
      </c>
      <c r="K845" s="274">
        <v>0.41204164999999998</v>
      </c>
      <c r="L845" s="267">
        <v>3.5520831896551721</v>
      </c>
      <c r="M845" s="263">
        <v>1.5305489000000001</v>
      </c>
      <c r="N845" s="263">
        <v>6.2087965538848156E-2</v>
      </c>
      <c r="O845" s="262">
        <v>3.3470588753686996E-6</v>
      </c>
      <c r="P845" s="262">
        <v>1.0082539724877398E-8</v>
      </c>
      <c r="Q845" s="285">
        <v>1.3081778048700001E-2</v>
      </c>
      <c r="R845" s="281">
        <v>1.0818226000000001E-3</v>
      </c>
      <c r="S845" s="258"/>
      <c r="T845" s="258" t="s">
        <v>1165</v>
      </c>
      <c r="U845" s="258"/>
      <c r="V845" s="258"/>
      <c r="X845" s="299"/>
      <c r="Y845" s="257"/>
      <c r="Z845" s="257"/>
      <c r="AA845" s="257"/>
      <c r="AB845" s="257"/>
      <c r="AC845" s="257"/>
      <c r="AD845" s="257"/>
      <c r="AE845" s="257"/>
      <c r="AF845" s="257"/>
      <c r="AG845" s="257"/>
      <c r="AH845" s="257"/>
      <c r="AI845" s="257"/>
      <c r="AJ845" s="257"/>
    </row>
    <row r="846" spans="3:36" ht="13.8" customHeight="1">
      <c r="C846" s="284" t="s">
        <v>795</v>
      </c>
      <c r="D846" s="272"/>
      <c r="E846" s="257" t="s">
        <v>52</v>
      </c>
      <c r="F846" s="267" t="s">
        <v>2326</v>
      </c>
      <c r="G846" s="267">
        <v>4.2258810495813905E-2</v>
      </c>
      <c r="H846" s="274">
        <v>1.092558488E-3</v>
      </c>
      <c r="I846" s="274">
        <v>4.2758466680000006E-3</v>
      </c>
      <c r="J846" s="274">
        <v>1.8912306339813903E-2</v>
      </c>
      <c r="K846" s="274">
        <v>1.7978099000000001E-2</v>
      </c>
      <c r="L846" s="267">
        <v>0.15498361206896552</v>
      </c>
      <c r="M846" s="263">
        <v>2.2294839999999998</v>
      </c>
      <c r="N846" s="263">
        <v>4.3205023405736087E-3</v>
      </c>
      <c r="O846" s="262">
        <v>2.2797526537340001E-7</v>
      </c>
      <c r="P846" s="262">
        <v>6.127378793704998E-10</v>
      </c>
      <c r="Q846" s="285">
        <v>1.95022464769E-2</v>
      </c>
      <c r="R846" s="281">
        <v>1.5313995000000001E-3</v>
      </c>
      <c r="S846" s="258"/>
      <c r="T846" s="258" t="s">
        <v>1165</v>
      </c>
      <c r="U846" s="258"/>
      <c r="V846" s="258"/>
      <c r="X846" s="299"/>
      <c r="Y846" s="257"/>
      <c r="Z846" s="257"/>
      <c r="AA846" s="257"/>
      <c r="AB846" s="257"/>
      <c r="AC846" s="257"/>
      <c r="AD846" s="257"/>
      <c r="AE846" s="257"/>
      <c r="AF846" s="257"/>
      <c r="AG846" s="257"/>
      <c r="AH846" s="257"/>
      <c r="AI846" s="257"/>
      <c r="AJ846" s="257"/>
    </row>
    <row r="847" spans="3:36" ht="13.8" customHeight="1">
      <c r="C847" s="284" t="s">
        <v>796</v>
      </c>
      <c r="E847" s="257" t="s">
        <v>52</v>
      </c>
      <c r="F847" s="267" t="s">
        <v>2327</v>
      </c>
      <c r="G847" s="267">
        <v>5.3174588163138132</v>
      </c>
      <c r="H847" s="274">
        <v>1.092558488E-3</v>
      </c>
      <c r="I847" s="274">
        <v>4.2758466680000006E-3</v>
      </c>
      <c r="J847" s="274">
        <v>4.8939123111578136</v>
      </c>
      <c r="K847" s="274">
        <v>0.4181781</v>
      </c>
      <c r="L847" s="267">
        <v>3.6049836206896551</v>
      </c>
      <c r="M847" s="263">
        <v>2.2294839999999998</v>
      </c>
      <c r="N847" s="263">
        <v>6.3629737358039284E-2</v>
      </c>
      <c r="O847" s="262">
        <v>3.4295752553733999E-6</v>
      </c>
      <c r="P847" s="262">
        <v>1.0273001464373499E-8</v>
      </c>
      <c r="Q847" s="285">
        <v>1.95022464769E-2</v>
      </c>
      <c r="R847" s="281">
        <v>1.6211309E-3</v>
      </c>
      <c r="S847" s="258"/>
      <c r="T847" s="258" t="s">
        <v>1165</v>
      </c>
      <c r="U847" s="258"/>
      <c r="V847" s="258"/>
      <c r="X847" s="299"/>
      <c r="Y847" s="257"/>
      <c r="Z847" s="257"/>
      <c r="AA847" s="257"/>
      <c r="AB847" s="257"/>
      <c r="AC847" s="257"/>
      <c r="AD847" s="257"/>
      <c r="AE847" s="257"/>
      <c r="AF847" s="257"/>
      <c r="AG847" s="257"/>
      <c r="AH847" s="257"/>
      <c r="AI847" s="257"/>
      <c r="AJ847" s="257"/>
    </row>
    <row r="848" spans="3:36" ht="13.8" customHeight="1">
      <c r="C848" s="284" t="s">
        <v>797</v>
      </c>
      <c r="E848" s="257" t="s">
        <v>52</v>
      </c>
      <c r="F848" s="267" t="s">
        <v>2328</v>
      </c>
      <c r="G848" s="267">
        <v>3.2475702941540605E-2</v>
      </c>
      <c r="H848" s="274">
        <v>9.9531166499999997E-4</v>
      </c>
      <c r="I848" s="274">
        <v>3.1655717840000002E-3</v>
      </c>
      <c r="J848" s="274">
        <v>1.4491609492540601E-2</v>
      </c>
      <c r="K848" s="274">
        <v>1.3823210000000001E-2</v>
      </c>
      <c r="L848" s="267">
        <v>0.11916560344827586</v>
      </c>
      <c r="M848" s="263">
        <v>1.7562466999999999</v>
      </c>
      <c r="N848" s="263">
        <v>3.2765937480621204E-3</v>
      </c>
      <c r="O848" s="262">
        <v>1.721047730237E-7</v>
      </c>
      <c r="P848" s="262">
        <v>4.8377915957119995E-10</v>
      </c>
      <c r="Q848" s="285">
        <v>1.5155054291099999E-2</v>
      </c>
      <c r="R848" s="281">
        <v>1.1662428999999999E-3</v>
      </c>
      <c r="S848" s="258"/>
      <c r="T848" s="258" t="s">
        <v>1165</v>
      </c>
      <c r="U848" s="258"/>
      <c r="V848" s="258"/>
      <c r="X848" s="299"/>
      <c r="Y848" s="257"/>
      <c r="Z848" s="257"/>
      <c r="AA848" s="257"/>
      <c r="AB848" s="257"/>
      <c r="AC848" s="257"/>
      <c r="AD848" s="257"/>
      <c r="AE848" s="257"/>
      <c r="AF848" s="257"/>
      <c r="AG848" s="257"/>
      <c r="AH848" s="257"/>
      <c r="AI848" s="257"/>
      <c r="AJ848" s="257"/>
    </row>
    <row r="849" spans="3:36" ht="13.8" customHeight="1">
      <c r="C849" s="284" t="s">
        <v>798</v>
      </c>
      <c r="E849" s="257" t="s">
        <v>52</v>
      </c>
      <c r="F849" s="267" t="s">
        <v>2329</v>
      </c>
      <c r="G849" s="267">
        <v>6.6126756798585404</v>
      </c>
      <c r="H849" s="274">
        <v>9.9531166499999997E-4</v>
      </c>
      <c r="I849" s="274">
        <v>3.1655717840000002E-3</v>
      </c>
      <c r="J849" s="274">
        <v>6.1944915864095407</v>
      </c>
      <c r="K849" s="274">
        <v>0.41402320999999997</v>
      </c>
      <c r="L849" s="267">
        <v>3.5691656034482753</v>
      </c>
      <c r="M849" s="263">
        <v>1.7562466999999999</v>
      </c>
      <c r="N849" s="263">
        <v>6.2585828455768017E-2</v>
      </c>
      <c r="O849" s="262">
        <v>3.3737047330237001E-6</v>
      </c>
      <c r="P849" s="262">
        <v>1.01440430945746E-8</v>
      </c>
      <c r="Q849" s="285">
        <v>1.5155054291099999E-2</v>
      </c>
      <c r="R849" s="281">
        <v>1.2559743000000001E-3</v>
      </c>
      <c r="S849" s="258"/>
      <c r="T849" s="258" t="s">
        <v>1165</v>
      </c>
      <c r="U849" s="258"/>
      <c r="V849" s="258"/>
      <c r="X849" s="299"/>
      <c r="Y849" s="257"/>
      <c r="Z849" s="257"/>
      <c r="AA849" s="257"/>
      <c r="AB849" s="257"/>
      <c r="AC849" s="257"/>
      <c r="AD849" s="257"/>
      <c r="AE849" s="257"/>
      <c r="AF849" s="257"/>
      <c r="AG849" s="257"/>
      <c r="AH849" s="257"/>
      <c r="AI849" s="257"/>
      <c r="AJ849" s="257"/>
    </row>
    <row r="850" spans="3:36" ht="13.8" customHeight="1">
      <c r="C850" s="284" t="s">
        <v>799</v>
      </c>
      <c r="E850" s="257" t="s">
        <v>52</v>
      </c>
      <c r="F850" s="267" t="s">
        <v>2330</v>
      </c>
      <c r="G850" s="267">
        <v>4.4389698653210005E-2</v>
      </c>
      <c r="H850" s="274">
        <v>1.207155564E-3</v>
      </c>
      <c r="I850" s="274">
        <v>4.4292244790000001E-3</v>
      </c>
      <c r="J850" s="274">
        <v>1.9882533610210001E-2</v>
      </c>
      <c r="K850" s="274">
        <v>1.8870785000000001E-2</v>
      </c>
      <c r="L850" s="267">
        <v>0.16267918103448276</v>
      </c>
      <c r="M850" s="263">
        <v>2.3544868999999999</v>
      </c>
      <c r="N850" s="263">
        <v>4.5141178164378997E-3</v>
      </c>
      <c r="O850" s="262">
        <v>2.3783448140610003E-7</v>
      </c>
      <c r="P850" s="262">
        <v>6.4827570132799984E-10</v>
      </c>
      <c r="Q850" s="285">
        <v>2.0586554333000003E-2</v>
      </c>
      <c r="R850" s="281">
        <v>1.6090964999999999E-3</v>
      </c>
      <c r="S850" s="258"/>
      <c r="T850" s="258" t="s">
        <v>1165</v>
      </c>
      <c r="U850" s="258"/>
      <c r="V850" s="258"/>
      <c r="X850" s="299"/>
      <c r="Y850" s="257"/>
      <c r="Z850" s="257"/>
      <c r="AA850" s="257"/>
      <c r="AB850" s="257"/>
      <c r="AC850" s="257"/>
      <c r="AD850" s="257"/>
      <c r="AE850" s="257"/>
      <c r="AF850" s="257"/>
      <c r="AG850" s="257"/>
      <c r="AH850" s="257"/>
      <c r="AI850" s="257"/>
      <c r="AJ850" s="257"/>
    </row>
    <row r="851" spans="3:36" ht="13.8" customHeight="1">
      <c r="C851" s="284" t="s">
        <v>800</v>
      </c>
      <c r="E851" s="257" t="s">
        <v>52</v>
      </c>
      <c r="F851" s="267" t="s">
        <v>2331</v>
      </c>
      <c r="G851" s="267">
        <v>6.3845897431352103</v>
      </c>
      <c r="H851" s="274">
        <v>1.207155564E-3</v>
      </c>
      <c r="I851" s="274">
        <v>4.4292244790000001E-3</v>
      </c>
      <c r="J851" s="274">
        <v>5.9598825730922105</v>
      </c>
      <c r="K851" s="274">
        <v>0.41907079000000003</v>
      </c>
      <c r="L851" s="267">
        <v>3.6126792241379313</v>
      </c>
      <c r="M851" s="263">
        <v>2.3544868999999999</v>
      </c>
      <c r="N851" s="263">
        <v>6.3823354022108786E-2</v>
      </c>
      <c r="O851" s="262">
        <v>3.4394345214061E-6</v>
      </c>
      <c r="P851" s="262">
        <v>1.0308539906325998E-8</v>
      </c>
      <c r="Q851" s="285">
        <v>2.0586554333000003E-2</v>
      </c>
      <c r="R851" s="281">
        <v>1.6988279000000001E-3</v>
      </c>
      <c r="S851" s="258"/>
      <c r="T851" s="258" t="s">
        <v>1165</v>
      </c>
      <c r="U851" s="258"/>
      <c r="V851" s="258"/>
      <c r="X851" s="299"/>
      <c r="Y851" s="257"/>
      <c r="Z851" s="257"/>
      <c r="AA851" s="257"/>
      <c r="AB851" s="257"/>
      <c r="AC851" s="257"/>
      <c r="AD851" s="257"/>
      <c r="AE851" s="257"/>
      <c r="AF851" s="257"/>
      <c r="AG851" s="257"/>
      <c r="AH851" s="257"/>
      <c r="AI851" s="257"/>
      <c r="AJ851" s="257"/>
    </row>
    <row r="852" spans="3:36" ht="13.8" customHeight="1">
      <c r="C852" s="284" t="s">
        <v>801</v>
      </c>
      <c r="E852" s="257" t="s">
        <v>52</v>
      </c>
      <c r="F852" s="267" t="s">
        <v>2332</v>
      </c>
      <c r="G852" s="267">
        <v>6.7405748836107698E-2</v>
      </c>
      <c r="H852" s="274">
        <v>1.389233855E-3</v>
      </c>
      <c r="I852" s="274">
        <v>7.0855198820000001E-3</v>
      </c>
      <c r="J852" s="274">
        <v>3.02791340991077E-2</v>
      </c>
      <c r="K852" s="274">
        <v>2.8651861000000001E-2</v>
      </c>
      <c r="L852" s="267">
        <v>0.24699880172413793</v>
      </c>
      <c r="M852" s="263">
        <v>3.4568774000000002</v>
      </c>
      <c r="N852" s="263">
        <v>6.9869311217479963E-3</v>
      </c>
      <c r="O852" s="262">
        <v>3.704322323084E-7</v>
      </c>
      <c r="P852" s="262">
        <v>9.4794364564380019E-10</v>
      </c>
      <c r="Q852" s="285">
        <v>3.0745181785300002E-2</v>
      </c>
      <c r="R852" s="281">
        <v>2.4690951000000002E-3</v>
      </c>
      <c r="S852" s="258"/>
      <c r="T852" s="258" t="s">
        <v>1165</v>
      </c>
      <c r="U852" s="258"/>
      <c r="V852" s="258"/>
      <c r="X852" s="299"/>
      <c r="Y852" s="257"/>
      <c r="Z852" s="257"/>
      <c r="AA852" s="257"/>
      <c r="AB852" s="257"/>
      <c r="AC852" s="257"/>
      <c r="AD852" s="257"/>
      <c r="AE852" s="257"/>
      <c r="AF852" s="257"/>
      <c r="AG852" s="257"/>
      <c r="AH852" s="257"/>
      <c r="AI852" s="257"/>
      <c r="AJ852" s="257"/>
    </row>
    <row r="853" spans="3:36" ht="13.8" customHeight="1">
      <c r="C853" s="284" t="s">
        <v>802</v>
      </c>
      <c r="E853" s="257" t="s">
        <v>52</v>
      </c>
      <c r="F853" s="267" t="s">
        <v>2333</v>
      </c>
      <c r="G853" s="267">
        <v>2.2018359927156499E-2</v>
      </c>
      <c r="H853" s="274">
        <v>5.7525846230000008E-4</v>
      </c>
      <c r="I853" s="274">
        <v>1.5360998499999998E-3</v>
      </c>
      <c r="J853" s="274">
        <v>1.1242020314856499E-2</v>
      </c>
      <c r="K853" s="274">
        <v>8.6649812999999992E-3</v>
      </c>
      <c r="L853" s="267">
        <v>7.4698114655172398E-2</v>
      </c>
      <c r="M853" s="263">
        <v>1.0016262</v>
      </c>
      <c r="N853" s="263">
        <v>1.9296978429628599E-3</v>
      </c>
      <c r="O853" s="262">
        <v>9.9418063870599985E-8</v>
      </c>
      <c r="P853" s="262">
        <v>3.075847568131699E-10</v>
      </c>
      <c r="Q853" s="285">
        <v>1.1728616131299999E-2</v>
      </c>
      <c r="R853" s="281">
        <v>9.8990488999999991E-4</v>
      </c>
      <c r="S853" s="258"/>
      <c r="T853" s="258" t="s">
        <v>1165</v>
      </c>
      <c r="U853" s="258"/>
      <c r="V853" s="258"/>
      <c r="X853" s="299"/>
      <c r="Y853" s="257"/>
      <c r="Z853" s="257"/>
      <c r="AA853" s="257"/>
      <c r="AB853" s="257"/>
      <c r="AC853" s="257"/>
      <c r="AD853" s="257"/>
      <c r="AE853" s="257"/>
      <c r="AF853" s="257"/>
      <c r="AG853" s="257"/>
      <c r="AH853" s="257"/>
      <c r="AI853" s="257"/>
      <c r="AJ853" s="257"/>
    </row>
    <row r="854" spans="3:36" ht="13.8" customHeight="1">
      <c r="C854" s="284" t="s">
        <v>803</v>
      </c>
      <c r="D854" s="272"/>
      <c r="E854" s="257" t="s">
        <v>52</v>
      </c>
      <c r="F854" s="267" t="s">
        <v>2334</v>
      </c>
      <c r="G854" s="267">
        <v>2.7922183935471567</v>
      </c>
      <c r="H854" s="274">
        <v>5.7525846230000008E-4</v>
      </c>
      <c r="I854" s="274">
        <v>1.5360998499999998E-3</v>
      </c>
      <c r="J854" s="274">
        <v>2.3812420552348565</v>
      </c>
      <c r="K854" s="274">
        <v>0.40886497999999999</v>
      </c>
      <c r="L854" s="267">
        <v>3.5246981034482756</v>
      </c>
      <c r="M854" s="263">
        <v>1.0016262</v>
      </c>
      <c r="N854" s="263">
        <v>6.1238933381411474E-2</v>
      </c>
      <c r="O854" s="262">
        <v>3.3010180728706001E-6</v>
      </c>
      <c r="P854" s="262">
        <v>9.9678487018142718E-9</v>
      </c>
      <c r="Q854" s="285">
        <v>1.1728616131299999E-2</v>
      </c>
      <c r="R854" s="281">
        <v>1.0796363E-3</v>
      </c>
      <c r="S854" s="258"/>
      <c r="T854" s="258" t="s">
        <v>1165</v>
      </c>
      <c r="U854" s="258"/>
      <c r="V854" s="258"/>
      <c r="X854" s="299"/>
      <c r="Y854" s="257"/>
      <c r="Z854" s="257"/>
      <c r="AA854" s="257"/>
      <c r="AB854" s="257"/>
      <c r="AC854" s="257"/>
      <c r="AD854" s="257"/>
      <c r="AE854" s="257"/>
      <c r="AF854" s="257"/>
      <c r="AG854" s="257"/>
      <c r="AH854" s="257"/>
      <c r="AI854" s="257"/>
      <c r="AJ854" s="257"/>
    </row>
    <row r="855" spans="3:36" ht="13.8" customHeight="1">
      <c r="C855" s="284" t="s">
        <v>804</v>
      </c>
      <c r="E855" s="257" t="s">
        <v>52</v>
      </c>
      <c r="F855" s="267" t="s">
        <v>2335</v>
      </c>
      <c r="G855" s="267">
        <v>2.1176928686216602E-2</v>
      </c>
      <c r="H855" s="274">
        <v>1.0386911579999998E-3</v>
      </c>
      <c r="I855" s="274">
        <v>1.735861117E-3</v>
      </c>
      <c r="J855" s="274">
        <v>9.3982644112166006E-3</v>
      </c>
      <c r="K855" s="274">
        <v>9.0041119999999999E-3</v>
      </c>
      <c r="L855" s="267">
        <v>7.7621655172413789E-2</v>
      </c>
      <c r="M855" s="263">
        <v>1.2462348000000001</v>
      </c>
      <c r="N855" s="263">
        <v>2.0146866465724812E-3</v>
      </c>
      <c r="O855" s="262">
        <v>1.0372826641150003E-7</v>
      </c>
      <c r="P855" s="262">
        <v>3.4725613141579998E-10</v>
      </c>
      <c r="Q855" s="285">
        <v>1.0363419666699999E-2</v>
      </c>
      <c r="R855" s="281">
        <v>7.4144882999999996E-4</v>
      </c>
      <c r="S855" s="258"/>
      <c r="T855" s="258" t="s">
        <v>1165</v>
      </c>
      <c r="U855" s="258"/>
      <c r="V855" s="258"/>
      <c r="X855" s="299"/>
      <c r="Y855" s="257"/>
      <c r="Z855" s="257"/>
      <c r="AA855" s="257"/>
      <c r="AB855" s="257"/>
      <c r="AC855" s="257"/>
      <c r="AD855" s="257"/>
      <c r="AE855" s="257"/>
      <c r="AF855" s="257"/>
      <c r="AG855" s="257"/>
      <c r="AH855" s="257"/>
      <c r="AI855" s="257"/>
      <c r="AJ855" s="257"/>
    </row>
    <row r="856" spans="3:36" ht="13.8" customHeight="1">
      <c r="C856" s="284" t="s">
        <v>805</v>
      </c>
      <c r="E856" s="257" t="s">
        <v>52</v>
      </c>
      <c r="F856" s="267" t="s">
        <v>2336</v>
      </c>
      <c r="G856" s="267">
        <v>2.4348196837251999E-2</v>
      </c>
      <c r="H856" s="274">
        <v>9.1452199599999999E-4</v>
      </c>
      <c r="I856" s="274">
        <v>2.2431896240000001E-3</v>
      </c>
      <c r="J856" s="274">
        <v>1.0819030217252E-2</v>
      </c>
      <c r="K856" s="274">
        <v>1.0371455E-2</v>
      </c>
      <c r="L856" s="267">
        <v>8.9409094827586202E-2</v>
      </c>
      <c r="M856" s="263">
        <v>1.3630956999999999</v>
      </c>
      <c r="N856" s="263">
        <v>2.409346716854617E-3</v>
      </c>
      <c r="O856" s="262">
        <v>1.2568929358619999E-7</v>
      </c>
      <c r="P856" s="262">
        <v>3.7664421998940008E-10</v>
      </c>
      <c r="Q856" s="285">
        <v>1.15435406752E-2</v>
      </c>
      <c r="R856" s="281">
        <v>8.6288197000000005E-4</v>
      </c>
      <c r="S856" s="258"/>
      <c r="T856" s="258" t="s">
        <v>1165</v>
      </c>
      <c r="U856" s="258"/>
      <c r="V856" s="258"/>
      <c r="X856" s="299"/>
      <c r="Y856" s="257"/>
      <c r="Z856" s="257"/>
      <c r="AA856" s="257"/>
      <c r="AB856" s="257"/>
      <c r="AC856" s="257"/>
      <c r="AD856" s="257"/>
      <c r="AE856" s="257"/>
      <c r="AF856" s="257"/>
      <c r="AG856" s="257"/>
      <c r="AH856" s="257"/>
      <c r="AI856" s="257"/>
      <c r="AJ856" s="257"/>
    </row>
    <row r="857" spans="3:36" ht="13.8" customHeight="1">
      <c r="C857" s="284" t="s">
        <v>806</v>
      </c>
      <c r="E857" s="257" t="s">
        <v>52</v>
      </c>
      <c r="F857" s="267" t="s">
        <v>2337</v>
      </c>
      <c r="G857" s="267">
        <v>3.0045481878822522</v>
      </c>
      <c r="H857" s="274">
        <v>9.1452199599999999E-4</v>
      </c>
      <c r="I857" s="274">
        <v>2.2431896240000001E-3</v>
      </c>
      <c r="J857" s="274">
        <v>2.5908190162622522</v>
      </c>
      <c r="K857" s="274">
        <v>0.41057146</v>
      </c>
      <c r="L857" s="267">
        <v>3.5394091379310342</v>
      </c>
      <c r="M857" s="263">
        <v>1.3630956999999999</v>
      </c>
      <c r="N857" s="263">
        <v>6.1718582743661904E-2</v>
      </c>
      <c r="O857" s="262">
        <v>3.3272893315862004E-6</v>
      </c>
      <c r="P857" s="262">
        <v>1.0036908164988098E-8</v>
      </c>
      <c r="Q857" s="285">
        <v>1.15435406752E-2</v>
      </c>
      <c r="R857" s="281">
        <v>9.5261336000000002E-4</v>
      </c>
      <c r="S857" s="258"/>
      <c r="T857" s="258" t="s">
        <v>1165</v>
      </c>
      <c r="U857" s="258"/>
      <c r="V857" s="258"/>
      <c r="X857" s="299"/>
      <c r="Y857" s="257"/>
      <c r="Z857" s="257"/>
      <c r="AA857" s="257"/>
      <c r="AB857" s="257"/>
      <c r="AC857" s="257"/>
      <c r="AD857" s="257"/>
      <c r="AE857" s="257"/>
      <c r="AF857" s="257"/>
      <c r="AG857" s="257"/>
      <c r="AH857" s="257"/>
      <c r="AI857" s="257"/>
      <c r="AJ857" s="257"/>
    </row>
    <row r="858" spans="3:36" ht="13.8" customHeight="1">
      <c r="C858" s="284" t="s">
        <v>807</v>
      </c>
      <c r="E858" s="257" t="s">
        <v>52</v>
      </c>
      <c r="F858" s="267" t="s">
        <v>2338</v>
      </c>
      <c r="G858" s="267">
        <v>2.9616024725476101E-2</v>
      </c>
      <c r="H858" s="274">
        <v>9.6688567500000002E-4</v>
      </c>
      <c r="I858" s="274">
        <v>2.841029907E-3</v>
      </c>
      <c r="J858" s="274">
        <v>1.3199406143476099E-2</v>
      </c>
      <c r="K858" s="274">
        <v>1.2608703000000001E-2</v>
      </c>
      <c r="L858" s="267">
        <v>0.10869571551724137</v>
      </c>
      <c r="M858" s="263">
        <v>1.6179158</v>
      </c>
      <c r="N858" s="263">
        <v>2.9714513981108611E-3</v>
      </c>
      <c r="O858" s="262">
        <v>1.5577340802790002E-7</v>
      </c>
      <c r="P858" s="262">
        <v>4.4608352757219991E-10</v>
      </c>
      <c r="Q858" s="285">
        <v>1.38843368522E-2</v>
      </c>
      <c r="R858" s="281">
        <v>1.0595048E-3</v>
      </c>
      <c r="S858" s="258"/>
      <c r="T858" s="258" t="s">
        <v>1165</v>
      </c>
      <c r="U858" s="258"/>
      <c r="V858" s="258"/>
      <c r="X858" s="299"/>
      <c r="Y858" s="257"/>
      <c r="Z858" s="257"/>
      <c r="AA858" s="257"/>
      <c r="AB858" s="257"/>
      <c r="AC858" s="257"/>
      <c r="AD858" s="257"/>
      <c r="AE858" s="257"/>
      <c r="AF858" s="257"/>
      <c r="AG858" s="257"/>
      <c r="AH858" s="257"/>
      <c r="AI858" s="257"/>
      <c r="AJ858" s="257"/>
    </row>
    <row r="859" spans="3:36" ht="13.8" customHeight="1">
      <c r="C859" s="284" t="s">
        <v>808</v>
      </c>
      <c r="E859" s="257" t="s">
        <v>52</v>
      </c>
      <c r="F859" s="267" t="s">
        <v>2339</v>
      </c>
      <c r="G859" s="267">
        <v>5.4698160074094755</v>
      </c>
      <c r="H859" s="274">
        <v>9.6688567500000002E-4</v>
      </c>
      <c r="I859" s="274">
        <v>2.841029907E-3</v>
      </c>
      <c r="J859" s="274">
        <v>5.0531993918274756</v>
      </c>
      <c r="K859" s="274">
        <v>0.41280869999999997</v>
      </c>
      <c r="L859" s="267">
        <v>3.5586956896551718</v>
      </c>
      <c r="M859" s="263">
        <v>1.6179158</v>
      </c>
      <c r="N859" s="263">
        <v>6.2280686599848138E-2</v>
      </c>
      <c r="O859" s="262">
        <v>3.3573733980278997E-6</v>
      </c>
      <c r="P859" s="262">
        <v>1.0106347442574499E-8</v>
      </c>
      <c r="Q859" s="285">
        <v>1.38843368522E-2</v>
      </c>
      <c r="R859" s="281">
        <v>1.1492361999999999E-3</v>
      </c>
      <c r="S859" s="258"/>
      <c r="T859" s="258" t="s">
        <v>1165</v>
      </c>
      <c r="U859" s="258"/>
      <c r="V859" s="258"/>
      <c r="X859" s="299"/>
      <c r="Y859" s="257"/>
      <c r="Z859" s="257"/>
      <c r="AA859" s="257"/>
      <c r="AB859" s="257"/>
      <c r="AC859" s="257"/>
      <c r="AD859" s="257"/>
      <c r="AE859" s="257"/>
      <c r="AF859" s="257"/>
      <c r="AG859" s="257"/>
      <c r="AH859" s="257"/>
      <c r="AI859" s="257"/>
      <c r="AJ859" s="257"/>
    </row>
    <row r="860" spans="3:36" ht="13.8" customHeight="1">
      <c r="C860" s="284" t="s">
        <v>809</v>
      </c>
      <c r="E860" s="257" t="s">
        <v>52</v>
      </c>
      <c r="F860" s="267" t="s">
        <v>2340</v>
      </c>
      <c r="G860" s="267">
        <v>3.638894516005E-2</v>
      </c>
      <c r="H860" s="274">
        <v>1.0342103960000002E-3</v>
      </c>
      <c r="I860" s="274">
        <v>3.6096817340000005E-3</v>
      </c>
      <c r="J860" s="274">
        <v>1.6259888030050001E-2</v>
      </c>
      <c r="K860" s="274">
        <v>1.5485165E-2</v>
      </c>
      <c r="L860" s="267">
        <v>0.13349280172413794</v>
      </c>
      <c r="M860" s="263">
        <v>1.9455416000000001</v>
      </c>
      <c r="N860" s="263">
        <v>3.6941572144895763E-3</v>
      </c>
      <c r="O860" s="262">
        <v>1.94452971646E-7</v>
      </c>
      <c r="P860" s="262">
        <v>5.3536264688750011E-10</v>
      </c>
      <c r="Q860" s="285">
        <v>1.6893931365399999E-2</v>
      </c>
      <c r="R860" s="281">
        <v>1.3123054999999999E-3</v>
      </c>
      <c r="S860" s="258"/>
      <c r="T860" s="258" t="s">
        <v>1165</v>
      </c>
      <c r="U860" s="258"/>
      <c r="V860" s="258"/>
      <c r="X860" s="299"/>
      <c r="Y860" s="257"/>
      <c r="Z860" s="257"/>
      <c r="AA860" s="257"/>
      <c r="AB860" s="257"/>
      <c r="AC860" s="257"/>
      <c r="AD860" s="257"/>
      <c r="AE860" s="257"/>
      <c r="AF860" s="257"/>
      <c r="AG860" s="257"/>
      <c r="AH860" s="257"/>
      <c r="AI860" s="257"/>
      <c r="AJ860" s="257"/>
    </row>
    <row r="861" spans="3:36" ht="13.8" customHeight="1">
      <c r="C861" s="284" t="s">
        <v>810</v>
      </c>
      <c r="E861" s="257" t="s">
        <v>52</v>
      </c>
      <c r="F861" s="267" t="s">
        <v>2341</v>
      </c>
      <c r="G861" s="267">
        <v>8.2365889782370498</v>
      </c>
      <c r="H861" s="274">
        <v>1.0342103960000002E-3</v>
      </c>
      <c r="I861" s="274">
        <v>3.6096817340000005E-3</v>
      </c>
      <c r="J861" s="274">
        <v>7.8162599161070503</v>
      </c>
      <c r="K861" s="274">
        <v>0.41568516999999999</v>
      </c>
      <c r="L861" s="267">
        <v>3.5834928448275858</v>
      </c>
      <c r="M861" s="263">
        <v>1.9455416000000001</v>
      </c>
      <c r="N861" s="263">
        <v>6.3003392708354145E-2</v>
      </c>
      <c r="O861" s="262">
        <v>3.3960529816460003E-6</v>
      </c>
      <c r="P861" s="262">
        <v>1.0195626481888499E-8</v>
      </c>
      <c r="Q861" s="285">
        <v>1.6893931365399999E-2</v>
      </c>
      <c r="R861" s="281">
        <v>1.4020369E-3</v>
      </c>
      <c r="S861" s="258"/>
      <c r="T861" s="258" t="s">
        <v>1165</v>
      </c>
      <c r="U861" s="258"/>
      <c r="V861" s="258"/>
      <c r="X861" s="299"/>
      <c r="Y861" s="257"/>
      <c r="Z861" s="257"/>
      <c r="AA861" s="257"/>
      <c r="AB861" s="257"/>
      <c r="AC861" s="257"/>
      <c r="AD861" s="257"/>
      <c r="AE861" s="257"/>
      <c r="AF861" s="257"/>
      <c r="AG861" s="257"/>
      <c r="AH861" s="257"/>
      <c r="AI861" s="257"/>
      <c r="AJ861" s="257"/>
    </row>
    <row r="862" spans="3:36" ht="13.8" customHeight="1">
      <c r="C862" s="284" t="s">
        <v>811</v>
      </c>
      <c r="E862" s="257" t="s">
        <v>52</v>
      </c>
      <c r="F862" s="267" t="s">
        <v>2342</v>
      </c>
      <c r="G862" s="267">
        <v>3.08200995425559E-2</v>
      </c>
      <c r="H862" s="274">
        <v>9.7885451000000005E-4</v>
      </c>
      <c r="I862" s="274">
        <v>2.97767911E-3</v>
      </c>
      <c r="J862" s="274">
        <v>1.37434919225559E-2</v>
      </c>
      <c r="K862" s="274">
        <v>1.3120074000000001E-2</v>
      </c>
      <c r="L862" s="267">
        <v>0.11310408620689655</v>
      </c>
      <c r="M862" s="263">
        <v>1.6761604000000001</v>
      </c>
      <c r="N862" s="263">
        <v>3.0999323815573063E-3</v>
      </c>
      <c r="O862" s="262">
        <v>1.6264977201040001E-7</v>
      </c>
      <c r="P862" s="262">
        <v>4.619553693639E-10</v>
      </c>
      <c r="Q862" s="285">
        <v>1.4419375721200001E-2</v>
      </c>
      <c r="R862" s="281">
        <v>1.1044471E-3</v>
      </c>
      <c r="S862" s="258"/>
      <c r="T862" s="258" t="s">
        <v>1165</v>
      </c>
      <c r="U862" s="258"/>
      <c r="V862" s="258"/>
      <c r="X862" s="299"/>
      <c r="Y862" s="257"/>
      <c r="Z862" s="257"/>
      <c r="AA862" s="257"/>
      <c r="AB862" s="257"/>
      <c r="AC862" s="257"/>
      <c r="AD862" s="257"/>
      <c r="AE862" s="257"/>
      <c r="AF862" s="257"/>
      <c r="AG862" s="257"/>
      <c r="AH862" s="257"/>
      <c r="AI862" s="257"/>
      <c r="AJ862" s="257"/>
    </row>
    <row r="863" spans="3:36" ht="13.8" customHeight="1">
      <c r="C863" s="284" t="s">
        <v>812</v>
      </c>
      <c r="E863" s="257" t="s">
        <v>52</v>
      </c>
      <c r="F863" s="267" t="s">
        <v>2343</v>
      </c>
      <c r="G863" s="267">
        <v>2.9060201354295558</v>
      </c>
      <c r="H863" s="274">
        <v>9.7885451000000005E-4</v>
      </c>
      <c r="I863" s="274">
        <v>2.97767911E-3</v>
      </c>
      <c r="J863" s="274">
        <v>2.4887435318095559</v>
      </c>
      <c r="K863" s="274">
        <v>0.41332006999999998</v>
      </c>
      <c r="L863" s="267">
        <v>3.5631040517241375</v>
      </c>
      <c r="M863" s="263">
        <v>1.6761604000000001</v>
      </c>
      <c r="N863" s="263">
        <v>6.2409168408540522E-2</v>
      </c>
      <c r="O863" s="262">
        <v>3.3642498120104001E-6</v>
      </c>
      <c r="P863" s="262">
        <v>1.0122219254362498E-8</v>
      </c>
      <c r="Q863" s="285">
        <v>1.4419375721200001E-2</v>
      </c>
      <c r="R863" s="281">
        <v>1.1941784999999999E-3</v>
      </c>
      <c r="S863" s="258"/>
      <c r="T863" s="258" t="s">
        <v>1165</v>
      </c>
      <c r="U863" s="258"/>
      <c r="V863" s="258"/>
      <c r="X863" s="299"/>
      <c r="Y863" s="257"/>
      <c r="Z863" s="257"/>
      <c r="AA863" s="257"/>
      <c r="AB863" s="257"/>
      <c r="AC863" s="257"/>
      <c r="AD863" s="257"/>
      <c r="AE863" s="257"/>
      <c r="AF863" s="257"/>
      <c r="AG863" s="257"/>
      <c r="AH863" s="257"/>
      <c r="AI863" s="257"/>
      <c r="AJ863" s="257"/>
    </row>
    <row r="864" spans="3:36" ht="13.8" customHeight="1">
      <c r="C864" s="284" t="s">
        <v>813</v>
      </c>
      <c r="E864" s="257" t="s">
        <v>52</v>
      </c>
      <c r="F864" s="267" t="s">
        <v>2344</v>
      </c>
      <c r="G864" s="267">
        <v>8.3335268022990988E-2</v>
      </c>
      <c r="H864" s="274">
        <v>2.2404091900000002E-3</v>
      </c>
      <c r="I864" s="274">
        <v>8.2373063930000004E-3</v>
      </c>
      <c r="J864" s="274">
        <v>3.7531663439990995E-2</v>
      </c>
      <c r="K864" s="274">
        <v>3.5325888999999999E-2</v>
      </c>
      <c r="L864" s="267">
        <v>0.30453352586206894</v>
      </c>
      <c r="M864" s="263">
        <v>4.3900490999999997</v>
      </c>
      <c r="N864" s="263">
        <v>8.4362958339021642E-3</v>
      </c>
      <c r="O864" s="262">
        <v>4.4427102979560002E-7</v>
      </c>
      <c r="P864" s="262">
        <v>1.2131691371600999E-9</v>
      </c>
      <c r="Q864" s="285">
        <v>3.8842863578999999E-2</v>
      </c>
      <c r="R864" s="281">
        <v>3.0500293000000002E-3</v>
      </c>
      <c r="S864" s="258"/>
      <c r="T864" s="258" t="s">
        <v>1165</v>
      </c>
      <c r="U864" s="258"/>
      <c r="V864" s="258"/>
      <c r="X864" s="299"/>
      <c r="Y864" s="257"/>
      <c r="Z864" s="257"/>
      <c r="AA864" s="257"/>
      <c r="AB864" s="257"/>
      <c r="AC864" s="257"/>
      <c r="AD864" s="257"/>
      <c r="AE864" s="257"/>
      <c r="AF864" s="257"/>
      <c r="AG864" s="257"/>
      <c r="AH864" s="257"/>
      <c r="AI864" s="257"/>
      <c r="AJ864" s="257"/>
    </row>
    <row r="865" spans="3:36" ht="13.8" customHeight="1">
      <c r="C865" s="284" t="s">
        <v>814</v>
      </c>
      <c r="E865" s="257" t="s">
        <v>52</v>
      </c>
      <c r="F865" s="267" t="s">
        <v>2345</v>
      </c>
      <c r="G865" s="267">
        <v>11.733534785894991</v>
      </c>
      <c r="H865" s="274">
        <v>2.2404091900000002E-3</v>
      </c>
      <c r="I865" s="274">
        <v>8.2373063930000004E-3</v>
      </c>
      <c r="J865" s="274">
        <v>11.287531180311991</v>
      </c>
      <c r="K865" s="274">
        <v>0.43552589000000003</v>
      </c>
      <c r="L865" s="267">
        <v>3.7545335344827588</v>
      </c>
      <c r="M865" s="263">
        <v>4.3900490999999997</v>
      </c>
      <c r="N865" s="263">
        <v>6.7745530479302735E-2</v>
      </c>
      <c r="O865" s="262">
        <v>3.6458709797956007E-6</v>
      </c>
      <c r="P865" s="262">
        <v>1.0873433262161101E-8</v>
      </c>
      <c r="Q865" s="285">
        <v>3.8842863578999999E-2</v>
      </c>
      <c r="R865" s="281">
        <v>3.1397606999999999E-3</v>
      </c>
      <c r="S865" s="258"/>
      <c r="T865" s="258" t="s">
        <v>1165</v>
      </c>
      <c r="U865" s="258"/>
      <c r="V865" s="258"/>
      <c r="X865" s="299"/>
      <c r="Y865" s="257"/>
      <c r="Z865" s="257"/>
      <c r="AA865" s="257"/>
      <c r="AB865" s="257"/>
      <c r="AC865" s="257"/>
      <c r="AD865" s="257"/>
      <c r="AE865" s="257"/>
      <c r="AF865" s="257"/>
      <c r="AG865" s="257"/>
      <c r="AH865" s="257"/>
      <c r="AI865" s="257"/>
      <c r="AJ865" s="257"/>
    </row>
    <row r="866" spans="3:36" ht="13.8" customHeight="1">
      <c r="C866" s="284" t="s">
        <v>815</v>
      </c>
      <c r="E866" s="257" t="s">
        <v>52</v>
      </c>
      <c r="F866" s="267" t="s">
        <v>2346</v>
      </c>
      <c r="G866" s="267">
        <v>2.4554579036252799E-2</v>
      </c>
      <c r="H866" s="274">
        <v>1.2020096710000001E-3</v>
      </c>
      <c r="I866" s="274">
        <v>1.9963335689999998E-3</v>
      </c>
      <c r="J866" s="274">
        <v>1.0934721796252799E-2</v>
      </c>
      <c r="K866" s="274">
        <v>1.0421514E-2</v>
      </c>
      <c r="L866" s="267">
        <v>8.9840637931034473E-2</v>
      </c>
      <c r="M866" s="263">
        <v>1.4400736999999999</v>
      </c>
      <c r="N866" s="263">
        <v>2.3282085152180206E-3</v>
      </c>
      <c r="O866" s="262">
        <v>1.1980925023779999E-7</v>
      </c>
      <c r="P866" s="262">
        <v>4.0212527507190002E-10</v>
      </c>
      <c r="Q866" s="285">
        <v>1.2055180338E-2</v>
      </c>
      <c r="R866" s="281">
        <v>8.6496632000000002E-4</v>
      </c>
      <c r="S866" s="258"/>
      <c r="T866" s="258" t="s">
        <v>1165</v>
      </c>
      <c r="U866" s="258"/>
      <c r="V866" s="258"/>
      <c r="X866" s="299"/>
      <c r="Y866" s="257"/>
      <c r="Z866" s="257"/>
      <c r="AA866" s="257"/>
      <c r="AB866" s="257"/>
      <c r="AC866" s="257"/>
      <c r="AD866" s="257"/>
      <c r="AE866" s="257"/>
      <c r="AF866" s="257"/>
      <c r="AG866" s="257"/>
      <c r="AH866" s="257"/>
      <c r="AI866" s="257"/>
      <c r="AJ866" s="257"/>
    </row>
    <row r="867" spans="3:36" ht="13.8" customHeight="1">
      <c r="C867" s="284" t="s">
        <v>816</v>
      </c>
      <c r="E867" s="257" t="s">
        <v>52</v>
      </c>
      <c r="F867" s="267" t="s">
        <v>2347</v>
      </c>
      <c r="G867" s="267">
        <v>2.8712968559666298E-2</v>
      </c>
      <c r="H867" s="274">
        <v>9.5790904699999998E-4</v>
      </c>
      <c r="I867" s="274">
        <v>2.7385429550000001E-3</v>
      </c>
      <c r="J867" s="274">
        <v>1.2791341557666302E-2</v>
      </c>
      <c r="K867" s="274">
        <v>1.2225175E-2</v>
      </c>
      <c r="L867" s="267">
        <v>0.1053894396551724</v>
      </c>
      <c r="M867" s="263">
        <v>1.5742323</v>
      </c>
      <c r="N867" s="263">
        <v>2.875090527224507E-3</v>
      </c>
      <c r="O867" s="262">
        <v>1.506161271483E-7</v>
      </c>
      <c r="P867" s="262">
        <v>4.3417964873080006E-10</v>
      </c>
      <c r="Q867" s="285">
        <v>1.3483057450400002E-2</v>
      </c>
      <c r="R867" s="281">
        <v>1.0257980000000001E-3</v>
      </c>
      <c r="S867" s="258"/>
      <c r="T867" s="258" t="s">
        <v>1165</v>
      </c>
      <c r="U867" s="258"/>
      <c r="V867" s="258"/>
      <c r="X867" s="299"/>
      <c r="Y867" s="257"/>
      <c r="Z867" s="257"/>
      <c r="AA867" s="257"/>
      <c r="AB867" s="257"/>
      <c r="AC867" s="257"/>
      <c r="AD867" s="257"/>
      <c r="AE867" s="257"/>
      <c r="AF867" s="257"/>
      <c r="AG867" s="257"/>
      <c r="AH867" s="257"/>
      <c r="AI867" s="257"/>
      <c r="AJ867" s="257"/>
    </row>
    <row r="868" spans="3:36" ht="13.8" customHeight="1">
      <c r="C868" s="284" t="s">
        <v>817</v>
      </c>
      <c r="E868" s="257" t="s">
        <v>52</v>
      </c>
      <c r="F868" s="267" t="s">
        <v>2348</v>
      </c>
      <c r="G868" s="267">
        <v>2.9939129935916662</v>
      </c>
      <c r="H868" s="274">
        <v>9.5790904699999998E-4</v>
      </c>
      <c r="I868" s="274">
        <v>2.7385429550000001E-3</v>
      </c>
      <c r="J868" s="274">
        <v>2.5777913615896662</v>
      </c>
      <c r="K868" s="274">
        <v>0.41242518</v>
      </c>
      <c r="L868" s="267">
        <v>3.5553894827586205</v>
      </c>
      <c r="M868" s="263">
        <v>1.5742323</v>
      </c>
      <c r="N868" s="263">
        <v>6.2184325218085763E-2</v>
      </c>
      <c r="O868" s="262">
        <v>3.3522160861482998E-6</v>
      </c>
      <c r="P868" s="262">
        <v>1.00944435837259E-8</v>
      </c>
      <c r="Q868" s="285">
        <v>1.3483057450400002E-2</v>
      </c>
      <c r="R868" s="281">
        <v>1.1155294E-3</v>
      </c>
      <c r="S868" s="258"/>
      <c r="T868" s="258" t="s">
        <v>1165</v>
      </c>
      <c r="U868" s="258"/>
      <c r="V868" s="258"/>
      <c r="X868" s="299"/>
      <c r="Y868" s="257"/>
      <c r="Z868" s="257"/>
      <c r="AA868" s="257"/>
      <c r="AB868" s="257"/>
      <c r="AC868" s="257"/>
      <c r="AD868" s="257"/>
      <c r="AE868" s="257"/>
      <c r="AF868" s="257"/>
      <c r="AG868" s="257"/>
      <c r="AH868" s="257"/>
      <c r="AI868" s="257"/>
      <c r="AJ868" s="257"/>
    </row>
    <row r="869" spans="3:36" ht="13.8" customHeight="1">
      <c r="C869" s="284" t="s">
        <v>818</v>
      </c>
      <c r="E869" s="257" t="s">
        <v>52</v>
      </c>
      <c r="F869" s="267" t="s">
        <v>2349</v>
      </c>
      <c r="G869" s="267">
        <v>2.6756346500411698E-2</v>
      </c>
      <c r="H869" s="274">
        <v>9.3845968600000007E-4</v>
      </c>
      <c r="I869" s="274">
        <v>2.5164880300000002E-3</v>
      </c>
      <c r="J869" s="274">
        <v>1.19072017844117E-2</v>
      </c>
      <c r="K869" s="274">
        <v>1.1394197E-2</v>
      </c>
      <c r="L869" s="267">
        <v>9.8225836206896552E-2</v>
      </c>
      <c r="M869" s="263">
        <v>1.4795849000000001</v>
      </c>
      <c r="N869" s="263">
        <v>2.6663088321854491E-3</v>
      </c>
      <c r="O869" s="262">
        <v>1.3944202994209999E-7</v>
      </c>
      <c r="P869" s="262">
        <v>4.0838790356290009E-10</v>
      </c>
      <c r="Q869" s="285">
        <v>1.26136194133E-2</v>
      </c>
      <c r="R869" s="281">
        <v>9.5276667999999996E-4</v>
      </c>
      <c r="S869" s="258"/>
      <c r="T869" s="258" t="s">
        <v>1165</v>
      </c>
      <c r="U869" s="258"/>
      <c r="V869" s="258"/>
      <c r="X869" s="299"/>
      <c r="Y869" s="257"/>
      <c r="Z869" s="257"/>
      <c r="AA869" s="257"/>
      <c r="AB869" s="257"/>
      <c r="AC869" s="257"/>
      <c r="AD869" s="257"/>
      <c r="AE869" s="257"/>
      <c r="AF869" s="257"/>
      <c r="AG869" s="257"/>
      <c r="AH869" s="257"/>
      <c r="AI869" s="257"/>
      <c r="AJ869" s="257"/>
    </row>
    <row r="870" spans="3:36" ht="13.8" customHeight="1">
      <c r="C870" s="284" t="s">
        <v>819</v>
      </c>
      <c r="E870" s="257" t="s">
        <v>52</v>
      </c>
      <c r="F870" s="267" t="s">
        <v>2350</v>
      </c>
      <c r="G870" s="267">
        <v>2.99170434857461E-2</v>
      </c>
      <c r="H870" s="274">
        <v>9.6987789199999997E-4</v>
      </c>
      <c r="I870" s="274">
        <v>2.8751922579999998E-3</v>
      </c>
      <c r="J870" s="274">
        <v>1.33354273357461E-2</v>
      </c>
      <c r="K870" s="274">
        <v>1.2736546E-2</v>
      </c>
      <c r="L870" s="267">
        <v>0.10979781034482758</v>
      </c>
      <c r="M870" s="263">
        <v>1.6324768999999999</v>
      </c>
      <c r="N870" s="263">
        <v>3.0035715110642239E-3</v>
      </c>
      <c r="O870" s="262">
        <v>1.574924912208E-7</v>
      </c>
      <c r="P870" s="262">
        <v>4.5005148851260004E-10</v>
      </c>
      <c r="Q870" s="285">
        <v>1.40180963194E-2</v>
      </c>
      <c r="R870" s="281">
        <v>1.0707404000000001E-3</v>
      </c>
      <c r="S870" s="258"/>
      <c r="T870" s="258" t="s">
        <v>1165</v>
      </c>
      <c r="U870" s="258"/>
      <c r="V870" s="258"/>
      <c r="X870" s="299"/>
      <c r="Y870" s="257"/>
      <c r="Z870" s="257"/>
      <c r="AA870" s="257"/>
      <c r="AB870" s="257"/>
      <c r="AC870" s="257"/>
      <c r="AD870" s="257"/>
      <c r="AE870" s="257"/>
      <c r="AF870" s="257"/>
      <c r="AG870" s="257"/>
      <c r="AH870" s="257"/>
      <c r="AI870" s="257"/>
      <c r="AJ870" s="257"/>
    </row>
    <row r="871" spans="3:36" ht="13.8" customHeight="1">
      <c r="C871" s="284" t="s">
        <v>820</v>
      </c>
      <c r="E871" s="257" t="s">
        <v>52</v>
      </c>
      <c r="F871" s="267" t="s">
        <v>2351</v>
      </c>
      <c r="G871" s="267">
        <v>3.4901170217207462</v>
      </c>
      <c r="H871" s="274">
        <v>9.6987789199999997E-4</v>
      </c>
      <c r="I871" s="274">
        <v>2.8751922579999998E-3</v>
      </c>
      <c r="J871" s="274">
        <v>3.0733354015707461</v>
      </c>
      <c r="K871" s="274">
        <v>0.41293655000000001</v>
      </c>
      <c r="L871" s="267">
        <v>3.5597978448275862</v>
      </c>
      <c r="M871" s="263">
        <v>1.6324768999999999</v>
      </c>
      <c r="N871" s="263">
        <v>6.2312807044017003E-2</v>
      </c>
      <c r="O871" s="262">
        <v>3.3590925012207998E-6</v>
      </c>
      <c r="P871" s="262">
        <v>1.0110315393513998E-8</v>
      </c>
      <c r="Q871" s="285">
        <v>1.40180963194E-2</v>
      </c>
      <c r="R871" s="281">
        <v>1.1604718E-3</v>
      </c>
      <c r="S871" s="258"/>
      <c r="T871" s="258" t="s">
        <v>1165</v>
      </c>
      <c r="U871" s="258"/>
      <c r="V871" s="258"/>
      <c r="X871" s="299"/>
      <c r="Y871" s="257"/>
      <c r="Z871" s="257"/>
      <c r="AA871" s="257"/>
      <c r="AB871" s="257"/>
      <c r="AC871" s="257"/>
      <c r="AD871" s="257"/>
      <c r="AE871" s="257"/>
      <c r="AF871" s="257"/>
      <c r="AG871" s="257"/>
      <c r="AH871" s="257"/>
      <c r="AI871" s="257"/>
      <c r="AJ871" s="257"/>
    </row>
    <row r="872" spans="3:36" ht="13.8" customHeight="1">
      <c r="C872" s="284" t="s">
        <v>821</v>
      </c>
      <c r="E872" s="257" t="s">
        <v>52</v>
      </c>
      <c r="F872" s="267" t="s">
        <v>2352</v>
      </c>
      <c r="G872" s="267">
        <v>2.7809912492856501E-2</v>
      </c>
      <c r="H872" s="274">
        <v>9.4893240800000009E-4</v>
      </c>
      <c r="I872" s="274">
        <v>2.6360561129999999E-3</v>
      </c>
      <c r="J872" s="274">
        <v>1.23832769718565E-2</v>
      </c>
      <c r="K872" s="274">
        <v>1.1841647E-2</v>
      </c>
      <c r="L872" s="267">
        <v>0.10208316379310345</v>
      </c>
      <c r="M872" s="263">
        <v>1.5305489000000001</v>
      </c>
      <c r="N872" s="263">
        <v>2.778729742217339E-3</v>
      </c>
      <c r="O872" s="262">
        <v>1.4545885136869999E-7</v>
      </c>
      <c r="P872" s="262">
        <v>4.2227576987950004E-10</v>
      </c>
      <c r="Q872" s="285">
        <v>1.3081778048700001E-2</v>
      </c>
      <c r="R872" s="281">
        <v>9.9209123999999997E-4</v>
      </c>
      <c r="S872" s="258"/>
      <c r="T872" s="258" t="s">
        <v>1165</v>
      </c>
      <c r="U872" s="258"/>
      <c r="V872" s="258"/>
      <c r="X872" s="299"/>
      <c r="Y872" s="257"/>
      <c r="Z872" s="257"/>
      <c r="AA872" s="257"/>
      <c r="AB872" s="257"/>
      <c r="AC872" s="257"/>
      <c r="AD872" s="257"/>
      <c r="AE872" s="257"/>
      <c r="AF872" s="257"/>
      <c r="AG872" s="257"/>
      <c r="AH872" s="257"/>
      <c r="AI872" s="257"/>
      <c r="AJ872" s="257"/>
    </row>
    <row r="873" spans="3:36" ht="13.8" customHeight="1">
      <c r="C873" s="284" t="s">
        <v>822</v>
      </c>
      <c r="D873" s="272"/>
      <c r="E873" s="257" t="s">
        <v>52</v>
      </c>
      <c r="F873" s="267" t="s">
        <v>2353</v>
      </c>
      <c r="G873" s="267">
        <v>2.7980098698718563</v>
      </c>
      <c r="H873" s="274">
        <v>9.4893240800000009E-4</v>
      </c>
      <c r="I873" s="274">
        <v>2.6360561129999999E-3</v>
      </c>
      <c r="J873" s="274">
        <v>2.3823832313508562</v>
      </c>
      <c r="K873" s="274">
        <v>0.41204164999999998</v>
      </c>
      <c r="L873" s="267">
        <v>3.5520831896551721</v>
      </c>
      <c r="M873" s="263">
        <v>1.5305489000000001</v>
      </c>
      <c r="N873" s="263">
        <v>6.2087965538848156E-2</v>
      </c>
      <c r="O873" s="262">
        <v>3.3470588753686996E-6</v>
      </c>
      <c r="P873" s="262">
        <v>1.0082539724877398E-8</v>
      </c>
      <c r="Q873" s="285">
        <v>1.3081778048700001E-2</v>
      </c>
      <c r="R873" s="281">
        <v>1.0818226000000001E-3</v>
      </c>
      <c r="S873" s="258"/>
      <c r="T873" s="258" t="s">
        <v>1165</v>
      </c>
      <c r="U873" s="258"/>
      <c r="V873" s="258"/>
      <c r="X873" s="299"/>
      <c r="Y873" s="257"/>
      <c r="Z873" s="257"/>
      <c r="AA873" s="257"/>
      <c r="AB873" s="257"/>
      <c r="AC873" s="257"/>
      <c r="AD873" s="257"/>
      <c r="AE873" s="257"/>
      <c r="AF873" s="257"/>
      <c r="AG873" s="257"/>
      <c r="AH873" s="257"/>
      <c r="AI873" s="257"/>
      <c r="AJ873" s="257"/>
    </row>
    <row r="874" spans="3:36" ht="13.8" customHeight="1">
      <c r="C874" s="273" t="s">
        <v>1494</v>
      </c>
      <c r="D874" s="272" t="s">
        <v>1492</v>
      </c>
      <c r="F874" s="263"/>
      <c r="G874" s="263"/>
      <c r="H874" s="287"/>
      <c r="I874" s="287"/>
      <c r="J874" s="287"/>
      <c r="K874" s="287"/>
      <c r="Q874" s="285"/>
      <c r="R874" s="280"/>
      <c r="S874" s="258"/>
      <c r="T874" s="258"/>
      <c r="U874" s="258"/>
      <c r="V874" s="258"/>
      <c r="X874" s="299"/>
      <c r="Y874" s="257"/>
      <c r="Z874" s="257"/>
      <c r="AA874" s="257"/>
      <c r="AB874" s="257"/>
      <c r="AC874" s="257"/>
      <c r="AD874" s="257"/>
      <c r="AE874" s="257"/>
      <c r="AF874" s="257"/>
      <c r="AG874" s="257"/>
      <c r="AH874" s="257"/>
      <c r="AI874" s="257"/>
      <c r="AJ874" s="257"/>
    </row>
    <row r="875" spans="3:36" ht="13.8" customHeight="1">
      <c r="C875" s="284" t="s">
        <v>1493</v>
      </c>
      <c r="D875" s="272"/>
      <c r="E875" s="257" t="s">
        <v>52</v>
      </c>
      <c r="F875" s="267" t="s">
        <v>2354</v>
      </c>
      <c r="G875" s="267">
        <v>2.8712968559666298E-2</v>
      </c>
      <c r="H875" s="274">
        <v>9.5790904699999998E-4</v>
      </c>
      <c r="I875" s="274">
        <v>2.7385429550000001E-3</v>
      </c>
      <c r="J875" s="274">
        <v>1.2791341557666302E-2</v>
      </c>
      <c r="K875" s="274">
        <v>1.2225175E-2</v>
      </c>
      <c r="L875" s="267">
        <v>0.1053894396551724</v>
      </c>
      <c r="M875" s="263">
        <v>1.5742323</v>
      </c>
      <c r="N875" s="263">
        <v>2.875090527224507E-3</v>
      </c>
      <c r="O875" s="262">
        <v>1.506161271483E-7</v>
      </c>
      <c r="P875" s="262">
        <v>4.3417964873080006E-10</v>
      </c>
      <c r="Q875" s="285">
        <v>1.3483057450400002E-2</v>
      </c>
      <c r="R875" s="281">
        <v>1.0257980000000001E-3</v>
      </c>
      <c r="S875" s="258"/>
      <c r="T875" s="258" t="s">
        <v>1165</v>
      </c>
      <c r="U875" s="258"/>
      <c r="V875" s="258"/>
      <c r="X875" s="299"/>
      <c r="Y875" s="257"/>
      <c r="Z875" s="257"/>
      <c r="AA875" s="257"/>
      <c r="AB875" s="257"/>
      <c r="AC875" s="257"/>
      <c r="AD875" s="257"/>
      <c r="AE875" s="257"/>
      <c r="AF875" s="257"/>
      <c r="AG875" s="257"/>
      <c r="AH875" s="257"/>
      <c r="AI875" s="257"/>
      <c r="AJ875" s="257"/>
    </row>
    <row r="876" spans="3:36" ht="13.8" customHeight="1">
      <c r="C876" s="284" t="s">
        <v>1495</v>
      </c>
      <c r="D876" s="272"/>
      <c r="E876" s="257" t="s">
        <v>52</v>
      </c>
      <c r="F876" s="267" t="s">
        <v>2355</v>
      </c>
      <c r="G876" s="267">
        <v>2.5586209935916662</v>
      </c>
      <c r="H876" s="274">
        <v>9.5790904699999998E-4</v>
      </c>
      <c r="I876" s="274">
        <v>2.7385429550000001E-3</v>
      </c>
      <c r="J876" s="274">
        <v>2.2627913615896662</v>
      </c>
      <c r="K876" s="274">
        <v>0.29213317999999999</v>
      </c>
      <c r="L876" s="267">
        <v>2.5183894827586206</v>
      </c>
      <c r="M876" s="263">
        <v>1.5742323</v>
      </c>
      <c r="N876" s="263">
        <v>4.4357172439934568E-2</v>
      </c>
      <c r="O876" s="262">
        <v>2.3898800861483E-6</v>
      </c>
      <c r="P876" s="262">
        <v>7.1907642532259E-9</v>
      </c>
      <c r="Q876" s="285">
        <v>1.3483057450400002E-2</v>
      </c>
      <c r="R876" s="281">
        <v>1.0885580000000001E-3</v>
      </c>
      <c r="S876" s="258"/>
      <c r="T876" s="258" t="s">
        <v>1165</v>
      </c>
      <c r="U876" s="258"/>
      <c r="V876" s="258"/>
      <c r="X876" s="299"/>
      <c r="Y876" s="257"/>
      <c r="Z876" s="257"/>
      <c r="AA876" s="257"/>
      <c r="AB876" s="257"/>
      <c r="AC876" s="257"/>
      <c r="AD876" s="257"/>
      <c r="AE876" s="257"/>
      <c r="AF876" s="257"/>
      <c r="AG876" s="257"/>
      <c r="AH876" s="257"/>
      <c r="AI876" s="257"/>
      <c r="AJ876" s="257"/>
    </row>
    <row r="877" spans="3:36" ht="13.8" customHeight="1">
      <c r="C877" s="284" t="s">
        <v>1496</v>
      </c>
      <c r="D877" s="272"/>
      <c r="E877" s="257" t="s">
        <v>52</v>
      </c>
      <c r="F877" s="267" t="s">
        <v>2356</v>
      </c>
      <c r="G877" s="267">
        <v>2.8712968559666298E-2</v>
      </c>
      <c r="H877" s="274">
        <v>9.5790904699999998E-4</v>
      </c>
      <c r="I877" s="274">
        <v>2.7385429550000001E-3</v>
      </c>
      <c r="J877" s="274">
        <v>1.2791341557666302E-2</v>
      </c>
      <c r="K877" s="274">
        <v>1.2225175E-2</v>
      </c>
      <c r="L877" s="267">
        <v>0.1053894396551724</v>
      </c>
      <c r="M877" s="263">
        <v>1.5742323</v>
      </c>
      <c r="N877" s="263">
        <v>2.875090527224507E-3</v>
      </c>
      <c r="O877" s="262">
        <v>1.506161271483E-7</v>
      </c>
      <c r="P877" s="262">
        <v>4.3417964873080006E-10</v>
      </c>
      <c r="Q877" s="285">
        <v>1.3483057450400002E-2</v>
      </c>
      <c r="R877" s="281">
        <v>1.0257980000000001E-3</v>
      </c>
      <c r="S877" s="258"/>
      <c r="T877" s="258" t="s">
        <v>1165</v>
      </c>
      <c r="U877" s="258"/>
      <c r="V877" s="258"/>
      <c r="X877" s="299"/>
      <c r="Y877" s="257"/>
      <c r="Z877" s="257"/>
      <c r="AA877" s="257"/>
      <c r="AB877" s="257"/>
      <c r="AC877" s="257"/>
      <c r="AD877" s="257"/>
      <c r="AE877" s="257"/>
      <c r="AF877" s="257"/>
      <c r="AG877" s="257"/>
      <c r="AH877" s="257"/>
      <c r="AI877" s="257"/>
      <c r="AJ877" s="257"/>
    </row>
    <row r="878" spans="3:36" ht="13.8" customHeight="1">
      <c r="C878" s="284" t="s">
        <v>1497</v>
      </c>
      <c r="D878" s="272"/>
      <c r="E878" s="257" t="s">
        <v>52</v>
      </c>
      <c r="F878" s="267" t="s">
        <v>2357</v>
      </c>
      <c r="G878" s="267">
        <v>3.0339169935916659</v>
      </c>
      <c r="H878" s="274">
        <v>9.5790904699999998E-4</v>
      </c>
      <c r="I878" s="274">
        <v>2.7385429550000001E-3</v>
      </c>
      <c r="J878" s="274">
        <v>2.667791361589666</v>
      </c>
      <c r="K878" s="274">
        <v>0.36242918000000002</v>
      </c>
      <c r="L878" s="267">
        <v>3.1243894827586205</v>
      </c>
      <c r="M878" s="263">
        <v>1.5742323</v>
      </c>
      <c r="N878" s="263">
        <v>5.477496856680017E-2</v>
      </c>
      <c r="O878" s="262">
        <v>2.9522480861482998E-6</v>
      </c>
      <c r="P878" s="262">
        <v>8.8876106122258997E-9</v>
      </c>
      <c r="Q878" s="285">
        <v>1.3483057450400002E-2</v>
      </c>
      <c r="R878" s="281">
        <v>1.1043195E-3</v>
      </c>
      <c r="S878" s="258"/>
      <c r="T878" s="258" t="s">
        <v>1165</v>
      </c>
      <c r="U878" s="258"/>
      <c r="V878" s="258"/>
      <c r="X878" s="299"/>
      <c r="Y878" s="257"/>
      <c r="Z878" s="257"/>
      <c r="AA878" s="257"/>
      <c r="AB878" s="257"/>
      <c r="AC878" s="257"/>
      <c r="AD878" s="257"/>
      <c r="AE878" s="257"/>
      <c r="AF878" s="257"/>
      <c r="AG878" s="257"/>
      <c r="AH878" s="257"/>
      <c r="AI878" s="257"/>
      <c r="AJ878" s="257"/>
    </row>
    <row r="879" spans="3:36" ht="13.8" customHeight="1">
      <c r="C879" s="284" t="s">
        <v>1498</v>
      </c>
      <c r="D879" s="272"/>
      <c r="E879" s="257" t="s">
        <v>52</v>
      </c>
      <c r="F879" s="267" t="s">
        <v>2358</v>
      </c>
      <c r="G879" s="267">
        <v>2.8712968559666298E-2</v>
      </c>
      <c r="H879" s="274">
        <v>9.5790904699999998E-4</v>
      </c>
      <c r="I879" s="274">
        <v>2.7385429550000001E-3</v>
      </c>
      <c r="J879" s="274">
        <v>1.2791341557666302E-2</v>
      </c>
      <c r="K879" s="274">
        <v>1.2225175E-2</v>
      </c>
      <c r="L879" s="267">
        <v>0.1053894396551724</v>
      </c>
      <c r="M879" s="263">
        <v>1.5742323</v>
      </c>
      <c r="N879" s="263">
        <v>2.875090527224507E-3</v>
      </c>
      <c r="O879" s="262">
        <v>1.506161271483E-7</v>
      </c>
      <c r="P879" s="262">
        <v>4.3417964873080006E-10</v>
      </c>
      <c r="Q879" s="285">
        <v>1.3483057450400002E-2</v>
      </c>
      <c r="R879" s="281">
        <v>1.0257980000000001E-3</v>
      </c>
      <c r="S879" s="258"/>
      <c r="T879" s="258" t="s">
        <v>1165</v>
      </c>
      <c r="U879" s="258"/>
      <c r="V879" s="258"/>
      <c r="X879" s="299"/>
      <c r="Y879" s="257"/>
      <c r="Z879" s="257"/>
      <c r="AA879" s="257"/>
      <c r="AB879" s="257"/>
      <c r="AC879" s="257"/>
      <c r="AD879" s="257"/>
      <c r="AE879" s="257"/>
      <c r="AF879" s="257"/>
      <c r="AG879" s="257"/>
      <c r="AH879" s="257"/>
      <c r="AI879" s="257"/>
      <c r="AJ879" s="257"/>
    </row>
    <row r="880" spans="3:36" ht="13.8" customHeight="1">
      <c r="C880" s="284" t="s">
        <v>1499</v>
      </c>
      <c r="D880" s="272"/>
      <c r="E880" s="257" t="s">
        <v>52</v>
      </c>
      <c r="F880" s="267" t="s">
        <v>2359</v>
      </c>
      <c r="G880" s="267">
        <v>3.0339169935916659</v>
      </c>
      <c r="H880" s="274">
        <v>9.5790904699999998E-4</v>
      </c>
      <c r="I880" s="274">
        <v>2.7385429550000001E-3</v>
      </c>
      <c r="J880" s="274">
        <v>2.667791361589666</v>
      </c>
      <c r="K880" s="274">
        <v>0.36242918000000002</v>
      </c>
      <c r="L880" s="267">
        <v>3.1243894827586205</v>
      </c>
      <c r="M880" s="263">
        <v>1.5742323</v>
      </c>
      <c r="N880" s="263">
        <v>5.477496856680017E-2</v>
      </c>
      <c r="O880" s="262">
        <v>2.9522480861482998E-6</v>
      </c>
      <c r="P880" s="262">
        <v>8.8876106122258997E-9</v>
      </c>
      <c r="Q880" s="285">
        <v>1.3483057450400002E-2</v>
      </c>
      <c r="R880" s="281">
        <v>1.1043195E-3</v>
      </c>
      <c r="S880" s="258"/>
      <c r="T880" s="258" t="s">
        <v>1165</v>
      </c>
      <c r="U880" s="258"/>
      <c r="V880" s="258"/>
      <c r="X880" s="299"/>
      <c r="Y880" s="257"/>
      <c r="Z880" s="257"/>
      <c r="AA880" s="257"/>
      <c r="AB880" s="257"/>
      <c r="AC880" s="257"/>
      <c r="AD880" s="257"/>
      <c r="AE880" s="257"/>
      <c r="AF880" s="257"/>
      <c r="AG880" s="257"/>
      <c r="AH880" s="257"/>
      <c r="AI880" s="257"/>
      <c r="AJ880" s="257"/>
    </row>
    <row r="881" spans="3:36" ht="13.8" customHeight="1">
      <c r="C881" s="284" t="s">
        <v>1500</v>
      </c>
      <c r="D881" s="272"/>
      <c r="E881" s="257" t="s">
        <v>52</v>
      </c>
      <c r="F881" s="267" t="s">
        <v>2360</v>
      </c>
      <c r="G881" s="267">
        <v>2.7809912492856501E-2</v>
      </c>
      <c r="H881" s="274">
        <v>9.4893240800000009E-4</v>
      </c>
      <c r="I881" s="274">
        <v>2.6360561129999999E-3</v>
      </c>
      <c r="J881" s="274">
        <v>1.23832769718565E-2</v>
      </c>
      <c r="K881" s="274">
        <v>1.1841647E-2</v>
      </c>
      <c r="L881" s="267">
        <v>0.10208316379310345</v>
      </c>
      <c r="M881" s="263">
        <v>1.5305489000000001</v>
      </c>
      <c r="N881" s="263">
        <v>2.778729742217339E-3</v>
      </c>
      <c r="O881" s="262">
        <v>1.4545885136869999E-7</v>
      </c>
      <c r="P881" s="262">
        <v>4.2227576987950004E-10</v>
      </c>
      <c r="Q881" s="285">
        <v>1.3081778048700001E-2</v>
      </c>
      <c r="R881" s="281">
        <v>9.9209123999999997E-4</v>
      </c>
      <c r="S881" s="258"/>
      <c r="T881" s="258" t="s">
        <v>1165</v>
      </c>
      <c r="U881" s="258"/>
      <c r="V881" s="258"/>
      <c r="X881" s="299"/>
      <c r="Y881" s="257"/>
      <c r="Z881" s="257"/>
      <c r="AA881" s="257"/>
      <c r="AB881" s="257"/>
      <c r="AC881" s="257"/>
      <c r="AD881" s="257"/>
      <c r="AE881" s="257"/>
      <c r="AF881" s="257"/>
      <c r="AG881" s="257"/>
      <c r="AH881" s="257"/>
      <c r="AI881" s="257"/>
      <c r="AJ881" s="257"/>
    </row>
    <row r="882" spans="3:36" ht="13.8" customHeight="1">
      <c r="C882" s="284" t="s">
        <v>1501</v>
      </c>
      <c r="D882" s="272"/>
      <c r="E882" s="257" t="s">
        <v>52</v>
      </c>
      <c r="F882" s="267" t="s">
        <v>2361</v>
      </c>
      <c r="G882" s="267">
        <v>2.3503578698718566</v>
      </c>
      <c r="H882" s="274">
        <v>9.4893240800000009E-4</v>
      </c>
      <c r="I882" s="274">
        <v>2.6360561129999999E-3</v>
      </c>
      <c r="J882" s="274">
        <v>1.9923832313508565</v>
      </c>
      <c r="K882" s="274">
        <v>0.35438965</v>
      </c>
      <c r="L882" s="267">
        <v>3.0550831896551722</v>
      </c>
      <c r="M882" s="263">
        <v>1.5305489000000001</v>
      </c>
      <c r="N882" s="263">
        <v>5.3543997428200964E-2</v>
      </c>
      <c r="O882" s="262">
        <v>2.8858428753686996E-6</v>
      </c>
      <c r="P882" s="262">
        <v>8.6909017043773984E-9</v>
      </c>
      <c r="Q882" s="285">
        <v>1.3081778048700001E-2</v>
      </c>
      <c r="R882" s="281">
        <v>1.0688961E-3</v>
      </c>
      <c r="S882" s="258"/>
      <c r="T882" s="258" t="s">
        <v>1165</v>
      </c>
      <c r="U882" s="258"/>
      <c r="V882" s="258"/>
      <c r="X882" s="299"/>
      <c r="Y882" s="257"/>
      <c r="Z882" s="257"/>
      <c r="AA882" s="257"/>
      <c r="AB882" s="257"/>
      <c r="AC882" s="257"/>
      <c r="AD882" s="257"/>
      <c r="AE882" s="257"/>
      <c r="AF882" s="257"/>
      <c r="AG882" s="257"/>
      <c r="AH882" s="257"/>
      <c r="AI882" s="257"/>
      <c r="AJ882" s="257"/>
    </row>
    <row r="883" spans="3:36" ht="13.8" customHeight="1">
      <c r="C883" s="284" t="s">
        <v>1502</v>
      </c>
      <c r="D883" s="272"/>
      <c r="E883" s="257" t="s">
        <v>52</v>
      </c>
      <c r="F883" s="267" t="s">
        <v>2362</v>
      </c>
      <c r="G883" s="267">
        <v>2.8712968559666298E-2</v>
      </c>
      <c r="H883" s="274">
        <v>9.5790904699999998E-4</v>
      </c>
      <c r="I883" s="274">
        <v>2.7385429550000001E-3</v>
      </c>
      <c r="J883" s="274">
        <v>1.2791341557666302E-2</v>
      </c>
      <c r="K883" s="274">
        <v>1.2225175E-2</v>
      </c>
      <c r="L883" s="267">
        <v>0.1053894396551724</v>
      </c>
      <c r="M883" s="263">
        <v>1.5742323</v>
      </c>
      <c r="N883" s="263">
        <v>2.875090527224507E-3</v>
      </c>
      <c r="O883" s="262">
        <v>1.506161271483E-7</v>
      </c>
      <c r="P883" s="262">
        <v>4.3417964873080006E-10</v>
      </c>
      <c r="Q883" s="285">
        <v>1.3483057450400002E-2</v>
      </c>
      <c r="R883" s="281">
        <v>1.0257980000000001E-3</v>
      </c>
      <c r="S883" s="258"/>
      <c r="T883" s="258" t="s">
        <v>1165</v>
      </c>
      <c r="U883" s="258"/>
      <c r="V883" s="258"/>
      <c r="X883" s="299"/>
      <c r="Y883" s="257"/>
      <c r="Z883" s="257"/>
      <c r="AA883" s="257"/>
      <c r="AB883" s="257"/>
      <c r="AC883" s="257"/>
      <c r="AD883" s="257"/>
      <c r="AE883" s="257"/>
      <c r="AF883" s="257"/>
      <c r="AG883" s="257"/>
      <c r="AH883" s="257"/>
      <c r="AI883" s="257"/>
      <c r="AJ883" s="257"/>
    </row>
    <row r="884" spans="3:36" ht="13.8" customHeight="1">
      <c r="C884" s="284" t="s">
        <v>1503</v>
      </c>
      <c r="D884" s="272"/>
      <c r="E884" s="257" t="s">
        <v>52</v>
      </c>
      <c r="F884" s="267" t="s">
        <v>2363</v>
      </c>
      <c r="G884" s="267">
        <v>3.2816369935916665</v>
      </c>
      <c r="H884" s="274">
        <v>9.5790904699999998E-4</v>
      </c>
      <c r="I884" s="274">
        <v>2.7385429550000001E-3</v>
      </c>
      <c r="J884" s="274">
        <v>2.9827913615896664</v>
      </c>
      <c r="K884" s="274">
        <v>0.29514918000000001</v>
      </c>
      <c r="L884" s="267">
        <v>2.5443894827586209</v>
      </c>
      <c r="M884" s="263">
        <v>1.5742323</v>
      </c>
      <c r="N884" s="263">
        <v>4.4804140590592165E-2</v>
      </c>
      <c r="O884" s="262">
        <v>2.4140080861482998E-6</v>
      </c>
      <c r="P884" s="262">
        <v>7.2635662422259006E-9</v>
      </c>
      <c r="Q884" s="285">
        <v>1.3483057450400002E-2</v>
      </c>
      <c r="R884" s="281">
        <v>1.0892342E-3</v>
      </c>
      <c r="S884" s="258"/>
      <c r="T884" s="258" t="s">
        <v>1165</v>
      </c>
      <c r="U884" s="258"/>
      <c r="V884" s="258"/>
      <c r="X884" s="299"/>
      <c r="Y884" s="257"/>
      <c r="Z884" s="257"/>
      <c r="AA884" s="257"/>
      <c r="AB884" s="257"/>
      <c r="AC884" s="257"/>
      <c r="AD884" s="257"/>
      <c r="AE884" s="257"/>
      <c r="AF884" s="257"/>
      <c r="AG884" s="257"/>
      <c r="AH884" s="257"/>
      <c r="AI884" s="257"/>
      <c r="AJ884" s="257"/>
    </row>
    <row r="885" spans="3:36" ht="13.8" customHeight="1">
      <c r="C885" s="273" t="s">
        <v>172</v>
      </c>
      <c r="D885" s="272" t="s">
        <v>171</v>
      </c>
      <c r="F885" s="291"/>
      <c r="G885" s="291"/>
      <c r="H885" s="289"/>
      <c r="I885" s="289"/>
      <c r="J885" s="289"/>
      <c r="K885" s="289"/>
      <c r="L885" s="290"/>
      <c r="M885" s="290"/>
      <c r="N885" s="290"/>
      <c r="O885" s="289"/>
      <c r="P885" s="289"/>
      <c r="Q885" s="289"/>
      <c r="R885" s="280"/>
      <c r="X885" s="257"/>
      <c r="Y885" s="257"/>
      <c r="Z885" s="257"/>
      <c r="AA885" s="257"/>
      <c r="AB885" s="257"/>
      <c r="AC885" s="257"/>
      <c r="AD885" s="257"/>
      <c r="AE885" s="257"/>
      <c r="AF885" s="257"/>
      <c r="AG885" s="257"/>
      <c r="AH885" s="257"/>
      <c r="AI885" s="257"/>
      <c r="AJ885" s="257"/>
    </row>
    <row r="886" spans="3:36" ht="13.8" customHeight="1">
      <c r="C886" s="330" t="s">
        <v>823</v>
      </c>
      <c r="D886" s="292">
        <v>1</v>
      </c>
      <c r="E886" s="257" t="s">
        <v>52</v>
      </c>
      <c r="F886" s="267" t="s">
        <v>2364</v>
      </c>
      <c r="G886" s="267">
        <v>0.19968347980000001</v>
      </c>
      <c r="H886" s="274">
        <v>-1.2640372E-3</v>
      </c>
      <c r="I886" s="274">
        <v>5.2156862999999998E-2</v>
      </c>
      <c r="J886" s="274">
        <v>9.5162667000000006E-2</v>
      </c>
      <c r="K886" s="274">
        <v>5.3627987000000002E-2</v>
      </c>
      <c r="L886" s="267">
        <v>0.46231023275862071</v>
      </c>
      <c r="M886" s="263">
        <v>31.635196000000001</v>
      </c>
      <c r="N886" s="263">
        <v>2.6922566998357111E-2</v>
      </c>
      <c r="O886" s="262">
        <v>1.5142281965288999E-6</v>
      </c>
      <c r="P886" s="262">
        <v>2.5482882679270002E-9</v>
      </c>
      <c r="Q886" s="285">
        <v>0</v>
      </c>
      <c r="R886" s="281">
        <v>2.8598808E-5</v>
      </c>
      <c r="S886" s="258"/>
      <c r="T886" s="258" t="s">
        <v>1255</v>
      </c>
      <c r="U886" s="258"/>
      <c r="V886" s="258"/>
      <c r="W886" s="260"/>
      <c r="X886" s="299"/>
      <c r="Y886" s="260"/>
      <c r="Z886" s="260"/>
      <c r="AA886" s="260"/>
      <c r="AB886" s="260"/>
      <c r="AC886" s="260"/>
      <c r="AD886" s="260"/>
      <c r="AE886" s="260"/>
      <c r="AF886" s="260"/>
      <c r="AG886" s="260"/>
      <c r="AH886" s="260"/>
      <c r="AI886" s="260"/>
      <c r="AJ886" s="260"/>
    </row>
    <row r="887" spans="3:36" ht="13.8" customHeight="1">
      <c r="C887" s="330" t="s">
        <v>824</v>
      </c>
      <c r="D887" s="292">
        <v>1</v>
      </c>
      <c r="E887" s="257" t="s">
        <v>52</v>
      </c>
      <c r="F887" s="267" t="s">
        <v>2365</v>
      </c>
      <c r="G887" s="267">
        <v>8.1033598299999995E-2</v>
      </c>
      <c r="H887" s="274">
        <v>-3.1645250000000001E-3</v>
      </c>
      <c r="I887" s="274">
        <v>8.5717593000000005E-3</v>
      </c>
      <c r="J887" s="274">
        <v>0.10362696</v>
      </c>
      <c r="K887" s="274">
        <v>-2.8000595999999999E-2</v>
      </c>
      <c r="L887" s="267">
        <v>-0.24138444827586206</v>
      </c>
      <c r="M887" s="263">
        <v>27.279351999999999</v>
      </c>
      <c r="N887" s="263">
        <v>-1.0424723006371348E-3</v>
      </c>
      <c r="O887" s="262">
        <v>-4.5520685552200025E-8</v>
      </c>
      <c r="P887" s="262">
        <v>-4.9409734229599997E-10</v>
      </c>
      <c r="Q887" s="285">
        <v>0</v>
      </c>
      <c r="R887" s="281">
        <v>-3.9595935999999998E-6</v>
      </c>
      <c r="S887" s="258"/>
      <c r="T887" s="258" t="s">
        <v>1255</v>
      </c>
      <c r="U887" s="258"/>
      <c r="V887" s="258"/>
      <c r="W887" s="260"/>
      <c r="X887" s="299"/>
      <c r="Y887" s="260"/>
      <c r="Z887" s="260"/>
      <c r="AA887" s="260"/>
      <c r="AB887" s="260"/>
      <c r="AC887" s="260"/>
      <c r="AD887" s="260"/>
      <c r="AE887" s="260"/>
      <c r="AF887" s="260"/>
      <c r="AG887" s="260"/>
      <c r="AH887" s="260"/>
      <c r="AI887" s="260"/>
      <c r="AJ887" s="260"/>
    </row>
    <row r="888" spans="3:36" ht="13.8" customHeight="1">
      <c r="C888" s="330" t="s">
        <v>825</v>
      </c>
      <c r="D888" s="344"/>
      <c r="E888" s="257" t="s">
        <v>52</v>
      </c>
      <c r="F888" s="267" t="s">
        <v>2366</v>
      </c>
      <c r="G888" s="267">
        <v>3.0733500138851254E-2</v>
      </c>
      <c r="H888" s="274">
        <v>1.0391394250000002E-3</v>
      </c>
      <c r="I888" s="274">
        <v>2.9777576600000001E-3</v>
      </c>
      <c r="J888" s="274">
        <v>1.1489872053851253E-2</v>
      </c>
      <c r="K888" s="274">
        <v>1.5226731E-2</v>
      </c>
      <c r="L888" s="267">
        <v>0.13126492241379309</v>
      </c>
      <c r="M888" s="263">
        <v>2.1883167000000001</v>
      </c>
      <c r="N888" s="263">
        <v>3.3625424657125541E-3</v>
      </c>
      <c r="O888" s="262">
        <v>1.7705579557399999E-7</v>
      </c>
      <c r="P888" s="262">
        <v>5.20383629256E-10</v>
      </c>
      <c r="Q888" s="285">
        <v>1.2652752054600001E-2</v>
      </c>
      <c r="R888" s="281">
        <v>8.8241977999999998E-4</v>
      </c>
      <c r="S888" s="258"/>
      <c r="T888" s="258" t="s">
        <v>1214</v>
      </c>
      <c r="U888" s="258"/>
      <c r="V888" s="258"/>
      <c r="W888" s="260"/>
      <c r="X888" s="299"/>
      <c r="Y888" s="260"/>
      <c r="Z888" s="260"/>
      <c r="AA888" s="260"/>
      <c r="AB888" s="260"/>
      <c r="AC888" s="260"/>
      <c r="AD888" s="260"/>
      <c r="AE888" s="260"/>
      <c r="AF888" s="260"/>
      <c r="AG888" s="260"/>
      <c r="AH888" s="260"/>
      <c r="AI888" s="260"/>
      <c r="AJ888" s="260"/>
    </row>
    <row r="889" spans="3:36" ht="13.8" customHeight="1">
      <c r="C889" s="330" t="s">
        <v>826</v>
      </c>
      <c r="D889" s="260"/>
      <c r="E889" s="257" t="s">
        <v>52</v>
      </c>
      <c r="F889" s="267" t="s">
        <v>2367</v>
      </c>
      <c r="G889" s="267">
        <v>1.7606809308356999</v>
      </c>
      <c r="H889" s="274">
        <v>0.81865085054999998</v>
      </c>
      <c r="I889" s="274">
        <v>0.89860753149999995</v>
      </c>
      <c r="J889" s="274">
        <v>1.9456287785700001E-2</v>
      </c>
      <c r="K889" s="274">
        <v>2.3966260999999999E-2</v>
      </c>
      <c r="L889" s="267">
        <v>0.20660569827586206</v>
      </c>
      <c r="M889" s="263">
        <v>3.5646135999999999</v>
      </c>
      <c r="N889" s="263">
        <v>0.9290472747832248</v>
      </c>
      <c r="O889" s="262">
        <v>5.5114584632272201E-5</v>
      </c>
      <c r="P889" s="262">
        <v>1.3330347162492997E-9</v>
      </c>
      <c r="Q889" s="285">
        <v>2.4272127479999999E-2</v>
      </c>
      <c r="R889" s="281">
        <v>1.4449307999999999E-3</v>
      </c>
      <c r="S889" s="258"/>
      <c r="T889" s="258" t="s">
        <v>1165</v>
      </c>
      <c r="U889" s="258"/>
      <c r="V889" s="258"/>
      <c r="W889" s="260"/>
      <c r="X889" s="299"/>
      <c r="Y889" s="260"/>
      <c r="Z889" s="260"/>
      <c r="AA889" s="260"/>
      <c r="AB889" s="260"/>
      <c r="AC889" s="260"/>
      <c r="AD889" s="260"/>
      <c r="AE889" s="260"/>
      <c r="AF889" s="260"/>
      <c r="AG889" s="260"/>
      <c r="AH889" s="260"/>
      <c r="AI889" s="260"/>
      <c r="AJ889" s="260"/>
    </row>
    <row r="890" spans="3:36" ht="13.8" customHeight="1">
      <c r="C890" s="330" t="s">
        <v>827</v>
      </c>
      <c r="D890" s="260"/>
      <c r="E890" s="257" t="s">
        <v>52</v>
      </c>
      <c r="F890" s="267" t="s">
        <v>2368</v>
      </c>
      <c r="G890" s="267">
        <v>0.10298541609188269</v>
      </c>
      <c r="H890" s="274">
        <v>2.7249703119999998E-3</v>
      </c>
      <c r="I890" s="274">
        <v>9.3628744330000006E-3</v>
      </c>
      <c r="J890" s="274">
        <v>5.9124990346882698E-2</v>
      </c>
      <c r="K890" s="274">
        <v>3.1772581000000001E-2</v>
      </c>
      <c r="L890" s="267">
        <v>0.2739015603448276</v>
      </c>
      <c r="M890" s="263">
        <v>4.0963975000000001</v>
      </c>
      <c r="N890" s="263">
        <v>8.3810021244920697E-3</v>
      </c>
      <c r="O890" s="262">
        <v>4.4444472240055998E-7</v>
      </c>
      <c r="P890" s="262">
        <v>1.1037593097379001E-9</v>
      </c>
      <c r="Q890" s="285">
        <v>3.9245630351400003E-2</v>
      </c>
      <c r="R890" s="281">
        <v>8.4115863000000003E-4</v>
      </c>
      <c r="S890" s="258"/>
      <c r="T890" s="258" t="s">
        <v>1215</v>
      </c>
      <c r="U890" s="258"/>
      <c r="V890" s="258"/>
      <c r="W890" s="260"/>
      <c r="X890" s="299"/>
      <c r="Y890" s="260"/>
      <c r="Z890" s="260"/>
      <c r="AA890" s="260"/>
      <c r="AB890" s="260"/>
      <c r="AC890" s="260"/>
      <c r="AD890" s="260"/>
      <c r="AE890" s="260"/>
      <c r="AF890" s="260"/>
      <c r="AG890" s="260"/>
      <c r="AH890" s="260"/>
      <c r="AI890" s="260"/>
      <c r="AJ890" s="260"/>
    </row>
    <row r="891" spans="3:36" ht="13.8" customHeight="1">
      <c r="C891" s="330" t="s">
        <v>828</v>
      </c>
      <c r="D891" s="260"/>
      <c r="E891" s="257" t="s">
        <v>52</v>
      </c>
      <c r="F891" s="267" t="s">
        <v>2369</v>
      </c>
      <c r="G891" s="267">
        <v>8.0287610000000009E-2</v>
      </c>
      <c r="H891" s="274">
        <v>1.62747E-3</v>
      </c>
      <c r="I891" s="274">
        <v>7.6125000000000003E-3</v>
      </c>
      <c r="J891" s="274">
        <v>4.8800000000000003E-2</v>
      </c>
      <c r="K891" s="274">
        <v>2.2247639999999999E-2</v>
      </c>
      <c r="L891" s="267">
        <v>0.19178999999999999</v>
      </c>
      <c r="M891" s="263">
        <v>2.7938000000000001</v>
      </c>
      <c r="N891" s="263">
        <v>6.2741353312085052E-3</v>
      </c>
      <c r="O891" s="262">
        <v>3.3638052000000003E-7</v>
      </c>
      <c r="P891" s="262">
        <v>7.3503867193500008E-10</v>
      </c>
      <c r="Q891" s="285">
        <v>2.7876999999999999E-2</v>
      </c>
      <c r="R891" s="281">
        <v>1.1121126E-5</v>
      </c>
      <c r="S891" s="258"/>
      <c r="T891" s="258" t="s">
        <v>1215</v>
      </c>
      <c r="U891" s="258"/>
      <c r="V891" s="258"/>
      <c r="W891" s="260"/>
      <c r="X891" s="299"/>
      <c r="Y891" s="260"/>
      <c r="Z891" s="260"/>
      <c r="AA891" s="260"/>
      <c r="AB891" s="260"/>
      <c r="AC891" s="260"/>
      <c r="AD891" s="260"/>
      <c r="AE891" s="260"/>
      <c r="AF891" s="260"/>
      <c r="AG891" s="260"/>
      <c r="AH891" s="260"/>
      <c r="AI891" s="260"/>
      <c r="AJ891" s="260"/>
    </row>
    <row r="892" spans="3:36" ht="13.8" customHeight="1">
      <c r="C892" s="330" t="s">
        <v>829</v>
      </c>
      <c r="D892" s="260"/>
      <c r="E892" s="257" t="s">
        <v>52</v>
      </c>
      <c r="F892" s="267" t="s">
        <v>2370</v>
      </c>
      <c r="G892" s="267">
        <v>3.7775010412797898E-2</v>
      </c>
      <c r="H892" s="274">
        <v>2.2760518479999999E-3</v>
      </c>
      <c r="I892" s="274">
        <v>6.4506915299999993E-3</v>
      </c>
      <c r="J892" s="274">
        <v>8.9835020347978998E-3</v>
      </c>
      <c r="K892" s="274">
        <v>2.0064764999999998E-2</v>
      </c>
      <c r="L892" s="267">
        <v>0.17297211206896548</v>
      </c>
      <c r="M892" s="263">
        <v>3.2581945999999999</v>
      </c>
      <c r="N892" s="263">
        <v>5.2161131127982374E-3</v>
      </c>
      <c r="O892" s="262">
        <v>2.8126456716700003E-7</v>
      </c>
      <c r="P892" s="262">
        <v>7.2594560907460001E-10</v>
      </c>
      <c r="Q892" s="285">
        <v>1.0399127955E-2</v>
      </c>
      <c r="R892" s="281">
        <v>2.3962857E-4</v>
      </c>
      <c r="S892" s="258"/>
      <c r="T892" s="258" t="s">
        <v>1215</v>
      </c>
      <c r="U892" s="258"/>
      <c r="V892" s="258"/>
      <c r="W892" s="260"/>
      <c r="X892" s="299"/>
      <c r="Y892" s="260"/>
      <c r="Z892" s="260"/>
      <c r="AA892" s="260"/>
      <c r="AB892" s="260"/>
      <c r="AC892" s="260"/>
      <c r="AD892" s="260"/>
      <c r="AE892" s="260"/>
      <c r="AF892" s="260"/>
      <c r="AG892" s="260"/>
      <c r="AH892" s="260"/>
      <c r="AI892" s="260"/>
      <c r="AJ892" s="260"/>
    </row>
    <row r="893" spans="3:36" ht="13.8" customHeight="1">
      <c r="C893" s="330" t="s">
        <v>830</v>
      </c>
      <c r="D893" s="260"/>
      <c r="E893" s="257" t="s">
        <v>52</v>
      </c>
      <c r="F893" s="267" t="s">
        <v>2371</v>
      </c>
      <c r="G893" s="267">
        <v>0.21935901919241807</v>
      </c>
      <c r="H893" s="274">
        <v>1.2092751460000002E-2</v>
      </c>
      <c r="I893" s="274">
        <v>2.8364888500000001E-2</v>
      </c>
      <c r="J893" s="274">
        <v>8.9265357232418102E-2</v>
      </c>
      <c r="K893" s="274">
        <v>8.9636021999999996E-2</v>
      </c>
      <c r="L893" s="267">
        <v>0.77272432758620679</v>
      </c>
      <c r="M893" s="263">
        <v>17.464655</v>
      </c>
      <c r="N893" s="263">
        <v>2.8707335631863791E-2</v>
      </c>
      <c r="O893" s="262">
        <v>1.5465323528549997E-6</v>
      </c>
      <c r="P893" s="262">
        <v>3.5454508711246996E-9</v>
      </c>
      <c r="Q893" s="285">
        <v>9.5791462654000001E-2</v>
      </c>
      <c r="R893" s="281">
        <v>2.7093636999999998E-4</v>
      </c>
      <c r="S893" s="258"/>
      <c r="T893" s="258" t="s">
        <v>1216</v>
      </c>
      <c r="U893" s="258"/>
      <c r="V893" s="258"/>
      <c r="W893" s="260"/>
      <c r="X893" s="299"/>
      <c r="Y893" s="260"/>
      <c r="Z893" s="260"/>
      <c r="AA893" s="260"/>
      <c r="AB893" s="260"/>
      <c r="AC893" s="260"/>
      <c r="AD893" s="260"/>
      <c r="AE893" s="260"/>
      <c r="AF893" s="260"/>
      <c r="AG893" s="260"/>
      <c r="AH893" s="260"/>
      <c r="AI893" s="260"/>
      <c r="AJ893" s="260"/>
    </row>
    <row r="894" spans="3:36" ht="13.8" customHeight="1">
      <c r="C894" s="330" t="s">
        <v>831</v>
      </c>
      <c r="D894" s="260"/>
      <c r="E894" s="257" t="s">
        <v>52</v>
      </c>
      <c r="F894" s="267" t="s">
        <v>2372</v>
      </c>
      <c r="G894" s="267">
        <v>7.8734483500000008E-2</v>
      </c>
      <c r="H894" s="274">
        <v>2.6491595000000001E-3</v>
      </c>
      <c r="I894" s="274">
        <v>1.46125E-2</v>
      </c>
      <c r="J894" s="274">
        <v>7.9968239999999996E-3</v>
      </c>
      <c r="K894" s="274">
        <v>5.3476000000000003E-2</v>
      </c>
      <c r="L894" s="267">
        <v>0.46100000000000002</v>
      </c>
      <c r="M894" s="263">
        <v>5.9047799999999997</v>
      </c>
      <c r="N894" s="263">
        <v>1.3373481198293602E-2</v>
      </c>
      <c r="O894" s="262">
        <v>7.3184469000000004E-7</v>
      </c>
      <c r="P894" s="262">
        <v>1.6669674664999999E-9</v>
      </c>
      <c r="Q894" s="285">
        <v>1.6580109999999999E-2</v>
      </c>
      <c r="R894" s="281">
        <v>2.1048182E-5</v>
      </c>
      <c r="S894" s="258"/>
      <c r="T894" s="258" t="s">
        <v>1174</v>
      </c>
      <c r="U894" s="258"/>
      <c r="V894" s="258"/>
      <c r="W894" s="260"/>
      <c r="X894" s="299"/>
      <c r="Y894" s="260"/>
      <c r="Z894" s="260"/>
      <c r="AA894" s="260"/>
      <c r="AB894" s="260"/>
      <c r="AC894" s="260"/>
      <c r="AD894" s="260"/>
      <c r="AE894" s="260"/>
      <c r="AF894" s="260"/>
      <c r="AG894" s="260"/>
      <c r="AH894" s="260"/>
      <c r="AI894" s="260"/>
      <c r="AJ894" s="260"/>
    </row>
    <row r="895" spans="3:36" ht="13.8" customHeight="1">
      <c r="C895" s="330" t="s">
        <v>832</v>
      </c>
      <c r="D895" s="260"/>
      <c r="E895" s="257" t="s">
        <v>52</v>
      </c>
      <c r="F895" s="267" t="s">
        <v>2373</v>
      </c>
      <c r="G895" s="267">
        <v>0.22694569040714702</v>
      </c>
      <c r="H895" s="274">
        <v>1.246399257E-2</v>
      </c>
      <c r="I895" s="274">
        <v>2.7282751300000001E-2</v>
      </c>
      <c r="J895" s="274">
        <v>8.8017660537147005E-2</v>
      </c>
      <c r="K895" s="274">
        <v>9.9181285999999994E-2</v>
      </c>
      <c r="L895" s="267">
        <v>0.85501108620689648</v>
      </c>
      <c r="M895" s="316">
        <v>18.764036000000001</v>
      </c>
      <c r="N895" s="316">
        <v>2.8927919524815705E-2</v>
      </c>
      <c r="O895" s="262">
        <v>1.5511383295119999E-6</v>
      </c>
      <c r="P895" s="262">
        <v>3.6888671130604997E-9</v>
      </c>
      <c r="Q895" s="285">
        <v>0.10460597477599999</v>
      </c>
      <c r="R895" s="281">
        <v>4.2697554999999998E-3</v>
      </c>
      <c r="S895" s="258"/>
      <c r="T895" s="258" t="s">
        <v>1217</v>
      </c>
      <c r="U895" s="258"/>
      <c r="V895" s="258"/>
      <c r="W895" s="260"/>
      <c r="X895" s="299"/>
      <c r="Y895" s="260"/>
      <c r="Z895" s="260"/>
      <c r="AA895" s="260"/>
      <c r="AB895" s="260"/>
      <c r="AC895" s="260"/>
      <c r="AD895" s="260"/>
      <c r="AE895" s="260"/>
      <c r="AF895" s="260"/>
      <c r="AG895" s="260"/>
      <c r="AH895" s="260"/>
      <c r="AI895" s="260"/>
      <c r="AJ895" s="260"/>
    </row>
    <row r="896" spans="3:36" ht="13.8" customHeight="1">
      <c r="C896" s="330" t="s">
        <v>833</v>
      </c>
      <c r="D896" s="292">
        <v>1</v>
      </c>
      <c r="E896" s="257" t="s">
        <v>52</v>
      </c>
      <c r="F896" s="267" t="s">
        <v>2374</v>
      </c>
      <c r="G896" s="267">
        <v>0.16211957128862639</v>
      </c>
      <c r="H896" s="274">
        <v>1.880813378E-2</v>
      </c>
      <c r="I896" s="274">
        <v>2.3711803099999998E-2</v>
      </c>
      <c r="J896" s="274">
        <v>1.27154044086264E-2</v>
      </c>
      <c r="K896" s="274">
        <v>0.10688423</v>
      </c>
      <c r="L896" s="267">
        <v>0.92141577586206891</v>
      </c>
      <c r="M896" s="263">
        <v>28.150086999999999</v>
      </c>
      <c r="N896" s="263">
        <v>2.3731416402144254E-2</v>
      </c>
      <c r="O896" s="262">
        <v>1.27809940916E-6</v>
      </c>
      <c r="P896" s="262">
        <v>3.3277671438506003E-9</v>
      </c>
      <c r="Q896" s="285">
        <v>4.9019212712E-2</v>
      </c>
      <c r="R896" s="281">
        <v>4.8469312999999998E-4</v>
      </c>
      <c r="S896" s="258"/>
      <c r="T896" s="258" t="s">
        <v>1184</v>
      </c>
      <c r="U896" s="258"/>
      <c r="V896" s="258"/>
      <c r="W896" s="260"/>
      <c r="X896" s="299"/>
      <c r="Y896" s="260"/>
      <c r="Z896" s="260"/>
      <c r="AA896" s="260"/>
      <c r="AB896" s="260"/>
      <c r="AC896" s="260"/>
      <c r="AD896" s="260"/>
      <c r="AE896" s="260"/>
      <c r="AF896" s="260"/>
      <c r="AG896" s="260"/>
      <c r="AH896" s="260"/>
      <c r="AI896" s="260"/>
      <c r="AJ896" s="260"/>
    </row>
    <row r="897" spans="3:36" ht="13.8" customHeight="1">
      <c r="C897" s="330" t="s">
        <v>834</v>
      </c>
      <c r="D897" s="292">
        <v>1</v>
      </c>
      <c r="E897" s="257" t="s">
        <v>52</v>
      </c>
      <c r="F897" s="267" t="s">
        <v>2375</v>
      </c>
      <c r="G897" s="267">
        <v>0.1572056889916264</v>
      </c>
      <c r="H897" s="274">
        <v>1.2831857909999999E-2</v>
      </c>
      <c r="I897" s="274">
        <v>2.0670923400000003E-2</v>
      </c>
      <c r="J897" s="274">
        <v>1.2351877681626398E-2</v>
      </c>
      <c r="K897" s="274">
        <v>0.11135103</v>
      </c>
      <c r="L897" s="267">
        <v>0.95992267241379303</v>
      </c>
      <c r="M897" s="263">
        <v>29.925967</v>
      </c>
      <c r="N897" s="263">
        <v>2.3035531171739079E-2</v>
      </c>
      <c r="O897" s="262">
        <v>1.2288095588500003E-6</v>
      </c>
      <c r="P897" s="262">
        <v>3.3508076046982006E-9</v>
      </c>
      <c r="Q897" s="285">
        <v>6.6006615439999999E-2</v>
      </c>
      <c r="R897" s="281">
        <v>4.7818684999999998E-4</v>
      </c>
      <c r="S897" s="258"/>
      <c r="T897" s="258" t="s">
        <v>1184</v>
      </c>
      <c r="U897" s="258"/>
      <c r="V897" s="258"/>
      <c r="W897" s="260"/>
      <c r="X897" s="299"/>
      <c r="Y897" s="260"/>
      <c r="Z897" s="260"/>
      <c r="AA897" s="260"/>
      <c r="AB897" s="260"/>
      <c r="AC897" s="260"/>
      <c r="AD897" s="260"/>
      <c r="AE897" s="260"/>
      <c r="AF897" s="260"/>
      <c r="AG897" s="260"/>
      <c r="AH897" s="260"/>
      <c r="AI897" s="260"/>
      <c r="AJ897" s="260"/>
    </row>
    <row r="898" spans="3:36" ht="13.8" customHeight="1">
      <c r="C898" s="330" t="s">
        <v>835</v>
      </c>
      <c r="D898" s="292">
        <v>1</v>
      </c>
      <c r="E898" s="257" t="s">
        <v>52</v>
      </c>
      <c r="F898" s="267" t="s">
        <v>2376</v>
      </c>
      <c r="G898" s="267">
        <v>5.4438238423657401E-2</v>
      </c>
      <c r="H898" s="274">
        <v>2.5363235639999995E-3</v>
      </c>
      <c r="I898" s="274">
        <v>6.4729731100000003E-3</v>
      </c>
      <c r="J898" s="274">
        <v>1.3868599749657399E-2</v>
      </c>
      <c r="K898" s="274">
        <v>3.1560341999999998E-2</v>
      </c>
      <c r="L898" s="267">
        <v>0.27207191379310341</v>
      </c>
      <c r="M898" s="263">
        <v>4.6172817999999998</v>
      </c>
      <c r="N898" s="263">
        <v>7.0556324042873242E-3</v>
      </c>
      <c r="O898" s="262">
        <v>3.7348695838199997E-7</v>
      </c>
      <c r="P898" s="262">
        <v>1.0238561408137999E-9</v>
      </c>
      <c r="Q898" s="285">
        <v>2.7225596092999998E-2</v>
      </c>
      <c r="R898" s="281">
        <v>8.1748468000000004E-4</v>
      </c>
      <c r="S898" s="258"/>
      <c r="T898" s="258" t="s">
        <v>1218</v>
      </c>
      <c r="U898" s="258"/>
      <c r="V898" s="258"/>
      <c r="W898" s="260"/>
      <c r="X898" s="299"/>
      <c r="Y898" s="260"/>
      <c r="Z898" s="260"/>
      <c r="AA898" s="260"/>
      <c r="AB898" s="260"/>
      <c r="AC898" s="260"/>
      <c r="AD898" s="260"/>
      <c r="AE898" s="260"/>
      <c r="AF898" s="260"/>
      <c r="AG898" s="260"/>
      <c r="AH898" s="260"/>
      <c r="AI898" s="260"/>
      <c r="AJ898" s="260"/>
    </row>
    <row r="899" spans="3:36" ht="13.8" customHeight="1">
      <c r="C899" s="330" t="s">
        <v>836</v>
      </c>
      <c r="D899" s="292">
        <v>1</v>
      </c>
      <c r="E899" s="257" t="s">
        <v>52</v>
      </c>
      <c r="F899" s="267" t="s">
        <v>2377</v>
      </c>
      <c r="G899" s="267">
        <v>0.12958434178758599</v>
      </c>
      <c r="H899" s="274">
        <v>1.0677435460000001E-2</v>
      </c>
      <c r="I899" s="274">
        <v>2.7024439899999999E-2</v>
      </c>
      <c r="J899" s="274">
        <v>7.4180242427586002E-2</v>
      </c>
      <c r="K899" s="274">
        <v>1.7702223999999999E-2</v>
      </c>
      <c r="L899" s="267">
        <v>0.15260537931034482</v>
      </c>
      <c r="M899" s="263">
        <v>15.731909999999999</v>
      </c>
      <c r="N899" s="263">
        <v>1.4179177923549743E-2</v>
      </c>
      <c r="O899" s="262">
        <v>7.4976004728899994E-7</v>
      </c>
      <c r="P899" s="262">
        <v>1.6529677012522998E-9</v>
      </c>
      <c r="Q899" s="285">
        <v>8.8263524204999999E-2</v>
      </c>
      <c r="R899" s="281">
        <v>3.0725610000000001E-3</v>
      </c>
      <c r="S899" s="258"/>
      <c r="T899" s="258" t="s">
        <v>1214</v>
      </c>
      <c r="U899" s="258"/>
      <c r="V899" s="258"/>
      <c r="W899" s="260"/>
      <c r="X899" s="299"/>
      <c r="Y899" s="260"/>
      <c r="Z899" s="260"/>
      <c r="AA899" s="260"/>
      <c r="AB899" s="260"/>
      <c r="AC899" s="260"/>
      <c r="AD899" s="260"/>
      <c r="AE899" s="260"/>
      <c r="AF899" s="260"/>
      <c r="AG899" s="260"/>
      <c r="AH899" s="260"/>
      <c r="AI899" s="260"/>
      <c r="AJ899" s="260"/>
    </row>
    <row r="900" spans="3:36" ht="13.8" customHeight="1">
      <c r="C900" s="330" t="s">
        <v>837</v>
      </c>
      <c r="D900" s="292">
        <v>1</v>
      </c>
      <c r="E900" s="257" t="s">
        <v>52</v>
      </c>
      <c r="F900" s="267" t="s">
        <v>2378</v>
      </c>
      <c r="G900" s="267">
        <v>0.15817457044253661</v>
      </c>
      <c r="H900" s="274">
        <v>9.2150480290000003E-3</v>
      </c>
      <c r="I900" s="274">
        <v>1.7145163500000001E-2</v>
      </c>
      <c r="J900" s="274">
        <v>7.4454779913536606E-2</v>
      </c>
      <c r="K900" s="274">
        <v>5.7359579000000001E-2</v>
      </c>
      <c r="L900" s="267">
        <v>0.49447912931034482</v>
      </c>
      <c r="M900" s="263">
        <v>12.522192</v>
      </c>
      <c r="N900" s="263">
        <v>2.0248218888990414E-2</v>
      </c>
      <c r="O900" s="262">
        <v>1.0847429279909999E-6</v>
      </c>
      <c r="P900" s="262">
        <v>2.3813219612207005E-9</v>
      </c>
      <c r="Q900" s="285">
        <v>9.1234985781000005E-2</v>
      </c>
      <c r="R900" s="281">
        <v>6.4682027999999996E-4</v>
      </c>
      <c r="S900" s="258"/>
      <c r="T900" s="258" t="s">
        <v>1165</v>
      </c>
      <c r="U900" s="258"/>
      <c r="V900" s="258"/>
      <c r="W900" s="260"/>
      <c r="X900" s="299"/>
      <c r="Y900" s="260"/>
      <c r="Z900" s="260"/>
      <c r="AA900" s="260"/>
      <c r="AB900" s="260"/>
      <c r="AC900" s="260"/>
      <c r="AD900" s="260"/>
      <c r="AE900" s="260"/>
      <c r="AF900" s="260"/>
      <c r="AG900" s="260"/>
      <c r="AH900" s="260"/>
      <c r="AI900" s="260"/>
      <c r="AJ900" s="260"/>
    </row>
    <row r="901" spans="3:36" ht="13.8" customHeight="1">
      <c r="C901" s="330" t="s">
        <v>838</v>
      </c>
      <c r="D901" s="292">
        <v>1</v>
      </c>
      <c r="E901" s="257" t="s">
        <v>52</v>
      </c>
      <c r="F901" s="267" t="s">
        <v>2379</v>
      </c>
      <c r="G901" s="267">
        <v>0.198611421871978</v>
      </c>
      <c r="H901" s="274">
        <v>7.4970538600000001E-3</v>
      </c>
      <c r="I901" s="274">
        <v>2.17596301E-2</v>
      </c>
      <c r="J901" s="274">
        <v>9.5838643911977994E-2</v>
      </c>
      <c r="K901" s="274">
        <v>7.3516094000000004E-2</v>
      </c>
      <c r="L901" s="267">
        <v>0.63375943103448273</v>
      </c>
      <c r="M901" s="263">
        <v>11.441556</v>
      </c>
      <c r="N901" s="263">
        <v>2.510236510563987E-2</v>
      </c>
      <c r="O901" s="262">
        <v>1.3590895761510001E-6</v>
      </c>
      <c r="P901" s="262">
        <v>3.0064876282248001E-9</v>
      </c>
      <c r="Q901" s="285">
        <v>7.5136407795000013E-2</v>
      </c>
      <c r="R901" s="281">
        <v>1.2222026999999999E-3</v>
      </c>
      <c r="S901" s="258"/>
      <c r="T901" s="258" t="s">
        <v>1165</v>
      </c>
      <c r="U901" s="258"/>
      <c r="V901" s="258"/>
      <c r="W901" s="260"/>
      <c r="X901" s="299"/>
      <c r="Y901" s="260"/>
      <c r="Z901" s="260"/>
      <c r="AA901" s="260"/>
      <c r="AB901" s="260"/>
      <c r="AC901" s="260"/>
      <c r="AD901" s="260"/>
      <c r="AE901" s="260"/>
      <c r="AF901" s="260"/>
      <c r="AG901" s="260"/>
      <c r="AH901" s="260"/>
      <c r="AI901" s="260"/>
      <c r="AJ901" s="260"/>
    </row>
    <row r="902" spans="3:36">
      <c r="F902" s="261"/>
      <c r="R902" s="280"/>
      <c r="S902" s="258"/>
      <c r="T902" s="258"/>
      <c r="U902" s="258"/>
      <c r="V902" s="258"/>
      <c r="X902" s="257"/>
      <c r="Y902" s="257"/>
      <c r="Z902" s="257"/>
      <c r="AA902" s="257"/>
      <c r="AB902" s="257"/>
      <c r="AC902" s="257"/>
      <c r="AD902" s="257"/>
      <c r="AE902" s="257"/>
      <c r="AF902" s="257"/>
      <c r="AG902" s="257"/>
      <c r="AH902" s="257"/>
      <c r="AI902" s="257"/>
      <c r="AJ902" s="257"/>
    </row>
    <row r="903" spans="3:36">
      <c r="C903" s="337"/>
      <c r="D903" s="271"/>
      <c r="E903" s="271"/>
      <c r="F903" s="291"/>
      <c r="R903" s="280"/>
      <c r="S903" s="271"/>
      <c r="T903" s="271"/>
      <c r="U903" s="271"/>
      <c r="V903" s="271"/>
      <c r="W903" s="271"/>
      <c r="X903" s="299"/>
      <c r="Y903" s="271"/>
      <c r="Z903" s="271"/>
      <c r="AA903" s="271"/>
      <c r="AB903" s="271"/>
      <c r="AC903" s="271"/>
      <c r="AD903" s="271"/>
      <c r="AE903" s="271"/>
      <c r="AF903" s="271"/>
      <c r="AG903" s="271"/>
      <c r="AH903" s="271"/>
      <c r="AI903" s="271"/>
      <c r="AJ903" s="271"/>
    </row>
    <row r="904" spans="3:36">
      <c r="C904" s="273" t="s">
        <v>175</v>
      </c>
      <c r="D904" s="272" t="s">
        <v>173</v>
      </c>
      <c r="F904" s="261"/>
      <c r="R904" s="280"/>
      <c r="S904" s="258"/>
      <c r="T904" s="258"/>
      <c r="U904" s="258"/>
      <c r="V904" s="258"/>
      <c r="X904" s="299"/>
      <c r="Y904" s="257"/>
      <c r="Z904" s="257"/>
      <c r="AA904" s="257"/>
      <c r="AB904" s="257"/>
      <c r="AC904" s="257"/>
      <c r="AD904" s="257"/>
      <c r="AE904" s="257"/>
      <c r="AF904" s="257"/>
      <c r="AG904" s="257"/>
      <c r="AH904" s="257"/>
      <c r="AI904" s="257"/>
      <c r="AJ904" s="257"/>
    </row>
    <row r="905" spans="3:36">
      <c r="C905" s="342" t="s">
        <v>839</v>
      </c>
      <c r="D905" s="271"/>
      <c r="E905" s="271" t="s">
        <v>44</v>
      </c>
      <c r="F905" s="267" t="s">
        <v>2380</v>
      </c>
      <c r="G905" s="311">
        <v>8.6840104923999989E-2</v>
      </c>
      <c r="H905" s="315">
        <v>3.8878627600000002E-3</v>
      </c>
      <c r="I905" s="315">
        <v>4.2077848059999999E-2</v>
      </c>
      <c r="J905" s="315">
        <v>4.3355103999999999E-5</v>
      </c>
      <c r="K905" s="315">
        <v>4.0831039E-2</v>
      </c>
      <c r="L905" s="311">
        <v>0.35199171551724134</v>
      </c>
      <c r="M905" s="263">
        <v>4.9895503999999997</v>
      </c>
      <c r="N905" s="263">
        <v>3.9364074839496506E-2</v>
      </c>
      <c r="O905" s="262">
        <v>2.2249930674349999E-6</v>
      </c>
      <c r="P905" s="262">
        <v>3.271977918307863E-9</v>
      </c>
      <c r="Q905" s="285">
        <v>9.5404922000000003E-3</v>
      </c>
      <c r="R905" s="281">
        <v>5.9025752000000002E-5</v>
      </c>
      <c r="S905" s="309"/>
      <c r="T905" s="343" t="s">
        <v>1173</v>
      </c>
      <c r="U905" s="338"/>
      <c r="V905" s="309"/>
      <c r="W905" s="271"/>
      <c r="X905" s="299"/>
      <c r="Y905" s="271"/>
      <c r="Z905" s="271"/>
      <c r="AA905" s="271"/>
      <c r="AB905" s="271"/>
      <c r="AC905" s="271"/>
      <c r="AD905" s="271"/>
      <c r="AE905" s="271"/>
      <c r="AF905" s="271"/>
      <c r="AG905" s="271"/>
      <c r="AH905" s="271"/>
      <c r="AI905" s="271"/>
      <c r="AJ905" s="271"/>
    </row>
    <row r="906" spans="3:36">
      <c r="C906" s="342" t="s">
        <v>840</v>
      </c>
      <c r="D906" s="292">
        <v>1</v>
      </c>
      <c r="E906" s="271" t="s">
        <v>44</v>
      </c>
      <c r="F906" s="267" t="s">
        <v>5021</v>
      </c>
      <c r="G906" s="282">
        <v>6.3284867508499993E-4</v>
      </c>
      <c r="H906" s="283">
        <v>4.0786322099999998E-5</v>
      </c>
      <c r="I906" s="283">
        <v>1.0880094100000001E-4</v>
      </c>
      <c r="J906" s="283">
        <v>1.7922694198500001E-4</v>
      </c>
      <c r="K906" s="283">
        <v>3.0403446999999998E-4</v>
      </c>
      <c r="L906" s="282">
        <v>2.6209868103448273E-3</v>
      </c>
      <c r="M906" s="263">
        <v>4.8906558000000003E-2</v>
      </c>
      <c r="N906" s="263">
        <v>8.6903783197021849E-5</v>
      </c>
      <c r="O906" s="262">
        <v>4.7166413619400006E-9</v>
      </c>
      <c r="P906" s="262">
        <v>1.0986226459696E-11</v>
      </c>
      <c r="Q906" s="285">
        <v>1.8779184970000001E-4</v>
      </c>
      <c r="R906" s="281">
        <v>9.4284352E-7</v>
      </c>
      <c r="S906" s="309"/>
      <c r="T906" s="258" t="s">
        <v>1613</v>
      </c>
      <c r="U906" s="338"/>
      <c r="V906" s="309"/>
      <c r="W906" s="271"/>
      <c r="X906" s="299"/>
      <c r="Y906" s="271"/>
      <c r="Z906" s="271"/>
      <c r="AA906" s="271"/>
      <c r="AB906" s="271"/>
      <c r="AC906" s="271"/>
      <c r="AD906" s="271"/>
      <c r="AE906" s="271"/>
      <c r="AF906" s="271"/>
      <c r="AG906" s="271"/>
      <c r="AH906" s="271"/>
      <c r="AI906" s="271"/>
      <c r="AJ906" s="271"/>
    </row>
    <row r="907" spans="3:36">
      <c r="C907" s="342" t="s">
        <v>841</v>
      </c>
      <c r="D907" s="271"/>
      <c r="E907" s="271" t="s">
        <v>44</v>
      </c>
      <c r="F907" s="267" t="s">
        <v>2381</v>
      </c>
      <c r="G907" s="311">
        <v>4.1011573948000007E-2</v>
      </c>
      <c r="H907" s="315">
        <v>1.0743913800000001E-3</v>
      </c>
      <c r="I907" s="315">
        <v>1.6088695400000002E-2</v>
      </c>
      <c r="J907" s="315">
        <v>6.3199167999999995E-5</v>
      </c>
      <c r="K907" s="315">
        <v>2.3785288000000002E-2</v>
      </c>
      <c r="L907" s="311">
        <v>0.20504558620689656</v>
      </c>
      <c r="M907" s="263">
        <v>3.5110513000000001</v>
      </c>
      <c r="N907" s="263">
        <v>9.1433412704619924E-3</v>
      </c>
      <c r="O907" s="262">
        <v>4.9964722788300003E-7</v>
      </c>
      <c r="P907" s="262">
        <v>9.5502403046610019E-10</v>
      </c>
      <c r="Q907" s="285">
        <v>2.7450494999999998E-2</v>
      </c>
      <c r="R907" s="281">
        <v>1.6081102999999999E-5</v>
      </c>
      <c r="S907" s="309"/>
      <c r="T907" s="343" t="s">
        <v>1173</v>
      </c>
      <c r="U907" s="309"/>
      <c r="V907" s="309"/>
      <c r="W907" s="271"/>
      <c r="X907" s="299"/>
      <c r="Y907" s="271"/>
      <c r="Z907" s="271"/>
      <c r="AA907" s="271"/>
      <c r="AB907" s="271"/>
      <c r="AC907" s="271"/>
      <c r="AD907" s="271"/>
      <c r="AE907" s="271"/>
      <c r="AF907" s="271"/>
      <c r="AG907" s="271"/>
      <c r="AH907" s="271"/>
      <c r="AI907" s="271"/>
      <c r="AJ907" s="271"/>
    </row>
    <row r="908" spans="3:36">
      <c r="C908" s="342" t="s">
        <v>842</v>
      </c>
      <c r="D908" s="271"/>
      <c r="E908" s="271" t="s">
        <v>44</v>
      </c>
      <c r="F908" s="267" t="s">
        <v>2382</v>
      </c>
      <c r="G908" s="311">
        <v>2.15506554642E-2</v>
      </c>
      <c r="H908" s="315">
        <v>1.176552642E-4</v>
      </c>
      <c r="I908" s="315">
        <v>1.33732122E-3</v>
      </c>
      <c r="J908" s="315">
        <v>1.9720107000000001E-2</v>
      </c>
      <c r="K908" s="315">
        <v>3.7557197999999999E-4</v>
      </c>
      <c r="L908" s="311">
        <v>3.2376894827586206E-3</v>
      </c>
      <c r="M908" s="263">
        <v>4.7108507000000001E-2</v>
      </c>
      <c r="N908" s="263">
        <v>2.9184823544731371E-4</v>
      </c>
      <c r="O908" s="262">
        <v>1.6362557594026003E-8</v>
      </c>
      <c r="P908" s="262">
        <v>2.6709720518831999E-11</v>
      </c>
      <c r="Q908" s="285">
        <v>1.9440583E-4</v>
      </c>
      <c r="R908" s="281">
        <v>7.5704586000000004E-7</v>
      </c>
      <c r="S908" s="309"/>
      <c r="T908" s="343" t="s">
        <v>1173</v>
      </c>
      <c r="U908" s="338"/>
      <c r="V908" s="309"/>
      <c r="W908" s="271"/>
      <c r="X908" s="299"/>
      <c r="Y908" s="271"/>
      <c r="Z908" s="271"/>
      <c r="AA908" s="271"/>
      <c r="AB908" s="271"/>
      <c r="AC908" s="271"/>
      <c r="AD908" s="271"/>
      <c r="AE908" s="271"/>
      <c r="AF908" s="271"/>
      <c r="AG908" s="271"/>
      <c r="AH908" s="271"/>
      <c r="AI908" s="271"/>
      <c r="AJ908" s="271"/>
    </row>
    <row r="909" spans="3:36">
      <c r="C909" s="342" t="s">
        <v>843</v>
      </c>
      <c r="D909" s="271"/>
      <c r="E909" s="271" t="s">
        <v>44</v>
      </c>
      <c r="F909" s="267" t="s">
        <v>2383</v>
      </c>
      <c r="G909" s="311">
        <v>5.3679429689999995E-2</v>
      </c>
      <c r="H909" s="315">
        <v>4.3869376799999995E-3</v>
      </c>
      <c r="I909" s="315">
        <v>1.2402750000000001E-2</v>
      </c>
      <c r="J909" s="315">
        <v>2.3612101000000001E-4</v>
      </c>
      <c r="K909" s="315">
        <v>3.6653620999999997E-2</v>
      </c>
      <c r="L909" s="311">
        <v>0.31597949137931031</v>
      </c>
      <c r="M909" s="263">
        <v>4.2996116999999998</v>
      </c>
      <c r="N909" s="263">
        <v>8.5260292398812321E-3</v>
      </c>
      <c r="O909" s="262">
        <v>4.5149391182570003E-7</v>
      </c>
      <c r="P909" s="262">
        <v>1.1226022346283004E-9</v>
      </c>
      <c r="Q909" s="285">
        <v>4.1458078000000002E-2</v>
      </c>
      <c r="R909" s="281">
        <v>2.0558266E-5</v>
      </c>
      <c r="S909" s="309"/>
      <c r="T909" s="258" t="s">
        <v>1165</v>
      </c>
      <c r="U909" s="338"/>
      <c r="V909" s="309"/>
      <c r="W909" s="271"/>
      <c r="X909" s="299"/>
      <c r="Y909" s="271"/>
      <c r="Z909" s="271"/>
      <c r="AA909" s="271"/>
      <c r="AB909" s="271"/>
      <c r="AC909" s="271"/>
      <c r="AD909" s="271"/>
      <c r="AE909" s="271"/>
      <c r="AF909" s="271"/>
      <c r="AG909" s="271"/>
      <c r="AH909" s="271"/>
      <c r="AI909" s="271"/>
      <c r="AJ909" s="271"/>
    </row>
    <row r="910" spans="3:36">
      <c r="C910" s="342" t="s">
        <v>844</v>
      </c>
      <c r="D910" s="271"/>
      <c r="E910" s="271" t="s">
        <v>44</v>
      </c>
      <c r="F910" s="267" t="s">
        <v>2384</v>
      </c>
      <c r="G910" s="282">
        <v>5.7393842002700002E-4</v>
      </c>
      <c r="H910" s="283">
        <v>9.9424399000000007E-5</v>
      </c>
      <c r="I910" s="283">
        <v>5.5081392599999999E-5</v>
      </c>
      <c r="J910" s="283">
        <v>2.2886882842699998E-4</v>
      </c>
      <c r="K910" s="283">
        <v>1.9056380000000001E-4</v>
      </c>
      <c r="L910" s="282">
        <v>1.6427913793103449E-3</v>
      </c>
      <c r="M910" s="263">
        <v>1.6373319000000001E-2</v>
      </c>
      <c r="N910" s="263">
        <v>1.0669993739460371E-2</v>
      </c>
      <c r="O910" s="262">
        <v>5.2759652438118995E-7</v>
      </c>
      <c r="P910" s="262">
        <v>3.1958415252060028E-9</v>
      </c>
      <c r="Q910" s="285">
        <v>9.9490365000000003E-5</v>
      </c>
      <c r="R910" s="281">
        <v>7.5408813999999994E-5</v>
      </c>
      <c r="S910" s="309"/>
      <c r="T910" s="258" t="s">
        <v>1165</v>
      </c>
      <c r="U910" s="338"/>
      <c r="V910" s="309"/>
      <c r="W910" s="271"/>
      <c r="X910" s="299"/>
      <c r="Y910" s="271"/>
      <c r="Z910" s="271"/>
      <c r="AA910" s="271"/>
      <c r="AB910" s="271"/>
      <c r="AC910" s="271"/>
      <c r="AD910" s="271"/>
      <c r="AE910" s="271"/>
      <c r="AF910" s="271"/>
      <c r="AG910" s="271"/>
      <c r="AH910" s="271"/>
      <c r="AI910" s="271"/>
      <c r="AJ910" s="271"/>
    </row>
    <row r="911" spans="3:36" ht="14.4">
      <c r="C911" s="323" t="s">
        <v>845</v>
      </c>
      <c r="D911" s="292">
        <v>1</v>
      </c>
      <c r="E911" s="271" t="s">
        <v>44</v>
      </c>
      <c r="F911" s="267" t="s">
        <v>2385</v>
      </c>
      <c r="G911" s="282">
        <v>4.9905088599999994E-3</v>
      </c>
      <c r="H911" s="283">
        <v>4.0497868E-4</v>
      </c>
      <c r="I911" s="283">
        <v>6.9087724000000002E-4</v>
      </c>
      <c r="J911" s="283">
        <v>9.897248400000001E-4</v>
      </c>
      <c r="K911" s="283">
        <v>2.9049280999999998E-3</v>
      </c>
      <c r="L911" s="282">
        <v>2.5042483620689653E-2</v>
      </c>
      <c r="M911" s="263">
        <v>0</v>
      </c>
      <c r="N911" s="263">
        <v>6.0512501762571347E-4</v>
      </c>
      <c r="O911" s="262">
        <v>3.2847423349999998E-8</v>
      </c>
      <c r="P911" s="262">
        <v>9.2233589526600004E-11</v>
      </c>
      <c r="Q911" s="285">
        <v>6.5990478999999994E-5</v>
      </c>
      <c r="R911" s="281">
        <v>2.6517331000000002E-6</v>
      </c>
      <c r="S911" s="309"/>
      <c r="T911" s="341" t="s">
        <v>1614</v>
      </c>
      <c r="U911" s="309"/>
      <c r="V911" s="340"/>
      <c r="W911" s="271"/>
      <c r="X911" s="299"/>
      <c r="Y911" s="271"/>
      <c r="Z911" s="271"/>
      <c r="AA911" s="271"/>
      <c r="AB911" s="271"/>
      <c r="AC911" s="271"/>
      <c r="AD911" s="271"/>
      <c r="AE911" s="271"/>
      <c r="AF911" s="271"/>
      <c r="AG911" s="271"/>
      <c r="AH911" s="271"/>
      <c r="AI911" s="271"/>
      <c r="AJ911" s="271"/>
    </row>
    <row r="912" spans="3:36">
      <c r="C912" s="337"/>
      <c r="D912" s="271"/>
      <c r="E912" s="271"/>
      <c r="R912" s="280"/>
      <c r="T912" s="257"/>
      <c r="U912" s="271"/>
      <c r="V912" s="271"/>
      <c r="W912" s="271"/>
      <c r="X912" s="339"/>
      <c r="Y912" s="271"/>
      <c r="Z912" s="271"/>
      <c r="AA912" s="271"/>
      <c r="AB912" s="271"/>
      <c r="AC912" s="271"/>
      <c r="AD912" s="271"/>
      <c r="AE912" s="271"/>
      <c r="AF912" s="271"/>
      <c r="AG912" s="271"/>
      <c r="AH912" s="271"/>
      <c r="AI912" s="271"/>
      <c r="AJ912" s="271"/>
    </row>
    <row r="913" spans="3:36">
      <c r="C913" s="273" t="s">
        <v>176</v>
      </c>
      <c r="D913" s="272" t="s">
        <v>174</v>
      </c>
      <c r="E913" s="271"/>
      <c r="F913" s="261"/>
      <c r="R913" s="280"/>
      <c r="S913" s="271"/>
      <c r="T913" s="271"/>
      <c r="U913" s="271"/>
      <c r="V913" s="271"/>
      <c r="W913" s="271"/>
      <c r="X913" s="339"/>
      <c r="Y913" s="271"/>
      <c r="Z913" s="271"/>
      <c r="AA913" s="271"/>
      <c r="AB913" s="271"/>
      <c r="AC913" s="271"/>
      <c r="AD913" s="271"/>
      <c r="AE913" s="271"/>
      <c r="AF913" s="271"/>
      <c r="AG913" s="271"/>
      <c r="AH913" s="271"/>
      <c r="AI913" s="271"/>
      <c r="AJ913" s="271"/>
    </row>
    <row r="914" spans="3:36">
      <c r="C914" s="323" t="s">
        <v>846</v>
      </c>
      <c r="D914" s="292">
        <v>1</v>
      </c>
      <c r="E914" s="271" t="s">
        <v>44</v>
      </c>
      <c r="F914" s="267" t="s">
        <v>2386</v>
      </c>
      <c r="G914" s="311">
        <v>2.4101343371599998E-2</v>
      </c>
      <c r="H914" s="315">
        <v>1.555031029E-3</v>
      </c>
      <c r="I914" s="315">
        <v>4.5774293999999993E-3</v>
      </c>
      <c r="J914" s="315">
        <v>4.7492999425999992E-3</v>
      </c>
      <c r="K914" s="315">
        <v>1.3219583E-2</v>
      </c>
      <c r="L914" s="267">
        <v>0.1139619224137931</v>
      </c>
      <c r="M914" s="263">
        <v>2.2010931</v>
      </c>
      <c r="N914" s="263">
        <v>3.5332163083149448E-3</v>
      </c>
      <c r="O914" s="262">
        <v>1.9159711292699998E-7</v>
      </c>
      <c r="P914" s="262">
        <v>4.7728262809016007E-10</v>
      </c>
      <c r="Q914" s="285">
        <v>5.6311354479999997E-3</v>
      </c>
      <c r="R914" s="281">
        <v>9.0984273999999994E-6</v>
      </c>
      <c r="S914" s="333"/>
      <c r="T914" s="258" t="s">
        <v>1219</v>
      </c>
      <c r="U914" s="333"/>
      <c r="V914" s="333"/>
      <c r="W914" s="271"/>
      <c r="X914" s="339"/>
      <c r="Y914" s="271"/>
      <c r="Z914" s="271"/>
      <c r="AA914" s="271"/>
      <c r="AB914" s="271"/>
      <c r="AC914" s="271"/>
      <c r="AD914" s="271"/>
      <c r="AE914" s="271"/>
      <c r="AF914" s="271"/>
      <c r="AG914" s="271"/>
      <c r="AH914" s="271"/>
      <c r="AI914" s="271"/>
      <c r="AJ914" s="271"/>
    </row>
    <row r="915" spans="3:36">
      <c r="C915" s="323" t="s">
        <v>847</v>
      </c>
      <c r="D915" s="292">
        <v>1</v>
      </c>
      <c r="E915" s="271" t="s">
        <v>44</v>
      </c>
      <c r="F915" s="267" t="s">
        <v>2387</v>
      </c>
      <c r="G915" s="311">
        <v>2.7702693456499998E-2</v>
      </c>
      <c r="H915" s="315">
        <v>1.7873919220000002E-3</v>
      </c>
      <c r="I915" s="315">
        <v>5.2614130299999994E-3</v>
      </c>
      <c r="J915" s="315">
        <v>5.4589655044999996E-3</v>
      </c>
      <c r="K915" s="315">
        <v>1.5194923000000001E-2</v>
      </c>
      <c r="L915" s="267">
        <v>0.13099071551724137</v>
      </c>
      <c r="M915" s="263">
        <v>2.5299920999999999</v>
      </c>
      <c r="N915" s="263">
        <v>4.0611682652422912E-3</v>
      </c>
      <c r="O915" s="262">
        <v>2.20226572403E-7</v>
      </c>
      <c r="P915" s="262">
        <v>5.486007161584001E-10</v>
      </c>
      <c r="Q915" s="285">
        <v>6.4725694779999999E-3</v>
      </c>
      <c r="R915" s="281">
        <v>1.0457962999999999E-5</v>
      </c>
      <c r="S915" s="333"/>
      <c r="T915" s="333" t="s">
        <v>1184</v>
      </c>
      <c r="U915" s="333"/>
      <c r="V915" s="333"/>
      <c r="W915" s="271"/>
      <c r="X915" s="339"/>
      <c r="Y915" s="271"/>
      <c r="Z915" s="271"/>
      <c r="AA915" s="271"/>
      <c r="AB915" s="271"/>
      <c r="AC915" s="271"/>
      <c r="AD915" s="271"/>
      <c r="AE915" s="271"/>
      <c r="AF915" s="271"/>
      <c r="AG915" s="271"/>
      <c r="AH915" s="271"/>
      <c r="AI915" s="271"/>
      <c r="AJ915" s="271"/>
    </row>
    <row r="916" spans="3:36">
      <c r="C916" s="323" t="s">
        <v>848</v>
      </c>
      <c r="D916" s="292">
        <v>1</v>
      </c>
      <c r="E916" s="271" t="s">
        <v>44</v>
      </c>
      <c r="F916" s="267" t="s">
        <v>2388</v>
      </c>
      <c r="G916" s="311">
        <v>2.3432842802899999E-2</v>
      </c>
      <c r="H916" s="315">
        <v>1.199061871E-3</v>
      </c>
      <c r="I916" s="315">
        <v>2.2263217399999999E-3</v>
      </c>
      <c r="J916" s="315">
        <v>2.3910701918999997E-3</v>
      </c>
      <c r="K916" s="315">
        <v>1.7616389E-2</v>
      </c>
      <c r="L916" s="267">
        <v>0.15186542241379308</v>
      </c>
      <c r="M916" s="263">
        <v>2.3557285000000001</v>
      </c>
      <c r="N916" s="263">
        <v>3.3751792879094739E-3</v>
      </c>
      <c r="O916" s="262">
        <v>1.7887392422599999E-7</v>
      </c>
      <c r="P916" s="262">
        <v>5.1330346646188013E-10</v>
      </c>
      <c r="Q916" s="285">
        <v>1.0688200037999999E-2</v>
      </c>
      <c r="R916" s="281">
        <v>8.7312566999999998E-6</v>
      </c>
      <c r="S916" s="333"/>
      <c r="T916" s="333" t="s">
        <v>1184</v>
      </c>
      <c r="U916" s="333"/>
      <c r="V916" s="333"/>
      <c r="W916" s="271"/>
      <c r="X916" s="339"/>
      <c r="Y916" s="271"/>
      <c r="Z916" s="271"/>
      <c r="AA916" s="271"/>
      <c r="AB916" s="271"/>
      <c r="AC916" s="271"/>
      <c r="AD916" s="271"/>
      <c r="AE916" s="271"/>
      <c r="AF916" s="271"/>
      <c r="AG916" s="271"/>
      <c r="AH916" s="271"/>
      <c r="AI916" s="271"/>
      <c r="AJ916" s="271"/>
    </row>
    <row r="917" spans="3:36">
      <c r="C917" s="323" t="s">
        <v>849</v>
      </c>
      <c r="D917" s="292">
        <v>1</v>
      </c>
      <c r="E917" s="271" t="s">
        <v>44</v>
      </c>
      <c r="F917" s="267" t="s">
        <v>5042</v>
      </c>
      <c r="G917" s="311">
        <v>2.5105566147700001E-2</v>
      </c>
      <c r="H917" s="315">
        <v>1.619823989E-3</v>
      </c>
      <c r="I917" s="315">
        <v>4.7681556499999996E-3</v>
      </c>
      <c r="J917" s="315">
        <v>4.947187508700001E-3</v>
      </c>
      <c r="K917" s="315">
        <v>1.3770398999999999E-2</v>
      </c>
      <c r="L917" s="267">
        <v>0.11871033620689654</v>
      </c>
      <c r="M917" s="263">
        <v>2.2928052999999999</v>
      </c>
      <c r="N917" s="263">
        <v>3.6804337796164412E-3</v>
      </c>
      <c r="O917" s="262">
        <v>1.9958033365299999E-7</v>
      </c>
      <c r="P917" s="262">
        <v>4.9716939597117006E-10</v>
      </c>
      <c r="Q917" s="285">
        <v>5.8657661329999996E-3</v>
      </c>
      <c r="R917" s="281">
        <v>9.4775285999999999E-6</v>
      </c>
      <c r="S917" s="333"/>
      <c r="T917" s="333" t="s">
        <v>1219</v>
      </c>
      <c r="U917" s="333"/>
      <c r="V917" s="333"/>
      <c r="W917" s="271"/>
      <c r="X917" s="339"/>
      <c r="Y917" s="271"/>
      <c r="Z917" s="271"/>
      <c r="AA917" s="271"/>
      <c r="AB917" s="271"/>
      <c r="AC917" s="271"/>
      <c r="AD917" s="271"/>
      <c r="AE917" s="271"/>
      <c r="AF917" s="271"/>
      <c r="AG917" s="271"/>
      <c r="AH917" s="271"/>
      <c r="AI917" s="271"/>
      <c r="AJ917" s="271"/>
    </row>
    <row r="918" spans="3:36">
      <c r="C918" s="323"/>
      <c r="D918" s="292">
        <v>1</v>
      </c>
      <c r="E918" s="271" t="s">
        <v>44</v>
      </c>
      <c r="F918" s="267" t="s">
        <v>5043</v>
      </c>
      <c r="G918" s="311">
        <f>0.084*G906 + 0.073*G910 + 0.023*G911 + 0.014*G911 + 0.004*G911 + 0.01*G909 + 0.2*G908 + 0.19*G905 + 0.4*G907</f>
        <v>3.8050842561129117E-2</v>
      </c>
      <c r="H918" s="315">
        <f t="shared" ref="H918:R918" si="0">0.084*H906 + 0.073*H910 + 0.023*H911 + 0.014*H911 + 0.004*H911 + 0.01*H909 + 0.2*H908 + 0.19*H905 + 0.4*H907</f>
        <v>1.2631390641034E-3</v>
      </c>
      <c r="I918" s="315">
        <f t="shared" si="0"/>
        <v>1.48632472229438E-2</v>
      </c>
      <c r="J918" s="315">
        <f t="shared" si="0"/>
        <v>4.0522409531019111E-3</v>
      </c>
      <c r="K918" s="315">
        <f t="shared" si="0"/>
        <v>1.7872215320980003E-2</v>
      </c>
      <c r="L918" s="267">
        <f t="shared" si="0"/>
        <v>0.15407082173258621</v>
      </c>
      <c r="M918" s="263">
        <f t="shared" si="0"/>
        <v>2.4101563175590002</v>
      </c>
      <c r="N918" s="263">
        <f t="shared" si="0"/>
        <v>1.2091160253669219E-2</v>
      </c>
      <c r="O918" s="262">
        <f t="shared" si="0"/>
        <v>6.7065251311449206E-7</v>
      </c>
      <c r="P918" s="262">
        <f t="shared" si="0"/>
        <v>1.2582542346482268E-9</v>
      </c>
      <c r="Q918" s="285">
        <f t="shared" si="0"/>
        <v>1.3272096385658801E-2</v>
      </c>
      <c r="R918" s="281">
        <f t="shared" si="0"/>
        <v>2.3697089246780004E-5</v>
      </c>
      <c r="S918" s="333"/>
      <c r="T918" s="333" t="s">
        <v>5041</v>
      </c>
      <c r="U918" s="333"/>
      <c r="V918" s="333"/>
      <c r="W918" s="271"/>
      <c r="X918" s="339"/>
      <c r="Y918" s="271"/>
      <c r="Z918" s="271"/>
      <c r="AA918" s="271"/>
      <c r="AB918" s="271"/>
      <c r="AC918" s="271"/>
      <c r="AD918" s="271"/>
      <c r="AE918" s="271"/>
      <c r="AF918" s="271"/>
      <c r="AG918" s="271"/>
      <c r="AH918" s="271"/>
      <c r="AI918" s="271"/>
      <c r="AJ918" s="271"/>
    </row>
    <row r="919" spans="3:36" ht="13.8" customHeight="1">
      <c r="C919" s="338"/>
      <c r="E919" s="271"/>
      <c r="F919" s="299"/>
      <c r="R919" s="280"/>
      <c r="S919" s="333"/>
      <c r="T919" s="257"/>
      <c r="U919" s="333"/>
      <c r="V919" s="333"/>
      <c r="W919" s="271"/>
      <c r="X919" s="271"/>
      <c r="Y919" s="271"/>
      <c r="Z919" s="271"/>
      <c r="AA919" s="271"/>
      <c r="AB919" s="271"/>
      <c r="AC919" s="271"/>
      <c r="AD919" s="271"/>
      <c r="AE919" s="271"/>
      <c r="AF919" s="271"/>
      <c r="AG919" s="271"/>
      <c r="AH919" s="271"/>
      <c r="AI919" s="271"/>
      <c r="AJ919" s="271"/>
    </row>
    <row r="920" spans="3:36" ht="13.8" customHeight="1">
      <c r="C920" s="273" t="s">
        <v>177</v>
      </c>
      <c r="D920" s="272" t="s">
        <v>178</v>
      </c>
      <c r="E920" s="271"/>
      <c r="F920" s="261"/>
      <c r="R920" s="280"/>
      <c r="S920" s="271"/>
      <c r="T920" s="271"/>
      <c r="U920" s="271"/>
      <c r="V920" s="271"/>
      <c r="W920" s="271"/>
      <c r="X920" s="271"/>
      <c r="Y920" s="271"/>
      <c r="Z920" s="271"/>
      <c r="AA920" s="271"/>
      <c r="AB920" s="271"/>
      <c r="AC920" s="271"/>
      <c r="AD920" s="271"/>
      <c r="AE920" s="271"/>
      <c r="AF920" s="271"/>
      <c r="AG920" s="271"/>
      <c r="AH920" s="271"/>
      <c r="AI920" s="271"/>
      <c r="AJ920" s="271"/>
    </row>
    <row r="921" spans="3:36" ht="13.8" customHeight="1">
      <c r="C921" s="323" t="s">
        <v>850</v>
      </c>
      <c r="D921" s="271"/>
      <c r="E921" s="271" t="s">
        <v>44</v>
      </c>
      <c r="F921" s="267" t="s">
        <v>2389</v>
      </c>
      <c r="G921" s="282">
        <v>1.08456044294E-2</v>
      </c>
      <c r="H921" s="283">
        <v>6.9976395700000003E-4</v>
      </c>
      <c r="I921" s="283">
        <v>2.05984322E-3</v>
      </c>
      <c r="J921" s="283">
        <v>2.1371849523999999E-3</v>
      </c>
      <c r="K921" s="283">
        <v>5.9488123E-3</v>
      </c>
      <c r="L921" s="311">
        <v>5.1282864655172414E-2</v>
      </c>
      <c r="M921" s="263">
        <v>0.99049189999999998</v>
      </c>
      <c r="N921" s="263">
        <v>1.5899473794843734E-3</v>
      </c>
      <c r="O921" s="262">
        <v>8.6218703377600003E-8</v>
      </c>
      <c r="P921" s="262">
        <v>2.1477717851718007E-10</v>
      </c>
      <c r="Q921" s="285">
        <v>2.5340109413999998E-3</v>
      </c>
      <c r="R921" s="281">
        <v>4.0942923000000004E-6</v>
      </c>
      <c r="S921" s="333"/>
      <c r="T921" s="333" t="s">
        <v>1219</v>
      </c>
      <c r="U921" s="333"/>
      <c r="V921" s="333"/>
      <c r="W921" s="271"/>
      <c r="X921" s="271"/>
      <c r="Y921" s="271"/>
      <c r="Z921" s="271"/>
      <c r="AA921" s="271"/>
      <c r="AB921" s="271"/>
      <c r="AC921" s="271"/>
      <c r="AD921" s="271"/>
      <c r="AE921" s="271"/>
      <c r="AF921" s="271"/>
      <c r="AG921" s="271"/>
      <c r="AH921" s="271"/>
      <c r="AI921" s="271"/>
      <c r="AJ921" s="271"/>
    </row>
    <row r="922" spans="3:36" ht="13.8" customHeight="1">
      <c r="C922" s="323" t="s">
        <v>851</v>
      </c>
      <c r="D922" s="292">
        <v>1</v>
      </c>
      <c r="E922" s="271" t="s">
        <v>44</v>
      </c>
      <c r="F922" s="267" t="s">
        <v>2390</v>
      </c>
      <c r="G922" s="282">
        <v>1.2466211955899999E-2</v>
      </c>
      <c r="H922" s="283">
        <v>8.0432639300000001E-4</v>
      </c>
      <c r="I922" s="283">
        <v>2.3676359000000002E-3</v>
      </c>
      <c r="J922" s="283">
        <v>2.4565344628999998E-3</v>
      </c>
      <c r="K922" s="283">
        <v>6.8377152000000004E-3</v>
      </c>
      <c r="L922" s="311">
        <v>5.8945820689655169E-2</v>
      </c>
      <c r="M922" s="263">
        <v>1.1384964</v>
      </c>
      <c r="N922" s="263">
        <v>1.827525710699857E-3</v>
      </c>
      <c r="O922" s="262">
        <v>9.9101957177299996E-8</v>
      </c>
      <c r="P922" s="262">
        <v>2.4687031805556E-10</v>
      </c>
      <c r="Q922" s="285">
        <v>2.912656335E-3</v>
      </c>
      <c r="R922" s="281">
        <v>4.7060830999999998E-6</v>
      </c>
      <c r="S922" s="333"/>
      <c r="T922" s="333" t="s">
        <v>1219</v>
      </c>
      <c r="U922" s="333"/>
      <c r="V922" s="333"/>
      <c r="W922" s="271"/>
      <c r="X922" s="271"/>
      <c r="Y922" s="271"/>
      <c r="Z922" s="271"/>
      <c r="AA922" s="271"/>
      <c r="AB922" s="271"/>
      <c r="AC922" s="271"/>
      <c r="AD922" s="271"/>
      <c r="AE922" s="271"/>
      <c r="AF922" s="271"/>
      <c r="AG922" s="271"/>
      <c r="AH922" s="271"/>
      <c r="AI922" s="271"/>
      <c r="AJ922" s="271"/>
    </row>
    <row r="923" spans="3:36" ht="13.8" customHeight="1">
      <c r="C923" s="323" t="s">
        <v>852</v>
      </c>
      <c r="D923" s="271"/>
      <c r="E923" s="271" t="s">
        <v>44</v>
      </c>
      <c r="F923" s="267" t="s">
        <v>2391</v>
      </c>
      <c r="G923" s="282">
        <v>1.0729125813830001E-2</v>
      </c>
      <c r="H923" s="283">
        <v>4.8098992650000001E-4</v>
      </c>
      <c r="I923" s="283">
        <v>6.7131390800000005E-4</v>
      </c>
      <c r="J923" s="283">
        <v>1.1104817933E-4</v>
      </c>
      <c r="K923" s="283">
        <v>9.4657738000000005E-3</v>
      </c>
      <c r="L923" s="311">
        <v>8.1601498275862064E-2</v>
      </c>
      <c r="M923" s="263">
        <v>1.3377736</v>
      </c>
      <c r="N923" s="263">
        <v>1.6832531617328886E-3</v>
      </c>
      <c r="O923" s="262">
        <v>8.7288266655460001E-8</v>
      </c>
      <c r="P923" s="262">
        <v>2.5181324676002901E-10</v>
      </c>
      <c r="Q923" s="285">
        <v>1.0182945975369999E-2</v>
      </c>
      <c r="R923" s="281">
        <v>4.0670896999999999E-6</v>
      </c>
      <c r="S923" s="333"/>
      <c r="T923" s="333" t="s">
        <v>1184</v>
      </c>
      <c r="U923" s="333"/>
      <c r="V923" s="333"/>
      <c r="W923" s="271"/>
      <c r="X923" s="271"/>
      <c r="Y923" s="271"/>
      <c r="Z923" s="271"/>
      <c r="AA923" s="271"/>
      <c r="AB923" s="271"/>
      <c r="AC923" s="271"/>
      <c r="AD923" s="271"/>
      <c r="AE923" s="271"/>
      <c r="AF923" s="271"/>
      <c r="AG923" s="271"/>
      <c r="AH923" s="271"/>
      <c r="AI923" s="271"/>
      <c r="AJ923" s="271"/>
    </row>
    <row r="924" spans="3:36" ht="13.8" customHeight="1">
      <c r="C924" s="323" t="s">
        <v>853</v>
      </c>
      <c r="D924" s="271"/>
      <c r="E924" s="271" t="s">
        <v>44</v>
      </c>
      <c r="F924" s="267" t="s">
        <v>4974</v>
      </c>
      <c r="G924" s="282">
        <v>1.9891762926999998E-2</v>
      </c>
      <c r="H924" s="283">
        <v>1.49839424E-3</v>
      </c>
      <c r="I924" s="283">
        <v>6.5688089460000003E-3</v>
      </c>
      <c r="J924" s="283">
        <v>2.2446740999999999E-5</v>
      </c>
      <c r="K924" s="283">
        <v>1.1802112999999999E-2</v>
      </c>
      <c r="L924" s="311">
        <v>0.10174235344827585</v>
      </c>
      <c r="M924" s="263">
        <v>1.2835848999999999</v>
      </c>
      <c r="N924" s="263">
        <v>3.9478593709318822E-3</v>
      </c>
      <c r="O924" s="262">
        <v>2.1826360120799996E-7</v>
      </c>
      <c r="P924" s="262">
        <v>4.5788269850136706E-10</v>
      </c>
      <c r="Q924" s="285">
        <v>2.3275389E-3</v>
      </c>
      <c r="R924" s="281">
        <v>7.7326485000000005E-6</v>
      </c>
      <c r="S924" s="333"/>
      <c r="T924" s="333" t="s">
        <v>1184</v>
      </c>
      <c r="U924" s="333"/>
      <c r="V924" s="333"/>
      <c r="W924" s="271"/>
      <c r="X924" s="271"/>
      <c r="Y924" s="271"/>
      <c r="Z924" s="271"/>
      <c r="AA924" s="271"/>
      <c r="AB924" s="271"/>
      <c r="AC924" s="271"/>
      <c r="AD924" s="271"/>
      <c r="AE924" s="271"/>
      <c r="AF924" s="271"/>
      <c r="AG924" s="271"/>
      <c r="AH924" s="271"/>
      <c r="AI924" s="271"/>
      <c r="AJ924" s="271"/>
    </row>
    <row r="925" spans="3:36" ht="13.8" customHeight="1">
      <c r="C925" s="323" t="s">
        <v>854</v>
      </c>
      <c r="D925" s="271"/>
      <c r="E925" s="271" t="s">
        <v>44</v>
      </c>
      <c r="F925" s="267" t="s">
        <v>2392</v>
      </c>
      <c r="G925" s="282">
        <v>1.9002202048339998E-2</v>
      </c>
      <c r="H925" s="283">
        <v>1.4535404390000001E-3</v>
      </c>
      <c r="I925" s="283">
        <v>5.4967407879999994E-3</v>
      </c>
      <c r="J925" s="283">
        <v>5.0238821340000002E-5</v>
      </c>
      <c r="K925" s="283">
        <v>1.2001682E-2</v>
      </c>
      <c r="L925" s="311">
        <v>0.10346277586206895</v>
      </c>
      <c r="M925" s="263">
        <v>1.3377736</v>
      </c>
      <c r="N925" s="263">
        <v>3.7919164054990018E-3</v>
      </c>
      <c r="O925" s="262">
        <v>2.0536249539451002E-7</v>
      </c>
      <c r="P925" s="262">
        <v>4.3576767402600002E-10</v>
      </c>
      <c r="Q925" s="285">
        <v>1.2644161607750001E-2</v>
      </c>
      <c r="R925" s="281">
        <v>4.0670896999999999E-6</v>
      </c>
      <c r="S925" s="333"/>
      <c r="T925" s="333" t="s">
        <v>1184</v>
      </c>
      <c r="U925" s="333"/>
      <c r="V925" s="333"/>
      <c r="W925" s="271"/>
      <c r="X925" s="271"/>
      <c r="Y925" s="271"/>
      <c r="Z925" s="271"/>
      <c r="AA925" s="271"/>
      <c r="AB925" s="271"/>
      <c r="AC925" s="271"/>
      <c r="AD925" s="271"/>
      <c r="AE925" s="271"/>
      <c r="AF925" s="271"/>
      <c r="AG925" s="271"/>
      <c r="AH925" s="271"/>
      <c r="AI925" s="271"/>
      <c r="AJ925" s="271"/>
    </row>
    <row r="926" spans="3:36" ht="13.8" customHeight="1">
      <c r="C926" s="323" t="s">
        <v>855</v>
      </c>
      <c r="D926" s="271"/>
      <c r="E926" s="271" t="s">
        <v>44</v>
      </c>
      <c r="F926" s="267" t="s">
        <v>2393</v>
      </c>
      <c r="G926" s="282">
        <v>1.0729125813830001E-2</v>
      </c>
      <c r="H926" s="283">
        <v>4.8098992650000001E-4</v>
      </c>
      <c r="I926" s="283">
        <v>6.7131390800000005E-4</v>
      </c>
      <c r="J926" s="283">
        <v>1.1104817933E-4</v>
      </c>
      <c r="K926" s="283">
        <v>9.4657738000000005E-3</v>
      </c>
      <c r="L926" s="311">
        <v>8.1601498275862064E-2</v>
      </c>
      <c r="N926" s="263">
        <v>1.6832531617328886E-3</v>
      </c>
      <c r="O926" s="262">
        <v>8.7288266655460001E-8</v>
      </c>
      <c r="P926" s="262">
        <v>2.5181324676002901E-10</v>
      </c>
      <c r="Q926" s="285">
        <v>1.0182945975369999E-2</v>
      </c>
      <c r="R926" s="281"/>
      <c r="S926" s="333"/>
      <c r="T926" s="333"/>
      <c r="U926" s="333"/>
      <c r="V926" s="333"/>
      <c r="W926" s="271"/>
      <c r="X926" s="271"/>
      <c r="Y926" s="271"/>
      <c r="Z926" s="271"/>
      <c r="AA926" s="271"/>
      <c r="AB926" s="271"/>
      <c r="AC926" s="271"/>
      <c r="AD926" s="271"/>
      <c r="AE926" s="271"/>
      <c r="AF926" s="271"/>
      <c r="AG926" s="271"/>
      <c r="AH926" s="271"/>
      <c r="AI926" s="271"/>
      <c r="AJ926" s="271"/>
    </row>
    <row r="927" spans="3:36" ht="13.8" customHeight="1">
      <c r="C927" s="323" t="s">
        <v>856</v>
      </c>
      <c r="D927" s="271"/>
      <c r="E927" s="271" t="s">
        <v>52</v>
      </c>
      <c r="F927" s="267" t="s">
        <v>2394</v>
      </c>
      <c r="G927" s="282">
        <v>-0.21691209396700001</v>
      </c>
      <c r="H927" s="283">
        <v>-1.3995279130000001E-2</v>
      </c>
      <c r="I927" s="283">
        <v>-4.1196864799999997E-2</v>
      </c>
      <c r="J927" s="283">
        <v>-4.2743700036999996E-2</v>
      </c>
      <c r="K927" s="283">
        <v>-0.11897625000000001</v>
      </c>
      <c r="L927" s="311">
        <v>-1.0256573275862069</v>
      </c>
      <c r="M927" s="263">
        <v>-19.809837999999999</v>
      </c>
      <c r="N927" s="263">
        <v>-3.1798947433485915E-2</v>
      </c>
      <c r="O927" s="262">
        <v>-1.7243740575199999E-6</v>
      </c>
      <c r="P927" s="262">
        <v>-4.2955435803418999E-9</v>
      </c>
      <c r="Q927" s="285">
        <v>-5.0680219830000005E-2</v>
      </c>
      <c r="R927" s="281">
        <v>-8.1885846999999996E-5</v>
      </c>
      <c r="S927" s="333"/>
      <c r="T927" s="258" t="s">
        <v>1165</v>
      </c>
      <c r="U927" s="333"/>
      <c r="V927" s="333"/>
      <c r="W927" s="271"/>
      <c r="X927" s="271"/>
      <c r="Y927" s="271"/>
      <c r="Z927" s="271"/>
      <c r="AA927" s="271"/>
      <c r="AB927" s="271"/>
      <c r="AC927" s="271"/>
      <c r="AD927" s="271"/>
      <c r="AE927" s="271"/>
      <c r="AF927" s="271"/>
      <c r="AG927" s="271"/>
      <c r="AH927" s="271"/>
      <c r="AI927" s="271"/>
      <c r="AJ927" s="271"/>
    </row>
    <row r="928" spans="3:36" ht="13.8" customHeight="1">
      <c r="C928" s="323" t="s">
        <v>857</v>
      </c>
      <c r="D928" s="271"/>
      <c r="E928" s="271" t="s">
        <v>52</v>
      </c>
      <c r="F928" s="267" t="s">
        <v>2395</v>
      </c>
      <c r="G928" s="282">
        <v>-0.187628953677</v>
      </c>
      <c r="H928" s="283">
        <v>-1.2105916499999999E-2</v>
      </c>
      <c r="I928" s="283">
        <v>-3.5635287500000001E-2</v>
      </c>
      <c r="J928" s="283">
        <v>-3.6973299676999999E-2</v>
      </c>
      <c r="K928" s="283">
        <v>-0.10291445</v>
      </c>
      <c r="L928" s="311">
        <v>-0.88719353448275862</v>
      </c>
      <c r="M928" s="263">
        <v>-17.13551</v>
      </c>
      <c r="N928" s="263">
        <v>-2.7506089643202777E-2</v>
      </c>
      <c r="O928" s="262">
        <v>-1.49158356455E-6</v>
      </c>
      <c r="P928" s="262">
        <v>-3.7156452551214001E-9</v>
      </c>
      <c r="Q928" s="285">
        <v>-4.3838390157000001E-2</v>
      </c>
      <c r="R928" s="281">
        <v>-7.0831257000000003E-5</v>
      </c>
      <c r="S928" s="333"/>
      <c r="T928" s="258" t="s">
        <v>1165</v>
      </c>
      <c r="U928" s="333"/>
      <c r="V928" s="333"/>
      <c r="W928" s="271"/>
      <c r="X928" s="271"/>
      <c r="Y928" s="271"/>
      <c r="Z928" s="271"/>
      <c r="AA928" s="271"/>
      <c r="AB928" s="271"/>
      <c r="AC928" s="271"/>
      <c r="AD928" s="271"/>
      <c r="AE928" s="271"/>
      <c r="AF928" s="271"/>
      <c r="AG928" s="271"/>
      <c r="AH928" s="271"/>
      <c r="AI928" s="271"/>
      <c r="AJ928" s="271"/>
    </row>
    <row r="929" spans="3:36" ht="13.8" customHeight="1">
      <c r="C929" s="323" t="s">
        <v>4973</v>
      </c>
      <c r="D929" s="271"/>
      <c r="E929" s="271" t="s">
        <v>52</v>
      </c>
      <c r="F929" s="267" t="s">
        <v>2396</v>
      </c>
      <c r="G929" s="282">
        <v>-9.6525878405000001E-2</v>
      </c>
      <c r="H929" s="283">
        <v>-6.2278991700000005E-3</v>
      </c>
      <c r="I929" s="283">
        <v>-1.8332604400000001E-2</v>
      </c>
      <c r="J929" s="283">
        <v>-1.9020945835000001E-2</v>
      </c>
      <c r="K929" s="283">
        <v>-5.2944429000000001E-2</v>
      </c>
      <c r="L929" s="311">
        <v>-0.45641749137931031</v>
      </c>
      <c r="M929" s="263">
        <v>-8.8153778999999997</v>
      </c>
      <c r="N929" s="263">
        <v>-1.4150531646243835E-2</v>
      </c>
      <c r="O929" s="262">
        <v>-7.6734645739999999E-7</v>
      </c>
      <c r="P929" s="262">
        <v>-1.9115169143703001E-9</v>
      </c>
      <c r="Q929" s="285">
        <v>-2.2552697289000001E-2</v>
      </c>
      <c r="R929" s="281">
        <v>-3.6439202000000001E-5</v>
      </c>
      <c r="S929" s="333"/>
      <c r="T929" s="258" t="s">
        <v>1165</v>
      </c>
      <c r="U929" s="333"/>
      <c r="V929" s="333"/>
      <c r="W929" s="271"/>
      <c r="X929" s="271"/>
      <c r="Y929" s="271"/>
      <c r="Z929" s="271"/>
      <c r="AA929" s="271"/>
      <c r="AB929" s="271"/>
      <c r="AC929" s="271"/>
      <c r="AD929" s="271"/>
      <c r="AE929" s="271"/>
      <c r="AF929" s="271"/>
      <c r="AG929" s="271"/>
      <c r="AH929" s="271"/>
      <c r="AI929" s="271"/>
      <c r="AJ929" s="271"/>
    </row>
    <row r="930" spans="3:36" ht="13.8" customHeight="1">
      <c r="C930" s="337"/>
      <c r="D930" s="271"/>
      <c r="E930" s="271"/>
      <c r="F930" s="261"/>
      <c r="R930" s="280"/>
      <c r="S930" s="271"/>
      <c r="T930" s="271"/>
      <c r="U930" s="271"/>
      <c r="V930" s="271"/>
      <c r="W930" s="271"/>
      <c r="X930" s="271"/>
      <c r="Y930" s="271"/>
      <c r="Z930" s="271"/>
      <c r="AA930" s="271"/>
      <c r="AB930" s="271"/>
      <c r="AC930" s="271"/>
      <c r="AD930" s="271"/>
      <c r="AE930" s="271"/>
      <c r="AF930" s="271"/>
      <c r="AG930" s="271"/>
      <c r="AH930" s="271"/>
      <c r="AI930" s="271"/>
      <c r="AJ930" s="271"/>
    </row>
    <row r="931" spans="3:36" ht="13.8" customHeight="1">
      <c r="C931" s="273" t="s">
        <v>91</v>
      </c>
      <c r="D931" s="272" t="s">
        <v>1224</v>
      </c>
      <c r="F931" s="291"/>
      <c r="G931" s="291"/>
      <c r="H931" s="289"/>
      <c r="I931" s="289"/>
      <c r="J931" s="289"/>
      <c r="K931" s="289"/>
      <c r="L931" s="290"/>
      <c r="M931" s="290"/>
      <c r="N931" s="290"/>
      <c r="O931" s="289"/>
      <c r="P931" s="289"/>
      <c r="Q931" s="289"/>
      <c r="R931" s="280"/>
      <c r="X931" s="257"/>
      <c r="Y931" s="257"/>
      <c r="Z931" s="257"/>
      <c r="AA931" s="257"/>
      <c r="AB931" s="257"/>
      <c r="AC931" s="257"/>
      <c r="AD931" s="257"/>
      <c r="AE931" s="257"/>
      <c r="AF931" s="257"/>
      <c r="AG931" s="257"/>
      <c r="AH931" s="257"/>
      <c r="AI931" s="257"/>
      <c r="AJ931" s="257"/>
    </row>
    <row r="932" spans="3:36" ht="13.8" customHeight="1">
      <c r="C932" s="284" t="s">
        <v>858</v>
      </c>
      <c r="E932" s="271" t="s">
        <v>38</v>
      </c>
      <c r="F932" s="267" t="s">
        <v>2397</v>
      </c>
      <c r="G932" s="267">
        <v>0.3567344547313</v>
      </c>
      <c r="H932" s="274">
        <v>3.7134993379999998E-3</v>
      </c>
      <c r="I932" s="274">
        <v>1.248941022E-2</v>
      </c>
      <c r="J932" s="274">
        <v>0.1763610051733</v>
      </c>
      <c r="K932" s="274">
        <v>0.16417054</v>
      </c>
      <c r="L932" s="267">
        <v>1.4152632758620689</v>
      </c>
      <c r="M932" s="263">
        <v>21.143559</v>
      </c>
      <c r="N932" s="263">
        <v>3.0021429786302539E-2</v>
      </c>
      <c r="O932" s="262">
        <v>1.5567592829103997E-6</v>
      </c>
      <c r="P932" s="262">
        <v>4.32228257888627E-9</v>
      </c>
      <c r="Q932" s="285">
        <v>0.19496370728869999</v>
      </c>
      <c r="R932" s="281">
        <v>1.3030013E-2</v>
      </c>
      <c r="S932" s="258"/>
      <c r="T932" s="258" t="s">
        <v>1220</v>
      </c>
      <c r="U932" s="258"/>
      <c r="V932" s="258"/>
      <c r="X932" s="257"/>
      <c r="Y932" s="257"/>
      <c r="Z932" s="257"/>
      <c r="AA932" s="257"/>
      <c r="AB932" s="257"/>
      <c r="AC932" s="257"/>
      <c r="AD932" s="257"/>
      <c r="AE932" s="257"/>
      <c r="AF932" s="257"/>
      <c r="AG932" s="257"/>
      <c r="AH932" s="257"/>
      <c r="AI932" s="257"/>
      <c r="AJ932" s="257"/>
    </row>
    <row r="933" spans="3:36" ht="13.8" customHeight="1">
      <c r="C933" s="284" t="s">
        <v>859</v>
      </c>
      <c r="E933" s="271" t="s">
        <v>38</v>
      </c>
      <c r="F933" s="267" t="s">
        <v>2398</v>
      </c>
      <c r="G933" s="267">
        <v>0.15830011872369998</v>
      </c>
      <c r="H933" s="274">
        <v>1.5163455959999999E-3</v>
      </c>
      <c r="I933" s="274">
        <v>1.7438557348999999E-2</v>
      </c>
      <c r="J933" s="274">
        <v>7.201407677869999E-2</v>
      </c>
      <c r="K933" s="274">
        <v>6.7331138999999998E-2</v>
      </c>
      <c r="L933" s="267">
        <v>0.58044085344827578</v>
      </c>
      <c r="M933" s="263">
        <v>8.6336198999999993</v>
      </c>
      <c r="N933" s="263">
        <v>1.6791284404752901E-2</v>
      </c>
      <c r="O933" s="262">
        <v>8.9468065480533998E-7</v>
      </c>
      <c r="P933" s="262">
        <v>2.0709983551148799E-9</v>
      </c>
      <c r="Q933" s="285">
        <v>7.961018155949999E-2</v>
      </c>
      <c r="R933" s="281">
        <v>5.3245491000000001E-3</v>
      </c>
      <c r="S933" s="258"/>
      <c r="T933" s="258" t="s">
        <v>1221</v>
      </c>
      <c r="U933" s="258"/>
      <c r="V933" s="258"/>
      <c r="X933" s="257"/>
      <c r="Y933" s="257"/>
      <c r="Z933" s="257"/>
      <c r="AA933" s="257"/>
      <c r="AB933" s="257"/>
      <c r="AC933" s="257"/>
      <c r="AD933" s="257"/>
      <c r="AE933" s="257"/>
      <c r="AF933" s="257"/>
      <c r="AG933" s="257"/>
      <c r="AH933" s="257"/>
      <c r="AI933" s="257"/>
      <c r="AJ933" s="257"/>
    </row>
    <row r="934" spans="3:36" ht="13.8" customHeight="1">
      <c r="C934" s="284" t="s">
        <v>860</v>
      </c>
      <c r="E934" s="271" t="s">
        <v>57</v>
      </c>
      <c r="F934" s="336" t="s">
        <v>2868</v>
      </c>
      <c r="G934" s="334">
        <v>5.9574653940127106E-2</v>
      </c>
      <c r="H934" s="335">
        <v>6.2015438944600001E-4</v>
      </c>
      <c r="I934" s="335">
        <v>2.0857315067400002E-3</v>
      </c>
      <c r="J934" s="335">
        <v>2.9452287863941103E-2</v>
      </c>
      <c r="K934" s="335">
        <v>2.7416480180000001E-2</v>
      </c>
      <c r="L934" s="334">
        <v>0.23634896706896552</v>
      </c>
      <c r="M934" s="263">
        <v>3.530974353</v>
      </c>
      <c r="N934" s="263">
        <v>5.0135786007909468E-3</v>
      </c>
      <c r="O934" s="262">
        <v>2.5997880024603683E-7</v>
      </c>
      <c r="P934" s="262">
        <v>7.2182087992619242E-10</v>
      </c>
      <c r="Q934" s="285">
        <v>3.2558939117212901E-2</v>
      </c>
      <c r="R934" s="317">
        <v>2.1760121709999999E-3</v>
      </c>
      <c r="T934" s="260" t="s">
        <v>1222</v>
      </c>
      <c r="X934" s="257"/>
      <c r="Y934" s="257"/>
      <c r="Z934" s="257"/>
      <c r="AA934" s="257"/>
      <c r="AB934" s="257"/>
      <c r="AC934" s="257"/>
      <c r="AD934" s="257"/>
      <c r="AE934" s="257"/>
      <c r="AF934" s="257"/>
      <c r="AG934" s="257"/>
      <c r="AH934" s="257"/>
      <c r="AI934" s="257"/>
      <c r="AJ934" s="257"/>
    </row>
    <row r="935" spans="3:36" ht="13.8" customHeight="1">
      <c r="C935" s="284" t="s">
        <v>861</v>
      </c>
      <c r="E935" s="271" t="s">
        <v>57</v>
      </c>
      <c r="F935" s="336" t="s">
        <v>2869</v>
      </c>
      <c r="G935" s="334">
        <v>2.6436119826857899E-2</v>
      </c>
      <c r="H935" s="335">
        <v>2.5322971453199997E-4</v>
      </c>
      <c r="I935" s="335">
        <v>2.9122390772829999E-3</v>
      </c>
      <c r="J935" s="335">
        <v>1.2026350822042899E-2</v>
      </c>
      <c r="K935" s="335">
        <v>1.1244300213E-2</v>
      </c>
      <c r="L935" s="334">
        <v>9.6933622525862059E-2</v>
      </c>
      <c r="M935" s="263">
        <v>1.4418145232999999</v>
      </c>
      <c r="N935" s="263">
        <v>2.8041444267907765E-3</v>
      </c>
      <c r="O935" s="262">
        <v>1.4941166935249179E-7</v>
      </c>
      <c r="P935" s="262">
        <v>3.4585660208971665E-10</v>
      </c>
      <c r="Q935" s="285">
        <v>1.32949003204365E-2</v>
      </c>
      <c r="R935" s="317">
        <v>8.8919969970000011E-4</v>
      </c>
      <c r="T935" s="260" t="s">
        <v>1222</v>
      </c>
      <c r="X935" s="257"/>
      <c r="Y935" s="257"/>
      <c r="Z935" s="257"/>
      <c r="AA935" s="257"/>
      <c r="AB935" s="257"/>
      <c r="AC935" s="257"/>
      <c r="AD935" s="257"/>
      <c r="AE935" s="257"/>
      <c r="AF935" s="257"/>
      <c r="AG935" s="257"/>
      <c r="AH935" s="257"/>
      <c r="AI935" s="257"/>
      <c r="AJ935" s="257"/>
    </row>
    <row r="936" spans="3:36" ht="13.8" customHeight="1">
      <c r="C936" s="273" t="s">
        <v>862</v>
      </c>
      <c r="D936" s="272" t="s">
        <v>1084</v>
      </c>
      <c r="F936" s="261"/>
      <c r="R936" s="306"/>
      <c r="X936" s="257"/>
      <c r="Y936" s="257"/>
      <c r="Z936" s="257"/>
      <c r="AA936" s="257"/>
      <c r="AB936" s="257"/>
      <c r="AC936" s="257"/>
      <c r="AD936" s="257"/>
      <c r="AE936" s="257"/>
      <c r="AF936" s="257"/>
      <c r="AG936" s="257"/>
      <c r="AH936" s="257"/>
      <c r="AI936" s="257"/>
      <c r="AJ936" s="257"/>
    </row>
    <row r="937" spans="3:36" ht="13.8" customHeight="1">
      <c r="C937" s="330" t="s">
        <v>863</v>
      </c>
      <c r="D937" s="260"/>
      <c r="E937" s="260" t="s">
        <v>38</v>
      </c>
      <c r="F937" s="267" t="s">
        <v>2399</v>
      </c>
      <c r="G937" s="282">
        <v>1.1200413255299999E-2</v>
      </c>
      <c r="H937" s="283">
        <v>2.6980213353000001E-3</v>
      </c>
      <c r="I937" s="283">
        <v>3.5580130199999995E-3</v>
      </c>
      <c r="J937" s="283">
        <v>2.6078531999999999E-3</v>
      </c>
      <c r="K937" s="283">
        <v>2.3365257000000001E-3</v>
      </c>
      <c r="L937" s="282">
        <v>2.0142462931034482E-2</v>
      </c>
      <c r="M937" s="263">
        <v>0.27410876000000001</v>
      </c>
      <c r="N937" s="263">
        <v>1.1054426666432583E-3</v>
      </c>
      <c r="O937" s="262">
        <v>5.9171840084199996E-8</v>
      </c>
      <c r="P937" s="262">
        <v>1.6138540935052001E-10</v>
      </c>
      <c r="Q937" s="285">
        <v>2.6430346E-3</v>
      </c>
      <c r="R937" s="281">
        <v>2.9550894E-6</v>
      </c>
      <c r="S937" s="333"/>
      <c r="T937" s="333" t="s">
        <v>1173</v>
      </c>
      <c r="U937" s="333"/>
      <c r="V937" s="333"/>
      <c r="W937" s="260"/>
      <c r="X937" s="299"/>
      <c r="Y937" s="260"/>
      <c r="Z937" s="260"/>
      <c r="AA937" s="260"/>
      <c r="AB937" s="260"/>
      <c r="AC937" s="260"/>
      <c r="AD937" s="260"/>
      <c r="AE937" s="260"/>
      <c r="AF937" s="260"/>
      <c r="AG937" s="260"/>
      <c r="AH937" s="260"/>
      <c r="AI937" s="260"/>
      <c r="AJ937" s="260"/>
    </row>
    <row r="938" spans="3:36" ht="13.8" customHeight="1">
      <c r="C938" s="330" t="s">
        <v>864</v>
      </c>
      <c r="D938" s="260"/>
      <c r="E938" s="260" t="s">
        <v>38</v>
      </c>
      <c r="F938" s="267" t="s">
        <v>2400</v>
      </c>
      <c r="G938" s="282">
        <v>6.6146385845299999E-3</v>
      </c>
      <c r="H938" s="283">
        <v>4.2573206150000003E-4</v>
      </c>
      <c r="I938" s="283">
        <v>1.7539082400000001E-3</v>
      </c>
      <c r="J938" s="283">
        <v>1.35482498303E-3</v>
      </c>
      <c r="K938" s="283">
        <v>3.0801733E-3</v>
      </c>
      <c r="L938" s="282">
        <v>2.6553218103448274E-2</v>
      </c>
      <c r="M938" s="263">
        <v>0.33419291000000001</v>
      </c>
      <c r="N938" s="263">
        <v>1.045152497802136E-3</v>
      </c>
      <c r="O938" s="262">
        <v>5.7716401858500004E-8</v>
      </c>
      <c r="P938" s="262">
        <v>1.1663950946880502E-10</v>
      </c>
      <c r="Q938" s="285">
        <v>1.1312028596099999E-3</v>
      </c>
      <c r="R938" s="281">
        <v>1.9533467E-6</v>
      </c>
      <c r="S938" s="333"/>
      <c r="T938" s="333" t="s">
        <v>1184</v>
      </c>
      <c r="U938" s="333"/>
      <c r="V938" s="333"/>
      <c r="W938" s="260"/>
      <c r="X938" s="299"/>
      <c r="Y938" s="260"/>
      <c r="Z938" s="260"/>
      <c r="AA938" s="260"/>
      <c r="AB938" s="260"/>
      <c r="AC938" s="260"/>
      <c r="AD938" s="260"/>
      <c r="AE938" s="260"/>
      <c r="AF938" s="260"/>
      <c r="AG938" s="260"/>
      <c r="AH938" s="260"/>
      <c r="AI938" s="260"/>
      <c r="AJ938" s="260"/>
    </row>
    <row r="939" spans="3:36" ht="13.8" customHeight="1">
      <c r="C939" s="273" t="s">
        <v>865</v>
      </c>
      <c r="D939" s="272" t="s">
        <v>1166</v>
      </c>
      <c r="F939" s="291"/>
      <c r="G939" s="291"/>
      <c r="H939" s="289"/>
      <c r="I939" s="289"/>
      <c r="J939" s="289"/>
      <c r="K939" s="289"/>
      <c r="L939" s="290"/>
      <c r="M939" s="290"/>
      <c r="N939" s="290"/>
      <c r="O939" s="289"/>
      <c r="P939" s="289"/>
      <c r="Q939" s="289"/>
      <c r="R939" s="280"/>
      <c r="X939" s="257"/>
      <c r="Y939" s="257"/>
      <c r="Z939" s="257"/>
      <c r="AA939" s="257"/>
      <c r="AB939" s="257"/>
      <c r="AC939" s="257"/>
      <c r="AD939" s="257"/>
      <c r="AE939" s="257"/>
      <c r="AF939" s="257"/>
      <c r="AG939" s="257"/>
      <c r="AH939" s="257"/>
      <c r="AI939" s="257"/>
      <c r="AJ939" s="257"/>
    </row>
    <row r="940" spans="3:36" ht="13.8" customHeight="1">
      <c r="C940" s="330" t="s">
        <v>1598</v>
      </c>
      <c r="D940" s="292">
        <v>1</v>
      </c>
      <c r="E940" s="332" t="s">
        <v>38</v>
      </c>
      <c r="F940" s="267" t="s">
        <v>2401</v>
      </c>
      <c r="G940" s="311">
        <v>5.6337113095827611E-2</v>
      </c>
      <c r="H940" s="315">
        <v>8.1842006200000001E-4</v>
      </c>
      <c r="I940" s="315">
        <v>2.1703421559999998E-3</v>
      </c>
      <c r="J940" s="315">
        <v>2.7425661877827613E-2</v>
      </c>
      <c r="K940" s="315">
        <v>2.5922688999999999E-2</v>
      </c>
      <c r="L940" s="267">
        <v>0.22347145689655171</v>
      </c>
      <c r="M940" s="263">
        <v>3.3014511</v>
      </c>
      <c r="N940" s="263">
        <v>4.8403351077176745E-3</v>
      </c>
      <c r="O940" s="262">
        <v>2.4621729171596001E-7</v>
      </c>
      <c r="P940" s="262">
        <v>8.6627241062482001E-10</v>
      </c>
      <c r="Q940" s="285">
        <v>2.9455098197200002E-2</v>
      </c>
      <c r="R940" s="281">
        <v>2.5688365999999999E-3</v>
      </c>
      <c r="S940" s="258"/>
      <c r="T940" s="258" t="s">
        <v>1223</v>
      </c>
      <c r="U940" s="258"/>
      <c r="V940" s="258"/>
      <c r="W940" s="260"/>
      <c r="X940" s="299"/>
      <c r="Y940" s="260"/>
      <c r="Z940" s="260"/>
      <c r="AA940" s="260"/>
      <c r="AB940" s="260"/>
      <c r="AC940" s="260"/>
      <c r="AD940" s="260"/>
      <c r="AE940" s="260"/>
      <c r="AF940" s="260"/>
      <c r="AG940" s="260"/>
      <c r="AH940" s="260"/>
      <c r="AI940" s="260"/>
      <c r="AJ940" s="260"/>
    </row>
    <row r="941" spans="3:36" ht="13.8" customHeight="1">
      <c r="C941" s="312" t="s">
        <v>1599</v>
      </c>
      <c r="D941" s="292">
        <v>1</v>
      </c>
      <c r="E941" s="331" t="s">
        <v>23</v>
      </c>
      <c r="F941" s="267" t="s">
        <v>2402</v>
      </c>
      <c r="G941" s="313">
        <v>2.8372257834102999E-4</v>
      </c>
      <c r="H941" s="314">
        <v>1.3718753620000001E-5</v>
      </c>
      <c r="I941" s="314">
        <v>2.1879680409999998E-5</v>
      </c>
      <c r="J941" s="314">
        <v>1.2906237431103E-4</v>
      </c>
      <c r="K941" s="314">
        <v>1.1906177E-4</v>
      </c>
      <c r="L941" s="267">
        <v>1.0263945689655172E-3</v>
      </c>
      <c r="M941" s="263">
        <v>1.6282469000000001E-2</v>
      </c>
      <c r="N941" s="263">
        <v>2.6335835102806437E-5</v>
      </c>
      <c r="O941" s="262">
        <v>1.3508025452094998E-9</v>
      </c>
      <c r="P941" s="262">
        <v>4.6090079124890007E-12</v>
      </c>
      <c r="Q941" s="285">
        <v>1.4210787438999998E-4</v>
      </c>
      <c r="R941" s="281">
        <v>1.0375468999999999E-5</v>
      </c>
      <c r="S941" s="258"/>
      <c r="T941" s="258" t="s">
        <v>1225</v>
      </c>
      <c r="U941" s="258"/>
      <c r="V941" s="258"/>
      <c r="W941" s="280"/>
      <c r="X941" s="299"/>
      <c r="Y941" s="280"/>
      <c r="Z941" s="280"/>
      <c r="AA941" s="280"/>
      <c r="AB941" s="280"/>
      <c r="AC941" s="280"/>
      <c r="AD941" s="280"/>
      <c r="AE941" s="280"/>
      <c r="AF941" s="280"/>
      <c r="AG941" s="280"/>
      <c r="AH941" s="280"/>
      <c r="AI941" s="280"/>
      <c r="AJ941" s="280"/>
    </row>
    <row r="942" spans="3:36" ht="13.8" customHeight="1">
      <c r="C942" s="330" t="s">
        <v>1600</v>
      </c>
      <c r="D942" s="292">
        <v>1</v>
      </c>
      <c r="E942" s="260" t="s">
        <v>38</v>
      </c>
      <c r="F942" s="267" t="s">
        <v>2403</v>
      </c>
      <c r="G942" s="311">
        <v>2.02658979722166E-2</v>
      </c>
      <c r="H942" s="315">
        <v>9.7991098800000002E-4</v>
      </c>
      <c r="I942" s="315">
        <v>1.5628343099999998E-3</v>
      </c>
      <c r="J942" s="315">
        <v>9.2187408742165997E-3</v>
      </c>
      <c r="K942" s="315">
        <v>8.5044118000000002E-3</v>
      </c>
      <c r="L942" s="267">
        <v>7.3313894827586198E-2</v>
      </c>
      <c r="M942" s="263">
        <v>1.1630335000000001</v>
      </c>
      <c r="N942" s="263">
        <v>1.8811310624476023E-3</v>
      </c>
      <c r="O942" s="262">
        <v>9.6485894974059997E-8</v>
      </c>
      <c r="P942" s="262">
        <v>3.2921484789489998E-10</v>
      </c>
      <c r="Q942" s="285">
        <v>1.0150563027999999E-2</v>
      </c>
      <c r="R942" s="281">
        <v>7.4110490999999997E-4</v>
      </c>
      <c r="S942" s="258"/>
      <c r="T942" s="260" t="s">
        <v>1222</v>
      </c>
      <c r="U942" s="258"/>
      <c r="V942" s="258"/>
      <c r="W942" s="260"/>
      <c r="X942" s="299"/>
      <c r="Y942" s="260"/>
      <c r="Z942" s="260"/>
      <c r="AA942" s="260"/>
      <c r="AB942" s="260"/>
      <c r="AC942" s="260"/>
      <c r="AD942" s="260"/>
      <c r="AE942" s="260"/>
      <c r="AF942" s="260"/>
      <c r="AG942" s="260"/>
      <c r="AH942" s="260"/>
      <c r="AI942" s="260"/>
      <c r="AJ942" s="260"/>
    </row>
    <row r="943" spans="3:36" ht="13.8" customHeight="1">
      <c r="C943" s="330" t="s">
        <v>1601</v>
      </c>
      <c r="D943" s="292">
        <v>1</v>
      </c>
      <c r="E943" s="260" t="s">
        <v>38</v>
      </c>
      <c r="F943" s="267" t="s">
        <v>2404</v>
      </c>
      <c r="G943" s="311">
        <v>2.3643547392252801E-2</v>
      </c>
      <c r="H943" s="315">
        <v>1.143229482E-3</v>
      </c>
      <c r="I943" s="315">
        <v>1.8233067510000001E-3</v>
      </c>
      <c r="J943" s="315">
        <v>1.0755197359252799E-2</v>
      </c>
      <c r="K943" s="315">
        <v>9.9218138000000001E-3</v>
      </c>
      <c r="L943" s="267">
        <v>8.5532877586206896E-2</v>
      </c>
      <c r="M943" s="263">
        <v>1.3568724000000001</v>
      </c>
      <c r="N943" s="263">
        <v>2.1946529087890892E-3</v>
      </c>
      <c r="O943" s="262">
        <v>1.1256687790022001E-7</v>
      </c>
      <c r="P943" s="262">
        <v>3.8408399154080005E-10</v>
      </c>
      <c r="Q943" s="285">
        <v>1.1842322699299999E-2</v>
      </c>
      <c r="R943" s="281">
        <v>8.6462240000000003E-4</v>
      </c>
      <c r="S943" s="258"/>
      <c r="T943" s="260" t="s">
        <v>1222</v>
      </c>
      <c r="U943" s="258"/>
      <c r="V943" s="258"/>
      <c r="W943" s="260"/>
      <c r="X943" s="299"/>
      <c r="Y943" s="260"/>
      <c r="Z943" s="260"/>
      <c r="AA943" s="260"/>
      <c r="AB943" s="260"/>
      <c r="AC943" s="260"/>
      <c r="AD943" s="260"/>
      <c r="AE943" s="260"/>
      <c r="AF943" s="260"/>
      <c r="AG943" s="260"/>
      <c r="AH943" s="260"/>
      <c r="AI943" s="260"/>
      <c r="AJ943" s="260"/>
    </row>
    <row r="944" spans="3:36" ht="13.8" customHeight="1">
      <c r="C944" s="330" t="s">
        <v>1602</v>
      </c>
      <c r="D944" s="292">
        <v>1</v>
      </c>
      <c r="E944" s="260" t="s">
        <v>57</v>
      </c>
      <c r="F944" s="329" t="s">
        <v>2870</v>
      </c>
      <c r="G944" s="327">
        <v>8.3090181686088053E-3</v>
      </c>
      <c r="H944" s="328">
        <v>4.0176350507999998E-4</v>
      </c>
      <c r="I944" s="328">
        <v>6.4076206709999983E-4</v>
      </c>
      <c r="J944" s="328">
        <v>3.7796837584288057E-3</v>
      </c>
      <c r="K944" s="328">
        <v>3.4868088379999998E-3</v>
      </c>
      <c r="L944" s="327">
        <v>3.0058696879310339E-2</v>
      </c>
      <c r="M944" s="319">
        <v>0.47684373499999999</v>
      </c>
      <c r="N944" s="319">
        <v>7.712633327678776E-4</v>
      </c>
      <c r="O944" s="326">
        <v>3.9559216939364587E-8</v>
      </c>
      <c r="P944" s="326">
        <v>1.3497736622638018E-10</v>
      </c>
      <c r="Q944" s="325">
        <v>4.1617308414799992E-3</v>
      </c>
      <c r="R944" s="324">
        <v>3.0385301309999996E-4</v>
      </c>
      <c r="T944" s="260" t="s">
        <v>1222</v>
      </c>
      <c r="W944" s="260"/>
      <c r="X944" s="260"/>
      <c r="Y944" s="260"/>
      <c r="Z944" s="260"/>
      <c r="AA944" s="260"/>
      <c r="AB944" s="260"/>
      <c r="AC944" s="260"/>
      <c r="AD944" s="260"/>
      <c r="AE944" s="260"/>
      <c r="AF944" s="260"/>
      <c r="AG944" s="260"/>
      <c r="AH944" s="260"/>
      <c r="AI944" s="260"/>
      <c r="AJ944" s="260"/>
    </row>
    <row r="945" spans="3:36" ht="13.8" customHeight="1">
      <c r="C945" s="330" t="s">
        <v>1603</v>
      </c>
      <c r="D945" s="292">
        <v>1</v>
      </c>
      <c r="E945" s="260" t="s">
        <v>57</v>
      </c>
      <c r="F945" s="329" t="s">
        <v>2871</v>
      </c>
      <c r="G945" s="327">
        <v>7.5659351655208967E-3</v>
      </c>
      <c r="H945" s="328">
        <v>3.6583343424E-4</v>
      </c>
      <c r="I945" s="328">
        <v>5.8345816032000003E-4</v>
      </c>
      <c r="J945" s="328">
        <v>3.4416631549608959E-3</v>
      </c>
      <c r="K945" s="328">
        <v>3.1749804160000001E-3</v>
      </c>
      <c r="L945" s="327">
        <v>2.7370520827586207E-2</v>
      </c>
      <c r="M945" s="319">
        <v>0.43419916800000002</v>
      </c>
      <c r="N945" s="319">
        <v>7.022885643129318E-4</v>
      </c>
      <c r="O945" s="326">
        <v>3.60214009280704E-8</v>
      </c>
      <c r="P945" s="326">
        <v>1.2290622095427219E-10</v>
      </c>
      <c r="Q945" s="325">
        <v>3.7895432637759996E-3</v>
      </c>
      <c r="R945" s="324">
        <v>2.7667916800000003E-4</v>
      </c>
      <c r="T945" s="260" t="s">
        <v>1222</v>
      </c>
      <c r="W945" s="260"/>
      <c r="X945" s="260"/>
      <c r="Y945" s="260"/>
      <c r="Z945" s="260"/>
      <c r="AA945" s="260"/>
      <c r="AB945" s="260"/>
      <c r="AC945" s="260"/>
      <c r="AD945" s="260"/>
      <c r="AE945" s="260"/>
      <c r="AF945" s="260"/>
      <c r="AG945" s="260"/>
      <c r="AH945" s="260"/>
      <c r="AI945" s="260"/>
      <c r="AJ945" s="260"/>
    </row>
    <row r="946" spans="3:36" ht="13.8" customHeight="1">
      <c r="C946" s="273" t="s">
        <v>866</v>
      </c>
      <c r="D946" s="272" t="s">
        <v>1167</v>
      </c>
      <c r="F946" s="291"/>
      <c r="G946" s="291"/>
      <c r="H946" s="289"/>
      <c r="I946" s="289"/>
      <c r="J946" s="289"/>
      <c r="K946" s="289"/>
      <c r="L946" s="290"/>
      <c r="M946" s="290"/>
      <c r="N946" s="290"/>
      <c r="O946" s="289"/>
      <c r="P946" s="289"/>
      <c r="Q946" s="289"/>
      <c r="R946" s="280"/>
      <c r="X946" s="257"/>
      <c r="Y946" s="257"/>
      <c r="Z946" s="257"/>
      <c r="AA946" s="257"/>
      <c r="AB946" s="257"/>
      <c r="AC946" s="257"/>
      <c r="AD946" s="257"/>
      <c r="AE946" s="257"/>
      <c r="AF946" s="257"/>
      <c r="AG946" s="257"/>
      <c r="AH946" s="257"/>
      <c r="AI946" s="257"/>
      <c r="AJ946" s="257"/>
    </row>
    <row r="947" spans="3:36" ht="13.8" customHeight="1">
      <c r="C947" s="323" t="s">
        <v>877</v>
      </c>
      <c r="D947" s="292">
        <v>1</v>
      </c>
      <c r="E947" s="271" t="s">
        <v>38</v>
      </c>
      <c r="F947" s="267" t="s">
        <v>2405</v>
      </c>
      <c r="G947" s="282">
        <v>5.230002977532941E-3</v>
      </c>
      <c r="H947" s="283">
        <v>7.4587879599999997E-5</v>
      </c>
      <c r="I947" s="283">
        <v>2.9508535939999999E-4</v>
      </c>
      <c r="J947" s="283">
        <v>2.499476838532941E-3</v>
      </c>
      <c r="K947" s="283">
        <v>2.3608529E-3</v>
      </c>
      <c r="L947" s="282">
        <v>2.0352180172413793E-2</v>
      </c>
      <c r="M947" s="263">
        <v>0.30088245000000002</v>
      </c>
      <c r="N947" s="263">
        <v>4.7628009758150504E-4</v>
      </c>
      <c r="O947" s="262">
        <v>2.4449770102728E-8</v>
      </c>
      <c r="P947" s="262">
        <v>8.1266336034600008E-11</v>
      </c>
      <c r="Q947" s="285">
        <v>2.68443235432E-3</v>
      </c>
      <c r="R947" s="281">
        <v>2.3414492E-4</v>
      </c>
      <c r="S947" s="309"/>
      <c r="T947" s="309" t="s">
        <v>1226</v>
      </c>
      <c r="U947" s="309"/>
      <c r="V947" s="309"/>
      <c r="W947" s="271"/>
      <c r="X947" s="299"/>
      <c r="Y947" s="271"/>
      <c r="Z947" s="271"/>
      <c r="AA947" s="271"/>
      <c r="AB947" s="271"/>
      <c r="AC947" s="271"/>
      <c r="AD947" s="271"/>
      <c r="AE947" s="271"/>
      <c r="AF947" s="271"/>
      <c r="AG947" s="271"/>
      <c r="AH947" s="271"/>
      <c r="AI947" s="271"/>
      <c r="AJ947" s="271"/>
    </row>
    <row r="948" spans="3:36" ht="13.8" customHeight="1">
      <c r="C948" s="323" t="s">
        <v>878</v>
      </c>
      <c r="D948" s="271"/>
      <c r="E948" s="271" t="s">
        <v>38</v>
      </c>
      <c r="F948" s="267" t="s">
        <v>2406</v>
      </c>
      <c r="G948" s="282">
        <v>1.505093425408735E-3</v>
      </c>
      <c r="H948" s="283">
        <v>1.4961048469999999E-5</v>
      </c>
      <c r="I948" s="283">
        <v>1.7081152052999998E-4</v>
      </c>
      <c r="J948" s="283">
        <v>6.8010715640873492E-4</v>
      </c>
      <c r="K948" s="283">
        <v>6.3921370000000004E-4</v>
      </c>
      <c r="L948" s="282">
        <v>5.5104629310344828E-3</v>
      </c>
      <c r="M948" s="263">
        <v>7.2805744000000006E-2</v>
      </c>
      <c r="N948" s="263">
        <v>1.6060130864752501E-4</v>
      </c>
      <c r="O948" s="262">
        <v>8.5954595616400015E-9</v>
      </c>
      <c r="P948" s="262">
        <v>1.9839803537857397E-11</v>
      </c>
      <c r="Q948" s="285">
        <v>6.6879878627000003E-4</v>
      </c>
      <c r="R948" s="281">
        <v>5.6177941999999998E-5</v>
      </c>
      <c r="S948" s="309"/>
      <c r="T948" s="309" t="s">
        <v>1165</v>
      </c>
      <c r="U948" s="309"/>
      <c r="V948" s="309"/>
      <c r="W948" s="271"/>
      <c r="X948" s="299"/>
      <c r="Y948" s="271"/>
      <c r="Z948" s="271"/>
      <c r="AA948" s="271"/>
      <c r="AB948" s="271"/>
      <c r="AC948" s="271"/>
      <c r="AD948" s="271"/>
      <c r="AE948" s="271"/>
      <c r="AF948" s="271"/>
      <c r="AG948" s="271"/>
      <c r="AH948" s="271"/>
      <c r="AI948" s="271"/>
      <c r="AJ948" s="271"/>
    </row>
    <row r="949" spans="3:36" ht="13.8" customHeight="1">
      <c r="C949" s="323" t="s">
        <v>879</v>
      </c>
      <c r="D949" s="271"/>
      <c r="E949" s="271" t="s">
        <v>38</v>
      </c>
      <c r="F949" s="267" t="s">
        <v>2407</v>
      </c>
      <c r="G949" s="282">
        <v>9.001854363304419E-4</v>
      </c>
      <c r="H949" s="283">
        <v>8.9639081599999998E-6</v>
      </c>
      <c r="I949" s="283">
        <v>1.0234167255E-4</v>
      </c>
      <c r="J949" s="283">
        <v>4.0748600562044186E-4</v>
      </c>
      <c r="K949" s="283">
        <v>3.8139385000000002E-4</v>
      </c>
      <c r="L949" s="282">
        <v>3.2878780172413795E-3</v>
      </c>
      <c r="M949" s="263">
        <v>4.3621541E-2</v>
      </c>
      <c r="N949" s="263">
        <v>9.5988465148053853E-5</v>
      </c>
      <c r="O949" s="262">
        <v>5.1372403105321992E-9</v>
      </c>
      <c r="P949" s="262">
        <v>1.1848611397251501E-11</v>
      </c>
      <c r="Q949" s="285">
        <v>4.0071060426700002E-4</v>
      </c>
      <c r="R949" s="281">
        <v>3.3658641000000002E-5</v>
      </c>
      <c r="S949" s="309"/>
      <c r="T949" s="309" t="s">
        <v>1165</v>
      </c>
      <c r="U949" s="309"/>
      <c r="V949" s="309"/>
      <c r="W949" s="271"/>
      <c r="X949" s="299"/>
      <c r="Y949" s="271"/>
      <c r="Z949" s="271"/>
      <c r="AA949" s="271"/>
      <c r="AB949" s="271"/>
      <c r="AC949" s="271"/>
      <c r="AD949" s="271"/>
      <c r="AE949" s="271"/>
      <c r="AF949" s="271"/>
      <c r="AG949" s="271"/>
      <c r="AH949" s="271"/>
      <c r="AI949" s="271"/>
      <c r="AJ949" s="271"/>
    </row>
    <row r="950" spans="3:36" ht="13.8" customHeight="1">
      <c r="C950" s="323" t="s">
        <v>880</v>
      </c>
      <c r="D950" s="271"/>
      <c r="E950" s="271" t="s">
        <v>38</v>
      </c>
      <c r="F950" s="267" t="s">
        <v>2408</v>
      </c>
      <c r="G950" s="282">
        <v>3.5282022333365691E-3</v>
      </c>
      <c r="H950" s="283">
        <v>3.5098834829999999E-5</v>
      </c>
      <c r="I950" s="283">
        <v>4.0072627059999999E-4</v>
      </c>
      <c r="J950" s="283">
        <v>1.5955411279065688E-3</v>
      </c>
      <c r="K950" s="283">
        <v>1.4968360000000001E-3</v>
      </c>
      <c r="L950" s="282">
        <v>1.2903758620689655E-2</v>
      </c>
      <c r="M950" s="263">
        <v>0.17080332000000001</v>
      </c>
      <c r="N950" s="263">
        <v>3.763626880129747E-4</v>
      </c>
      <c r="O950" s="262">
        <v>2.0142923632579001E-8</v>
      </c>
      <c r="P950" s="262">
        <v>4.6477635193930901E-11</v>
      </c>
      <c r="Q950" s="285">
        <v>1.569011561352E-3</v>
      </c>
      <c r="R950" s="281">
        <v>1.3179363999999999E-4</v>
      </c>
      <c r="S950" s="309"/>
      <c r="T950" s="309" t="s">
        <v>1165</v>
      </c>
      <c r="U950" s="309"/>
      <c r="V950" s="309"/>
      <c r="W950" s="271"/>
      <c r="X950" s="299"/>
      <c r="Y950" s="271"/>
      <c r="Z950" s="271"/>
      <c r="AA950" s="271"/>
      <c r="AB950" s="271"/>
      <c r="AC950" s="271"/>
      <c r="AD950" s="271"/>
      <c r="AE950" s="271"/>
      <c r="AF950" s="271"/>
      <c r="AG950" s="271"/>
      <c r="AH950" s="271"/>
      <c r="AI950" s="271"/>
      <c r="AJ950" s="271"/>
    </row>
    <row r="951" spans="3:36" ht="13.8" customHeight="1">
      <c r="C951" s="323" t="s">
        <v>881</v>
      </c>
      <c r="D951" s="271"/>
      <c r="E951" s="271" t="s">
        <v>38</v>
      </c>
      <c r="F951" s="267" t="s">
        <v>2409</v>
      </c>
      <c r="G951" s="282">
        <v>3.0816245860995307E-3</v>
      </c>
      <c r="H951" s="283">
        <v>3.065265474E-5</v>
      </c>
      <c r="I951" s="283">
        <v>3.4996387140000002E-4</v>
      </c>
      <c r="J951" s="283">
        <v>1.3934243599595308E-3</v>
      </c>
      <c r="K951" s="283">
        <v>1.3075837E-3</v>
      </c>
      <c r="L951" s="282">
        <v>1.1272273275862069E-2</v>
      </c>
      <c r="M951" s="263">
        <v>0.14916663999999999</v>
      </c>
      <c r="N951" s="263">
        <v>3.2874004757505544E-4</v>
      </c>
      <c r="O951" s="262">
        <v>1.7594185551428998E-8</v>
      </c>
      <c r="P951" s="262">
        <v>4.0598744564832797E-11</v>
      </c>
      <c r="Q951" s="285">
        <v>1.3702554515390001E-3</v>
      </c>
      <c r="R951" s="281">
        <v>1.1509863E-4</v>
      </c>
      <c r="S951" s="309"/>
      <c r="T951" s="309" t="s">
        <v>1165</v>
      </c>
      <c r="U951" s="309"/>
      <c r="V951" s="309"/>
      <c r="W951" s="271"/>
      <c r="X951" s="299"/>
      <c r="Y951" s="271"/>
      <c r="Z951" s="271"/>
      <c r="AA951" s="271"/>
      <c r="AB951" s="271"/>
      <c r="AC951" s="271"/>
      <c r="AD951" s="271"/>
      <c r="AE951" s="271"/>
      <c r="AF951" s="271"/>
      <c r="AG951" s="271"/>
      <c r="AH951" s="271"/>
      <c r="AI951" s="271"/>
      <c r="AJ951" s="271"/>
    </row>
    <row r="952" spans="3:36" ht="13.8" customHeight="1">
      <c r="C952" s="323" t="s">
        <v>882</v>
      </c>
      <c r="D952" s="271"/>
      <c r="E952" s="271" t="s">
        <v>38</v>
      </c>
      <c r="F952" s="267" t="s">
        <v>2410</v>
      </c>
      <c r="G952" s="282">
        <v>1.310134610068472E-3</v>
      </c>
      <c r="H952" s="283">
        <v>1.3021302179999999E-5</v>
      </c>
      <c r="I952" s="283">
        <v>1.4866527289999999E-4</v>
      </c>
      <c r="J952" s="283">
        <v>5.9192913498847205E-4</v>
      </c>
      <c r="K952" s="283">
        <v>5.5651889999999997E-4</v>
      </c>
      <c r="L952" s="282">
        <v>4.7975767241379306E-3</v>
      </c>
      <c r="M952" s="263">
        <v>6.3366251999999998E-2</v>
      </c>
      <c r="N952" s="263">
        <v>1.3980570741081139E-4</v>
      </c>
      <c r="O952" s="262">
        <v>7.4824813313829975E-9</v>
      </c>
      <c r="P952" s="262">
        <v>1.7271885893976996E-11</v>
      </c>
      <c r="Q952" s="285">
        <v>5.8208693377099997E-4</v>
      </c>
      <c r="R952" s="281">
        <v>4.8894336999999998E-5</v>
      </c>
      <c r="S952" s="309"/>
      <c r="T952" s="309" t="s">
        <v>1227</v>
      </c>
      <c r="U952" s="309"/>
      <c r="V952" s="309"/>
      <c r="W952" s="271"/>
      <c r="X952" s="299"/>
      <c r="Y952" s="271"/>
      <c r="Z952" s="271"/>
      <c r="AA952" s="271"/>
      <c r="AB952" s="271"/>
      <c r="AC952" s="271"/>
      <c r="AD952" s="271"/>
      <c r="AE952" s="271"/>
      <c r="AF952" s="271"/>
      <c r="AG952" s="271"/>
      <c r="AH952" s="271"/>
      <c r="AI952" s="271"/>
      <c r="AJ952" s="271"/>
    </row>
    <row r="953" spans="3:36" ht="13.8" customHeight="1">
      <c r="C953" s="323" t="s">
        <v>1259</v>
      </c>
      <c r="D953" s="271"/>
      <c r="E953" s="271" t="s">
        <v>38</v>
      </c>
      <c r="F953" s="267" t="s">
        <v>2411</v>
      </c>
      <c r="G953" s="282">
        <v>7.8930564432038407E-4</v>
      </c>
      <c r="H953" s="283">
        <v>7.8610850300000001E-6</v>
      </c>
      <c r="I953" s="283">
        <v>8.9750650689999996E-5</v>
      </c>
      <c r="J953" s="283">
        <v>3.5735329860038414E-4</v>
      </c>
      <c r="K953" s="283">
        <v>3.3434060999999998E-4</v>
      </c>
      <c r="L953" s="282">
        <v>2.8822466379310342E-3</v>
      </c>
      <c r="M953" s="263">
        <v>3.8254813999999998E-2</v>
      </c>
      <c r="N953" s="263">
        <v>8.4159714964918044E-5</v>
      </c>
      <c r="O953" s="262">
        <v>4.5041643413046001E-9</v>
      </c>
      <c r="P953" s="262">
        <v>1.0387732014327502E-11</v>
      </c>
      <c r="Q953" s="285">
        <v>3.5141147066500002E-4</v>
      </c>
      <c r="R953" s="281">
        <v>2.9517613999999998E-5</v>
      </c>
      <c r="S953" s="309"/>
      <c r="T953" s="309" t="s">
        <v>1165</v>
      </c>
      <c r="U953" s="309"/>
      <c r="V953" s="309"/>
      <c r="W953" s="271"/>
      <c r="X953" s="299"/>
      <c r="Y953" s="271"/>
      <c r="Z953" s="271"/>
      <c r="AA953" s="271"/>
      <c r="AB953" s="271"/>
      <c r="AC953" s="271"/>
      <c r="AD953" s="271"/>
      <c r="AE953" s="271"/>
      <c r="AF953" s="271"/>
      <c r="AG953" s="271"/>
      <c r="AH953" s="271"/>
      <c r="AI953" s="271"/>
      <c r="AJ953" s="271"/>
    </row>
    <row r="954" spans="3:36" ht="13.8" customHeight="1">
      <c r="C954" s="323" t="s">
        <v>1260</v>
      </c>
      <c r="D954" s="271"/>
      <c r="E954" s="271" t="s">
        <v>57</v>
      </c>
      <c r="F954" s="322" t="s">
        <v>2872</v>
      </c>
      <c r="G954" s="320">
        <v>5.3715519012807354E-4</v>
      </c>
      <c r="H954" s="321">
        <v>5.3387338937999992E-6</v>
      </c>
      <c r="I954" s="321">
        <v>6.0952761888999991E-5</v>
      </c>
      <c r="J954" s="321">
        <v>2.4269094534527352E-4</v>
      </c>
      <c r="K954" s="321">
        <v>2.2817274899999997E-4</v>
      </c>
      <c r="L954" s="320">
        <v>1.9670064568965513E-3</v>
      </c>
      <c r="M954" s="319">
        <v>2.5980163319999999E-2</v>
      </c>
      <c r="N954" s="319">
        <v>5.7320341146362272E-5</v>
      </c>
      <c r="O954" s="262">
        <v>3.06781734586703E-9</v>
      </c>
      <c r="P954" s="262">
        <v>7.0814752006451588E-12</v>
      </c>
      <c r="Q954" s="318">
        <v>2.3865564284610997E-4</v>
      </c>
      <c r="R954" s="317">
        <v>2.0046678169999999E-5</v>
      </c>
      <c r="S954" s="271"/>
      <c r="T954" s="260" t="s">
        <v>1222</v>
      </c>
      <c r="U954" s="271"/>
      <c r="V954" s="271"/>
      <c r="W954" s="271"/>
      <c r="X954" s="271"/>
      <c r="Y954" s="271"/>
      <c r="Z954" s="271"/>
      <c r="AA954" s="271"/>
      <c r="AB954" s="271"/>
      <c r="AC954" s="271"/>
      <c r="AD954" s="271"/>
      <c r="AE954" s="271"/>
      <c r="AF954" s="271"/>
      <c r="AG954" s="271"/>
      <c r="AH954" s="271"/>
      <c r="AI954" s="271"/>
      <c r="AJ954" s="271"/>
    </row>
    <row r="955" spans="3:36" ht="13.8" customHeight="1">
      <c r="E955" s="271"/>
      <c r="F955" s="291"/>
      <c r="R955" s="280"/>
      <c r="X955" s="257"/>
      <c r="Y955" s="257"/>
      <c r="Z955" s="257"/>
      <c r="AA955" s="257"/>
      <c r="AB955" s="257"/>
      <c r="AC955" s="257"/>
      <c r="AD955" s="257"/>
      <c r="AE955" s="257"/>
      <c r="AF955" s="257"/>
      <c r="AG955" s="257"/>
      <c r="AH955" s="257"/>
      <c r="AI955" s="257"/>
      <c r="AJ955" s="257"/>
    </row>
    <row r="956" spans="3:36" ht="13.8" customHeight="1">
      <c r="C956" s="273" t="s">
        <v>894</v>
      </c>
      <c r="D956" s="272" t="s">
        <v>179</v>
      </c>
      <c r="F956" s="291"/>
      <c r="G956" s="291"/>
      <c r="H956" s="289"/>
      <c r="I956" s="289"/>
      <c r="J956" s="289"/>
      <c r="K956" s="289"/>
      <c r="L956" s="290"/>
      <c r="M956" s="290"/>
      <c r="N956" s="290"/>
      <c r="O956" s="289"/>
      <c r="P956" s="289"/>
      <c r="Q956" s="289"/>
      <c r="R956" s="306"/>
      <c r="X956" s="257"/>
      <c r="Y956" s="257"/>
      <c r="Z956" s="257"/>
      <c r="AA956" s="257"/>
      <c r="AB956" s="257"/>
      <c r="AC956" s="257"/>
      <c r="AD956" s="257"/>
      <c r="AE956" s="257"/>
      <c r="AF956" s="257"/>
      <c r="AG956" s="257"/>
      <c r="AH956" s="257"/>
      <c r="AI956" s="257"/>
      <c r="AJ956" s="257"/>
    </row>
    <row r="957" spans="3:36" ht="13.8" customHeight="1">
      <c r="C957" s="284" t="s">
        <v>900</v>
      </c>
      <c r="D957" s="272"/>
      <c r="E957" s="257" t="s">
        <v>52</v>
      </c>
      <c r="F957" s="267" t="s">
        <v>2412</v>
      </c>
      <c r="G957" s="267">
        <v>8.8451929272000004E-2</v>
      </c>
      <c r="H957" s="274">
        <v>5.7069638699999998E-3</v>
      </c>
      <c r="I957" s="274">
        <v>1.6799165800000002E-2</v>
      </c>
      <c r="J957" s="274">
        <v>1.7429930602000002E-2</v>
      </c>
      <c r="K957" s="274">
        <v>4.8515869000000003E-2</v>
      </c>
      <c r="L957" s="267">
        <v>0.41824024999999998</v>
      </c>
      <c r="M957" s="263">
        <v>8.0780116999999994</v>
      </c>
      <c r="N957" s="263">
        <v>1.296690420933401E-2</v>
      </c>
      <c r="O957" s="262">
        <v>7.0316142665199995E-7</v>
      </c>
      <c r="P957" s="262">
        <v>1.7516272108064999E-9</v>
      </c>
      <c r="Q957" s="285">
        <v>2.0666267507E-2</v>
      </c>
      <c r="R957" s="281">
        <v>3.3391228999999999E-5</v>
      </c>
      <c r="S957" s="309"/>
      <c r="T957" s="309" t="s">
        <v>41</v>
      </c>
      <c r="U957" s="309"/>
      <c r="V957" s="309"/>
      <c r="X957" s="299"/>
      <c r="Y957" s="257"/>
      <c r="Z957" s="257"/>
      <c r="AA957" s="257"/>
      <c r="AB957" s="257"/>
      <c r="AC957" s="257"/>
      <c r="AD957" s="257"/>
      <c r="AE957" s="257"/>
      <c r="AF957" s="257"/>
      <c r="AG957" s="257"/>
      <c r="AH957" s="257"/>
      <c r="AI957" s="257"/>
      <c r="AJ957" s="257"/>
    </row>
    <row r="958" spans="3:36" ht="13.8" customHeight="1">
      <c r="C958" s="284" t="s">
        <v>901</v>
      </c>
      <c r="E958" s="257" t="s">
        <v>52</v>
      </c>
      <c r="F958" s="267" t="s">
        <v>2413</v>
      </c>
      <c r="G958" s="267">
        <v>0.104358815457</v>
      </c>
      <c r="H958" s="274">
        <v>6.7332842999999996E-3</v>
      </c>
      <c r="I958" s="274">
        <v>1.9820269000000001E-2</v>
      </c>
      <c r="J958" s="274">
        <v>2.0564469157000002E-2</v>
      </c>
      <c r="K958" s="274">
        <v>5.7240792999999998E-2</v>
      </c>
      <c r="L958" s="267">
        <v>0.49345511206896547</v>
      </c>
      <c r="M958" s="263">
        <v>9.5307331000000008</v>
      </c>
      <c r="N958" s="263">
        <v>1.5298826940972234E-2</v>
      </c>
      <c r="O958" s="262">
        <v>8.2961551917300006E-7</v>
      </c>
      <c r="P958" s="262">
        <v>2.0666337518742005E-9</v>
      </c>
      <c r="Q958" s="285">
        <v>2.4382816674E-2</v>
      </c>
      <c r="R958" s="281">
        <v>3.9396191000000003E-5</v>
      </c>
      <c r="S958" s="309"/>
      <c r="T958" s="309" t="s">
        <v>41</v>
      </c>
      <c r="U958" s="309"/>
      <c r="V958" s="309"/>
      <c r="X958" s="299"/>
      <c r="Y958" s="257"/>
      <c r="Z958" s="257"/>
      <c r="AA958" s="257"/>
      <c r="AB958" s="257"/>
      <c r="AC958" s="257"/>
      <c r="AD958" s="257"/>
      <c r="AE958" s="257"/>
      <c r="AF958" s="257"/>
      <c r="AG958" s="257"/>
      <c r="AH958" s="257"/>
      <c r="AI958" s="257"/>
      <c r="AJ958" s="257"/>
    </row>
    <row r="959" spans="3:36" ht="13.8" customHeight="1">
      <c r="C959" s="273" t="s">
        <v>895</v>
      </c>
      <c r="D959" s="272" t="s">
        <v>180</v>
      </c>
      <c r="F959" s="291"/>
      <c r="G959" s="291"/>
      <c r="H959" s="289"/>
      <c r="I959" s="289"/>
      <c r="J959" s="289"/>
      <c r="K959" s="289"/>
      <c r="L959" s="290"/>
      <c r="M959" s="290"/>
      <c r="N959" s="290"/>
      <c r="O959" s="289"/>
      <c r="P959" s="289"/>
      <c r="Q959" s="289"/>
      <c r="R959" s="280"/>
      <c r="X959" s="299"/>
      <c r="Y959" s="257"/>
      <c r="Z959" s="257"/>
      <c r="AA959" s="257"/>
      <c r="AB959" s="257"/>
      <c r="AC959" s="257"/>
      <c r="AD959" s="257"/>
      <c r="AE959" s="257"/>
      <c r="AF959" s="257"/>
      <c r="AG959" s="257"/>
      <c r="AH959" s="257"/>
      <c r="AI959" s="257"/>
      <c r="AJ959" s="257"/>
    </row>
    <row r="960" spans="3:36" ht="13.8" customHeight="1">
      <c r="C960" s="284" t="s">
        <v>902</v>
      </c>
      <c r="E960" s="257" t="s">
        <v>52</v>
      </c>
      <c r="F960" s="267" t="s">
        <v>2414</v>
      </c>
      <c r="G960" s="311">
        <v>1.1930164873800001E-2</v>
      </c>
      <c r="H960" s="315">
        <v>7.6974034500000002E-4</v>
      </c>
      <c r="I960" s="315">
        <v>2.2658275699999997E-3</v>
      </c>
      <c r="J960" s="315">
        <v>2.3509034587999998E-3</v>
      </c>
      <c r="K960" s="315">
        <v>6.5436935000000003E-3</v>
      </c>
      <c r="L960" s="311">
        <v>5.6411150862068965E-2</v>
      </c>
      <c r="M960" s="263">
        <v>1.0895410999999999</v>
      </c>
      <c r="N960" s="263">
        <v>1.7489421143458256E-3</v>
      </c>
      <c r="O960" s="262">
        <v>9.4840573446999994E-8</v>
      </c>
      <c r="P960" s="262">
        <v>2.3625489906081996E-10</v>
      </c>
      <c r="Q960" s="285">
        <v>2.7874120255999999E-3</v>
      </c>
      <c r="R960" s="281">
        <v>4.5037216000000002E-6</v>
      </c>
      <c r="S960" s="309"/>
      <c r="T960" s="309" t="s">
        <v>1228</v>
      </c>
      <c r="U960" s="309"/>
      <c r="V960" s="309"/>
      <c r="X960" s="299"/>
      <c r="Y960" s="257"/>
      <c r="Z960" s="257"/>
      <c r="AA960" s="257"/>
      <c r="AB960" s="257"/>
      <c r="AC960" s="257"/>
      <c r="AD960" s="257"/>
      <c r="AE960" s="257"/>
      <c r="AF960" s="257"/>
      <c r="AG960" s="257"/>
      <c r="AH960" s="257"/>
      <c r="AI960" s="257"/>
      <c r="AJ960" s="257"/>
    </row>
    <row r="961" spans="3:36" ht="13.8" customHeight="1">
      <c r="C961" s="284" t="s">
        <v>903</v>
      </c>
      <c r="E961" s="257" t="s">
        <v>52</v>
      </c>
      <c r="F961" s="267" t="s">
        <v>2415</v>
      </c>
      <c r="G961" s="311">
        <v>1.1930164873800001E-2</v>
      </c>
      <c r="H961" s="315">
        <v>7.6974034500000002E-4</v>
      </c>
      <c r="I961" s="315">
        <v>2.2658275699999997E-3</v>
      </c>
      <c r="J961" s="315">
        <v>2.3509034587999998E-3</v>
      </c>
      <c r="K961" s="315">
        <v>6.5436935000000003E-3</v>
      </c>
      <c r="L961" s="311">
        <v>5.6411150862068965E-2</v>
      </c>
      <c r="M961" s="263">
        <v>1.0895410999999999</v>
      </c>
      <c r="N961" s="263">
        <v>1.7489421143458256E-3</v>
      </c>
      <c r="O961" s="262">
        <v>9.4840573446999994E-8</v>
      </c>
      <c r="P961" s="262">
        <v>2.3625489906081996E-10</v>
      </c>
      <c r="Q961" s="285">
        <v>2.7874120255999999E-3</v>
      </c>
      <c r="R961" s="281">
        <v>4.5037216000000002E-6</v>
      </c>
      <c r="S961" s="309"/>
      <c r="T961" s="309" t="s">
        <v>1228</v>
      </c>
      <c r="U961" s="309"/>
      <c r="V961" s="309"/>
      <c r="X961" s="299"/>
      <c r="Y961" s="257"/>
      <c r="Z961" s="257"/>
      <c r="AA961" s="257"/>
      <c r="AB961" s="257"/>
      <c r="AC961" s="257"/>
      <c r="AD961" s="257"/>
      <c r="AE961" s="257"/>
      <c r="AF961" s="257"/>
      <c r="AG961" s="257"/>
      <c r="AH961" s="257"/>
      <c r="AI961" s="257"/>
      <c r="AJ961" s="257"/>
    </row>
    <row r="962" spans="3:36" ht="13.8" customHeight="1">
      <c r="C962" s="284" t="s">
        <v>904</v>
      </c>
      <c r="E962" s="257" t="s">
        <v>52</v>
      </c>
      <c r="F962" s="267" t="s">
        <v>2416</v>
      </c>
      <c r="G962" s="311">
        <v>1.1930164873800001E-2</v>
      </c>
      <c r="H962" s="315">
        <v>7.6974034500000002E-4</v>
      </c>
      <c r="I962" s="315">
        <v>2.2658275699999997E-3</v>
      </c>
      <c r="J962" s="315">
        <v>2.3509034587999998E-3</v>
      </c>
      <c r="K962" s="315">
        <v>6.5436935000000003E-3</v>
      </c>
      <c r="L962" s="311">
        <v>5.6411150862068965E-2</v>
      </c>
      <c r="M962" s="263">
        <v>1.0895410999999999</v>
      </c>
      <c r="N962" s="263">
        <v>1.7489421143458256E-3</v>
      </c>
      <c r="O962" s="262">
        <v>9.4840573446999994E-8</v>
      </c>
      <c r="P962" s="262">
        <v>2.3625489906081996E-10</v>
      </c>
      <c r="Q962" s="285">
        <v>2.7874120255999999E-3</v>
      </c>
      <c r="R962" s="281">
        <v>4.5037216000000002E-6</v>
      </c>
      <c r="S962" s="309"/>
      <c r="T962" s="309" t="s">
        <v>1228</v>
      </c>
      <c r="U962" s="309"/>
      <c r="V962" s="309"/>
      <c r="X962" s="299"/>
      <c r="Y962" s="257"/>
      <c r="Z962" s="257"/>
      <c r="AA962" s="257"/>
      <c r="AB962" s="257"/>
      <c r="AC962" s="257"/>
      <c r="AD962" s="257"/>
      <c r="AE962" s="257"/>
      <c r="AF962" s="257"/>
      <c r="AG962" s="257"/>
      <c r="AH962" s="257"/>
      <c r="AI962" s="257"/>
      <c r="AJ962" s="257"/>
    </row>
    <row r="963" spans="3:36" ht="13.8" customHeight="1">
      <c r="C963" s="273" t="s">
        <v>896</v>
      </c>
      <c r="D963" s="272" t="s">
        <v>181</v>
      </c>
      <c r="E963" s="272"/>
      <c r="F963" s="261"/>
      <c r="R963" s="280"/>
      <c r="X963" s="257"/>
      <c r="Y963" s="257"/>
      <c r="Z963" s="257"/>
      <c r="AA963" s="257"/>
      <c r="AB963" s="257"/>
      <c r="AC963" s="257"/>
      <c r="AD963" s="257"/>
      <c r="AE963" s="257"/>
      <c r="AF963" s="257"/>
      <c r="AG963" s="257"/>
      <c r="AH963" s="257"/>
      <c r="AI963" s="257"/>
      <c r="AJ963" s="257"/>
    </row>
    <row r="964" spans="3:36" ht="13.8" customHeight="1">
      <c r="C964" s="284" t="s">
        <v>867</v>
      </c>
      <c r="D964" s="272"/>
      <c r="E964" s="257" t="s">
        <v>30</v>
      </c>
      <c r="F964" s="267" t="s">
        <v>2417</v>
      </c>
      <c r="G964" s="267">
        <v>1.1011669656176808</v>
      </c>
      <c r="H964" s="274">
        <v>7.2261820199999993E-2</v>
      </c>
      <c r="I964" s="274">
        <v>0.39373267599999995</v>
      </c>
      <c r="J964" s="274">
        <v>0.32231625941768088</v>
      </c>
      <c r="K964" s="274">
        <v>0.31285621000000002</v>
      </c>
      <c r="L964" s="267">
        <v>2.6970362931034484</v>
      </c>
      <c r="M964" s="263">
        <v>50.721277000000001</v>
      </c>
      <c r="N964" s="263">
        <v>0.15101527003020465</v>
      </c>
      <c r="O964" s="262">
        <v>8.2742441800679999E-6</v>
      </c>
      <c r="P964" s="262">
        <v>1.7205607556446098E-8</v>
      </c>
      <c r="Q964" s="285">
        <v>0.28983008100000002</v>
      </c>
      <c r="R964" s="281">
        <v>4.6432610000000002E-4</v>
      </c>
      <c r="S964" s="309"/>
      <c r="T964" s="260" t="s">
        <v>1172</v>
      </c>
      <c r="U964" s="309"/>
      <c r="V964" s="309"/>
      <c r="X964" s="299"/>
      <c r="Y964" s="257"/>
      <c r="Z964" s="257"/>
      <c r="AA964" s="257"/>
      <c r="AB964" s="257"/>
      <c r="AC964" s="257"/>
      <c r="AD964" s="257"/>
      <c r="AE964" s="257"/>
      <c r="AF964" s="257"/>
      <c r="AG964" s="257"/>
      <c r="AH964" s="257"/>
      <c r="AI964" s="257"/>
      <c r="AJ964" s="257"/>
    </row>
    <row r="965" spans="3:36" ht="13.8" customHeight="1">
      <c r="C965" s="284" t="s">
        <v>868</v>
      </c>
      <c r="D965" s="272"/>
      <c r="E965" s="257" t="s">
        <v>30</v>
      </c>
      <c r="F965" s="267" t="s">
        <v>2418</v>
      </c>
      <c r="G965" s="267">
        <v>1.2958924365968494</v>
      </c>
      <c r="H965" s="274">
        <v>6.3610148700000008E-2</v>
      </c>
      <c r="I965" s="274">
        <v>0.58368009799999998</v>
      </c>
      <c r="J965" s="274">
        <v>0.46034712989684951</v>
      </c>
      <c r="K965" s="274">
        <v>0.18825506</v>
      </c>
      <c r="L965" s="267">
        <v>1.6228884482758621</v>
      </c>
      <c r="M965" s="263">
        <v>29.270223000000001</v>
      </c>
      <c r="N965" s="263">
        <v>0.19586590428391734</v>
      </c>
      <c r="O965" s="262">
        <v>1.0959154854790001E-5</v>
      </c>
      <c r="P965" s="262">
        <v>1.8352831097123403E-8</v>
      </c>
      <c r="Q965" s="285">
        <v>0.14923188300000001</v>
      </c>
      <c r="R965" s="281">
        <v>3.6603191E-4</v>
      </c>
      <c r="S965" s="309"/>
      <c r="T965" s="260" t="s">
        <v>1172</v>
      </c>
      <c r="U965" s="309"/>
      <c r="V965" s="309"/>
      <c r="X965" s="299"/>
      <c r="Y965" s="257"/>
      <c r="Z965" s="257"/>
      <c r="AA965" s="257"/>
      <c r="AB965" s="257"/>
      <c r="AC965" s="257"/>
      <c r="AD965" s="257"/>
      <c r="AE965" s="257"/>
      <c r="AF965" s="257"/>
      <c r="AG965" s="257"/>
      <c r="AH965" s="257"/>
      <c r="AI965" s="257"/>
      <c r="AJ965" s="257"/>
    </row>
    <row r="966" spans="3:36" ht="13.8" customHeight="1">
      <c r="C966" s="284" t="s">
        <v>869</v>
      </c>
      <c r="D966" s="292">
        <v>1</v>
      </c>
      <c r="E966" s="257" t="s">
        <v>30</v>
      </c>
      <c r="F966" s="267" t="s">
        <v>2419</v>
      </c>
      <c r="G966" s="267">
        <v>1.1039695577869422</v>
      </c>
      <c r="H966" s="274">
        <v>3.7519757300000005E-2</v>
      </c>
      <c r="I966" s="274">
        <v>0.616971567</v>
      </c>
      <c r="J966" s="274">
        <v>0.16890180348694225</v>
      </c>
      <c r="K966" s="274">
        <v>0.28057642999999999</v>
      </c>
      <c r="L966" s="267">
        <v>2.4187623275862067</v>
      </c>
      <c r="M966" s="263">
        <v>45.567290999999997</v>
      </c>
      <c r="N966" s="263">
        <v>2.4168165494914349</v>
      </c>
      <c r="O966" s="262">
        <v>1.4242582534901001E-4</v>
      </c>
      <c r="P966" s="262">
        <v>3.1328861561204003E-8</v>
      </c>
      <c r="Q966" s="285">
        <v>0.12207483449999999</v>
      </c>
      <c r="R966" s="281">
        <v>6.2244793000000001E-4</v>
      </c>
      <c r="S966" s="309"/>
      <c r="T966" s="260" t="s">
        <v>1172</v>
      </c>
      <c r="U966" s="309"/>
      <c r="V966" s="309"/>
      <c r="X966" s="299"/>
      <c r="Y966" s="257"/>
      <c r="Z966" s="257"/>
      <c r="AA966" s="257"/>
      <c r="AB966" s="257"/>
      <c r="AC966" s="257"/>
      <c r="AD966" s="257"/>
      <c r="AE966" s="257"/>
      <c r="AF966" s="257"/>
      <c r="AG966" s="257"/>
      <c r="AH966" s="257"/>
      <c r="AI966" s="257"/>
      <c r="AJ966" s="257"/>
    </row>
    <row r="967" spans="3:36" ht="13.8" customHeight="1">
      <c r="C967" s="284" t="s">
        <v>870</v>
      </c>
      <c r="D967" s="292">
        <v>1</v>
      </c>
      <c r="E967" s="257" t="s">
        <v>30</v>
      </c>
      <c r="F967" s="267" t="s">
        <v>2420</v>
      </c>
      <c r="G967" s="267">
        <v>0.38843121427947114</v>
      </c>
      <c r="H967" s="274">
        <v>1.8803419659999997E-2</v>
      </c>
      <c r="I967" s="274">
        <v>0.144385552</v>
      </c>
      <c r="J967" s="274">
        <v>8.4583882619471112E-2</v>
      </c>
      <c r="K967" s="274">
        <v>0.14065836000000001</v>
      </c>
      <c r="L967" s="267">
        <v>1.2125720689655173</v>
      </c>
      <c r="M967" s="263">
        <v>22.845275999999998</v>
      </c>
      <c r="N967" s="263">
        <v>6.5209858747787688E-2</v>
      </c>
      <c r="O967" s="262">
        <v>3.5382785579799999E-6</v>
      </c>
      <c r="P967" s="262">
        <v>9.2913948479450001E-9</v>
      </c>
      <c r="Q967" s="285">
        <v>6.1195090800000004E-2</v>
      </c>
      <c r="R967" s="281">
        <v>2.9658260999999999E-4</v>
      </c>
      <c r="S967" s="309"/>
      <c r="T967" s="260" t="s">
        <v>1172</v>
      </c>
      <c r="U967" s="309"/>
      <c r="V967" s="309"/>
      <c r="X967" s="299"/>
      <c r="Y967" s="257"/>
      <c r="Z967" s="257"/>
      <c r="AA967" s="257"/>
      <c r="AB967" s="257"/>
      <c r="AC967" s="257"/>
      <c r="AD967" s="257"/>
      <c r="AE967" s="257"/>
      <c r="AF967" s="257"/>
      <c r="AG967" s="257"/>
      <c r="AH967" s="257"/>
      <c r="AI967" s="257"/>
      <c r="AJ967" s="257"/>
    </row>
    <row r="968" spans="3:36" ht="13.8" customHeight="1">
      <c r="C968" s="284" t="s">
        <v>871</v>
      </c>
      <c r="D968" s="292">
        <v>1</v>
      </c>
      <c r="E968" s="257" t="s">
        <v>30</v>
      </c>
      <c r="F968" s="267" t="s">
        <v>2421</v>
      </c>
      <c r="G968" s="267">
        <v>1.7689059168720989</v>
      </c>
      <c r="H968" s="274">
        <v>0.1110981159</v>
      </c>
      <c r="I968" s="274">
        <v>0.26344047900000001</v>
      </c>
      <c r="J968" s="274">
        <v>0.71646870197209878</v>
      </c>
      <c r="K968" s="274">
        <v>0.67789862000000001</v>
      </c>
      <c r="L968" s="267">
        <v>5.8439536206896552</v>
      </c>
      <c r="M968" s="263">
        <v>104.89002000000001</v>
      </c>
      <c r="N968" s="263">
        <v>0.20389393328408248</v>
      </c>
      <c r="O968" s="262">
        <v>1.1070083315570001E-5</v>
      </c>
      <c r="P968" s="262">
        <v>2.7373076147176998E-8</v>
      </c>
      <c r="Q968" s="285">
        <v>0.306527245</v>
      </c>
      <c r="R968" s="281">
        <v>1.4435145999999999E-3</v>
      </c>
      <c r="S968" s="309"/>
      <c r="T968" s="260" t="s">
        <v>1172</v>
      </c>
      <c r="U968" s="309"/>
      <c r="V968" s="309"/>
      <c r="X968" s="299"/>
      <c r="Y968" s="257"/>
      <c r="Z968" s="257"/>
      <c r="AA968" s="257"/>
      <c r="AB968" s="257"/>
      <c r="AC968" s="257"/>
      <c r="AD968" s="257"/>
      <c r="AE968" s="257"/>
      <c r="AF968" s="257"/>
      <c r="AG968" s="257"/>
      <c r="AH968" s="257"/>
      <c r="AI968" s="257"/>
      <c r="AJ968" s="257"/>
    </row>
    <row r="969" spans="3:36" ht="13.8" customHeight="1">
      <c r="C969" s="284" t="s">
        <v>872</v>
      </c>
      <c r="D969" s="286"/>
      <c r="E969" s="257" t="s">
        <v>30</v>
      </c>
      <c r="F969" s="267" t="s">
        <v>2422</v>
      </c>
      <c r="G969" s="267">
        <v>0.12856250537954128</v>
      </c>
      <c r="H969" s="274">
        <v>7.6359423899999999E-3</v>
      </c>
      <c r="I969" s="274">
        <v>3.2722616400000001E-2</v>
      </c>
      <c r="J969" s="274">
        <v>2.3280987589541276E-2</v>
      </c>
      <c r="K969" s="274">
        <v>6.4922959000000002E-2</v>
      </c>
      <c r="L969" s="267">
        <v>0.55968068103448276</v>
      </c>
      <c r="M969" s="263">
        <v>10.837911999999999</v>
      </c>
      <c r="N969" s="263">
        <v>1.919880970685001E-2</v>
      </c>
      <c r="O969" s="262">
        <v>1.0347896526550002E-6</v>
      </c>
      <c r="P969" s="262">
        <v>2.8164156014944998E-9</v>
      </c>
      <c r="Q969" s="285">
        <v>2.8048387152E-2</v>
      </c>
      <c r="R969" s="281">
        <v>5.6878595999999997E-5</v>
      </c>
      <c r="S969" s="309"/>
      <c r="T969" s="260" t="s">
        <v>1172</v>
      </c>
      <c r="U969" s="309"/>
      <c r="V969" s="309"/>
      <c r="X969" s="299"/>
      <c r="Y969" s="257"/>
      <c r="Z969" s="257"/>
      <c r="AA969" s="257"/>
      <c r="AB969" s="257"/>
      <c r="AC969" s="257"/>
      <c r="AD969" s="257"/>
      <c r="AE969" s="257"/>
      <c r="AF969" s="257"/>
      <c r="AG969" s="257"/>
      <c r="AH969" s="257"/>
      <c r="AI969" s="257"/>
      <c r="AJ969" s="257"/>
    </row>
    <row r="970" spans="3:36" ht="13.8" customHeight="1">
      <c r="C970" s="284" t="s">
        <v>873</v>
      </c>
      <c r="D970" s="272"/>
      <c r="E970" s="257" t="s">
        <v>30</v>
      </c>
      <c r="F970" s="267" t="s">
        <v>2423</v>
      </c>
      <c r="G970" s="267">
        <v>2.9040592364210225E-2</v>
      </c>
      <c r="H970" s="274">
        <v>2.1964467589999999E-3</v>
      </c>
      <c r="I970" s="274">
        <v>2.2579421969999999E-2</v>
      </c>
      <c r="J970" s="274">
        <v>2.9773604352102286E-3</v>
      </c>
      <c r="K970" s="274">
        <v>1.2873632E-3</v>
      </c>
      <c r="L970" s="267">
        <v>1.1097958620689654E-2</v>
      </c>
      <c r="M970" s="263">
        <v>0.25604999000000001</v>
      </c>
      <c r="N970" s="263">
        <v>4.9106995492582597E-3</v>
      </c>
      <c r="O970" s="262">
        <v>2.5645559665219998E-7</v>
      </c>
      <c r="P970" s="262">
        <v>1.0363954891853001E-9</v>
      </c>
      <c r="Q970" s="285">
        <v>1.8577115509999999E-3</v>
      </c>
      <c r="R970" s="281">
        <v>3.1012844999999999E-5</v>
      </c>
      <c r="S970" s="309"/>
      <c r="T970" s="260" t="s">
        <v>1172</v>
      </c>
      <c r="U970" s="309"/>
      <c r="V970" s="309"/>
      <c r="X970" s="299"/>
      <c r="Y970" s="257"/>
      <c r="Z970" s="257"/>
      <c r="AA970" s="257"/>
      <c r="AB970" s="257"/>
      <c r="AC970" s="257"/>
      <c r="AD970" s="257"/>
      <c r="AE970" s="257"/>
      <c r="AF970" s="257"/>
      <c r="AG970" s="257"/>
      <c r="AH970" s="257"/>
      <c r="AI970" s="257"/>
      <c r="AJ970" s="257"/>
    </row>
    <row r="971" spans="3:36" ht="13.8" customHeight="1">
      <c r="C971" s="284" t="s">
        <v>874</v>
      </c>
      <c r="D971" s="272"/>
      <c r="E971" s="257" t="s">
        <v>30</v>
      </c>
      <c r="F971" s="267" t="s">
        <v>2424</v>
      </c>
      <c r="G971" s="267">
        <v>1.3134804194069797E-2</v>
      </c>
      <c r="H971" s="274">
        <v>6.9634680399999996E-4</v>
      </c>
      <c r="I971" s="274">
        <v>1.031211177E-2</v>
      </c>
      <c r="J971" s="274">
        <v>1.4883180100697961E-3</v>
      </c>
      <c r="K971" s="274">
        <v>6.3802761000000005E-4</v>
      </c>
      <c r="L971" s="267">
        <v>5.5002380172413795E-3</v>
      </c>
      <c r="M971" s="263">
        <v>0.12600360999999999</v>
      </c>
      <c r="N971" s="263">
        <v>2.1855715820732272E-3</v>
      </c>
      <c r="O971" s="262">
        <v>1.1349401769763E-7</v>
      </c>
      <c r="P971" s="262">
        <v>4.7963013932624995E-10</v>
      </c>
      <c r="Q971" s="285">
        <v>9.1132412400000008E-4</v>
      </c>
      <c r="R971" s="281">
        <v>1.4642089E-5</v>
      </c>
      <c r="S971" s="309"/>
      <c r="T971" s="260" t="s">
        <v>1172</v>
      </c>
      <c r="U971" s="309"/>
      <c r="V971" s="309"/>
      <c r="X971" s="299"/>
      <c r="Y971" s="257"/>
      <c r="Z971" s="257"/>
      <c r="AA971" s="257"/>
      <c r="AB971" s="257"/>
      <c r="AC971" s="257"/>
      <c r="AD971" s="257"/>
      <c r="AE971" s="257"/>
      <c r="AF971" s="257"/>
      <c r="AG971" s="257"/>
      <c r="AH971" s="257"/>
      <c r="AI971" s="257"/>
      <c r="AJ971" s="257"/>
    </row>
    <row r="972" spans="3:36" ht="13.8" customHeight="1">
      <c r="C972" s="284" t="s">
        <v>875</v>
      </c>
      <c r="D972" s="272"/>
      <c r="E972" s="257" t="s">
        <v>30</v>
      </c>
      <c r="F972" s="267" t="s">
        <v>2425</v>
      </c>
      <c r="G972" s="267">
        <v>0.66448437303999996</v>
      </c>
      <c r="H972" s="274">
        <v>3.2655827899999997E-2</v>
      </c>
      <c r="I972" s="274">
        <v>9.2984607999999996E-2</v>
      </c>
      <c r="J972" s="274">
        <v>0.24941916714000001</v>
      </c>
      <c r="K972" s="274">
        <v>0.28942477</v>
      </c>
      <c r="L972" s="267">
        <v>2.4950411206896552</v>
      </c>
      <c r="M972" s="263">
        <v>47.118012</v>
      </c>
      <c r="N972" s="263">
        <v>7.5389259853440374E-2</v>
      </c>
      <c r="O972" s="262">
        <v>4.0781833703999992E-6</v>
      </c>
      <c r="P972" s="262">
        <v>1.0097872080957001E-8</v>
      </c>
      <c r="Q972" s="285">
        <v>0.15042018570000001</v>
      </c>
      <c r="R972" s="281">
        <v>1.9698521E-4</v>
      </c>
      <c r="S972" s="309"/>
      <c r="T972" s="260" t="s">
        <v>1172</v>
      </c>
      <c r="U972" s="309"/>
      <c r="V972" s="309"/>
      <c r="X972" s="299"/>
      <c r="Y972" s="257"/>
      <c r="Z972" s="257"/>
      <c r="AA972" s="257"/>
      <c r="AB972" s="257"/>
      <c r="AC972" s="257"/>
      <c r="AD972" s="257"/>
      <c r="AE972" s="257"/>
      <c r="AF972" s="257"/>
      <c r="AG972" s="257"/>
      <c r="AH972" s="257"/>
      <c r="AI972" s="257"/>
      <c r="AJ972" s="257"/>
    </row>
    <row r="973" spans="3:36" ht="13.8" customHeight="1">
      <c r="C973" s="284" t="s">
        <v>876</v>
      </c>
      <c r="D973" s="272"/>
      <c r="E973" s="257" t="s">
        <v>30</v>
      </c>
      <c r="F973" s="267" t="s">
        <v>2426</v>
      </c>
      <c r="G973" s="267">
        <v>0.73768959913999999</v>
      </c>
      <c r="H973" s="274">
        <v>3.2415048099999996E-2</v>
      </c>
      <c r="I973" s="274">
        <v>9.3085278000000007E-2</v>
      </c>
      <c r="J973" s="274">
        <v>0.31949561303999996</v>
      </c>
      <c r="K973" s="274">
        <v>0.29269366000000002</v>
      </c>
      <c r="L973" s="267">
        <v>2.5232212068965518</v>
      </c>
      <c r="M973" s="263">
        <v>47.176749999999998</v>
      </c>
      <c r="N973" s="263">
        <v>7.588678862978071E-2</v>
      </c>
      <c r="O973" s="262">
        <v>4.1040036580100004E-6</v>
      </c>
      <c r="P973" s="262">
        <v>1.0179299151863003E-8</v>
      </c>
      <c r="Q973" s="285">
        <v>0.15283562779999998</v>
      </c>
      <c r="R973" s="281">
        <v>1.9414414E-4</v>
      </c>
      <c r="S973" s="309"/>
      <c r="T973" s="260" t="s">
        <v>1172</v>
      </c>
      <c r="U973" s="309"/>
      <c r="V973" s="309"/>
      <c r="X973" s="299"/>
      <c r="Y973" s="257"/>
      <c r="Z973" s="257"/>
      <c r="AA973" s="257"/>
      <c r="AB973" s="257"/>
      <c r="AC973" s="257"/>
      <c r="AD973" s="257"/>
      <c r="AE973" s="257"/>
      <c r="AF973" s="257"/>
      <c r="AG973" s="257"/>
      <c r="AH973" s="257"/>
      <c r="AI973" s="257"/>
      <c r="AJ973" s="257"/>
    </row>
    <row r="974" spans="3:36" ht="13.8" customHeight="1">
      <c r="C974" s="273" t="s">
        <v>897</v>
      </c>
      <c r="D974" s="272" t="s">
        <v>182</v>
      </c>
      <c r="F974" s="291"/>
      <c r="G974" s="291"/>
      <c r="H974" s="289"/>
      <c r="I974" s="289"/>
      <c r="J974" s="289"/>
      <c r="K974" s="289"/>
      <c r="L974" s="290"/>
      <c r="M974" s="290"/>
      <c r="N974" s="290"/>
      <c r="O974" s="289"/>
      <c r="P974" s="289"/>
      <c r="Q974" s="289"/>
      <c r="R974" s="280"/>
      <c r="S974" s="305"/>
      <c r="T974" s="305"/>
      <c r="U974" s="305"/>
      <c r="V974" s="305"/>
      <c r="X974" s="258"/>
      <c r="Y974" s="257"/>
      <c r="Z974" s="257"/>
      <c r="AA974" s="257"/>
      <c r="AB974" s="257"/>
      <c r="AC974" s="257"/>
      <c r="AD974" s="257"/>
      <c r="AE974" s="257"/>
      <c r="AF974" s="257"/>
      <c r="AG974" s="257"/>
      <c r="AH974" s="257"/>
      <c r="AI974" s="257"/>
      <c r="AJ974" s="257"/>
    </row>
    <row r="975" spans="3:36" ht="13.8" customHeight="1">
      <c r="C975" s="284" t="s">
        <v>905</v>
      </c>
      <c r="D975" s="272"/>
      <c r="E975" s="257" t="s">
        <v>23</v>
      </c>
      <c r="F975" s="267" t="s">
        <v>2427</v>
      </c>
      <c r="G975" s="267">
        <v>0.1976506561459293</v>
      </c>
      <c r="H975" s="274">
        <v>1.232068316E-2</v>
      </c>
      <c r="I975" s="274">
        <v>3.3241262199999996E-2</v>
      </c>
      <c r="J975" s="274">
        <v>4.2210350785929315E-2</v>
      </c>
      <c r="K975" s="274">
        <v>0.10987835999999999</v>
      </c>
      <c r="L975" s="267">
        <v>0.94722724137931025</v>
      </c>
      <c r="M975" s="263">
        <v>17.742021999999999</v>
      </c>
      <c r="N975" s="263">
        <v>2.7718144804414886E-2</v>
      </c>
      <c r="O975" s="262">
        <v>1.5014650719700001E-6</v>
      </c>
      <c r="P975" s="262">
        <v>3.8012656690921995E-9</v>
      </c>
      <c r="Q975" s="285">
        <v>4.3535888349999996E-2</v>
      </c>
      <c r="R975" s="281">
        <v>8.1877818999999996E-5</v>
      </c>
      <c r="S975" s="309"/>
      <c r="T975" s="260" t="s">
        <v>1172</v>
      </c>
      <c r="U975" s="309"/>
      <c r="V975" s="309"/>
      <c r="X975" s="299"/>
      <c r="Y975" s="257"/>
      <c r="Z975" s="257"/>
      <c r="AA975" s="257"/>
      <c r="AB975" s="257"/>
      <c r="AC975" s="257"/>
      <c r="AD975" s="257"/>
      <c r="AE975" s="257"/>
      <c r="AF975" s="257"/>
      <c r="AG975" s="257"/>
      <c r="AH975" s="257"/>
      <c r="AI975" s="257"/>
      <c r="AJ975" s="257"/>
    </row>
    <row r="976" spans="3:36">
      <c r="C976" s="284" t="s">
        <v>906</v>
      </c>
      <c r="D976" s="272"/>
      <c r="E976" s="257" t="s">
        <v>52</v>
      </c>
      <c r="F976" s="267" t="s">
        <v>2428</v>
      </c>
      <c r="G976" s="267">
        <v>28.329086893843296</v>
      </c>
      <c r="H976" s="274">
        <v>1.828152282</v>
      </c>
      <c r="I976" s="274">
        <v>5.3514885200000002</v>
      </c>
      <c r="J976" s="274">
        <v>5.6385310918432952</v>
      </c>
      <c r="K976" s="274">
        <v>15.510915000000001</v>
      </c>
      <c r="L976" s="267">
        <v>133.71478448275863</v>
      </c>
      <c r="M976" s="263">
        <v>2585.0913</v>
      </c>
      <c r="N976" s="263">
        <v>4.1398893294878762</v>
      </c>
      <c r="O976" s="262">
        <v>2.24457721684E-4</v>
      </c>
      <c r="P976" s="262">
        <v>5.5978313599017997E-7</v>
      </c>
      <c r="Q976" s="285">
        <v>6.6440326599999997</v>
      </c>
      <c r="R976" s="281">
        <v>1.4934319999999999E-2</v>
      </c>
      <c r="S976" s="309"/>
      <c r="T976" s="260" t="s">
        <v>1172</v>
      </c>
      <c r="U976" s="309"/>
      <c r="V976" s="309"/>
      <c r="X976" s="299"/>
      <c r="Y976" s="257"/>
      <c r="Z976" s="257"/>
      <c r="AA976" s="257"/>
      <c r="AB976" s="257"/>
      <c r="AC976" s="257"/>
      <c r="AD976" s="257"/>
      <c r="AE976" s="257"/>
      <c r="AF976" s="257"/>
      <c r="AG976" s="257"/>
      <c r="AH976" s="257"/>
      <c r="AI976" s="257"/>
      <c r="AJ976" s="257"/>
    </row>
    <row r="977" spans="3:36">
      <c r="C977" s="284" t="s">
        <v>907</v>
      </c>
      <c r="D977" s="292">
        <v>1</v>
      </c>
      <c r="E977" s="257" t="s">
        <v>23</v>
      </c>
      <c r="F977" s="267" t="s">
        <v>2429</v>
      </c>
      <c r="G977" s="267">
        <v>5.6901770414697316E-2</v>
      </c>
      <c r="H977" s="274">
        <v>2.0643369799999999E-3</v>
      </c>
      <c r="I977" s="274">
        <v>1.830406737E-2</v>
      </c>
      <c r="J977" s="274">
        <v>2.1746149064697313E-2</v>
      </c>
      <c r="K977" s="274">
        <v>1.4787217E-2</v>
      </c>
      <c r="L977" s="267">
        <v>0.12747600862068964</v>
      </c>
      <c r="M977" s="263">
        <v>3.2526845</v>
      </c>
      <c r="N977" s="263">
        <v>8.574938242998438E-3</v>
      </c>
      <c r="O977" s="262">
        <v>4.7887483666300008E-7</v>
      </c>
      <c r="P977" s="262">
        <v>7.8213855902134002E-10</v>
      </c>
      <c r="Q977" s="285">
        <v>1.0355717400000001E-2</v>
      </c>
      <c r="R977" s="281">
        <v>1.9822359E-5</v>
      </c>
      <c r="S977" s="309"/>
      <c r="T977" s="260" t="s">
        <v>1172</v>
      </c>
      <c r="U977" s="309"/>
      <c r="V977" s="309"/>
      <c r="X977" s="299"/>
      <c r="Y977" s="257"/>
      <c r="Z977" s="257"/>
      <c r="AA977" s="257"/>
      <c r="AB977" s="257"/>
      <c r="AC977" s="257"/>
      <c r="AD977" s="257"/>
      <c r="AE977" s="257"/>
      <c r="AF977" s="257"/>
      <c r="AG977" s="257"/>
      <c r="AH977" s="257"/>
      <c r="AI977" s="257"/>
      <c r="AJ977" s="257"/>
    </row>
    <row r="978" spans="3:36">
      <c r="C978" s="284" t="s">
        <v>907</v>
      </c>
      <c r="D978" s="292">
        <v>1</v>
      </c>
      <c r="E978" s="257" t="s">
        <v>23</v>
      </c>
      <c r="F978" s="267" t="s">
        <v>2430</v>
      </c>
      <c r="G978" s="267">
        <v>5.1103175888274538E-2</v>
      </c>
      <c r="H978" s="274">
        <v>1.7340301790000001E-3</v>
      </c>
      <c r="I978" s="274">
        <v>1.7149062669000001E-2</v>
      </c>
      <c r="J978" s="274">
        <v>2.0209038040274543E-2</v>
      </c>
      <c r="K978" s="274">
        <v>1.2011045E-2</v>
      </c>
      <c r="L978" s="267">
        <v>0.10354349137931033</v>
      </c>
      <c r="M978" s="263">
        <v>3.1817445000000002</v>
      </c>
      <c r="N978" s="263">
        <v>7.7956095903319927E-3</v>
      </c>
      <c r="O978" s="262">
        <v>4.3467459019299999E-7</v>
      </c>
      <c r="P978" s="262">
        <v>6.7311518592384019E-10</v>
      </c>
      <c r="Q978" s="285">
        <v>1.39806683E-2</v>
      </c>
      <c r="R978" s="281">
        <v>1.7221513E-5</v>
      </c>
      <c r="S978" s="309"/>
      <c r="T978" s="260" t="s">
        <v>1172</v>
      </c>
      <c r="U978" s="309"/>
      <c r="V978" s="309"/>
      <c r="X978" s="299"/>
      <c r="Y978" s="257"/>
      <c r="Z978" s="257"/>
      <c r="AA978" s="257"/>
      <c r="AB978" s="257"/>
      <c r="AC978" s="257"/>
      <c r="AD978" s="257"/>
      <c r="AE978" s="257"/>
      <c r="AF978" s="257"/>
      <c r="AG978" s="257"/>
      <c r="AH978" s="257"/>
      <c r="AI978" s="257"/>
      <c r="AJ978" s="257"/>
    </row>
    <row r="979" spans="3:36">
      <c r="C979" s="273" t="s">
        <v>898</v>
      </c>
      <c r="D979" s="272" t="s">
        <v>39</v>
      </c>
      <c r="E979" s="272"/>
      <c r="F979" s="291"/>
      <c r="G979" s="291"/>
      <c r="H979" s="289"/>
      <c r="I979" s="289"/>
      <c r="J979" s="289"/>
      <c r="K979" s="289"/>
      <c r="L979" s="290"/>
      <c r="M979" s="290"/>
      <c r="N979" s="290"/>
      <c r="O979" s="289"/>
      <c r="P979" s="289"/>
      <c r="Q979" s="289"/>
      <c r="R979" s="280"/>
      <c r="X979" s="257"/>
      <c r="Y979" s="257"/>
      <c r="Z979" s="257"/>
      <c r="AA979" s="257"/>
      <c r="AB979" s="257"/>
      <c r="AC979" s="257"/>
      <c r="AD979" s="257"/>
      <c r="AE979" s="257"/>
      <c r="AF979" s="257"/>
      <c r="AG979" s="257"/>
      <c r="AH979" s="257"/>
      <c r="AI979" s="257"/>
      <c r="AJ979" s="257"/>
    </row>
    <row r="980" spans="3:36" ht="14.4">
      <c r="C980" s="284" t="s">
        <v>1037</v>
      </c>
      <c r="E980" s="257" t="s">
        <v>30</v>
      </c>
      <c r="F980" s="267" t="s">
        <v>2431</v>
      </c>
      <c r="G980" s="267">
        <v>0.29972201431000001</v>
      </c>
      <c r="H980" s="274">
        <v>1.9667726699999999E-2</v>
      </c>
      <c r="I980" s="274">
        <v>3.7553507099999994E-2</v>
      </c>
      <c r="J980" s="274">
        <v>3.4323550509999995E-2</v>
      </c>
      <c r="K980" s="274">
        <v>0.20817722999999999</v>
      </c>
      <c r="L980" s="267">
        <v>1.794631293103448</v>
      </c>
      <c r="M980" s="316">
        <v>42.692207000000003</v>
      </c>
      <c r="N980" s="316">
        <v>5.3409162536313393E-2</v>
      </c>
      <c r="O980" s="262">
        <v>2.8056565544200003E-6</v>
      </c>
      <c r="P980" s="262">
        <v>8.9965516589341011E-9</v>
      </c>
      <c r="Q980" s="285">
        <v>0.15941620637700002</v>
      </c>
      <c r="R980" s="281">
        <v>1.8875791999999999E-4</v>
      </c>
      <c r="S980" s="309"/>
      <c r="T980" s="260" t="s">
        <v>1172</v>
      </c>
      <c r="U980" s="309"/>
      <c r="V980" s="309"/>
      <c r="X980" s="299"/>
      <c r="Y980" s="257"/>
      <c r="Z980" s="257"/>
      <c r="AA980" s="257"/>
      <c r="AB980" s="257"/>
      <c r="AC980" s="257"/>
      <c r="AD980" s="257"/>
      <c r="AE980" s="257"/>
      <c r="AF980" s="257"/>
      <c r="AG980" s="257"/>
      <c r="AH980" s="257"/>
      <c r="AI980" s="257"/>
      <c r="AJ980" s="257"/>
    </row>
    <row r="981" spans="3:36">
      <c r="C981" s="284" t="s">
        <v>1038</v>
      </c>
      <c r="E981" s="257" t="s">
        <v>1</v>
      </c>
      <c r="F981" s="267" t="s">
        <v>2432</v>
      </c>
      <c r="G981" s="267">
        <v>0.104792640703</v>
      </c>
      <c r="H981" s="274">
        <v>6.7612748200000005E-3</v>
      </c>
      <c r="I981" s="274">
        <v>1.9902663300000002E-2</v>
      </c>
      <c r="J981" s="274">
        <v>2.0649956583000003E-2</v>
      </c>
      <c r="K981" s="274">
        <v>5.7478745999999997E-2</v>
      </c>
      <c r="L981" s="267">
        <v>0.49550643103448272</v>
      </c>
      <c r="M981" s="263">
        <v>9.5703528000000002</v>
      </c>
      <c r="N981" s="263">
        <v>1.5362424756439199E-2</v>
      </c>
      <c r="O981" s="262">
        <v>8.3306426366199995E-7</v>
      </c>
      <c r="P981" s="262">
        <v>2.0752248103596001E-9</v>
      </c>
      <c r="Q981" s="285">
        <v>2.4484176787999998E-2</v>
      </c>
      <c r="R981" s="281">
        <v>3.9559961999999997E-5</v>
      </c>
      <c r="S981" s="309"/>
      <c r="T981" s="260" t="s">
        <v>1172</v>
      </c>
      <c r="U981" s="309"/>
      <c r="V981" s="309"/>
      <c r="X981" s="299"/>
      <c r="Y981" s="257"/>
      <c r="Z981" s="261"/>
      <c r="AA981" s="261"/>
      <c r="AB981" s="261"/>
      <c r="AC981" s="261"/>
      <c r="AD981" s="261"/>
      <c r="AE981" s="261"/>
      <c r="AF981" s="261"/>
      <c r="AG981" s="261"/>
      <c r="AH981" s="257"/>
      <c r="AI981" s="257"/>
      <c r="AJ981" s="257"/>
    </row>
    <row r="982" spans="3:36">
      <c r="C982" s="284" t="s">
        <v>1039</v>
      </c>
      <c r="E982" s="257" t="s">
        <v>1</v>
      </c>
      <c r="F982" s="267" t="s">
        <v>2433</v>
      </c>
      <c r="G982" s="267">
        <v>0.28581782643999998</v>
      </c>
      <c r="H982" s="274">
        <v>1.8441113049999999E-2</v>
      </c>
      <c r="I982" s="274">
        <v>5.4283735E-2</v>
      </c>
      <c r="J982" s="274">
        <v>5.6321948390000001E-2</v>
      </c>
      <c r="K982" s="274">
        <v>0.15677103000000001</v>
      </c>
      <c r="L982" s="267">
        <v>1.3514743965517242</v>
      </c>
      <c r="M982" s="263">
        <v>26.102762999999999</v>
      </c>
      <c r="N982" s="263">
        <v>4.190041285500444E-2</v>
      </c>
      <c r="O982" s="262">
        <v>2.2721502039499999E-6</v>
      </c>
      <c r="P982" s="262">
        <v>5.660094592233599E-9</v>
      </c>
      <c r="Q982" s="285">
        <v>6.6779635879999993E-2</v>
      </c>
      <c r="R982" s="281">
        <v>1.0789825000000001E-4</v>
      </c>
      <c r="S982" s="309"/>
      <c r="T982" s="260" t="s">
        <v>1172</v>
      </c>
      <c r="U982" s="309"/>
      <c r="V982" s="309"/>
      <c r="X982" s="299"/>
      <c r="Y982" s="257"/>
      <c r="Z982" s="261"/>
      <c r="AA982" s="261"/>
      <c r="AB982" s="261"/>
      <c r="AC982" s="261"/>
      <c r="AD982" s="261"/>
      <c r="AE982" s="261"/>
      <c r="AF982" s="261"/>
      <c r="AG982" s="257"/>
      <c r="AH982" s="257"/>
      <c r="AI982" s="257"/>
      <c r="AJ982" s="257"/>
    </row>
    <row r="983" spans="3:36">
      <c r="C983" s="284" t="s">
        <v>1040</v>
      </c>
      <c r="E983" s="257" t="s">
        <v>1</v>
      </c>
      <c r="F983" s="267" t="s">
        <v>2434</v>
      </c>
      <c r="G983" s="267">
        <v>0.44777885554999997</v>
      </c>
      <c r="H983" s="274">
        <v>2.8890920840000001E-2</v>
      </c>
      <c r="I983" s="274">
        <v>8.5044060000000005E-2</v>
      </c>
      <c r="J983" s="274">
        <v>8.8237244709999996E-2</v>
      </c>
      <c r="K983" s="274">
        <v>0.24560662999999999</v>
      </c>
      <c r="L983" s="267">
        <v>2.1172985344827584</v>
      </c>
      <c r="M983" s="263">
        <v>40.894109</v>
      </c>
      <c r="N983" s="263">
        <v>6.5643627176128969E-2</v>
      </c>
      <c r="O983" s="262">
        <v>3.5596828450499998E-6</v>
      </c>
      <c r="P983" s="262">
        <v>8.8674338442219989E-9</v>
      </c>
      <c r="Q983" s="285">
        <v>0.10462086931</v>
      </c>
      <c r="R983" s="281">
        <v>1.6903968E-4</v>
      </c>
      <c r="S983" s="309"/>
      <c r="T983" s="260" t="s">
        <v>1172</v>
      </c>
      <c r="U983" s="309"/>
      <c r="V983" s="309"/>
      <c r="X983" s="299"/>
      <c r="Y983" s="257"/>
      <c r="Z983" s="261"/>
      <c r="AA983" s="261"/>
      <c r="AB983" s="261"/>
      <c r="AC983" s="261"/>
      <c r="AD983" s="261"/>
      <c r="AE983" s="261"/>
      <c r="AF983" s="261"/>
      <c r="AG983" s="257"/>
      <c r="AH983" s="257"/>
      <c r="AI983" s="257"/>
      <c r="AJ983" s="257"/>
    </row>
    <row r="984" spans="3:36">
      <c r="C984" s="284" t="s">
        <v>1041</v>
      </c>
      <c r="E984" s="257" t="s">
        <v>52</v>
      </c>
      <c r="F984" s="267" t="s">
        <v>2435</v>
      </c>
      <c r="G984" s="267">
        <v>1.76421832412E-2</v>
      </c>
      <c r="H984" s="274">
        <v>1.138282701E-3</v>
      </c>
      <c r="I984" s="274">
        <v>3.3506783300000001E-3</v>
      </c>
      <c r="J984" s="274">
        <v>3.4764876101999994E-3</v>
      </c>
      <c r="K984" s="274">
        <v>9.6767346000000004E-3</v>
      </c>
      <c r="L984" s="267">
        <v>8.342012586206897E-2</v>
      </c>
      <c r="M984" s="263">
        <v>1.6112002000000001</v>
      </c>
      <c r="N984" s="263">
        <v>2.5863144027947382E-3</v>
      </c>
      <c r="O984" s="262">
        <v>1.4024909053400002E-7</v>
      </c>
      <c r="P984" s="262">
        <v>3.4937088265955994E-10</v>
      </c>
      <c r="Q984" s="285">
        <v>4.1219912220000002E-3</v>
      </c>
      <c r="R984" s="281">
        <v>6.6600488999999997E-6</v>
      </c>
      <c r="S984" s="309"/>
      <c r="T984" s="260" t="s">
        <v>1172</v>
      </c>
      <c r="U984" s="309"/>
      <c r="V984" s="309"/>
      <c r="X984" s="299"/>
      <c r="Y984" s="257"/>
      <c r="Z984" s="257"/>
      <c r="AA984" s="257"/>
      <c r="AB984" s="257"/>
      <c r="AC984" s="257"/>
      <c r="AD984" s="257"/>
      <c r="AE984" s="257"/>
      <c r="AF984" s="257"/>
      <c r="AG984" s="257"/>
      <c r="AH984" s="257"/>
      <c r="AI984" s="257"/>
      <c r="AJ984" s="257"/>
    </row>
    <row r="985" spans="3:36">
      <c r="C985" s="284" t="s">
        <v>1042</v>
      </c>
      <c r="E985" s="257" t="s">
        <v>30</v>
      </c>
      <c r="F985" s="267" t="s">
        <v>2436</v>
      </c>
      <c r="G985" s="267">
        <v>2.8584192729999999E-2</v>
      </c>
      <c r="H985" s="274">
        <v>1.8442667350000001E-3</v>
      </c>
      <c r="I985" s="274">
        <v>5.4288312199999994E-3</v>
      </c>
      <c r="J985" s="274">
        <v>5.6326697750000007E-3</v>
      </c>
      <c r="K985" s="274">
        <v>1.5678424999999999E-2</v>
      </c>
      <c r="L985" s="267">
        <v>0.13515883620689653</v>
      </c>
      <c r="M985" s="263">
        <v>2.6104964000000002</v>
      </c>
      <c r="N985" s="263">
        <v>4.1903946851000297E-3</v>
      </c>
      <c r="O985" s="262">
        <v>2.27234184621E-7</v>
      </c>
      <c r="P985" s="262">
        <v>5.6605719070076994E-10</v>
      </c>
      <c r="Q985" s="285">
        <v>6.6785267220000003E-3</v>
      </c>
      <c r="R985" s="281">
        <v>1.0790735000000001E-5</v>
      </c>
      <c r="S985" s="309"/>
      <c r="T985" s="260" t="s">
        <v>1172</v>
      </c>
      <c r="U985" s="309"/>
      <c r="V985" s="309"/>
      <c r="X985" s="299"/>
      <c r="Y985" s="257"/>
      <c r="Z985" s="261"/>
      <c r="AA985" s="261"/>
      <c r="AB985" s="261"/>
      <c r="AC985" s="261"/>
      <c r="AD985" s="261"/>
      <c r="AE985" s="261"/>
      <c r="AF985" s="261"/>
      <c r="AG985" s="257"/>
      <c r="AH985" s="257"/>
      <c r="AI985" s="257"/>
      <c r="AJ985" s="257"/>
    </row>
    <row r="986" spans="3:36">
      <c r="C986" s="284" t="s">
        <v>1043</v>
      </c>
      <c r="E986" s="257" t="s">
        <v>30</v>
      </c>
      <c r="F986" s="267" t="s">
        <v>2437</v>
      </c>
      <c r="G986" s="267">
        <v>0.10717867278399999</v>
      </c>
      <c r="H986" s="274">
        <v>6.9152228999999994E-3</v>
      </c>
      <c r="I986" s="274">
        <v>2.0355828399999998E-2</v>
      </c>
      <c r="J986" s="274">
        <v>2.1120136483999997E-2</v>
      </c>
      <c r="K986" s="274">
        <v>5.8787485E-2</v>
      </c>
      <c r="L986" s="267">
        <v>0.50678866379310339</v>
      </c>
      <c r="M986" s="263">
        <v>9.7882610000000003</v>
      </c>
      <c r="N986" s="263">
        <v>1.5712213430984227E-2</v>
      </c>
      <c r="O986" s="262">
        <v>8.52032392699E-7</v>
      </c>
      <c r="P986" s="262">
        <v>2.1224758053801E-9</v>
      </c>
      <c r="Q986" s="285">
        <v>2.5041659413E-2</v>
      </c>
      <c r="R986" s="281">
        <v>4.0460707000000003E-5</v>
      </c>
      <c r="S986" s="309"/>
      <c r="T986" s="260" t="s">
        <v>1172</v>
      </c>
      <c r="U986" s="309"/>
      <c r="V986" s="309"/>
      <c r="X986" s="299"/>
      <c r="Y986" s="257"/>
      <c r="Z986" s="257"/>
      <c r="AA986" s="257"/>
      <c r="AB986" s="257"/>
      <c r="AC986" s="257"/>
      <c r="AD986" s="257"/>
      <c r="AE986" s="257"/>
      <c r="AF986" s="257"/>
      <c r="AG986" s="257"/>
      <c r="AH986" s="257"/>
      <c r="AI986" s="257"/>
      <c r="AJ986" s="257"/>
    </row>
    <row r="987" spans="3:36">
      <c r="C987" s="284" t="s">
        <v>1044</v>
      </c>
      <c r="E987" s="257" t="s">
        <v>52</v>
      </c>
      <c r="F987" s="267" t="s">
        <v>2438</v>
      </c>
      <c r="G987" s="267">
        <v>1.1496340674000001E-2</v>
      </c>
      <c r="H987" s="274">
        <v>7.4174979199999997E-4</v>
      </c>
      <c r="I987" s="274">
        <v>2.1834337699999998E-3</v>
      </c>
      <c r="J987" s="274">
        <v>2.2654161120000001E-3</v>
      </c>
      <c r="K987" s="274">
        <v>6.3057410000000001E-3</v>
      </c>
      <c r="L987" s="267">
        <v>5.435983620689655E-2</v>
      </c>
      <c r="M987" s="263">
        <v>1.0499213999999999</v>
      </c>
      <c r="N987" s="263">
        <v>1.6853442131213587E-3</v>
      </c>
      <c r="O987" s="262">
        <v>9.1391824979399989E-8</v>
      </c>
      <c r="P987" s="262">
        <v>2.2766381081536E-10</v>
      </c>
      <c r="Q987" s="285">
        <v>2.6860516119000004E-3</v>
      </c>
      <c r="R987" s="281">
        <v>4.3399498999999999E-6</v>
      </c>
      <c r="S987" s="309"/>
      <c r="T987" s="260" t="s">
        <v>1172</v>
      </c>
      <c r="U987" s="309"/>
      <c r="V987" s="309"/>
      <c r="X987" s="299"/>
      <c r="Y987" s="257"/>
      <c r="Z987" s="261"/>
      <c r="AA987" s="261"/>
      <c r="AB987" s="261"/>
      <c r="AC987" s="261"/>
      <c r="AD987" s="261"/>
      <c r="AE987" s="261"/>
      <c r="AF987" s="261"/>
      <c r="AG987" s="257"/>
      <c r="AH987" s="257"/>
      <c r="AI987" s="257"/>
      <c r="AJ987" s="257"/>
    </row>
    <row r="988" spans="3:36">
      <c r="C988" s="284" t="s">
        <v>1045</v>
      </c>
      <c r="E988" s="257" t="s">
        <v>52</v>
      </c>
      <c r="F988" s="267" t="s">
        <v>2439</v>
      </c>
      <c r="G988" s="267">
        <v>0.13016045183399999</v>
      </c>
      <c r="H988" s="274">
        <v>7.5807466040000004E-3</v>
      </c>
      <c r="I988" s="274">
        <v>3.5436193300000002E-2</v>
      </c>
      <c r="J988" s="274">
        <v>8.6813639300000016E-3</v>
      </c>
      <c r="K988" s="274">
        <v>7.8462147999999995E-2</v>
      </c>
      <c r="L988" s="267">
        <v>0.67639782758620681</v>
      </c>
      <c r="M988" s="263">
        <v>9.9477545000000003</v>
      </c>
      <c r="N988" s="263">
        <v>2.3946760121366904E-2</v>
      </c>
      <c r="O988" s="262">
        <v>1.303415350069E-6</v>
      </c>
      <c r="P988" s="262">
        <v>2.9021341929493994E-9</v>
      </c>
      <c r="Q988" s="285">
        <v>5.2758248299999998E-2</v>
      </c>
      <c r="R988" s="281">
        <v>4.5953152000000001E-5</v>
      </c>
      <c r="S988" s="309"/>
      <c r="T988" s="260" t="s">
        <v>1172</v>
      </c>
      <c r="U988" s="309"/>
      <c r="V988" s="309"/>
      <c r="X988" s="299"/>
      <c r="Y988" s="257"/>
      <c r="Z988" s="261"/>
      <c r="AA988" s="261"/>
      <c r="AB988" s="261"/>
      <c r="AC988" s="261"/>
      <c r="AD988" s="261"/>
      <c r="AE988" s="261"/>
      <c r="AF988" s="261"/>
      <c r="AG988" s="257"/>
      <c r="AH988" s="257"/>
      <c r="AI988" s="257"/>
      <c r="AJ988" s="257"/>
    </row>
    <row r="989" spans="3:36">
      <c r="C989" s="284" t="s">
        <v>1046</v>
      </c>
      <c r="E989" s="257" t="s">
        <v>52</v>
      </c>
      <c r="F989" s="267" t="s">
        <v>2440</v>
      </c>
      <c r="G989" s="311">
        <v>3.8803162113E-2</v>
      </c>
      <c r="H989" s="315">
        <v>2.5035999440000001E-3</v>
      </c>
      <c r="I989" s="315">
        <v>7.3696611999999996E-3</v>
      </c>
      <c r="J989" s="315">
        <v>7.6463729690000011E-3</v>
      </c>
      <c r="K989" s="315">
        <v>2.1283527999999999E-2</v>
      </c>
      <c r="L989" s="311">
        <v>0.18347868965517239</v>
      </c>
      <c r="M989" s="263">
        <v>3.5437599</v>
      </c>
      <c r="N989" s="263">
        <v>5.688478357228988E-3</v>
      </c>
      <c r="O989" s="262">
        <v>3.0847135800699994E-7</v>
      </c>
      <c r="P989" s="262">
        <v>7.6842502421470003E-10</v>
      </c>
      <c r="Q989" s="285">
        <v>9.0661281329999996E-3</v>
      </c>
      <c r="R989" s="281">
        <v>1.4648468E-5</v>
      </c>
      <c r="S989" s="309"/>
      <c r="T989" s="260" t="s">
        <v>1172</v>
      </c>
      <c r="U989" s="309"/>
      <c r="V989" s="309"/>
      <c r="X989" s="299"/>
      <c r="Y989" s="257"/>
      <c r="Z989" s="261"/>
      <c r="AA989" s="261"/>
      <c r="AB989" s="261"/>
      <c r="AC989" s="261"/>
      <c r="AD989" s="261"/>
      <c r="AE989" s="261"/>
      <c r="AF989" s="261"/>
      <c r="AG989" s="257"/>
      <c r="AH989" s="257"/>
      <c r="AI989" s="257"/>
      <c r="AJ989" s="257"/>
    </row>
    <row r="990" spans="3:36">
      <c r="C990" s="284" t="s">
        <v>1047</v>
      </c>
      <c r="E990" s="257" t="s">
        <v>52</v>
      </c>
      <c r="F990" s="267" t="s">
        <v>2441</v>
      </c>
      <c r="G990" s="267">
        <v>1.41233870138E-2</v>
      </c>
      <c r="H990" s="274">
        <v>9.1124818000000007E-4</v>
      </c>
      <c r="I990" s="274">
        <v>2.68237356E-3</v>
      </c>
      <c r="J990" s="274">
        <v>2.7830897737999996E-3</v>
      </c>
      <c r="K990" s="274">
        <v>7.7466755000000003E-3</v>
      </c>
      <c r="L990" s="267">
        <v>6.678168534482759E-2</v>
      </c>
      <c r="M990" s="263">
        <v>1.2898406</v>
      </c>
      <c r="N990" s="263">
        <v>2.070464808905811E-3</v>
      </c>
      <c r="O990" s="262">
        <v>1.122759113843E-7</v>
      </c>
      <c r="P990" s="262">
        <v>2.7968761604406997E-10</v>
      </c>
      <c r="Q990" s="285">
        <v>3.2998454335000003E-3</v>
      </c>
      <c r="R990" s="281">
        <v>5.3316784999999996E-6</v>
      </c>
      <c r="S990" s="309"/>
      <c r="T990" s="260" t="s">
        <v>1172</v>
      </c>
      <c r="U990" s="309"/>
      <c r="V990" s="309"/>
      <c r="X990" s="299"/>
      <c r="Y990" s="257"/>
      <c r="Z990" s="261"/>
      <c r="AA990" s="261"/>
      <c r="AB990" s="261"/>
      <c r="AC990" s="261"/>
      <c r="AD990" s="261"/>
      <c r="AE990" s="261"/>
      <c r="AF990" s="261"/>
      <c r="AG990" s="257"/>
      <c r="AH990" s="257"/>
      <c r="AI990" s="257"/>
      <c r="AJ990" s="257"/>
    </row>
    <row r="991" spans="3:36">
      <c r="C991" s="284" t="s">
        <v>1048</v>
      </c>
      <c r="E991" s="257" t="s">
        <v>1</v>
      </c>
      <c r="F991" s="267" t="s">
        <v>2442</v>
      </c>
      <c r="G991" s="267">
        <v>0.59067570779</v>
      </c>
      <c r="H991" s="274">
        <v>3.8110699310000003E-2</v>
      </c>
      <c r="I991" s="274">
        <v>0.11218363899999999</v>
      </c>
      <c r="J991" s="274">
        <v>0.11639583948000001</v>
      </c>
      <c r="K991" s="274">
        <v>0.32398553000000002</v>
      </c>
      <c r="L991" s="267">
        <v>2.7929787068965517</v>
      </c>
      <c r="M991" s="263">
        <v>53.944389999999999</v>
      </c>
      <c r="N991" s="263">
        <v>8.6592067885411586E-2</v>
      </c>
      <c r="O991" s="262">
        <v>4.6956621980499996E-6</v>
      </c>
      <c r="P991" s="262">
        <v>1.1697242592403999E-8</v>
      </c>
      <c r="Q991" s="285">
        <v>0.13800787208000001</v>
      </c>
      <c r="R991" s="281">
        <v>2.2298426000000001E-4</v>
      </c>
      <c r="S991" s="309"/>
      <c r="T991" s="260" t="s">
        <v>1172</v>
      </c>
      <c r="U991" s="309"/>
      <c r="V991" s="309"/>
      <c r="X991" s="299"/>
      <c r="Y991" s="257"/>
      <c r="Z991" s="257"/>
      <c r="AA991" s="257"/>
      <c r="AB991" s="257"/>
      <c r="AC991" s="257"/>
      <c r="AD991" s="257"/>
      <c r="AE991" s="257"/>
      <c r="AF991" s="257"/>
      <c r="AG991" s="257"/>
      <c r="AH991" s="257"/>
      <c r="AI991" s="257"/>
      <c r="AJ991" s="257"/>
    </row>
    <row r="992" spans="3:36">
      <c r="C992" s="284" t="s">
        <v>1049</v>
      </c>
      <c r="E992" s="257" t="s">
        <v>1</v>
      </c>
      <c r="F992" s="267" t="s">
        <v>2443</v>
      </c>
      <c r="G992" s="267">
        <v>1.03852687667</v>
      </c>
      <c r="H992" s="274">
        <v>6.7006286599999992E-2</v>
      </c>
      <c r="I992" s="274">
        <v>0.19724143199999999</v>
      </c>
      <c r="J992" s="274">
        <v>0.20464733806999999</v>
      </c>
      <c r="K992" s="274">
        <v>0.56963182000000001</v>
      </c>
      <c r="L992" s="267">
        <v>4.9106191379310342</v>
      </c>
      <c r="M992" s="263">
        <v>94.845101999999997</v>
      </c>
      <c r="N992" s="263">
        <v>0.15224629560665229</v>
      </c>
      <c r="O992" s="262">
        <v>8.2559198881700005E-6</v>
      </c>
      <c r="P992" s="262">
        <v>2.0566108388916E-8</v>
      </c>
      <c r="Q992" s="285">
        <v>0.24264562542000001</v>
      </c>
      <c r="R992" s="281">
        <v>3.9205123999999999E-4</v>
      </c>
      <c r="S992" s="309"/>
      <c r="T992" s="260" t="s">
        <v>1172</v>
      </c>
      <c r="U992" s="309"/>
      <c r="V992" s="309"/>
      <c r="X992" s="299"/>
      <c r="Y992" s="257"/>
      <c r="Z992" s="257"/>
      <c r="AA992" s="257"/>
      <c r="AB992" s="261"/>
      <c r="AC992" s="257"/>
      <c r="AD992" s="257"/>
      <c r="AE992" s="257"/>
      <c r="AF992" s="261"/>
      <c r="AG992" s="257"/>
      <c r="AH992" s="257"/>
      <c r="AI992" s="257"/>
      <c r="AJ992" s="257"/>
    </row>
    <row r="993" spans="3:36">
      <c r="C993" s="284" t="s">
        <v>1050</v>
      </c>
      <c r="E993" s="257" t="s">
        <v>1</v>
      </c>
      <c r="F993" s="267" t="s">
        <v>2444</v>
      </c>
      <c r="G993" s="267">
        <v>0.11433677231</v>
      </c>
      <c r="H993" s="274">
        <v>7.3770671399999996E-3</v>
      </c>
      <c r="I993" s="274">
        <v>2.1715324899999999E-2</v>
      </c>
      <c r="J993" s="274">
        <v>2.2530679269999999E-2</v>
      </c>
      <c r="K993" s="274">
        <v>6.2713700999999997E-2</v>
      </c>
      <c r="L993" s="267">
        <v>0.54063535344827585</v>
      </c>
      <c r="M993" s="263">
        <v>10.441986</v>
      </c>
      <c r="N993" s="263">
        <v>1.6761578568370468E-2</v>
      </c>
      <c r="O993" s="262">
        <v>9.0893672990099988E-7</v>
      </c>
      <c r="P993" s="262">
        <v>2.2642287212416E-9</v>
      </c>
      <c r="Q993" s="285">
        <v>2.6714106288E-2</v>
      </c>
      <c r="R993" s="281">
        <v>4.3162940000000003E-5</v>
      </c>
      <c r="S993" s="309"/>
      <c r="T993" s="260" t="s">
        <v>1172</v>
      </c>
      <c r="U993" s="309"/>
      <c r="V993" s="309"/>
      <c r="X993" s="299"/>
      <c r="Y993" s="257"/>
      <c r="Z993" s="257"/>
      <c r="AA993" s="257"/>
      <c r="AB993" s="257"/>
      <c r="AC993" s="257"/>
      <c r="AD993" s="257"/>
      <c r="AE993" s="257"/>
      <c r="AF993" s="257"/>
      <c r="AG993" s="257"/>
      <c r="AH993" s="257"/>
      <c r="AI993" s="257"/>
      <c r="AJ993" s="257"/>
    </row>
    <row r="994" spans="3:36">
      <c r="C994" s="284" t="s">
        <v>1051</v>
      </c>
      <c r="E994" s="257" t="s">
        <v>1</v>
      </c>
      <c r="F994" s="267" t="s">
        <v>2445</v>
      </c>
      <c r="G994" s="267">
        <v>0.247761807443</v>
      </c>
      <c r="H994" s="274">
        <v>1.5985719110000001E-2</v>
      </c>
      <c r="I994" s="274">
        <v>4.7055974299999997E-2</v>
      </c>
      <c r="J994" s="274">
        <v>4.8822804033000003E-2</v>
      </c>
      <c r="K994" s="274">
        <v>0.13589730999999999</v>
      </c>
      <c r="L994" s="267">
        <v>1.1715285344827584</v>
      </c>
      <c r="M994" s="263">
        <v>22.627237000000001</v>
      </c>
      <c r="N994" s="263">
        <v>3.6321464699643959E-2</v>
      </c>
      <c r="O994" s="262">
        <v>1.9696183852899998E-6</v>
      </c>
      <c r="P994" s="262">
        <v>4.9064653530428994E-9</v>
      </c>
      <c r="Q994" s="285">
        <v>5.7888072580000005E-2</v>
      </c>
      <c r="R994" s="281">
        <v>9.3531833999999998E-5</v>
      </c>
      <c r="S994" s="309"/>
      <c r="T994" s="260" t="s">
        <v>1172</v>
      </c>
      <c r="U994" s="309"/>
      <c r="V994" s="309"/>
      <c r="X994" s="299"/>
      <c r="Y994" s="257"/>
      <c r="Z994" s="257"/>
      <c r="AA994" s="257"/>
      <c r="AB994" s="257"/>
      <c r="AC994" s="257"/>
      <c r="AD994" s="257"/>
      <c r="AE994" s="257"/>
      <c r="AF994" s="257"/>
      <c r="AG994" s="257"/>
      <c r="AH994" s="257"/>
      <c r="AI994" s="257"/>
      <c r="AJ994" s="257"/>
    </row>
    <row r="995" spans="3:36">
      <c r="C995" s="284" t="s">
        <v>1052</v>
      </c>
      <c r="E995" s="257" t="s">
        <v>1</v>
      </c>
      <c r="F995" s="267" t="s">
        <v>2446</v>
      </c>
      <c r="G995" s="267">
        <v>0.37164271384999997</v>
      </c>
      <c r="H995" s="274">
        <v>2.3978578769999998E-2</v>
      </c>
      <c r="I995" s="274">
        <v>7.0583960000000001E-2</v>
      </c>
      <c r="J995" s="274">
        <v>7.3234205079999989E-2</v>
      </c>
      <c r="K995" s="274">
        <v>0.20384596999999999</v>
      </c>
      <c r="L995" s="267">
        <v>1.757292844827586</v>
      </c>
      <c r="M995" s="263">
        <v>33.940855999999997</v>
      </c>
      <c r="N995" s="263">
        <v>5.4482195477333621E-2</v>
      </c>
      <c r="O995" s="262">
        <v>2.9544274835900003E-6</v>
      </c>
      <c r="P995" s="262">
        <v>7.3596980529659999E-9</v>
      </c>
      <c r="Q995" s="285">
        <v>8.6832109370000007E-2</v>
      </c>
      <c r="R995" s="281">
        <v>1.4029774999999999E-4</v>
      </c>
      <c r="S995" s="309"/>
      <c r="T995" s="260" t="s">
        <v>1172</v>
      </c>
      <c r="U995" s="309"/>
      <c r="V995" s="309"/>
      <c r="X995" s="299"/>
      <c r="Y995" s="257"/>
      <c r="Z995" s="257"/>
      <c r="AA995" s="257"/>
      <c r="AB995" s="257"/>
      <c r="AC995" s="257"/>
      <c r="AD995" s="257"/>
      <c r="AE995" s="257"/>
      <c r="AF995" s="257"/>
      <c r="AG995" s="257"/>
      <c r="AH995" s="257"/>
      <c r="AI995" s="257"/>
      <c r="AJ995" s="257"/>
    </row>
    <row r="996" spans="3:36">
      <c r="C996" s="284" t="s">
        <v>1053</v>
      </c>
      <c r="E996" s="257" t="s">
        <v>1</v>
      </c>
      <c r="F996" s="267" t="s">
        <v>2447</v>
      </c>
      <c r="G996" s="267">
        <v>0.44105458412999998</v>
      </c>
      <c r="H996" s="274">
        <v>2.8457067330000002E-2</v>
      </c>
      <c r="I996" s="274">
        <v>8.3766958000000002E-2</v>
      </c>
      <c r="J996" s="274">
        <v>8.6912188799999998E-2</v>
      </c>
      <c r="K996" s="274">
        <v>0.24191836999999999</v>
      </c>
      <c r="L996" s="267">
        <v>2.0855031896551721</v>
      </c>
      <c r="M996" s="263">
        <v>40.280003999999998</v>
      </c>
      <c r="N996" s="263">
        <v>6.4657860431453662E-2</v>
      </c>
      <c r="O996" s="262">
        <v>3.5062272881900004E-6</v>
      </c>
      <c r="P996" s="262">
        <v>8.7342720288450019E-9</v>
      </c>
      <c r="Q996" s="285">
        <v>0.10304977555</v>
      </c>
      <c r="R996" s="281">
        <v>1.6650122000000001E-4</v>
      </c>
      <c r="S996" s="309"/>
      <c r="T996" s="260" t="s">
        <v>1172</v>
      </c>
      <c r="U996" s="309"/>
      <c r="V996" s="309"/>
      <c r="X996" s="299"/>
      <c r="Y996" s="257"/>
      <c r="Z996" s="257"/>
      <c r="AA996" s="257"/>
      <c r="AB996" s="257"/>
      <c r="AC996" s="257"/>
      <c r="AD996" s="257"/>
      <c r="AE996" s="257"/>
      <c r="AF996" s="257"/>
      <c r="AG996" s="257"/>
      <c r="AH996" s="257"/>
      <c r="AI996" s="257"/>
      <c r="AJ996" s="257"/>
    </row>
    <row r="997" spans="3:36">
      <c r="C997" s="284" t="s">
        <v>1054</v>
      </c>
      <c r="E997" s="257" t="s">
        <v>1</v>
      </c>
      <c r="F997" s="267" t="s">
        <v>2448</v>
      </c>
      <c r="G997" s="267">
        <v>0.56204331971999988</v>
      </c>
      <c r="H997" s="274">
        <v>3.6263322959999997E-2</v>
      </c>
      <c r="I997" s="274">
        <v>0.106745652</v>
      </c>
      <c r="J997" s="274">
        <v>0.11075367476</v>
      </c>
      <c r="K997" s="274">
        <v>0.30828066999999998</v>
      </c>
      <c r="L997" s="267">
        <v>2.6575919827586203</v>
      </c>
      <c r="M997" s="263">
        <v>51.329490999999997</v>
      </c>
      <c r="N997" s="263">
        <v>8.2394606118379968E-2</v>
      </c>
      <c r="O997" s="262">
        <v>4.46804478315E-6</v>
      </c>
      <c r="P997" s="262">
        <v>1.1130230792967E-8</v>
      </c>
      <c r="Q997" s="285">
        <v>0.13131808058</v>
      </c>
      <c r="R997" s="281">
        <v>2.1217533E-4</v>
      </c>
      <c r="S997" s="309"/>
      <c r="T997" s="260" t="s">
        <v>1172</v>
      </c>
      <c r="U997" s="309"/>
      <c r="V997" s="309"/>
      <c r="X997" s="299"/>
      <c r="Y997" s="257"/>
      <c r="Z997" s="257"/>
      <c r="AA997" s="257"/>
      <c r="AB997" s="257"/>
      <c r="AC997" s="257"/>
      <c r="AD997" s="257"/>
      <c r="AE997" s="257"/>
      <c r="AF997" s="257"/>
      <c r="AG997" s="257"/>
      <c r="AH997" s="257"/>
      <c r="AI997" s="257"/>
      <c r="AJ997" s="257"/>
    </row>
    <row r="998" spans="3:36">
      <c r="C998" s="284" t="s">
        <v>1055</v>
      </c>
      <c r="E998" s="257" t="s">
        <v>52</v>
      </c>
      <c r="F998" s="267" t="s">
        <v>2449</v>
      </c>
      <c r="G998" s="311">
        <v>1.1496340674000001E-2</v>
      </c>
      <c r="H998" s="315">
        <v>7.4174979199999997E-4</v>
      </c>
      <c r="I998" s="315">
        <v>2.1834337699999998E-3</v>
      </c>
      <c r="J998" s="315">
        <v>2.2654161120000001E-3</v>
      </c>
      <c r="K998" s="315">
        <v>6.3057410000000001E-3</v>
      </c>
      <c r="L998" s="311">
        <v>5.435983620689655E-2</v>
      </c>
      <c r="M998" s="263">
        <v>1.0499213999999999</v>
      </c>
      <c r="N998" s="263">
        <v>1.6853442131213587E-3</v>
      </c>
      <c r="O998" s="262">
        <v>9.1391824979399989E-8</v>
      </c>
      <c r="P998" s="262">
        <v>2.2766381081536E-10</v>
      </c>
      <c r="Q998" s="285">
        <v>2.6860516119000004E-3</v>
      </c>
      <c r="R998" s="281">
        <v>4.3399498999999999E-6</v>
      </c>
      <c r="S998" s="309"/>
      <c r="T998" s="260" t="s">
        <v>1172</v>
      </c>
      <c r="U998" s="309"/>
      <c r="V998" s="309"/>
      <c r="X998" s="299"/>
      <c r="Y998" s="257"/>
      <c r="Z998" s="257"/>
      <c r="AA998" s="257"/>
      <c r="AB998" s="257"/>
      <c r="AC998" s="257"/>
      <c r="AD998" s="257"/>
      <c r="AE998" s="257"/>
      <c r="AF998" s="257"/>
      <c r="AG998" s="257"/>
      <c r="AH998" s="257"/>
      <c r="AI998" s="257"/>
      <c r="AJ998" s="257"/>
    </row>
    <row r="999" spans="3:36">
      <c r="C999" s="284" t="s">
        <v>1056</v>
      </c>
      <c r="E999" s="257" t="s">
        <v>52</v>
      </c>
      <c r="F999" s="267" t="s">
        <v>2450</v>
      </c>
      <c r="G999" s="267">
        <v>0.15195841284299999</v>
      </c>
      <c r="H999" s="274">
        <v>1.5496916426999999E-2</v>
      </c>
      <c r="I999" s="274">
        <v>2.4329337900000001E-2</v>
      </c>
      <c r="J999" s="274">
        <v>1.3544852515999999E-2</v>
      </c>
      <c r="K999" s="274">
        <v>9.8587306E-2</v>
      </c>
      <c r="L999" s="267">
        <v>0.84989056896551718</v>
      </c>
      <c r="M999" s="263">
        <v>15.114561999999999</v>
      </c>
      <c r="N999" s="263">
        <v>2.338516470859479E-2</v>
      </c>
      <c r="O999" s="262">
        <v>1.2481491760709998E-6</v>
      </c>
      <c r="P999" s="262">
        <v>3.1748156796050008E-9</v>
      </c>
      <c r="Q999" s="285">
        <v>8.3125421297999991E-2</v>
      </c>
      <c r="R999" s="281">
        <v>5.7426012999999998E-5</v>
      </c>
      <c r="S999" s="309"/>
      <c r="T999" s="260" t="s">
        <v>1172</v>
      </c>
      <c r="U999" s="309"/>
      <c r="V999" s="309"/>
      <c r="X999" s="299"/>
      <c r="Y999" s="257"/>
      <c r="Z999" s="257"/>
      <c r="AA999" s="257"/>
      <c r="AB999" s="257"/>
      <c r="AC999" s="257"/>
      <c r="AD999" s="257"/>
      <c r="AE999" s="257"/>
      <c r="AF999" s="257"/>
      <c r="AG999" s="257"/>
      <c r="AH999" s="257"/>
      <c r="AI999" s="257"/>
      <c r="AJ999" s="257"/>
    </row>
    <row r="1000" spans="3:36">
      <c r="C1000" s="284" t="s">
        <v>1057</v>
      </c>
      <c r="E1000" s="257" t="s">
        <v>52</v>
      </c>
      <c r="F1000" s="267" t="s">
        <v>2451</v>
      </c>
      <c r="G1000" s="267">
        <v>0.122395789208</v>
      </c>
      <c r="H1000" s="274">
        <v>1.1292457625E-2</v>
      </c>
      <c r="I1000" s="274">
        <v>1.9530310700000001E-2</v>
      </c>
      <c r="J1000" s="274">
        <v>8.7946188830000001E-3</v>
      </c>
      <c r="K1000" s="274">
        <v>8.2778402000000001E-2</v>
      </c>
      <c r="L1000" s="267">
        <v>0.71360691379310337</v>
      </c>
      <c r="M1000" s="263">
        <v>11.744165000000001</v>
      </c>
      <c r="N1000" s="263">
        <v>1.9197276181445101E-2</v>
      </c>
      <c r="O1000" s="262">
        <v>1.023766439723E-6</v>
      </c>
      <c r="P1000" s="262">
        <v>2.6335128394288005E-9</v>
      </c>
      <c r="Q1000" s="285">
        <v>6.813666204100001E-2</v>
      </c>
      <c r="R1000" s="281">
        <v>4.5446042E-5</v>
      </c>
      <c r="S1000" s="309"/>
      <c r="T1000" s="260" t="s">
        <v>1172</v>
      </c>
      <c r="U1000" s="309"/>
      <c r="V1000" s="309"/>
      <c r="X1000" s="299"/>
      <c r="Y1000" s="257"/>
      <c r="Z1000" s="257"/>
      <c r="AA1000" s="257"/>
      <c r="AB1000" s="257"/>
      <c r="AC1000" s="257"/>
      <c r="AD1000" s="257"/>
      <c r="AE1000" s="257"/>
      <c r="AF1000" s="257"/>
      <c r="AG1000" s="257"/>
      <c r="AH1000" s="257"/>
      <c r="AI1000" s="257"/>
      <c r="AJ1000" s="257"/>
    </row>
    <row r="1001" spans="3:36">
      <c r="C1001" s="284" t="s">
        <v>1058</v>
      </c>
      <c r="E1001" s="257" t="s">
        <v>52</v>
      </c>
      <c r="F1001" s="267" t="s">
        <v>2452</v>
      </c>
      <c r="G1001" s="267">
        <v>7.0416733346299998E-2</v>
      </c>
      <c r="H1001" s="274">
        <v>8.6328135246000002E-3</v>
      </c>
      <c r="I1001" s="274">
        <v>1.0183498210000001E-2</v>
      </c>
      <c r="J1001" s="274">
        <v>7.4266346117000002E-3</v>
      </c>
      <c r="K1001" s="274">
        <v>4.4173786999999999E-2</v>
      </c>
      <c r="L1001" s="267">
        <v>0.3808085086206896</v>
      </c>
      <c r="M1001" s="263">
        <v>5.1373832000000004</v>
      </c>
      <c r="N1001" s="263">
        <v>9.3512117904005279E-3</v>
      </c>
      <c r="O1001" s="262">
        <v>4.9426187875648011E-7</v>
      </c>
      <c r="P1001" s="262">
        <v>1.3745693902938045E-9</v>
      </c>
      <c r="Q1001" s="285">
        <v>3.64540902803E-2</v>
      </c>
      <c r="R1001" s="281">
        <v>2.1827577000000001E-5</v>
      </c>
      <c r="S1001" s="309"/>
      <c r="T1001" s="260" t="s">
        <v>1172</v>
      </c>
      <c r="U1001" s="309"/>
      <c r="V1001" s="309"/>
      <c r="X1001" s="299"/>
      <c r="Y1001" s="257"/>
      <c r="Z1001" s="257"/>
      <c r="AA1001" s="257"/>
      <c r="AB1001" s="257"/>
      <c r="AC1001" s="257"/>
      <c r="AD1001" s="257"/>
      <c r="AE1001" s="257"/>
      <c r="AF1001" s="257"/>
      <c r="AG1001" s="257"/>
      <c r="AH1001" s="257"/>
      <c r="AI1001" s="257"/>
      <c r="AJ1001" s="257"/>
    </row>
    <row r="1002" spans="3:36">
      <c r="C1002" s="284" t="s">
        <v>1059</v>
      </c>
      <c r="E1002" s="257" t="s">
        <v>30</v>
      </c>
      <c r="F1002" s="267" t="s">
        <v>2453</v>
      </c>
      <c r="G1002" s="267">
        <v>7.1460482470000003E-2</v>
      </c>
      <c r="H1002" s="274">
        <v>4.6106670380000004E-3</v>
      </c>
      <c r="I1002" s="274">
        <v>1.3572078000000001E-2</v>
      </c>
      <c r="J1002" s="274">
        <v>1.4081674431999999E-2</v>
      </c>
      <c r="K1002" s="274">
        <v>3.9196063000000003E-2</v>
      </c>
      <c r="L1002" s="267">
        <v>0.33789709482758623</v>
      </c>
      <c r="M1002" s="263">
        <v>6.5262409999999997</v>
      </c>
      <c r="N1002" s="263">
        <v>1.0475986495581124E-2</v>
      </c>
      <c r="O1002" s="262">
        <v>5.6808544855899998E-7</v>
      </c>
      <c r="P1002" s="262">
        <v>1.4151429764951003E-9</v>
      </c>
      <c r="Q1002" s="285">
        <v>1.6696317055000003E-2</v>
      </c>
      <c r="R1002" s="281">
        <v>2.6976837E-5</v>
      </c>
      <c r="S1002" s="309"/>
      <c r="T1002" s="260" t="s">
        <v>1172</v>
      </c>
      <c r="U1002" s="309"/>
      <c r="V1002" s="309"/>
      <c r="X1002" s="299"/>
      <c r="Y1002" s="257"/>
      <c r="Z1002" s="257"/>
      <c r="AA1002" s="257"/>
      <c r="AB1002" s="257"/>
      <c r="AC1002" s="257"/>
      <c r="AD1002" s="257"/>
      <c r="AE1002" s="257"/>
      <c r="AF1002" s="257"/>
      <c r="AG1002" s="257"/>
      <c r="AH1002" s="257"/>
      <c r="AI1002" s="257"/>
      <c r="AJ1002" s="257"/>
    </row>
    <row r="1003" spans="3:36">
      <c r="C1003" s="284" t="s">
        <v>1060</v>
      </c>
      <c r="E1003" s="257" t="s">
        <v>30</v>
      </c>
      <c r="F1003" s="267" t="s">
        <v>2454</v>
      </c>
      <c r="G1003" s="267">
        <v>0.14292096514500002</v>
      </c>
      <c r="H1003" s="274">
        <v>9.2213338799999999E-3</v>
      </c>
      <c r="I1003" s="274">
        <v>2.7144156400000001E-2</v>
      </c>
      <c r="J1003" s="274">
        <v>2.8163348865E-2</v>
      </c>
      <c r="K1003" s="274">
        <v>7.8392126000000006E-2</v>
      </c>
      <c r="L1003" s="267">
        <v>0.67579418965517246</v>
      </c>
      <c r="M1003" s="263">
        <v>13.052481999999999</v>
      </c>
      <c r="N1003" s="263">
        <v>2.0951973365781845E-2</v>
      </c>
      <c r="O1003" s="262">
        <v>1.1361709180979998E-6</v>
      </c>
      <c r="P1003" s="262">
        <v>2.8302860039508004E-9</v>
      </c>
      <c r="Q1003" s="285">
        <v>3.339263311E-2</v>
      </c>
      <c r="R1003" s="281">
        <v>5.3953675000000003E-5</v>
      </c>
      <c r="S1003" s="309"/>
      <c r="T1003" s="260" t="s">
        <v>1172</v>
      </c>
      <c r="U1003" s="309"/>
      <c r="V1003" s="309"/>
      <c r="X1003" s="299"/>
      <c r="Y1003" s="257"/>
      <c r="Z1003" s="257"/>
      <c r="AA1003" s="257"/>
      <c r="AB1003" s="257"/>
      <c r="AC1003" s="257"/>
      <c r="AD1003" s="257"/>
      <c r="AE1003" s="257"/>
      <c r="AF1003" s="257"/>
      <c r="AG1003" s="257"/>
      <c r="AH1003" s="257"/>
      <c r="AI1003" s="257"/>
      <c r="AJ1003" s="257"/>
    </row>
    <row r="1004" spans="3:36">
      <c r="C1004" s="284" t="s">
        <v>1061</v>
      </c>
      <c r="E1004" s="257" t="s">
        <v>52</v>
      </c>
      <c r="F1004" s="267" t="s">
        <v>2455</v>
      </c>
      <c r="G1004" s="267">
        <v>0.14991035395300001</v>
      </c>
      <c r="H1004" s="274">
        <v>9.6722928699999999E-3</v>
      </c>
      <c r="I1004" s="274">
        <v>2.8471610500000001E-2</v>
      </c>
      <c r="J1004" s="274">
        <v>2.9540645582999996E-2</v>
      </c>
      <c r="K1004" s="274">
        <v>8.2225804999999999E-2</v>
      </c>
      <c r="L1004" s="267">
        <v>0.70884314655172409</v>
      </c>
      <c r="M1004" s="263">
        <v>13.690799</v>
      </c>
      <c r="N1004" s="263">
        <v>2.197660592901406E-2</v>
      </c>
      <c r="O1004" s="262">
        <v>1.1917340722439998E-6</v>
      </c>
      <c r="P1004" s="262">
        <v>2.9686979251503993E-9</v>
      </c>
      <c r="Q1004" s="285">
        <v>3.5025662608000004E-2</v>
      </c>
      <c r="R1004" s="281">
        <v>5.6592219000000002E-5</v>
      </c>
      <c r="S1004" s="309"/>
      <c r="T1004" s="260" t="s">
        <v>1172</v>
      </c>
      <c r="U1004" s="309"/>
      <c r="V1004" s="309"/>
      <c r="X1004" s="299"/>
      <c r="Y1004" s="257"/>
      <c r="Z1004" s="257"/>
      <c r="AA1004" s="257"/>
      <c r="AB1004" s="257"/>
      <c r="AC1004" s="257"/>
      <c r="AD1004" s="257"/>
      <c r="AE1004" s="257"/>
      <c r="AF1004" s="257"/>
      <c r="AG1004" s="257"/>
      <c r="AH1004" s="257"/>
      <c r="AI1004" s="257"/>
      <c r="AJ1004" s="257"/>
    </row>
    <row r="1005" spans="3:36">
      <c r="C1005" s="284" t="s">
        <v>1062</v>
      </c>
      <c r="E1005" s="257" t="s">
        <v>1</v>
      </c>
      <c r="F1005" s="267" t="s">
        <v>2456</v>
      </c>
      <c r="G1005" s="267">
        <v>0.47636304420000003</v>
      </c>
      <c r="H1005" s="274">
        <v>3.073518808E-2</v>
      </c>
      <c r="I1005" s="274">
        <v>9.0472891999999999E-2</v>
      </c>
      <c r="J1005" s="274">
        <v>9.3869914120000009E-2</v>
      </c>
      <c r="K1005" s="274">
        <v>0.26128505000000002</v>
      </c>
      <c r="L1005" s="267">
        <v>2.2524573275862068</v>
      </c>
      <c r="M1005" s="263">
        <v>43.504604999999998</v>
      </c>
      <c r="N1005" s="263">
        <v>6.9834022917834804E-2</v>
      </c>
      <c r="O1005" s="262">
        <v>3.7869170935400002E-6</v>
      </c>
      <c r="P1005" s="262">
        <v>9.4334911020289998E-9</v>
      </c>
      <c r="Q1005" s="285">
        <v>0.11129938813</v>
      </c>
      <c r="R1005" s="281">
        <v>1.7983041999999999E-4</v>
      </c>
      <c r="S1005" s="309"/>
      <c r="T1005" s="260" t="s">
        <v>1172</v>
      </c>
      <c r="U1005" s="309"/>
      <c r="V1005" s="309"/>
      <c r="X1005" s="299"/>
      <c r="Y1005" s="257"/>
      <c r="Z1005" s="257"/>
      <c r="AA1005" s="257"/>
      <c r="AB1005" s="257"/>
      <c r="AC1005" s="257"/>
      <c r="AD1005" s="257"/>
      <c r="AE1005" s="257"/>
      <c r="AF1005" s="257"/>
      <c r="AG1005" s="257"/>
      <c r="AH1005" s="257"/>
      <c r="AI1005" s="257"/>
      <c r="AJ1005" s="257"/>
    </row>
    <row r="1006" spans="3:36">
      <c r="C1006" s="284" t="s">
        <v>1063</v>
      </c>
      <c r="E1006" s="257" t="s">
        <v>1</v>
      </c>
      <c r="F1006" s="267" t="s">
        <v>2457</v>
      </c>
      <c r="G1006" s="267">
        <v>1.52436174292</v>
      </c>
      <c r="H1006" s="274">
        <v>9.8352600999999998E-2</v>
      </c>
      <c r="I1006" s="274">
        <v>0.28951325</v>
      </c>
      <c r="J1006" s="274">
        <v>0.30038372191999996</v>
      </c>
      <c r="K1006" s="274">
        <v>0.83611217000000004</v>
      </c>
      <c r="L1006" s="267">
        <v>7.2078635344827591</v>
      </c>
      <c r="M1006" s="263">
        <v>139.21474000000001</v>
      </c>
      <c r="N1006" s="263">
        <v>0.22346886945120717</v>
      </c>
      <c r="O1006" s="262">
        <v>1.2118134464199999E-5</v>
      </c>
      <c r="P1006" s="262">
        <v>3.0187171428124997E-8</v>
      </c>
      <c r="Q1006" s="285">
        <v>0.35615806003</v>
      </c>
      <c r="R1006" s="281">
        <v>5.7545733999999997E-4</v>
      </c>
      <c r="S1006" s="309"/>
      <c r="T1006" s="260" t="s">
        <v>1172</v>
      </c>
      <c r="U1006" s="309"/>
      <c r="V1006" s="309"/>
      <c r="X1006" s="299"/>
      <c r="Y1006" s="257"/>
      <c r="Z1006" s="257"/>
      <c r="AA1006" s="257"/>
      <c r="AB1006" s="257"/>
      <c r="AC1006" s="257"/>
      <c r="AD1006" s="257"/>
      <c r="AE1006" s="257"/>
      <c r="AF1006" s="257"/>
      <c r="AG1006" s="257"/>
      <c r="AH1006" s="257"/>
      <c r="AI1006" s="257"/>
      <c r="AJ1006" s="257"/>
    </row>
    <row r="1007" spans="3:36">
      <c r="C1007" s="284" t="s">
        <v>1064</v>
      </c>
      <c r="E1007" s="257" t="s">
        <v>1</v>
      </c>
      <c r="F1007" s="267" t="s">
        <v>2458</v>
      </c>
      <c r="G1007" s="267">
        <v>2.1912941512200002</v>
      </c>
      <c r="H1007" s="274">
        <v>0.14138341970000001</v>
      </c>
      <c r="I1007" s="274">
        <v>0.41617988300000003</v>
      </c>
      <c r="J1007" s="274">
        <v>0.43180634852000005</v>
      </c>
      <c r="K1007" s="274">
        <v>1.2019245000000001</v>
      </c>
      <c r="L1007" s="267">
        <v>10.361418103448276</v>
      </c>
      <c r="M1007" s="263">
        <v>200.12338</v>
      </c>
      <c r="N1007" s="263">
        <v>0.32124003399051071</v>
      </c>
      <c r="O1007" s="262">
        <v>1.7420009936E-5</v>
      </c>
      <c r="P1007" s="262">
        <v>4.3394536506014998E-8</v>
      </c>
      <c r="Q1007" s="285">
        <v>0.51198284080000001</v>
      </c>
      <c r="R1007" s="281">
        <v>8.2722901999999999E-4</v>
      </c>
      <c r="S1007" s="309"/>
      <c r="T1007" s="260" t="s">
        <v>1172</v>
      </c>
      <c r="U1007" s="309"/>
      <c r="V1007" s="309"/>
      <c r="X1007" s="299"/>
      <c r="Y1007" s="257"/>
      <c r="Z1007" s="257"/>
      <c r="AA1007" s="257"/>
      <c r="AB1007" s="257"/>
      <c r="AC1007" s="257"/>
      <c r="AD1007" s="257"/>
      <c r="AE1007" s="257"/>
      <c r="AF1007" s="257"/>
      <c r="AG1007" s="257"/>
      <c r="AH1007" s="257"/>
      <c r="AI1007" s="257"/>
      <c r="AJ1007" s="257"/>
    </row>
    <row r="1008" spans="3:36">
      <c r="C1008" s="284" t="s">
        <v>1065</v>
      </c>
      <c r="E1008" s="257" t="s">
        <v>26</v>
      </c>
      <c r="F1008" s="267" t="s">
        <v>2459</v>
      </c>
      <c r="G1008" s="311">
        <v>4.7720659576999998E-3</v>
      </c>
      <c r="H1008" s="315">
        <v>3.0789614219999998E-4</v>
      </c>
      <c r="I1008" s="315">
        <v>9.0633102000000005E-4</v>
      </c>
      <c r="J1008" s="315">
        <v>9.4036139549999996E-4</v>
      </c>
      <c r="K1008" s="315">
        <v>2.6174774000000001E-3</v>
      </c>
      <c r="L1008" s="311">
        <v>2.2564460344827585E-2</v>
      </c>
      <c r="M1008" s="263">
        <v>0.43581642999999998</v>
      </c>
      <c r="N1008" s="263">
        <v>6.995768486044811E-4</v>
      </c>
      <c r="O1008" s="262">
        <v>3.7936229536100003E-8</v>
      </c>
      <c r="P1008" s="262">
        <v>9.4501959502379999E-11</v>
      </c>
      <c r="Q1008" s="285">
        <v>1.1149648502E-3</v>
      </c>
      <c r="R1008" s="281">
        <v>1.8014886E-6</v>
      </c>
      <c r="S1008" s="309"/>
      <c r="T1008" s="260" t="s">
        <v>1172</v>
      </c>
      <c r="U1008" s="309"/>
      <c r="V1008" s="309"/>
      <c r="X1008" s="299"/>
      <c r="Y1008" s="257"/>
      <c r="Z1008" s="257"/>
      <c r="AA1008" s="257"/>
      <c r="AB1008" s="257"/>
      <c r="AC1008" s="257"/>
      <c r="AD1008" s="257"/>
      <c r="AE1008" s="257"/>
      <c r="AF1008" s="257"/>
      <c r="AG1008" s="257"/>
      <c r="AH1008" s="257"/>
      <c r="AI1008" s="257"/>
      <c r="AJ1008" s="257"/>
    </row>
    <row r="1009" spans="3:36">
      <c r="C1009" s="284" t="s">
        <v>1066</v>
      </c>
      <c r="E1009" s="257" t="s">
        <v>26</v>
      </c>
      <c r="F1009" s="267" t="s">
        <v>2460</v>
      </c>
      <c r="G1009" s="311">
        <v>9.5272609553999996E-3</v>
      </c>
      <c r="H1009" s="315">
        <v>6.1470376199999996E-4</v>
      </c>
      <c r="I1009" s="315">
        <v>1.8094577800000001E-3</v>
      </c>
      <c r="J1009" s="315">
        <v>1.8773983133999999E-3</v>
      </c>
      <c r="K1009" s="315">
        <v>5.2257010999999997E-3</v>
      </c>
      <c r="L1009" s="311">
        <v>4.5049147413793102E-2</v>
      </c>
      <c r="M1009" s="263">
        <v>0.87009210000000003</v>
      </c>
      <c r="N1009" s="263">
        <v>1.3966804408531955E-3</v>
      </c>
      <c r="O1009" s="262">
        <v>7.5738340762299995E-8</v>
      </c>
      <c r="P1009" s="262">
        <v>1.8866982284452997E-10</v>
      </c>
      <c r="Q1009" s="285">
        <v>2.2259878627E-3</v>
      </c>
      <c r="R1009" s="281">
        <v>3.5966084E-6</v>
      </c>
      <c r="S1009" s="309"/>
      <c r="T1009" s="260" t="s">
        <v>1172</v>
      </c>
      <c r="U1009" s="309"/>
      <c r="V1009" s="309"/>
      <c r="X1009" s="299"/>
      <c r="Y1009" s="257"/>
      <c r="Z1009" s="257"/>
      <c r="AA1009" s="257"/>
      <c r="AB1009" s="257"/>
      <c r="AC1009" s="257"/>
      <c r="AD1009" s="257"/>
      <c r="AE1009" s="257"/>
      <c r="AF1009" s="257"/>
      <c r="AG1009" s="257"/>
      <c r="AH1009" s="257"/>
      <c r="AI1009" s="257"/>
      <c r="AJ1009" s="257"/>
    </row>
    <row r="1010" spans="3:36">
      <c r="C1010" s="284" t="s">
        <v>1067</v>
      </c>
      <c r="E1010" s="257" t="s">
        <v>26</v>
      </c>
      <c r="F1010" s="267" t="s">
        <v>2461</v>
      </c>
      <c r="G1010" s="311">
        <v>1.9064162427999999E-2</v>
      </c>
      <c r="H1010" s="315">
        <v>1.230029526E-3</v>
      </c>
      <c r="I1010" s="315">
        <v>3.6207466500000002E-3</v>
      </c>
      <c r="J1010" s="315">
        <v>3.7566962520000002E-3</v>
      </c>
      <c r="K1010" s="315">
        <v>1.0456689999999999E-2</v>
      </c>
      <c r="L1010" s="311">
        <v>9.0143879310344815E-2</v>
      </c>
      <c r="M1010" s="263">
        <v>1.7410646000000001</v>
      </c>
      <c r="N1010" s="263">
        <v>2.7947741812585822E-3</v>
      </c>
      <c r="O1010" s="262">
        <v>1.51553321348E-7</v>
      </c>
      <c r="P1010" s="262">
        <v>3.7753055280547999E-10</v>
      </c>
      <c r="Q1010" s="285">
        <v>4.4542281613000004E-3</v>
      </c>
      <c r="R1010" s="281">
        <v>7.1968561000000001E-6</v>
      </c>
      <c r="S1010" s="309"/>
      <c r="T1010" s="260" t="s">
        <v>1172</v>
      </c>
      <c r="U1010" s="309"/>
      <c r="V1010" s="309"/>
      <c r="X1010" s="299"/>
      <c r="Y1010" s="257"/>
      <c r="Z1010" s="257"/>
      <c r="AA1010" s="257"/>
      <c r="AB1010" s="257"/>
      <c r="AC1010" s="257"/>
      <c r="AD1010" s="257"/>
      <c r="AE1010" s="257"/>
      <c r="AF1010" s="257"/>
      <c r="AG1010" s="257"/>
      <c r="AH1010" s="257"/>
      <c r="AI1010" s="257"/>
      <c r="AJ1010" s="257"/>
    </row>
    <row r="1011" spans="3:36">
      <c r="C1011" s="284" t="s">
        <v>1068</v>
      </c>
      <c r="E1011" s="257" t="s">
        <v>26</v>
      </c>
      <c r="F1011" s="267" t="s">
        <v>2462</v>
      </c>
      <c r="G1011" s="311">
        <v>4.4780295642E-2</v>
      </c>
      <c r="H1011" s="315">
        <v>2.8892476149999999E-3</v>
      </c>
      <c r="I1011" s="315">
        <v>8.5048637000000003E-3</v>
      </c>
      <c r="J1011" s="315">
        <v>8.8241993269999996E-3</v>
      </c>
      <c r="K1011" s="315">
        <v>2.4561985000000001E-2</v>
      </c>
      <c r="L1011" s="311">
        <v>0.21174124999999999</v>
      </c>
      <c r="M1011" s="263">
        <v>4.0896309999999998</v>
      </c>
      <c r="N1011" s="263">
        <v>6.5647160086541563E-3</v>
      </c>
      <c r="O1011" s="262">
        <v>3.5598744233099992E-7</v>
      </c>
      <c r="P1011" s="262">
        <v>8.8679111449859992E-10</v>
      </c>
      <c r="Q1011" s="285">
        <v>1.0462650065000001E-2</v>
      </c>
      <c r="R1011" s="281">
        <v>1.6904878000000001E-5</v>
      </c>
      <c r="S1011" s="309"/>
      <c r="T1011" s="260" t="s">
        <v>1172</v>
      </c>
      <c r="U1011" s="309"/>
      <c r="V1011" s="309"/>
      <c r="X1011" s="299"/>
      <c r="Y1011" s="257"/>
      <c r="Z1011" s="257"/>
      <c r="AA1011" s="257"/>
      <c r="AB1011" s="257"/>
      <c r="AC1011" s="257"/>
      <c r="AD1011" s="257"/>
      <c r="AE1011" s="257"/>
      <c r="AF1011" s="257"/>
      <c r="AG1011" s="257"/>
      <c r="AH1011" s="257"/>
      <c r="AI1011" s="257"/>
      <c r="AJ1011" s="257"/>
    </row>
    <row r="1012" spans="3:36">
      <c r="C1012" s="284" t="s">
        <v>1069</v>
      </c>
      <c r="E1012" s="257" t="s">
        <v>52</v>
      </c>
      <c r="F1012" s="267" t="s">
        <v>2463</v>
      </c>
      <c r="G1012" s="311">
        <v>1.1496340674000001E-2</v>
      </c>
      <c r="H1012" s="315">
        <v>7.4174979199999997E-4</v>
      </c>
      <c r="I1012" s="315">
        <v>2.1834337699999998E-3</v>
      </c>
      <c r="J1012" s="315">
        <v>2.2654161120000001E-3</v>
      </c>
      <c r="K1012" s="315">
        <v>6.3057410000000001E-3</v>
      </c>
      <c r="L1012" s="311">
        <v>5.435983620689655E-2</v>
      </c>
      <c r="M1012" s="263">
        <v>1.0499213999999999</v>
      </c>
      <c r="N1012" s="263">
        <v>1.6853442131213587E-3</v>
      </c>
      <c r="O1012" s="262">
        <v>9.1391824979399989E-8</v>
      </c>
      <c r="P1012" s="262">
        <v>2.2766381081536E-10</v>
      </c>
      <c r="Q1012" s="285">
        <v>2.6860516119000004E-3</v>
      </c>
      <c r="R1012" s="281">
        <v>4.3399498999999999E-6</v>
      </c>
      <c r="S1012" s="309"/>
      <c r="T1012" s="260" t="s">
        <v>1172</v>
      </c>
      <c r="U1012" s="309"/>
      <c r="V1012" s="309"/>
      <c r="X1012" s="299"/>
      <c r="Y1012" s="257"/>
      <c r="Z1012" s="257"/>
      <c r="AA1012" s="257"/>
      <c r="AB1012" s="257"/>
      <c r="AC1012" s="257"/>
      <c r="AD1012" s="257"/>
      <c r="AE1012" s="257"/>
      <c r="AF1012" s="257"/>
      <c r="AG1012" s="257"/>
      <c r="AH1012" s="257"/>
      <c r="AI1012" s="257"/>
      <c r="AJ1012" s="257"/>
    </row>
    <row r="1013" spans="3:36">
      <c r="C1013" s="284" t="s">
        <v>1070</v>
      </c>
      <c r="E1013" s="257" t="s">
        <v>1</v>
      </c>
      <c r="F1013" s="267" t="s">
        <v>2464</v>
      </c>
      <c r="G1013" s="311">
        <v>5.2307122618403076E-2</v>
      </c>
      <c r="H1013" s="315">
        <v>2.4389664400000003E-3</v>
      </c>
      <c r="I1013" s="315">
        <v>9.5887065199999986E-3</v>
      </c>
      <c r="J1013" s="315">
        <v>2.2221067658403079E-2</v>
      </c>
      <c r="K1013" s="315">
        <v>1.8058382000000001E-2</v>
      </c>
      <c r="L1013" s="311">
        <v>0.15567570689655172</v>
      </c>
      <c r="M1013" s="263">
        <v>3.0527080999999998</v>
      </c>
      <c r="N1013" s="263">
        <v>6.0394680827874948E-3</v>
      </c>
      <c r="O1013" s="262">
        <v>3.303422548440001E-7</v>
      </c>
      <c r="P1013" s="262">
        <v>7.3009290674415005E-10</v>
      </c>
      <c r="Q1013" s="285">
        <v>9.6387439900000003E-3</v>
      </c>
      <c r="R1013" s="281">
        <v>2.1287581000000001E-5</v>
      </c>
      <c r="S1013" s="309"/>
      <c r="T1013" s="260" t="s">
        <v>1172</v>
      </c>
      <c r="U1013" s="309"/>
      <c r="V1013" s="309"/>
      <c r="X1013" s="299"/>
      <c r="Y1013" s="257"/>
      <c r="Z1013" s="257"/>
      <c r="AA1013" s="257"/>
      <c r="AB1013" s="257"/>
      <c r="AC1013" s="257"/>
      <c r="AD1013" s="257"/>
      <c r="AE1013" s="257"/>
      <c r="AF1013" s="257"/>
      <c r="AG1013" s="257"/>
      <c r="AH1013" s="257"/>
      <c r="AI1013" s="257"/>
      <c r="AJ1013" s="257"/>
    </row>
    <row r="1014" spans="3:36">
      <c r="C1014" s="273" t="s">
        <v>899</v>
      </c>
      <c r="D1014" s="272" t="s">
        <v>183</v>
      </c>
      <c r="F1014" s="291"/>
      <c r="G1014" s="291"/>
      <c r="H1014" s="289"/>
      <c r="I1014" s="289"/>
      <c r="J1014" s="289"/>
      <c r="K1014" s="289"/>
      <c r="L1014" s="290"/>
      <c r="M1014" s="290"/>
      <c r="N1014" s="290"/>
      <c r="O1014" s="289"/>
      <c r="P1014" s="289"/>
      <c r="Q1014" s="289"/>
      <c r="R1014" s="280"/>
      <c r="X1014" s="257"/>
      <c r="Y1014" s="257"/>
      <c r="Z1014" s="257"/>
      <c r="AA1014" s="257"/>
      <c r="AB1014" s="257"/>
      <c r="AC1014" s="257"/>
      <c r="AD1014" s="257"/>
      <c r="AE1014" s="257"/>
      <c r="AF1014" s="257"/>
      <c r="AG1014" s="257"/>
      <c r="AH1014" s="257"/>
      <c r="AI1014" s="257"/>
      <c r="AJ1014" s="257"/>
    </row>
    <row r="1015" spans="3:36">
      <c r="C1015" s="284" t="s">
        <v>908</v>
      </c>
      <c r="E1015" s="257" t="s">
        <v>52</v>
      </c>
      <c r="F1015" s="267" t="s">
        <v>2465</v>
      </c>
      <c r="G1015" s="311">
        <v>3.7308879005000004E-2</v>
      </c>
      <c r="H1015" s="315">
        <v>2.4071879779999999E-3</v>
      </c>
      <c r="I1015" s="315">
        <v>7.0858607000000001E-3</v>
      </c>
      <c r="J1015" s="315">
        <v>7.351916327E-3</v>
      </c>
      <c r="K1015" s="315">
        <v>2.0463914E-2</v>
      </c>
      <c r="L1015" s="311">
        <v>0.17641305172413793</v>
      </c>
      <c r="M1015" s="263">
        <v>3.4072920999999998</v>
      </c>
      <c r="N1015" s="263">
        <v>5.4694189985798388E-3</v>
      </c>
      <c r="O1015" s="262">
        <v>2.9659234017500008E-7</v>
      </c>
      <c r="P1015" s="262">
        <v>7.3883349915199998E-10</v>
      </c>
      <c r="Q1015" s="285">
        <v>8.7169977740000001E-3</v>
      </c>
      <c r="R1015" s="281">
        <v>1.4084366000000001E-5</v>
      </c>
      <c r="S1015" s="309"/>
      <c r="T1015" s="309" t="s">
        <v>1229</v>
      </c>
      <c r="U1015" s="309"/>
      <c r="V1015" s="309"/>
      <c r="X1015" s="299"/>
      <c r="Y1015" s="257"/>
      <c r="Z1015" s="257"/>
      <c r="AA1015" s="257"/>
      <c r="AB1015" s="257"/>
      <c r="AC1015" s="257"/>
      <c r="AD1015" s="257"/>
      <c r="AE1015" s="257"/>
      <c r="AF1015" s="257"/>
      <c r="AG1015" s="257"/>
      <c r="AH1015" s="257"/>
      <c r="AI1015" s="257"/>
      <c r="AJ1015" s="257"/>
    </row>
    <row r="1016" spans="3:36">
      <c r="C1016" s="284" t="s">
        <v>909</v>
      </c>
      <c r="E1016" s="257" t="s">
        <v>52</v>
      </c>
      <c r="F1016" s="267" t="s">
        <v>2466</v>
      </c>
      <c r="G1016" s="311">
        <v>0.19348558225500001</v>
      </c>
      <c r="H1016" s="315">
        <v>1.248378897E-2</v>
      </c>
      <c r="I1016" s="315">
        <v>3.6747603099999998E-2</v>
      </c>
      <c r="J1016" s="315">
        <v>3.8127380184999997E-2</v>
      </c>
      <c r="K1016" s="315">
        <v>0.10612681</v>
      </c>
      <c r="L1016" s="311">
        <v>0.91488629310344827</v>
      </c>
      <c r="M1016" s="263">
        <v>17.670375</v>
      </c>
      <c r="N1016" s="263">
        <v>2.8364661110027903E-2</v>
      </c>
      <c r="O1016" s="262">
        <v>1.5381416593500001E-6</v>
      </c>
      <c r="P1016" s="262">
        <v>3.8316248763254998E-9</v>
      </c>
      <c r="Q1016" s="285">
        <v>4.5206755690999995E-2</v>
      </c>
      <c r="R1016" s="281">
        <v>7.3042175000000002E-5</v>
      </c>
      <c r="S1016" s="309"/>
      <c r="T1016" s="309" t="s">
        <v>1229</v>
      </c>
      <c r="U1016" s="309"/>
      <c r="V1016" s="309"/>
      <c r="X1016" s="299"/>
      <c r="Y1016" s="257"/>
      <c r="Z1016" s="257"/>
      <c r="AA1016" s="257"/>
      <c r="AB1016" s="257"/>
      <c r="AC1016" s="257"/>
      <c r="AD1016" s="257"/>
      <c r="AE1016" s="257"/>
      <c r="AF1016" s="257"/>
      <c r="AG1016" s="257"/>
      <c r="AH1016" s="257"/>
      <c r="AI1016" s="257"/>
      <c r="AJ1016" s="257"/>
    </row>
    <row r="1017" spans="3:36">
      <c r="C1017" s="284" t="s">
        <v>910</v>
      </c>
      <c r="D1017" s="292">
        <v>1</v>
      </c>
      <c r="E1017" s="257" t="s">
        <v>52</v>
      </c>
      <c r="F1017" s="267" t="s">
        <v>2467</v>
      </c>
      <c r="G1017" s="311">
        <v>2.1691209396700002E-2</v>
      </c>
      <c r="H1017" s="315">
        <v>1.3995279130000001E-3</v>
      </c>
      <c r="I1017" s="315">
        <v>4.1196864799999998E-3</v>
      </c>
      <c r="J1017" s="315">
        <v>4.2743700036999999E-3</v>
      </c>
      <c r="K1017" s="315">
        <v>1.1897625E-2</v>
      </c>
      <c r="L1017" s="311">
        <v>0.10256573275862069</v>
      </c>
      <c r="M1017" s="263">
        <v>1.9809838</v>
      </c>
      <c r="N1017" s="263">
        <v>3.1798947433485923E-3</v>
      </c>
      <c r="O1017" s="262">
        <v>1.7243740575200002E-7</v>
      </c>
      <c r="P1017" s="262">
        <v>4.2955435803419004E-10</v>
      </c>
      <c r="Q1017" s="285">
        <v>5.0680219830000007E-3</v>
      </c>
      <c r="R1017" s="281">
        <v>8.1885847000000007E-6</v>
      </c>
      <c r="S1017" s="309"/>
      <c r="T1017" s="309" t="s">
        <v>1229</v>
      </c>
      <c r="U1017" s="309"/>
      <c r="V1017" s="309"/>
      <c r="X1017" s="299"/>
      <c r="Y1017" s="257"/>
      <c r="Z1017" s="257"/>
      <c r="AA1017" s="257"/>
      <c r="AB1017" s="257"/>
      <c r="AC1017" s="257"/>
      <c r="AD1017" s="257"/>
      <c r="AE1017" s="257"/>
      <c r="AF1017" s="257"/>
      <c r="AG1017" s="257"/>
      <c r="AH1017" s="257"/>
      <c r="AI1017" s="257"/>
      <c r="AJ1017" s="257"/>
    </row>
    <row r="1018" spans="3:36">
      <c r="C1018" s="284" t="s">
        <v>911</v>
      </c>
      <c r="D1018" s="292">
        <v>1</v>
      </c>
      <c r="E1018" s="257" t="s">
        <v>52</v>
      </c>
      <c r="F1018" s="267" t="s">
        <v>2468</v>
      </c>
      <c r="G1018" s="311">
        <v>5.9000088147000002E-2</v>
      </c>
      <c r="H1018" s="315">
        <v>3.8067158920000004E-3</v>
      </c>
      <c r="I1018" s="315">
        <v>1.1205547100000001E-2</v>
      </c>
      <c r="J1018" s="315">
        <v>1.1626286155E-2</v>
      </c>
      <c r="K1018" s="315">
        <v>3.2361539000000002E-2</v>
      </c>
      <c r="L1018" s="311">
        <v>0.27897878448275865</v>
      </c>
      <c r="M1018" s="263">
        <v>5.3882759</v>
      </c>
      <c r="N1018" s="263">
        <v>8.6493136546709221E-3</v>
      </c>
      <c r="O1018" s="262">
        <v>4.6902974054800006E-7</v>
      </c>
      <c r="P1018" s="262">
        <v>1.1683878669764003E-9</v>
      </c>
      <c r="Q1018" s="285">
        <v>1.3785019457000001E-2</v>
      </c>
      <c r="R1018" s="281">
        <v>2.2272950000000002E-5</v>
      </c>
      <c r="S1018" s="309"/>
      <c r="T1018" s="309" t="s">
        <v>1229</v>
      </c>
      <c r="U1018" s="309"/>
      <c r="V1018" s="309"/>
      <c r="X1018" s="299"/>
      <c r="Y1018" s="257"/>
      <c r="Z1018" s="257"/>
      <c r="AA1018" s="257"/>
      <c r="AB1018" s="257"/>
      <c r="AC1018" s="257"/>
      <c r="AD1018" s="257"/>
      <c r="AE1018" s="257"/>
      <c r="AF1018" s="257"/>
      <c r="AG1018" s="257"/>
      <c r="AH1018" s="257"/>
      <c r="AI1018" s="257"/>
      <c r="AJ1018" s="257"/>
    </row>
    <row r="1019" spans="3:36">
      <c r="C1019" s="284" t="s">
        <v>912</v>
      </c>
      <c r="E1019" s="257" t="s">
        <v>52</v>
      </c>
      <c r="F1019" s="267" t="s">
        <v>2469</v>
      </c>
      <c r="G1019" s="311">
        <v>8.0691296469000001E-2</v>
      </c>
      <c r="H1019" s="315">
        <v>5.2062437650000001E-3</v>
      </c>
      <c r="I1019" s="315">
        <v>1.53252335E-2</v>
      </c>
      <c r="J1019" s="315">
        <v>1.5900656204E-2</v>
      </c>
      <c r="K1019" s="315">
        <v>4.4259162999999997E-2</v>
      </c>
      <c r="L1019" s="311">
        <v>0.38154450862068962</v>
      </c>
      <c r="M1019" s="263">
        <v>7.3692596999999997</v>
      </c>
      <c r="N1019" s="263">
        <v>1.1829208462658664E-2</v>
      </c>
      <c r="O1019" s="262">
        <v>6.4146715083599989E-7</v>
      </c>
      <c r="P1019" s="262">
        <v>1.5979422078095001E-9</v>
      </c>
      <c r="Q1019" s="285">
        <v>1.8853041139999999E-2</v>
      </c>
      <c r="R1019" s="281">
        <v>3.0461534999999999E-5</v>
      </c>
      <c r="S1019" s="309"/>
      <c r="T1019" s="309" t="s">
        <v>1229</v>
      </c>
      <c r="U1019" s="309"/>
      <c r="V1019" s="309"/>
      <c r="X1019" s="299"/>
      <c r="Y1019" s="257"/>
      <c r="Z1019" s="257"/>
      <c r="AA1019" s="257"/>
      <c r="AB1019" s="257"/>
      <c r="AC1019" s="257"/>
      <c r="AD1019" s="257"/>
      <c r="AE1019" s="257"/>
      <c r="AF1019" s="257"/>
      <c r="AG1019" s="257"/>
      <c r="AH1019" s="257"/>
      <c r="AI1019" s="257"/>
      <c r="AJ1019" s="257"/>
    </row>
    <row r="1020" spans="3:36">
      <c r="C1020" s="284" t="s">
        <v>913</v>
      </c>
      <c r="E1020" s="257" t="s">
        <v>52</v>
      </c>
      <c r="F1020" s="267" t="s">
        <v>2470</v>
      </c>
      <c r="G1020" s="311">
        <v>0.20563265976699999</v>
      </c>
      <c r="H1020" s="315">
        <v>1.326752462E-2</v>
      </c>
      <c r="I1020" s="315">
        <v>3.9054627599999996E-2</v>
      </c>
      <c r="J1020" s="315">
        <v>4.0521027547000002E-2</v>
      </c>
      <c r="K1020" s="315">
        <v>0.11278948</v>
      </c>
      <c r="L1020" s="311">
        <v>0.97232310344827577</v>
      </c>
      <c r="M1020" s="263">
        <v>18.779726</v>
      </c>
      <c r="N1020" s="263">
        <v>3.0145402246678599E-2</v>
      </c>
      <c r="O1020" s="262">
        <v>1.63470661241E-6</v>
      </c>
      <c r="P1020" s="262">
        <v>4.0721752863197996E-9</v>
      </c>
      <c r="Q1020" s="285">
        <v>4.8044847873E-2</v>
      </c>
      <c r="R1020" s="281">
        <v>7.7627782999999996E-5</v>
      </c>
      <c r="S1020" s="309"/>
      <c r="T1020" s="309" t="s">
        <v>1229</v>
      </c>
      <c r="U1020" s="309"/>
      <c r="V1020" s="309"/>
      <c r="X1020" s="299"/>
      <c r="Y1020" s="257"/>
      <c r="Z1020" s="257"/>
      <c r="AA1020" s="257"/>
      <c r="AB1020" s="257"/>
      <c r="AC1020" s="257"/>
      <c r="AD1020" s="257"/>
      <c r="AE1020" s="257"/>
      <c r="AF1020" s="257"/>
      <c r="AG1020" s="257"/>
      <c r="AH1020" s="257"/>
      <c r="AI1020" s="257"/>
      <c r="AJ1020" s="257"/>
    </row>
    <row r="1021" spans="3:36">
      <c r="C1021" s="284" t="s">
        <v>914</v>
      </c>
      <c r="E1021" s="257" t="s">
        <v>52</v>
      </c>
      <c r="F1021" s="267" t="s">
        <v>2471</v>
      </c>
      <c r="G1021" s="311">
        <v>6.2275978539552079E-2</v>
      </c>
      <c r="H1021" s="315">
        <v>3.5450190670000001E-3</v>
      </c>
      <c r="I1021" s="315">
        <v>8.7637827000000001E-3</v>
      </c>
      <c r="J1021" s="315">
        <v>7.9970117725520797E-3</v>
      </c>
      <c r="K1021" s="315">
        <v>4.1970164999999997E-2</v>
      </c>
      <c r="L1021" s="311">
        <v>0.36181176724137926</v>
      </c>
      <c r="M1021" s="263">
        <v>6.4574733999999996</v>
      </c>
      <c r="N1021" s="263">
        <v>9.3448204358462031E-3</v>
      </c>
      <c r="O1021" s="262">
        <v>4.9782716611799994E-7</v>
      </c>
      <c r="P1021" s="262">
        <v>1.3179902963259001E-9</v>
      </c>
      <c r="Q1021" s="285">
        <v>3.1574954755000002E-2</v>
      </c>
      <c r="R1021" s="281">
        <v>4.210291E-5</v>
      </c>
      <c r="S1021" s="309"/>
      <c r="T1021" s="309" t="s">
        <v>1229</v>
      </c>
      <c r="U1021" s="309"/>
      <c r="V1021" s="309"/>
      <c r="X1021" s="299"/>
      <c r="Y1021" s="257"/>
      <c r="Z1021" s="257"/>
      <c r="AA1021" s="257"/>
      <c r="AB1021" s="257"/>
      <c r="AC1021" s="257"/>
      <c r="AD1021" s="257"/>
      <c r="AE1021" s="257"/>
      <c r="AF1021" s="257"/>
      <c r="AG1021" s="257"/>
      <c r="AH1021" s="257"/>
      <c r="AI1021" s="257"/>
      <c r="AJ1021" s="257"/>
    </row>
    <row r="1022" spans="3:36">
      <c r="C1022" s="284" t="s">
        <v>915</v>
      </c>
      <c r="E1022" s="257" t="s">
        <v>52</v>
      </c>
      <c r="F1022" s="267" t="s">
        <v>2472</v>
      </c>
      <c r="G1022" s="311">
        <v>3.8176527303000002E-2</v>
      </c>
      <c r="H1022" s="315">
        <v>2.4631690949999999E-3</v>
      </c>
      <c r="I1022" s="315">
        <v>7.2506480999999998E-3</v>
      </c>
      <c r="J1022" s="315">
        <v>7.5228911079999999E-3</v>
      </c>
      <c r="K1022" s="315">
        <v>2.0939818999999998E-2</v>
      </c>
      <c r="L1022" s="311">
        <v>0.18051568103448273</v>
      </c>
      <c r="M1022" s="263">
        <v>3.4865314999999999</v>
      </c>
      <c r="N1022" s="263">
        <v>5.5966146482361728E-3</v>
      </c>
      <c r="O1022" s="262">
        <v>3.0348982811700006E-7</v>
      </c>
      <c r="P1022" s="262">
        <v>7.5601567322279998E-10</v>
      </c>
      <c r="Q1022" s="285">
        <v>8.9197186020000003E-3</v>
      </c>
      <c r="R1022" s="281">
        <v>1.4411909E-5</v>
      </c>
      <c r="S1022" s="309"/>
      <c r="T1022" s="309" t="s">
        <v>1229</v>
      </c>
      <c r="U1022" s="309"/>
      <c r="V1022" s="309"/>
      <c r="X1022" s="299"/>
      <c r="Y1022" s="257"/>
      <c r="Z1022" s="257"/>
      <c r="AA1022" s="257"/>
      <c r="AB1022" s="257"/>
      <c r="AC1022" s="257"/>
      <c r="AD1022" s="257"/>
      <c r="AE1022" s="257"/>
      <c r="AF1022" s="257"/>
      <c r="AG1022" s="257"/>
      <c r="AH1022" s="257"/>
      <c r="AI1022" s="257"/>
      <c r="AJ1022" s="257"/>
    </row>
    <row r="1023" spans="3:36">
      <c r="C1023" s="284" t="s">
        <v>1162</v>
      </c>
      <c r="E1023" s="257" t="s">
        <v>52</v>
      </c>
      <c r="F1023" s="267" t="s">
        <v>2473</v>
      </c>
      <c r="G1023" s="311">
        <v>7.8088351263000011E-2</v>
      </c>
      <c r="H1023" s="315">
        <v>5.0383005239999995E-3</v>
      </c>
      <c r="I1023" s="315">
        <v>1.48308712E-2</v>
      </c>
      <c r="J1023" s="315">
        <v>1.5387731538999999E-2</v>
      </c>
      <c r="K1023" s="315">
        <v>4.2831448000000001E-2</v>
      </c>
      <c r="L1023" s="311">
        <v>0.36923662068965518</v>
      </c>
      <c r="M1023" s="263">
        <v>7.1315416000000003</v>
      </c>
      <c r="N1023" s="263">
        <v>1.1447620994193079E-2</v>
      </c>
      <c r="O1023" s="262">
        <v>6.2077465512500006E-7</v>
      </c>
      <c r="P1023" s="262">
        <v>1.5463957065865998E-9</v>
      </c>
      <c r="Q1023" s="285">
        <v>1.8244879458000001E-2</v>
      </c>
      <c r="R1023" s="281">
        <v>2.9478905E-5</v>
      </c>
      <c r="S1023" s="309"/>
      <c r="T1023" s="309" t="s">
        <v>1229</v>
      </c>
      <c r="U1023" s="309"/>
      <c r="V1023" s="309"/>
      <c r="X1023" s="299"/>
      <c r="Y1023" s="257"/>
      <c r="Z1023" s="257"/>
      <c r="AA1023" s="257"/>
      <c r="AB1023" s="257"/>
      <c r="AC1023" s="257"/>
      <c r="AD1023" s="257"/>
      <c r="AE1023" s="257"/>
      <c r="AF1023" s="257"/>
      <c r="AG1023" s="257"/>
      <c r="AH1023" s="257"/>
      <c r="AI1023" s="257"/>
      <c r="AJ1023" s="257"/>
    </row>
    <row r="1024" spans="3:36">
      <c r="C1024" s="273" t="s">
        <v>893</v>
      </c>
      <c r="D1024" s="272" t="s">
        <v>184</v>
      </c>
      <c r="F1024" s="291"/>
      <c r="G1024" s="291"/>
      <c r="H1024" s="289"/>
      <c r="I1024" s="289"/>
      <c r="J1024" s="289"/>
      <c r="K1024" s="289"/>
      <c r="L1024" s="290"/>
      <c r="M1024" s="290"/>
      <c r="N1024" s="290"/>
      <c r="O1024" s="289"/>
      <c r="P1024" s="289"/>
      <c r="Q1024" s="289"/>
      <c r="R1024" s="280"/>
      <c r="X1024" s="257"/>
      <c r="Y1024" s="257"/>
      <c r="Z1024" s="257"/>
      <c r="AA1024" s="257"/>
      <c r="AB1024" s="257"/>
      <c r="AC1024" s="257"/>
      <c r="AD1024" s="257"/>
      <c r="AE1024" s="257"/>
      <c r="AF1024" s="257"/>
      <c r="AG1024" s="257"/>
      <c r="AH1024" s="257"/>
      <c r="AI1024" s="257"/>
      <c r="AJ1024" s="257"/>
    </row>
    <row r="1025" spans="3:36" ht="14.4">
      <c r="C1025" s="312" t="s">
        <v>916</v>
      </c>
      <c r="D1025" s="280"/>
      <c r="E1025" s="280" t="s">
        <v>185</v>
      </c>
      <c r="F1025" s="267" t="s">
        <v>2474</v>
      </c>
      <c r="G1025" s="313">
        <v>2.160100867654933E-4</v>
      </c>
      <c r="H1025" s="314">
        <v>3.5204909757999996E-5</v>
      </c>
      <c r="I1025" s="314">
        <v>1.1666810109E-5</v>
      </c>
      <c r="J1025" s="314">
        <v>8.2385328898493311E-5</v>
      </c>
      <c r="K1025" s="314">
        <v>8.6753037999999998E-5</v>
      </c>
      <c r="L1025" s="313">
        <v>7.4787101724137922E-4</v>
      </c>
      <c r="M1025" s="263">
        <v>1.0860513E-2</v>
      </c>
      <c r="N1025" s="263">
        <v>1.6965721725851525E-5</v>
      </c>
      <c r="O1025" s="262">
        <v>8.8347020344940004E-10</v>
      </c>
      <c r="P1025" s="262">
        <v>2.5046564656462105E-12</v>
      </c>
      <c r="Q1025" s="310">
        <v>9.6566292625600004E-5</v>
      </c>
      <c r="R1025" s="281">
        <v>9.4709233000000005E-6</v>
      </c>
      <c r="S1025" s="308"/>
      <c r="T1025" s="309" t="s">
        <v>41</v>
      </c>
      <c r="U1025" s="308"/>
      <c r="V1025" s="308"/>
      <c r="W1025" s="280"/>
      <c r="X1025" s="307"/>
      <c r="Y1025" s="280"/>
      <c r="Z1025" s="280"/>
      <c r="AA1025" s="280"/>
      <c r="AB1025" s="280"/>
      <c r="AC1025" s="280"/>
      <c r="AD1025" s="280"/>
      <c r="AE1025" s="280"/>
      <c r="AF1025" s="280"/>
      <c r="AG1025" s="280"/>
      <c r="AH1025" s="280"/>
      <c r="AI1025" s="280"/>
      <c r="AJ1025" s="280"/>
    </row>
    <row r="1026" spans="3:36" ht="14.4">
      <c r="C1026" s="312" t="s">
        <v>1127</v>
      </c>
      <c r="D1026" s="280"/>
      <c r="E1026" s="280" t="s">
        <v>185</v>
      </c>
      <c r="F1026" s="267" t="s">
        <v>2475</v>
      </c>
      <c r="G1026" s="313">
        <v>5.2986942031589958E-4</v>
      </c>
      <c r="H1026" s="314">
        <v>8.4384355400000018E-6</v>
      </c>
      <c r="I1026" s="314">
        <v>2.2092475549999998E-5</v>
      </c>
      <c r="J1026" s="314">
        <v>2.7279997922589953E-4</v>
      </c>
      <c r="K1026" s="314">
        <v>2.2653853E-4</v>
      </c>
      <c r="L1026" s="313">
        <v>1.9529183620689654E-3</v>
      </c>
      <c r="M1026" s="263">
        <v>3.3474339999999998E-2</v>
      </c>
      <c r="N1026" s="263">
        <v>4.2994883806912003E-5</v>
      </c>
      <c r="O1026" s="262">
        <v>2.2179367637755997E-9</v>
      </c>
      <c r="P1026" s="262">
        <v>6.2823620989888007E-12</v>
      </c>
      <c r="Q1026" s="310">
        <v>2.99265785554E-4</v>
      </c>
      <c r="R1026" s="281">
        <v>2.9326263999999999E-5</v>
      </c>
      <c r="S1026" s="308"/>
      <c r="T1026" s="309" t="s">
        <v>41</v>
      </c>
      <c r="U1026" s="308"/>
      <c r="V1026" s="308"/>
      <c r="W1026" s="280"/>
      <c r="X1026" s="307"/>
      <c r="Y1026" s="280"/>
      <c r="Z1026" s="280"/>
      <c r="AA1026" s="280"/>
      <c r="AB1026" s="280"/>
      <c r="AC1026" s="280"/>
      <c r="AD1026" s="280"/>
      <c r="AE1026" s="280"/>
      <c r="AF1026" s="280"/>
      <c r="AG1026" s="280"/>
      <c r="AH1026" s="280"/>
      <c r="AI1026" s="280"/>
      <c r="AJ1026" s="280"/>
    </row>
    <row r="1027" spans="3:36" ht="14.4">
      <c r="C1027" s="312" t="s">
        <v>1128</v>
      </c>
      <c r="D1027" s="280"/>
      <c r="E1027" s="280" t="s">
        <v>52</v>
      </c>
      <c r="F1027" s="267" t="s">
        <v>2662</v>
      </c>
      <c r="G1027" s="282">
        <v>2.1458252023670001E-2</v>
      </c>
      <c r="H1027" s="283">
        <v>9.6197985100000003E-4</v>
      </c>
      <c r="I1027" s="283">
        <v>1.3426278160000001E-3</v>
      </c>
      <c r="J1027" s="283">
        <v>2.2209635667000001E-4</v>
      </c>
      <c r="K1027" s="283">
        <v>1.8931547999999999E-2</v>
      </c>
      <c r="L1027" s="311">
        <v>0.16320299999999999</v>
      </c>
      <c r="M1027" s="263">
        <v>2.6755472</v>
      </c>
      <c r="N1027" s="263">
        <v>3.366506392815838E-3</v>
      </c>
      <c r="O1027" s="262">
        <v>1.745765373135E-7</v>
      </c>
      <c r="P1027" s="262">
        <v>5.0362648422009297E-10</v>
      </c>
      <c r="Q1027" s="310">
        <v>2.0365892950699998E-2</v>
      </c>
      <c r="R1027" s="281">
        <v>9.0984274000000004E-9</v>
      </c>
      <c r="S1027" s="308"/>
      <c r="T1027" s="309" t="s">
        <v>41</v>
      </c>
      <c r="U1027" s="308"/>
      <c r="V1027" s="308"/>
      <c r="W1027" s="280"/>
      <c r="X1027" s="307"/>
      <c r="Y1027" s="280"/>
      <c r="Z1027" s="280"/>
      <c r="AA1027" s="280"/>
      <c r="AB1027" s="280"/>
      <c r="AC1027" s="280"/>
      <c r="AD1027" s="280"/>
      <c r="AE1027" s="280"/>
      <c r="AF1027" s="280"/>
      <c r="AG1027" s="280"/>
      <c r="AH1027" s="280"/>
      <c r="AI1027" s="280"/>
      <c r="AJ1027" s="280"/>
    </row>
    <row r="1028" spans="3:36" ht="14.4">
      <c r="C1028" s="312" t="s">
        <v>1129</v>
      </c>
      <c r="D1028" s="280"/>
      <c r="E1028" s="280" t="s">
        <v>52</v>
      </c>
      <c r="F1028" s="267" t="s">
        <v>2663</v>
      </c>
      <c r="G1028" s="282">
        <v>1.636191680778E-2</v>
      </c>
      <c r="H1028" s="283">
        <v>7.3350963499999998E-4</v>
      </c>
      <c r="I1028" s="283">
        <v>1.0237536989999999E-3</v>
      </c>
      <c r="J1028" s="283">
        <v>1.6934847377999998E-4</v>
      </c>
      <c r="K1028" s="283">
        <v>1.4435305000000001E-2</v>
      </c>
      <c r="L1028" s="311">
        <v>0.12444228448275862</v>
      </c>
      <c r="M1028" s="263">
        <v>2.0401047999999999</v>
      </c>
      <c r="N1028" s="263">
        <v>2.5669610052872385E-3</v>
      </c>
      <c r="O1028" s="262">
        <v>1.3311460289750001E-7</v>
      </c>
      <c r="P1028" s="262">
        <v>3.84015194992482E-10</v>
      </c>
      <c r="Q1028" s="310">
        <v>1.5528992662400001E-2</v>
      </c>
      <c r="R1028" s="281">
        <v>1.7287011999999998E-8</v>
      </c>
      <c r="S1028" s="308"/>
      <c r="T1028" s="309" t="s">
        <v>41</v>
      </c>
      <c r="U1028" s="308"/>
      <c r="V1028" s="308"/>
      <c r="W1028" s="280"/>
      <c r="X1028" s="307"/>
      <c r="Y1028" s="280"/>
      <c r="Z1028" s="280"/>
      <c r="AA1028" s="280"/>
      <c r="AB1028" s="280"/>
      <c r="AC1028" s="280"/>
      <c r="AD1028" s="280"/>
      <c r="AE1028" s="280"/>
      <c r="AF1028" s="280"/>
      <c r="AG1028" s="280"/>
      <c r="AH1028" s="280"/>
      <c r="AI1028" s="280"/>
      <c r="AJ1028" s="280"/>
    </row>
    <row r="1029" spans="3:36">
      <c r="D1029" s="272"/>
      <c r="F1029" s="291"/>
      <c r="R1029" s="280"/>
      <c r="S1029" s="258"/>
      <c r="T1029" s="258"/>
      <c r="U1029" s="258"/>
      <c r="V1029" s="258"/>
      <c r="X1029" s="257"/>
      <c r="Y1029" s="257"/>
      <c r="Z1029" s="257"/>
      <c r="AA1029" s="257"/>
      <c r="AB1029" s="257"/>
      <c r="AC1029" s="257"/>
      <c r="AD1029" s="257"/>
      <c r="AE1029" s="257"/>
      <c r="AF1029" s="257"/>
      <c r="AG1029" s="257"/>
      <c r="AH1029" s="257"/>
      <c r="AI1029" s="257"/>
      <c r="AJ1029" s="257"/>
    </row>
    <row r="1030" spans="3:36">
      <c r="D1030" s="272"/>
      <c r="F1030" s="291"/>
      <c r="R1030" s="306"/>
      <c r="S1030" s="258"/>
      <c r="T1030" s="258"/>
      <c r="U1030" s="258"/>
      <c r="V1030" s="258"/>
      <c r="X1030" s="257"/>
      <c r="Y1030" s="257"/>
      <c r="Z1030" s="257"/>
      <c r="AA1030" s="257"/>
      <c r="AB1030" s="257"/>
      <c r="AC1030" s="257"/>
      <c r="AD1030" s="257"/>
      <c r="AE1030" s="257"/>
      <c r="AF1030" s="257"/>
      <c r="AG1030" s="257"/>
      <c r="AH1030" s="257"/>
      <c r="AI1030" s="257"/>
      <c r="AJ1030" s="257"/>
    </row>
    <row r="1031" spans="3:36">
      <c r="C1031" s="273" t="s">
        <v>92</v>
      </c>
      <c r="D1031" s="272" t="s">
        <v>93</v>
      </c>
      <c r="F1031" s="291"/>
      <c r="G1031" s="291"/>
      <c r="H1031" s="289"/>
      <c r="I1031" s="289"/>
      <c r="J1031" s="289"/>
      <c r="K1031" s="289"/>
      <c r="L1031" s="290"/>
      <c r="M1031" s="290"/>
      <c r="N1031" s="290"/>
      <c r="O1031" s="289"/>
      <c r="P1031" s="289"/>
      <c r="Q1031" s="289"/>
      <c r="R1031" s="280"/>
      <c r="S1031" s="258"/>
      <c r="T1031" s="258"/>
      <c r="U1031" s="258"/>
      <c r="V1031" s="258"/>
      <c r="X1031" s="257"/>
      <c r="Y1031" s="257"/>
      <c r="Z1031" s="257"/>
      <c r="AA1031" s="257"/>
      <c r="AB1031" s="257"/>
      <c r="AC1031" s="257"/>
      <c r="AD1031" s="257"/>
      <c r="AE1031" s="257"/>
      <c r="AF1031" s="257"/>
      <c r="AG1031" s="257"/>
      <c r="AH1031" s="257"/>
      <c r="AI1031" s="257"/>
      <c r="AJ1031" s="257"/>
    </row>
    <row r="1032" spans="3:36">
      <c r="C1032" s="284" t="s">
        <v>917</v>
      </c>
      <c r="D1032" s="272"/>
      <c r="E1032" s="280" t="s">
        <v>52</v>
      </c>
      <c r="F1032" s="267" t="s">
        <v>2476</v>
      </c>
      <c r="G1032" s="276">
        <v>-7.4563816206999992E-2</v>
      </c>
      <c r="H1032" s="275">
        <v>-2.1283803850000001E-2</v>
      </c>
      <c r="I1032" s="275">
        <v>-2.9705640459999998E-2</v>
      </c>
      <c r="J1032" s="275">
        <v>-4.9138818969999996E-3</v>
      </c>
      <c r="K1032" s="274">
        <v>-1.8660489999999998E-2</v>
      </c>
      <c r="L1032" s="267">
        <v>-0.16086629310344824</v>
      </c>
      <c r="M1032" s="263">
        <v>-59.196482000000003</v>
      </c>
      <c r="N1032" s="263">
        <v>-1.5174717423501648E-2</v>
      </c>
      <c r="O1032" s="262">
        <v>-6.6090582213099994E-7</v>
      </c>
      <c r="P1032" s="262">
        <v>-1.4824721560498005E-9</v>
      </c>
      <c r="Q1032" s="285">
        <v>-0.45059536790999999</v>
      </c>
      <c r="R1032" s="281">
        <v>-9.0237324999999999E-5</v>
      </c>
      <c r="S1032" s="258"/>
      <c r="T1032" s="258" t="s">
        <v>1230</v>
      </c>
      <c r="U1032" s="258"/>
      <c r="V1032" s="258"/>
      <c r="X1032" s="271"/>
      <c r="Y1032" s="257"/>
      <c r="Z1032" s="257"/>
      <c r="AA1032" s="257"/>
      <c r="AB1032" s="257"/>
      <c r="AC1032" s="257"/>
      <c r="AD1032" s="257"/>
      <c r="AE1032" s="257"/>
      <c r="AF1032" s="257"/>
      <c r="AG1032" s="257"/>
      <c r="AH1032" s="257"/>
      <c r="AI1032" s="257"/>
      <c r="AJ1032" s="257"/>
    </row>
    <row r="1033" spans="3:36">
      <c r="C1033" s="284" t="s">
        <v>918</v>
      </c>
      <c r="D1033" s="272"/>
      <c r="E1033" s="280" t="s">
        <v>52</v>
      </c>
      <c r="F1033" s="267" t="s">
        <v>2477</v>
      </c>
      <c r="G1033" s="276">
        <v>-0.16219086158000001</v>
      </c>
      <c r="H1033" s="275">
        <v>-1.9335795240000002E-2</v>
      </c>
      <c r="I1033" s="275">
        <v>-2.6986819540000005E-2</v>
      </c>
      <c r="J1033" s="275">
        <v>-4.4641367999999999E-3</v>
      </c>
      <c r="K1033" s="274">
        <v>-0.11140411</v>
      </c>
      <c r="L1033" s="267">
        <v>-0.96038025862068965</v>
      </c>
      <c r="M1033" s="263">
        <v>-53.778498999999996</v>
      </c>
      <c r="N1033" s="263">
        <v>-2.7783465568970628E-2</v>
      </c>
      <c r="O1033" s="262">
        <v>-1.3560283376350001E-6</v>
      </c>
      <c r="P1033" s="262">
        <v>-3.6267150022239E-9</v>
      </c>
      <c r="Q1033" s="285">
        <v>-0.40935444060999998</v>
      </c>
      <c r="R1033" s="281">
        <v>-1.0315589000000001E-4</v>
      </c>
      <c r="S1033" s="258"/>
      <c r="T1033" s="258" t="s">
        <v>1230</v>
      </c>
      <c r="U1033" s="258"/>
      <c r="V1033" s="258"/>
      <c r="X1033" s="271"/>
      <c r="Y1033" s="257"/>
      <c r="Z1033" s="257"/>
      <c r="AA1033" s="257"/>
      <c r="AB1033" s="257"/>
      <c r="AC1033" s="257"/>
      <c r="AD1033" s="257"/>
      <c r="AE1033" s="257"/>
      <c r="AF1033" s="257"/>
      <c r="AG1033" s="257"/>
      <c r="AH1033" s="257"/>
      <c r="AI1033" s="257"/>
      <c r="AJ1033" s="257"/>
    </row>
    <row r="1034" spans="3:36">
      <c r="C1034" s="284" t="s">
        <v>919</v>
      </c>
      <c r="D1034" s="286"/>
      <c r="E1034" s="280" t="s">
        <v>52</v>
      </c>
      <c r="F1034" s="267" t="s">
        <v>2478</v>
      </c>
      <c r="G1034" s="276">
        <v>-9.1413427255000013E-2</v>
      </c>
      <c r="H1034" s="275">
        <v>-2.0947111290000001E-2</v>
      </c>
      <c r="I1034" s="275">
        <v>-2.9235719800000004E-2</v>
      </c>
      <c r="J1034" s="275">
        <v>-4.8361481649999991E-3</v>
      </c>
      <c r="K1034" s="274">
        <v>-3.6394448000000003E-2</v>
      </c>
      <c r="L1034" s="267">
        <v>-0.31374524137931037</v>
      </c>
      <c r="M1034" s="263">
        <v>-58.260041000000001</v>
      </c>
      <c r="N1034" s="263">
        <v>-1.7606567575393903E-2</v>
      </c>
      <c r="O1034" s="262">
        <v>-7.9468403238599999E-7</v>
      </c>
      <c r="P1034" s="262">
        <v>-1.8942189469893998E-9</v>
      </c>
      <c r="Q1034" s="285">
        <v>-0.44346731232700004</v>
      </c>
      <c r="R1034" s="281">
        <v>-9.2852273000000005E-5</v>
      </c>
      <c r="S1034" s="258"/>
      <c r="T1034" s="258" t="s">
        <v>1230</v>
      </c>
      <c r="U1034" s="258"/>
      <c r="V1034" s="258"/>
      <c r="X1034" s="271"/>
      <c r="Y1034" s="257"/>
      <c r="Z1034" s="257"/>
      <c r="AA1034" s="257"/>
      <c r="AB1034" s="257"/>
      <c r="AC1034" s="257"/>
      <c r="AD1034" s="257"/>
      <c r="AE1034" s="257"/>
      <c r="AF1034" s="257"/>
      <c r="AG1034" s="257"/>
      <c r="AH1034" s="257"/>
      <c r="AI1034" s="257"/>
      <c r="AJ1034" s="257"/>
    </row>
    <row r="1035" spans="3:36">
      <c r="C1035" s="284" t="s">
        <v>920</v>
      </c>
      <c r="D1035" s="272"/>
      <c r="E1035" s="280" t="s">
        <v>52</v>
      </c>
      <c r="F1035" s="267" t="s">
        <v>2479</v>
      </c>
      <c r="G1035" s="276">
        <v>-0.46725342925499996</v>
      </c>
      <c r="H1035" s="275">
        <v>-2.0947111290000001E-2</v>
      </c>
      <c r="I1035" s="275">
        <v>-2.9235719800000004E-2</v>
      </c>
      <c r="J1035" s="275">
        <v>-4.8361481649999991E-3</v>
      </c>
      <c r="K1035" s="274">
        <v>-0.41223444999999997</v>
      </c>
      <c r="L1035" s="267">
        <v>-3.5537452586206895</v>
      </c>
      <c r="M1035" s="263">
        <v>-58.260041000000001</v>
      </c>
      <c r="N1035" s="263">
        <v>-7.3305675261251035E-2</v>
      </c>
      <c r="O1035" s="262">
        <v>-3.8014040223860002E-6</v>
      </c>
      <c r="P1035" s="262">
        <v>-1.0966466536991401E-8</v>
      </c>
      <c r="Q1035" s="285">
        <v>-0.44346731232700004</v>
      </c>
      <c r="R1035" s="281">
        <v>-1.7712176E-4</v>
      </c>
      <c r="S1035" s="258"/>
      <c r="T1035" s="258" t="s">
        <v>1230</v>
      </c>
      <c r="U1035" s="258"/>
      <c r="V1035" s="258"/>
      <c r="X1035" s="271"/>
      <c r="Y1035" s="257"/>
      <c r="Z1035" s="257"/>
      <c r="AA1035" s="257"/>
      <c r="AB1035" s="257"/>
      <c r="AC1035" s="257"/>
      <c r="AD1035" s="257"/>
      <c r="AE1035" s="257"/>
      <c r="AF1035" s="257"/>
      <c r="AG1035" s="257"/>
      <c r="AH1035" s="257"/>
      <c r="AI1035" s="257"/>
      <c r="AJ1035" s="257"/>
    </row>
    <row r="1036" spans="3:36">
      <c r="C1036" s="284" t="s">
        <v>921</v>
      </c>
      <c r="D1036" s="272"/>
      <c r="E1036" s="280" t="s">
        <v>52</v>
      </c>
      <c r="F1036" s="267" t="s">
        <v>2480</v>
      </c>
      <c r="G1036" s="276">
        <v>4.5762579849499996E-2</v>
      </c>
      <c r="H1036" s="275">
        <v>-8.2970761999999997E-3</v>
      </c>
      <c r="I1036" s="275">
        <v>-1.158016485E-2</v>
      </c>
      <c r="J1036" s="275">
        <v>-1.9155811005E-3</v>
      </c>
      <c r="K1036" s="274">
        <v>6.7555402000000001E-2</v>
      </c>
      <c r="L1036" s="267">
        <v>0.58237415517241375</v>
      </c>
      <c r="M1036" s="263">
        <v>-23.076595000000001</v>
      </c>
      <c r="N1036" s="263">
        <v>5.1741375168848748E-3</v>
      </c>
      <c r="O1036" s="262">
        <v>3.4099739763799996E-7</v>
      </c>
      <c r="P1036" s="262">
        <v>1.2283737712149997E-9</v>
      </c>
      <c r="Q1036" s="285">
        <v>-0.17565582257500001</v>
      </c>
      <c r="R1036" s="281">
        <v>-1.8399189000000002E-5</v>
      </c>
      <c r="S1036" s="258"/>
      <c r="T1036" s="258" t="s">
        <v>1230</v>
      </c>
      <c r="U1036" s="258"/>
      <c r="V1036" s="258"/>
      <c r="X1036" s="271"/>
      <c r="Y1036" s="257"/>
      <c r="Z1036" s="257"/>
      <c r="AA1036" s="257"/>
      <c r="AB1036" s="257"/>
      <c r="AC1036" s="257"/>
      <c r="AD1036" s="257"/>
      <c r="AE1036" s="257"/>
      <c r="AF1036" s="257"/>
      <c r="AG1036" s="257"/>
      <c r="AH1036" s="257"/>
      <c r="AI1036" s="257"/>
      <c r="AJ1036" s="257"/>
    </row>
    <row r="1037" spans="3:36">
      <c r="C1037" s="284" t="s">
        <v>922</v>
      </c>
      <c r="D1037" s="286"/>
      <c r="E1037" s="280" t="s">
        <v>52</v>
      </c>
      <c r="F1037" s="267" t="s">
        <v>2481</v>
      </c>
      <c r="G1037" s="276">
        <v>7.2244042579699991E-2</v>
      </c>
      <c r="H1037" s="275">
        <v>-1.0750124869999999E-2</v>
      </c>
      <c r="I1037" s="275">
        <v>-1.500386575E-2</v>
      </c>
      <c r="J1037" s="275">
        <v>-2.4819268002999996E-3</v>
      </c>
      <c r="K1037" s="274">
        <v>0.10047995999999999</v>
      </c>
      <c r="L1037" s="267">
        <v>0.86620655172413785</v>
      </c>
      <c r="M1037" s="263">
        <v>-29.899239999999999</v>
      </c>
      <c r="N1037" s="263">
        <v>8.6233040831133964E-3</v>
      </c>
      <c r="O1037" s="262">
        <v>5.4542722880500009E-7</v>
      </c>
      <c r="P1037" s="262">
        <v>1.9041797318090897E-9</v>
      </c>
      <c r="Q1037" s="285">
        <v>-0.22758885325</v>
      </c>
      <c r="R1037" s="281">
        <v>-2.0934976E-5</v>
      </c>
      <c r="S1037" s="258"/>
      <c r="T1037" s="258" t="s">
        <v>1230</v>
      </c>
      <c r="U1037" s="258"/>
      <c r="V1037" s="258"/>
      <c r="X1037" s="271"/>
      <c r="Y1037" s="257"/>
      <c r="Z1037" s="257"/>
      <c r="AA1037" s="257"/>
      <c r="AB1037" s="257"/>
      <c r="AC1037" s="257"/>
      <c r="AD1037" s="257"/>
      <c r="AE1037" s="257"/>
      <c r="AF1037" s="257"/>
      <c r="AG1037" s="257"/>
      <c r="AH1037" s="257"/>
      <c r="AI1037" s="257"/>
      <c r="AJ1037" s="257"/>
    </row>
    <row r="1038" spans="3:36">
      <c r="C1038" s="284" t="s">
        <v>923</v>
      </c>
      <c r="D1038" s="272"/>
      <c r="E1038" s="280" t="s">
        <v>52</v>
      </c>
      <c r="F1038" s="267" t="s">
        <v>2482</v>
      </c>
      <c r="G1038" s="276">
        <v>-7.4563816206999992E-2</v>
      </c>
      <c r="H1038" s="275">
        <v>-2.1283803850000001E-2</v>
      </c>
      <c r="I1038" s="275">
        <v>-2.9705640459999998E-2</v>
      </c>
      <c r="J1038" s="275">
        <v>-4.9138818969999996E-3</v>
      </c>
      <c r="K1038" s="274">
        <v>-1.8660489999999998E-2</v>
      </c>
      <c r="L1038" s="267">
        <v>-0.16086629310344824</v>
      </c>
      <c r="M1038" s="263">
        <v>-59.196482000000003</v>
      </c>
      <c r="N1038" s="263">
        <v>-1.5174717423501648E-2</v>
      </c>
      <c r="O1038" s="262">
        <v>-6.6090582213099994E-7</v>
      </c>
      <c r="P1038" s="262">
        <v>-1.4824721560498005E-9</v>
      </c>
      <c r="Q1038" s="285">
        <v>-0.45059536790999999</v>
      </c>
      <c r="R1038" s="281">
        <v>-9.0237324999999999E-5</v>
      </c>
      <c r="S1038" s="258"/>
      <c r="T1038" s="258" t="s">
        <v>1230</v>
      </c>
      <c r="U1038" s="258"/>
      <c r="V1038" s="258"/>
      <c r="X1038" s="271"/>
      <c r="Y1038" s="257"/>
      <c r="Z1038" s="257"/>
      <c r="AA1038" s="257"/>
      <c r="AB1038" s="257"/>
      <c r="AC1038" s="257"/>
      <c r="AD1038" s="257"/>
      <c r="AE1038" s="257"/>
      <c r="AF1038" s="257"/>
      <c r="AG1038" s="257"/>
      <c r="AH1038" s="257"/>
      <c r="AI1038" s="257"/>
      <c r="AJ1038" s="257"/>
    </row>
    <row r="1039" spans="3:36">
      <c r="C1039" s="284" t="s">
        <v>924</v>
      </c>
      <c r="D1039" s="272"/>
      <c r="E1039" s="280" t="s">
        <v>52</v>
      </c>
      <c r="F1039" s="267" t="s">
        <v>2483</v>
      </c>
      <c r="G1039" s="276">
        <v>7.5107433027299997E-2</v>
      </c>
      <c r="H1039" s="275">
        <v>-6.5655125050000001E-3</v>
      </c>
      <c r="I1039" s="275">
        <v>-9.1634348700000007E-3</v>
      </c>
      <c r="J1039" s="275">
        <v>-1.5158075977E-3</v>
      </c>
      <c r="K1039" s="274">
        <v>9.2352188000000002E-2</v>
      </c>
      <c r="L1039" s="267">
        <v>0.79613955172413786</v>
      </c>
      <c r="M1039" s="263">
        <v>-18.26061</v>
      </c>
      <c r="N1039" s="263">
        <v>9.8585621841929764E-3</v>
      </c>
      <c r="O1039" s="262">
        <v>5.8099515167480003E-7</v>
      </c>
      <c r="P1039" s="262">
        <v>1.9108953026090205E-9</v>
      </c>
      <c r="Q1039" s="285">
        <v>-0.13899721386379998</v>
      </c>
      <c r="R1039" s="281">
        <v>-5.8383937000000003E-6</v>
      </c>
      <c r="S1039" s="258"/>
      <c r="T1039" s="258" t="s">
        <v>1230</v>
      </c>
      <c r="U1039" s="258"/>
      <c r="V1039" s="258"/>
      <c r="X1039" s="271"/>
      <c r="Y1039" s="257"/>
      <c r="Z1039" s="257"/>
      <c r="AA1039" s="257"/>
      <c r="AB1039" s="257"/>
      <c r="AC1039" s="257"/>
      <c r="AD1039" s="257"/>
      <c r="AE1039" s="257"/>
      <c r="AF1039" s="257"/>
      <c r="AG1039" s="257"/>
      <c r="AH1039" s="257"/>
      <c r="AI1039" s="257"/>
      <c r="AJ1039" s="257"/>
    </row>
    <row r="1040" spans="3:36">
      <c r="C1040" s="273" t="s">
        <v>892</v>
      </c>
      <c r="D1040" s="272" t="s">
        <v>94</v>
      </c>
      <c r="F1040" s="291"/>
      <c r="G1040" s="291"/>
      <c r="H1040" s="289"/>
      <c r="I1040" s="289"/>
      <c r="J1040" s="289"/>
      <c r="K1040" s="289"/>
      <c r="L1040" s="290"/>
      <c r="M1040" s="290"/>
      <c r="N1040" s="290"/>
      <c r="O1040" s="289"/>
      <c r="P1040" s="289"/>
      <c r="Q1040" s="289"/>
      <c r="R1040" s="280"/>
      <c r="S1040" s="305"/>
      <c r="T1040" s="305"/>
      <c r="U1040" s="305"/>
      <c r="V1040" s="305"/>
      <c r="X1040" s="258"/>
      <c r="Y1040" s="257"/>
      <c r="Z1040" s="257"/>
      <c r="AA1040" s="257"/>
      <c r="AB1040" s="257"/>
      <c r="AC1040" s="257"/>
      <c r="AD1040" s="257"/>
      <c r="AE1040" s="257"/>
      <c r="AF1040" s="257"/>
      <c r="AG1040" s="257"/>
      <c r="AH1040" s="257"/>
      <c r="AI1040" s="257"/>
      <c r="AJ1040" s="257"/>
    </row>
    <row r="1041" spans="3:36">
      <c r="C1041" s="284" t="s">
        <v>925</v>
      </c>
      <c r="D1041" s="272"/>
      <c r="E1041" s="280" t="s">
        <v>52</v>
      </c>
      <c r="F1041" s="267" t="s">
        <v>2484</v>
      </c>
      <c r="G1041" s="276">
        <v>1.4979036461100003E-2</v>
      </c>
      <c r="H1041" s="275">
        <v>-8.2730267599999997E-3</v>
      </c>
      <c r="I1041" s="275">
        <v>-1.1546599139999999E-2</v>
      </c>
      <c r="J1041" s="275">
        <v>-1.9100286389E-3</v>
      </c>
      <c r="K1041" s="274">
        <v>3.6708691000000002E-2</v>
      </c>
      <c r="L1041" s="267">
        <v>0.31645423275862067</v>
      </c>
      <c r="M1041" s="263">
        <v>-23.009706000000001</v>
      </c>
      <c r="N1041" s="263">
        <v>6.1670772845296459E-4</v>
      </c>
      <c r="O1041" s="262">
        <v>9.4801805512000035E-8</v>
      </c>
      <c r="P1041" s="262">
        <v>4.8494376552206988E-10</v>
      </c>
      <c r="Q1041" s="285">
        <v>-0.17514667717599999</v>
      </c>
      <c r="R1041" s="281">
        <v>-2.5218291000000001E-5</v>
      </c>
      <c r="S1041" s="258"/>
      <c r="T1041" s="258" t="s">
        <v>1230</v>
      </c>
      <c r="U1041" s="258"/>
      <c r="V1041" s="258"/>
      <c r="X1041" s="271"/>
      <c r="Y1041" s="257"/>
      <c r="Z1041" s="257"/>
      <c r="AA1041" s="257"/>
      <c r="AB1041" s="257"/>
      <c r="AC1041" s="257"/>
      <c r="AD1041" s="257"/>
      <c r="AE1041" s="257"/>
      <c r="AF1041" s="257"/>
      <c r="AG1041" s="257"/>
      <c r="AH1041" s="257"/>
      <c r="AI1041" s="257"/>
      <c r="AJ1041" s="257"/>
    </row>
    <row r="1042" spans="3:36">
      <c r="C1042" s="284" t="s">
        <v>926</v>
      </c>
      <c r="E1042" s="280" t="s">
        <v>52</v>
      </c>
      <c r="F1042" s="267" t="s">
        <v>2485</v>
      </c>
      <c r="G1042" s="276">
        <v>1.4979036461100003E-2</v>
      </c>
      <c r="H1042" s="275">
        <v>-8.2730267599999997E-3</v>
      </c>
      <c r="I1042" s="275">
        <v>-1.1546599139999999E-2</v>
      </c>
      <c r="J1042" s="275">
        <v>-1.9100286389E-3</v>
      </c>
      <c r="K1042" s="274">
        <v>3.6708691000000002E-2</v>
      </c>
      <c r="L1042" s="267">
        <v>0.31645423275862067</v>
      </c>
      <c r="M1042" s="263">
        <v>-23.009706000000001</v>
      </c>
      <c r="N1042" s="263">
        <v>6.1670772845296459E-4</v>
      </c>
      <c r="O1042" s="262">
        <v>9.4801805512000035E-8</v>
      </c>
      <c r="P1042" s="262">
        <v>4.8494376552206988E-10</v>
      </c>
      <c r="Q1042" s="285">
        <v>-0.17514667717599999</v>
      </c>
      <c r="R1042" s="281">
        <v>-2.5218291000000001E-5</v>
      </c>
      <c r="S1042" s="258"/>
      <c r="T1042" s="258" t="s">
        <v>1230</v>
      </c>
      <c r="U1042" s="258"/>
      <c r="V1042" s="258"/>
      <c r="X1042" s="271"/>
      <c r="Y1042" s="257"/>
      <c r="Z1042" s="257"/>
      <c r="AA1042" s="257"/>
      <c r="AB1042" s="257"/>
      <c r="AC1042" s="257"/>
      <c r="AD1042" s="257"/>
      <c r="AE1042" s="257"/>
      <c r="AF1042" s="257"/>
      <c r="AG1042" s="257"/>
      <c r="AH1042" s="257"/>
      <c r="AI1042" s="257"/>
      <c r="AJ1042" s="257"/>
    </row>
    <row r="1043" spans="3:36">
      <c r="C1043" s="284" t="s">
        <v>927</v>
      </c>
      <c r="D1043" s="272"/>
      <c r="E1043" s="280" t="s">
        <v>52</v>
      </c>
      <c r="F1043" s="267" t="s">
        <v>2486</v>
      </c>
      <c r="G1043" s="276">
        <v>7.2244042579699991E-2</v>
      </c>
      <c r="H1043" s="275">
        <v>-1.0750124869999999E-2</v>
      </c>
      <c r="I1043" s="275">
        <v>-1.500386575E-2</v>
      </c>
      <c r="J1043" s="275">
        <v>-2.4819268002999996E-3</v>
      </c>
      <c r="K1043" s="274">
        <v>0.10047995999999999</v>
      </c>
      <c r="L1043" s="267">
        <v>0.86620655172413785</v>
      </c>
      <c r="M1043" s="263">
        <v>-29.899239999999999</v>
      </c>
      <c r="N1043" s="263">
        <v>8.6233040831133964E-3</v>
      </c>
      <c r="O1043" s="262">
        <v>5.4542722880500009E-7</v>
      </c>
      <c r="P1043" s="262">
        <v>1.9041797318090897E-9</v>
      </c>
      <c r="Q1043" s="285">
        <v>-0.22758885325</v>
      </c>
      <c r="R1043" s="281">
        <v>-2.0934976E-5</v>
      </c>
      <c r="S1043" s="258"/>
      <c r="T1043" s="258" t="s">
        <v>1230</v>
      </c>
      <c r="U1043" s="258"/>
      <c r="V1043" s="258"/>
      <c r="X1043" s="271"/>
      <c r="Y1043" s="257"/>
      <c r="Z1043" s="257"/>
      <c r="AA1043" s="257"/>
      <c r="AB1043" s="257"/>
      <c r="AC1043" s="257"/>
      <c r="AD1043" s="257"/>
      <c r="AE1043" s="257"/>
      <c r="AF1043" s="257"/>
      <c r="AG1043" s="257"/>
      <c r="AH1043" s="257"/>
      <c r="AI1043" s="257"/>
      <c r="AJ1043" s="257"/>
    </row>
    <row r="1044" spans="3:36">
      <c r="C1044" s="284" t="s">
        <v>928</v>
      </c>
      <c r="E1044" s="280" t="s">
        <v>52</v>
      </c>
      <c r="F1044" s="267" t="s">
        <v>2487</v>
      </c>
      <c r="G1044" s="276">
        <v>1.4979036461100003E-2</v>
      </c>
      <c r="H1044" s="275">
        <v>-8.2730267599999997E-3</v>
      </c>
      <c r="I1044" s="275">
        <v>-1.1546599139999999E-2</v>
      </c>
      <c r="J1044" s="275">
        <v>-1.9100286389E-3</v>
      </c>
      <c r="K1044" s="274">
        <v>3.6708691000000002E-2</v>
      </c>
      <c r="L1044" s="267">
        <v>0.31645423275862067</v>
      </c>
      <c r="M1044" s="263">
        <v>-23.009706000000001</v>
      </c>
      <c r="N1044" s="263">
        <v>6.1670772845296459E-4</v>
      </c>
      <c r="O1044" s="262">
        <v>9.4801805512000035E-8</v>
      </c>
      <c r="P1044" s="262">
        <v>4.8494376552206988E-10</v>
      </c>
      <c r="Q1044" s="285">
        <v>-0.17514667717599999</v>
      </c>
      <c r="R1044" s="281">
        <v>-2.5218291000000001E-5</v>
      </c>
      <c r="S1044" s="258"/>
      <c r="T1044" s="258" t="s">
        <v>1230</v>
      </c>
      <c r="U1044" s="258"/>
      <c r="V1044" s="258"/>
      <c r="X1044" s="271"/>
      <c r="Y1044" s="257"/>
      <c r="Z1044" s="257"/>
      <c r="AA1044" s="257"/>
      <c r="AB1044" s="257"/>
      <c r="AC1044" s="257"/>
      <c r="AD1044" s="257"/>
      <c r="AE1044" s="257"/>
      <c r="AF1044" s="257"/>
      <c r="AG1044" s="257"/>
      <c r="AH1044" s="257"/>
      <c r="AI1044" s="257"/>
      <c r="AJ1044" s="257"/>
    </row>
    <row r="1045" spans="3:36">
      <c r="C1045" s="284" t="s">
        <v>929</v>
      </c>
      <c r="E1045" s="280" t="s">
        <v>52</v>
      </c>
      <c r="F1045" s="267" t="s">
        <v>2488</v>
      </c>
      <c r="G1045" s="276">
        <v>-0.21994707630230001</v>
      </c>
      <c r="H1045" s="275">
        <v>-9.8602935600000004E-3</v>
      </c>
      <c r="I1045" s="275">
        <v>-1.3761935099999999E-2</v>
      </c>
      <c r="J1045" s="275">
        <v>-2.2764876423000003E-3</v>
      </c>
      <c r="K1045" s="274">
        <v>-0.19404836</v>
      </c>
      <c r="L1045" s="267">
        <v>-1.6728306896551723</v>
      </c>
      <c r="M1045" s="263">
        <v>-27.424358999999999</v>
      </c>
      <c r="N1045" s="263">
        <v>-3.4506690804827836E-2</v>
      </c>
      <c r="O1045" s="262">
        <v>-1.7894095215260001E-6</v>
      </c>
      <c r="P1045" s="262">
        <v>-5.1621715282516005E-9</v>
      </c>
      <c r="Q1045" s="285">
        <v>-0.20875040349500001</v>
      </c>
      <c r="R1045" s="281">
        <v>-8.3375338999999994E-5</v>
      </c>
      <c r="S1045" s="258"/>
      <c r="T1045" s="258" t="s">
        <v>1230</v>
      </c>
      <c r="U1045" s="258"/>
      <c r="V1045" s="258"/>
      <c r="X1045" s="271"/>
      <c r="Y1045" s="257"/>
      <c r="Z1045" s="257"/>
      <c r="AA1045" s="257"/>
      <c r="AB1045" s="257"/>
      <c r="AC1045" s="257"/>
      <c r="AD1045" s="257"/>
      <c r="AE1045" s="257"/>
      <c r="AF1045" s="257"/>
      <c r="AG1045" s="257"/>
      <c r="AH1045" s="257"/>
      <c r="AI1045" s="257"/>
      <c r="AJ1045" s="257"/>
    </row>
    <row r="1046" spans="3:36">
      <c r="C1046" s="284" t="s">
        <v>930</v>
      </c>
      <c r="D1046" s="292">
        <v>1</v>
      </c>
      <c r="E1046" s="280" t="s">
        <v>52</v>
      </c>
      <c r="F1046" s="267" t="s">
        <v>2489</v>
      </c>
      <c r="G1046" s="276">
        <v>-0.18990553073460001</v>
      </c>
      <c r="H1046" s="275">
        <v>-8.5135217500000009E-3</v>
      </c>
      <c r="I1046" s="275">
        <v>-1.188225618E-2</v>
      </c>
      <c r="J1046" s="275">
        <v>-1.9655528045999997E-3</v>
      </c>
      <c r="K1046" s="274">
        <v>-0.1675442</v>
      </c>
      <c r="L1046" s="267">
        <v>-1.4443465517241378</v>
      </c>
      <c r="M1046" s="263">
        <v>-23.678592999999999</v>
      </c>
      <c r="N1046" s="263">
        <v>-2.9793581731110422E-2</v>
      </c>
      <c r="O1046" s="262">
        <v>-1.5450023628639998E-6</v>
      </c>
      <c r="P1046" s="262">
        <v>-4.4570944505188095E-9</v>
      </c>
      <c r="Q1046" s="285">
        <v>-0.18023815116399999</v>
      </c>
      <c r="R1046" s="281">
        <v>-7.1987488000000002E-5</v>
      </c>
      <c r="S1046" s="258"/>
      <c r="T1046" s="258" t="s">
        <v>1230</v>
      </c>
      <c r="U1046" s="258"/>
      <c r="V1046" s="258"/>
      <c r="X1046" s="271"/>
      <c r="Y1046" s="257"/>
      <c r="Z1046" s="257"/>
      <c r="AA1046" s="257"/>
      <c r="AB1046" s="257"/>
      <c r="AC1046" s="257"/>
      <c r="AD1046" s="257"/>
      <c r="AE1046" s="257"/>
      <c r="AF1046" s="257"/>
      <c r="AG1046" s="257"/>
      <c r="AH1046" s="257"/>
      <c r="AI1046" s="257"/>
      <c r="AJ1046" s="257"/>
    </row>
    <row r="1047" spans="3:36">
      <c r="C1047" s="284" t="s">
        <v>931</v>
      </c>
      <c r="E1047" s="280" t="s">
        <v>52</v>
      </c>
      <c r="F1047" s="267" t="s">
        <v>2490</v>
      </c>
      <c r="G1047" s="276">
        <v>-9.6240258501100004E-2</v>
      </c>
      <c r="H1047" s="275">
        <v>-4.3144796719999995E-3</v>
      </c>
      <c r="I1047" s="275">
        <v>-6.0216856599999997E-3</v>
      </c>
      <c r="J1047" s="275">
        <v>-9.9610216910000007E-4</v>
      </c>
      <c r="K1047" s="274">
        <v>-8.4907991000000002E-2</v>
      </c>
      <c r="L1047" s="267">
        <v>-0.73196543965517236</v>
      </c>
      <c r="M1047" s="263">
        <v>-11.999829</v>
      </c>
      <c r="N1047" s="263">
        <v>-1.509878099753134E-2</v>
      </c>
      <c r="O1047" s="262">
        <v>-7.8297576024670016E-7</v>
      </c>
      <c r="P1047" s="262">
        <v>-2.2587647765181498E-9</v>
      </c>
      <c r="Q1047" s="285">
        <v>-9.1341028539100005E-2</v>
      </c>
      <c r="R1047" s="281">
        <v>-3.6481795E-5</v>
      </c>
      <c r="S1047" s="258"/>
      <c r="T1047" s="258" t="s">
        <v>1230</v>
      </c>
      <c r="U1047" s="258"/>
      <c r="V1047" s="258"/>
      <c r="X1047" s="271"/>
      <c r="Y1047" s="257"/>
      <c r="Z1047" s="257"/>
      <c r="AA1047" s="257"/>
      <c r="AB1047" s="257"/>
      <c r="AC1047" s="257"/>
      <c r="AD1047" s="257"/>
      <c r="AE1047" s="257"/>
      <c r="AF1047" s="257"/>
      <c r="AG1047" s="257"/>
      <c r="AH1047" s="257"/>
      <c r="AI1047" s="257"/>
      <c r="AJ1047" s="257"/>
    </row>
    <row r="1048" spans="3:36">
      <c r="C1048" s="284" t="s">
        <v>932</v>
      </c>
      <c r="E1048" s="280" t="s">
        <v>52</v>
      </c>
      <c r="F1048" s="267" t="s">
        <v>2491</v>
      </c>
      <c r="G1048" s="276">
        <v>-0.2113637746873</v>
      </c>
      <c r="H1048" s="275">
        <v>-9.4755015800000002E-3</v>
      </c>
      <c r="I1048" s="275">
        <v>-1.3224883939999999E-2</v>
      </c>
      <c r="J1048" s="275">
        <v>-2.1876491673000001E-3</v>
      </c>
      <c r="K1048" s="274">
        <v>-0.18647574</v>
      </c>
      <c r="L1048" s="267">
        <v>-1.6075494827586205</v>
      </c>
      <c r="M1048" s="263">
        <v>-26.354140000000001</v>
      </c>
      <c r="N1048" s="263">
        <v>-3.3160087007065353E-2</v>
      </c>
      <c r="O1048" s="262">
        <v>-1.7195788361690001E-6</v>
      </c>
      <c r="P1048" s="262">
        <v>-4.960720954474019E-9</v>
      </c>
      <c r="Q1048" s="285">
        <v>-0.20060403711499999</v>
      </c>
      <c r="R1048" s="281">
        <v>-8.0121667000000005E-5</v>
      </c>
      <c r="S1048" s="258"/>
      <c r="T1048" s="258" t="s">
        <v>1230</v>
      </c>
      <c r="U1048" s="258"/>
      <c r="V1048" s="258"/>
      <c r="X1048" s="271"/>
      <c r="Y1048" s="257"/>
      <c r="Z1048" s="257"/>
      <c r="AA1048" s="257"/>
      <c r="AB1048" s="257"/>
      <c r="AC1048" s="257"/>
      <c r="AD1048" s="257"/>
      <c r="AE1048" s="257"/>
      <c r="AF1048" s="257"/>
      <c r="AG1048" s="257"/>
      <c r="AH1048" s="257"/>
      <c r="AI1048" s="257"/>
      <c r="AJ1048" s="257"/>
    </row>
    <row r="1049" spans="3:36">
      <c r="C1049" s="284" t="s">
        <v>933</v>
      </c>
      <c r="E1049" s="280" t="s">
        <v>52</v>
      </c>
      <c r="F1049" s="267" t="s">
        <v>2492</v>
      </c>
      <c r="G1049" s="276">
        <v>-0.114279010687</v>
      </c>
      <c r="H1049" s="275">
        <v>-2.1452150640000001E-2</v>
      </c>
      <c r="I1049" s="275">
        <v>-2.994060028E-2</v>
      </c>
      <c r="J1049" s="275">
        <v>-4.9527487669999998E-3</v>
      </c>
      <c r="K1049" s="274">
        <v>-5.7933511E-2</v>
      </c>
      <c r="L1049" s="267">
        <v>-0.49942681896551722</v>
      </c>
      <c r="M1049" s="263">
        <v>-59.664703000000003</v>
      </c>
      <c r="N1049" s="263">
        <v>-2.1093091565307396E-2</v>
      </c>
      <c r="O1049" s="262">
        <v>-9.7913670690800008E-7</v>
      </c>
      <c r="P1049" s="262">
        <v>-2.4386304875794997E-9</v>
      </c>
      <c r="Q1049" s="285">
        <v>-0.45415940570200003</v>
      </c>
      <c r="R1049" s="281">
        <v>-9.9723628000000005E-5</v>
      </c>
      <c r="S1049" s="258"/>
      <c r="T1049" s="258" t="s">
        <v>1230</v>
      </c>
      <c r="U1049" s="258"/>
      <c r="V1049" s="258"/>
      <c r="X1049" s="271"/>
      <c r="Y1049" s="257"/>
      <c r="Z1049" s="257"/>
      <c r="AA1049" s="257"/>
      <c r="AB1049" s="257"/>
      <c r="AC1049" s="257"/>
      <c r="AD1049" s="257"/>
      <c r="AE1049" s="257"/>
      <c r="AF1049" s="257"/>
      <c r="AG1049" s="257"/>
      <c r="AH1049" s="257"/>
      <c r="AI1049" s="257"/>
      <c r="AJ1049" s="257"/>
    </row>
    <row r="1050" spans="3:36">
      <c r="C1050" s="284" t="s">
        <v>934</v>
      </c>
      <c r="E1050" s="280" t="s">
        <v>52</v>
      </c>
      <c r="F1050" s="267" t="s">
        <v>2493</v>
      </c>
      <c r="G1050" s="276">
        <v>1.4979036461100003E-2</v>
      </c>
      <c r="H1050" s="275">
        <v>-8.2730267599999997E-3</v>
      </c>
      <c r="I1050" s="275">
        <v>-1.1546599139999999E-2</v>
      </c>
      <c r="J1050" s="275">
        <v>-1.9100286389E-3</v>
      </c>
      <c r="K1050" s="274">
        <v>3.6708691000000002E-2</v>
      </c>
      <c r="L1050" s="267">
        <v>0.31645423275862067</v>
      </c>
      <c r="M1050" s="263">
        <v>-23.009706000000001</v>
      </c>
      <c r="N1050" s="263">
        <v>6.1670772845296459E-4</v>
      </c>
      <c r="O1050" s="262">
        <v>9.4801805512000035E-8</v>
      </c>
      <c r="P1050" s="262">
        <v>4.8494376552206988E-10</v>
      </c>
      <c r="Q1050" s="285">
        <v>-0.17514667717599999</v>
      </c>
      <c r="R1050" s="281">
        <v>-2.5218291000000001E-5</v>
      </c>
      <c r="S1050" s="258"/>
      <c r="T1050" s="258" t="s">
        <v>1230</v>
      </c>
      <c r="U1050" s="258"/>
      <c r="V1050" s="258"/>
      <c r="X1050" s="271"/>
      <c r="Y1050" s="257"/>
      <c r="Z1050" s="257"/>
      <c r="AA1050" s="257"/>
      <c r="AB1050" s="257"/>
      <c r="AC1050" s="257"/>
      <c r="AD1050" s="257"/>
      <c r="AE1050" s="257"/>
      <c r="AF1050" s="257"/>
      <c r="AG1050" s="257"/>
      <c r="AH1050" s="257"/>
      <c r="AI1050" s="257"/>
      <c r="AJ1050" s="257"/>
    </row>
    <row r="1051" spans="3:36">
      <c r="C1051" s="284" t="s">
        <v>935</v>
      </c>
      <c r="E1051" s="280" t="s">
        <v>52</v>
      </c>
      <c r="F1051" s="267" t="s">
        <v>2494</v>
      </c>
      <c r="G1051" s="276">
        <v>-0.22960329304050001</v>
      </c>
      <c r="H1051" s="275">
        <v>-1.029318444E-2</v>
      </c>
      <c r="I1051" s="275">
        <v>-1.436611757E-2</v>
      </c>
      <c r="J1051" s="275">
        <v>-2.3764310305000006E-3</v>
      </c>
      <c r="K1051" s="274">
        <v>-0.20256756000000001</v>
      </c>
      <c r="L1051" s="267">
        <v>-1.7462720689655171</v>
      </c>
      <c r="M1051" s="263">
        <v>-28.628354999999999</v>
      </c>
      <c r="N1051" s="263">
        <v>-3.6021618484550301E-2</v>
      </c>
      <c r="O1051" s="262">
        <v>-1.8679689524150002E-6</v>
      </c>
      <c r="P1051" s="262">
        <v>-5.3888034815123211E-9</v>
      </c>
      <c r="Q1051" s="285">
        <v>-0.21791505067300002</v>
      </c>
      <c r="R1051" s="281">
        <v>-8.7035720000000006E-5</v>
      </c>
      <c r="S1051" s="258"/>
      <c r="T1051" s="258" t="s">
        <v>1230</v>
      </c>
      <c r="U1051" s="258"/>
      <c r="V1051" s="258"/>
      <c r="X1051" s="271"/>
      <c r="Y1051" s="257"/>
      <c r="Z1051" s="257"/>
      <c r="AA1051" s="257"/>
      <c r="AB1051" s="257"/>
      <c r="AC1051" s="257"/>
      <c r="AD1051" s="257"/>
      <c r="AE1051" s="257"/>
      <c r="AF1051" s="257"/>
      <c r="AG1051" s="257"/>
      <c r="AH1051" s="257"/>
      <c r="AI1051" s="257"/>
      <c r="AJ1051" s="257"/>
    </row>
    <row r="1052" spans="3:36">
      <c r="C1052" s="284" t="s">
        <v>936</v>
      </c>
      <c r="D1052" s="292">
        <v>1</v>
      </c>
      <c r="E1052" s="280" t="s">
        <v>52</v>
      </c>
      <c r="F1052" s="267" t="s">
        <v>2495</v>
      </c>
      <c r="G1052" s="276">
        <v>-0.19848883218970001</v>
      </c>
      <c r="H1052" s="275">
        <v>-8.8983136699999996E-3</v>
      </c>
      <c r="I1052" s="275">
        <v>-1.2419307249999999E-2</v>
      </c>
      <c r="J1052" s="275">
        <v>-2.0543912696999998E-3</v>
      </c>
      <c r="K1052" s="274">
        <v>-0.17511682000000001</v>
      </c>
      <c r="L1052" s="267">
        <v>-1.5096277586206897</v>
      </c>
      <c r="M1052" s="263">
        <v>-24.748812000000001</v>
      </c>
      <c r="N1052" s="263">
        <v>-3.1140183760413852E-2</v>
      </c>
      <c r="O1052" s="262">
        <v>-1.6148329481089999E-6</v>
      </c>
      <c r="P1052" s="262">
        <v>-4.6585450042874883E-9</v>
      </c>
      <c r="Q1052" s="285">
        <v>-0.18838450754399999</v>
      </c>
      <c r="R1052" s="281">
        <v>-7.5241160000000005E-5</v>
      </c>
      <c r="S1052" s="258"/>
      <c r="T1052" s="258" t="s">
        <v>1230</v>
      </c>
      <c r="U1052" s="258"/>
      <c r="V1052" s="258"/>
      <c r="X1052" s="271"/>
      <c r="Y1052" s="257"/>
      <c r="Z1052" s="257"/>
      <c r="AA1052" s="257"/>
      <c r="AB1052" s="257"/>
      <c r="AC1052" s="257"/>
      <c r="AD1052" s="257"/>
      <c r="AE1052" s="257"/>
      <c r="AF1052" s="257"/>
      <c r="AG1052" s="257"/>
      <c r="AH1052" s="257"/>
      <c r="AI1052" s="257"/>
      <c r="AJ1052" s="257"/>
    </row>
    <row r="1053" spans="3:36">
      <c r="C1053" s="284" t="s">
        <v>937</v>
      </c>
      <c r="E1053" s="280" t="s">
        <v>52</v>
      </c>
      <c r="F1053" s="267" t="s">
        <v>2496</v>
      </c>
      <c r="G1053" s="276">
        <v>-0.1008537828055</v>
      </c>
      <c r="H1053" s="275">
        <v>-4.5213053009999999E-3</v>
      </c>
      <c r="I1053" s="275">
        <v>-6.3103506300000002E-3</v>
      </c>
      <c r="J1053" s="275">
        <v>-1.0438528744999998E-3</v>
      </c>
      <c r="K1053" s="274">
        <v>-8.8978273999999996E-2</v>
      </c>
      <c r="L1053" s="267">
        <v>-0.76705408620689652</v>
      </c>
      <c r="M1053" s="263">
        <v>-12.575072</v>
      </c>
      <c r="N1053" s="263">
        <v>-1.582257976191688E-2</v>
      </c>
      <c r="O1053" s="262">
        <v>-8.205097085588E-7</v>
      </c>
      <c r="P1053" s="262">
        <v>-2.3670444980508596E-9</v>
      </c>
      <c r="Q1053" s="285">
        <v>-9.5719694968499996E-2</v>
      </c>
      <c r="R1053" s="281">
        <v>-3.8230642999999997E-5</v>
      </c>
      <c r="S1053" s="258"/>
      <c r="T1053" s="258" t="s">
        <v>1230</v>
      </c>
      <c r="U1053" s="258"/>
      <c r="V1053" s="258"/>
      <c r="X1053" s="271"/>
      <c r="Y1053" s="257"/>
      <c r="Z1053" s="257"/>
      <c r="AA1053" s="257"/>
      <c r="AB1053" s="257"/>
      <c r="AC1053" s="257"/>
      <c r="AD1053" s="257"/>
      <c r="AE1053" s="257"/>
      <c r="AF1053" s="257"/>
      <c r="AG1053" s="257"/>
      <c r="AH1053" s="257"/>
      <c r="AI1053" s="257"/>
      <c r="AJ1053" s="257"/>
    </row>
    <row r="1054" spans="3:36">
      <c r="C1054" s="273" t="s">
        <v>891</v>
      </c>
      <c r="D1054" s="272" t="s">
        <v>95</v>
      </c>
      <c r="F1054" s="291"/>
      <c r="G1054" s="291"/>
      <c r="H1054" s="289"/>
      <c r="I1054" s="289"/>
      <c r="J1054" s="289"/>
      <c r="K1054" s="289"/>
      <c r="L1054" s="290"/>
      <c r="M1054" s="290"/>
      <c r="N1054" s="290"/>
      <c r="O1054" s="289"/>
      <c r="P1054" s="289"/>
      <c r="Q1054" s="289"/>
      <c r="R1054" s="280"/>
      <c r="X1054" s="257"/>
      <c r="Y1054" s="257"/>
      <c r="Z1054" s="257"/>
      <c r="AA1054" s="257"/>
      <c r="AB1054" s="257"/>
      <c r="AC1054" s="257"/>
      <c r="AD1054" s="257"/>
      <c r="AE1054" s="257"/>
      <c r="AF1054" s="257"/>
      <c r="AG1054" s="257"/>
      <c r="AH1054" s="257"/>
      <c r="AI1054" s="257"/>
      <c r="AJ1054" s="257"/>
    </row>
    <row r="1055" spans="3:36">
      <c r="C1055" s="284" t="s">
        <v>938</v>
      </c>
      <c r="E1055" s="280" t="s">
        <v>52</v>
      </c>
      <c r="F1055" s="267" t="s">
        <v>2497</v>
      </c>
      <c r="G1055" s="276">
        <v>-5.0527799348000002E-2</v>
      </c>
      <c r="H1055" s="275">
        <v>-1.854216144E-2</v>
      </c>
      <c r="I1055" s="275">
        <v>-2.5879151110000002E-2</v>
      </c>
      <c r="J1055" s="275">
        <v>-4.2809072980000001E-3</v>
      </c>
      <c r="K1055" s="274">
        <v>-1.8255795000000001E-3</v>
      </c>
      <c r="L1055" s="267">
        <v>-1.5737754310344826E-2</v>
      </c>
      <c r="M1055" s="263">
        <v>-51.571173000000002</v>
      </c>
      <c r="N1055" s="263">
        <v>-1.108132077004818E-2</v>
      </c>
      <c r="O1055" s="262">
        <v>-4.6032269301900002E-7</v>
      </c>
      <c r="P1055" s="262">
        <v>-9.4316114059470004E-10</v>
      </c>
      <c r="Q1055" s="285">
        <v>-0.39255258245100005</v>
      </c>
      <c r="R1055" s="281">
        <v>-7.5377826E-5</v>
      </c>
      <c r="S1055" s="258"/>
      <c r="T1055" s="258" t="s">
        <v>1447</v>
      </c>
      <c r="U1055" s="258"/>
      <c r="V1055" s="258"/>
      <c r="X1055" s="299"/>
      <c r="Y1055" s="257"/>
      <c r="Z1055" s="257"/>
      <c r="AA1055" s="257"/>
      <c r="AB1055" s="257"/>
      <c r="AC1055" s="257"/>
      <c r="AD1055" s="257"/>
      <c r="AE1055" s="257"/>
      <c r="AF1055" s="257"/>
      <c r="AG1055" s="257"/>
      <c r="AH1055" s="257"/>
      <c r="AI1055" s="257"/>
      <c r="AJ1055" s="257"/>
    </row>
    <row r="1056" spans="3:36">
      <c r="C1056" s="284" t="s">
        <v>939</v>
      </c>
      <c r="E1056" s="280" t="s">
        <v>52</v>
      </c>
      <c r="F1056" s="267" t="s">
        <v>2498</v>
      </c>
      <c r="G1056" s="276">
        <v>-0.483883576333</v>
      </c>
      <c r="H1056" s="275">
        <v>-2.1692646080000003E-2</v>
      </c>
      <c r="I1056" s="275">
        <v>-3.0276257319999996E-2</v>
      </c>
      <c r="J1056" s="275">
        <v>-5.0082729329999996E-3</v>
      </c>
      <c r="K1056" s="274">
        <v>-0.42690640000000002</v>
      </c>
      <c r="L1056" s="267">
        <v>-3.6802275862068967</v>
      </c>
      <c r="M1056" s="263">
        <v>-60.333590000000001</v>
      </c>
      <c r="N1056" s="263">
        <v>-7.5914717389620759E-2</v>
      </c>
      <c r="O1056" s="262">
        <v>-3.9367008255590001E-6</v>
      </c>
      <c r="P1056" s="262">
        <v>-1.1356776873617E-8</v>
      </c>
      <c r="Q1056" s="285">
        <v>-0.45925087968900002</v>
      </c>
      <c r="R1056" s="281">
        <v>-1.8342575000000001E-4</v>
      </c>
      <c r="S1056" s="258"/>
      <c r="T1056" s="258" t="s">
        <v>1447</v>
      </c>
      <c r="U1056" s="258"/>
      <c r="V1056" s="258"/>
      <c r="X1056" s="299"/>
      <c r="Y1056" s="257"/>
      <c r="Z1056" s="257"/>
      <c r="AA1056" s="257"/>
      <c r="AB1056" s="257"/>
      <c r="AC1056" s="257"/>
      <c r="AD1056" s="257"/>
      <c r="AE1056" s="257"/>
      <c r="AF1056" s="257"/>
      <c r="AG1056" s="257"/>
      <c r="AH1056" s="257"/>
      <c r="AI1056" s="257"/>
      <c r="AJ1056" s="257"/>
    </row>
    <row r="1057" spans="3:36">
      <c r="C1057" s="284" t="s">
        <v>940</v>
      </c>
      <c r="E1057" s="280" t="s">
        <v>52</v>
      </c>
      <c r="F1057" s="267" t="s">
        <v>2499</v>
      </c>
      <c r="G1057" s="276">
        <v>-4.09273686395E-2</v>
      </c>
      <c r="H1057" s="275">
        <v>-1.1351362340000001E-2</v>
      </c>
      <c r="I1057" s="275">
        <v>-1.5843008239999998E-2</v>
      </c>
      <c r="J1057" s="275">
        <v>-2.6207370594999997E-3</v>
      </c>
      <c r="K1057" s="274">
        <v>-1.1112261E-2</v>
      </c>
      <c r="L1057" s="267">
        <v>-9.5795353448275861E-2</v>
      </c>
      <c r="M1057" s="263">
        <v>-31.571456999999999</v>
      </c>
      <c r="N1057" s="263">
        <v>-8.2650933056144012E-3</v>
      </c>
      <c r="O1057" s="262">
        <v>-3.6176309704200001E-7</v>
      </c>
      <c r="P1057" s="262">
        <v>-8.1865257869530992E-10</v>
      </c>
      <c r="Q1057" s="285">
        <v>-0.24031752821899999</v>
      </c>
      <c r="R1057" s="281">
        <v>-4.8386663999999997E-5</v>
      </c>
      <c r="S1057" s="258"/>
      <c r="T1057" s="258" t="s">
        <v>1447</v>
      </c>
      <c r="U1057" s="258"/>
      <c r="V1057" s="258"/>
      <c r="X1057" s="299"/>
      <c r="Y1057" s="257"/>
      <c r="Z1057" s="257"/>
      <c r="AA1057" s="257"/>
      <c r="AB1057" s="257"/>
      <c r="AC1057" s="257"/>
      <c r="AD1057" s="257"/>
      <c r="AE1057" s="257"/>
      <c r="AF1057" s="257"/>
      <c r="AG1057" s="257"/>
      <c r="AH1057" s="257"/>
      <c r="AI1057" s="257"/>
      <c r="AJ1057" s="257"/>
    </row>
    <row r="1058" spans="3:36">
      <c r="C1058" s="284" t="s">
        <v>941</v>
      </c>
      <c r="E1058" s="280" t="s">
        <v>52</v>
      </c>
      <c r="F1058" s="267" t="s">
        <v>2500</v>
      </c>
      <c r="G1058" s="276">
        <v>-0.20278047306220001</v>
      </c>
      <c r="H1058" s="275">
        <v>-9.0907095800000001E-3</v>
      </c>
      <c r="I1058" s="275">
        <v>-1.2687832880000001E-2</v>
      </c>
      <c r="J1058" s="275">
        <v>-2.0988106021999999E-3</v>
      </c>
      <c r="K1058" s="274">
        <v>-0.17890312</v>
      </c>
      <c r="L1058" s="267">
        <v>-1.5422682758620689</v>
      </c>
      <c r="M1058" s="263">
        <v>-25.283920999999999</v>
      </c>
      <c r="N1058" s="263">
        <v>-3.1813484746237894E-2</v>
      </c>
      <c r="O1058" s="262">
        <v>-1.6497482408259998E-6</v>
      </c>
      <c r="P1058" s="262">
        <v>-4.7592702906163307E-9</v>
      </c>
      <c r="Q1058" s="285">
        <v>-0.19245768073500003</v>
      </c>
      <c r="R1058" s="281">
        <v>-7.6867995999999999E-5</v>
      </c>
      <c r="S1058" s="258"/>
      <c r="T1058" s="258" t="s">
        <v>1447</v>
      </c>
      <c r="U1058" s="258"/>
      <c r="V1058" s="258"/>
      <c r="X1058" s="299"/>
      <c r="Y1058" s="257"/>
      <c r="Z1058" s="257"/>
      <c r="AA1058" s="257"/>
      <c r="AB1058" s="257"/>
      <c r="AC1058" s="257"/>
      <c r="AD1058" s="257"/>
      <c r="AE1058" s="257"/>
      <c r="AF1058" s="257"/>
      <c r="AG1058" s="257"/>
      <c r="AH1058" s="257"/>
      <c r="AI1058" s="257"/>
      <c r="AJ1058" s="257"/>
    </row>
    <row r="1059" spans="3:36">
      <c r="C1059" s="284" t="s">
        <v>942</v>
      </c>
      <c r="E1059" s="280" t="s">
        <v>52</v>
      </c>
      <c r="F1059" s="267" t="s">
        <v>2501</v>
      </c>
      <c r="G1059" s="276">
        <v>-3.6492847950000011E-2</v>
      </c>
      <c r="H1059" s="275">
        <v>-1.7964973530000001E-2</v>
      </c>
      <c r="I1059" s="275">
        <v>-2.5073573920000002E-2</v>
      </c>
      <c r="J1059" s="275">
        <v>-4.1476495000000004E-3</v>
      </c>
      <c r="K1059" s="274">
        <v>1.0693349E-2</v>
      </c>
      <c r="L1059" s="267">
        <v>9.2184043103448271E-2</v>
      </c>
      <c r="M1059" s="263">
        <v>-49.965845000000002</v>
      </c>
      <c r="N1059" s="263">
        <v>-8.8895061544371715E-3</v>
      </c>
      <c r="O1059" s="262">
        <v>-3.4629677503399998E-7</v>
      </c>
      <c r="P1059" s="262">
        <v>-6.1298448549679993E-10</v>
      </c>
      <c r="Q1059" s="285">
        <v>-0.38033304287999997</v>
      </c>
      <c r="R1059" s="281">
        <v>-7.0237227E-5</v>
      </c>
      <c r="S1059" s="258"/>
      <c r="T1059" s="258" t="s">
        <v>1447</v>
      </c>
      <c r="U1059" s="258"/>
      <c r="V1059" s="258"/>
      <c r="X1059" s="299"/>
      <c r="Y1059" s="257"/>
      <c r="Z1059" s="257"/>
      <c r="AA1059" s="257"/>
      <c r="AB1059" s="257"/>
      <c r="AC1059" s="257"/>
      <c r="AD1059" s="257"/>
      <c r="AE1059" s="257"/>
      <c r="AF1059" s="257"/>
      <c r="AG1059" s="257"/>
      <c r="AH1059" s="257"/>
      <c r="AI1059" s="257"/>
      <c r="AJ1059" s="257"/>
    </row>
    <row r="1060" spans="3:36">
      <c r="C1060" s="284" t="s">
        <v>943</v>
      </c>
      <c r="E1060" s="280" t="s">
        <v>52</v>
      </c>
      <c r="F1060" s="267" t="s">
        <v>2502</v>
      </c>
      <c r="G1060" s="276">
        <v>-0.38946726823700001</v>
      </c>
      <c r="H1060" s="275">
        <v>-1.7459934190000002E-2</v>
      </c>
      <c r="I1060" s="275">
        <v>-2.436869514E-2</v>
      </c>
      <c r="J1060" s="275">
        <v>-4.0310489070000009E-3</v>
      </c>
      <c r="K1060" s="274">
        <v>-0.34360759000000002</v>
      </c>
      <c r="L1060" s="267">
        <v>-2.9621343965517242</v>
      </c>
      <c r="M1060" s="263">
        <v>-48.561182000000002</v>
      </c>
      <c r="N1060" s="263">
        <v>-6.1102089564058631E-2</v>
      </c>
      <c r="O1060" s="262">
        <v>-3.1685640666119999E-6</v>
      </c>
      <c r="P1060" s="262">
        <v>-9.1408207429078036E-9</v>
      </c>
      <c r="Q1060" s="285">
        <v>-0.36964094950600002</v>
      </c>
      <c r="R1060" s="281">
        <v>-1.4763535999999999E-4</v>
      </c>
      <c r="S1060" s="258"/>
      <c r="T1060" s="258" t="s">
        <v>1447</v>
      </c>
      <c r="U1060" s="258"/>
      <c r="V1060" s="258"/>
      <c r="X1060" s="299"/>
      <c r="Y1060" s="257"/>
      <c r="Z1060" s="257"/>
      <c r="AA1060" s="257"/>
      <c r="AB1060" s="257"/>
      <c r="AC1060" s="257"/>
      <c r="AD1060" s="257"/>
      <c r="AE1060" s="257"/>
      <c r="AF1060" s="257"/>
      <c r="AG1060" s="257"/>
      <c r="AH1060" s="257"/>
      <c r="AI1060" s="257"/>
      <c r="AJ1060" s="257"/>
    </row>
    <row r="1061" spans="3:36">
      <c r="C1061" s="284" t="s">
        <v>944</v>
      </c>
      <c r="E1061" s="280" t="s">
        <v>52</v>
      </c>
      <c r="F1061" s="267" t="s">
        <v>2503</v>
      </c>
      <c r="G1061" s="276">
        <v>-2.2049658444999998E-2</v>
      </c>
      <c r="H1061" s="275">
        <v>-1.3833270759999999E-2</v>
      </c>
      <c r="I1061" s="275">
        <v>-1.930698803E-2</v>
      </c>
      <c r="J1061" s="275">
        <v>-3.193745655E-3</v>
      </c>
      <c r="K1061" s="274">
        <v>1.4284346E-2</v>
      </c>
      <c r="L1061" s="267">
        <v>0.12314091379310343</v>
      </c>
      <c r="M1061" s="263">
        <v>-38.474369000000003</v>
      </c>
      <c r="N1061" s="263">
        <v>-5.948386798333238E-3</v>
      </c>
      <c r="O1061" s="262">
        <v>-2.1825055940499999E-7</v>
      </c>
      <c r="P1061" s="262">
        <v>-3.2595996410630009E-10</v>
      </c>
      <c r="Q1061" s="285">
        <v>-0.29286153137199999</v>
      </c>
      <c r="R1061" s="281">
        <v>-5.2727023000000001E-5</v>
      </c>
      <c r="S1061" s="258"/>
      <c r="T1061" s="257" t="s">
        <v>1446</v>
      </c>
      <c r="U1061" s="258"/>
      <c r="V1061" s="258"/>
      <c r="X1061" s="299"/>
      <c r="Y1061" s="257"/>
      <c r="Z1061" s="257"/>
      <c r="AA1061" s="257"/>
      <c r="AB1061" s="257"/>
      <c r="AC1061" s="257"/>
      <c r="AD1061" s="257"/>
      <c r="AE1061" s="257"/>
      <c r="AF1061" s="257"/>
      <c r="AG1061" s="257"/>
      <c r="AH1061" s="257"/>
      <c r="AI1061" s="257"/>
      <c r="AJ1061" s="257"/>
    </row>
    <row r="1062" spans="3:36">
      <c r="C1062" s="284" t="s">
        <v>945</v>
      </c>
      <c r="E1062" s="280" t="s">
        <v>52</v>
      </c>
      <c r="F1062" s="267" t="s">
        <v>2504</v>
      </c>
      <c r="G1062" s="276">
        <v>1.8093313496999996E-2</v>
      </c>
      <c r="H1062" s="275">
        <v>-1.4477796419999999E-2</v>
      </c>
      <c r="I1062" s="275">
        <v>-2.0206548849999999E-2</v>
      </c>
      <c r="J1062" s="275">
        <v>-3.3425502330000001E-3</v>
      </c>
      <c r="K1062" s="274">
        <v>5.6120208999999997E-2</v>
      </c>
      <c r="L1062" s="267">
        <v>0.48379490517241375</v>
      </c>
      <c r="M1062" s="263">
        <v>-40.266986000000003</v>
      </c>
      <c r="N1062" s="263">
        <v>-1.2413733491863999E-4</v>
      </c>
      <c r="O1062" s="262">
        <v>1.0094315463000007E-7</v>
      </c>
      <c r="P1062" s="262">
        <v>6.5264619758850004E-10</v>
      </c>
      <c r="Q1062" s="285">
        <v>-0.306506680059</v>
      </c>
      <c r="R1062" s="281">
        <v>-4.5952647E-5</v>
      </c>
      <c r="S1062" s="258"/>
      <c r="T1062" s="257" t="s">
        <v>1446</v>
      </c>
      <c r="U1062" s="258"/>
      <c r="V1062" s="258"/>
      <c r="X1062" s="299"/>
      <c r="Y1062" s="257"/>
      <c r="Z1062" s="257"/>
      <c r="AA1062" s="257"/>
      <c r="AB1062" s="257"/>
      <c r="AC1062" s="257"/>
      <c r="AD1062" s="257"/>
      <c r="AE1062" s="257"/>
      <c r="AF1062" s="257"/>
      <c r="AG1062" s="257"/>
      <c r="AH1062" s="257"/>
      <c r="AI1062" s="257"/>
      <c r="AJ1062" s="257"/>
    </row>
    <row r="1063" spans="3:36">
      <c r="C1063" s="284" t="s">
        <v>946</v>
      </c>
      <c r="D1063" s="293">
        <v>1</v>
      </c>
      <c r="E1063" s="280" t="s">
        <v>52</v>
      </c>
      <c r="F1063" s="267" t="s">
        <v>2505</v>
      </c>
      <c r="G1063" s="276">
        <v>-0.114279010687</v>
      </c>
      <c r="H1063" s="275">
        <v>-2.1452150640000001E-2</v>
      </c>
      <c r="I1063" s="275">
        <v>-2.994060028E-2</v>
      </c>
      <c r="J1063" s="275">
        <v>-4.9527487669999998E-3</v>
      </c>
      <c r="K1063" s="274">
        <v>-5.7933511E-2</v>
      </c>
      <c r="L1063" s="267">
        <v>-0.49942681896551722</v>
      </c>
      <c r="M1063" s="263">
        <v>-59.664703000000003</v>
      </c>
      <c r="N1063" s="263">
        <v>-2.1093091565307396E-2</v>
      </c>
      <c r="O1063" s="262">
        <v>-9.7913670690800008E-7</v>
      </c>
      <c r="P1063" s="262">
        <v>-2.4386304875794997E-9</v>
      </c>
      <c r="Q1063" s="285">
        <v>-0.45415940570200003</v>
      </c>
      <c r="R1063" s="281">
        <v>-9.9723628000000005E-5</v>
      </c>
      <c r="S1063" s="258"/>
      <c r="T1063" s="257" t="s">
        <v>1446</v>
      </c>
      <c r="U1063" s="258"/>
      <c r="V1063" s="258"/>
      <c r="X1063" s="299"/>
      <c r="Y1063" s="257"/>
      <c r="Z1063" s="257"/>
      <c r="AA1063" s="257"/>
      <c r="AB1063" s="257"/>
      <c r="AC1063" s="257"/>
      <c r="AD1063" s="257"/>
      <c r="AE1063" s="257"/>
      <c r="AF1063" s="257"/>
      <c r="AG1063" s="257"/>
      <c r="AH1063" s="257"/>
      <c r="AI1063" s="257"/>
      <c r="AJ1063" s="257"/>
    </row>
    <row r="1064" spans="3:36">
      <c r="C1064" s="284" t="s">
        <v>947</v>
      </c>
      <c r="E1064" s="280" t="s">
        <v>52</v>
      </c>
      <c r="F1064" s="267" t="s">
        <v>2506</v>
      </c>
      <c r="G1064" s="276">
        <v>1.1644945000000712E-4</v>
      </c>
      <c r="H1064" s="275">
        <v>-1.4607663919999998E-2</v>
      </c>
      <c r="I1064" s="275">
        <v>-2.0387803429999997E-2</v>
      </c>
      <c r="J1064" s="275">
        <v>-3.3725332000000001E-3</v>
      </c>
      <c r="K1064" s="274">
        <v>3.8484450000000003E-2</v>
      </c>
      <c r="L1064" s="267">
        <v>0.33176250000000002</v>
      </c>
      <c r="M1064" s="263">
        <v>-40.628185000000002</v>
      </c>
      <c r="N1064" s="263">
        <v>-2.813456394985273E-3</v>
      </c>
      <c r="O1064" s="262">
        <v>-4.3264673723999978E-8</v>
      </c>
      <c r="P1064" s="262">
        <v>2.2064672346090001E-10</v>
      </c>
      <c r="Q1064" s="285">
        <v>-0.30925608121199999</v>
      </c>
      <c r="R1064" s="281">
        <v>-5.0431944000000001E-5</v>
      </c>
      <c r="S1064" s="258"/>
      <c r="T1064" s="257" t="s">
        <v>1446</v>
      </c>
      <c r="U1064" s="258"/>
      <c r="V1064" s="258"/>
      <c r="X1064" s="299"/>
      <c r="Y1064" s="257"/>
      <c r="Z1064" s="257"/>
      <c r="AA1064" s="257"/>
      <c r="AB1064" s="257"/>
      <c r="AC1064" s="257"/>
      <c r="AD1064" s="257"/>
      <c r="AE1064" s="257"/>
      <c r="AF1064" s="257"/>
      <c r="AG1064" s="257"/>
      <c r="AH1064" s="257"/>
      <c r="AI1064" s="257"/>
      <c r="AJ1064" s="257"/>
    </row>
    <row r="1065" spans="3:36">
      <c r="C1065" s="284" t="s">
        <v>948</v>
      </c>
      <c r="E1065" s="280" t="s">
        <v>52</v>
      </c>
      <c r="F1065" s="267" t="s">
        <v>2507</v>
      </c>
      <c r="G1065" s="276">
        <v>1.6724281353100001E-2</v>
      </c>
      <c r="H1065" s="275">
        <v>-1.11589663E-2</v>
      </c>
      <c r="I1065" s="275">
        <v>-1.5574482610000001E-2</v>
      </c>
      <c r="J1065" s="275">
        <v>-2.5763177369000001E-3</v>
      </c>
      <c r="K1065" s="274">
        <v>4.6034048000000001E-2</v>
      </c>
      <c r="L1065" s="267">
        <v>0.39684524137931032</v>
      </c>
      <c r="M1065" s="263">
        <v>-31.036348</v>
      </c>
      <c r="N1065" s="263">
        <v>3.161058859404342E-4</v>
      </c>
      <c r="O1065" s="262">
        <v>1.0003220557699999E-7</v>
      </c>
      <c r="P1065" s="262">
        <v>5.7010787774143015E-10</v>
      </c>
      <c r="Q1065" s="285">
        <v>-0.23624435502900001</v>
      </c>
      <c r="R1065" s="281">
        <v>-3.4795643E-5</v>
      </c>
      <c r="S1065" s="258"/>
      <c r="T1065" s="257" t="s">
        <v>1446</v>
      </c>
      <c r="U1065" s="258"/>
      <c r="V1065" s="258"/>
      <c r="X1065" s="299"/>
      <c r="Y1065" s="257"/>
      <c r="Z1065" s="257"/>
      <c r="AA1065" s="257"/>
      <c r="AB1065" s="257"/>
      <c r="AC1065" s="257"/>
      <c r="AD1065" s="257"/>
      <c r="AE1065" s="257"/>
      <c r="AF1065" s="257"/>
      <c r="AG1065" s="257"/>
      <c r="AH1065" s="257"/>
      <c r="AI1065" s="257"/>
      <c r="AJ1065" s="257"/>
    </row>
    <row r="1066" spans="3:36">
      <c r="C1066" s="284" t="s">
        <v>949</v>
      </c>
      <c r="E1066" s="280" t="s">
        <v>52</v>
      </c>
      <c r="F1066" s="267" t="s">
        <v>2508</v>
      </c>
      <c r="G1066" s="276">
        <v>-0.25213445230629999</v>
      </c>
      <c r="H1066" s="275">
        <v>-1.1303263229999999E-2</v>
      </c>
      <c r="I1066" s="275">
        <v>-1.5775876840000001E-2</v>
      </c>
      <c r="J1066" s="275">
        <v>-2.6096322363000002E-3</v>
      </c>
      <c r="K1066" s="274">
        <v>-0.22244568000000001</v>
      </c>
      <c r="L1066" s="267">
        <v>-1.917635172413793</v>
      </c>
      <c r="M1066" s="263">
        <v>-31.43768</v>
      </c>
      <c r="N1066" s="263">
        <v>-3.9556449434418321E-2</v>
      </c>
      <c r="O1066" s="262">
        <v>-2.0512742715000003E-6</v>
      </c>
      <c r="P1066" s="262">
        <v>-5.9176112950794688E-9</v>
      </c>
      <c r="Q1066" s="285">
        <v>-0.23929923742100001</v>
      </c>
      <c r="R1066" s="281">
        <v>-9.5576608000000004E-5</v>
      </c>
      <c r="S1066" s="258"/>
      <c r="T1066" s="258" t="s">
        <v>1447</v>
      </c>
      <c r="U1066" s="258"/>
      <c r="V1066" s="258"/>
      <c r="X1066" s="299"/>
      <c r="Y1066" s="257"/>
      <c r="Z1066" s="257"/>
      <c r="AA1066" s="257"/>
      <c r="AB1066" s="257"/>
      <c r="AC1066" s="257"/>
      <c r="AD1066" s="257"/>
      <c r="AE1066" s="257"/>
      <c r="AF1066" s="257"/>
      <c r="AG1066" s="257"/>
      <c r="AH1066" s="257"/>
      <c r="AI1066" s="257"/>
      <c r="AJ1066" s="257"/>
    </row>
    <row r="1067" spans="3:36">
      <c r="C1067" s="284" t="s">
        <v>950</v>
      </c>
      <c r="E1067" s="280" t="s">
        <v>52</v>
      </c>
      <c r="F1067" s="267" t="s">
        <v>2509</v>
      </c>
      <c r="G1067" s="276">
        <v>-0.20707212378470002</v>
      </c>
      <c r="H1067" s="275">
        <v>-9.2831055500000002E-3</v>
      </c>
      <c r="I1067" s="275">
        <v>-1.2956358409999999E-2</v>
      </c>
      <c r="J1067" s="275">
        <v>-2.1432298247000001E-3</v>
      </c>
      <c r="K1067" s="274">
        <v>-0.18268943000000001</v>
      </c>
      <c r="L1067" s="267">
        <v>-1.574908879310345</v>
      </c>
      <c r="M1067" s="263">
        <v>-25.819030999999999</v>
      </c>
      <c r="N1067" s="263">
        <v>-3.2486785972643033E-2</v>
      </c>
      <c r="O1067" s="262">
        <v>-1.6846635435529998E-6</v>
      </c>
      <c r="P1067" s="262">
        <v>-4.8599955780551817E-9</v>
      </c>
      <c r="Q1067" s="285">
        <v>-0.19653086392499999</v>
      </c>
      <c r="R1067" s="281">
        <v>-7.8494831999999993E-5</v>
      </c>
      <c r="S1067" s="258"/>
      <c r="T1067" s="258" t="s">
        <v>1447</v>
      </c>
      <c r="U1067" s="258"/>
      <c r="V1067" s="258"/>
      <c r="X1067" s="299"/>
      <c r="Y1067" s="257"/>
      <c r="Z1067" s="257"/>
      <c r="AA1067" s="257"/>
      <c r="AB1067" s="257"/>
      <c r="AC1067" s="257"/>
      <c r="AD1067" s="257"/>
      <c r="AE1067" s="257"/>
      <c r="AF1067" s="257"/>
      <c r="AG1067" s="257"/>
      <c r="AH1067" s="257"/>
      <c r="AI1067" s="257"/>
      <c r="AJ1067" s="257"/>
    </row>
    <row r="1068" spans="3:36">
      <c r="C1068" s="284" t="s">
        <v>951</v>
      </c>
      <c r="E1068" s="280" t="s">
        <v>52</v>
      </c>
      <c r="F1068" s="267" t="s">
        <v>2510</v>
      </c>
      <c r="G1068" s="276">
        <v>-1.4101057596E-2</v>
      </c>
      <c r="H1068" s="275">
        <v>-1.207284747E-2</v>
      </c>
      <c r="I1068" s="275">
        <v>-1.684997886E-2</v>
      </c>
      <c r="J1068" s="275">
        <v>-2.7873092659999998E-3</v>
      </c>
      <c r="K1068" s="274">
        <v>1.7609078E-2</v>
      </c>
      <c r="L1068" s="267">
        <v>0.15180239655172414</v>
      </c>
      <c r="M1068" s="263">
        <v>-33.578118000000003</v>
      </c>
      <c r="N1068" s="263">
        <v>-4.4292725480733867E-3</v>
      </c>
      <c r="O1068" s="262">
        <v>-1.4933550208400002E-7</v>
      </c>
      <c r="P1068" s="262">
        <v>-1.6034414161773995E-10</v>
      </c>
      <c r="Q1068" s="285">
        <v>-0.25559195018199998</v>
      </c>
      <c r="R1068" s="281">
        <v>-4.4863931999999997E-5</v>
      </c>
      <c r="S1068" s="258"/>
      <c r="T1068" s="257" t="s">
        <v>1446</v>
      </c>
      <c r="U1068" s="258"/>
      <c r="V1068" s="258"/>
      <c r="X1068" s="299"/>
      <c r="Y1068" s="257"/>
      <c r="Z1068" s="257"/>
      <c r="AA1068" s="257"/>
      <c r="AB1068" s="257"/>
      <c r="AC1068" s="257"/>
      <c r="AD1068" s="257"/>
      <c r="AE1068" s="257"/>
      <c r="AF1068" s="257"/>
      <c r="AG1068" s="257"/>
      <c r="AH1068" s="257"/>
      <c r="AI1068" s="257"/>
      <c r="AJ1068" s="257"/>
    </row>
    <row r="1069" spans="3:36">
      <c r="C1069" s="284" t="s">
        <v>952</v>
      </c>
      <c r="E1069" s="280" t="s">
        <v>52</v>
      </c>
      <c r="F1069" s="267" t="s">
        <v>2511</v>
      </c>
      <c r="G1069" s="276">
        <v>-7.3100088199998942E-5</v>
      </c>
      <c r="H1069" s="275">
        <v>-7.6477398499999998E-3</v>
      </c>
      <c r="I1069" s="275">
        <v>-1.0673891140000001E-2</v>
      </c>
      <c r="J1069" s="275">
        <v>-1.7656660982000002E-3</v>
      </c>
      <c r="K1069" s="274">
        <v>2.0014197000000001E-2</v>
      </c>
      <c r="L1069" s="267">
        <v>0.17253618103448276</v>
      </c>
      <c r="M1069" s="263">
        <v>-21.270600000000002</v>
      </c>
      <c r="N1069" s="263">
        <v>-1.4928337193086329E-3</v>
      </c>
      <c r="O1069" s="262">
        <v>-2.3723440846000008E-8</v>
      </c>
      <c r="P1069" s="262">
        <v>1.1228186022050002E-10</v>
      </c>
      <c r="Q1069" s="285">
        <v>-0.161908846808</v>
      </c>
      <c r="R1069" s="281">
        <v>-2.643335E-5</v>
      </c>
      <c r="S1069" s="258"/>
      <c r="T1069" s="257" t="s">
        <v>1446</v>
      </c>
      <c r="U1069" s="258"/>
      <c r="V1069" s="258"/>
      <c r="X1069" s="299"/>
    </row>
    <row r="1070" spans="3:36">
      <c r="C1070" s="284" t="s">
        <v>953</v>
      </c>
      <c r="E1070" s="280" t="s">
        <v>52</v>
      </c>
      <c r="F1070" s="267" t="s">
        <v>2512</v>
      </c>
      <c r="G1070" s="276">
        <v>-9.3893672338E-2</v>
      </c>
      <c r="H1070" s="275">
        <v>-2.053827016E-2</v>
      </c>
      <c r="I1070" s="275">
        <v>-2.8665103940000002E-2</v>
      </c>
      <c r="J1070" s="275">
        <v>-4.741757238E-3</v>
      </c>
      <c r="K1070" s="274">
        <v>-3.9948540999999997E-2</v>
      </c>
      <c r="L1070" s="267">
        <v>-0.34438397413793098</v>
      </c>
      <c r="M1070" s="263">
        <v>-57.122933000000003</v>
      </c>
      <c r="N1070" s="263">
        <v>-1.7894910585820798E-2</v>
      </c>
      <c r="O1070" s="262">
        <v>-8.1328899916800001E-7</v>
      </c>
      <c r="P1070" s="262">
        <v>-1.9601853734221995E-9</v>
      </c>
      <c r="Q1070" s="285">
        <v>-0.434811810548</v>
      </c>
      <c r="R1070" s="281">
        <v>-9.1996157000000001E-5</v>
      </c>
      <c r="S1070" s="258"/>
      <c r="T1070" s="257" t="s">
        <v>1446</v>
      </c>
      <c r="U1070" s="258"/>
      <c r="V1070" s="258"/>
      <c r="X1070" s="299"/>
    </row>
    <row r="1071" spans="3:36">
      <c r="C1071" s="284" t="s">
        <v>954</v>
      </c>
      <c r="E1071" s="280" t="s">
        <v>52</v>
      </c>
      <c r="F1071" s="267" t="s">
        <v>2513</v>
      </c>
      <c r="G1071" s="276">
        <v>-5.8543283486000006E-2</v>
      </c>
      <c r="H1071" s="275">
        <v>-2.0201576599999996E-2</v>
      </c>
      <c r="I1071" s="275">
        <v>-2.819518428E-2</v>
      </c>
      <c r="J1071" s="275">
        <v>-4.6640235059999995E-3</v>
      </c>
      <c r="K1071" s="274">
        <v>-5.4824990999999997E-3</v>
      </c>
      <c r="L1071" s="267">
        <v>-4.7262923275862061E-2</v>
      </c>
      <c r="M1071" s="263">
        <v>-56.186492000000001</v>
      </c>
      <c r="N1071" s="263">
        <v>-1.2590773528819318E-2</v>
      </c>
      <c r="O1071" s="262">
        <v>-5.2946721552300001E-7</v>
      </c>
      <c r="P1071" s="262">
        <v>-1.1118977083717001E-9</v>
      </c>
      <c r="Q1071" s="285">
        <v>-0.42768374496599998</v>
      </c>
      <c r="R1071" s="281">
        <v>-8.2907009999999998E-5</v>
      </c>
      <c r="S1071" s="258"/>
      <c r="T1071" s="257" t="s">
        <v>1446</v>
      </c>
      <c r="U1071" s="258"/>
      <c r="V1071" s="258"/>
      <c r="X1071" s="299"/>
    </row>
    <row r="1072" spans="3:36">
      <c r="C1072" s="284" t="s">
        <v>955</v>
      </c>
      <c r="E1072" s="280" t="s">
        <v>52</v>
      </c>
      <c r="F1072" s="267" t="s">
        <v>2514</v>
      </c>
      <c r="G1072" s="276">
        <v>3.0194857573099997E-2</v>
      </c>
      <c r="H1072" s="275">
        <v>-3.2226325060000002E-3</v>
      </c>
      <c r="I1072" s="275">
        <v>-4.4978031200000003E-3</v>
      </c>
      <c r="J1072" s="275">
        <v>-7.4402280089999996E-4</v>
      </c>
      <c r="K1072" s="274">
        <v>3.8659315999999999E-2</v>
      </c>
      <c r="L1072" s="267">
        <v>0.33326996551724136</v>
      </c>
      <c r="M1072" s="263">
        <v>-8.9630831999999998</v>
      </c>
      <c r="N1072" s="263">
        <v>3.8503565112867162E-3</v>
      </c>
      <c r="O1072" s="262">
        <v>2.3180860835359995E-7</v>
      </c>
      <c r="P1072" s="262">
        <v>7.7691857685887005E-10</v>
      </c>
      <c r="Q1072" s="285">
        <v>-6.8225740435000001E-2</v>
      </c>
      <c r="R1072" s="281">
        <v>-4.3614930999999996E-6</v>
      </c>
      <c r="S1072" s="258"/>
      <c r="T1072" s="257" t="s">
        <v>1446</v>
      </c>
      <c r="U1072" s="258"/>
      <c r="V1072" s="258"/>
      <c r="X1072" s="299"/>
    </row>
    <row r="1073" spans="3:24">
      <c r="C1073" s="284" t="s">
        <v>1140</v>
      </c>
      <c r="E1073" s="280" t="s">
        <v>52</v>
      </c>
      <c r="F1073" s="267" t="s">
        <v>2515</v>
      </c>
      <c r="G1073" s="276">
        <v>-5.4933903753000002E-3</v>
      </c>
      <c r="H1073" s="275">
        <v>-9.1388086600000008E-3</v>
      </c>
      <c r="I1073" s="275">
        <v>-1.2754964280000001E-2</v>
      </c>
      <c r="J1073" s="275">
        <v>-2.1099154352999996E-3</v>
      </c>
      <c r="K1073" s="274">
        <v>1.8510298000000001E-2</v>
      </c>
      <c r="L1073" s="267">
        <v>0.15957153448275863</v>
      </c>
      <c r="M1073" s="263">
        <v>-25.417698999999999</v>
      </c>
      <c r="N1073" s="263">
        <v>-2.5850588288685106E-3</v>
      </c>
      <c r="O1073" s="262">
        <v>-7.1597076385999995E-8</v>
      </c>
      <c r="P1073" s="262">
        <v>3.6791647747299948E-12</v>
      </c>
      <c r="Q1073" s="285">
        <v>-0.19347598153199999</v>
      </c>
      <c r="R1073" s="281">
        <v>-3.2799144000000003E-5</v>
      </c>
      <c r="S1073" s="258"/>
      <c r="T1073" s="258" t="s">
        <v>1447</v>
      </c>
      <c r="U1073" s="258"/>
      <c r="V1073" s="258"/>
      <c r="X1073" s="299"/>
    </row>
    <row r="1074" spans="3:24">
      <c r="C1074" s="284" t="s">
        <v>1141</v>
      </c>
      <c r="E1074" s="280" t="s">
        <v>52</v>
      </c>
      <c r="F1074" s="267" t="s">
        <v>2516</v>
      </c>
      <c r="G1074" s="276">
        <v>7.2244042579699991E-2</v>
      </c>
      <c r="H1074" s="275">
        <v>-1.0750124869999999E-2</v>
      </c>
      <c r="I1074" s="275">
        <v>-1.500386575E-2</v>
      </c>
      <c r="J1074" s="275">
        <v>-2.4819268002999996E-3</v>
      </c>
      <c r="K1074" s="274">
        <v>0.10047995999999999</v>
      </c>
      <c r="L1074" s="267">
        <v>0.86620655172413785</v>
      </c>
      <c r="M1074" s="263">
        <v>-29.899239999999999</v>
      </c>
      <c r="N1074" s="263">
        <v>8.6233040831133964E-3</v>
      </c>
      <c r="O1074" s="262">
        <v>5.4542722880500009E-7</v>
      </c>
      <c r="P1074" s="262">
        <v>1.9041797318090897E-9</v>
      </c>
      <c r="Q1074" s="285">
        <v>-0.22758885325</v>
      </c>
      <c r="R1074" s="281">
        <v>-2.0934976E-5</v>
      </c>
      <c r="S1074" s="258"/>
      <c r="T1074" s="258" t="s">
        <v>1447</v>
      </c>
      <c r="U1074" s="258"/>
      <c r="V1074" s="258"/>
      <c r="X1074" s="299"/>
    </row>
    <row r="1075" spans="3:24">
      <c r="C1075" s="284" t="s">
        <v>1142</v>
      </c>
      <c r="E1075" s="280" t="s">
        <v>52</v>
      </c>
      <c r="F1075" s="267" t="s">
        <v>2517</v>
      </c>
      <c r="G1075" s="276">
        <v>-2.9027808272400001E-2</v>
      </c>
      <c r="H1075" s="275">
        <v>-8.6337692400000002E-3</v>
      </c>
      <c r="I1075" s="275">
        <v>-1.20500847E-2</v>
      </c>
      <c r="J1075" s="275">
        <v>-1.9933148324E-3</v>
      </c>
      <c r="K1075" s="274">
        <v>-6.3506394999999997E-3</v>
      </c>
      <c r="L1075" s="267">
        <v>-5.4746892241379304E-2</v>
      </c>
      <c r="M1075" s="263">
        <v>-24.013036</v>
      </c>
      <c r="N1075" s="263">
        <v>-5.9749677340152066E-3</v>
      </c>
      <c r="O1075" s="262">
        <v>-2.5834439084800001E-7</v>
      </c>
      <c r="P1075" s="262">
        <v>-5.719398830350399E-10</v>
      </c>
      <c r="Q1075" s="285">
        <v>-0.18278388815800001</v>
      </c>
      <c r="R1075" s="281">
        <v>-3.6331429000000002E-5</v>
      </c>
      <c r="S1075" s="258"/>
      <c r="T1075" s="258" t="s">
        <v>1447</v>
      </c>
      <c r="U1075" s="258"/>
      <c r="V1075" s="258"/>
      <c r="X1075" s="299"/>
    </row>
    <row r="1076" spans="3:24">
      <c r="C1076" s="284" t="s">
        <v>1151</v>
      </c>
      <c r="E1076" s="280" t="s">
        <v>52</v>
      </c>
      <c r="F1076" s="267" t="s">
        <v>2518</v>
      </c>
      <c r="G1076" s="276">
        <v>-0.18239513430270002</v>
      </c>
      <c r="H1076" s="275">
        <v>-8.1768288099999999E-3</v>
      </c>
      <c r="I1076" s="275">
        <v>-1.1412336430000001E-2</v>
      </c>
      <c r="J1076" s="275">
        <v>-1.8878190627000001E-3</v>
      </c>
      <c r="K1076" s="274">
        <v>-0.16091815000000001</v>
      </c>
      <c r="L1076" s="267">
        <v>-1.3872254310344827</v>
      </c>
      <c r="M1076" s="263">
        <v>-22.742151</v>
      </c>
      <c r="N1076" s="263">
        <v>-2.8615303599678593E-2</v>
      </c>
      <c r="O1076" s="262">
        <v>-1.4839005231679999E-6</v>
      </c>
      <c r="P1076" s="262">
        <v>-4.2808251763630602E-9</v>
      </c>
      <c r="Q1076" s="285">
        <v>-0.17311008558099999</v>
      </c>
      <c r="R1076" s="281">
        <v>-6.9140524999999995E-5</v>
      </c>
      <c r="S1076" s="258"/>
      <c r="T1076" s="258" t="s">
        <v>1447</v>
      </c>
      <c r="U1076" s="258"/>
      <c r="V1076" s="258"/>
      <c r="X1076" s="299"/>
    </row>
    <row r="1077" spans="3:24">
      <c r="C1077" s="284" t="s">
        <v>1416</v>
      </c>
      <c r="E1077" s="280" t="s">
        <v>52</v>
      </c>
      <c r="F1077" s="267" t="s">
        <v>2519</v>
      </c>
      <c r="G1077" s="276">
        <v>-4.1846976596E-2</v>
      </c>
      <c r="H1077" s="275">
        <v>-1.5968865800000002E-2</v>
      </c>
      <c r="I1077" s="275">
        <v>-2.2287621489999999E-2</v>
      </c>
      <c r="J1077" s="275">
        <v>-3.6867995699999996E-3</v>
      </c>
      <c r="K1077" s="274">
        <v>9.6310264000000007E-5</v>
      </c>
      <c r="L1077" s="267">
        <v>8.3026089655172412E-4</v>
      </c>
      <c r="M1077" s="263">
        <v>-44.414084000000003</v>
      </c>
      <c r="N1077" s="263">
        <v>-9.2961710115047856E-3</v>
      </c>
      <c r="O1077" s="262">
        <v>-3.8309046398600004E-7</v>
      </c>
      <c r="P1077" s="262">
        <v>-7.7199240765949992E-10</v>
      </c>
      <c r="Q1077" s="285">
        <v>-0.33807381478199999</v>
      </c>
      <c r="R1077" s="281">
        <v>-6.4542717999999997E-5</v>
      </c>
      <c r="S1077" s="258"/>
      <c r="T1077" s="258" t="s">
        <v>1448</v>
      </c>
      <c r="U1077" s="258"/>
      <c r="V1077" s="258"/>
      <c r="X1077" s="299"/>
    </row>
    <row r="1078" spans="3:24">
      <c r="C1078" s="284" t="s">
        <v>1417</v>
      </c>
      <c r="E1078" s="280" t="s">
        <v>52</v>
      </c>
      <c r="F1078" s="267" t="s">
        <v>2520</v>
      </c>
      <c r="G1078" s="276">
        <v>-4.8023189318000002E-2</v>
      </c>
      <c r="H1078" s="275">
        <v>-1.6401756489999999E-2</v>
      </c>
      <c r="I1078" s="275">
        <v>-2.2891803860000001E-2</v>
      </c>
      <c r="J1078" s="275">
        <v>-3.7867428679999996E-3</v>
      </c>
      <c r="K1078" s="274">
        <v>-4.9428861000000001E-3</v>
      </c>
      <c r="L1078" s="267">
        <v>-4.2611087068965513E-2</v>
      </c>
      <c r="M1078" s="263">
        <v>-45.618079999999999</v>
      </c>
      <c r="N1078" s="263">
        <v>-1.0295366517134604E-2</v>
      </c>
      <c r="O1078" s="262">
        <v>-4.33809910025E-7</v>
      </c>
      <c r="P1078" s="262">
        <v>-9.146220317320999E-10</v>
      </c>
      <c r="Q1078" s="285">
        <v>-0.34723847196000002</v>
      </c>
      <c r="R1078" s="281">
        <v>-6.7422825000000003E-5</v>
      </c>
      <c r="S1078" s="258"/>
      <c r="T1078" s="258" t="s">
        <v>1448</v>
      </c>
      <c r="U1078" s="258"/>
      <c r="V1078" s="258"/>
      <c r="X1078" s="299"/>
    </row>
    <row r="1079" spans="3:24">
      <c r="C1079" s="284" t="s">
        <v>1418</v>
      </c>
      <c r="E1079" s="280" t="s">
        <v>52</v>
      </c>
      <c r="F1079" s="267" t="s">
        <v>2521</v>
      </c>
      <c r="G1079" s="276">
        <v>-6.0292025972999999E-2</v>
      </c>
      <c r="H1079" s="275">
        <v>-1.5391677899999999E-2</v>
      </c>
      <c r="I1079" s="275">
        <v>-2.1482045299999999E-2</v>
      </c>
      <c r="J1079" s="275">
        <v>-3.5535417729999999E-3</v>
      </c>
      <c r="K1079" s="274">
        <v>-1.9864761000000002E-2</v>
      </c>
      <c r="L1079" s="267">
        <v>-0.17124793965517243</v>
      </c>
      <c r="M1079" s="263">
        <v>-42.808756000000002</v>
      </c>
      <c r="N1079" s="263">
        <v>-1.1917859579304829E-2</v>
      </c>
      <c r="O1079" s="262">
        <v>-5.2890454293000003E-7</v>
      </c>
      <c r="P1079" s="262">
        <v>-1.2258371775608001E-9</v>
      </c>
      <c r="Q1079" s="285">
        <v>-0.32585428521199999</v>
      </c>
      <c r="R1079" s="281">
        <v>-6.6684667000000005E-5</v>
      </c>
      <c r="S1079" s="258"/>
      <c r="T1079" s="258" t="s">
        <v>1448</v>
      </c>
      <c r="U1079" s="258"/>
      <c r="V1079" s="258"/>
      <c r="X1079" s="299"/>
    </row>
    <row r="1080" spans="3:24">
      <c r="C1080" s="284" t="s">
        <v>1419</v>
      </c>
      <c r="E1080" s="280" t="s">
        <v>52</v>
      </c>
      <c r="F1080" s="267" t="s">
        <v>2522</v>
      </c>
      <c r="G1080" s="276">
        <v>-1.7375522046999995E-2</v>
      </c>
      <c r="H1080" s="275">
        <v>-1.346771773E-2</v>
      </c>
      <c r="I1080" s="275">
        <v>-1.8796789290000001E-2</v>
      </c>
      <c r="J1080" s="275">
        <v>-3.1093490269999999E-3</v>
      </c>
      <c r="K1080" s="274">
        <v>1.7998334000000001E-2</v>
      </c>
      <c r="L1080" s="267">
        <v>0.15515805172413794</v>
      </c>
      <c r="M1080" s="263">
        <v>-37.457661000000002</v>
      </c>
      <c r="N1080" s="263">
        <v>-5.1848468815809279E-3</v>
      </c>
      <c r="O1080" s="262">
        <v>-1.7975147639500004E-7</v>
      </c>
      <c r="P1080" s="262">
        <v>-2.1858419924019997E-10</v>
      </c>
      <c r="Q1080" s="285">
        <v>-0.28512249331</v>
      </c>
      <c r="R1080" s="281">
        <v>-5.0416308000000002E-5</v>
      </c>
      <c r="S1080" s="258"/>
      <c r="T1080" s="258"/>
      <c r="U1080" s="258"/>
      <c r="V1080" s="258"/>
      <c r="X1080" s="299"/>
    </row>
    <row r="1081" spans="3:24">
      <c r="C1081" s="284" t="s">
        <v>1605</v>
      </c>
      <c r="E1081" s="280" t="s">
        <v>52</v>
      </c>
      <c r="F1081" s="267" t="s">
        <v>2523</v>
      </c>
      <c r="G1081" s="276">
        <v>3.4696202125999998E-3</v>
      </c>
      <c r="H1081" s="275">
        <v>-1.0245085429999998E-2</v>
      </c>
      <c r="I1081" s="275">
        <v>-1.4298986160000002E-2</v>
      </c>
      <c r="J1081" s="275">
        <v>-2.3653261974000001E-3</v>
      </c>
      <c r="K1081" s="274">
        <v>3.0379018000000001E-2</v>
      </c>
      <c r="L1081" s="267">
        <v>0.26188808620689652</v>
      </c>
      <c r="M1081" s="263">
        <v>-28.494578000000001</v>
      </c>
      <c r="N1081" s="263">
        <v>-1.4711270789114217E-3</v>
      </c>
      <c r="O1081" s="262">
        <v>-3.240086773000005E-9</v>
      </c>
      <c r="P1081" s="262">
        <v>2.3653088798960994E-10</v>
      </c>
      <c r="Q1081" s="285">
        <v>-0.21689675987499998</v>
      </c>
      <c r="R1081" s="281">
        <v>-3.4610811000000001E-5</v>
      </c>
      <c r="S1081" s="258"/>
      <c r="T1081" s="257" t="s">
        <v>1446</v>
      </c>
      <c r="U1081" s="258"/>
      <c r="V1081" s="258"/>
      <c r="X1081" s="299"/>
    </row>
    <row r="1082" spans="3:24">
      <c r="C1082" s="273" t="s">
        <v>890</v>
      </c>
      <c r="D1082" s="272" t="s">
        <v>96</v>
      </c>
      <c r="F1082" s="291"/>
      <c r="G1082" s="291"/>
      <c r="H1082" s="289"/>
      <c r="I1082" s="289"/>
      <c r="J1082" s="289"/>
      <c r="K1082" s="289"/>
      <c r="L1082" s="290"/>
      <c r="M1082" s="290"/>
      <c r="N1082" s="290"/>
      <c r="O1082" s="289"/>
      <c r="P1082" s="289"/>
      <c r="Q1082" s="289"/>
      <c r="R1082" s="280"/>
      <c r="X1082" s="257"/>
    </row>
    <row r="1083" spans="3:24">
      <c r="C1083" s="304" t="s">
        <v>956</v>
      </c>
      <c r="E1083" s="280" t="s">
        <v>52</v>
      </c>
      <c r="F1083" s="267" t="s">
        <v>2524</v>
      </c>
      <c r="G1083" s="276">
        <v>-6.2806182339999947E-3</v>
      </c>
      <c r="H1083" s="275">
        <v>-1.4790440429999999E-2</v>
      </c>
      <c r="I1083" s="275">
        <v>-2.0642902299999998E-2</v>
      </c>
      <c r="J1083" s="275">
        <v>-3.414731504E-3</v>
      </c>
      <c r="K1083" s="274">
        <v>3.2567456000000002E-2</v>
      </c>
      <c r="L1083" s="267">
        <v>0.28075393103448276</v>
      </c>
      <c r="M1083" s="263">
        <v>-41.136538999999999</v>
      </c>
      <c r="N1083" s="263">
        <v>-3.7969141088003422E-3</v>
      </c>
      <c r="O1083" s="262">
        <v>-9.4994207083999933E-8</v>
      </c>
      <c r="P1083" s="262">
        <v>6.8956168032300057E-11</v>
      </c>
      <c r="Q1083" s="285">
        <v>-0.31312560024300001</v>
      </c>
      <c r="R1083" s="281">
        <v>-5.2497619999999998E-5</v>
      </c>
      <c r="S1083" s="258"/>
      <c r="T1083" s="258" t="s">
        <v>1230</v>
      </c>
      <c r="U1083" s="258"/>
      <c r="V1083" s="258"/>
      <c r="X1083" s="271"/>
    </row>
    <row r="1084" spans="3:24">
      <c r="C1084" s="304" t="s">
        <v>957</v>
      </c>
      <c r="E1084" s="280" t="s">
        <v>52</v>
      </c>
      <c r="F1084" s="267" t="s">
        <v>2525</v>
      </c>
      <c r="G1084" s="276">
        <v>-2.0590763402000001E-2</v>
      </c>
      <c r="H1084" s="275">
        <v>-1.553597512E-2</v>
      </c>
      <c r="I1084" s="275">
        <v>-2.1683439119999998E-2</v>
      </c>
      <c r="J1084" s="275">
        <v>-3.586856162E-3</v>
      </c>
      <c r="K1084" s="274">
        <v>2.0215507000000001E-2</v>
      </c>
      <c r="L1084" s="267">
        <v>0.17427161206896552</v>
      </c>
      <c r="M1084" s="263">
        <v>-43.210087999999999</v>
      </c>
      <c r="N1084" s="263">
        <v>-6.0621350297093736E-3</v>
      </c>
      <c r="O1084" s="262">
        <v>-2.1173103009699997E-7</v>
      </c>
      <c r="P1084" s="262">
        <v>-2.653528405862E-10</v>
      </c>
      <c r="Q1084" s="285">
        <v>-0.32890916760400002</v>
      </c>
      <c r="R1084" s="281">
        <v>-5.8281427000000001E-5</v>
      </c>
      <c r="S1084" s="258"/>
      <c r="T1084" s="258" t="s">
        <v>1230</v>
      </c>
      <c r="U1084" s="258"/>
      <c r="V1084" s="258"/>
      <c r="X1084" s="271"/>
    </row>
    <row r="1085" spans="3:24">
      <c r="C1085" s="304" t="s">
        <v>958</v>
      </c>
      <c r="E1085" s="280" t="s">
        <v>52</v>
      </c>
      <c r="F1085" s="267" t="s">
        <v>2526</v>
      </c>
      <c r="G1085" s="276">
        <v>-4.2285911209E-2</v>
      </c>
      <c r="H1085" s="275">
        <v>-1.38044113E-2</v>
      </c>
      <c r="I1085" s="275">
        <v>-1.9266709440000002E-2</v>
      </c>
      <c r="J1085" s="275">
        <v>-3.1870827689999999E-3</v>
      </c>
      <c r="K1085" s="274">
        <v>-6.0277077E-3</v>
      </c>
      <c r="L1085" s="267">
        <v>-5.1962997413793101E-2</v>
      </c>
      <c r="M1085" s="263">
        <v>-38.394103000000001</v>
      </c>
      <c r="N1085" s="263">
        <v>-8.9417865544750667E-3</v>
      </c>
      <c r="O1085" s="262">
        <v>-3.8005326499000004E-7</v>
      </c>
      <c r="P1085" s="262">
        <v>-8.1486493830130003E-10</v>
      </c>
      <c r="Q1085" s="285">
        <v>-0.292250558893</v>
      </c>
      <c r="R1085" s="281">
        <v>-5.7164636000000003E-5</v>
      </c>
      <c r="S1085" s="258"/>
      <c r="T1085" s="258" t="s">
        <v>1230</v>
      </c>
      <c r="U1085" s="258"/>
      <c r="V1085" s="258"/>
      <c r="X1085" s="271"/>
    </row>
    <row r="1086" spans="3:24">
      <c r="C1086" s="273" t="s">
        <v>889</v>
      </c>
      <c r="D1086" s="272" t="s">
        <v>97</v>
      </c>
      <c r="F1086" s="291"/>
      <c r="R1086" s="280"/>
      <c r="X1086" s="257"/>
    </row>
    <row r="1087" spans="3:24">
      <c r="C1087" s="284" t="s">
        <v>959</v>
      </c>
      <c r="E1087" s="280" t="s">
        <v>52</v>
      </c>
      <c r="F1087" s="267" t="s">
        <v>2527</v>
      </c>
      <c r="G1087" s="276">
        <v>-0.15396295129859999</v>
      </c>
      <c r="H1087" s="275">
        <v>-6.9022054490000002E-3</v>
      </c>
      <c r="I1087" s="275">
        <v>-9.6333545199999999E-3</v>
      </c>
      <c r="J1087" s="275">
        <v>-1.5935413296E-3</v>
      </c>
      <c r="K1087" s="274">
        <v>-0.13583385000000001</v>
      </c>
      <c r="L1087" s="267">
        <v>-1.1709814655172415</v>
      </c>
      <c r="M1087" s="263">
        <v>-19.197050999999998</v>
      </c>
      <c r="N1087" s="263">
        <v>-2.4154682421244793E-2</v>
      </c>
      <c r="O1087" s="262">
        <v>-1.252586597961E-6</v>
      </c>
      <c r="P1087" s="262">
        <v>-3.613520086550809E-9</v>
      </c>
      <c r="Q1087" s="285">
        <v>-0.14612527944699999</v>
      </c>
      <c r="R1087" s="281">
        <v>-5.8362736999999997E-5</v>
      </c>
      <c r="S1087" s="258"/>
      <c r="T1087" s="258" t="s">
        <v>1230</v>
      </c>
      <c r="U1087" s="258"/>
      <c r="V1087" s="258"/>
      <c r="X1087" s="271"/>
    </row>
    <row r="1088" spans="3:24">
      <c r="C1088" s="284" t="s">
        <v>960</v>
      </c>
      <c r="D1088" s="292">
        <v>1</v>
      </c>
      <c r="E1088" s="280" t="s">
        <v>52</v>
      </c>
      <c r="F1088" s="267" t="s">
        <v>2528</v>
      </c>
      <c r="G1088" s="276">
        <v>-0.1330411549205</v>
      </c>
      <c r="H1088" s="275">
        <v>-5.9642751320000001E-3</v>
      </c>
      <c r="I1088" s="275">
        <v>-8.3242923699999999E-3</v>
      </c>
      <c r="J1088" s="275">
        <v>-1.3769974184999999E-3</v>
      </c>
      <c r="K1088" s="274">
        <v>-0.11737559</v>
      </c>
      <c r="L1088" s="267">
        <v>-1.0118585344827586</v>
      </c>
      <c r="M1088" s="263">
        <v>-16.588393</v>
      </c>
      <c r="N1088" s="263">
        <v>-2.0872339304716107E-2</v>
      </c>
      <c r="O1088" s="262">
        <v>-1.0823745125285999E-6</v>
      </c>
      <c r="P1088" s="262">
        <v>-3.1224842718965605E-9</v>
      </c>
      <c r="Q1088" s="285">
        <v>-0.1262685288946</v>
      </c>
      <c r="R1088" s="281">
        <v>-5.0431913000000003E-5</v>
      </c>
      <c r="S1088" s="258"/>
      <c r="T1088" s="258" t="s">
        <v>1230</v>
      </c>
      <c r="U1088" s="258"/>
      <c r="V1088" s="258"/>
      <c r="X1088" s="271"/>
    </row>
    <row r="1089" spans="3:36">
      <c r="C1089" s="284" t="s">
        <v>961</v>
      </c>
      <c r="E1089" s="280" t="s">
        <v>52</v>
      </c>
      <c r="F1089" s="267" t="s">
        <v>2529</v>
      </c>
      <c r="G1089" s="276">
        <v>-6.7378909671800005E-2</v>
      </c>
      <c r="H1089" s="275">
        <v>-3.0206167780000002E-3</v>
      </c>
      <c r="I1089" s="275">
        <v>-4.2158513299999992E-3</v>
      </c>
      <c r="J1089" s="275">
        <v>-6.9738256379999993E-4</v>
      </c>
      <c r="K1089" s="274">
        <v>-5.9445059000000001E-2</v>
      </c>
      <c r="L1089" s="267">
        <v>-0.51245740517241378</v>
      </c>
      <c r="M1089" s="263">
        <v>-8.4012183</v>
      </c>
      <c r="N1089" s="263">
        <v>-1.0570829932770736E-2</v>
      </c>
      <c r="O1089" s="262">
        <v>-5.4817031877849994E-7</v>
      </c>
      <c r="P1089" s="262">
        <v>-1.5813871714035698E-9</v>
      </c>
      <c r="Q1089" s="285">
        <v>-6.3948903085299991E-2</v>
      </c>
      <c r="R1089" s="281">
        <v>-2.5541322999999998E-5</v>
      </c>
      <c r="S1089" s="258"/>
      <c r="T1089" s="258" t="s">
        <v>1230</v>
      </c>
      <c r="U1089" s="258"/>
      <c r="V1089" s="258"/>
      <c r="X1089" s="271"/>
    </row>
    <row r="1090" spans="3:36">
      <c r="C1090" s="284" t="s">
        <v>962</v>
      </c>
      <c r="E1090" s="280" t="s">
        <v>52</v>
      </c>
      <c r="F1090" s="267" t="s">
        <v>2530</v>
      </c>
      <c r="G1090" s="276">
        <v>-0.14806193779139998</v>
      </c>
      <c r="H1090" s="275">
        <v>-6.6376610189999999E-3</v>
      </c>
      <c r="I1090" s="275">
        <v>-9.2641318799999983E-3</v>
      </c>
      <c r="J1090" s="275">
        <v>-1.5324648923999999E-3</v>
      </c>
      <c r="K1090" s="274">
        <v>-0.13062768</v>
      </c>
      <c r="L1090" s="267">
        <v>-1.1261006896551724</v>
      </c>
      <c r="M1090" s="263">
        <v>-18.461276000000002</v>
      </c>
      <c r="N1090" s="263">
        <v>-2.3228893708670161E-2</v>
      </c>
      <c r="O1090" s="262">
        <v>-1.2045780818293999E-6</v>
      </c>
      <c r="P1090" s="262">
        <v>-3.4750228113072202E-9</v>
      </c>
      <c r="Q1090" s="285">
        <v>-0.1405246600601</v>
      </c>
      <c r="R1090" s="281">
        <v>-5.6125838000000001E-5</v>
      </c>
      <c r="S1090" s="258"/>
      <c r="T1090" s="258" t="s">
        <v>1230</v>
      </c>
      <c r="U1090" s="258"/>
      <c r="V1090" s="258"/>
      <c r="X1090" s="271"/>
    </row>
    <row r="1091" spans="3:36">
      <c r="C1091" s="284" t="s">
        <v>963</v>
      </c>
      <c r="E1091" s="280" t="s">
        <v>52</v>
      </c>
      <c r="F1091" s="267" t="s">
        <v>2531</v>
      </c>
      <c r="G1091" s="276">
        <v>-0.16093689031800001</v>
      </c>
      <c r="H1091" s="275">
        <v>-7.2148489479999999E-3</v>
      </c>
      <c r="I1091" s="275">
        <v>-1.006970867E-2</v>
      </c>
      <c r="J1091" s="275">
        <v>-1.6657226999999999E-3</v>
      </c>
      <c r="K1091" s="274">
        <v>-0.14198661000000001</v>
      </c>
      <c r="L1091" s="267">
        <v>-1.2240225</v>
      </c>
      <c r="M1091" s="263">
        <v>-20.066604000000002</v>
      </c>
      <c r="N1091" s="263">
        <v>-2.5248796730231428E-2</v>
      </c>
      <c r="O1091" s="262">
        <v>-1.3093239598419E-6</v>
      </c>
      <c r="P1091" s="262">
        <v>-3.7771986614048901E-9</v>
      </c>
      <c r="Q1091" s="285">
        <v>-0.152744189631</v>
      </c>
      <c r="R1091" s="281">
        <v>-6.1006345999999998E-5</v>
      </c>
      <c r="S1091" s="258"/>
      <c r="T1091" s="258" t="s">
        <v>1230</v>
      </c>
      <c r="U1091" s="258"/>
      <c r="V1091" s="258"/>
      <c r="X1091" s="271"/>
    </row>
    <row r="1092" spans="3:36">
      <c r="C1092" s="284" t="s">
        <v>964</v>
      </c>
      <c r="D1092" s="292">
        <v>1</v>
      </c>
      <c r="E1092" s="280" t="s">
        <v>52</v>
      </c>
      <c r="F1092" s="267" t="s">
        <v>2532</v>
      </c>
      <c r="G1092" s="276">
        <v>-0.13894217863780001</v>
      </c>
      <c r="H1092" s="275">
        <v>-6.2288195620000004E-3</v>
      </c>
      <c r="I1092" s="275">
        <v>-8.693515110000001E-3</v>
      </c>
      <c r="J1092" s="275">
        <v>-1.4380739658000001E-3</v>
      </c>
      <c r="K1092" s="274">
        <v>-0.12258177000000001</v>
      </c>
      <c r="L1092" s="267">
        <v>-1.0567393965517242</v>
      </c>
      <c r="M1092" s="263">
        <v>-17.324168</v>
      </c>
      <c r="N1092" s="263">
        <v>-2.17981285948399E-2</v>
      </c>
      <c r="O1092" s="262">
        <v>-1.1303830586803002E-6</v>
      </c>
      <c r="P1092" s="262">
        <v>-3.2609815482401498E-9</v>
      </c>
      <c r="Q1092" s="285">
        <v>-0.13186915828100002</v>
      </c>
      <c r="R1092" s="281">
        <v>-5.2668811999999999E-5</v>
      </c>
      <c r="S1092" s="258"/>
      <c r="T1092" s="258" t="s">
        <v>1230</v>
      </c>
      <c r="U1092" s="258"/>
      <c r="V1092" s="258"/>
      <c r="X1092" s="271"/>
    </row>
    <row r="1093" spans="3:36">
      <c r="C1093" s="284" t="s">
        <v>965</v>
      </c>
      <c r="E1093" s="280" t="s">
        <v>52</v>
      </c>
      <c r="F1093" s="267" t="s">
        <v>2533</v>
      </c>
      <c r="G1093" s="276">
        <v>-7.0597648291199994E-2</v>
      </c>
      <c r="H1093" s="275">
        <v>-3.1649137159999998E-3</v>
      </c>
      <c r="I1093" s="275">
        <v>-4.4172455500000006E-3</v>
      </c>
      <c r="J1093" s="275">
        <v>-7.3069702520000006E-4</v>
      </c>
      <c r="K1093" s="274">
        <v>-6.2284791999999999E-2</v>
      </c>
      <c r="L1093" s="267">
        <v>-0.53693786206896543</v>
      </c>
      <c r="M1093" s="263">
        <v>-8.8025503999999994</v>
      </c>
      <c r="N1093" s="263">
        <v>-1.1075805802197736E-2</v>
      </c>
      <c r="O1093" s="262">
        <v>-5.7435679382690006E-7</v>
      </c>
      <c r="P1093" s="262">
        <v>-1.6569311581313297E-9</v>
      </c>
      <c r="Q1093" s="285">
        <v>-6.7003786477900007E-2</v>
      </c>
      <c r="R1093" s="281">
        <v>-2.6761450000000001E-5</v>
      </c>
      <c r="S1093" s="258"/>
      <c r="T1093" s="258" t="s">
        <v>1230</v>
      </c>
      <c r="U1093" s="258"/>
      <c r="V1093" s="258"/>
      <c r="X1093" s="271"/>
      <c r="Y1093" s="257"/>
      <c r="Z1093" s="257"/>
      <c r="AA1093" s="257"/>
      <c r="AB1093" s="257"/>
      <c r="AC1093" s="257"/>
      <c r="AD1093" s="257"/>
      <c r="AE1093" s="257"/>
      <c r="AF1093" s="257"/>
      <c r="AG1093" s="257"/>
      <c r="AH1093" s="257"/>
      <c r="AI1093" s="257"/>
      <c r="AJ1093" s="257"/>
    </row>
    <row r="1094" spans="3:36">
      <c r="C1094" s="273" t="s">
        <v>888</v>
      </c>
      <c r="D1094" s="272" t="s">
        <v>58</v>
      </c>
      <c r="F1094" s="303"/>
      <c r="G1094" s="291"/>
      <c r="H1094" s="289"/>
      <c r="I1094" s="289"/>
      <c r="J1094" s="289"/>
      <c r="K1094" s="289"/>
      <c r="L1094" s="290"/>
      <c r="M1094" s="290"/>
      <c r="N1094" s="290"/>
      <c r="O1094" s="289"/>
      <c r="P1094" s="289"/>
      <c r="Q1094" s="289"/>
      <c r="R1094" s="280"/>
      <c r="X1094" s="257"/>
      <c r="Y1094" s="257"/>
      <c r="Z1094" s="257"/>
      <c r="AA1094" s="257"/>
      <c r="AB1094" s="257"/>
      <c r="AC1094" s="257"/>
      <c r="AD1094" s="257"/>
      <c r="AE1094" s="257"/>
      <c r="AF1094" s="257"/>
      <c r="AG1094" s="257"/>
      <c r="AH1094" s="257"/>
      <c r="AI1094" s="257"/>
      <c r="AJ1094" s="257"/>
    </row>
    <row r="1095" spans="3:36">
      <c r="C1095" s="284" t="s">
        <v>966</v>
      </c>
      <c r="E1095" s="280" t="s">
        <v>52</v>
      </c>
      <c r="F1095" s="267" t="s">
        <v>2534</v>
      </c>
      <c r="G1095" s="276">
        <v>0.139053082391</v>
      </c>
      <c r="H1095" s="275">
        <v>-1.170729454E-2</v>
      </c>
      <c r="I1095" s="275">
        <v>-1.6339780419999998E-2</v>
      </c>
      <c r="J1095" s="275">
        <v>-2.702912649E-3</v>
      </c>
      <c r="K1095" s="274">
        <v>0.16980307</v>
      </c>
      <c r="L1095" s="267">
        <v>1.4638195689655171</v>
      </c>
      <c r="M1095" s="263">
        <v>-32.561410000000002</v>
      </c>
      <c r="N1095" s="263">
        <v>1.8338853989525325E-2</v>
      </c>
      <c r="O1095" s="262">
        <v>1.0770036250170001E-6</v>
      </c>
      <c r="P1095" s="262">
        <v>3.5311295429494701E-9</v>
      </c>
      <c r="Q1095" s="285">
        <v>-0.247852912121</v>
      </c>
      <c r="R1095" s="281">
        <v>-9.2615687999999999E-6</v>
      </c>
      <c r="S1095" s="258"/>
      <c r="T1095" s="258" t="s">
        <v>1230</v>
      </c>
      <c r="U1095" s="258"/>
      <c r="V1095" s="258"/>
      <c r="X1095" s="271"/>
      <c r="Y1095" s="257"/>
      <c r="Z1095" s="257"/>
      <c r="AA1095" s="257"/>
      <c r="AB1095" s="257"/>
      <c r="AC1095" s="257"/>
      <c r="AD1095" s="257"/>
      <c r="AE1095" s="257"/>
      <c r="AF1095" s="257"/>
      <c r="AG1095" s="257"/>
      <c r="AH1095" s="257"/>
      <c r="AI1095" s="257"/>
      <c r="AJ1095" s="257"/>
    </row>
    <row r="1096" spans="3:36">
      <c r="C1096" s="284" t="s">
        <v>967</v>
      </c>
      <c r="E1096" s="280" t="s">
        <v>52</v>
      </c>
      <c r="F1096" s="267" t="s">
        <v>2535</v>
      </c>
      <c r="G1096" s="276">
        <v>3.1899028993200004E-2</v>
      </c>
      <c r="H1096" s="275">
        <v>-1.063468731E-2</v>
      </c>
      <c r="I1096" s="275">
        <v>-1.4842750409999999E-2</v>
      </c>
      <c r="J1096" s="275">
        <v>-2.4552752868000002E-3</v>
      </c>
      <c r="K1096" s="274">
        <v>5.9831742E-2</v>
      </c>
      <c r="L1096" s="267">
        <v>0.51579087931034484</v>
      </c>
      <c r="M1096" s="263">
        <v>-29.578175000000002</v>
      </c>
      <c r="N1096" s="263">
        <v>2.6665841999219991E-3</v>
      </c>
      <c r="O1096" s="262">
        <v>2.2301640834600006E-7</v>
      </c>
      <c r="P1096" s="262">
        <v>9.2858663822932996E-10</v>
      </c>
      <c r="Q1096" s="285">
        <v>-0.22514494333500001</v>
      </c>
      <c r="R1096" s="281">
        <v>-2.9582242000000001E-5</v>
      </c>
      <c r="S1096" s="258"/>
      <c r="T1096" s="258" t="s">
        <v>1230</v>
      </c>
      <c r="U1096" s="258"/>
      <c r="V1096" s="258"/>
      <c r="X1096" s="271"/>
      <c r="Y1096" s="257"/>
      <c r="Z1096" s="257"/>
      <c r="AA1096" s="257"/>
      <c r="AB1096" s="257"/>
      <c r="AC1096" s="257"/>
      <c r="AD1096" s="257"/>
      <c r="AE1096" s="257"/>
      <c r="AF1096" s="257"/>
      <c r="AG1096" s="257"/>
      <c r="AH1096" s="257"/>
      <c r="AI1096" s="257"/>
      <c r="AJ1096" s="257"/>
    </row>
    <row r="1097" spans="3:36">
      <c r="C1097" s="284" t="s">
        <v>968</v>
      </c>
      <c r="E1097" s="280" t="s">
        <v>52</v>
      </c>
      <c r="F1097" s="267" t="s">
        <v>2536</v>
      </c>
      <c r="G1097" s="276">
        <v>0.11887743886960001</v>
      </c>
      <c r="H1097" s="275">
        <v>-1.1519709119999999E-2</v>
      </c>
      <c r="I1097" s="275">
        <v>-1.607796807E-2</v>
      </c>
      <c r="J1097" s="275">
        <v>-2.6596039404E-3</v>
      </c>
      <c r="K1097" s="274">
        <v>0.14913472</v>
      </c>
      <c r="L1097" s="267">
        <v>1.2856441379310344</v>
      </c>
      <c r="M1097" s="263">
        <v>-32.039678000000002</v>
      </c>
      <c r="N1097" s="263">
        <v>1.5385193826000444E-2</v>
      </c>
      <c r="O1097" s="262">
        <v>9.1616595810099998E-7</v>
      </c>
      <c r="P1097" s="262">
        <v>3.0413206892747206E-9</v>
      </c>
      <c r="Q1097" s="285">
        <v>-0.24388156601000002</v>
      </c>
      <c r="R1097" s="281">
        <v>-1.3137315E-5</v>
      </c>
      <c r="S1097" s="258"/>
      <c r="T1097" s="258" t="s">
        <v>1230</v>
      </c>
      <c r="U1097" s="258"/>
      <c r="V1097" s="258"/>
      <c r="X1097" s="271"/>
      <c r="Y1097" s="257"/>
      <c r="Z1097" s="257"/>
      <c r="AA1097" s="257"/>
      <c r="AB1097" s="257"/>
      <c r="AC1097" s="257"/>
      <c r="AD1097" s="257"/>
      <c r="AE1097" s="257"/>
      <c r="AF1097" s="257"/>
      <c r="AG1097" s="257"/>
      <c r="AH1097" s="257"/>
      <c r="AI1097" s="257"/>
      <c r="AJ1097" s="257"/>
    </row>
    <row r="1098" spans="3:36">
      <c r="C1098" s="284" t="s">
        <v>969</v>
      </c>
      <c r="E1098" s="280" t="s">
        <v>52</v>
      </c>
      <c r="F1098" s="267" t="s">
        <v>2537</v>
      </c>
      <c r="G1098" s="276">
        <v>-0.2569625611304</v>
      </c>
      <c r="H1098" s="275">
        <v>-1.1519709119999999E-2</v>
      </c>
      <c r="I1098" s="275">
        <v>-1.607796807E-2</v>
      </c>
      <c r="J1098" s="275">
        <v>-2.6596039404E-3</v>
      </c>
      <c r="K1098" s="274">
        <v>-0.22670528000000001</v>
      </c>
      <c r="L1098" s="267">
        <v>-1.9543558620689654</v>
      </c>
      <c r="M1098" s="263">
        <v>-32.039678000000002</v>
      </c>
      <c r="N1098" s="263">
        <v>-4.0313914179026349E-2</v>
      </c>
      <c r="O1098" s="262">
        <v>-2.0905540418990001E-6</v>
      </c>
      <c r="P1098" s="262">
        <v>-6.0309271707302797E-9</v>
      </c>
      <c r="Q1098" s="285">
        <v>-0.24388156601000002</v>
      </c>
      <c r="R1098" s="281">
        <v>-9.7406799000000001E-5</v>
      </c>
      <c r="S1098" s="258"/>
      <c r="T1098" s="258" t="s">
        <v>1230</v>
      </c>
      <c r="U1098" s="258"/>
      <c r="V1098" s="258"/>
      <c r="X1098" s="271"/>
      <c r="Y1098" s="257"/>
      <c r="Z1098" s="257"/>
      <c r="AA1098" s="257"/>
      <c r="AB1098" s="257"/>
      <c r="AC1098" s="257"/>
      <c r="AD1098" s="257"/>
      <c r="AE1098" s="257"/>
      <c r="AF1098" s="257"/>
      <c r="AG1098" s="257"/>
      <c r="AH1098" s="257"/>
      <c r="AI1098" s="257"/>
      <c r="AJ1098" s="257"/>
    </row>
    <row r="1099" spans="3:36">
      <c r="C1099" s="284" t="s">
        <v>970</v>
      </c>
      <c r="E1099" s="280" t="s">
        <v>52</v>
      </c>
      <c r="F1099" s="267" t="s">
        <v>2538</v>
      </c>
      <c r="G1099" s="276">
        <v>0.12902059934760002</v>
      </c>
      <c r="H1099" s="275">
        <v>-4.5645943690000006E-3</v>
      </c>
      <c r="I1099" s="275">
        <v>-6.3707690599999998E-3</v>
      </c>
      <c r="J1099" s="275">
        <v>-1.0538472234E-3</v>
      </c>
      <c r="K1099" s="274">
        <v>0.14100981000000001</v>
      </c>
      <c r="L1099" s="267">
        <v>1.2156018103448276</v>
      </c>
      <c r="M1099" s="263">
        <v>-12.695472000000001</v>
      </c>
      <c r="N1099" s="263">
        <v>1.8236182234566672E-2</v>
      </c>
      <c r="O1099" s="262">
        <v>1.0183543583773001E-6</v>
      </c>
      <c r="P1099" s="262">
        <v>3.1824445194361001E-9</v>
      </c>
      <c r="Q1099" s="285">
        <v>-9.6636159686300002E-2</v>
      </c>
      <c r="R1099" s="281">
        <v>1.3161428000000001E-5</v>
      </c>
      <c r="S1099" s="258"/>
      <c r="T1099" s="258" t="s">
        <v>1230</v>
      </c>
      <c r="U1099" s="258"/>
      <c r="V1099" s="258"/>
      <c r="X1099" s="271"/>
      <c r="Y1099" s="257"/>
      <c r="Z1099" s="257"/>
      <c r="AA1099" s="257"/>
      <c r="AB1099" s="257"/>
      <c r="AC1099" s="257"/>
      <c r="AD1099" s="257"/>
      <c r="AE1099" s="257"/>
      <c r="AF1099" s="257"/>
      <c r="AG1099" s="257"/>
      <c r="AH1099" s="257"/>
      <c r="AI1099" s="257"/>
      <c r="AJ1099" s="257"/>
    </row>
    <row r="1100" spans="3:36">
      <c r="C1100" s="284" t="s">
        <v>971</v>
      </c>
      <c r="E1100" s="280" t="s">
        <v>52</v>
      </c>
      <c r="F1100" s="267" t="s">
        <v>2539</v>
      </c>
      <c r="G1100" s="276">
        <v>0.1800717502916</v>
      </c>
      <c r="H1100" s="275">
        <v>-5.9161761530000002E-3</v>
      </c>
      <c r="I1100" s="275">
        <v>-8.2571609600000009E-3</v>
      </c>
      <c r="J1100" s="275">
        <v>-1.3658925954E-3</v>
      </c>
      <c r="K1100" s="274">
        <v>0.19561097999999999</v>
      </c>
      <c r="L1100" s="267">
        <v>1.6863015517241378</v>
      </c>
      <c r="M1100" s="263">
        <v>-16.454615</v>
      </c>
      <c r="N1100" s="263">
        <v>2.5539999186347397E-2</v>
      </c>
      <c r="O1100" s="262">
        <v>1.4226743530904997E-6</v>
      </c>
      <c r="P1100" s="262">
        <v>4.4349029017132401E-9</v>
      </c>
      <c r="Q1100" s="285">
        <v>-0.12525023809709998</v>
      </c>
      <c r="R1100" s="281">
        <v>1.9939274999999999E-5</v>
      </c>
      <c r="S1100" s="258"/>
      <c r="T1100" s="258" t="s">
        <v>1230</v>
      </c>
      <c r="U1100" s="258"/>
      <c r="V1100" s="258"/>
      <c r="X1100" s="271"/>
      <c r="Y1100" s="257"/>
      <c r="Z1100" s="257"/>
      <c r="AA1100" s="257"/>
      <c r="AB1100" s="257"/>
      <c r="AC1100" s="257"/>
      <c r="AD1100" s="257"/>
      <c r="AE1100" s="257"/>
      <c r="AF1100" s="257"/>
      <c r="AG1100" s="257"/>
      <c r="AH1100" s="257"/>
      <c r="AI1100" s="257"/>
      <c r="AJ1100" s="257"/>
    </row>
    <row r="1101" spans="3:36">
      <c r="C1101" s="284" t="s">
        <v>972</v>
      </c>
      <c r="E1101" s="280" t="s">
        <v>52</v>
      </c>
      <c r="F1101" s="267" t="s">
        <v>2540</v>
      </c>
      <c r="G1101" s="276">
        <v>0.13916036568599999</v>
      </c>
      <c r="H1101" s="275">
        <v>-1.1702484630000001E-2</v>
      </c>
      <c r="I1101" s="275">
        <v>-1.6333067440000001E-2</v>
      </c>
      <c r="J1101" s="275">
        <v>-2.701802244E-3</v>
      </c>
      <c r="K1101" s="274">
        <v>0.16989772</v>
      </c>
      <c r="L1101" s="267">
        <v>1.4646355172413792</v>
      </c>
      <c r="M1101" s="263">
        <v>-32.548031999999999</v>
      </c>
      <c r="N1101" s="263">
        <v>1.8355685976090694E-2</v>
      </c>
      <c r="O1101" s="262">
        <v>1.0778764745510001E-6</v>
      </c>
      <c r="P1101" s="262">
        <v>3.5336477289480596E-9</v>
      </c>
      <c r="Q1101" s="285">
        <v>-0.24775108504099999</v>
      </c>
      <c r="R1101" s="281">
        <v>-9.2208978999999997E-6</v>
      </c>
      <c r="S1101" s="258"/>
      <c r="T1101" s="258" t="s">
        <v>1230</v>
      </c>
      <c r="U1101" s="258"/>
      <c r="V1101" s="258"/>
      <c r="X1101" s="271"/>
      <c r="Y1101" s="257"/>
      <c r="Z1101" s="257"/>
      <c r="AA1101" s="257"/>
      <c r="AB1101" s="257"/>
      <c r="AC1101" s="257"/>
      <c r="AD1101" s="257"/>
      <c r="AE1101" s="257"/>
      <c r="AF1101" s="257"/>
      <c r="AG1101" s="257"/>
      <c r="AH1101" s="257"/>
      <c r="AI1101" s="257"/>
      <c r="AJ1101" s="257"/>
    </row>
    <row r="1102" spans="3:36">
      <c r="C1102" s="284" t="s">
        <v>973</v>
      </c>
      <c r="E1102" s="280" t="s">
        <v>52</v>
      </c>
      <c r="F1102" s="267" t="s">
        <v>2541</v>
      </c>
      <c r="G1102" s="276">
        <v>0.14109155993799999</v>
      </c>
      <c r="H1102" s="275">
        <v>-3.6074244290000002E-3</v>
      </c>
      <c r="I1102" s="275">
        <v>-5.0348542899999998E-3</v>
      </c>
      <c r="J1102" s="275">
        <v>-8.3286134299999999E-4</v>
      </c>
      <c r="K1102" s="274">
        <v>0.1505667</v>
      </c>
      <c r="L1102" s="267">
        <v>1.2979887931034482</v>
      </c>
      <c r="M1102" s="263">
        <v>-10.033302000000001</v>
      </c>
      <c r="N1102" s="263">
        <v>2.0210568757867042E-2</v>
      </c>
      <c r="O1102" s="262">
        <v>1.1178179710296E-6</v>
      </c>
      <c r="P1102" s="262">
        <v>3.4595467352969596E-9</v>
      </c>
      <c r="Q1102" s="285">
        <v>-7.6372096815300008E-2</v>
      </c>
      <c r="R1102" s="281">
        <v>1.9174207999999999E-5</v>
      </c>
      <c r="S1102" s="258"/>
      <c r="T1102" s="258" t="s">
        <v>1230</v>
      </c>
      <c r="U1102" s="258"/>
      <c r="V1102" s="258"/>
      <c r="X1102" s="271"/>
      <c r="Y1102" s="257"/>
      <c r="Z1102" s="257"/>
      <c r="AA1102" s="257"/>
      <c r="AB1102" s="257"/>
      <c r="AC1102" s="257"/>
      <c r="AD1102" s="257"/>
      <c r="AE1102" s="257"/>
      <c r="AF1102" s="257"/>
      <c r="AG1102" s="257"/>
      <c r="AH1102" s="257"/>
      <c r="AI1102" s="257"/>
      <c r="AJ1102" s="257"/>
    </row>
    <row r="1103" spans="3:36">
      <c r="C1103" s="273" t="s">
        <v>887</v>
      </c>
      <c r="D1103" s="272" t="s">
        <v>59</v>
      </c>
      <c r="F1103" s="303"/>
      <c r="G1103" s="303"/>
      <c r="H1103" s="289"/>
      <c r="I1103" s="289"/>
      <c r="J1103" s="289"/>
      <c r="K1103" s="289"/>
      <c r="L1103" s="302"/>
      <c r="M1103" s="302"/>
      <c r="N1103" s="302"/>
      <c r="O1103" s="289"/>
      <c r="P1103" s="289"/>
      <c r="Q1103" s="289"/>
      <c r="R1103" s="280"/>
      <c r="X1103" s="257"/>
      <c r="Y1103" s="257"/>
      <c r="Z1103" s="257"/>
      <c r="AA1103" s="257"/>
      <c r="AB1103" s="257"/>
      <c r="AC1103" s="257"/>
      <c r="AD1103" s="257"/>
      <c r="AE1103" s="257"/>
      <c r="AF1103" s="257"/>
      <c r="AG1103" s="257"/>
      <c r="AH1103" s="257"/>
      <c r="AI1103" s="257"/>
      <c r="AJ1103" s="257"/>
    </row>
    <row r="1104" spans="3:36">
      <c r="C1104" s="284" t="s">
        <v>974</v>
      </c>
      <c r="E1104" s="280" t="s">
        <v>52</v>
      </c>
      <c r="F1104" s="267" t="s">
        <v>2542</v>
      </c>
      <c r="G1104" s="276">
        <v>0.1072495227125</v>
      </c>
      <c r="H1104" s="275">
        <v>-4.1365133779999999E-3</v>
      </c>
      <c r="I1104" s="275">
        <v>-5.7732995699999994E-3</v>
      </c>
      <c r="J1104" s="275">
        <v>-9.5501433950000007E-4</v>
      </c>
      <c r="K1104" s="274">
        <v>0.11811435000000001</v>
      </c>
      <c r="L1104" s="267">
        <v>1.0182271551724138</v>
      </c>
      <c r="M1104" s="263">
        <v>-11.504853000000001</v>
      </c>
      <c r="N1104" s="263">
        <v>1.5092684926598123E-2</v>
      </c>
      <c r="O1104" s="262">
        <v>8.4548089875619994E-7</v>
      </c>
      <c r="P1104" s="262">
        <v>2.6505376467110698E-9</v>
      </c>
      <c r="Q1104" s="285">
        <v>-8.7573337588200004E-2</v>
      </c>
      <c r="R1104" s="281">
        <v>9.7586804000000003E-6</v>
      </c>
      <c r="S1104" s="258"/>
      <c r="T1104" s="258" t="s">
        <v>1230</v>
      </c>
      <c r="U1104" s="258"/>
      <c r="V1104" s="258"/>
      <c r="X1104" s="271"/>
      <c r="Y1104" s="257"/>
      <c r="Z1104" s="257"/>
      <c r="AA1104" s="257"/>
      <c r="AB1104" s="257"/>
      <c r="AC1104" s="257"/>
      <c r="AD1104" s="257"/>
      <c r="AE1104" s="257"/>
      <c r="AF1104" s="257"/>
      <c r="AG1104" s="257"/>
      <c r="AH1104" s="257"/>
      <c r="AI1104" s="257"/>
      <c r="AJ1104" s="257"/>
    </row>
    <row r="1105" spans="3:36">
      <c r="C1105" s="284" t="s">
        <v>975</v>
      </c>
      <c r="E1105" s="280" t="s">
        <v>52</v>
      </c>
      <c r="F1105" s="267" t="s">
        <v>2543</v>
      </c>
      <c r="G1105" s="276">
        <v>0.1072495227125</v>
      </c>
      <c r="H1105" s="275">
        <v>-4.1365133779999999E-3</v>
      </c>
      <c r="I1105" s="275">
        <v>-5.7732995699999994E-3</v>
      </c>
      <c r="J1105" s="275">
        <v>-9.5501433950000007E-4</v>
      </c>
      <c r="K1105" s="274">
        <v>0.11811435000000001</v>
      </c>
      <c r="L1105" s="267">
        <v>1.0182271551724138</v>
      </c>
      <c r="M1105" s="263">
        <v>-11.504853000000001</v>
      </c>
      <c r="N1105" s="263">
        <v>1.5092684926598123E-2</v>
      </c>
      <c r="O1105" s="262">
        <v>8.4548089875619994E-7</v>
      </c>
      <c r="P1105" s="262">
        <v>2.6505376467110698E-9</v>
      </c>
      <c r="Q1105" s="285">
        <v>-8.7573337588200004E-2</v>
      </c>
      <c r="R1105" s="281">
        <v>9.7586804000000003E-6</v>
      </c>
      <c r="S1105" s="258"/>
      <c r="T1105" s="258" t="s">
        <v>1230</v>
      </c>
      <c r="U1105" s="258"/>
      <c r="V1105" s="258"/>
      <c r="X1105" s="271"/>
      <c r="Y1105" s="257"/>
      <c r="Z1105" s="257"/>
      <c r="AA1105" s="257"/>
      <c r="AB1105" s="257"/>
      <c r="AC1105" s="257"/>
      <c r="AD1105" s="257"/>
      <c r="AE1105" s="257"/>
      <c r="AF1105" s="257"/>
      <c r="AG1105" s="257"/>
      <c r="AH1105" s="257"/>
      <c r="AI1105" s="257"/>
      <c r="AJ1105" s="257"/>
    </row>
    <row r="1106" spans="3:36">
      <c r="C1106" s="284" t="s">
        <v>976</v>
      </c>
      <c r="E1106" s="280" t="s">
        <v>52</v>
      </c>
      <c r="F1106" s="267" t="s">
        <v>2544</v>
      </c>
      <c r="G1106" s="276">
        <v>0.1800717502916</v>
      </c>
      <c r="H1106" s="275">
        <v>-5.9161761530000002E-3</v>
      </c>
      <c r="I1106" s="275">
        <v>-8.2571609600000009E-3</v>
      </c>
      <c r="J1106" s="275">
        <v>-1.3658925954E-3</v>
      </c>
      <c r="K1106" s="274">
        <v>0.19561097999999999</v>
      </c>
      <c r="L1106" s="267">
        <v>1.6863015517241378</v>
      </c>
      <c r="M1106" s="263">
        <v>-16.454615</v>
      </c>
      <c r="N1106" s="263">
        <v>2.5539999186347397E-2</v>
      </c>
      <c r="O1106" s="262">
        <v>1.4226743530904997E-6</v>
      </c>
      <c r="P1106" s="262">
        <v>4.4349029017132401E-9</v>
      </c>
      <c r="Q1106" s="285">
        <v>-0.12525023809709998</v>
      </c>
      <c r="R1106" s="281">
        <v>1.9939274999999999E-5</v>
      </c>
      <c r="S1106" s="258"/>
      <c r="T1106" s="258" t="s">
        <v>1230</v>
      </c>
      <c r="U1106" s="258"/>
      <c r="V1106" s="258"/>
      <c r="X1106" s="271"/>
      <c r="Y1106" s="257"/>
      <c r="Z1106" s="257"/>
      <c r="AA1106" s="257"/>
      <c r="AB1106" s="257"/>
      <c r="AC1106" s="257"/>
      <c r="AD1106" s="257"/>
      <c r="AE1106" s="257"/>
      <c r="AF1106" s="257"/>
      <c r="AG1106" s="257"/>
      <c r="AH1106" s="257"/>
      <c r="AI1106" s="257"/>
      <c r="AJ1106" s="257"/>
    </row>
    <row r="1107" spans="3:36">
      <c r="C1107" s="284" t="s">
        <v>977</v>
      </c>
      <c r="E1107" s="280" t="s">
        <v>52</v>
      </c>
      <c r="F1107" s="267" t="s">
        <v>2545</v>
      </c>
      <c r="G1107" s="276">
        <v>0.1072495227125</v>
      </c>
      <c r="H1107" s="275">
        <v>-4.1365133779999999E-3</v>
      </c>
      <c r="I1107" s="275">
        <v>-5.7732995699999994E-3</v>
      </c>
      <c r="J1107" s="275">
        <v>-9.5501433950000007E-4</v>
      </c>
      <c r="K1107" s="274">
        <v>0.11811435000000001</v>
      </c>
      <c r="L1107" s="267">
        <v>1.0182271551724138</v>
      </c>
      <c r="M1107" s="263">
        <v>-11.504853000000001</v>
      </c>
      <c r="N1107" s="263">
        <v>1.5092684926598123E-2</v>
      </c>
      <c r="O1107" s="262">
        <v>8.4548089875619994E-7</v>
      </c>
      <c r="P1107" s="262">
        <v>2.6505376467110698E-9</v>
      </c>
      <c r="Q1107" s="285">
        <v>-8.7573337588200004E-2</v>
      </c>
      <c r="R1107" s="281">
        <v>9.7586804000000003E-6</v>
      </c>
      <c r="S1107" s="258"/>
      <c r="T1107" s="258" t="s">
        <v>1230</v>
      </c>
      <c r="U1107" s="258"/>
      <c r="V1107" s="258"/>
      <c r="X1107" s="271"/>
      <c r="Y1107" s="257"/>
      <c r="Z1107" s="257"/>
      <c r="AA1107" s="257"/>
      <c r="AB1107" s="257"/>
      <c r="AC1107" s="257"/>
      <c r="AD1107" s="257"/>
      <c r="AE1107" s="257"/>
      <c r="AF1107" s="257"/>
      <c r="AG1107" s="257"/>
      <c r="AH1107" s="257"/>
      <c r="AI1107" s="257"/>
      <c r="AJ1107" s="257"/>
    </row>
    <row r="1108" spans="3:36">
      <c r="C1108" s="284" t="s">
        <v>978</v>
      </c>
      <c r="E1108" s="280" t="s">
        <v>52</v>
      </c>
      <c r="F1108" s="267" t="s">
        <v>2546</v>
      </c>
      <c r="G1108" s="276">
        <v>-0.1209172471611</v>
      </c>
      <c r="H1108" s="275">
        <v>-5.4207564499999996E-3</v>
      </c>
      <c r="I1108" s="275">
        <v>-7.5657077400000002E-3</v>
      </c>
      <c r="J1108" s="275">
        <v>-1.2515129711000001E-3</v>
      </c>
      <c r="K1108" s="274">
        <v>-0.10667927000000001</v>
      </c>
      <c r="L1108" s="267">
        <v>-0.91964887931034489</v>
      </c>
      <c r="M1108" s="263">
        <v>-15.076708999999999</v>
      </c>
      <c r="N1108" s="263">
        <v>-1.8970263285180197E-2</v>
      </c>
      <c r="O1108" s="262">
        <v>-9.8373877150159992E-7</v>
      </c>
      <c r="P1108" s="262">
        <v>-2.8379352752022101E-9</v>
      </c>
      <c r="Q1108" s="285">
        <v>-0.11476180888240001</v>
      </c>
      <c r="R1108" s="281">
        <v>-4.5836101000000003E-5</v>
      </c>
      <c r="S1108" s="258"/>
      <c r="T1108" s="258" t="s">
        <v>1230</v>
      </c>
      <c r="U1108" s="258"/>
      <c r="V1108" s="258"/>
      <c r="X1108" s="271"/>
      <c r="Y1108" s="257"/>
      <c r="Z1108" s="257"/>
      <c r="AA1108" s="257"/>
      <c r="AB1108" s="257"/>
      <c r="AC1108" s="257"/>
      <c r="AD1108" s="257"/>
      <c r="AE1108" s="257"/>
      <c r="AF1108" s="257"/>
      <c r="AG1108" s="257"/>
      <c r="AH1108" s="257"/>
      <c r="AI1108" s="257"/>
      <c r="AJ1108" s="257"/>
    </row>
    <row r="1109" spans="3:36">
      <c r="C1109" s="284" t="s">
        <v>979</v>
      </c>
      <c r="D1109" s="292">
        <v>1</v>
      </c>
      <c r="E1109" s="280" t="s">
        <v>52</v>
      </c>
      <c r="F1109" s="267" t="s">
        <v>2547</v>
      </c>
      <c r="G1109" s="276">
        <v>-0.10439439404789999</v>
      </c>
      <c r="H1109" s="275">
        <v>-4.6800319609999995E-3</v>
      </c>
      <c r="I1109" s="275">
        <v>-6.5318842999999996E-3</v>
      </c>
      <c r="J1109" s="275">
        <v>-1.0804987869000001E-3</v>
      </c>
      <c r="K1109" s="274">
        <v>-9.2101979E-2</v>
      </c>
      <c r="L1109" s="267">
        <v>-0.79398257758620683</v>
      </c>
      <c r="M1109" s="263">
        <v>-13.016537</v>
      </c>
      <c r="N1109" s="263">
        <v>-1.6378053313566246E-2</v>
      </c>
      <c r="O1109" s="262">
        <v>-8.4931483826079996E-7</v>
      </c>
      <c r="P1109" s="262">
        <v>-2.4501428269833798E-9</v>
      </c>
      <c r="Q1109" s="285">
        <v>-9.9080067600400001E-2</v>
      </c>
      <c r="R1109" s="281">
        <v>-3.9572783000000002E-5</v>
      </c>
      <c r="S1109" s="258"/>
      <c r="T1109" s="258" t="s">
        <v>1230</v>
      </c>
      <c r="U1109" s="258"/>
      <c r="V1109" s="258"/>
      <c r="X1109" s="271"/>
      <c r="Y1109" s="257"/>
      <c r="Z1109" s="257"/>
      <c r="AA1109" s="257"/>
      <c r="AB1109" s="257"/>
      <c r="AC1109" s="257"/>
      <c r="AD1109" s="257"/>
      <c r="AE1109" s="257"/>
      <c r="AF1109" s="257"/>
      <c r="AG1109" s="257"/>
      <c r="AH1109" s="257"/>
      <c r="AI1109" s="257"/>
      <c r="AJ1109" s="257"/>
    </row>
    <row r="1110" spans="3:36">
      <c r="C1110" s="284" t="s">
        <v>980</v>
      </c>
      <c r="E1110" s="280" t="s">
        <v>52</v>
      </c>
      <c r="F1110" s="267" t="s">
        <v>2548</v>
      </c>
      <c r="G1110" s="276">
        <v>-5.2572716869499998E-2</v>
      </c>
      <c r="H1110" s="275">
        <v>-2.3568506029999995E-3</v>
      </c>
      <c r="I1110" s="275">
        <v>-3.2894381829999997E-3</v>
      </c>
      <c r="J1110" s="275">
        <v>-5.4413608350000007E-4</v>
      </c>
      <c r="K1110" s="274">
        <v>-4.6382291999999999E-2</v>
      </c>
      <c r="L1110" s="267">
        <v>-0.39984734482758616</v>
      </c>
      <c r="M1110" s="263">
        <v>-6.5550907</v>
      </c>
      <c r="N1110" s="263">
        <v>-8.2479405629695707E-3</v>
      </c>
      <c r="O1110" s="262">
        <v>-4.2771251065819993E-7</v>
      </c>
      <c r="P1110" s="262">
        <v>-1.2338848902924099E-9</v>
      </c>
      <c r="Q1110" s="285">
        <v>-4.9896437079300006E-2</v>
      </c>
      <c r="R1110" s="281">
        <v>-1.9928740000000001E-5</v>
      </c>
      <c r="S1110" s="258"/>
      <c r="T1110" s="258" t="s">
        <v>1230</v>
      </c>
      <c r="U1110" s="258"/>
      <c r="V1110" s="258"/>
      <c r="X1110" s="271"/>
      <c r="Y1110" s="257"/>
      <c r="Z1110" s="257"/>
      <c r="AA1110" s="257"/>
      <c r="AB1110" s="257"/>
      <c r="AC1110" s="257"/>
      <c r="AD1110" s="257"/>
      <c r="AE1110" s="257"/>
      <c r="AF1110" s="257"/>
      <c r="AG1110" s="257"/>
      <c r="AH1110" s="257"/>
      <c r="AI1110" s="257"/>
      <c r="AJ1110" s="257"/>
    </row>
    <row r="1111" spans="3:36">
      <c r="C1111" s="284" t="s">
        <v>981</v>
      </c>
      <c r="E1111" s="280" t="s">
        <v>52</v>
      </c>
      <c r="F1111" s="267" t="s">
        <v>2549</v>
      </c>
      <c r="G1111" s="276">
        <v>-0.1161964322813</v>
      </c>
      <c r="H1111" s="275">
        <v>-5.2091209100000001E-3</v>
      </c>
      <c r="I1111" s="275">
        <v>-7.270329590000001E-3</v>
      </c>
      <c r="J1111" s="275">
        <v>-1.2026517812999999E-3</v>
      </c>
      <c r="K1111" s="274">
        <v>-0.10251433</v>
      </c>
      <c r="L1111" s="267">
        <v>-0.88374422413793097</v>
      </c>
      <c r="M1111" s="263">
        <v>-14.488087999999999</v>
      </c>
      <c r="N1111" s="263">
        <v>-1.8229631811199614E-2</v>
      </c>
      <c r="O1111" s="262">
        <v>-9.4533193053420004E-7</v>
      </c>
      <c r="P1111" s="262">
        <v>-2.7271374755700596E-9</v>
      </c>
      <c r="Q1111" s="285">
        <v>-0.11028130737330001</v>
      </c>
      <c r="R1111" s="281">
        <v>-4.4046581999999997E-5</v>
      </c>
      <c r="S1111" s="258"/>
      <c r="T1111" s="258" t="s">
        <v>1230</v>
      </c>
      <c r="U1111" s="258"/>
      <c r="V1111" s="258"/>
      <c r="X1111" s="271"/>
      <c r="Y1111" s="257"/>
      <c r="Z1111" s="257"/>
      <c r="AA1111" s="257"/>
      <c r="AB1111" s="257"/>
      <c r="AC1111" s="257"/>
      <c r="AD1111" s="257"/>
      <c r="AE1111" s="257"/>
      <c r="AF1111" s="257"/>
      <c r="AG1111" s="257"/>
      <c r="AH1111" s="257"/>
      <c r="AI1111" s="257"/>
      <c r="AJ1111" s="257"/>
    </row>
    <row r="1112" spans="3:36">
      <c r="C1112" s="284" t="s">
        <v>982</v>
      </c>
      <c r="E1112" s="280" t="s">
        <v>52</v>
      </c>
      <c r="F1112" s="267" t="s">
        <v>2550</v>
      </c>
      <c r="G1112" s="276">
        <v>0.10105454537900001</v>
      </c>
      <c r="H1112" s="275">
        <v>-1.1798682749999999E-2</v>
      </c>
      <c r="I1112" s="275">
        <v>-1.646733006E-2</v>
      </c>
      <c r="J1112" s="275">
        <v>-2.7240118109999995E-3</v>
      </c>
      <c r="K1112" s="274">
        <v>0.13204457</v>
      </c>
      <c r="L1112" s="267">
        <v>1.1383152586206895</v>
      </c>
      <c r="M1112" s="263">
        <v>-32.815587000000001</v>
      </c>
      <c r="N1112" s="263">
        <v>1.2689799015720413E-2</v>
      </c>
      <c r="O1112" s="262">
        <v>7.7273878314700013E-7</v>
      </c>
      <c r="P1112" s="262">
        <v>2.6152613157341899E-9</v>
      </c>
      <c r="Q1112" s="285">
        <v>-0.24978767663599999</v>
      </c>
      <c r="R1112" s="281">
        <v>-1.8097137000000001E-5</v>
      </c>
      <c r="S1112" s="258"/>
      <c r="T1112" s="258" t="s">
        <v>1230</v>
      </c>
      <c r="U1112" s="258"/>
      <c r="V1112" s="258"/>
      <c r="X1112" s="271"/>
      <c r="Y1112" s="257"/>
      <c r="Z1112" s="257"/>
      <c r="AA1112" s="257"/>
      <c r="AB1112" s="257"/>
      <c r="AC1112" s="257"/>
      <c r="AD1112" s="257"/>
      <c r="AE1112" s="257"/>
      <c r="AF1112" s="257"/>
      <c r="AG1112" s="257"/>
      <c r="AH1112" s="257"/>
      <c r="AI1112" s="257"/>
      <c r="AJ1112" s="257"/>
    </row>
    <row r="1113" spans="3:36">
      <c r="C1113" s="284" t="s">
        <v>983</v>
      </c>
      <c r="E1113" s="280" t="s">
        <v>52</v>
      </c>
      <c r="F1113" s="267" t="s">
        <v>2551</v>
      </c>
      <c r="G1113" s="276">
        <v>0.1072495227125</v>
      </c>
      <c r="H1113" s="275">
        <v>-4.1365133779999999E-3</v>
      </c>
      <c r="I1113" s="275">
        <v>-5.7732995699999994E-3</v>
      </c>
      <c r="J1113" s="275">
        <v>-9.5501433950000007E-4</v>
      </c>
      <c r="K1113" s="274">
        <v>0.11811435000000001</v>
      </c>
      <c r="L1113" s="267">
        <v>1.0182271551724138</v>
      </c>
      <c r="M1113" s="263">
        <v>-11.504853000000001</v>
      </c>
      <c r="N1113" s="263">
        <v>1.5092684926598123E-2</v>
      </c>
      <c r="O1113" s="262">
        <v>8.4548089875619994E-7</v>
      </c>
      <c r="P1113" s="262">
        <v>2.6505376467110698E-9</v>
      </c>
      <c r="Q1113" s="285">
        <v>-8.7573337588200004E-2</v>
      </c>
      <c r="R1113" s="281">
        <v>9.7586804000000003E-6</v>
      </c>
      <c r="S1113" s="258"/>
      <c r="T1113" s="258" t="s">
        <v>1230</v>
      </c>
      <c r="U1113" s="258"/>
      <c r="V1113" s="258"/>
      <c r="X1113" s="271"/>
      <c r="Y1113" s="257"/>
      <c r="Z1113" s="257"/>
      <c r="AA1113" s="257"/>
      <c r="AB1113" s="257"/>
      <c r="AC1113" s="257"/>
      <c r="AD1113" s="257"/>
      <c r="AE1113" s="257"/>
      <c r="AF1113" s="257"/>
      <c r="AG1113" s="257"/>
      <c r="AH1113" s="257"/>
      <c r="AI1113" s="257"/>
      <c r="AJ1113" s="257"/>
    </row>
    <row r="1114" spans="3:36">
      <c r="C1114" s="284" t="s">
        <v>984</v>
      </c>
      <c r="E1114" s="280" t="s">
        <v>52</v>
      </c>
      <c r="F1114" s="267" t="s">
        <v>2552</v>
      </c>
      <c r="G1114" s="276">
        <v>-0.12628181320179999</v>
      </c>
      <c r="H1114" s="275">
        <v>-5.6612514450000003E-3</v>
      </c>
      <c r="I1114" s="275">
        <v>-7.90136468E-3</v>
      </c>
      <c r="J1114" s="275">
        <v>-1.3070370768000002E-3</v>
      </c>
      <c r="K1114" s="274">
        <v>-0.11141216</v>
      </c>
      <c r="L1114" s="267">
        <v>-0.96044965517241376</v>
      </c>
      <c r="M1114" s="263">
        <v>-15.745595</v>
      </c>
      <c r="N1114" s="263">
        <v>-1.9811889859369779E-2</v>
      </c>
      <c r="O1114" s="262">
        <v>-1.0273829098882001E-6</v>
      </c>
      <c r="P1114" s="262">
        <v>-2.9638418491403606E-9</v>
      </c>
      <c r="Q1114" s="285">
        <v>-0.1198532728701</v>
      </c>
      <c r="R1114" s="281">
        <v>-4.7869645999999999E-5</v>
      </c>
      <c r="S1114" s="258"/>
      <c r="T1114" s="258" t="s">
        <v>1230</v>
      </c>
      <c r="U1114" s="258"/>
      <c r="V1114" s="258"/>
      <c r="X1114" s="271"/>
      <c r="Y1114" s="257"/>
      <c r="Z1114" s="257"/>
      <c r="AA1114" s="257"/>
      <c r="AB1114" s="257"/>
      <c r="AC1114" s="257"/>
      <c r="AD1114" s="257"/>
      <c r="AE1114" s="257"/>
      <c r="AF1114" s="257"/>
      <c r="AG1114" s="257"/>
      <c r="AH1114" s="257"/>
      <c r="AI1114" s="257"/>
      <c r="AJ1114" s="257"/>
    </row>
    <row r="1115" spans="3:36">
      <c r="C1115" s="284" t="s">
        <v>985</v>
      </c>
      <c r="D1115" s="292">
        <v>1</v>
      </c>
      <c r="E1115" s="280" t="s">
        <v>52</v>
      </c>
      <c r="F1115" s="267" t="s">
        <v>2553</v>
      </c>
      <c r="G1115" s="276">
        <v>-0.1094370835526</v>
      </c>
      <c r="H1115" s="275">
        <v>-4.9060972230000003E-3</v>
      </c>
      <c r="I1115" s="275">
        <v>-6.8474019000000002E-3</v>
      </c>
      <c r="J1115" s="275">
        <v>-1.1326914296000002E-3</v>
      </c>
      <c r="K1115" s="274">
        <v>-9.6550892999999999E-2</v>
      </c>
      <c r="L1115" s="267">
        <v>-0.83233528448275862</v>
      </c>
      <c r="M1115" s="263">
        <v>-13.645291</v>
      </c>
      <c r="N1115" s="263">
        <v>-1.7169182372926688E-2</v>
      </c>
      <c r="O1115" s="262">
        <v>-8.903403278827999E-7</v>
      </c>
      <c r="P1115" s="262">
        <v>-2.5684950658128698E-9</v>
      </c>
      <c r="Q1115" s="285">
        <v>-0.1038660513488</v>
      </c>
      <c r="R1115" s="281">
        <v>-4.1484315E-5</v>
      </c>
      <c r="S1115" s="258"/>
      <c r="T1115" s="258" t="s">
        <v>1230</v>
      </c>
      <c r="U1115" s="258"/>
      <c r="V1115" s="258"/>
      <c r="X1115" s="271"/>
      <c r="Y1115" s="257"/>
      <c r="Z1115" s="257"/>
      <c r="AA1115" s="257"/>
      <c r="AB1115" s="257"/>
      <c r="AC1115" s="257"/>
      <c r="AD1115" s="257"/>
      <c r="AE1115" s="257"/>
      <c r="AF1115" s="257"/>
      <c r="AG1115" s="257"/>
      <c r="AH1115" s="257"/>
      <c r="AI1115" s="257"/>
      <c r="AJ1115" s="257"/>
    </row>
    <row r="1116" spans="3:36">
      <c r="C1116" s="284" t="s">
        <v>986</v>
      </c>
      <c r="E1116" s="280" t="s">
        <v>52</v>
      </c>
      <c r="F1116" s="267" t="s">
        <v>2554</v>
      </c>
      <c r="G1116" s="276">
        <v>-5.5791454480900005E-2</v>
      </c>
      <c r="H1116" s="275">
        <v>-2.501147641E-3</v>
      </c>
      <c r="I1116" s="275">
        <v>-3.4908323060000002E-3</v>
      </c>
      <c r="J1116" s="275">
        <v>-5.7745053390000003E-4</v>
      </c>
      <c r="K1116" s="274">
        <v>-4.9222024000000003E-2</v>
      </c>
      <c r="L1116" s="267">
        <v>-0.42432779310344826</v>
      </c>
      <c r="M1116" s="263">
        <v>-6.9564228000000004</v>
      </c>
      <c r="N1116" s="263">
        <v>-8.7529164475323787E-3</v>
      </c>
      <c r="O1116" s="262">
        <v>-4.5389898660549995E-7</v>
      </c>
      <c r="P1116" s="262">
        <v>-1.3094288770171798E-9</v>
      </c>
      <c r="Q1116" s="285">
        <v>-5.2951320471899994E-2</v>
      </c>
      <c r="R1116" s="281">
        <v>-2.1148867E-5</v>
      </c>
      <c r="S1116" s="258"/>
      <c r="T1116" s="258" t="s">
        <v>1230</v>
      </c>
      <c r="U1116" s="258"/>
      <c r="V1116" s="258"/>
      <c r="X1116" s="271"/>
      <c r="Y1116" s="257"/>
      <c r="Z1116" s="257"/>
      <c r="AA1116" s="257"/>
      <c r="AB1116" s="257"/>
      <c r="AC1116" s="257"/>
      <c r="AD1116" s="257"/>
      <c r="AE1116" s="257"/>
      <c r="AF1116" s="257"/>
      <c r="AG1116" s="257"/>
      <c r="AH1116" s="257"/>
      <c r="AI1116" s="257"/>
      <c r="AJ1116" s="257"/>
    </row>
    <row r="1117" spans="3:36">
      <c r="C1117" s="273" t="s">
        <v>886</v>
      </c>
      <c r="D1117" s="272" t="s">
        <v>61</v>
      </c>
      <c r="E1117" s="272"/>
      <c r="F1117" s="303"/>
      <c r="G1117" s="303"/>
      <c r="H1117" s="289"/>
      <c r="I1117" s="289"/>
      <c r="J1117" s="289"/>
      <c r="K1117" s="289"/>
      <c r="L1117" s="302"/>
      <c r="M1117" s="302"/>
      <c r="N1117" s="302"/>
      <c r="O1117" s="289"/>
      <c r="P1117" s="289"/>
      <c r="Q1117" s="289"/>
      <c r="R1117" s="280"/>
      <c r="X1117" s="257"/>
      <c r="Y1117" s="257"/>
      <c r="Z1117" s="257"/>
      <c r="AA1117" s="257"/>
      <c r="AB1117" s="257"/>
      <c r="AC1117" s="257"/>
      <c r="AD1117" s="257"/>
      <c r="AE1117" s="257"/>
      <c r="AF1117" s="257"/>
      <c r="AG1117" s="257"/>
      <c r="AH1117" s="257"/>
      <c r="AI1117" s="257"/>
      <c r="AJ1117" s="257"/>
    </row>
    <row r="1118" spans="3:36" ht="14.4">
      <c r="C1118" s="284" t="s">
        <v>987</v>
      </c>
      <c r="E1118" s="280" t="s">
        <v>52</v>
      </c>
      <c r="F1118" s="267" t="s">
        <v>2555</v>
      </c>
      <c r="G1118" s="276">
        <v>0.13562253745570002</v>
      </c>
      <c r="H1118" s="275">
        <v>-1.0196986420000002E-2</v>
      </c>
      <c r="I1118" s="275">
        <v>-1.4231854759999999E-2</v>
      </c>
      <c r="J1118" s="275">
        <v>-2.3542213643000004E-3</v>
      </c>
      <c r="K1118" s="274">
        <v>0.16240560000000001</v>
      </c>
      <c r="L1118" s="267">
        <v>1.4000482758620689</v>
      </c>
      <c r="M1118" s="263">
        <v>-28.360800999999999</v>
      </c>
      <c r="N1118" s="263">
        <v>1.812312173268716E-2</v>
      </c>
      <c r="O1118" s="262">
        <v>1.0541287388890001E-6</v>
      </c>
      <c r="P1118" s="262">
        <v>3.4257986526026496E-9</v>
      </c>
      <c r="Q1118" s="285">
        <v>-0.21587845907800002</v>
      </c>
      <c r="R1118" s="281">
        <v>-4.8138190999999998E-6</v>
      </c>
      <c r="S1118" s="258"/>
      <c r="T1118" s="258" t="s">
        <v>1447</v>
      </c>
      <c r="U1118" s="258"/>
      <c r="V1118" s="258"/>
      <c r="X1118" s="294"/>
      <c r="Y1118" s="257"/>
      <c r="Z1118" s="257"/>
      <c r="AA1118" s="257"/>
      <c r="AB1118" s="257"/>
      <c r="AC1118" s="257"/>
      <c r="AD1118" s="257"/>
      <c r="AE1118" s="257"/>
      <c r="AF1118" s="257"/>
      <c r="AG1118" s="257"/>
      <c r="AH1118" s="257"/>
      <c r="AI1118" s="257"/>
      <c r="AJ1118" s="257"/>
    </row>
    <row r="1119" spans="3:36" ht="14.4">
      <c r="C1119" s="284" t="s">
        <v>988</v>
      </c>
      <c r="E1119" s="280" t="s">
        <v>52</v>
      </c>
      <c r="F1119" s="267" t="s">
        <v>2556</v>
      </c>
      <c r="G1119" s="276">
        <v>-0.26608232014700001</v>
      </c>
      <c r="H1119" s="275">
        <v>-1.192855024E-2</v>
      </c>
      <c r="I1119" s="275">
        <v>-1.664858504E-2</v>
      </c>
      <c r="J1119" s="275">
        <v>-2.7539948670000001E-3</v>
      </c>
      <c r="K1119" s="274">
        <v>-0.23475119</v>
      </c>
      <c r="L1119" s="267">
        <v>-2.0237171551724136</v>
      </c>
      <c r="M1119" s="263">
        <v>-33.176786</v>
      </c>
      <c r="N1119" s="263">
        <v>-4.1744678289753881E-2</v>
      </c>
      <c r="O1119" s="262">
        <v>-2.1647490051169998E-6</v>
      </c>
      <c r="P1119" s="262">
        <v>-6.2449684447889405E-9</v>
      </c>
      <c r="Q1119" s="285">
        <v>-0.25253706778899998</v>
      </c>
      <c r="R1119" s="281">
        <v>-1.0086383E-4</v>
      </c>
      <c r="S1119" s="258"/>
      <c r="T1119" s="258" t="s">
        <v>1447</v>
      </c>
      <c r="U1119" s="258"/>
      <c r="V1119" s="258"/>
      <c r="X1119" s="294"/>
      <c r="Y1119" s="257"/>
      <c r="Z1119" s="257"/>
      <c r="AA1119" s="257"/>
      <c r="AB1119" s="257"/>
      <c r="AC1119" s="257"/>
      <c r="AD1119" s="257"/>
      <c r="AE1119" s="257"/>
      <c r="AF1119" s="257"/>
      <c r="AG1119" s="257"/>
      <c r="AH1119" s="257"/>
      <c r="AI1119" s="257"/>
      <c r="AJ1119" s="257"/>
    </row>
    <row r="1120" spans="3:36" ht="14.4">
      <c r="C1120" s="284" t="s">
        <v>989</v>
      </c>
      <c r="E1120" s="280" t="s">
        <v>52</v>
      </c>
      <c r="F1120" s="267" t="s">
        <v>2557</v>
      </c>
      <c r="G1120" s="276">
        <v>7.2801364745700009E-2</v>
      </c>
      <c r="H1120" s="275">
        <v>-6.2528690969999995E-3</v>
      </c>
      <c r="I1120" s="275">
        <v>-8.7270808200000001E-3</v>
      </c>
      <c r="J1120" s="275">
        <v>-1.4436263372999999E-3</v>
      </c>
      <c r="K1120" s="274">
        <v>8.9224941000000002E-2</v>
      </c>
      <c r="L1120" s="267">
        <v>0.76918052586206898</v>
      </c>
      <c r="M1120" s="263">
        <v>-17.391057</v>
      </c>
      <c r="N1120" s="263">
        <v>9.5773902609709149E-3</v>
      </c>
      <c r="O1120" s="262">
        <v>5.6349253344569985E-7</v>
      </c>
      <c r="P1120" s="262">
        <v>1.8505678474554101E-9</v>
      </c>
      <c r="Q1120" s="285">
        <v>-0.1323783036798</v>
      </c>
      <c r="R1120" s="281">
        <v>-5.2755134E-6</v>
      </c>
      <c r="S1120" s="258"/>
      <c r="T1120" s="258" t="s">
        <v>1447</v>
      </c>
      <c r="U1120" s="258"/>
      <c r="V1120" s="258"/>
      <c r="X1120" s="294"/>
      <c r="Y1120" s="257"/>
      <c r="Z1120" s="257"/>
      <c r="AA1120" s="257"/>
      <c r="AB1120" s="257"/>
      <c r="AC1120" s="257"/>
      <c r="AD1120" s="257"/>
      <c r="AE1120" s="257"/>
      <c r="AF1120" s="257"/>
      <c r="AG1120" s="257"/>
      <c r="AH1120" s="257"/>
      <c r="AI1120" s="257"/>
      <c r="AJ1120" s="257"/>
    </row>
    <row r="1121" spans="3:36" ht="14.4">
      <c r="C1121" s="284" t="s">
        <v>990</v>
      </c>
      <c r="E1121" s="280" t="s">
        <v>52</v>
      </c>
      <c r="F1121" s="267" t="s">
        <v>2558</v>
      </c>
      <c r="G1121" s="276">
        <v>-0.11158290795690001</v>
      </c>
      <c r="H1121" s="275">
        <v>-5.0022952809999997E-3</v>
      </c>
      <c r="I1121" s="275">
        <v>-6.9816646100000004E-3</v>
      </c>
      <c r="J1121" s="275">
        <v>-1.1549010658999999E-3</v>
      </c>
      <c r="K1121" s="274">
        <v>-9.8444047000000007E-2</v>
      </c>
      <c r="L1121" s="267">
        <v>-0.84865557758620691</v>
      </c>
      <c r="M1121" s="263">
        <v>-13.912846</v>
      </c>
      <c r="N1121" s="263">
        <v>-1.7505833009846712E-2</v>
      </c>
      <c r="O1121" s="262">
        <v>-9.077979792120999E-7</v>
      </c>
      <c r="P1121" s="262">
        <v>-2.6188577530363599E-9</v>
      </c>
      <c r="Q1121" s="285">
        <v>-0.10590264294389999</v>
      </c>
      <c r="R1121" s="281">
        <v>-4.2297732999999997E-5</v>
      </c>
      <c r="S1121" s="258"/>
      <c r="T1121" s="258" t="s">
        <v>1447</v>
      </c>
      <c r="U1121" s="258"/>
      <c r="V1121" s="258"/>
      <c r="X1121" s="294"/>
      <c r="Y1121" s="257"/>
      <c r="Z1121" s="257"/>
      <c r="AA1121" s="257"/>
      <c r="AB1121" s="257"/>
      <c r="AC1121" s="257"/>
      <c r="AD1121" s="257"/>
      <c r="AE1121" s="257"/>
      <c r="AF1121" s="257"/>
      <c r="AG1121" s="257"/>
      <c r="AH1121" s="257"/>
      <c r="AI1121" s="257"/>
      <c r="AJ1121" s="257"/>
    </row>
    <row r="1122" spans="3:36" ht="14.4">
      <c r="C1122" s="284" t="s">
        <v>991</v>
      </c>
      <c r="E1122" s="280" t="s">
        <v>52</v>
      </c>
      <c r="F1122" s="267" t="s">
        <v>2559</v>
      </c>
      <c r="G1122" s="276">
        <v>0.14386375959039999</v>
      </c>
      <c r="H1122" s="275">
        <v>-9.8795331999999986E-3</v>
      </c>
      <c r="I1122" s="275">
        <v>-1.3788787620000001E-2</v>
      </c>
      <c r="J1122" s="275">
        <v>-2.2809295896E-3</v>
      </c>
      <c r="K1122" s="274">
        <v>0.16981300999999999</v>
      </c>
      <c r="L1122" s="267">
        <v>1.4639052586206895</v>
      </c>
      <c r="M1122" s="263">
        <v>-27.477869999999999</v>
      </c>
      <c r="N1122" s="263">
        <v>1.9405979088001787E-2</v>
      </c>
      <c r="O1122" s="262">
        <v>1.1210189602369999E-6</v>
      </c>
      <c r="P1122" s="262">
        <v>3.6199961675549191E-9</v>
      </c>
      <c r="Q1122" s="285">
        <v>-0.209157711814</v>
      </c>
      <c r="R1122" s="281">
        <v>-1.8694488E-6</v>
      </c>
      <c r="S1122" s="258"/>
      <c r="T1122" s="258" t="s">
        <v>1447</v>
      </c>
      <c r="U1122" s="258"/>
      <c r="V1122" s="258"/>
      <c r="X1122" s="294"/>
      <c r="Y1122" s="257"/>
      <c r="Z1122" s="257"/>
      <c r="AA1122" s="257"/>
      <c r="AB1122" s="257"/>
      <c r="AC1122" s="257"/>
      <c r="AD1122" s="257"/>
      <c r="AE1122" s="257"/>
      <c r="AF1122" s="257"/>
      <c r="AG1122" s="257"/>
      <c r="AH1122" s="257"/>
      <c r="AI1122" s="257"/>
      <c r="AJ1122" s="257"/>
    </row>
    <row r="1123" spans="3:36" ht="14.4">
      <c r="C1123" s="284" t="s">
        <v>992</v>
      </c>
      <c r="E1123" s="280" t="s">
        <v>52</v>
      </c>
      <c r="F1123" s="267" t="s">
        <v>2560</v>
      </c>
      <c r="G1123" s="276">
        <v>-0.21458252023669999</v>
      </c>
      <c r="H1123" s="275">
        <v>-9.6197985099999994E-3</v>
      </c>
      <c r="I1123" s="275">
        <v>-1.3426278160000001E-2</v>
      </c>
      <c r="J1123" s="275">
        <v>-2.2209635667000001E-3</v>
      </c>
      <c r="K1123" s="274">
        <v>-0.18931548000000001</v>
      </c>
      <c r="L1123" s="267">
        <v>-1.6320300000000001</v>
      </c>
      <c r="M1123" s="263">
        <v>-26.755472000000001</v>
      </c>
      <c r="N1123" s="263">
        <v>-3.3665063928158379E-2</v>
      </c>
      <c r="O1123" s="262">
        <v>-1.7457653731349998E-6</v>
      </c>
      <c r="P1123" s="262">
        <v>-5.0362648422009305E-9</v>
      </c>
      <c r="Q1123" s="285">
        <v>-0.20365892950700001</v>
      </c>
      <c r="R1123" s="281">
        <v>-8.1341794000000005E-5</v>
      </c>
      <c r="S1123" s="258"/>
      <c r="T1123" s="258" t="s">
        <v>1447</v>
      </c>
      <c r="U1123" s="258"/>
      <c r="V1123" s="258"/>
      <c r="X1123" s="294"/>
      <c r="Y1123" s="257"/>
      <c r="Z1123" s="257"/>
      <c r="AA1123" s="257"/>
      <c r="AB1123" s="257"/>
      <c r="AC1123" s="257"/>
      <c r="AD1123" s="257"/>
      <c r="AE1123" s="257"/>
      <c r="AF1123" s="257"/>
      <c r="AG1123" s="257"/>
      <c r="AH1123" s="257"/>
      <c r="AI1123" s="257"/>
      <c r="AJ1123" s="257"/>
    </row>
    <row r="1124" spans="3:36" ht="14.4">
      <c r="C1124" s="284" t="s">
        <v>993</v>
      </c>
      <c r="E1124" s="280" t="s">
        <v>52</v>
      </c>
      <c r="F1124" s="267" t="s">
        <v>2561</v>
      </c>
      <c r="G1124" s="276">
        <v>0.11678523110630001</v>
      </c>
      <c r="H1124" s="275">
        <v>-7.6092606899999995E-3</v>
      </c>
      <c r="I1124" s="275">
        <v>-1.0620186E-2</v>
      </c>
      <c r="J1124" s="275">
        <v>-1.7567822036999999E-3</v>
      </c>
      <c r="K1124" s="274">
        <v>0.13677146000000001</v>
      </c>
      <c r="L1124" s="267">
        <v>1.1790643103448277</v>
      </c>
      <c r="M1124" s="263">
        <v>-21.163578999999999</v>
      </c>
      <c r="N1124" s="263">
        <v>1.5832909709929534E-2</v>
      </c>
      <c r="O1124" s="262">
        <v>9.1125964573400011E-7</v>
      </c>
      <c r="P1124" s="262">
        <v>2.9325034677341905E-9</v>
      </c>
      <c r="Q1124" s="285">
        <v>-0.16109421017</v>
      </c>
      <c r="R1124" s="281">
        <v>-9.8882370999999994E-8</v>
      </c>
      <c r="S1124" s="258"/>
      <c r="T1124" s="257" t="s">
        <v>1446</v>
      </c>
      <c r="U1124" s="258"/>
      <c r="V1124" s="258"/>
      <c r="X1124" s="294"/>
      <c r="Y1124" s="257"/>
      <c r="Z1124" s="257"/>
      <c r="AA1124" s="257"/>
      <c r="AB1124" s="257"/>
      <c r="AC1124" s="257"/>
      <c r="AD1124" s="257"/>
      <c r="AE1124" s="257"/>
      <c r="AF1124" s="257"/>
      <c r="AG1124" s="257"/>
      <c r="AH1124" s="257"/>
      <c r="AI1124" s="257"/>
      <c r="AJ1124" s="257"/>
    </row>
    <row r="1125" spans="3:36" ht="14.4">
      <c r="C1125" s="284" t="s">
        <v>994</v>
      </c>
      <c r="E1125" s="280" t="s">
        <v>52</v>
      </c>
      <c r="F1125" s="267" t="s">
        <v>2562</v>
      </c>
      <c r="G1125" s="276">
        <v>0.1634729641814</v>
      </c>
      <c r="H1125" s="275">
        <v>-7.9603832600000004E-3</v>
      </c>
      <c r="I1125" s="275">
        <v>-1.1110245190000001E-2</v>
      </c>
      <c r="J1125" s="275">
        <v>-1.8378473685999998E-3</v>
      </c>
      <c r="K1125" s="274">
        <v>0.18438144000000001</v>
      </c>
      <c r="L1125" s="267">
        <v>1.5894951724137931</v>
      </c>
      <c r="M1125" s="263">
        <v>-22.140153000000002</v>
      </c>
      <c r="N1125" s="263">
        <v>2.268394254128122E-2</v>
      </c>
      <c r="O1125" s="262">
        <v>1.283699137383E-6</v>
      </c>
      <c r="P1125" s="262">
        <v>4.0647157103767524E-9</v>
      </c>
      <c r="Q1125" s="285">
        <v>-0.16852775699200001</v>
      </c>
      <c r="R1125" s="281">
        <v>9.1564190999999995E-6</v>
      </c>
      <c r="S1125" s="258"/>
      <c r="T1125" s="257" t="s">
        <v>1446</v>
      </c>
      <c r="U1125" s="258"/>
      <c r="V1125" s="258"/>
      <c r="X1125" s="294"/>
      <c r="Y1125" s="257"/>
      <c r="Z1125" s="257"/>
      <c r="AA1125" s="257"/>
      <c r="AB1125" s="257"/>
      <c r="AC1125" s="257"/>
      <c r="AD1125" s="257"/>
      <c r="AE1125" s="257"/>
      <c r="AF1125" s="257"/>
      <c r="AG1125" s="257"/>
      <c r="AH1125" s="257"/>
      <c r="AI1125" s="257"/>
      <c r="AJ1125" s="257"/>
    </row>
    <row r="1126" spans="3:36" ht="14.4">
      <c r="C1126" s="284" t="s">
        <v>995</v>
      </c>
      <c r="D1126" s="292">
        <v>1</v>
      </c>
      <c r="E1126" s="280" t="s">
        <v>52</v>
      </c>
      <c r="F1126" s="267" t="s">
        <v>2563</v>
      </c>
      <c r="G1126" s="276">
        <v>0.10105454537900001</v>
      </c>
      <c r="H1126" s="275">
        <v>-1.1798682749999999E-2</v>
      </c>
      <c r="I1126" s="275">
        <v>-1.646733006E-2</v>
      </c>
      <c r="J1126" s="275">
        <v>-2.7240118109999995E-3</v>
      </c>
      <c r="K1126" s="274">
        <v>0.13204457</v>
      </c>
      <c r="L1126" s="267">
        <v>1.1383152586206895</v>
      </c>
      <c r="M1126" s="263">
        <v>-32.815587000000001</v>
      </c>
      <c r="N1126" s="263">
        <v>1.2689799015720413E-2</v>
      </c>
      <c r="O1126" s="262">
        <v>7.7273878314700013E-7</v>
      </c>
      <c r="P1126" s="262">
        <v>2.6152613157341899E-9</v>
      </c>
      <c r="Q1126" s="285">
        <v>-0.24978767663599999</v>
      </c>
      <c r="R1126" s="281">
        <v>-1.8097137000000001E-5</v>
      </c>
      <c r="S1126" s="258"/>
      <c r="T1126" s="257" t="s">
        <v>1446</v>
      </c>
      <c r="U1126" s="258"/>
      <c r="V1126" s="258"/>
      <c r="X1126" s="294"/>
      <c r="Y1126" s="257"/>
      <c r="Z1126" s="257"/>
      <c r="AA1126" s="257"/>
      <c r="AB1126" s="257"/>
      <c r="AC1126" s="257"/>
      <c r="AD1126" s="257"/>
      <c r="AE1126" s="257"/>
      <c r="AF1126" s="257"/>
      <c r="AG1126" s="257"/>
      <c r="AH1126" s="257"/>
      <c r="AI1126" s="257"/>
      <c r="AJ1126" s="257"/>
    </row>
    <row r="1127" spans="3:36" ht="14.4">
      <c r="C1127" s="284" t="s">
        <v>996</v>
      </c>
      <c r="E1127" s="280" t="s">
        <v>52</v>
      </c>
      <c r="F1127" s="267" t="s">
        <v>2564</v>
      </c>
      <c r="G1127" s="276">
        <v>0.1467836014667</v>
      </c>
      <c r="H1127" s="275">
        <v>-8.0325317699999985E-3</v>
      </c>
      <c r="I1127" s="275">
        <v>-1.1210942199999999E-2</v>
      </c>
      <c r="J1127" s="275">
        <v>-1.8545045632999998E-3</v>
      </c>
      <c r="K1127" s="274">
        <v>0.16788158</v>
      </c>
      <c r="L1127" s="267">
        <v>1.447255</v>
      </c>
      <c r="M1127" s="263">
        <v>-22.340819</v>
      </c>
      <c r="N1127" s="263">
        <v>2.0196614232030254E-2</v>
      </c>
      <c r="O1127" s="262">
        <v>1.1499659237789998E-6</v>
      </c>
      <c r="P1127" s="262">
        <v>3.66293378646375E-9</v>
      </c>
      <c r="Q1127" s="285">
        <v>-0.170055203189</v>
      </c>
      <c r="R1127" s="281">
        <v>5.1651726999999998E-6</v>
      </c>
      <c r="S1127" s="258"/>
      <c r="T1127" s="257" t="s">
        <v>1446</v>
      </c>
      <c r="U1127" s="258"/>
      <c r="V1127" s="258"/>
      <c r="X1127" s="294"/>
      <c r="Y1127" s="257"/>
      <c r="Z1127" s="257"/>
      <c r="AA1127" s="257"/>
      <c r="AB1127" s="257"/>
      <c r="AC1127" s="257"/>
      <c r="AD1127" s="257"/>
      <c r="AE1127" s="257"/>
      <c r="AF1127" s="257"/>
      <c r="AG1127" s="257"/>
      <c r="AH1127" s="257"/>
      <c r="AI1127" s="257"/>
      <c r="AJ1127" s="257"/>
    </row>
    <row r="1128" spans="3:36" ht="14.4">
      <c r="C1128" s="284" t="s">
        <v>997</v>
      </c>
      <c r="E1128" s="280" t="s">
        <v>52</v>
      </c>
      <c r="F1128" s="267" t="s">
        <v>2565</v>
      </c>
      <c r="G1128" s="276">
        <v>0.12862906469589999</v>
      </c>
      <c r="H1128" s="275">
        <v>-6.1422414159999997E-3</v>
      </c>
      <c r="I1128" s="275">
        <v>-8.5726786599999993E-3</v>
      </c>
      <c r="J1128" s="275">
        <v>-1.4180852281E-3</v>
      </c>
      <c r="K1128" s="274">
        <v>0.14476206999999999</v>
      </c>
      <c r="L1128" s="267">
        <v>1.2479488793103446</v>
      </c>
      <c r="M1128" s="263">
        <v>-17.083369000000001</v>
      </c>
      <c r="N1128" s="263">
        <v>1.7872437215535452E-2</v>
      </c>
      <c r="O1128" s="262">
        <v>1.0104488734384999E-6</v>
      </c>
      <c r="P1128" s="262">
        <v>3.1965200638753299E-9</v>
      </c>
      <c r="Q1128" s="285">
        <v>-0.13003622084549998</v>
      </c>
      <c r="R1128" s="281">
        <v>7.6241033000000001E-6</v>
      </c>
      <c r="S1128" s="258"/>
      <c r="T1128" s="257" t="s">
        <v>1446</v>
      </c>
      <c r="U1128" s="258"/>
      <c r="V1128" s="258"/>
      <c r="X1128" s="294"/>
      <c r="Y1128" s="257"/>
      <c r="Z1128" s="257"/>
      <c r="AA1128" s="257"/>
      <c r="AB1128" s="257"/>
      <c r="AC1128" s="257"/>
      <c r="AD1128" s="257"/>
      <c r="AE1128" s="257"/>
      <c r="AF1128" s="257"/>
      <c r="AG1128" s="257"/>
      <c r="AH1128" s="257"/>
      <c r="AI1128" s="257"/>
      <c r="AJ1128" s="257"/>
    </row>
    <row r="1129" spans="3:36" ht="14.4">
      <c r="C1129" s="284" t="s">
        <v>998</v>
      </c>
      <c r="E1129" s="280" t="s">
        <v>52</v>
      </c>
      <c r="F1129" s="267" t="s">
        <v>2566</v>
      </c>
      <c r="G1129" s="276">
        <v>-0.13840572093120002</v>
      </c>
      <c r="H1129" s="275">
        <v>-6.2047700169999996E-3</v>
      </c>
      <c r="I1129" s="275">
        <v>-8.6599494099999993E-3</v>
      </c>
      <c r="J1129" s="275">
        <v>-1.4325215041999999E-3</v>
      </c>
      <c r="K1129" s="274">
        <v>-0.12210848000000001</v>
      </c>
      <c r="L1129" s="267">
        <v>-1.0526593103448276</v>
      </c>
      <c r="M1129" s="263">
        <v>-17.257280000000002</v>
      </c>
      <c r="N1129" s="263">
        <v>-2.171396578307783E-2</v>
      </c>
      <c r="O1129" s="262">
        <v>-1.1260186409152E-6</v>
      </c>
      <c r="P1129" s="262">
        <v>-3.2483908479338096E-9</v>
      </c>
      <c r="Q1129" s="285">
        <v>-0.13136000288230001</v>
      </c>
      <c r="R1129" s="281">
        <v>-5.2465456999999997E-5</v>
      </c>
      <c r="S1129" s="258"/>
      <c r="T1129" s="258" t="s">
        <v>1447</v>
      </c>
      <c r="U1129" s="258"/>
      <c r="V1129" s="258"/>
      <c r="X1129" s="294"/>
      <c r="Y1129" s="257"/>
      <c r="Z1129" s="257"/>
      <c r="AA1129" s="257"/>
      <c r="AB1129" s="257"/>
      <c r="AC1129" s="257"/>
      <c r="AD1129" s="257"/>
      <c r="AE1129" s="257"/>
      <c r="AF1129" s="257"/>
      <c r="AG1129" s="257"/>
      <c r="AH1129" s="257"/>
      <c r="AI1129" s="257"/>
      <c r="AJ1129" s="257"/>
    </row>
    <row r="1130" spans="3:36" ht="14.4">
      <c r="C1130" s="284" t="s">
        <v>999</v>
      </c>
      <c r="E1130" s="280" t="s">
        <v>52</v>
      </c>
      <c r="F1130" s="267" t="s">
        <v>2567</v>
      </c>
      <c r="G1130" s="276">
        <v>-0.1137287313711</v>
      </c>
      <c r="H1130" s="275">
        <v>-5.0984932290000003E-3</v>
      </c>
      <c r="I1130" s="275">
        <v>-7.1159274300000002E-3</v>
      </c>
      <c r="J1130" s="275">
        <v>-1.1771107121000002E-3</v>
      </c>
      <c r="K1130" s="274">
        <v>-0.1003372</v>
      </c>
      <c r="L1130" s="267">
        <v>-0.86497586206896548</v>
      </c>
      <c r="M1130" s="263">
        <v>-14.180400000000001</v>
      </c>
      <c r="N1130" s="263">
        <v>-1.7842483596207968E-2</v>
      </c>
      <c r="O1130" s="262">
        <v>-9.2525563056030006E-7</v>
      </c>
      <c r="P1130" s="262">
        <v>-2.6692203491489396E-9</v>
      </c>
      <c r="Q1130" s="285">
        <v>-0.1079392345389</v>
      </c>
      <c r="R1130" s="281">
        <v>-4.3111151000000001E-5</v>
      </c>
      <c r="S1130" s="258"/>
      <c r="T1130" s="258" t="s">
        <v>1447</v>
      </c>
      <c r="U1130" s="258"/>
      <c r="V1130" s="258"/>
      <c r="X1130" s="294"/>
      <c r="Y1130" s="257"/>
      <c r="Z1130" s="257"/>
      <c r="AA1130" s="257"/>
      <c r="AB1130" s="257"/>
      <c r="AC1130" s="257"/>
      <c r="AD1130" s="257"/>
      <c r="AE1130" s="257"/>
      <c r="AF1130" s="257"/>
      <c r="AG1130" s="257"/>
      <c r="AH1130" s="257"/>
      <c r="AI1130" s="257"/>
      <c r="AJ1130" s="257"/>
    </row>
    <row r="1131" spans="3:36" ht="14.4">
      <c r="C1131" s="284" t="s">
        <v>1000</v>
      </c>
      <c r="E1131" s="280" t="s">
        <v>52</v>
      </c>
      <c r="F1131" s="267" t="s">
        <v>2568</v>
      </c>
      <c r="G1131" s="276">
        <v>0.10745993270449999</v>
      </c>
      <c r="H1131" s="275">
        <v>-6.6232312960000008E-3</v>
      </c>
      <c r="I1131" s="275">
        <v>-9.2439925400000008E-3</v>
      </c>
      <c r="J1131" s="275">
        <v>-1.5291334594999999E-3</v>
      </c>
      <c r="K1131" s="274">
        <v>0.12485628999999999</v>
      </c>
      <c r="L1131" s="267">
        <v>1.0763473275862068</v>
      </c>
      <c r="M1131" s="263">
        <v>-18.421143000000001</v>
      </c>
      <c r="N1131" s="263">
        <v>1.4641985750064259E-2</v>
      </c>
      <c r="O1131" s="262">
        <v>8.3964055678529983E-7</v>
      </c>
      <c r="P1131" s="262">
        <v>2.6926999269001302E-9</v>
      </c>
      <c r="Q1131" s="285">
        <v>-0.14021916882089999</v>
      </c>
      <c r="R1131" s="281">
        <v>1.2161946E-6</v>
      </c>
      <c r="S1131" s="258"/>
      <c r="T1131" s="257" t="s">
        <v>1446</v>
      </c>
      <c r="U1131" s="258"/>
      <c r="V1131" s="258"/>
      <c r="X1131" s="294"/>
      <c r="Y1131" s="257"/>
      <c r="Z1131" s="257"/>
      <c r="AA1131" s="257"/>
      <c r="AB1131" s="257"/>
      <c r="AC1131" s="257"/>
      <c r="AD1131" s="257"/>
      <c r="AE1131" s="257"/>
      <c r="AF1131" s="257"/>
      <c r="AG1131" s="257"/>
      <c r="AH1131" s="257"/>
      <c r="AI1131" s="257"/>
      <c r="AJ1131" s="257"/>
    </row>
    <row r="1132" spans="3:36" ht="14.4">
      <c r="C1132" s="284" t="s">
        <v>1001</v>
      </c>
      <c r="E1132" s="280" t="s">
        <v>52</v>
      </c>
      <c r="F1132" s="267" t="s">
        <v>2569</v>
      </c>
      <c r="G1132" s="276">
        <v>7.6640148863800009E-2</v>
      </c>
      <c r="H1132" s="275">
        <v>-4.2086618919999997E-3</v>
      </c>
      <c r="I1132" s="275">
        <v>-5.8739966800000001E-3</v>
      </c>
      <c r="J1132" s="275">
        <v>-9.7167156419999999E-4</v>
      </c>
      <c r="K1132" s="274">
        <v>8.7694479000000006E-2</v>
      </c>
      <c r="L1132" s="267">
        <v>0.75598688793103452</v>
      </c>
      <c r="M1132" s="263">
        <v>-11.705519000000001</v>
      </c>
      <c r="N1132" s="263">
        <v>1.0542426394379953E-2</v>
      </c>
      <c r="O1132" s="262">
        <v>6.0038766629199994E-7</v>
      </c>
      <c r="P1132" s="262">
        <v>1.9127465288037302E-9</v>
      </c>
      <c r="Q1132" s="285">
        <v>-8.9100779784499998E-2</v>
      </c>
      <c r="R1132" s="281">
        <v>2.6463418999999999E-6</v>
      </c>
      <c r="S1132" s="258"/>
      <c r="T1132" s="257" t="s">
        <v>1446</v>
      </c>
      <c r="U1132" s="258"/>
      <c r="V1132" s="258"/>
      <c r="X1132" s="294"/>
      <c r="Y1132" s="257"/>
      <c r="Z1132" s="257"/>
      <c r="AA1132" s="257"/>
      <c r="AB1132" s="257"/>
      <c r="AC1132" s="257"/>
      <c r="AD1132" s="257"/>
      <c r="AE1132" s="257"/>
      <c r="AF1132" s="257"/>
      <c r="AG1132" s="257"/>
      <c r="AH1132" s="257"/>
      <c r="AI1132" s="257"/>
      <c r="AJ1132" s="257"/>
    </row>
    <row r="1133" spans="3:36" ht="14.4">
      <c r="C1133" s="284" t="s">
        <v>1002</v>
      </c>
      <c r="D1133" s="293">
        <v>1</v>
      </c>
      <c r="E1133" s="280" t="s">
        <v>52</v>
      </c>
      <c r="F1133" s="267" t="s">
        <v>2570</v>
      </c>
      <c r="G1133" s="276">
        <v>0.1123201248223</v>
      </c>
      <c r="H1133" s="275">
        <v>-1.1293643499999999E-2</v>
      </c>
      <c r="I1133" s="275">
        <v>-1.5762450469999998E-2</v>
      </c>
      <c r="J1133" s="275">
        <v>-2.6074112077E-3</v>
      </c>
      <c r="K1133" s="274">
        <v>0.14198363</v>
      </c>
      <c r="L1133" s="267">
        <v>1.2239968103448275</v>
      </c>
      <c r="M1133" s="263">
        <v>-31.410924000000001</v>
      </c>
      <c r="N1133" s="263">
        <v>1.4457214382384301E-2</v>
      </c>
      <c r="O1133" s="262">
        <v>8.6439143776900003E-7</v>
      </c>
      <c r="P1133" s="262">
        <v>2.8796651770147199E-9</v>
      </c>
      <c r="Q1133" s="285">
        <v>-0.23909558326200001</v>
      </c>
      <c r="R1133" s="281">
        <v>-1.3826693E-5</v>
      </c>
      <c r="S1133" s="258"/>
      <c r="T1133" s="257" t="s">
        <v>1446</v>
      </c>
      <c r="U1133" s="258"/>
      <c r="V1133" s="258"/>
      <c r="X1133" s="294"/>
      <c r="Y1133" s="257"/>
      <c r="Z1133" s="257"/>
      <c r="AA1133" s="257"/>
      <c r="AB1133" s="257"/>
      <c r="AC1133" s="257"/>
      <c r="AD1133" s="257"/>
      <c r="AE1133" s="257"/>
      <c r="AF1133" s="257"/>
      <c r="AG1133" s="257"/>
      <c r="AH1133" s="257"/>
      <c r="AI1133" s="257"/>
      <c r="AJ1133" s="257"/>
    </row>
    <row r="1134" spans="3:36" ht="14.4">
      <c r="C1134" s="284" t="s">
        <v>1003</v>
      </c>
      <c r="D1134" s="292">
        <v>1</v>
      </c>
      <c r="E1134" s="280" t="s">
        <v>52</v>
      </c>
      <c r="F1134" s="267" t="s">
        <v>2571</v>
      </c>
      <c r="G1134" s="276">
        <v>0.14445177551479998</v>
      </c>
      <c r="H1134" s="275">
        <v>-1.110124757E-2</v>
      </c>
      <c r="I1134" s="275">
        <v>-1.5493924940000001E-2</v>
      </c>
      <c r="J1134" s="275">
        <v>-2.5629919752000003E-3</v>
      </c>
      <c r="K1134" s="274">
        <v>0.17360993999999999</v>
      </c>
      <c r="L1134" s="267">
        <v>1.4966374137931033</v>
      </c>
      <c r="M1134" s="263">
        <v>-30.875814999999999</v>
      </c>
      <c r="N1134" s="263">
        <v>1.9256377025203442E-2</v>
      </c>
      <c r="O1134" s="262">
        <v>1.122026830397E-6</v>
      </c>
      <c r="P1134" s="262">
        <v>3.6524089144556598E-9</v>
      </c>
      <c r="Q1134" s="285">
        <v>-0.23502240007199998</v>
      </c>
      <c r="R1134" s="281">
        <v>-5.9576727000000002E-6</v>
      </c>
      <c r="S1134" s="258"/>
      <c r="T1134" s="257" t="s">
        <v>1446</v>
      </c>
      <c r="U1134" s="258"/>
      <c r="V1134" s="258"/>
      <c r="X1134" s="294"/>
      <c r="Y1134" s="257"/>
      <c r="Z1134" s="257"/>
      <c r="AA1134" s="257"/>
      <c r="AB1134" s="257"/>
      <c r="AC1134" s="257"/>
      <c r="AD1134" s="257"/>
      <c r="AE1134" s="257"/>
      <c r="AF1134" s="257"/>
      <c r="AG1134" s="257"/>
      <c r="AH1134" s="257"/>
      <c r="AI1134" s="257"/>
      <c r="AJ1134" s="257"/>
    </row>
    <row r="1135" spans="3:36" ht="14.4">
      <c r="C1135" s="284" t="s">
        <v>1004</v>
      </c>
      <c r="E1135" s="280" t="s">
        <v>52</v>
      </c>
      <c r="F1135" s="267" t="s">
        <v>2572</v>
      </c>
      <c r="G1135" s="276">
        <v>6.2596816532699995E-2</v>
      </c>
      <c r="H1135" s="275">
        <v>-1.7700429630000002E-3</v>
      </c>
      <c r="I1135" s="275">
        <v>-2.4704352079999996E-3</v>
      </c>
      <c r="J1135" s="275">
        <v>-4.0865729629999999E-4</v>
      </c>
      <c r="K1135" s="274">
        <v>6.7245951999999998E-2</v>
      </c>
      <c r="L1135" s="267">
        <v>0.57970648275862069</v>
      </c>
      <c r="M1135" s="263">
        <v>-4.9230068999999999</v>
      </c>
      <c r="N1135" s="263">
        <v>8.9337811427155495E-3</v>
      </c>
      <c r="O1135" s="262">
        <v>4.9541917951380009E-7</v>
      </c>
      <c r="P1135" s="262">
        <v>1.5373945381050698E-9</v>
      </c>
      <c r="Q1135" s="285">
        <v>-3.7473242349399999E-2</v>
      </c>
      <c r="R1135" s="281">
        <v>7.9211178000000005E-6</v>
      </c>
      <c r="S1135" s="258"/>
      <c r="T1135" s="257" t="s">
        <v>1446</v>
      </c>
      <c r="U1135" s="258"/>
      <c r="V1135" s="258"/>
      <c r="X1135" s="294"/>
      <c r="Y1135" s="257"/>
      <c r="Z1135" s="257"/>
      <c r="AA1135" s="257"/>
      <c r="AB1135" s="257"/>
      <c r="AC1135" s="257"/>
      <c r="AD1135" s="257"/>
      <c r="AE1135" s="257"/>
      <c r="AF1135" s="257"/>
      <c r="AG1135" s="257"/>
      <c r="AH1135" s="257"/>
      <c r="AI1135" s="257"/>
      <c r="AJ1135" s="257"/>
    </row>
    <row r="1136" spans="3:36" ht="14.4">
      <c r="C1136" s="284" t="s">
        <v>1143</v>
      </c>
      <c r="E1136" s="280" t="s">
        <v>52</v>
      </c>
      <c r="F1136" s="267" t="s">
        <v>2573</v>
      </c>
      <c r="G1136" s="276">
        <v>8.6240635496599993E-2</v>
      </c>
      <c r="H1136" s="275">
        <v>-5.026344716E-3</v>
      </c>
      <c r="I1136" s="275">
        <v>-7.0152303200000004E-3</v>
      </c>
      <c r="J1136" s="275">
        <v>-1.1604534674000001E-3</v>
      </c>
      <c r="K1136" s="274">
        <v>9.9442664E-2</v>
      </c>
      <c r="L1136" s="267">
        <v>0.85726434482758618</v>
      </c>
      <c r="M1136" s="263">
        <v>-13.979734000000001</v>
      </c>
      <c r="N1136" s="263">
        <v>1.1806755862895002E-2</v>
      </c>
      <c r="O1136" s="262">
        <v>6.7471761291389986E-7</v>
      </c>
      <c r="P1136" s="262">
        <v>2.1566823606573995E-9</v>
      </c>
      <c r="Q1136" s="285">
        <v>-0.1064117883426</v>
      </c>
      <c r="R1136" s="281">
        <v>1.9744734E-6</v>
      </c>
      <c r="S1136" s="258"/>
      <c r="T1136" s="258" t="s">
        <v>1447</v>
      </c>
      <c r="U1136" s="258"/>
      <c r="V1136" s="258"/>
      <c r="X1136" s="294"/>
      <c r="Y1136" s="257"/>
      <c r="Z1136" s="257"/>
      <c r="AA1136" s="257"/>
      <c r="AB1136" s="257"/>
      <c r="AC1136" s="257"/>
      <c r="AD1136" s="257"/>
      <c r="AE1136" s="257"/>
      <c r="AF1136" s="257"/>
      <c r="AG1136" s="257"/>
      <c r="AH1136" s="257"/>
      <c r="AI1136" s="257"/>
      <c r="AJ1136" s="257"/>
    </row>
    <row r="1137" spans="3:36" ht="14.4">
      <c r="C1137" s="284" t="s">
        <v>1144</v>
      </c>
      <c r="D1137" s="293">
        <v>1</v>
      </c>
      <c r="E1137" s="280" t="s">
        <v>52</v>
      </c>
      <c r="F1137" s="267" t="s">
        <v>2574</v>
      </c>
      <c r="G1137" s="276">
        <v>0.1800717502916</v>
      </c>
      <c r="H1137" s="275">
        <v>-5.9161761530000002E-3</v>
      </c>
      <c r="I1137" s="275">
        <v>-8.2571609600000009E-3</v>
      </c>
      <c r="J1137" s="275">
        <v>-1.3658925954E-3</v>
      </c>
      <c r="K1137" s="274">
        <v>0.19561097999999999</v>
      </c>
      <c r="L1137" s="267">
        <v>1.6863015517241378</v>
      </c>
      <c r="M1137" s="263">
        <v>-16.454615</v>
      </c>
      <c r="N1137" s="263">
        <v>2.5539999186347397E-2</v>
      </c>
      <c r="O1137" s="262">
        <v>1.4226743530904997E-6</v>
      </c>
      <c r="P1137" s="262">
        <v>4.4349029017132401E-9</v>
      </c>
      <c r="Q1137" s="285">
        <v>-0.12525023809709998</v>
      </c>
      <c r="R1137" s="281">
        <v>1.9939274999999999E-5</v>
      </c>
      <c r="S1137" s="258"/>
      <c r="T1137" s="258" t="s">
        <v>1447</v>
      </c>
      <c r="U1137" s="258"/>
      <c r="V1137" s="258"/>
      <c r="X1137" s="294"/>
      <c r="Y1137" s="257"/>
      <c r="Z1137" s="257"/>
      <c r="AA1137" s="257"/>
      <c r="AB1137" s="257"/>
      <c r="AC1137" s="257"/>
      <c r="AD1137" s="257"/>
      <c r="AE1137" s="257"/>
      <c r="AF1137" s="257"/>
      <c r="AG1137" s="257"/>
      <c r="AH1137" s="257"/>
      <c r="AI1137" s="257"/>
      <c r="AJ1137" s="257"/>
    </row>
    <row r="1138" spans="3:36" ht="14.4">
      <c r="C1138" s="284" t="s">
        <v>1145</v>
      </c>
      <c r="D1138" s="292">
        <v>1</v>
      </c>
      <c r="E1138" s="280" t="s">
        <v>52</v>
      </c>
      <c r="F1138" s="267" t="s">
        <v>2575</v>
      </c>
      <c r="G1138" s="276">
        <v>5.7663528579700002E-2</v>
      </c>
      <c r="H1138" s="275">
        <v>-4.7473705630000007E-3</v>
      </c>
      <c r="I1138" s="275">
        <v>-6.6258683300000005E-3</v>
      </c>
      <c r="J1138" s="275">
        <v>-1.0960455273E-3</v>
      </c>
      <c r="K1138" s="274">
        <v>7.0132813000000002E-2</v>
      </c>
      <c r="L1138" s="267">
        <v>0.60459321551724132</v>
      </c>
      <c r="M1138" s="263">
        <v>-13.203825999999999</v>
      </c>
      <c r="N1138" s="263">
        <v>7.6257179193267091E-3</v>
      </c>
      <c r="O1138" s="262">
        <v>4.4694480781919995E-7</v>
      </c>
      <c r="P1138" s="262">
        <v>1.4627111292085398E-9</v>
      </c>
      <c r="Q1138" s="285">
        <v>-0.1005056777169</v>
      </c>
      <c r="R1138" s="281">
        <v>-3.4693445E-6</v>
      </c>
      <c r="S1138" s="258"/>
      <c r="T1138" s="258" t="s">
        <v>1447</v>
      </c>
      <c r="U1138" s="258"/>
      <c r="V1138" s="258"/>
      <c r="X1138" s="294"/>
      <c r="Y1138" s="257"/>
      <c r="Z1138" s="257"/>
      <c r="AA1138" s="257"/>
      <c r="AB1138" s="257"/>
      <c r="AC1138" s="257"/>
      <c r="AD1138" s="257"/>
      <c r="AE1138" s="257"/>
      <c r="AF1138" s="257"/>
      <c r="AG1138" s="257"/>
      <c r="AH1138" s="257"/>
      <c r="AI1138" s="257"/>
      <c r="AJ1138" s="257"/>
    </row>
    <row r="1139" spans="3:36" ht="14.4">
      <c r="C1139" s="284" t="s">
        <v>1150</v>
      </c>
      <c r="E1139" s="280" t="s">
        <v>52</v>
      </c>
      <c r="F1139" s="267" t="s">
        <v>2576</v>
      </c>
      <c r="G1139" s="276">
        <v>-0.100317326369</v>
      </c>
      <c r="H1139" s="275">
        <v>-4.4972558660000004E-3</v>
      </c>
      <c r="I1139" s="275">
        <v>-6.2767850299999999E-3</v>
      </c>
      <c r="J1139" s="275">
        <v>-1.0383004729999999E-3</v>
      </c>
      <c r="K1139" s="274">
        <v>-8.8504984999999994E-2</v>
      </c>
      <c r="L1139" s="267">
        <v>-0.76297400862068954</v>
      </c>
      <c r="M1139" s="263">
        <v>-12.508183000000001</v>
      </c>
      <c r="N1139" s="263">
        <v>-1.5738417072004109E-2</v>
      </c>
      <c r="O1139" s="262">
        <v>-8.1614529470379988E-7</v>
      </c>
      <c r="P1139" s="262">
        <v>-2.3544537957458104E-9</v>
      </c>
      <c r="Q1139" s="285">
        <v>-9.5210547569699988E-2</v>
      </c>
      <c r="R1139" s="281">
        <v>-3.8027288999999997E-5</v>
      </c>
      <c r="S1139" s="258"/>
      <c r="T1139" s="258" t="s">
        <v>1447</v>
      </c>
      <c r="U1139" s="258"/>
      <c r="V1139" s="258"/>
      <c r="X1139" s="294"/>
      <c r="Y1139" s="257"/>
      <c r="Z1139" s="257"/>
      <c r="AA1139" s="257"/>
      <c r="AB1139" s="257"/>
      <c r="AC1139" s="257"/>
      <c r="AD1139" s="257"/>
      <c r="AE1139" s="257"/>
      <c r="AF1139" s="257"/>
      <c r="AG1139" s="257"/>
      <c r="AH1139" s="257"/>
      <c r="AI1139" s="257"/>
      <c r="AJ1139" s="257"/>
    </row>
    <row r="1140" spans="3:36" ht="14.4">
      <c r="C1140" s="284" t="s">
        <v>1412</v>
      </c>
      <c r="E1140" s="280" t="s">
        <v>52</v>
      </c>
      <c r="F1140" s="267" t="s">
        <v>2577</v>
      </c>
      <c r="G1140" s="276">
        <v>0.11844616226379999</v>
      </c>
      <c r="H1140" s="275">
        <v>-8.7828760799999999E-3</v>
      </c>
      <c r="I1140" s="275">
        <v>-1.2258191910000001E-2</v>
      </c>
      <c r="J1140" s="275">
        <v>-2.0277397462E-3</v>
      </c>
      <c r="K1140" s="274">
        <v>0.14151496999999999</v>
      </c>
      <c r="L1140" s="267">
        <v>1.2199566379310343</v>
      </c>
      <c r="M1140" s="263">
        <v>-24.427745999999999</v>
      </c>
      <c r="N1140" s="263">
        <v>1.5851631627072628E-2</v>
      </c>
      <c r="O1140" s="262">
        <v>9.2099626144999996E-7</v>
      </c>
      <c r="P1140" s="262">
        <v>2.9900975131318503E-9</v>
      </c>
      <c r="Q1140" s="285">
        <v>-0.18594059762999998</v>
      </c>
      <c r="R1140" s="281">
        <v>-3.7803973000000002E-6</v>
      </c>
      <c r="S1140" s="258"/>
      <c r="T1140" s="258" t="s">
        <v>1448</v>
      </c>
      <c r="U1140" s="258"/>
      <c r="V1140" s="258"/>
      <c r="X1140" s="294"/>
      <c r="Y1140" s="257"/>
      <c r="Z1140" s="257"/>
      <c r="AA1140" s="257"/>
      <c r="AB1140" s="257"/>
      <c r="AC1140" s="257"/>
      <c r="AD1140" s="257"/>
      <c r="AE1140" s="257"/>
      <c r="AF1140" s="257"/>
      <c r="AG1140" s="257"/>
      <c r="AH1140" s="257"/>
      <c r="AI1140" s="257"/>
      <c r="AJ1140" s="257"/>
    </row>
    <row r="1141" spans="3:36" ht="14.4">
      <c r="C1141" s="284" t="s">
        <v>1413</v>
      </c>
      <c r="E1141" s="280" t="s">
        <v>52</v>
      </c>
      <c r="F1141" s="267" t="s">
        <v>2578</v>
      </c>
      <c r="G1141" s="276">
        <v>0.11677618327680001</v>
      </c>
      <c r="H1141" s="275">
        <v>-9.0137512599999994E-3</v>
      </c>
      <c r="I1141" s="275">
        <v>-1.258042258E-2</v>
      </c>
      <c r="J1141" s="275">
        <v>-2.0810428832000005E-3</v>
      </c>
      <c r="K1141" s="274">
        <v>0.1404514</v>
      </c>
      <c r="L1141" s="267">
        <v>1.2107879310344827</v>
      </c>
      <c r="M1141" s="263">
        <v>-25.069877999999999</v>
      </c>
      <c r="N1141" s="263">
        <v>1.5559401489784883E-2</v>
      </c>
      <c r="O1141" s="262">
        <v>9.0693783234299992E-7</v>
      </c>
      <c r="P1141" s="262">
        <v>2.9532293943031603E-9</v>
      </c>
      <c r="Q1141" s="285">
        <v>-0.190828417458</v>
      </c>
      <c r="R1141" s="281">
        <v>-4.9523274000000003E-6</v>
      </c>
      <c r="S1141" s="258"/>
      <c r="T1141" s="258" t="s">
        <v>1448</v>
      </c>
      <c r="U1141" s="258"/>
      <c r="V1141" s="258"/>
      <c r="X1141" s="294"/>
      <c r="Y1141" s="257"/>
      <c r="Z1141" s="257"/>
      <c r="AA1141" s="257"/>
      <c r="AB1141" s="257"/>
      <c r="AC1141" s="257"/>
      <c r="AD1141" s="257"/>
      <c r="AE1141" s="257"/>
      <c r="AF1141" s="257"/>
      <c r="AG1141" s="257"/>
      <c r="AH1141" s="257"/>
      <c r="AI1141" s="257"/>
      <c r="AJ1141" s="257"/>
    </row>
    <row r="1142" spans="3:36" ht="14.4">
      <c r="C1142" s="284" t="s">
        <v>1414</v>
      </c>
      <c r="E1142" s="280" t="s">
        <v>52</v>
      </c>
      <c r="F1142" s="267" t="s">
        <v>2579</v>
      </c>
      <c r="G1142" s="276">
        <v>9.4207384478499995E-2</v>
      </c>
      <c r="H1142" s="275">
        <v>-8.4654227699999997E-3</v>
      </c>
      <c r="I1142" s="275">
        <v>-1.1815124779999998E-2</v>
      </c>
      <c r="J1142" s="275">
        <v>-1.9544479714999996E-3</v>
      </c>
      <c r="K1142" s="274">
        <v>0.11644238</v>
      </c>
      <c r="L1142" s="267">
        <v>1.0038136206896551</v>
      </c>
      <c r="M1142" s="263">
        <v>-23.544816000000001</v>
      </c>
      <c r="N1142" s="263">
        <v>1.232098611018856E-2</v>
      </c>
      <c r="O1142" s="262">
        <v>7.2804650289500008E-7</v>
      </c>
      <c r="P1142" s="262">
        <v>2.40027351908513E-9</v>
      </c>
      <c r="Q1142" s="285">
        <v>-0.179219850367</v>
      </c>
      <c r="R1142" s="281">
        <v>-8.1185751000000004E-6</v>
      </c>
      <c r="S1142" s="258"/>
      <c r="T1142" s="258" t="s">
        <v>1448</v>
      </c>
      <c r="U1142" s="258"/>
      <c r="V1142" s="258"/>
      <c r="X1142" s="294"/>
      <c r="Y1142" s="257"/>
      <c r="Z1142" s="257"/>
      <c r="AA1142" s="257"/>
      <c r="AB1142" s="257"/>
      <c r="AC1142" s="257"/>
      <c r="AD1142" s="257"/>
      <c r="AE1142" s="257"/>
      <c r="AF1142" s="257"/>
      <c r="AG1142" s="257"/>
      <c r="AH1142" s="257"/>
      <c r="AI1142" s="257"/>
      <c r="AJ1142" s="257"/>
    </row>
    <row r="1143" spans="3:36" ht="14.4">
      <c r="C1143" s="284" t="s">
        <v>1415</v>
      </c>
      <c r="E1143" s="280" t="s">
        <v>52</v>
      </c>
      <c r="F1143" s="267" t="s">
        <v>2580</v>
      </c>
      <c r="G1143" s="276">
        <v>0.13283224186430001</v>
      </c>
      <c r="H1143" s="275">
        <v>-6.7338589769999997E-3</v>
      </c>
      <c r="I1143" s="275">
        <v>-9.3983946900000007E-3</v>
      </c>
      <c r="J1143" s="275">
        <v>-1.5546744687000001E-3</v>
      </c>
      <c r="K1143" s="274">
        <v>0.15051917000000001</v>
      </c>
      <c r="L1143" s="267">
        <v>1.2975790517241379</v>
      </c>
      <c r="M1143" s="263">
        <v>-18.728831</v>
      </c>
      <c r="N1143" s="263">
        <v>1.8380696866424868E-2</v>
      </c>
      <c r="O1143" s="262">
        <v>1.0422842268013998E-6</v>
      </c>
      <c r="P1143" s="262">
        <v>3.3068012605791997E-9</v>
      </c>
      <c r="Q1143" s="285">
        <v>-0.14256125165520001</v>
      </c>
      <c r="R1143" s="281">
        <v>6.5229479000000004E-6</v>
      </c>
      <c r="S1143" s="258"/>
      <c r="T1143" s="258"/>
      <c r="U1143" s="258"/>
      <c r="V1143" s="258"/>
      <c r="X1143" s="294"/>
      <c r="Y1143" s="257"/>
      <c r="Z1143" s="257"/>
      <c r="AA1143" s="257"/>
      <c r="AB1143" s="257"/>
      <c r="AC1143" s="257"/>
      <c r="AD1143" s="257"/>
      <c r="AE1143" s="257"/>
      <c r="AF1143" s="257"/>
      <c r="AG1143" s="257"/>
      <c r="AH1143" s="257"/>
      <c r="AI1143" s="257"/>
      <c r="AJ1143" s="257"/>
    </row>
    <row r="1144" spans="3:36" ht="14.4">
      <c r="C1144" s="284" t="s">
        <v>1606</v>
      </c>
      <c r="E1144" s="280" t="s">
        <v>52</v>
      </c>
      <c r="F1144" s="267" t="s">
        <v>2581</v>
      </c>
      <c r="G1144" s="276">
        <v>0.10625464446380001</v>
      </c>
      <c r="H1144" s="275">
        <v>-5.637201901E-3</v>
      </c>
      <c r="I1144" s="275">
        <v>-7.8677989800000001E-3</v>
      </c>
      <c r="J1144" s="275">
        <v>-1.3014846551999998E-3</v>
      </c>
      <c r="K1144" s="274">
        <v>0.12106113</v>
      </c>
      <c r="L1144" s="267">
        <v>1.0436304310344828</v>
      </c>
      <c r="M1144" s="263">
        <v>-15.678706999999999</v>
      </c>
      <c r="N1144" s="263">
        <v>1.4654438255720664E-2</v>
      </c>
      <c r="O1144" s="262">
        <v>8.3298150796689991E-7</v>
      </c>
      <c r="P1144" s="262">
        <v>2.6489017401560697E-9</v>
      </c>
      <c r="Q1144" s="285">
        <v>-0.11934412747130001</v>
      </c>
      <c r="R1144" s="281">
        <v>4.3519084999999997E-6</v>
      </c>
      <c r="S1144" s="258"/>
      <c r="T1144" s="257" t="s">
        <v>1446</v>
      </c>
      <c r="U1144" s="258"/>
      <c r="V1144" s="258"/>
      <c r="X1144" s="294"/>
      <c r="Y1144" s="257"/>
      <c r="Z1144" s="257"/>
      <c r="AA1144" s="257"/>
      <c r="AB1144" s="257"/>
      <c r="AC1144" s="257"/>
      <c r="AD1144" s="257"/>
      <c r="AE1144" s="257"/>
      <c r="AF1144" s="257"/>
      <c r="AG1144" s="257"/>
      <c r="AH1144" s="257"/>
      <c r="AI1144" s="257"/>
      <c r="AJ1144" s="257"/>
    </row>
    <row r="1145" spans="3:36">
      <c r="C1145" s="273" t="s">
        <v>885</v>
      </c>
      <c r="D1145" s="272" t="s">
        <v>60</v>
      </c>
      <c r="F1145" s="303"/>
      <c r="G1145" s="303"/>
      <c r="H1145" s="289"/>
      <c r="I1145" s="289"/>
      <c r="J1145" s="289"/>
      <c r="K1145" s="289"/>
      <c r="L1145" s="302"/>
      <c r="M1145" s="302"/>
      <c r="N1145" s="302"/>
      <c r="O1145" s="289"/>
      <c r="P1145" s="289"/>
      <c r="Q1145" s="289"/>
      <c r="R1145" s="280"/>
      <c r="X1145" s="257"/>
      <c r="Y1145" s="257"/>
      <c r="Z1145" s="257"/>
      <c r="AA1145" s="257"/>
      <c r="AB1145" s="257"/>
      <c r="AC1145" s="257"/>
      <c r="AD1145" s="257"/>
      <c r="AE1145" s="257"/>
      <c r="AF1145" s="257"/>
      <c r="AG1145" s="257"/>
      <c r="AH1145" s="257"/>
      <c r="AI1145" s="257"/>
      <c r="AJ1145" s="257"/>
    </row>
    <row r="1146" spans="3:36">
      <c r="C1146" s="284" t="s">
        <v>1005</v>
      </c>
      <c r="D1146" s="292">
        <v>1</v>
      </c>
      <c r="E1146" s="280" t="s">
        <v>52</v>
      </c>
      <c r="F1146" s="267" t="s">
        <v>2582</v>
      </c>
      <c r="G1146" s="276">
        <v>0.14221048742610001</v>
      </c>
      <c r="H1146" s="275">
        <v>-8.1335396300000005E-3</v>
      </c>
      <c r="I1146" s="275">
        <v>-1.13519182E-2</v>
      </c>
      <c r="J1146" s="275">
        <v>-1.8778247438999999E-3</v>
      </c>
      <c r="K1146" s="274">
        <v>0.16357377000000001</v>
      </c>
      <c r="L1146" s="267">
        <v>1.4101187068965517</v>
      </c>
      <c r="M1146" s="263">
        <v>-22.621752000000001</v>
      </c>
      <c r="N1146" s="263">
        <v>1.9499308999590802E-2</v>
      </c>
      <c r="O1146" s="262">
        <v>1.113075362946E-6</v>
      </c>
      <c r="P1146" s="262">
        <v>3.5540514822512892E-9</v>
      </c>
      <c r="Q1146" s="285">
        <v>-0.172193621864</v>
      </c>
      <c r="R1146" s="281">
        <v>3.7909018000000002E-6</v>
      </c>
      <c r="S1146" s="258"/>
      <c r="T1146" s="258" t="s">
        <v>1230</v>
      </c>
      <c r="U1146" s="258"/>
      <c r="V1146" s="258"/>
      <c r="X1146" s="271"/>
      <c r="Y1146" s="257"/>
      <c r="Z1146" s="257"/>
      <c r="AA1146" s="257"/>
      <c r="AB1146" s="257"/>
      <c r="AC1146" s="257"/>
      <c r="AD1146" s="257"/>
      <c r="AE1146" s="257"/>
      <c r="AF1146" s="257"/>
      <c r="AG1146" s="257"/>
      <c r="AH1146" s="257"/>
      <c r="AI1146" s="257"/>
      <c r="AJ1146" s="257"/>
    </row>
    <row r="1147" spans="3:36">
      <c r="C1147" s="284" t="s">
        <v>1006</v>
      </c>
      <c r="E1147" s="280" t="s">
        <v>52</v>
      </c>
      <c r="F1147" s="267" t="s">
        <v>2583</v>
      </c>
      <c r="G1147" s="276">
        <v>0.13541072824950001</v>
      </c>
      <c r="H1147" s="275">
        <v>-8.5423810999999995E-3</v>
      </c>
      <c r="I1147" s="275">
        <v>-1.1922534970000001E-2</v>
      </c>
      <c r="J1147" s="275">
        <v>-1.9722156804999999E-3</v>
      </c>
      <c r="K1147" s="274">
        <v>0.15784786000000001</v>
      </c>
      <c r="L1147" s="267">
        <v>1.3607574137931033</v>
      </c>
      <c r="M1147" s="263">
        <v>-23.758859000000001</v>
      </c>
      <c r="N1147" s="263">
        <v>1.8412366713817841E-2</v>
      </c>
      <c r="O1147" s="262">
        <v>1.057440409826E-6</v>
      </c>
      <c r="P1147" s="262">
        <v>3.3960117391816301E-9</v>
      </c>
      <c r="Q1147" s="285">
        <v>-0.18084912364300001</v>
      </c>
      <c r="R1147" s="281">
        <v>8.5405757000000004E-7</v>
      </c>
      <c r="S1147" s="258"/>
      <c r="T1147" s="258" t="s">
        <v>1230</v>
      </c>
      <c r="U1147" s="258"/>
      <c r="V1147" s="258"/>
      <c r="X1147" s="271"/>
      <c r="Y1147" s="257"/>
      <c r="Z1147" s="257"/>
      <c r="AA1147" s="257"/>
      <c r="AB1147" s="257"/>
      <c r="AC1147" s="257"/>
      <c r="AD1147" s="257"/>
      <c r="AE1147" s="257"/>
      <c r="AF1147" s="257"/>
      <c r="AG1147" s="257"/>
      <c r="AH1147" s="257"/>
      <c r="AI1147" s="257"/>
      <c r="AJ1147" s="257"/>
    </row>
    <row r="1148" spans="3:36">
      <c r="C1148" s="284" t="s">
        <v>1007</v>
      </c>
      <c r="E1148" s="280" t="s">
        <v>52</v>
      </c>
      <c r="F1148" s="267" t="s">
        <v>2584</v>
      </c>
      <c r="G1148" s="276">
        <v>9.6334395333600012E-2</v>
      </c>
      <c r="H1148" s="275">
        <v>-7.5900210599999995E-3</v>
      </c>
      <c r="I1148" s="275">
        <v>-1.0593333370000001E-2</v>
      </c>
      <c r="J1148" s="275">
        <v>-1.7523402363999999E-3</v>
      </c>
      <c r="K1148" s="274">
        <v>0.11627009000000001</v>
      </c>
      <c r="L1148" s="267">
        <v>1.0023283620689656</v>
      </c>
      <c r="M1148" s="263">
        <v>-21.110067999999998</v>
      </c>
      <c r="N1148" s="263">
        <v>1.2805844400758458E-2</v>
      </c>
      <c r="O1148" s="262">
        <v>7.4771114393399986E-7</v>
      </c>
      <c r="P1148" s="262">
        <v>2.4385622219305894E-9</v>
      </c>
      <c r="Q1148" s="285">
        <v>-0.16068689185099999</v>
      </c>
      <c r="R1148" s="281">
        <v>-4.6178367999999997E-6</v>
      </c>
      <c r="S1148" s="258"/>
      <c r="T1148" s="258" t="s">
        <v>1230</v>
      </c>
      <c r="U1148" s="258"/>
      <c r="V1148" s="258"/>
      <c r="X1148" s="271"/>
      <c r="Y1148" s="257"/>
      <c r="Z1148" s="257"/>
      <c r="AA1148" s="257"/>
      <c r="AB1148" s="257"/>
      <c r="AC1148" s="257"/>
      <c r="AD1148" s="257"/>
      <c r="AE1148" s="257"/>
      <c r="AF1148" s="257"/>
      <c r="AG1148" s="257"/>
      <c r="AH1148" s="257"/>
      <c r="AI1148" s="257"/>
      <c r="AJ1148" s="257"/>
    </row>
    <row r="1149" spans="3:36">
      <c r="C1149" s="273" t="s">
        <v>1455</v>
      </c>
      <c r="D1149" s="272" t="s">
        <v>1477</v>
      </c>
      <c r="E1149" s="280"/>
      <c r="G1149" s="299"/>
      <c r="H1149" s="298"/>
      <c r="I1149" s="298"/>
      <c r="J1149" s="298"/>
      <c r="K1149" s="287"/>
      <c r="Q1149" s="285"/>
      <c r="R1149" s="280"/>
      <c r="S1149" s="258"/>
      <c r="T1149" s="258"/>
      <c r="U1149" s="258"/>
      <c r="V1149" s="258"/>
      <c r="X1149" s="271"/>
      <c r="Y1149" s="257"/>
      <c r="Z1149" s="257"/>
      <c r="AA1149" s="257"/>
      <c r="AB1149" s="257"/>
      <c r="AC1149" s="257"/>
      <c r="AD1149" s="257"/>
      <c r="AE1149" s="257"/>
      <c r="AF1149" s="257"/>
      <c r="AG1149" s="257"/>
      <c r="AH1149" s="257"/>
      <c r="AI1149" s="257"/>
      <c r="AJ1149" s="257"/>
    </row>
    <row r="1150" spans="3:36">
      <c r="C1150" s="284" t="s">
        <v>1456</v>
      </c>
      <c r="E1150" s="280" t="s">
        <v>30</v>
      </c>
      <c r="F1150" s="267" t="s">
        <v>2585</v>
      </c>
      <c r="G1150" s="301">
        <v>-5.4617466544299997E-3</v>
      </c>
      <c r="H1150" s="300">
        <v>-1.0196986419999999E-3</v>
      </c>
      <c r="I1150" s="300">
        <v>-1.423185476E-3</v>
      </c>
      <c r="J1150" s="300">
        <v>-2.3542213643E-4</v>
      </c>
      <c r="K1150" s="283">
        <v>-2.7834404E-3</v>
      </c>
      <c r="L1150" s="282">
        <v>-2.3995175862068965E-2</v>
      </c>
      <c r="M1150" s="263">
        <v>-2.8360801000000002</v>
      </c>
      <c r="N1150" s="263">
        <v>-1.00702539185934E-3</v>
      </c>
      <c r="O1150" s="262">
        <v>-4.6779126111100003E-8</v>
      </c>
      <c r="P1150" s="262">
        <v>-1.1663267973983501E-10</v>
      </c>
      <c r="Q1150" s="285">
        <v>-2.15878459078E-2</v>
      </c>
      <c r="R1150" s="281">
        <v>-4.7468742999999998E-6</v>
      </c>
      <c r="S1150" s="258"/>
      <c r="T1150" s="258" t="s">
        <v>1407</v>
      </c>
      <c r="U1150" s="258"/>
      <c r="V1150" s="258"/>
      <c r="X1150" s="271"/>
      <c r="Y1150" s="257"/>
      <c r="Z1150" s="257"/>
      <c r="AA1150" s="257"/>
      <c r="AB1150" s="257"/>
      <c r="AC1150" s="257"/>
      <c r="AD1150" s="257"/>
      <c r="AE1150" s="257"/>
      <c r="AF1150" s="257"/>
      <c r="AG1150" s="257"/>
      <c r="AH1150" s="257"/>
      <c r="AI1150" s="257"/>
      <c r="AJ1150" s="257"/>
    </row>
    <row r="1151" spans="3:36">
      <c r="C1151" s="284" t="s">
        <v>1457</v>
      </c>
      <c r="E1151" s="280" t="s">
        <v>30</v>
      </c>
      <c r="F1151" s="267" t="s">
        <v>2586</v>
      </c>
      <c r="G1151" s="301">
        <v>-5.4617466544299997E-3</v>
      </c>
      <c r="H1151" s="300">
        <v>-1.0196986419999999E-3</v>
      </c>
      <c r="I1151" s="300">
        <v>-1.423185476E-3</v>
      </c>
      <c r="J1151" s="300">
        <v>-2.3542213643E-4</v>
      </c>
      <c r="K1151" s="283">
        <v>-2.7834404E-3</v>
      </c>
      <c r="L1151" s="282">
        <v>-2.3995175862068965E-2</v>
      </c>
      <c r="M1151" s="263">
        <v>-2.8360801000000002</v>
      </c>
      <c r="N1151" s="263">
        <v>-1.00702539185934E-3</v>
      </c>
      <c r="O1151" s="262">
        <v>-4.6779126111100003E-8</v>
      </c>
      <c r="P1151" s="262">
        <v>-1.1663267973983501E-10</v>
      </c>
      <c r="Q1151" s="285">
        <v>-2.15878459078E-2</v>
      </c>
      <c r="R1151" s="281">
        <v>-4.7468742999999998E-6</v>
      </c>
      <c r="S1151" s="258"/>
      <c r="T1151" s="258" t="s">
        <v>1407</v>
      </c>
      <c r="U1151" s="258"/>
      <c r="V1151" s="258"/>
      <c r="X1151" s="271"/>
      <c r="Y1151" s="257"/>
      <c r="Z1151" s="257"/>
      <c r="AA1151" s="257"/>
      <c r="AB1151" s="257"/>
      <c r="AC1151" s="257"/>
      <c r="AD1151" s="257"/>
      <c r="AE1151" s="257"/>
      <c r="AF1151" s="257"/>
      <c r="AG1151" s="257"/>
      <c r="AH1151" s="257"/>
      <c r="AI1151" s="257"/>
      <c r="AJ1151" s="257"/>
    </row>
    <row r="1152" spans="3:36">
      <c r="C1152" s="284" t="s">
        <v>1458</v>
      </c>
      <c r="E1152" s="280" t="s">
        <v>30</v>
      </c>
      <c r="F1152" s="267" t="s">
        <v>2587</v>
      </c>
      <c r="G1152" s="301">
        <v>-2.1011773970999953E-4</v>
      </c>
      <c r="H1152" s="300">
        <v>-8.7059176600000007E-4</v>
      </c>
      <c r="I1152" s="300">
        <v>-1.2150781709999998E-3</v>
      </c>
      <c r="J1152" s="300">
        <v>-2.0099720271E-4</v>
      </c>
      <c r="K1152" s="283">
        <v>2.0765494000000002E-3</v>
      </c>
      <c r="L1152" s="282">
        <v>1.7901287931034484E-2</v>
      </c>
      <c r="M1152" s="263">
        <v>-2.4213702000000001</v>
      </c>
      <c r="N1152" s="263">
        <v>-1.9984493925328015E-4</v>
      </c>
      <c r="O1152" s="262">
        <v>-4.3149635482000013E-9</v>
      </c>
      <c r="P1152" s="262">
        <v>7.9106957148350006E-12</v>
      </c>
      <c r="Q1152" s="285">
        <v>-1.84311324354E-2</v>
      </c>
      <c r="R1152" s="281">
        <v>-3.0543253999999999E-6</v>
      </c>
      <c r="S1152" s="258"/>
      <c r="T1152" s="258" t="s">
        <v>1407</v>
      </c>
      <c r="U1152" s="258"/>
      <c r="V1152" s="258"/>
      <c r="X1152" s="271"/>
      <c r="Y1152" s="257"/>
      <c r="Z1152" s="257"/>
      <c r="AA1152" s="257"/>
      <c r="AB1152" s="257"/>
      <c r="AC1152" s="257"/>
      <c r="AD1152" s="257"/>
      <c r="AE1152" s="257"/>
      <c r="AF1152" s="257"/>
      <c r="AG1152" s="257"/>
      <c r="AH1152" s="257"/>
      <c r="AI1152" s="257"/>
      <c r="AJ1152" s="257"/>
    </row>
    <row r="1153" spans="3:36">
      <c r="C1153" s="284" t="s">
        <v>1459</v>
      </c>
      <c r="E1153" s="280" t="s">
        <v>30</v>
      </c>
      <c r="F1153" s="267" t="s">
        <v>2588</v>
      </c>
      <c r="G1153" s="301">
        <v>-4.67043441532E-3</v>
      </c>
      <c r="H1153" s="300">
        <v>-1.125516432E-3</v>
      </c>
      <c r="I1153" s="300">
        <v>-1.5708745430000001E-3</v>
      </c>
      <c r="J1153" s="300">
        <v>-2.5985274031999994E-4</v>
      </c>
      <c r="K1153" s="283">
        <v>-1.7141907E-3</v>
      </c>
      <c r="L1153" s="282">
        <v>-1.4777506034482758E-2</v>
      </c>
      <c r="M1153" s="263">
        <v>-3.1303903000000002</v>
      </c>
      <c r="N1153" s="263">
        <v>-9.1025938802937725E-4</v>
      </c>
      <c r="O1153" s="262">
        <v>-4.0768785573700001E-8</v>
      </c>
      <c r="P1153" s="262">
        <v>-9.5953515542144018E-11</v>
      </c>
      <c r="Q1153" s="285">
        <v>-2.3828094662399997E-2</v>
      </c>
      <c r="R1153" s="281">
        <v>-4.9349668E-6</v>
      </c>
      <c r="S1153" s="258"/>
      <c r="T1153" s="258" t="s">
        <v>1407</v>
      </c>
      <c r="U1153" s="258"/>
      <c r="V1153" s="258"/>
      <c r="X1153" s="271"/>
      <c r="Y1153" s="257"/>
      <c r="Z1153" s="257"/>
      <c r="AA1153" s="257"/>
      <c r="AB1153" s="257"/>
      <c r="AC1153" s="257"/>
      <c r="AD1153" s="257"/>
      <c r="AE1153" s="257"/>
      <c r="AF1153" s="257"/>
      <c r="AG1153" s="257"/>
      <c r="AH1153" s="257"/>
      <c r="AI1153" s="257"/>
      <c r="AJ1153" s="257"/>
    </row>
    <row r="1154" spans="3:36">
      <c r="C1154" s="284" t="s">
        <v>1460</v>
      </c>
      <c r="E1154" s="280" t="s">
        <v>30</v>
      </c>
      <c r="F1154" s="267" t="s">
        <v>2589</v>
      </c>
      <c r="G1154" s="301">
        <v>1.1497986788699998E-3</v>
      </c>
      <c r="H1154" s="300">
        <v>-7.6958388299999995E-4</v>
      </c>
      <c r="I1154" s="300">
        <v>-1.074102255E-3</v>
      </c>
      <c r="J1154" s="300">
        <v>-1.7767708312999998E-4</v>
      </c>
      <c r="K1154" s="283">
        <v>3.1711618999999999E-3</v>
      </c>
      <c r="L1154" s="282">
        <v>2.7337602586206895E-2</v>
      </c>
      <c r="M1154" s="263">
        <v>-2.1404377999999999</v>
      </c>
      <c r="N1154" s="263">
        <v>2.1266886014449508E-5</v>
      </c>
      <c r="O1154" s="262">
        <v>6.8699723515000035E-9</v>
      </c>
      <c r="P1154" s="262">
        <v>3.9230888011950994E-11</v>
      </c>
      <c r="Q1154" s="285">
        <v>-1.62927137606E-2</v>
      </c>
      <c r="R1154" s="281">
        <v>-2.4005066999999999E-6</v>
      </c>
      <c r="S1154" s="258"/>
      <c r="T1154" s="258" t="s">
        <v>1407</v>
      </c>
      <c r="U1154" s="258"/>
      <c r="V1154" s="258"/>
      <c r="X1154" s="271"/>
      <c r="Y1154" s="257"/>
      <c r="Z1154" s="257"/>
      <c r="AA1154" s="257"/>
      <c r="AB1154" s="257"/>
      <c r="AC1154" s="257"/>
      <c r="AD1154" s="257"/>
      <c r="AE1154" s="257"/>
      <c r="AF1154" s="257"/>
      <c r="AG1154" s="257"/>
      <c r="AH1154" s="257"/>
      <c r="AI1154" s="257"/>
      <c r="AJ1154" s="257"/>
    </row>
    <row r="1155" spans="3:36">
      <c r="C1155" s="284" t="s">
        <v>1461</v>
      </c>
      <c r="E1155" s="280" t="s">
        <v>30</v>
      </c>
      <c r="F1155" s="267" t="s">
        <v>2590</v>
      </c>
      <c r="G1155" s="301">
        <v>-4.8652968639499999E-3</v>
      </c>
      <c r="H1155" s="300">
        <v>-1.1351362340000001E-3</v>
      </c>
      <c r="I1155" s="300">
        <v>-1.584300824E-3</v>
      </c>
      <c r="J1155" s="300">
        <v>-2.6207370594999999E-4</v>
      </c>
      <c r="K1155" s="283">
        <v>-1.8837861E-3</v>
      </c>
      <c r="L1155" s="282">
        <v>-1.6239535344827586E-2</v>
      </c>
      <c r="M1155" s="263">
        <v>-3.1571457000000001</v>
      </c>
      <c r="N1155" s="263">
        <v>-9.4100194146066183E-4</v>
      </c>
      <c r="O1155" s="262">
        <v>-4.23567897042E-8</v>
      </c>
      <c r="P1155" s="262">
        <v>-1.0051376735954099E-10</v>
      </c>
      <c r="Q1155" s="285">
        <v>-2.4031752821900003E-2</v>
      </c>
      <c r="R1155" s="281">
        <v>-5.0118869999999997E-6</v>
      </c>
      <c r="S1155" s="258"/>
      <c r="T1155" s="258" t="s">
        <v>1407</v>
      </c>
      <c r="U1155" s="258"/>
      <c r="V1155" s="258"/>
      <c r="X1155" s="271"/>
      <c r="Y1155" s="257"/>
      <c r="Z1155" s="257"/>
      <c r="AA1155" s="257"/>
      <c r="AB1155" s="257"/>
      <c r="AC1155" s="257"/>
      <c r="AD1155" s="257"/>
      <c r="AE1155" s="257"/>
      <c r="AF1155" s="257"/>
      <c r="AG1155" s="257"/>
      <c r="AH1155" s="257"/>
      <c r="AI1155" s="257"/>
      <c r="AJ1155" s="257"/>
    </row>
    <row r="1156" spans="3:36">
      <c r="C1156" s="284" t="s">
        <v>1462</v>
      </c>
      <c r="E1156" s="280" t="s">
        <v>30</v>
      </c>
      <c r="F1156" s="267" t="s">
        <v>2591</v>
      </c>
      <c r="G1156" s="301">
        <v>-2.2321383041399999E-3</v>
      </c>
      <c r="H1156" s="300">
        <v>-1.1442750539999999E-3</v>
      </c>
      <c r="I1156" s="300">
        <v>-1.5970557879999999E-3</v>
      </c>
      <c r="J1156" s="300">
        <v>-2.6418362213999997E-4</v>
      </c>
      <c r="K1156" s="283">
        <v>7.7337616E-4</v>
      </c>
      <c r="L1156" s="282">
        <v>6.6670358620689648E-3</v>
      </c>
      <c r="M1156" s="263">
        <v>-3.1825633999999998</v>
      </c>
      <c r="N1156" s="263">
        <v>-5.5254145236857178E-4</v>
      </c>
      <c r="O1156" s="262">
        <v>-2.13191711922E-8</v>
      </c>
      <c r="P1156" s="262">
        <v>-3.6816748710328987E-11</v>
      </c>
      <c r="Q1156" s="285">
        <v>-2.4225229273399998E-2</v>
      </c>
      <c r="R1156" s="281">
        <v>-4.4530572000000004E-6</v>
      </c>
      <c r="S1156" s="258"/>
      <c r="T1156" s="258" t="s">
        <v>1407</v>
      </c>
      <c r="U1156" s="258"/>
      <c r="V1156" s="258"/>
      <c r="X1156" s="271"/>
      <c r="Y1156" s="257"/>
      <c r="Z1156" s="257"/>
      <c r="AA1156" s="257"/>
      <c r="AB1156" s="257"/>
      <c r="AC1156" s="257"/>
      <c r="AD1156" s="257"/>
      <c r="AE1156" s="257"/>
      <c r="AF1156" s="257"/>
      <c r="AG1156" s="257"/>
      <c r="AH1156" s="257"/>
      <c r="AI1156" s="257"/>
      <c r="AJ1156" s="257"/>
    </row>
    <row r="1157" spans="3:36">
      <c r="C1157" s="284" t="s">
        <v>1463</v>
      </c>
      <c r="E1157" s="280" t="s">
        <v>30</v>
      </c>
      <c r="F1157" s="267" t="s">
        <v>2592</v>
      </c>
      <c r="G1157" s="301">
        <v>-1.3411407012270001E-2</v>
      </c>
      <c r="H1157" s="300">
        <v>-6.0123741109999998E-4</v>
      </c>
      <c r="I1157" s="300">
        <v>-8.3914237800000009E-4</v>
      </c>
      <c r="J1157" s="300">
        <v>-1.3881022316999998E-4</v>
      </c>
      <c r="K1157" s="283">
        <v>-1.1832217000000001E-2</v>
      </c>
      <c r="L1157" s="282">
        <v>-0.10200187068965517</v>
      </c>
      <c r="M1157" s="263">
        <v>-1.6722170000000001</v>
      </c>
      <c r="N1157" s="263">
        <v>-2.104066462963303E-3</v>
      </c>
      <c r="O1157" s="262">
        <v>-1.0911033382477E-7</v>
      </c>
      <c r="P1157" s="262">
        <v>-3.1476655614974403E-10</v>
      </c>
      <c r="Q1157" s="285">
        <v>-1.272868296921E-2</v>
      </c>
      <c r="R1157" s="281">
        <v>-5.0838621999999998E-6</v>
      </c>
      <c r="S1157" s="258"/>
      <c r="T1157" s="258" t="s">
        <v>1407</v>
      </c>
      <c r="U1157" s="258"/>
      <c r="V1157" s="258"/>
      <c r="X1157" s="271"/>
      <c r="Y1157" s="257"/>
      <c r="Z1157" s="257"/>
      <c r="AA1157" s="257"/>
      <c r="AB1157" s="257"/>
      <c r="AC1157" s="257"/>
      <c r="AD1157" s="257"/>
      <c r="AE1157" s="257"/>
      <c r="AF1157" s="257"/>
      <c r="AG1157" s="257"/>
      <c r="AH1157" s="257"/>
      <c r="AI1157" s="257"/>
      <c r="AJ1157" s="257"/>
    </row>
    <row r="1158" spans="3:36">
      <c r="C1158" s="284" t="s">
        <v>1464</v>
      </c>
      <c r="E1158" s="280" t="s">
        <v>30</v>
      </c>
      <c r="F1158" s="267" t="s">
        <v>2593</v>
      </c>
      <c r="G1158" s="301">
        <v>-4.2729040047900001E-3</v>
      </c>
      <c r="H1158" s="300">
        <v>-9.3312045599999998E-4</v>
      </c>
      <c r="I1158" s="300">
        <v>-1.302348982E-3</v>
      </c>
      <c r="J1158" s="300">
        <v>-2.1543346679E-4</v>
      </c>
      <c r="K1158" s="283">
        <v>-1.8220011E-3</v>
      </c>
      <c r="L1158" s="282">
        <v>-1.5706906034482757E-2</v>
      </c>
      <c r="M1158" s="263">
        <v>-2.5952807999999998</v>
      </c>
      <c r="N1158" s="263">
        <v>-8.140627480673541E-4</v>
      </c>
      <c r="O1158" s="262">
        <v>-3.7006437911199999E-8</v>
      </c>
      <c r="P1158" s="262">
        <v>-8.922678576511098E-11</v>
      </c>
      <c r="Q1158" s="285">
        <v>-1.9754915472199999E-2</v>
      </c>
      <c r="R1158" s="281">
        <v>-4.1812564000000003E-6</v>
      </c>
      <c r="S1158" s="258"/>
      <c r="T1158" s="258" t="s">
        <v>1407</v>
      </c>
      <c r="U1158" s="258"/>
      <c r="V1158" s="258"/>
      <c r="X1158" s="271"/>
      <c r="Y1158" s="257"/>
      <c r="Z1158" s="257"/>
      <c r="AA1158" s="257"/>
      <c r="AB1158" s="257"/>
      <c r="AC1158" s="257"/>
      <c r="AD1158" s="257"/>
      <c r="AE1158" s="257"/>
      <c r="AF1158" s="257"/>
      <c r="AG1158" s="257"/>
      <c r="AH1158" s="257"/>
      <c r="AI1158" s="257"/>
      <c r="AJ1158" s="257"/>
    </row>
    <row r="1159" spans="3:36">
      <c r="C1159" s="284" t="s">
        <v>1465</v>
      </c>
      <c r="E1159" s="280" t="s">
        <v>30</v>
      </c>
      <c r="F1159" s="267" t="s">
        <v>2594</v>
      </c>
      <c r="G1159" s="301">
        <v>-4.1069890840399999E-3</v>
      </c>
      <c r="H1159" s="300">
        <v>-9.5236005900000006E-4</v>
      </c>
      <c r="I1159" s="300">
        <v>-1.3292015350000002E-3</v>
      </c>
      <c r="J1159" s="300">
        <v>-2.1987539004000002E-4</v>
      </c>
      <c r="K1159" s="283">
        <v>-1.6055520999999999E-3</v>
      </c>
      <c r="L1159" s="282">
        <v>-1.3840966379310343E-2</v>
      </c>
      <c r="M1159" s="263">
        <v>-2.6487918000000001</v>
      </c>
      <c r="N1159" s="263">
        <v>-7.9320263374575532E-4</v>
      </c>
      <c r="O1159" s="262">
        <v>-3.5737329183100002E-8</v>
      </c>
      <c r="P1159" s="262">
        <v>-8.493492305369501E-11</v>
      </c>
      <c r="Q1159" s="285">
        <v>-2.01622337912E-2</v>
      </c>
      <c r="R1159" s="281">
        <v>-4.2105133000000001E-6</v>
      </c>
      <c r="S1159" s="258"/>
      <c r="T1159" s="258" t="s">
        <v>1407</v>
      </c>
      <c r="U1159" s="258"/>
      <c r="V1159" s="258"/>
      <c r="X1159" s="271"/>
      <c r="Y1159" s="257"/>
      <c r="Z1159" s="257"/>
      <c r="AA1159" s="257"/>
      <c r="AB1159" s="257"/>
      <c r="AC1159" s="257"/>
      <c r="AD1159" s="257"/>
      <c r="AE1159" s="257"/>
      <c r="AF1159" s="257"/>
      <c r="AG1159" s="257"/>
      <c r="AH1159" s="257"/>
      <c r="AI1159" s="257"/>
      <c r="AJ1159" s="257"/>
    </row>
    <row r="1160" spans="3:36">
      <c r="C1160" s="284" t="s">
        <v>1466</v>
      </c>
      <c r="E1160" s="280" t="s">
        <v>30</v>
      </c>
      <c r="F1160" s="267" t="s">
        <v>2595</v>
      </c>
      <c r="G1160" s="301">
        <v>-3.06395676493E-3</v>
      </c>
      <c r="H1160" s="300">
        <v>-1.0581778389999999E-3</v>
      </c>
      <c r="I1160" s="300">
        <v>-1.4768906019999998E-3</v>
      </c>
      <c r="J1160" s="300">
        <v>-2.4430599392999999E-4</v>
      </c>
      <c r="K1160" s="283">
        <v>-2.8458233E-4</v>
      </c>
      <c r="L1160" s="282">
        <v>-2.4532959482758618E-3</v>
      </c>
      <c r="M1160" s="263">
        <v>-2.9431020000000001</v>
      </c>
      <c r="N1160" s="263">
        <v>-6.5913195751568445E-4</v>
      </c>
      <c r="O1160" s="262">
        <v>-2.7713227745799997E-8</v>
      </c>
      <c r="P1160" s="262">
        <v>-5.8179591761103993E-11</v>
      </c>
      <c r="Q1160" s="285">
        <v>-2.2402481545800001E-2</v>
      </c>
      <c r="R1160" s="281">
        <v>-4.342166E-6</v>
      </c>
      <c r="S1160" s="258"/>
      <c r="T1160" s="258" t="s">
        <v>1407</v>
      </c>
      <c r="U1160" s="258"/>
      <c r="V1160" s="258"/>
      <c r="X1160" s="271"/>
      <c r="Y1160" s="257"/>
      <c r="Z1160" s="257"/>
      <c r="AA1160" s="257"/>
      <c r="AB1160" s="257"/>
      <c r="AC1160" s="257"/>
      <c r="AD1160" s="257"/>
      <c r="AE1160" s="257"/>
      <c r="AF1160" s="257"/>
      <c r="AG1160" s="257"/>
      <c r="AH1160" s="257"/>
      <c r="AI1160" s="257"/>
      <c r="AJ1160" s="257"/>
    </row>
    <row r="1161" spans="3:36">
      <c r="C1161" s="284" t="s">
        <v>1467</v>
      </c>
      <c r="E1161" s="280" t="s">
        <v>30</v>
      </c>
      <c r="F1161" s="267" t="s">
        <v>2596</v>
      </c>
      <c r="G1161" s="301">
        <v>-2.0329672422700002E-3</v>
      </c>
      <c r="H1161" s="300">
        <v>-6.0123741109999998E-4</v>
      </c>
      <c r="I1161" s="300">
        <v>-8.3914237800000009E-4</v>
      </c>
      <c r="J1161" s="300">
        <v>-1.3881022316999998E-4</v>
      </c>
      <c r="K1161" s="283">
        <v>-4.5377722999999999E-4</v>
      </c>
      <c r="L1161" s="282">
        <v>-3.9118726724137924E-3</v>
      </c>
      <c r="M1161" s="263">
        <v>-1.6722170000000001</v>
      </c>
      <c r="N1161" s="263">
        <v>-4.1779315863553051E-4</v>
      </c>
      <c r="O1161" s="262">
        <v>-1.8082813824770004E-8</v>
      </c>
      <c r="P1161" s="262">
        <v>-4.0107051264763998E-11</v>
      </c>
      <c r="Q1161" s="285">
        <v>-1.272868296921E-2</v>
      </c>
      <c r="R1161" s="281">
        <v>-2.5326295E-6</v>
      </c>
      <c r="S1161" s="258"/>
      <c r="T1161" s="258" t="s">
        <v>1407</v>
      </c>
      <c r="U1161" s="258"/>
      <c r="V1161" s="258"/>
      <c r="X1161" s="271"/>
      <c r="Y1161" s="257"/>
      <c r="Z1161" s="257"/>
      <c r="AA1161" s="257"/>
      <c r="AB1161" s="257"/>
      <c r="AC1161" s="257"/>
      <c r="AD1161" s="257"/>
      <c r="AE1161" s="257"/>
      <c r="AF1161" s="257"/>
      <c r="AG1161" s="257"/>
      <c r="AH1161" s="257"/>
      <c r="AI1161" s="257"/>
      <c r="AJ1161" s="257"/>
    </row>
    <row r="1162" spans="3:36">
      <c r="C1162" s="284" t="s">
        <v>1468</v>
      </c>
      <c r="E1162" s="280" t="s">
        <v>30</v>
      </c>
      <c r="F1162" s="267" t="s">
        <v>2597</v>
      </c>
      <c r="G1162" s="301">
        <v>4.7738393485599996E-3</v>
      </c>
      <c r="H1162" s="300">
        <v>-5.6083425549999992E-4</v>
      </c>
      <c r="I1162" s="300">
        <v>-7.8275201899999998E-4</v>
      </c>
      <c r="J1162" s="300">
        <v>-1.2948217694E-4</v>
      </c>
      <c r="K1162" s="283">
        <v>6.2469077999999997E-3</v>
      </c>
      <c r="L1162" s="282">
        <v>5.3852653448275854E-2</v>
      </c>
      <c r="M1162" s="263">
        <v>-1.559844</v>
      </c>
      <c r="N1162" s="263">
        <v>5.9879812419105186E-4</v>
      </c>
      <c r="O1162" s="262">
        <v>3.6493880538609997E-8</v>
      </c>
      <c r="P1162" s="262">
        <v>1.23597150046058E-10</v>
      </c>
      <c r="Q1162" s="285">
        <v>-1.187331549928E-2</v>
      </c>
      <c r="R1162" s="281">
        <v>-8.6687070999999996E-7</v>
      </c>
      <c r="S1162" s="258"/>
      <c r="T1162" s="258" t="s">
        <v>1407</v>
      </c>
      <c r="U1162" s="258"/>
      <c r="V1162" s="258"/>
      <c r="X1162" s="271"/>
      <c r="Y1162" s="257"/>
      <c r="Z1162" s="257"/>
      <c r="AA1162" s="257"/>
      <c r="AB1162" s="257"/>
      <c r="AC1162" s="257"/>
      <c r="AD1162" s="257"/>
      <c r="AE1162" s="257"/>
      <c r="AF1162" s="257"/>
      <c r="AG1162" s="257"/>
      <c r="AH1162" s="257"/>
      <c r="AI1162" s="257"/>
      <c r="AJ1162" s="257"/>
    </row>
    <row r="1163" spans="3:36">
      <c r="C1163" s="284" t="s">
        <v>1469</v>
      </c>
      <c r="E1163" s="280" t="s">
        <v>30</v>
      </c>
      <c r="F1163" s="267" t="s">
        <v>2598</v>
      </c>
      <c r="G1163" s="301">
        <v>4.7738393485599996E-3</v>
      </c>
      <c r="H1163" s="300">
        <v>-5.6083425549999992E-4</v>
      </c>
      <c r="I1163" s="300">
        <v>-7.8275201899999998E-4</v>
      </c>
      <c r="J1163" s="300">
        <v>-1.2948217694E-4</v>
      </c>
      <c r="K1163" s="283">
        <v>6.2469077999999997E-3</v>
      </c>
      <c r="L1163" s="282">
        <v>5.3852653448275854E-2</v>
      </c>
      <c r="M1163" s="263">
        <v>-1.559844</v>
      </c>
      <c r="N1163" s="263">
        <v>5.9879812419105186E-4</v>
      </c>
      <c r="O1163" s="262">
        <v>3.6493880538609997E-8</v>
      </c>
      <c r="P1163" s="262">
        <v>1.23597150046058E-10</v>
      </c>
      <c r="Q1163" s="285">
        <v>-1.187331549928E-2</v>
      </c>
      <c r="R1163" s="281">
        <v>-8.6687070999999996E-7</v>
      </c>
      <c r="S1163" s="258"/>
      <c r="T1163" s="258" t="s">
        <v>1407</v>
      </c>
      <c r="U1163" s="258"/>
      <c r="V1163" s="258"/>
      <c r="X1163" s="271"/>
      <c r="Y1163" s="257"/>
      <c r="Z1163" s="257"/>
      <c r="AA1163" s="257"/>
      <c r="AB1163" s="257"/>
      <c r="AC1163" s="257"/>
      <c r="AD1163" s="257"/>
      <c r="AE1163" s="257"/>
      <c r="AF1163" s="257"/>
      <c r="AG1163" s="257"/>
      <c r="AH1163" s="257"/>
      <c r="AI1163" s="257"/>
      <c r="AJ1163" s="257"/>
    </row>
    <row r="1164" spans="3:36">
      <c r="C1164" s="284" t="s">
        <v>1470</v>
      </c>
      <c r="E1164" s="280" t="s">
        <v>30</v>
      </c>
      <c r="F1164" s="267" t="s">
        <v>2599</v>
      </c>
      <c r="G1164" s="301">
        <v>8.5341198498200006E-3</v>
      </c>
      <c r="H1164" s="300">
        <v>-4.7858497299999996E-4</v>
      </c>
      <c r="I1164" s="300">
        <v>-6.6795733800000001E-4</v>
      </c>
      <c r="J1164" s="300">
        <v>-1.1049293918E-4</v>
      </c>
      <c r="K1164" s="283">
        <v>9.7911551000000006E-3</v>
      </c>
      <c r="L1164" s="282">
        <v>8.4406509482758615E-2</v>
      </c>
      <c r="M1164" s="263">
        <v>-1.3310846999999999</v>
      </c>
      <c r="N1164" s="263">
        <v>1.1720063931469325E-3</v>
      </c>
      <c r="O1164" s="262">
        <v>6.6824974130049987E-8</v>
      </c>
      <c r="P1164" s="262">
        <v>2.1313849077057504E-10</v>
      </c>
      <c r="Q1164" s="285">
        <v>-1.0132031435490001E-2</v>
      </c>
      <c r="R1164" s="281">
        <v>2.6035268999999999E-7</v>
      </c>
      <c r="S1164" s="258"/>
      <c r="T1164" s="258" t="s">
        <v>1407</v>
      </c>
      <c r="U1164" s="258"/>
      <c r="V1164" s="258"/>
      <c r="X1164" s="271"/>
      <c r="Y1164" s="257"/>
      <c r="Z1164" s="257"/>
      <c r="AA1164" s="257"/>
      <c r="AB1164" s="257"/>
      <c r="AC1164" s="257"/>
      <c r="AD1164" s="257"/>
      <c r="AE1164" s="257"/>
      <c r="AF1164" s="257"/>
      <c r="AG1164" s="257"/>
      <c r="AH1164" s="257"/>
      <c r="AI1164" s="257"/>
      <c r="AJ1164" s="257"/>
    </row>
    <row r="1165" spans="3:36">
      <c r="C1165" s="284" t="s">
        <v>1471</v>
      </c>
      <c r="E1165" s="280" t="s">
        <v>30</v>
      </c>
      <c r="F1165" s="267" t="s">
        <v>2600</v>
      </c>
      <c r="G1165" s="301">
        <v>6.5897831370599997E-3</v>
      </c>
      <c r="H1165" s="300">
        <v>-6.2071749730000002E-4</v>
      </c>
      <c r="I1165" s="300">
        <v>-8.6633059500000002E-4</v>
      </c>
      <c r="J1165" s="300">
        <v>-1.4330767063999998E-4</v>
      </c>
      <c r="K1165" s="283">
        <v>8.2201389E-3</v>
      </c>
      <c r="L1165" s="282">
        <v>7.0863266379310341E-2</v>
      </c>
      <c r="M1165" s="263">
        <v>-1.7263968000000001</v>
      </c>
      <c r="N1165" s="263">
        <v>8.5631481809538912E-4</v>
      </c>
      <c r="O1165" s="262">
        <v>5.0840250939169986E-8</v>
      </c>
      <c r="P1165" s="262">
        <v>1.6832448736607703E-10</v>
      </c>
      <c r="Q1165" s="285">
        <v>-1.3141092642219999E-2</v>
      </c>
      <c r="R1165" s="281">
        <v>-6.6655614000000003E-7</v>
      </c>
      <c r="S1165" s="258"/>
      <c r="T1165" s="258" t="s">
        <v>1407</v>
      </c>
      <c r="U1165" s="258"/>
      <c r="V1165" s="258"/>
      <c r="X1165" s="271"/>
      <c r="Y1165" s="257"/>
      <c r="Z1165" s="257"/>
      <c r="AA1165" s="257"/>
      <c r="AB1165" s="257"/>
      <c r="AC1165" s="257"/>
      <c r="AD1165" s="257"/>
      <c r="AE1165" s="257"/>
      <c r="AF1165" s="257"/>
      <c r="AG1165" s="257"/>
      <c r="AH1165" s="257"/>
      <c r="AI1165" s="257"/>
      <c r="AJ1165" s="257"/>
    </row>
    <row r="1166" spans="3:36">
      <c r="C1166" s="284" t="s">
        <v>1472</v>
      </c>
      <c r="E1166" s="280" t="s">
        <v>30</v>
      </c>
      <c r="F1166" s="267" t="s">
        <v>2601</v>
      </c>
      <c r="G1166" s="301">
        <v>8.7703693298300002E-3</v>
      </c>
      <c r="H1166" s="300">
        <v>-4.2327113360000001E-4</v>
      </c>
      <c r="I1166" s="300">
        <v>-5.9075623900000003E-4</v>
      </c>
      <c r="J1166" s="300">
        <v>-9.7722397570000003E-5</v>
      </c>
      <c r="K1166" s="283">
        <v>9.8821190999999996E-3</v>
      </c>
      <c r="L1166" s="282">
        <v>8.5190681896551712E-2</v>
      </c>
      <c r="M1166" s="263">
        <v>-1.1772408000000001</v>
      </c>
      <c r="N1166" s="263">
        <v>1.217737201803378E-3</v>
      </c>
      <c r="O1166" s="262">
        <v>6.8882325143790006E-8</v>
      </c>
      <c r="P1166" s="262">
        <v>2.18016358149768E-10</v>
      </c>
      <c r="Q1166" s="285">
        <v>-8.9609927183300006E-3</v>
      </c>
      <c r="R1166" s="281">
        <v>5.0438974999999997E-7</v>
      </c>
      <c r="S1166" s="258"/>
      <c r="T1166" s="258" t="s">
        <v>1407</v>
      </c>
      <c r="U1166" s="258"/>
      <c r="V1166" s="258"/>
      <c r="X1166" s="271"/>
      <c r="Y1166" s="257"/>
      <c r="Z1166" s="257"/>
      <c r="AA1166" s="257"/>
      <c r="AB1166" s="257"/>
      <c r="AC1166" s="257"/>
      <c r="AD1166" s="257"/>
      <c r="AE1166" s="257"/>
      <c r="AF1166" s="257"/>
      <c r="AG1166" s="257"/>
      <c r="AH1166" s="257"/>
      <c r="AI1166" s="257"/>
      <c r="AJ1166" s="257"/>
    </row>
    <row r="1167" spans="3:36">
      <c r="C1167" s="284" t="s">
        <v>1473</v>
      </c>
      <c r="E1167" s="280" t="s">
        <v>30</v>
      </c>
      <c r="F1167" s="267" t="s">
        <v>2602</v>
      </c>
      <c r="G1167" s="301">
        <v>6.5394746856300007E-3</v>
      </c>
      <c r="H1167" s="300">
        <v>-6.2432492849999997E-4</v>
      </c>
      <c r="I1167" s="300">
        <v>-8.7136544499999999E-4</v>
      </c>
      <c r="J1167" s="300">
        <v>-1.4414054087E-4</v>
      </c>
      <c r="K1167" s="283">
        <v>8.1793056000000006E-3</v>
      </c>
      <c r="L1167" s="282">
        <v>7.05112551724138E-2</v>
      </c>
      <c r="M1167" s="263">
        <v>-1.7364302</v>
      </c>
      <c r="N1167" s="263">
        <v>8.4816011268314215E-4</v>
      </c>
      <c r="O1167" s="262">
        <v>5.0426869258509982E-8</v>
      </c>
      <c r="P1167" s="262">
        <v>1.67163909361261E-10</v>
      </c>
      <c r="Q1167" s="285">
        <v>-1.321746395203E-2</v>
      </c>
      <c r="R1167" s="281">
        <v>-6.9029694E-7</v>
      </c>
      <c r="S1167" s="258"/>
      <c r="T1167" s="258" t="s">
        <v>1407</v>
      </c>
      <c r="U1167" s="258"/>
      <c r="V1167" s="258"/>
      <c r="X1167" s="271"/>
      <c r="Y1167" s="257"/>
      <c r="Z1167" s="257"/>
      <c r="AA1167" s="257"/>
      <c r="AB1167" s="257"/>
      <c r="AC1167" s="257"/>
      <c r="AD1167" s="257"/>
      <c r="AE1167" s="257"/>
      <c r="AF1167" s="257"/>
      <c r="AG1167" s="257"/>
      <c r="AH1167" s="257"/>
      <c r="AI1167" s="257"/>
      <c r="AJ1167" s="257"/>
    </row>
    <row r="1168" spans="3:36">
      <c r="C1168" s="284" t="s">
        <v>1474</v>
      </c>
      <c r="E1168" s="280" t="s">
        <v>30</v>
      </c>
      <c r="F1168" s="267" t="s">
        <v>2603</v>
      </c>
      <c r="G1168" s="301">
        <v>9.3145189727700008E-3</v>
      </c>
      <c r="H1168" s="300">
        <v>-6.2706656569999999E-4</v>
      </c>
      <c r="I1168" s="300">
        <v>-8.7519194699999989E-4</v>
      </c>
      <c r="J1168" s="300">
        <v>-1.4477351452999999E-4</v>
      </c>
      <c r="K1168" s="283">
        <v>1.0961551E-2</v>
      </c>
      <c r="L1168" s="282">
        <v>9.4496129310344817E-2</v>
      </c>
      <c r="M1168" s="263">
        <v>-1.7440555</v>
      </c>
      <c r="N1168" s="263">
        <v>1.258887552947626E-3</v>
      </c>
      <c r="O1168" s="262">
        <v>7.261892711251002E-8</v>
      </c>
      <c r="P1168" s="262">
        <v>2.3419043743487796E-10</v>
      </c>
      <c r="Q1168" s="285">
        <v>-1.3275506987490001E-2</v>
      </c>
      <c r="R1168" s="281">
        <v>-7.7556860000000006E-8</v>
      </c>
      <c r="S1168" s="258"/>
      <c r="T1168" s="258" t="s">
        <v>1407</v>
      </c>
      <c r="U1168" s="258"/>
      <c r="V1168" s="258"/>
      <c r="X1168" s="271"/>
      <c r="Y1168" s="257"/>
      <c r="Z1168" s="257"/>
      <c r="AA1168" s="257"/>
      <c r="AB1168" s="257"/>
      <c r="AC1168" s="257"/>
      <c r="AD1168" s="257"/>
      <c r="AE1168" s="257"/>
      <c r="AF1168" s="257"/>
      <c r="AG1168" s="257"/>
      <c r="AH1168" s="257"/>
      <c r="AI1168" s="257"/>
      <c r="AJ1168" s="257"/>
    </row>
    <row r="1169" spans="3:36">
      <c r="C1169" s="284" t="s">
        <v>1475</v>
      </c>
      <c r="E1169" s="280" t="s">
        <v>30</v>
      </c>
      <c r="F1169" s="267" t="s">
        <v>2604</v>
      </c>
      <c r="G1169" s="301">
        <v>-7.3816385900600003E-3</v>
      </c>
      <c r="H1169" s="300">
        <v>-3.3092107429999999E-4</v>
      </c>
      <c r="I1169" s="300">
        <v>-4.6186396799999995E-4</v>
      </c>
      <c r="J1169" s="300">
        <v>-7.6401147759999998E-5</v>
      </c>
      <c r="K1169" s="283">
        <v>-6.5124524000000003E-3</v>
      </c>
      <c r="L1169" s="282">
        <v>-5.614183103448276E-2</v>
      </c>
      <c r="M1169" s="263">
        <v>-0.92038825000000002</v>
      </c>
      <c r="N1169" s="263">
        <v>-1.1580781845812621E-3</v>
      </c>
      <c r="O1169" s="262">
        <v>-6.0054327876530007E-8</v>
      </c>
      <c r="P1169" s="262">
        <v>-1.7324751457550098E-10</v>
      </c>
      <c r="Q1169" s="285">
        <v>-7.0058670870500007E-3</v>
      </c>
      <c r="R1169" s="281">
        <v>-2.7981577E-6</v>
      </c>
      <c r="S1169" s="258"/>
      <c r="T1169" s="258" t="s">
        <v>1407</v>
      </c>
      <c r="U1169" s="258"/>
      <c r="V1169" s="258"/>
      <c r="X1169" s="271"/>
      <c r="Y1169" s="257"/>
      <c r="Z1169" s="257"/>
      <c r="AA1169" s="257"/>
      <c r="AB1169" s="257"/>
      <c r="AC1169" s="257"/>
      <c r="AD1169" s="257"/>
      <c r="AE1169" s="257"/>
      <c r="AF1169" s="257"/>
      <c r="AG1169" s="257"/>
      <c r="AH1169" s="257"/>
      <c r="AI1169" s="257"/>
      <c r="AJ1169" s="257"/>
    </row>
    <row r="1170" spans="3:36">
      <c r="C1170" s="284" t="s">
        <v>1476</v>
      </c>
      <c r="E1170" s="280" t="s">
        <v>30</v>
      </c>
      <c r="F1170" s="267" t="s">
        <v>2605</v>
      </c>
      <c r="G1170" s="301">
        <v>5.0936228041700005E-3</v>
      </c>
      <c r="H1170" s="300">
        <v>-5.132162486E-4</v>
      </c>
      <c r="I1170" s="300">
        <v>-7.1629193900000002E-4</v>
      </c>
      <c r="J1170" s="300">
        <v>-1.1848840823000001E-4</v>
      </c>
      <c r="K1170" s="283">
        <v>6.4416194000000001E-3</v>
      </c>
      <c r="L1170" s="282">
        <v>5.5531201724137932E-2</v>
      </c>
      <c r="M1170" s="263">
        <v>-1.4274043999999999</v>
      </c>
      <c r="N1170" s="263">
        <v>6.5541725307584982E-4</v>
      </c>
      <c r="O1170" s="262">
        <v>3.919621824952001E-8</v>
      </c>
      <c r="P1170" s="262">
        <v>1.3060617854465199E-10</v>
      </c>
      <c r="Q1170" s="285">
        <v>-1.0865203409720001E-2</v>
      </c>
      <c r="R1170" s="281">
        <v>-6.3068706999999995E-7</v>
      </c>
      <c r="S1170" s="258"/>
      <c r="T1170" s="258" t="s">
        <v>1407</v>
      </c>
      <c r="U1170" s="258"/>
      <c r="V1170" s="258"/>
      <c r="X1170" s="271"/>
      <c r="Y1170" s="257"/>
      <c r="Z1170" s="257"/>
      <c r="AA1170" s="257"/>
      <c r="AB1170" s="257"/>
      <c r="AC1170" s="257"/>
      <c r="AD1170" s="257"/>
      <c r="AE1170" s="257"/>
      <c r="AF1170" s="257"/>
      <c r="AG1170" s="257"/>
      <c r="AH1170" s="257"/>
      <c r="AI1170" s="257"/>
      <c r="AJ1170" s="257"/>
    </row>
    <row r="1171" spans="3:36">
      <c r="C1171" s="284" t="s">
        <v>1150</v>
      </c>
      <c r="E1171" s="280" t="s">
        <v>30</v>
      </c>
      <c r="F1171" s="267" t="s">
        <v>2606</v>
      </c>
      <c r="G1171" s="301">
        <v>5.4526619506800001E-3</v>
      </c>
      <c r="H1171" s="300">
        <v>-5.2379803559999996E-4</v>
      </c>
      <c r="I1171" s="300">
        <v>-7.3106084700000004E-4</v>
      </c>
      <c r="J1171" s="300">
        <v>-1.2093146671999999E-4</v>
      </c>
      <c r="K1171" s="283">
        <v>6.8284523000000001E-3</v>
      </c>
      <c r="L1171" s="282">
        <v>5.8865968103448275E-2</v>
      </c>
      <c r="M1171" s="263">
        <v>-1.4568354999999999</v>
      </c>
      <c r="N1171" s="263">
        <v>7.0657594426050462E-4</v>
      </c>
      <c r="O1171" s="262">
        <v>4.2036517206650002E-8</v>
      </c>
      <c r="P1171" s="262">
        <v>1.3943067595756401E-10</v>
      </c>
      <c r="Q1171" s="285">
        <v>-1.1089228985180001E-2</v>
      </c>
      <c r="R1171" s="281">
        <v>-5.8673636E-7</v>
      </c>
      <c r="S1171" s="258"/>
      <c r="T1171" s="258" t="s">
        <v>1407</v>
      </c>
      <c r="U1171" s="258"/>
      <c r="V1171" s="258"/>
      <c r="X1171" s="271"/>
      <c r="Y1171" s="257"/>
      <c r="Z1171" s="257"/>
      <c r="AA1171" s="257"/>
      <c r="AB1171" s="257"/>
      <c r="AC1171" s="257"/>
      <c r="AD1171" s="257"/>
      <c r="AE1171" s="257"/>
      <c r="AF1171" s="257"/>
      <c r="AG1171" s="257"/>
      <c r="AH1171" s="257"/>
      <c r="AI1171" s="257"/>
      <c r="AJ1171" s="257"/>
    </row>
    <row r="1172" spans="3:36">
      <c r="C1172" s="284" t="s">
        <v>1412</v>
      </c>
      <c r="E1172" s="280" t="s">
        <v>30</v>
      </c>
      <c r="F1172" s="267" t="s">
        <v>2607</v>
      </c>
      <c r="G1172" s="301">
        <v>7.5578777575899996E-3</v>
      </c>
      <c r="H1172" s="300">
        <v>-5.8199780950000002E-4</v>
      </c>
      <c r="I1172" s="300">
        <v>-8.1228983499999992E-4</v>
      </c>
      <c r="J1172" s="300">
        <v>-1.3436829791E-4</v>
      </c>
      <c r="K1172" s="283">
        <v>9.0865336999999997E-3</v>
      </c>
      <c r="L1172" s="282">
        <v>7.8332187068965511E-2</v>
      </c>
      <c r="M1172" s="263">
        <v>-1.6187061</v>
      </c>
      <c r="N1172" s="263">
        <v>1.0072886758177783E-3</v>
      </c>
      <c r="O1172" s="262">
        <v>5.870215644198E-8</v>
      </c>
      <c r="P1172" s="262">
        <v>1.9111551743779206E-10</v>
      </c>
      <c r="Q1172" s="285">
        <v>-1.2321364650200001E-2</v>
      </c>
      <c r="R1172" s="281">
        <v>-3.1574721999999998E-7</v>
      </c>
      <c r="S1172" s="258"/>
      <c r="T1172" s="258" t="s">
        <v>1407</v>
      </c>
      <c r="U1172" s="258"/>
      <c r="V1172" s="258"/>
      <c r="X1172" s="271"/>
      <c r="Y1172" s="257"/>
      <c r="Z1172" s="257"/>
      <c r="AA1172" s="257"/>
      <c r="AB1172" s="257"/>
      <c r="AC1172" s="257"/>
      <c r="AD1172" s="257"/>
      <c r="AE1172" s="257"/>
      <c r="AF1172" s="257"/>
      <c r="AG1172" s="257"/>
      <c r="AH1172" s="257"/>
      <c r="AI1172" s="257"/>
      <c r="AJ1172" s="257"/>
    </row>
    <row r="1173" spans="3:36">
      <c r="C1173" s="284" t="s">
        <v>1413</v>
      </c>
      <c r="E1173" s="280" t="s">
        <v>30</v>
      </c>
      <c r="F1173" s="267" t="s">
        <v>2608</v>
      </c>
      <c r="G1173" s="301">
        <v>3.9741832157799998E-3</v>
      </c>
      <c r="H1173" s="300">
        <v>-3.3188304640000005E-4</v>
      </c>
      <c r="I1173" s="300">
        <v>-4.6320659399999998E-4</v>
      </c>
      <c r="J1173" s="300">
        <v>-7.6623243819999985E-5</v>
      </c>
      <c r="K1173" s="283">
        <v>4.8458961000000002E-3</v>
      </c>
      <c r="L1173" s="282">
        <v>4.1774966379310344E-2</v>
      </c>
      <c r="M1173" s="263">
        <v>-0.92306379000000005</v>
      </c>
      <c r="N1173" s="263">
        <v>5.2465671149521363E-4</v>
      </c>
      <c r="O1173" s="262">
        <v>3.0789336102529996E-8</v>
      </c>
      <c r="P1173" s="262">
        <v>1.0088036256464899E-10</v>
      </c>
      <c r="Q1173" s="285">
        <v>-7.0262329030099996E-3</v>
      </c>
      <c r="R1173" s="281">
        <v>-2.5531938000000001E-7</v>
      </c>
      <c r="S1173" s="258"/>
      <c r="T1173" s="258" t="s">
        <v>1407</v>
      </c>
      <c r="U1173" s="258"/>
      <c r="V1173" s="258"/>
      <c r="X1173" s="271"/>
      <c r="Y1173" s="257"/>
      <c r="Z1173" s="257"/>
      <c r="AA1173" s="257"/>
      <c r="AB1173" s="257"/>
      <c r="AC1173" s="257"/>
      <c r="AD1173" s="257"/>
      <c r="AE1173" s="257"/>
      <c r="AF1173" s="257"/>
      <c r="AG1173" s="257"/>
      <c r="AH1173" s="257"/>
      <c r="AI1173" s="257"/>
      <c r="AJ1173" s="257"/>
    </row>
    <row r="1174" spans="3:36">
      <c r="C1174" s="257"/>
      <c r="E1174" s="280"/>
      <c r="F1174" s="263"/>
      <c r="G1174" s="299"/>
      <c r="H1174" s="298"/>
      <c r="I1174" s="298"/>
      <c r="J1174" s="298"/>
      <c r="K1174" s="287"/>
      <c r="Q1174" s="285"/>
      <c r="R1174" s="280"/>
      <c r="S1174" s="258"/>
      <c r="T1174" s="258"/>
      <c r="U1174" s="258"/>
      <c r="V1174" s="258"/>
      <c r="X1174" s="271"/>
      <c r="Y1174" s="257"/>
      <c r="Z1174" s="257"/>
      <c r="AA1174" s="257"/>
      <c r="AB1174" s="257"/>
      <c r="AC1174" s="257"/>
      <c r="AD1174" s="257"/>
      <c r="AE1174" s="257"/>
      <c r="AF1174" s="257"/>
      <c r="AG1174" s="257"/>
      <c r="AH1174" s="257"/>
      <c r="AI1174" s="257"/>
      <c r="AJ1174" s="257"/>
    </row>
    <row r="1175" spans="3:36">
      <c r="C1175" s="297" t="s">
        <v>884</v>
      </c>
      <c r="D1175" s="272" t="s">
        <v>4992</v>
      </c>
      <c r="F1175" s="291"/>
      <c r="G1175" s="291"/>
      <c r="H1175" s="289"/>
      <c r="I1175" s="289"/>
      <c r="J1175" s="289"/>
      <c r="K1175" s="289"/>
      <c r="L1175" s="290"/>
      <c r="M1175" s="290"/>
      <c r="N1175" s="290"/>
      <c r="O1175" s="289"/>
      <c r="P1175" s="289"/>
      <c r="Q1175" s="289"/>
      <c r="R1175" s="280"/>
      <c r="X1175" s="257"/>
      <c r="Y1175" s="257"/>
      <c r="Z1175" s="257"/>
      <c r="AA1175" s="257"/>
      <c r="AB1175" s="257"/>
      <c r="AC1175" s="257"/>
      <c r="AD1175" s="257"/>
      <c r="AE1175" s="257"/>
      <c r="AF1175" s="257"/>
      <c r="AG1175" s="257"/>
      <c r="AH1175" s="257"/>
      <c r="AI1175" s="257"/>
      <c r="AJ1175" s="257"/>
    </row>
    <row r="1176" spans="3:36">
      <c r="C1176" s="284" t="s">
        <v>1008</v>
      </c>
      <c r="E1176" s="280" t="s">
        <v>52</v>
      </c>
      <c r="F1176" s="267" t="s">
        <v>2846</v>
      </c>
      <c r="G1176" s="276">
        <v>-1.9439080666043476</v>
      </c>
      <c r="H1176" s="275">
        <v>-8.7103293999999998E-2</v>
      </c>
      <c r="I1176" s="275">
        <v>-0.39433931499999997</v>
      </c>
      <c r="J1176" s="275">
        <v>-1.0099588476043477</v>
      </c>
      <c r="K1176" s="274">
        <v>-0.45250660999999998</v>
      </c>
      <c r="L1176" s="267">
        <v>-3.9009190517241374</v>
      </c>
      <c r="M1176" s="263">
        <v>-84.729425000000006</v>
      </c>
      <c r="N1176" s="263">
        <v>-0.20430354503325907</v>
      </c>
      <c r="O1176" s="262">
        <v>-1.1335704852260001E-5</v>
      </c>
      <c r="P1176" s="262">
        <v>-2.2737961755696001E-8</v>
      </c>
      <c r="Q1176" s="285">
        <v>-9.9915612999999986E-2</v>
      </c>
      <c r="R1176" s="281">
        <v>-4.7882395999999998E-4</v>
      </c>
      <c r="S1176" s="258"/>
      <c r="T1176" s="258" t="s">
        <v>1641</v>
      </c>
      <c r="U1176" s="258"/>
      <c r="V1176" s="258"/>
      <c r="X1176" s="271"/>
      <c r="Y1176" s="257"/>
      <c r="Z1176" s="257"/>
      <c r="AA1176" s="257"/>
      <c r="AB1176" s="257"/>
      <c r="AC1176" s="257"/>
      <c r="AD1176" s="257"/>
      <c r="AE1176" s="257"/>
      <c r="AF1176" s="257"/>
      <c r="AG1176" s="257"/>
      <c r="AH1176" s="257"/>
      <c r="AI1176" s="257"/>
      <c r="AJ1176" s="257"/>
    </row>
    <row r="1177" spans="3:36">
      <c r="C1177" s="284" t="s">
        <v>1009</v>
      </c>
      <c r="E1177" s="280" t="s">
        <v>52</v>
      </c>
      <c r="F1177" s="267" t="s">
        <v>2847</v>
      </c>
      <c r="G1177" s="276">
        <v>-3.8023100779700001</v>
      </c>
      <c r="H1177" s="275">
        <v>-0.318720067</v>
      </c>
      <c r="I1177" s="275">
        <v>-1.7524168</v>
      </c>
      <c r="J1177" s="275">
        <v>-1.6728306369700001</v>
      </c>
      <c r="K1177" s="274">
        <v>-5.8342574000000001E-2</v>
      </c>
      <c r="L1177" s="267">
        <v>-0.50295322413793098</v>
      </c>
      <c r="M1177" s="263">
        <v>-4.2297313000000001</v>
      </c>
      <c r="N1177" s="263">
        <v>-0.70367515254921587</v>
      </c>
      <c r="O1177" s="262">
        <v>-3.9847494107101005E-5</v>
      </c>
      <c r="P1177" s="262">
        <v>-5.7313005761488003E-8</v>
      </c>
      <c r="Q1177" s="285">
        <v>-8.9603553000000002E-2</v>
      </c>
      <c r="R1177" s="281">
        <v>-1.9693442000000001E-3</v>
      </c>
      <c r="S1177" s="258"/>
      <c r="T1177" s="258" t="s">
        <v>1641</v>
      </c>
      <c r="U1177" s="258"/>
      <c r="V1177" s="258"/>
      <c r="X1177" s="271"/>
      <c r="Y1177" s="257"/>
      <c r="Z1177" s="257"/>
      <c r="AA1177" s="257"/>
      <c r="AB1177" s="257"/>
      <c r="AC1177" s="257"/>
      <c r="AD1177" s="257"/>
      <c r="AE1177" s="257"/>
      <c r="AF1177" s="257"/>
      <c r="AG1177" s="257"/>
      <c r="AH1177" s="257"/>
      <c r="AI1177" s="257"/>
      <c r="AJ1177" s="257"/>
    </row>
    <row r="1178" spans="3:36">
      <c r="C1178" s="284" t="s">
        <v>1010</v>
      </c>
      <c r="E1178" s="280" t="s">
        <v>52</v>
      </c>
      <c r="F1178" s="267" t="s">
        <v>2848</v>
      </c>
      <c r="G1178" s="276">
        <v>-23227.403939434997</v>
      </c>
      <c r="H1178" s="275">
        <v>-456.16269510000001</v>
      </c>
      <c r="I1178" s="275">
        <v>-2033.501411</v>
      </c>
      <c r="J1178" s="275">
        <v>-19113.216733334997</v>
      </c>
      <c r="K1178" s="274">
        <v>-1624.5231000000001</v>
      </c>
      <c r="L1178" s="267">
        <v>-14004.509482758622</v>
      </c>
      <c r="M1178" s="263">
        <v>-213699.23</v>
      </c>
      <c r="N1178" s="263">
        <v>-1119.1380873026167</v>
      </c>
      <c r="O1178" s="262">
        <v>-6.295703840255E-2</v>
      </c>
      <c r="P1178" s="262">
        <v>-7.3799280038099103E-5</v>
      </c>
      <c r="Q1178" s="285">
        <v>-2483.4793600000003</v>
      </c>
      <c r="R1178" s="281">
        <v>-50.918157999999998</v>
      </c>
      <c r="S1178" s="258"/>
      <c r="T1178" s="258" t="s">
        <v>1641</v>
      </c>
      <c r="U1178" s="258"/>
      <c r="V1178" s="258"/>
      <c r="X1178" s="271"/>
      <c r="Y1178" s="257"/>
      <c r="Z1178" s="257"/>
      <c r="AA1178" s="257"/>
      <c r="AB1178" s="257"/>
      <c r="AC1178" s="257"/>
      <c r="AD1178" s="257"/>
      <c r="AE1178" s="257"/>
      <c r="AF1178" s="257"/>
      <c r="AG1178" s="257"/>
      <c r="AH1178" s="257"/>
      <c r="AI1178" s="257"/>
      <c r="AJ1178" s="257"/>
    </row>
    <row r="1179" spans="3:36">
      <c r="C1179" s="284" t="s">
        <v>1011</v>
      </c>
      <c r="E1179" s="280" t="s">
        <v>52</v>
      </c>
      <c r="F1179" s="267" t="s">
        <v>2609</v>
      </c>
      <c r="G1179" s="276">
        <v>-0.48646211367325531</v>
      </c>
      <c r="H1179" s="275">
        <v>-8.4359155900000007E-3</v>
      </c>
      <c r="I1179" s="275">
        <v>-7.6536986799999998E-2</v>
      </c>
      <c r="J1179" s="275">
        <v>-0.3658496712832553</v>
      </c>
      <c r="K1179" s="274">
        <v>-3.5639539999999997E-2</v>
      </c>
      <c r="L1179" s="267">
        <v>-0.30723741379310343</v>
      </c>
      <c r="M1179" s="263">
        <v>-3.6831695999999998</v>
      </c>
      <c r="N1179" s="263">
        <v>-3.4489503535046109E-2</v>
      </c>
      <c r="O1179" s="262">
        <v>-1.9438780725009995E-6</v>
      </c>
      <c r="P1179" s="262">
        <v>-2.7684705970115998E-9</v>
      </c>
      <c r="Q1179" s="285">
        <v>-2.9227284700000002E-2</v>
      </c>
      <c r="R1179" s="281">
        <v>-1.5823535000000001E-3</v>
      </c>
      <c r="S1179" s="258"/>
      <c r="T1179" s="258" t="s">
        <v>1641</v>
      </c>
      <c r="U1179" s="258"/>
      <c r="V1179" s="258"/>
      <c r="X1179" s="271"/>
      <c r="Y1179" s="257"/>
      <c r="Z1179" s="257"/>
      <c r="AA1179" s="257"/>
      <c r="AB1179" s="257"/>
      <c r="AC1179" s="257"/>
      <c r="AD1179" s="257"/>
      <c r="AE1179" s="257"/>
      <c r="AF1179" s="257"/>
      <c r="AG1179" s="257"/>
      <c r="AH1179" s="257"/>
      <c r="AI1179" s="257"/>
      <c r="AJ1179" s="257"/>
    </row>
    <row r="1180" spans="3:36">
      <c r="C1180" s="284" t="s">
        <v>1012</v>
      </c>
      <c r="E1180" s="280" t="s">
        <v>52</v>
      </c>
      <c r="F1180" s="267" t="s">
        <v>2849</v>
      </c>
      <c r="G1180" s="276">
        <v>-7.5830920711530005</v>
      </c>
      <c r="H1180" s="275">
        <v>2.2075681199999999E-2</v>
      </c>
      <c r="I1180" s="275">
        <v>-8.5869995099999999E-2</v>
      </c>
      <c r="J1180" s="275">
        <v>-0.40219535725300004</v>
      </c>
      <c r="K1180" s="274">
        <v>-7.1171024000000003</v>
      </c>
      <c r="L1180" s="267">
        <v>-61.354331034482755</v>
      </c>
      <c r="M1180" s="263">
        <v>-80.213419999999999</v>
      </c>
      <c r="N1180" s="263">
        <v>-1.0351815083890092</v>
      </c>
      <c r="O1180" s="262">
        <v>-5.5701609952537108E-5</v>
      </c>
      <c r="P1180" s="262">
        <v>-1.6999209997794469E-7</v>
      </c>
      <c r="Q1180" s="285">
        <v>-0.31411878999999998</v>
      </c>
      <c r="R1180" s="281">
        <v>-1.6119735E-3</v>
      </c>
      <c r="S1180" s="258"/>
      <c r="T1180" s="258" t="s">
        <v>1641</v>
      </c>
      <c r="U1180" s="258"/>
      <c r="V1180" s="258"/>
      <c r="X1180" s="271"/>
      <c r="Y1180" s="257"/>
      <c r="Z1180" s="257"/>
      <c r="AA1180" s="257"/>
      <c r="AB1180" s="257"/>
      <c r="AC1180" s="257"/>
      <c r="AD1180" s="257"/>
      <c r="AE1180" s="257"/>
      <c r="AF1180" s="257"/>
      <c r="AG1180" s="257"/>
      <c r="AH1180" s="257"/>
      <c r="AI1180" s="257"/>
      <c r="AJ1180" s="257"/>
    </row>
    <row r="1181" spans="3:36">
      <c r="C1181" s="284" t="s">
        <v>1013</v>
      </c>
      <c r="E1181" s="280" t="s">
        <v>52</v>
      </c>
      <c r="F1181" s="267" t="s">
        <v>2850</v>
      </c>
      <c r="G1181" s="276">
        <v>-17.00125580221362</v>
      </c>
      <c r="H1181" s="275">
        <v>-0.31853136435999996</v>
      </c>
      <c r="I1181" s="275">
        <v>-8.0731546247000008</v>
      </c>
      <c r="J1181" s="275">
        <v>-7.7971725431536179</v>
      </c>
      <c r="K1181" s="274">
        <v>-0.81239726999999995</v>
      </c>
      <c r="L1181" s="267">
        <v>-7.0034247413793098</v>
      </c>
      <c r="M1181" s="263">
        <v>-103.38081</v>
      </c>
      <c r="N1181" s="263">
        <v>-2.9210689790066708</v>
      </c>
      <c r="O1181" s="262">
        <v>-1.6650662557230402E-4</v>
      </c>
      <c r="P1181" s="262">
        <v>-1.9102144447254848E-7</v>
      </c>
      <c r="Q1181" s="285">
        <v>-1.4609285399999998</v>
      </c>
      <c r="R1181" s="281">
        <v>-3.0792193999999999E-3</v>
      </c>
      <c r="S1181" s="258"/>
      <c r="T1181" s="258" t="s">
        <v>1641</v>
      </c>
      <c r="U1181" s="258"/>
      <c r="V1181" s="258"/>
      <c r="X1181" s="271"/>
      <c r="Y1181" s="257"/>
      <c r="Z1181" s="257"/>
      <c r="AA1181" s="257"/>
      <c r="AB1181" s="257"/>
      <c r="AC1181" s="257"/>
      <c r="AD1181" s="257"/>
      <c r="AE1181" s="257"/>
      <c r="AF1181" s="257"/>
      <c r="AG1181" s="257"/>
      <c r="AH1181" s="257"/>
      <c r="AI1181" s="257"/>
      <c r="AJ1181" s="257"/>
    </row>
    <row r="1182" spans="3:36">
      <c r="C1182" s="284" t="s">
        <v>1014</v>
      </c>
      <c r="E1182" s="280" t="s">
        <v>52</v>
      </c>
      <c r="F1182" s="267" t="s">
        <v>2851</v>
      </c>
      <c r="G1182" s="276">
        <v>-80781.969903414007</v>
      </c>
      <c r="H1182" s="275">
        <v>-4296.3966268800004</v>
      </c>
      <c r="I1182" s="275">
        <v>-68125.735690000001</v>
      </c>
      <c r="J1182" s="275">
        <v>-7392.6104365340007</v>
      </c>
      <c r="K1182" s="274">
        <v>-967.22715000000005</v>
      </c>
      <c r="L1182" s="267">
        <v>-8338.1650862068964</v>
      </c>
      <c r="M1182" s="263">
        <v>-101581.44</v>
      </c>
      <c r="N1182" s="263">
        <v>-24905.30716943719</v>
      </c>
      <c r="O1182" s="262">
        <v>-1.4218286475052591</v>
      </c>
      <c r="P1182" s="262">
        <v>-1.6983897359663844E-3</v>
      </c>
      <c r="Q1182" s="285">
        <v>-1867.21525</v>
      </c>
      <c r="R1182" s="281">
        <v>-23.402208999999999</v>
      </c>
      <c r="S1182" s="258"/>
      <c r="T1182" s="258" t="s">
        <v>1641</v>
      </c>
      <c r="U1182" s="258"/>
      <c r="V1182" s="258"/>
      <c r="X1182" s="271"/>
      <c r="Y1182" s="257"/>
      <c r="Z1182" s="257"/>
      <c r="AA1182" s="257"/>
      <c r="AB1182" s="257"/>
      <c r="AC1182" s="257"/>
      <c r="AD1182" s="257"/>
      <c r="AE1182" s="257"/>
      <c r="AF1182" s="257"/>
      <c r="AG1182" s="257"/>
      <c r="AH1182" s="257"/>
      <c r="AI1182" s="257"/>
      <c r="AJ1182" s="257"/>
    </row>
    <row r="1183" spans="3:36">
      <c r="C1183" s="284" t="s">
        <v>1015</v>
      </c>
      <c r="E1183" s="280" t="s">
        <v>52</v>
      </c>
      <c r="F1183" s="267" t="s">
        <v>2852</v>
      </c>
      <c r="G1183" s="276">
        <v>-113605.470190796</v>
      </c>
      <c r="H1183" s="275">
        <v>-6213.4071392999995</v>
      </c>
      <c r="I1183" s="275">
        <v>-98575.064957999988</v>
      </c>
      <c r="J1183" s="275">
        <v>-7453.5360934959999</v>
      </c>
      <c r="K1183" s="274">
        <v>-1363.462</v>
      </c>
      <c r="L1183" s="267">
        <v>-11753.982758620688</v>
      </c>
      <c r="M1183" s="263">
        <v>-187106.71</v>
      </c>
      <c r="N1183" s="263">
        <v>-36035.34574499631</v>
      </c>
      <c r="O1183" s="262">
        <v>-2.0570615528655734</v>
      </c>
      <c r="P1183" s="262">
        <v>-2.456498306679893E-3</v>
      </c>
      <c r="Q1183" s="285">
        <v>-3182.1485000000002</v>
      </c>
      <c r="R1183" s="281">
        <v>-35.339129999999997</v>
      </c>
      <c r="S1183" s="258"/>
      <c r="T1183" s="258" t="s">
        <v>1641</v>
      </c>
      <c r="U1183" s="258"/>
      <c r="V1183" s="258"/>
      <c r="X1183" s="271"/>
      <c r="Y1183" s="257"/>
      <c r="Z1183" s="257"/>
      <c r="AA1183" s="257"/>
      <c r="AB1183" s="257"/>
      <c r="AC1183" s="257"/>
      <c r="AD1183" s="257"/>
      <c r="AE1183" s="257"/>
      <c r="AF1183" s="257"/>
      <c r="AG1183" s="257"/>
      <c r="AH1183" s="257"/>
      <c r="AI1183" s="257"/>
      <c r="AJ1183" s="257"/>
    </row>
    <row r="1184" spans="3:36">
      <c r="C1184" s="284" t="s">
        <v>1016</v>
      </c>
      <c r="E1184" s="280" t="s">
        <v>52</v>
      </c>
      <c r="F1184" s="270" t="s">
        <v>2853</v>
      </c>
      <c r="G1184" s="296">
        <v>-247035.65385228998</v>
      </c>
      <c r="H1184" s="274">
        <v>-13992.028556400001</v>
      </c>
      <c r="I1184" s="274">
        <v>-222048.84111099999</v>
      </c>
      <c r="J1184" s="274">
        <v>-7964.7131848899999</v>
      </c>
      <c r="K1184" s="274">
        <v>-3030.0709999999999</v>
      </c>
      <c r="L1184" s="267">
        <v>-26121.301724137928</v>
      </c>
      <c r="M1184" s="263">
        <v>-414609.94</v>
      </c>
      <c r="N1184" s="263">
        <v>-81147.468043928093</v>
      </c>
      <c r="O1184" s="262">
        <v>-4.6334028642538705</v>
      </c>
      <c r="P1184" s="262">
        <v>-5.5323327557143939E-3</v>
      </c>
      <c r="Q1184" s="262">
        <v>-4441.0643</v>
      </c>
      <c r="R1184" s="281">
        <v>-74.331134000000006</v>
      </c>
      <c r="T1184" s="258" t="s">
        <v>1641</v>
      </c>
      <c r="U1184" s="258"/>
      <c r="V1184" s="258"/>
      <c r="X1184" s="271"/>
      <c r="Y1184" s="257"/>
      <c r="Z1184" s="257"/>
      <c r="AA1184" s="257"/>
      <c r="AB1184" s="257"/>
      <c r="AC1184" s="257"/>
      <c r="AD1184" s="257"/>
      <c r="AE1184" s="257"/>
      <c r="AF1184" s="257"/>
      <c r="AG1184" s="257"/>
      <c r="AH1184" s="257"/>
      <c r="AI1184" s="257"/>
      <c r="AJ1184" s="257"/>
    </row>
    <row r="1185" spans="1:36">
      <c r="C1185" s="284" t="s">
        <v>1017</v>
      </c>
      <c r="E1185" s="280" t="s">
        <v>52</v>
      </c>
      <c r="F1185" s="267" t="s">
        <v>2854</v>
      </c>
      <c r="G1185" s="276">
        <v>-279.65581041037001</v>
      </c>
      <c r="H1185" s="275">
        <v>-2.447543048</v>
      </c>
      <c r="I1185" s="275">
        <v>-15.26067342</v>
      </c>
      <c r="J1185" s="275">
        <v>-255.86260434236999</v>
      </c>
      <c r="K1185" s="274">
        <v>-6.0849896000000001</v>
      </c>
      <c r="L1185" s="267">
        <v>-52.456806896551726</v>
      </c>
      <c r="M1185" s="263">
        <v>-726.46136000000001</v>
      </c>
      <c r="N1185" s="263">
        <v>-7.8901946691473528</v>
      </c>
      <c r="O1185" s="262">
        <v>-4.4330024096185002E-4</v>
      </c>
      <c r="P1185" s="262">
        <v>-4.7932279014290609E-7</v>
      </c>
      <c r="Q1185" s="285">
        <v>-22.039883100000001</v>
      </c>
      <c r="R1185" s="281">
        <v>-0.63850412000000001</v>
      </c>
      <c r="S1185" s="258"/>
      <c r="T1185" s="258" t="s">
        <v>1641</v>
      </c>
      <c r="U1185" s="258"/>
      <c r="V1185" s="258"/>
      <c r="X1185" s="271"/>
      <c r="Y1185" s="257"/>
      <c r="Z1185" s="257"/>
      <c r="AA1185" s="257"/>
      <c r="AB1185" s="257"/>
      <c r="AC1185" s="257"/>
      <c r="AD1185" s="257"/>
      <c r="AE1185" s="257"/>
      <c r="AF1185" s="257"/>
      <c r="AG1185" s="257"/>
      <c r="AH1185" s="257"/>
      <c r="AI1185" s="257"/>
      <c r="AJ1185" s="257"/>
    </row>
    <row r="1186" spans="1:36">
      <c r="C1186" s="284" t="s">
        <v>2857</v>
      </c>
      <c r="E1186" s="280" t="s">
        <v>52</v>
      </c>
      <c r="F1186" s="267" t="s">
        <v>2610</v>
      </c>
      <c r="G1186" s="276">
        <v>-6.0909425372986103E-2</v>
      </c>
      <c r="H1186" s="275">
        <v>-2.8026056099999998E-3</v>
      </c>
      <c r="I1186" s="275">
        <v>7.2471299999999988E-4</v>
      </c>
      <c r="J1186" s="275">
        <v>-3.2269511762986099E-2</v>
      </c>
      <c r="K1186" s="274">
        <v>-2.6562021000000002E-2</v>
      </c>
      <c r="L1186" s="267">
        <v>-0.22898293965517241</v>
      </c>
      <c r="M1186" s="263">
        <v>-7.5930885999999997</v>
      </c>
      <c r="N1186" s="263">
        <v>-3.7335170313612903E-3</v>
      </c>
      <c r="O1186" s="262">
        <v>-1.9787835402999998E-7</v>
      </c>
      <c r="P1186" s="262">
        <v>-5.9979371516850006E-10</v>
      </c>
      <c r="Q1186" s="285">
        <v>-9.2886189000000001E-3</v>
      </c>
      <c r="R1186" s="281">
        <v>1.2811756999999999E-4</v>
      </c>
      <c r="S1186" s="258"/>
      <c r="T1186" s="258" t="s">
        <v>1641</v>
      </c>
      <c r="U1186" s="258"/>
      <c r="V1186" s="258"/>
      <c r="X1186" s="271"/>
      <c r="Y1186" s="257"/>
      <c r="Z1186" s="257"/>
      <c r="AA1186" s="257"/>
      <c r="AB1186" s="257"/>
      <c r="AC1186" s="257"/>
      <c r="AD1186" s="257"/>
      <c r="AE1186" s="257"/>
      <c r="AF1186" s="257"/>
      <c r="AG1186" s="257"/>
      <c r="AH1186" s="257"/>
      <c r="AI1186" s="257"/>
      <c r="AJ1186" s="257"/>
    </row>
    <row r="1187" spans="1:36">
      <c r="C1187" s="284" t="s">
        <v>2858</v>
      </c>
      <c r="E1187" s="280" t="s">
        <v>52</v>
      </c>
      <c r="F1187" s="267" t="s">
        <v>2855</v>
      </c>
      <c r="G1187" s="276">
        <v>-13.866823996009998</v>
      </c>
      <c r="H1187" s="275">
        <v>-0.15494929100000002</v>
      </c>
      <c r="I1187" s="275">
        <v>-0.34233263500000005</v>
      </c>
      <c r="J1187" s="275">
        <v>-11.216787770009999</v>
      </c>
      <c r="K1187" s="274">
        <v>-2.1527542999999998</v>
      </c>
      <c r="L1187" s="267">
        <v>-18.558226724137928</v>
      </c>
      <c r="M1187" s="263">
        <v>-282.46496999999999</v>
      </c>
      <c r="N1187" s="263">
        <v>-0.46113276886337534</v>
      </c>
      <c r="O1187" s="262">
        <v>-2.4462655467580001E-5</v>
      </c>
      <c r="P1187" s="262">
        <v>-5.8788139848367002E-8</v>
      </c>
      <c r="Q1187" s="285">
        <v>-2.2905256999999999</v>
      </c>
      <c r="R1187" s="281">
        <v>-1.1253795000000001E-3</v>
      </c>
      <c r="S1187" s="258"/>
      <c r="T1187" s="258" t="s">
        <v>1641</v>
      </c>
      <c r="U1187" s="258"/>
      <c r="V1187" s="258"/>
      <c r="X1187" s="271"/>
      <c r="Y1187" s="257"/>
      <c r="Z1187" s="257"/>
      <c r="AA1187" s="257"/>
      <c r="AB1187" s="257"/>
      <c r="AC1187" s="257"/>
      <c r="AD1187" s="257"/>
      <c r="AE1187" s="257"/>
      <c r="AF1187" s="257"/>
      <c r="AG1187" s="257"/>
      <c r="AH1187" s="257"/>
      <c r="AI1187" s="257"/>
      <c r="AJ1187" s="257"/>
    </row>
    <row r="1188" spans="1:36">
      <c r="C1188" s="284" t="s">
        <v>2859</v>
      </c>
      <c r="E1188" s="280" t="s">
        <v>52</v>
      </c>
      <c r="F1188" s="267" t="s">
        <v>2856</v>
      </c>
      <c r="G1188" s="276">
        <v>-1.4773786301108676</v>
      </c>
      <c r="H1188" s="275">
        <v>-9.1818717999999994E-2</v>
      </c>
      <c r="I1188" s="275">
        <v>-0.15223018900000002</v>
      </c>
      <c r="J1188" s="275">
        <v>-1.0462184131108676</v>
      </c>
      <c r="K1188" s="274">
        <v>-0.18711131</v>
      </c>
      <c r="L1188" s="267">
        <v>-1.6130285344827586</v>
      </c>
      <c r="M1188" s="263">
        <v>-17.993210000000001</v>
      </c>
      <c r="N1188" s="263">
        <v>-0.10514944008985419</v>
      </c>
      <c r="O1188" s="262">
        <v>-5.7768769894399997E-6</v>
      </c>
      <c r="P1188" s="262">
        <v>-1.354570566412E-8</v>
      </c>
      <c r="Q1188" s="285">
        <v>-4.2424305999999995E-2</v>
      </c>
      <c r="R1188" s="281">
        <v>-1.6685103999999999E-3</v>
      </c>
      <c r="S1188" s="258"/>
      <c r="T1188" s="258" t="s">
        <v>1641</v>
      </c>
      <c r="U1188" s="258"/>
      <c r="V1188" s="258"/>
      <c r="X1188" s="271"/>
      <c r="Y1188" s="257"/>
      <c r="Z1188" s="257"/>
      <c r="AA1188" s="257"/>
      <c r="AB1188" s="257"/>
      <c r="AC1188" s="257"/>
      <c r="AD1188" s="257"/>
      <c r="AE1188" s="257"/>
      <c r="AF1188" s="257"/>
      <c r="AG1188" s="257"/>
      <c r="AH1188" s="257"/>
      <c r="AI1188" s="257"/>
      <c r="AJ1188" s="257"/>
    </row>
    <row r="1189" spans="1:36">
      <c r="C1189" s="273" t="s">
        <v>883</v>
      </c>
      <c r="D1189" s="272" t="s">
        <v>1508</v>
      </c>
      <c r="F1189" s="291"/>
      <c r="G1189" s="291"/>
      <c r="H1189" s="289"/>
      <c r="I1189" s="289"/>
      <c r="J1189" s="289"/>
      <c r="K1189" s="289"/>
      <c r="L1189" s="290"/>
      <c r="M1189" s="290"/>
      <c r="N1189" s="290"/>
      <c r="O1189" s="289"/>
      <c r="P1189" s="289"/>
      <c r="Q1189" s="289"/>
      <c r="R1189" s="280"/>
      <c r="X1189" s="257"/>
      <c r="Y1189" s="257"/>
      <c r="Z1189" s="257"/>
      <c r="AA1189" s="257"/>
      <c r="AB1189" s="257"/>
      <c r="AC1189" s="257"/>
      <c r="AD1189" s="257"/>
      <c r="AE1189" s="257"/>
      <c r="AF1189" s="257"/>
      <c r="AG1189" s="257"/>
      <c r="AH1189" s="257"/>
      <c r="AI1189" s="257"/>
      <c r="AJ1189" s="257"/>
    </row>
    <row r="1190" spans="1:36" ht="14.4">
      <c r="C1190" s="284" t="s">
        <v>1018</v>
      </c>
      <c r="E1190" s="280" t="s">
        <v>52</v>
      </c>
      <c r="F1190" s="267" t="s">
        <v>2611</v>
      </c>
      <c r="G1190" s="276">
        <v>-0.71284918757080262</v>
      </c>
      <c r="H1190" s="275">
        <v>1.3531454560000001E-2</v>
      </c>
      <c r="I1190" s="275">
        <v>-3.4421430499999996E-2</v>
      </c>
      <c r="J1190" s="275">
        <v>-0.78033373963080266</v>
      </c>
      <c r="K1190" s="274">
        <v>8.8374527999999994E-2</v>
      </c>
      <c r="L1190" s="267">
        <v>0.76184937931034469</v>
      </c>
      <c r="M1190" s="295">
        <v>-79.012786000000006</v>
      </c>
      <c r="N1190" s="295">
        <v>-9.8800091385570243E-4</v>
      </c>
      <c r="O1190" s="262">
        <v>-1.2513821550200001E-7</v>
      </c>
      <c r="P1190" s="262">
        <v>1.6421036693836995E-9</v>
      </c>
      <c r="Q1190" s="285">
        <v>2.8343970058E-2</v>
      </c>
      <c r="R1190" s="281">
        <v>8.7536186999999995E-4</v>
      </c>
      <c r="S1190" s="258"/>
      <c r="T1190" s="258" t="s">
        <v>1232</v>
      </c>
      <c r="U1190" s="258"/>
      <c r="V1190" s="258"/>
      <c r="X1190" s="294"/>
      <c r="Y1190" s="257"/>
      <c r="Z1190" s="257"/>
      <c r="AA1190" s="257"/>
      <c r="AB1190" s="257"/>
      <c r="AC1190" s="257"/>
      <c r="AD1190" s="257"/>
      <c r="AE1190" s="257"/>
      <c r="AF1190" s="257"/>
      <c r="AG1190" s="257"/>
      <c r="AH1190" s="257"/>
      <c r="AI1190" s="257"/>
      <c r="AJ1190" s="257"/>
    </row>
    <row r="1191" spans="1:36" ht="14.4">
      <c r="A1191" s="270"/>
      <c r="B1191" s="270"/>
      <c r="C1191" s="284" t="s">
        <v>1019</v>
      </c>
      <c r="E1191" s="280" t="s">
        <v>52</v>
      </c>
      <c r="F1191" s="267" t="s">
        <v>2612</v>
      </c>
      <c r="G1191" s="276">
        <v>0.2547664812401973</v>
      </c>
      <c r="H1191" s="275">
        <v>-1.9464416750000001E-2</v>
      </c>
      <c r="I1191" s="275">
        <v>-3.1357256499999985E-3</v>
      </c>
      <c r="J1191" s="275">
        <v>1.6021613640197302E-2</v>
      </c>
      <c r="K1191" s="274">
        <v>0.26134500999999999</v>
      </c>
      <c r="L1191" s="267">
        <v>2.2529742241379309</v>
      </c>
      <c r="M1191" s="263">
        <v>-65.227410000000006</v>
      </c>
      <c r="N1191" s="263">
        <v>3.6117375277158026E-2</v>
      </c>
      <c r="O1191" s="262">
        <v>1.9016149059760002E-6</v>
      </c>
      <c r="P1191" s="262">
        <v>6.5821261596133991E-9</v>
      </c>
      <c r="Q1191" s="285">
        <v>5.8644399578999994E-2</v>
      </c>
      <c r="R1191" s="281">
        <v>8.9510041000000001E-4</v>
      </c>
      <c r="S1191" s="258"/>
      <c r="T1191" s="258" t="s">
        <v>1232</v>
      </c>
      <c r="U1191" s="258"/>
      <c r="V1191" s="258"/>
      <c r="X1191" s="294"/>
      <c r="Y1191" s="257"/>
      <c r="Z1191" s="257"/>
      <c r="AA1191" s="257"/>
      <c r="AB1191" s="257"/>
      <c r="AC1191" s="257"/>
      <c r="AD1191" s="257"/>
      <c r="AE1191" s="257"/>
      <c r="AF1191" s="257"/>
      <c r="AG1191" s="257"/>
      <c r="AH1191" s="257"/>
      <c r="AI1191" s="257"/>
      <c r="AJ1191" s="257"/>
    </row>
    <row r="1192" spans="1:36" ht="14.4">
      <c r="C1192" s="284" t="s">
        <v>1020</v>
      </c>
      <c r="E1192" s="280" t="s">
        <v>52</v>
      </c>
      <c r="F1192" s="267" t="s">
        <v>2613</v>
      </c>
      <c r="G1192" s="276">
        <v>-0.40351857933580271</v>
      </c>
      <c r="H1192" s="275">
        <v>-4.6111924619999994E-2</v>
      </c>
      <c r="I1192" s="275">
        <v>-2.878128508E-2</v>
      </c>
      <c r="J1192" s="275">
        <v>-0.4515665996358027</v>
      </c>
      <c r="K1192" s="274">
        <v>0.12294123</v>
      </c>
      <c r="L1192" s="267">
        <v>1.0598381896551723</v>
      </c>
      <c r="M1192" s="263">
        <v>-53.234786999999997</v>
      </c>
      <c r="N1192" s="263">
        <v>6.7248713733172915E-3</v>
      </c>
      <c r="O1192" s="262">
        <v>2.8631722979899966E-7</v>
      </c>
      <c r="P1192" s="262">
        <v>2.468225933752E-9</v>
      </c>
      <c r="Q1192" s="285">
        <v>7.3533874243000008E-2</v>
      </c>
      <c r="R1192" s="281">
        <v>8.3760518999999995E-4</v>
      </c>
      <c r="S1192" s="258"/>
      <c r="T1192" s="258" t="s">
        <v>1232</v>
      </c>
      <c r="U1192" s="258"/>
      <c r="V1192" s="258"/>
      <c r="X1192" s="294"/>
      <c r="Y1192" s="257"/>
      <c r="Z1192" s="257"/>
      <c r="AA1192" s="257"/>
      <c r="AB1192" s="257"/>
      <c r="AC1192" s="257"/>
      <c r="AD1192" s="257"/>
      <c r="AE1192" s="257"/>
      <c r="AF1192" s="257"/>
      <c r="AG1192" s="257"/>
      <c r="AH1192" s="257"/>
      <c r="AI1192" s="257"/>
      <c r="AJ1192" s="257"/>
    </row>
    <row r="1193" spans="1:36" ht="14.4">
      <c r="C1193" s="284" t="s">
        <v>1021</v>
      </c>
      <c r="E1193" s="280" t="s">
        <v>52</v>
      </c>
      <c r="F1193" s="267" t="s">
        <v>2614</v>
      </c>
      <c r="G1193" s="276">
        <v>-0.34583576101733998</v>
      </c>
      <c r="H1193" s="275">
        <v>-1.541825889E-2</v>
      </c>
      <c r="I1193" s="275">
        <v>-2.1284928980000003E-2</v>
      </c>
      <c r="J1193" s="275">
        <v>7.2313268526599988E-3</v>
      </c>
      <c r="K1193" s="274">
        <v>-0.31636389999999998</v>
      </c>
      <c r="L1193" s="267">
        <v>-2.7272749999999997</v>
      </c>
      <c r="M1193" s="263">
        <v>-44.757550000000002</v>
      </c>
      <c r="N1193" s="263">
        <v>-5.5814877982577844E-2</v>
      </c>
      <c r="O1193" s="262">
        <v>-2.8956621913790005E-6</v>
      </c>
      <c r="P1193" s="262">
        <v>-8.2924991766978798E-9</v>
      </c>
      <c r="Q1193" s="285">
        <v>-0.33913097191700003</v>
      </c>
      <c r="R1193" s="281">
        <v>7.4901130000000005E-4</v>
      </c>
      <c r="S1193" s="258"/>
      <c r="T1193" s="258" t="s">
        <v>1232</v>
      </c>
      <c r="U1193" s="258"/>
      <c r="V1193" s="258"/>
      <c r="X1193" s="294"/>
      <c r="Y1193" s="257"/>
      <c r="Z1193" s="257"/>
      <c r="AA1193" s="257"/>
      <c r="AB1193" s="257"/>
      <c r="AC1193" s="257"/>
      <c r="AD1193" s="257"/>
      <c r="AE1193" s="257"/>
      <c r="AF1193" s="257"/>
      <c r="AG1193" s="257"/>
      <c r="AH1193" s="257"/>
      <c r="AI1193" s="257"/>
      <c r="AJ1193" s="257"/>
    </row>
    <row r="1194" spans="1:36" ht="14.4">
      <c r="A1194" s="270"/>
      <c r="C1194" s="284" t="s">
        <v>1022</v>
      </c>
      <c r="E1194" s="280" t="s">
        <v>52</v>
      </c>
      <c r="F1194" s="267" t="s">
        <v>2615</v>
      </c>
      <c r="G1194" s="276">
        <v>-0.47837500016233997</v>
      </c>
      <c r="H1194" s="275">
        <v>5.0719115299999997E-3</v>
      </c>
      <c r="I1194" s="275">
        <v>7.31304385E-3</v>
      </c>
      <c r="J1194" s="275">
        <v>-0.57763801654233993</v>
      </c>
      <c r="K1194" s="274">
        <v>8.6878061000000006E-2</v>
      </c>
      <c r="L1194" s="267">
        <v>0.74894880172413791</v>
      </c>
      <c r="M1194" s="263">
        <v>-21.522994000000001</v>
      </c>
      <c r="N1194" s="263">
        <v>1.3486891582965793E-2</v>
      </c>
      <c r="O1194" s="262">
        <v>8.2281803208210001E-7</v>
      </c>
      <c r="P1194" s="262">
        <v>2.4347450977229002E-9</v>
      </c>
      <c r="Q1194" s="285">
        <v>-0.242146462166</v>
      </c>
      <c r="R1194" s="281">
        <v>8.8152838999999998E-4</v>
      </c>
      <c r="S1194" s="258"/>
      <c r="T1194" s="258" t="s">
        <v>1232</v>
      </c>
      <c r="U1194" s="258"/>
      <c r="V1194" s="258"/>
      <c r="X1194" s="294"/>
      <c r="Y1194" s="257"/>
      <c r="Z1194" s="257"/>
      <c r="AA1194" s="257"/>
      <c r="AB1194" s="257"/>
      <c r="AC1194" s="257"/>
      <c r="AD1194" s="257"/>
      <c r="AE1194" s="257"/>
      <c r="AF1194" s="257"/>
      <c r="AG1194" s="257"/>
      <c r="AH1194" s="257"/>
      <c r="AI1194" s="257"/>
      <c r="AJ1194" s="257"/>
    </row>
    <row r="1195" spans="1:36" ht="14.4">
      <c r="C1195" s="284" t="s">
        <v>1023</v>
      </c>
      <c r="E1195" s="280" t="s">
        <v>52</v>
      </c>
      <c r="F1195" s="267" t="s">
        <v>2616</v>
      </c>
      <c r="G1195" s="276">
        <v>-1.0385444976913401</v>
      </c>
      <c r="H1195" s="275">
        <v>-1.0608360087E-2</v>
      </c>
      <c r="I1195" s="275">
        <v>-1.4571789589999998E-2</v>
      </c>
      <c r="J1195" s="275">
        <v>-0.79165818801433996</v>
      </c>
      <c r="K1195" s="274">
        <v>-0.22170616000000001</v>
      </c>
      <c r="L1195" s="267">
        <v>-1.91126</v>
      </c>
      <c r="M1195" s="263">
        <v>-77.179812999999996</v>
      </c>
      <c r="N1195" s="263">
        <v>-4.2245325185257442E-2</v>
      </c>
      <c r="O1195" s="262">
        <v>-2.0227794548269999E-6</v>
      </c>
      <c r="P1195" s="262">
        <v>-5.7743667068892229E-9</v>
      </c>
      <c r="Q1195" s="285">
        <v>-0.69430151216299996</v>
      </c>
      <c r="R1195" s="281">
        <v>7.3440278000000002E-4</v>
      </c>
      <c r="S1195" s="258"/>
      <c r="T1195" s="258" t="s">
        <v>1232</v>
      </c>
      <c r="U1195" s="258"/>
      <c r="V1195" s="258"/>
      <c r="X1195" s="294"/>
      <c r="Y1195" s="257"/>
      <c r="Z1195" s="257"/>
      <c r="AA1195" s="257"/>
      <c r="AB1195" s="257"/>
      <c r="AC1195" s="257"/>
      <c r="AD1195" s="257"/>
      <c r="AE1195" s="257"/>
      <c r="AF1195" s="257"/>
      <c r="AG1195" s="257"/>
      <c r="AH1195" s="257"/>
      <c r="AI1195" s="257"/>
      <c r="AJ1195" s="257"/>
    </row>
    <row r="1196" spans="1:36" ht="14.4">
      <c r="C1196" s="284" t="s">
        <v>1024</v>
      </c>
      <c r="E1196" s="280" t="s">
        <v>52</v>
      </c>
      <c r="F1196" s="267" t="s">
        <v>2617</v>
      </c>
      <c r="G1196" s="276">
        <v>-0.69024070012333993</v>
      </c>
      <c r="H1196" s="275">
        <v>-3.0858035799999999E-2</v>
      </c>
      <c r="I1196" s="275">
        <v>-4.28341047E-2</v>
      </c>
      <c r="J1196" s="275">
        <v>3.6666803766599991E-3</v>
      </c>
      <c r="K1196" s="274">
        <v>-0.62021523999999995</v>
      </c>
      <c r="L1196" s="267">
        <v>-5.3466831034482754</v>
      </c>
      <c r="M1196" s="263">
        <v>-87.700083000000006</v>
      </c>
      <c r="N1196" s="263">
        <v>-0.10984730380382986</v>
      </c>
      <c r="O1196" s="262">
        <v>-5.697615519932E-6</v>
      </c>
      <c r="P1196" s="262">
        <v>-1.6375704004268148E-8</v>
      </c>
      <c r="Q1196" s="285">
        <v>-0.66600354792600003</v>
      </c>
      <c r="R1196" s="281">
        <v>6.1845772000000004E-4</v>
      </c>
      <c r="S1196" s="258"/>
      <c r="T1196" s="258" t="s">
        <v>1232</v>
      </c>
      <c r="U1196" s="258"/>
      <c r="V1196" s="258"/>
      <c r="X1196" s="294"/>
      <c r="Y1196" s="257"/>
      <c r="Z1196" s="257"/>
      <c r="AA1196" s="257"/>
      <c r="AB1196" s="257"/>
      <c r="AC1196" s="257"/>
      <c r="AD1196" s="257"/>
      <c r="AE1196" s="257"/>
      <c r="AF1196" s="257"/>
      <c r="AG1196" s="257"/>
      <c r="AH1196" s="257"/>
      <c r="AI1196" s="257"/>
      <c r="AJ1196" s="257"/>
    </row>
    <row r="1197" spans="1:36" ht="14.4">
      <c r="C1197" s="284" t="s">
        <v>1025</v>
      </c>
      <c r="E1197" s="280" t="s">
        <v>52</v>
      </c>
      <c r="F1197" s="267" t="s">
        <v>2618</v>
      </c>
      <c r="G1197" s="276">
        <v>-1.0471490660228027</v>
      </c>
      <c r="H1197" s="275">
        <v>6.5118048000000006E-3</v>
      </c>
      <c r="I1197" s="275">
        <v>-7.4752053999999998E-2</v>
      </c>
      <c r="J1197" s="275">
        <v>-0.61276682682280259</v>
      </c>
      <c r="K1197" s="274">
        <v>-0.36614198999999997</v>
      </c>
      <c r="L1197" s="267">
        <v>-3.1563964655172412</v>
      </c>
      <c r="M1197" s="263">
        <v>-113.50360000000001</v>
      </c>
      <c r="N1197" s="263">
        <v>-8.2451860571735106E-2</v>
      </c>
      <c r="O1197" s="262">
        <v>-4.590620756524E-6</v>
      </c>
      <c r="P1197" s="262">
        <v>-1.0297017309961498E-8</v>
      </c>
      <c r="Q1197" s="285">
        <v>8.4600480953999996E-2</v>
      </c>
      <c r="R1197" s="281">
        <v>7.5664179000000005E-4</v>
      </c>
      <c r="S1197" s="258"/>
      <c r="T1197" s="258" t="s">
        <v>1232</v>
      </c>
      <c r="U1197" s="258"/>
      <c r="V1197" s="258"/>
      <c r="X1197" s="294"/>
      <c r="Y1197" s="257"/>
      <c r="Z1197" s="257"/>
      <c r="AA1197" s="257"/>
      <c r="AB1197" s="257"/>
      <c r="AC1197" s="257"/>
      <c r="AD1197" s="257"/>
      <c r="AE1197" s="257"/>
      <c r="AF1197" s="257"/>
      <c r="AG1197" s="257"/>
      <c r="AH1197" s="257"/>
      <c r="AI1197" s="257"/>
      <c r="AJ1197" s="257"/>
    </row>
    <row r="1198" spans="1:36" ht="14.4">
      <c r="C1198" s="284" t="s">
        <v>1026</v>
      </c>
      <c r="E1198" s="280" t="s">
        <v>52</v>
      </c>
      <c r="F1198" s="267" t="s">
        <v>2619</v>
      </c>
      <c r="G1198" s="276">
        <v>-0.71829174398980278</v>
      </c>
      <c r="H1198" s="275">
        <v>1.3444308889999999E-2</v>
      </c>
      <c r="I1198" s="275">
        <v>-1.6584923190000003E-2</v>
      </c>
      <c r="J1198" s="275">
        <v>-0.73275571868980272</v>
      </c>
      <c r="K1198" s="274">
        <v>1.7604589E-2</v>
      </c>
      <c r="L1198" s="267">
        <v>0.15176369827586206</v>
      </c>
      <c r="M1198" s="263">
        <v>-93.849824999999996</v>
      </c>
      <c r="N1198" s="263">
        <v>-4.9117533295801822E-3</v>
      </c>
      <c r="O1198" s="262">
        <v>-3.1105482108199992E-7</v>
      </c>
      <c r="P1198" s="262">
        <v>3.6629441004909992E-10</v>
      </c>
      <c r="Q1198" s="285">
        <v>1.7068775751999998E-2</v>
      </c>
      <c r="R1198" s="281">
        <v>8.6100504000000003E-4</v>
      </c>
      <c r="S1198" s="258"/>
      <c r="T1198" s="258" t="s">
        <v>1232</v>
      </c>
      <c r="U1198" s="258"/>
      <c r="V1198" s="258"/>
      <c r="X1198" s="294"/>
      <c r="Y1198" s="257"/>
      <c r="Z1198" s="257"/>
      <c r="AA1198" s="257"/>
      <c r="AB1198" s="257"/>
      <c r="AC1198" s="257"/>
      <c r="AD1198" s="257"/>
      <c r="AE1198" s="257"/>
      <c r="AF1198" s="257"/>
      <c r="AG1198" s="257"/>
      <c r="AH1198" s="257"/>
      <c r="AI1198" s="257"/>
      <c r="AJ1198" s="257"/>
    </row>
    <row r="1199" spans="1:36" ht="14.4">
      <c r="A1199" s="270"/>
      <c r="C1199" s="284" t="s">
        <v>1027</v>
      </c>
      <c r="D1199" s="293">
        <v>1</v>
      </c>
      <c r="E1199" s="280" t="s">
        <v>52</v>
      </c>
      <c r="F1199" s="267" t="s">
        <v>2620</v>
      </c>
      <c r="G1199" s="276">
        <v>-0.52939811675980264</v>
      </c>
      <c r="H1199" s="275">
        <v>-1.2449011750000001E-2</v>
      </c>
      <c r="I1199" s="275">
        <v>-2.4357256499999993E-3</v>
      </c>
      <c r="J1199" s="275">
        <v>-0.78397838935980269</v>
      </c>
      <c r="K1199" s="274">
        <v>0.26946501</v>
      </c>
      <c r="L1199" s="267">
        <v>2.3229742241379308</v>
      </c>
      <c r="M1199" s="263">
        <v>-62.317410000000002</v>
      </c>
      <c r="N1199" s="263">
        <v>3.7607344506590028E-2</v>
      </c>
      <c r="O1199" s="262">
        <v>1.9813560059760002E-6</v>
      </c>
      <c r="P1199" s="262">
        <v>6.8456095146133997E-9</v>
      </c>
      <c r="Q1199" s="285">
        <v>5.8644399578999994E-2</v>
      </c>
      <c r="R1199" s="281">
        <v>8.9946594000000005E-4</v>
      </c>
      <c r="S1199" s="258"/>
      <c r="T1199" s="258" t="s">
        <v>1232</v>
      </c>
      <c r="U1199" s="258"/>
      <c r="V1199" s="258"/>
      <c r="X1199" s="294"/>
      <c r="Y1199" s="257"/>
      <c r="Z1199" s="257"/>
      <c r="AA1199" s="257"/>
      <c r="AB1199" s="257"/>
      <c r="AC1199" s="257"/>
      <c r="AD1199" s="257"/>
      <c r="AE1199" s="257"/>
      <c r="AF1199" s="257"/>
      <c r="AG1199" s="257"/>
      <c r="AH1199" s="257"/>
      <c r="AI1199" s="257"/>
      <c r="AJ1199" s="257"/>
    </row>
    <row r="1200" spans="1:36" ht="14.4">
      <c r="C1200" s="284" t="s">
        <v>1028</v>
      </c>
      <c r="E1200" s="280" t="s">
        <v>52</v>
      </c>
      <c r="F1200" s="267" t="s">
        <v>2621</v>
      </c>
      <c r="G1200" s="276">
        <v>-2.4611867042365398</v>
      </c>
      <c r="H1200" s="275">
        <v>-7.8187445199999997E-2</v>
      </c>
      <c r="I1200" s="275">
        <v>-0.10889139359999998</v>
      </c>
      <c r="J1200" s="275">
        <v>-0.72246046543654008</v>
      </c>
      <c r="K1200" s="274">
        <v>-1.5516474</v>
      </c>
      <c r="L1200" s="267">
        <v>-13.376270689655172</v>
      </c>
      <c r="M1200" s="263">
        <v>-260.28221000000002</v>
      </c>
      <c r="N1200" s="263">
        <v>-0.27839652232268469</v>
      </c>
      <c r="O1200" s="262">
        <v>-1.4286781134969997E-5</v>
      </c>
      <c r="P1200" s="262">
        <v>-4.1154128044971296E-8</v>
      </c>
      <c r="Q1200" s="285">
        <v>-2.0765634327</v>
      </c>
      <c r="R1200" s="281">
        <v>1.6883628999999999E-4</v>
      </c>
      <c r="S1200" s="258"/>
      <c r="T1200" s="258" t="s">
        <v>1232</v>
      </c>
      <c r="U1200" s="258"/>
      <c r="V1200" s="258"/>
      <c r="X1200" s="294"/>
      <c r="Y1200" s="257"/>
      <c r="Z1200" s="257"/>
      <c r="AA1200" s="257"/>
      <c r="AB1200" s="257"/>
      <c r="AC1200" s="257"/>
      <c r="AD1200" s="257"/>
      <c r="AE1200" s="257"/>
      <c r="AF1200" s="257"/>
      <c r="AG1200" s="257"/>
      <c r="AH1200" s="257"/>
      <c r="AI1200" s="257"/>
      <c r="AJ1200" s="257"/>
    </row>
    <row r="1201" spans="1:36" ht="14.4">
      <c r="C1201" s="284" t="s">
        <v>1029</v>
      </c>
      <c r="E1201" s="280" t="s">
        <v>52</v>
      </c>
      <c r="F1201" s="267" t="s">
        <v>2622</v>
      </c>
      <c r="G1201" s="276">
        <v>-0.52031857933580272</v>
      </c>
      <c r="H1201" s="275">
        <v>-4.6111924619999994E-2</v>
      </c>
      <c r="I1201" s="275">
        <v>-2.878128508E-2</v>
      </c>
      <c r="J1201" s="275">
        <v>-0.56836659963580272</v>
      </c>
      <c r="K1201" s="274">
        <v>0.12294123</v>
      </c>
      <c r="L1201" s="267">
        <v>1.0598381896551723</v>
      </c>
      <c r="M1201" s="263">
        <v>-53.234786999999997</v>
      </c>
      <c r="N1201" s="263">
        <v>6.7248713733172915E-3</v>
      </c>
      <c r="O1201" s="262">
        <v>2.8631722979899966E-7</v>
      </c>
      <c r="P1201" s="262">
        <v>2.468225933752E-9</v>
      </c>
      <c r="Q1201" s="285">
        <v>7.3533874243000008E-2</v>
      </c>
      <c r="R1201" s="281">
        <v>8.3760518999999995E-4</v>
      </c>
      <c r="S1201" s="258"/>
      <c r="T1201" s="258" t="s">
        <v>1232</v>
      </c>
      <c r="U1201" s="258"/>
      <c r="V1201" s="258"/>
      <c r="X1201" s="294"/>
      <c r="Y1201" s="257"/>
      <c r="Z1201" s="257"/>
      <c r="AA1201" s="257"/>
      <c r="AB1201" s="257"/>
      <c r="AC1201" s="257"/>
      <c r="AD1201" s="257"/>
      <c r="AE1201" s="257"/>
      <c r="AF1201" s="257"/>
      <c r="AG1201" s="257"/>
      <c r="AH1201" s="257"/>
      <c r="AI1201" s="257"/>
      <c r="AJ1201" s="257"/>
    </row>
    <row r="1202" spans="1:36" ht="14.4">
      <c r="C1202" s="284" t="s">
        <v>1030</v>
      </c>
      <c r="E1202" s="280" t="s">
        <v>52</v>
      </c>
      <c r="F1202" s="267" t="s">
        <v>2623</v>
      </c>
      <c r="G1202" s="276">
        <v>-0.22566955848533998</v>
      </c>
      <c r="H1202" s="275">
        <v>-1.0031172178999999E-2</v>
      </c>
      <c r="I1202" s="275">
        <v>-1.37662128E-2</v>
      </c>
      <c r="J1202" s="275">
        <v>8.4750664936600016E-3</v>
      </c>
      <c r="K1202" s="274">
        <v>-0.21034723999999999</v>
      </c>
      <c r="L1202" s="267">
        <v>-1.8133382758620689</v>
      </c>
      <c r="M1202" s="263">
        <v>-29.774484999999999</v>
      </c>
      <c r="N1202" s="263">
        <v>-3.6962442035993706E-2</v>
      </c>
      <c r="O1202" s="262">
        <v>-1.918033576834E-6</v>
      </c>
      <c r="P1202" s="262">
        <v>-5.4721907553688684E-9</v>
      </c>
      <c r="Q1202" s="285">
        <v>-0.22508197259260002</v>
      </c>
      <c r="R1202" s="281">
        <v>7.9456269999999998E-4</v>
      </c>
      <c r="S1202" s="258"/>
      <c r="T1202" s="258" t="s">
        <v>1232</v>
      </c>
      <c r="U1202" s="258"/>
      <c r="V1202" s="258"/>
      <c r="X1202" s="294"/>
      <c r="Y1202" s="257"/>
      <c r="Z1202" s="257"/>
      <c r="AA1202" s="257"/>
      <c r="AB1202" s="257"/>
      <c r="AC1202" s="257"/>
      <c r="AD1202" s="257"/>
      <c r="AE1202" s="257"/>
      <c r="AF1202" s="257"/>
      <c r="AG1202" s="257"/>
      <c r="AH1202" s="257"/>
      <c r="AI1202" s="257"/>
      <c r="AJ1202" s="257"/>
    </row>
    <row r="1203" spans="1:36" ht="14.4">
      <c r="B1203" s="270"/>
      <c r="C1203" s="284" t="s">
        <v>1031</v>
      </c>
      <c r="E1203" s="280" t="s">
        <v>52</v>
      </c>
      <c r="F1203" s="267" t="s">
        <v>2624</v>
      </c>
      <c r="G1203" s="276">
        <v>-0.23015391611934</v>
      </c>
      <c r="H1203" s="275">
        <v>9.1961344400000016E-3</v>
      </c>
      <c r="I1203" s="275">
        <v>-0.15292951301999999</v>
      </c>
      <c r="J1203" s="275">
        <v>1.5126852460659999E-2</v>
      </c>
      <c r="K1203" s="274">
        <v>-0.10154739</v>
      </c>
      <c r="L1203" s="267">
        <v>-0.87540853448275857</v>
      </c>
      <c r="M1203" s="263">
        <v>-7.0090456000000003</v>
      </c>
      <c r="N1203" s="263">
        <v>-7.320029527548863E-2</v>
      </c>
      <c r="O1203" s="262">
        <v>-4.0864161331980002E-6</v>
      </c>
      <c r="P1203" s="262">
        <v>-5.8748036229884998E-9</v>
      </c>
      <c r="Q1203" s="285">
        <v>-0.15469989486800001</v>
      </c>
      <c r="R1203" s="281">
        <v>8.0746940000000003E-4</v>
      </c>
      <c r="S1203" s="258"/>
      <c r="T1203" s="258" t="s">
        <v>1232</v>
      </c>
      <c r="U1203" s="258"/>
      <c r="V1203" s="258"/>
      <c r="X1203" s="294"/>
      <c r="Y1203" s="257"/>
      <c r="Z1203" s="257"/>
      <c r="AA1203" s="257"/>
      <c r="AB1203" s="257"/>
      <c r="AC1203" s="257"/>
      <c r="AD1203" s="257"/>
      <c r="AE1203" s="257"/>
      <c r="AF1203" s="257"/>
      <c r="AG1203" s="257"/>
      <c r="AH1203" s="257"/>
      <c r="AI1203" s="257"/>
      <c r="AJ1203" s="257"/>
    </row>
    <row r="1204" spans="1:36" ht="14.4">
      <c r="C1204" s="284" t="s">
        <v>1032</v>
      </c>
      <c r="E1204" s="280" t="s">
        <v>52</v>
      </c>
      <c r="F1204" s="267" t="s">
        <v>2625</v>
      </c>
      <c r="G1204" s="276">
        <v>-0.70389914278880272</v>
      </c>
      <c r="H1204" s="275">
        <v>8.3328158100000015E-3</v>
      </c>
      <c r="I1204" s="275">
        <v>-0.12341181797</v>
      </c>
      <c r="J1204" s="275">
        <v>-0.54500002762880273</v>
      </c>
      <c r="K1204" s="274">
        <v>-4.3820113000000001E-2</v>
      </c>
      <c r="L1204" s="267">
        <v>-0.3777595948275862</v>
      </c>
      <c r="M1204" s="263">
        <v>-87.969926999999998</v>
      </c>
      <c r="N1204" s="263">
        <v>-5.2201457980010815E-2</v>
      </c>
      <c r="O1204" s="262">
        <v>-3.0192383253589995E-6</v>
      </c>
      <c r="P1204" s="262">
        <v>-3.7360354971277006E-9</v>
      </c>
      <c r="Q1204" s="285">
        <v>0.10206129420599999</v>
      </c>
      <c r="R1204" s="281">
        <v>8.2004723999999998E-4</v>
      </c>
      <c r="S1204" s="258"/>
      <c r="T1204" s="258" t="s">
        <v>1232</v>
      </c>
      <c r="U1204" s="258"/>
      <c r="V1204" s="258"/>
      <c r="X1204" s="294"/>
      <c r="Y1204" s="257"/>
      <c r="Z1204" s="257"/>
      <c r="AA1204" s="257"/>
      <c r="AB1204" s="257"/>
      <c r="AC1204" s="257"/>
      <c r="AD1204" s="257"/>
      <c r="AE1204" s="257"/>
      <c r="AF1204" s="257"/>
      <c r="AG1204" s="257"/>
      <c r="AH1204" s="257"/>
      <c r="AI1204" s="257"/>
      <c r="AJ1204" s="257"/>
    </row>
    <row r="1205" spans="1:36" ht="14.4">
      <c r="C1205" s="284" t="s">
        <v>1033</v>
      </c>
      <c r="E1205" s="280" t="s">
        <v>52</v>
      </c>
      <c r="F1205" s="267" t="s">
        <v>2626</v>
      </c>
      <c r="G1205" s="276">
        <v>-0.39952527449934006</v>
      </c>
      <c r="H1205" s="275">
        <v>1.069679013E-2</v>
      </c>
      <c r="I1205" s="275">
        <v>-2.1878611950000001E-2</v>
      </c>
      <c r="J1205" s="275">
        <v>-0.35865082867934006</v>
      </c>
      <c r="K1205" s="274">
        <v>-2.9692624000000001E-2</v>
      </c>
      <c r="L1205" s="267">
        <v>-0.25597089655172411</v>
      </c>
      <c r="M1205" s="263">
        <v>-63.360883000000001</v>
      </c>
      <c r="N1205" s="263">
        <v>-1.2577496847766342E-2</v>
      </c>
      <c r="O1205" s="262">
        <v>-7.8169258338200006E-7</v>
      </c>
      <c r="P1205" s="262">
        <v>-9.3422342612739999E-10</v>
      </c>
      <c r="Q1205" s="285">
        <v>0.15516479237200001</v>
      </c>
      <c r="R1205" s="281">
        <v>9.0383160999999996E-4</v>
      </c>
      <c r="S1205" s="258"/>
      <c r="T1205" s="258" t="s">
        <v>1232</v>
      </c>
      <c r="U1205" s="258"/>
      <c r="V1205" s="258"/>
      <c r="X1205" s="294"/>
      <c r="Y1205" s="257"/>
      <c r="Z1205" s="257"/>
      <c r="AA1205" s="257"/>
      <c r="AB1205" s="257"/>
      <c r="AC1205" s="257"/>
      <c r="AD1205" s="257"/>
      <c r="AE1205" s="257"/>
      <c r="AF1205" s="257"/>
      <c r="AG1205" s="257"/>
      <c r="AH1205" s="257"/>
      <c r="AI1205" s="257"/>
      <c r="AJ1205" s="257"/>
    </row>
    <row r="1206" spans="1:36" ht="14.4">
      <c r="A1206" s="270"/>
      <c r="C1206" s="284" t="s">
        <v>1034</v>
      </c>
      <c r="D1206" s="293">
        <v>1</v>
      </c>
      <c r="E1206" s="280" t="s">
        <v>52</v>
      </c>
      <c r="F1206" s="267" t="s">
        <v>2627</v>
      </c>
      <c r="G1206" s="276">
        <v>-0.50231276452480267</v>
      </c>
      <c r="H1206" s="275">
        <v>-9.8577272100000019E-3</v>
      </c>
      <c r="I1206" s="275">
        <v>-2.4500686099999999E-3</v>
      </c>
      <c r="J1206" s="275">
        <v>-0.78392285870480272</v>
      </c>
      <c r="K1206" s="274">
        <v>0.29391789000000001</v>
      </c>
      <c r="L1206" s="267">
        <v>2.5337749137931036</v>
      </c>
      <c r="M1206" s="263">
        <v>-59.238523000000001</v>
      </c>
      <c r="N1206" s="263">
        <v>4.1256516582107411E-2</v>
      </c>
      <c r="O1206" s="262">
        <v>2.1755659446270001E-6</v>
      </c>
      <c r="P1206" s="262">
        <v>7.4586531956667989E-9</v>
      </c>
      <c r="Q1206" s="285">
        <v>6.3735872567000001E-2</v>
      </c>
      <c r="R1206" s="281">
        <v>9.0632788999999998E-4</v>
      </c>
      <c r="S1206" s="258"/>
      <c r="T1206" s="258" t="s">
        <v>1232</v>
      </c>
      <c r="U1206" s="258"/>
      <c r="V1206" s="258"/>
      <c r="X1206" s="294"/>
      <c r="Y1206" s="257"/>
      <c r="Z1206" s="257"/>
      <c r="AA1206" s="257"/>
      <c r="AB1206" s="257"/>
      <c r="AC1206" s="257"/>
      <c r="AD1206" s="257"/>
      <c r="AE1206" s="257"/>
      <c r="AF1206" s="257"/>
      <c r="AG1206" s="257"/>
      <c r="AH1206" s="257"/>
      <c r="AI1206" s="257"/>
      <c r="AJ1206" s="257"/>
    </row>
    <row r="1207" spans="1:36" ht="14.4">
      <c r="A1207" s="270"/>
      <c r="C1207" s="284" t="s">
        <v>1035</v>
      </c>
      <c r="D1207" s="293">
        <v>1</v>
      </c>
      <c r="E1207" s="280" t="s">
        <v>52</v>
      </c>
      <c r="F1207" s="267" t="s">
        <v>2628</v>
      </c>
      <c r="G1207" s="276">
        <v>-0.64042234490680272</v>
      </c>
      <c r="H1207" s="275">
        <v>1.5323973209999999E-2</v>
      </c>
      <c r="I1207" s="275">
        <v>-1.3067696759999997E-2</v>
      </c>
      <c r="J1207" s="275">
        <v>-0.84574496135680277</v>
      </c>
      <c r="K1207" s="274">
        <v>0.20306634000000001</v>
      </c>
      <c r="L1207" s="267">
        <v>1.7505718965517241</v>
      </c>
      <c r="M1207" s="263">
        <v>-70.445670000000007</v>
      </c>
      <c r="N1207" s="263">
        <v>2.3583157153244133E-2</v>
      </c>
      <c r="O1207" s="262">
        <v>1.232551081335E-6</v>
      </c>
      <c r="P1207" s="262">
        <v>4.9580672415409992E-9</v>
      </c>
      <c r="Q1207" s="285">
        <v>8.1809798159999999E-3</v>
      </c>
      <c r="R1207" s="281">
        <v>9.0547111000000003E-4</v>
      </c>
      <c r="S1207" s="258"/>
      <c r="T1207" s="258" t="s">
        <v>1232</v>
      </c>
      <c r="U1207" s="258"/>
      <c r="V1207" s="258"/>
      <c r="X1207" s="294"/>
      <c r="Y1207" s="257"/>
      <c r="Z1207" s="257"/>
      <c r="AA1207" s="257"/>
      <c r="AB1207" s="257"/>
      <c r="AC1207" s="257"/>
      <c r="AD1207" s="257"/>
      <c r="AE1207" s="257"/>
      <c r="AF1207" s="257"/>
      <c r="AG1207" s="257"/>
      <c r="AH1207" s="257"/>
      <c r="AI1207" s="257"/>
      <c r="AJ1207" s="257"/>
    </row>
    <row r="1208" spans="1:36" ht="14.4">
      <c r="C1208" s="284" t="s">
        <v>1036</v>
      </c>
      <c r="E1208" s="280" t="s">
        <v>52</v>
      </c>
      <c r="F1208" s="267" t="s">
        <v>2629</v>
      </c>
      <c r="G1208" s="276">
        <v>-1.3505193400103401</v>
      </c>
      <c r="H1208" s="275">
        <v>-3.7110904870000003E-2</v>
      </c>
      <c r="I1208" s="275">
        <v>-5.1561185699999998E-2</v>
      </c>
      <c r="J1208" s="275">
        <v>-0.51857694944034005</v>
      </c>
      <c r="K1208" s="274">
        <v>-0.74327030000000005</v>
      </c>
      <c r="L1208" s="267">
        <v>-6.4075025862068964</v>
      </c>
      <c r="M1208" s="263">
        <v>-134.90693999999999</v>
      </c>
      <c r="N1208" s="263">
        <v>-0.13385379570826844</v>
      </c>
      <c r="O1208" s="262">
        <v>-6.8323630162730001E-6</v>
      </c>
      <c r="P1208" s="262">
        <v>-1.9649276452299879E-8</v>
      </c>
      <c r="Q1208" s="285">
        <v>-1.095888871606</v>
      </c>
      <c r="R1208" s="281">
        <v>5.2959865000000005E-4</v>
      </c>
      <c r="S1208" s="258"/>
      <c r="T1208" s="258" t="s">
        <v>1232</v>
      </c>
      <c r="U1208" s="258"/>
      <c r="V1208" s="258"/>
      <c r="X1208" s="294"/>
      <c r="Y1208" s="257"/>
      <c r="Z1208" s="257"/>
      <c r="AA1208" s="257"/>
      <c r="AB1208" s="257"/>
      <c r="AC1208" s="257"/>
      <c r="AD1208" s="257"/>
      <c r="AE1208" s="257"/>
      <c r="AF1208" s="257"/>
      <c r="AG1208" s="257"/>
      <c r="AH1208" s="257"/>
      <c r="AI1208" s="257"/>
      <c r="AJ1208" s="257"/>
    </row>
    <row r="1209" spans="1:36">
      <c r="C1209" s="284" t="s">
        <v>1146</v>
      </c>
      <c r="E1209" s="280" t="s">
        <v>52</v>
      </c>
      <c r="F1209" s="267" t="s">
        <v>2630</v>
      </c>
      <c r="G1209" s="276">
        <v>-0.60507810259133998</v>
      </c>
      <c r="H1209" s="275">
        <v>-7.5300245179999994E-3</v>
      </c>
      <c r="I1209" s="275">
        <v>-1.0275380590000001E-2</v>
      </c>
      <c r="J1209" s="275">
        <v>-0.42614748748334003</v>
      </c>
      <c r="K1209" s="274">
        <v>-0.16112520999999999</v>
      </c>
      <c r="L1209" s="267">
        <v>-1.3890104310344826</v>
      </c>
      <c r="M1209" s="263">
        <v>-47.733262000000003</v>
      </c>
      <c r="N1209" s="263">
        <v>-2.9984586060444667E-2</v>
      </c>
      <c r="O1209" s="262">
        <v>-1.4641345522169997E-6</v>
      </c>
      <c r="P1209" s="262">
        <v>-4.1627618769853009E-9</v>
      </c>
      <c r="Q1209" s="285">
        <v>-0.42073865112069997</v>
      </c>
      <c r="R1209" s="281">
        <v>7.8563956999999998E-4</v>
      </c>
      <c r="S1209" s="258"/>
      <c r="T1209" s="258" t="s">
        <v>1232</v>
      </c>
      <c r="U1209" s="258"/>
      <c r="V1209" s="258"/>
      <c r="X1209" s="271"/>
      <c r="Y1209" s="257"/>
      <c r="Z1209" s="257"/>
      <c r="AA1209" s="257"/>
      <c r="AB1209" s="257"/>
      <c r="AC1209" s="257"/>
      <c r="AD1209" s="257"/>
      <c r="AE1209" s="257"/>
      <c r="AF1209" s="257"/>
      <c r="AG1209" s="257"/>
      <c r="AH1209" s="257"/>
      <c r="AI1209" s="257"/>
      <c r="AJ1209" s="257"/>
    </row>
    <row r="1210" spans="1:36">
      <c r="C1210" s="284" t="s">
        <v>1147</v>
      </c>
      <c r="D1210" s="293">
        <v>1</v>
      </c>
      <c r="E1210" s="280" t="s">
        <v>52</v>
      </c>
      <c r="F1210" s="267" t="s">
        <v>2631</v>
      </c>
      <c r="G1210" s="276">
        <v>-0.93375962723382544</v>
      </c>
      <c r="H1210" s="275">
        <v>-0.26247243298999995</v>
      </c>
      <c r="I1210" s="275">
        <v>-3.0505159270000005E-2</v>
      </c>
      <c r="J1210" s="275">
        <v>-0.67484135997382544</v>
      </c>
      <c r="K1210" s="274">
        <v>3.4059325000000001E-2</v>
      </c>
      <c r="L1210" s="267">
        <v>0.29361487068965519</v>
      </c>
      <c r="M1210" s="263">
        <v>-78.704295999999999</v>
      </c>
      <c r="N1210" s="263">
        <v>-9.0432432028680378E-3</v>
      </c>
      <c r="O1210" s="262">
        <v>-4.4610260602400002E-7</v>
      </c>
      <c r="P1210" s="262">
        <v>-1.9815047951929401E-9</v>
      </c>
      <c r="Q1210" s="285">
        <v>-5.9440201651000002E-2</v>
      </c>
      <c r="R1210" s="281">
        <v>8.2548409999999995E-4</v>
      </c>
      <c r="S1210" s="258"/>
      <c r="T1210" s="258" t="s">
        <v>1232</v>
      </c>
      <c r="U1210" s="258"/>
      <c r="V1210" s="258"/>
      <c r="X1210" s="271"/>
      <c r="Y1210" s="257"/>
      <c r="Z1210" s="257"/>
      <c r="AA1210" s="257"/>
      <c r="AB1210" s="257"/>
      <c r="AC1210" s="257"/>
      <c r="AD1210" s="257"/>
      <c r="AE1210" s="257"/>
      <c r="AF1210" s="257"/>
      <c r="AG1210" s="257"/>
      <c r="AH1210" s="257"/>
      <c r="AI1210" s="257"/>
      <c r="AJ1210" s="257"/>
    </row>
    <row r="1211" spans="1:36">
      <c r="A1211" s="270"/>
      <c r="C1211" s="284" t="s">
        <v>1148</v>
      </c>
      <c r="D1211" s="292">
        <v>1</v>
      </c>
      <c r="E1211" s="280" t="s">
        <v>52</v>
      </c>
      <c r="F1211" s="267" t="s">
        <v>2632</v>
      </c>
      <c r="G1211" s="276">
        <v>-0.27815750653280275</v>
      </c>
      <c r="H1211" s="275">
        <v>-1.9167065469999998E-2</v>
      </c>
      <c r="I1211" s="275">
        <v>-2.1525963699999998E-2</v>
      </c>
      <c r="J1211" s="275">
        <v>-0.34387753736280274</v>
      </c>
      <c r="K1211" s="274">
        <v>0.10641306</v>
      </c>
      <c r="L1211" s="267">
        <v>0.91735396551724135</v>
      </c>
      <c r="M1211" s="263">
        <v>-35.754953</v>
      </c>
      <c r="N1211" s="263">
        <v>7.8140131707215253E-3</v>
      </c>
      <c r="O1211" s="262">
        <v>3.1230486141899995E-7</v>
      </c>
      <c r="P1211" s="262">
        <v>2.3575350255263E-9</v>
      </c>
      <c r="Q1211" s="285">
        <v>0.17343861991200002</v>
      </c>
      <c r="R1211" s="281">
        <v>8.6562274999999996E-4</v>
      </c>
      <c r="S1211" s="258"/>
      <c r="T1211" s="258" t="s">
        <v>1232</v>
      </c>
      <c r="U1211" s="258"/>
      <c r="V1211" s="258"/>
      <c r="X1211" s="271"/>
      <c r="Y1211" s="257"/>
      <c r="Z1211" s="257"/>
      <c r="AA1211" s="257"/>
      <c r="AB1211" s="257"/>
      <c r="AC1211" s="257"/>
      <c r="AD1211" s="257"/>
      <c r="AE1211" s="257"/>
      <c r="AF1211" s="257"/>
      <c r="AG1211" s="257"/>
      <c r="AH1211" s="257"/>
      <c r="AI1211" s="257"/>
      <c r="AJ1211" s="257"/>
    </row>
    <row r="1212" spans="1:36">
      <c r="B1212" s="270"/>
      <c r="C1212" s="284" t="s">
        <v>1152</v>
      </c>
      <c r="E1212" s="280" t="s">
        <v>52</v>
      </c>
      <c r="F1212" s="267" t="s">
        <v>2633</v>
      </c>
      <c r="G1212" s="276">
        <v>0.24426615989566</v>
      </c>
      <c r="H1212" s="275">
        <v>1.103618669E-2</v>
      </c>
      <c r="I1212" s="275">
        <v>1.5637336219999999E-2</v>
      </c>
      <c r="J1212" s="275">
        <v>1.3338976985659999E-2</v>
      </c>
      <c r="K1212" s="274">
        <v>0.20425366</v>
      </c>
      <c r="L1212" s="267">
        <v>1.7608074137931033</v>
      </c>
      <c r="M1212" s="263">
        <v>28.819998999999999</v>
      </c>
      <c r="N1212" s="263">
        <v>3.6764046882614157E-2</v>
      </c>
      <c r="O1212" s="262">
        <v>1.9051925246599998E-6</v>
      </c>
      <c r="P1212" s="262">
        <v>5.5572293687225988E-9</v>
      </c>
      <c r="Q1212" s="285">
        <v>0.220931076729</v>
      </c>
      <c r="R1212" s="281">
        <v>9.7270123000000003E-4</v>
      </c>
      <c r="S1212" s="258"/>
      <c r="T1212" s="258" t="s">
        <v>1232</v>
      </c>
      <c r="U1212" s="258"/>
      <c r="V1212" s="258"/>
      <c r="X1212" s="271"/>
      <c r="Y1212" s="257"/>
      <c r="Z1212" s="257"/>
      <c r="AA1212" s="257"/>
      <c r="AB1212" s="257"/>
      <c r="AC1212" s="257"/>
      <c r="AD1212" s="257"/>
      <c r="AE1212" s="257"/>
      <c r="AF1212" s="257"/>
      <c r="AG1212" s="257"/>
      <c r="AH1212" s="257"/>
      <c r="AI1212" s="257"/>
      <c r="AJ1212" s="257"/>
    </row>
    <row r="1213" spans="1:36">
      <c r="C1213" s="273" t="s">
        <v>1529</v>
      </c>
      <c r="D1213" s="272" t="s">
        <v>1539</v>
      </c>
      <c r="E1213" s="272"/>
      <c r="F1213" s="291"/>
      <c r="G1213" s="291"/>
      <c r="H1213" s="289"/>
      <c r="I1213" s="289"/>
      <c r="J1213" s="289"/>
      <c r="K1213" s="289"/>
      <c r="L1213" s="290"/>
      <c r="M1213" s="290"/>
      <c r="N1213" s="290"/>
      <c r="O1213" s="289"/>
      <c r="P1213" s="289"/>
      <c r="Q1213" s="289"/>
      <c r="R1213" s="280"/>
      <c r="Y1213" s="257"/>
      <c r="Z1213" s="257"/>
      <c r="AA1213" s="257"/>
      <c r="AB1213" s="257"/>
      <c r="AC1213" s="257"/>
      <c r="AD1213" s="257"/>
      <c r="AE1213" s="257"/>
      <c r="AF1213" s="257"/>
      <c r="AG1213" s="257"/>
      <c r="AH1213" s="257"/>
      <c r="AI1213" s="257"/>
      <c r="AJ1213" s="257"/>
    </row>
    <row r="1214" spans="1:36">
      <c r="C1214" s="284" t="s">
        <v>1530</v>
      </c>
      <c r="D1214" s="288">
        <v>1</v>
      </c>
      <c r="E1214" s="257" t="s">
        <v>52</v>
      </c>
      <c r="F1214" s="267" t="s">
        <v>2634</v>
      </c>
      <c r="G1214" s="282">
        <v>-8.7025359991583385E-3</v>
      </c>
      <c r="H1214" s="283">
        <v>-3.8299883567999998E-4</v>
      </c>
      <c r="I1214" s="283">
        <v>-5.1503047800000002E-4</v>
      </c>
      <c r="J1214" s="283">
        <v>8.1082591452165994E-4</v>
      </c>
      <c r="K1214" s="283">
        <v>-8.6153325999999992E-3</v>
      </c>
      <c r="L1214" s="282">
        <v>-7.427010862068964E-2</v>
      </c>
      <c r="M1214" s="263">
        <v>-1.2214703</v>
      </c>
      <c r="N1214" s="263">
        <v>-1.4951400631388998E-3</v>
      </c>
      <c r="O1214" s="262">
        <v>-7.7639677455359994E-8</v>
      </c>
      <c r="P1214" s="262">
        <v>-2.1889176159100303E-10</v>
      </c>
      <c r="Q1214" s="287">
        <v>-9.1678900725800008E-3</v>
      </c>
      <c r="R1214" s="281">
        <v>7.0043401000000004E-5</v>
      </c>
      <c r="S1214" s="258"/>
      <c r="T1214" s="261" t="s">
        <v>1551</v>
      </c>
      <c r="Y1214" s="257"/>
      <c r="Z1214" s="257"/>
      <c r="AA1214" s="257"/>
      <c r="AB1214" s="257"/>
      <c r="AC1214" s="257"/>
      <c r="AD1214" s="257"/>
      <c r="AE1214" s="257"/>
      <c r="AF1214" s="257"/>
      <c r="AG1214" s="257"/>
      <c r="AH1214" s="257"/>
      <c r="AI1214" s="257"/>
      <c r="AJ1214" s="257"/>
    </row>
    <row r="1215" spans="1:36">
      <c r="C1215" s="284" t="s">
        <v>1531</v>
      </c>
      <c r="D1215" s="286"/>
      <c r="E1215" s="257" t="s">
        <v>52</v>
      </c>
      <c r="F1215" s="267" t="s">
        <v>2635</v>
      </c>
      <c r="G1215" s="282">
        <v>-3.016078736257834E-2</v>
      </c>
      <c r="H1215" s="283">
        <v>-1.3449786660000001E-3</v>
      </c>
      <c r="I1215" s="283">
        <v>-1.857658244E-3</v>
      </c>
      <c r="J1215" s="283">
        <v>5.8872954742165984E-4</v>
      </c>
      <c r="K1215" s="283">
        <v>-2.7546879999999999E-2</v>
      </c>
      <c r="L1215" s="282">
        <v>-0.23747310344827585</v>
      </c>
      <c r="M1215" s="263">
        <v>-3.8970175</v>
      </c>
      <c r="N1215" s="263">
        <v>-4.8616464189184336E-3</v>
      </c>
      <c r="O1215" s="262">
        <v>-2.5221621286830003E-7</v>
      </c>
      <c r="P1215" s="262">
        <v>-7.2251824575196791E-10</v>
      </c>
      <c r="Q1215" s="287">
        <v>-2.9533782323299999E-2</v>
      </c>
      <c r="R1215" s="281">
        <v>6.1909222E-5</v>
      </c>
      <c r="S1215" s="258"/>
      <c r="T1215" s="261" t="s">
        <v>1550</v>
      </c>
      <c r="Y1215" s="257"/>
      <c r="Z1215" s="257"/>
      <c r="AA1215" s="257"/>
      <c r="AB1215" s="257"/>
      <c r="AC1215" s="257"/>
      <c r="AD1215" s="257"/>
      <c r="AE1215" s="257"/>
      <c r="AF1215" s="257"/>
      <c r="AG1215" s="257"/>
      <c r="AH1215" s="257"/>
      <c r="AI1215" s="257"/>
      <c r="AJ1215" s="257"/>
    </row>
    <row r="1216" spans="1:36">
      <c r="C1216" s="284" t="s">
        <v>1532</v>
      </c>
      <c r="D1216" s="286"/>
      <c r="E1216" s="257" t="s">
        <v>52</v>
      </c>
      <c r="F1216" s="267" t="s">
        <v>2636</v>
      </c>
      <c r="G1216" s="282">
        <v>-2.5869137660978342E-2</v>
      </c>
      <c r="H1216" s="283">
        <v>-1.1525827590000001E-3</v>
      </c>
      <c r="I1216" s="283">
        <v>-1.589132723E-3</v>
      </c>
      <c r="J1216" s="283">
        <v>6.3314882102165999E-4</v>
      </c>
      <c r="K1216" s="283">
        <v>-2.3760571000000001E-2</v>
      </c>
      <c r="L1216" s="282">
        <v>-0.20483250862068966</v>
      </c>
      <c r="M1216" s="263">
        <v>-3.3619081</v>
      </c>
      <c r="N1216" s="263">
        <v>-4.1883452094076696E-3</v>
      </c>
      <c r="O1216" s="262">
        <v>-2.1730090920079997E-7</v>
      </c>
      <c r="P1216" s="262">
        <v>-6.2179295299990914E-10</v>
      </c>
      <c r="Q1216" s="287">
        <v>-2.5460604133199997E-2</v>
      </c>
      <c r="R1216" s="281">
        <v>6.3536057999999995E-5</v>
      </c>
      <c r="S1216" s="258"/>
      <c r="T1216" s="261" t="s">
        <v>1550</v>
      </c>
      <c r="Y1216" s="257"/>
      <c r="Z1216" s="257"/>
      <c r="AA1216" s="257"/>
      <c r="AB1216" s="257"/>
      <c r="AC1216" s="257"/>
      <c r="AD1216" s="257"/>
      <c r="AE1216" s="257"/>
      <c r="AF1216" s="257"/>
      <c r="AG1216" s="257"/>
      <c r="AH1216" s="257"/>
      <c r="AI1216" s="257"/>
      <c r="AJ1216" s="257"/>
    </row>
    <row r="1217" spans="3:36">
      <c r="C1217" s="284" t="s">
        <v>1533</v>
      </c>
      <c r="D1217" s="286"/>
      <c r="E1217" s="257" t="s">
        <v>52</v>
      </c>
      <c r="F1217" s="267" t="s">
        <v>2637</v>
      </c>
      <c r="G1217" s="282">
        <v>0</v>
      </c>
      <c r="H1217" s="283">
        <v>0</v>
      </c>
      <c r="I1217" s="283">
        <v>0</v>
      </c>
      <c r="J1217" s="283">
        <v>0</v>
      </c>
      <c r="K1217" s="283">
        <v>0</v>
      </c>
      <c r="L1217" s="282">
        <v>0</v>
      </c>
      <c r="M1217" s="263">
        <v>0</v>
      </c>
      <c r="N1217" s="263">
        <v>0</v>
      </c>
      <c r="O1217" s="262">
        <v>0</v>
      </c>
      <c r="P1217" s="262">
        <v>0</v>
      </c>
      <c r="Q1217" s="285">
        <v>0</v>
      </c>
      <c r="R1217" s="281">
        <v>0</v>
      </c>
      <c r="S1217" s="258"/>
      <c r="T1217" s="261" t="s">
        <v>1549</v>
      </c>
      <c r="Y1217" s="257"/>
      <c r="Z1217" s="257"/>
      <c r="AA1217" s="257"/>
      <c r="AB1217" s="257"/>
      <c r="AC1217" s="257"/>
      <c r="AD1217" s="257"/>
      <c r="AE1217" s="257"/>
      <c r="AF1217" s="257"/>
      <c r="AG1217" s="257"/>
      <c r="AH1217" s="257"/>
      <c r="AI1217" s="257"/>
      <c r="AJ1217" s="257"/>
    </row>
    <row r="1218" spans="3:36">
      <c r="C1218" s="284" t="s">
        <v>1534</v>
      </c>
      <c r="D1218" s="286"/>
      <c r="E1218" s="257" t="s">
        <v>52</v>
      </c>
      <c r="F1218" s="267" t="s">
        <v>2638</v>
      </c>
      <c r="G1218" s="282">
        <v>-2.5720379535054886E-3</v>
      </c>
      <c r="H1218" s="283">
        <v>-1.4106664460000003E-4</v>
      </c>
      <c r="I1218" s="283">
        <v>-3.7170016079999998E-4</v>
      </c>
      <c r="J1218" s="283">
        <v>-1.1651624810548876E-4</v>
      </c>
      <c r="K1218" s="283">
        <v>-1.9427549E-3</v>
      </c>
      <c r="L1218" s="282">
        <v>-1.6747887068965517E-2</v>
      </c>
      <c r="M1218" s="263">
        <v>-0.25676255999999997</v>
      </c>
      <c r="N1218" s="263">
        <v>-4.2864739889258193E-4</v>
      </c>
      <c r="O1218" s="262">
        <v>-2.2656991136419999E-8</v>
      </c>
      <c r="P1218" s="262">
        <v>-5.8189852097938992E-11</v>
      </c>
      <c r="Q1218" s="285">
        <v>-2.0462821769999997E-3</v>
      </c>
      <c r="R1218" s="281">
        <v>-7.5773256E-6</v>
      </c>
      <c r="S1218" s="258"/>
      <c r="T1218" s="261" t="s">
        <v>1548</v>
      </c>
      <c r="Y1218" s="257"/>
      <c r="Z1218" s="257"/>
      <c r="AA1218" s="257"/>
      <c r="AB1218" s="257"/>
      <c r="AC1218" s="257"/>
      <c r="AD1218" s="257"/>
      <c r="AE1218" s="257"/>
      <c r="AF1218" s="257"/>
      <c r="AG1218" s="257"/>
      <c r="AH1218" s="257"/>
      <c r="AI1218" s="257"/>
      <c r="AJ1218" s="257"/>
    </row>
    <row r="1219" spans="3:36">
      <c r="C1219" s="284" t="s">
        <v>1535</v>
      </c>
      <c r="D1219" s="286"/>
      <c r="E1219" s="257" t="s">
        <v>52</v>
      </c>
      <c r="F1219" s="267" t="s">
        <v>2639</v>
      </c>
      <c r="G1219" s="282">
        <v>0.12311999999999999</v>
      </c>
      <c r="H1219" s="283">
        <v>0</v>
      </c>
      <c r="I1219" s="283">
        <v>0</v>
      </c>
      <c r="J1219" s="283">
        <v>0.12311999999999999</v>
      </c>
      <c r="K1219" s="283">
        <v>0</v>
      </c>
      <c r="L1219" s="282">
        <v>0</v>
      </c>
      <c r="M1219" s="263">
        <v>0</v>
      </c>
      <c r="N1219" s="263">
        <v>0</v>
      </c>
      <c r="O1219" s="262">
        <v>0</v>
      </c>
      <c r="P1219" s="262">
        <v>0</v>
      </c>
      <c r="Q1219" s="285">
        <v>0</v>
      </c>
      <c r="R1219" s="281">
        <v>0</v>
      </c>
      <c r="S1219" s="258"/>
      <c r="T1219" s="261" t="s">
        <v>1547</v>
      </c>
      <c r="Y1219" s="257"/>
      <c r="Z1219" s="257"/>
      <c r="AA1219" s="257"/>
      <c r="AB1219" s="257"/>
      <c r="AC1219" s="257"/>
      <c r="AD1219" s="257"/>
      <c r="AE1219" s="257"/>
      <c r="AF1219" s="257"/>
      <c r="AG1219" s="257"/>
      <c r="AH1219" s="257"/>
      <c r="AI1219" s="257"/>
      <c r="AJ1219" s="257"/>
    </row>
    <row r="1220" spans="3:36">
      <c r="C1220" s="284" t="s">
        <v>1536</v>
      </c>
      <c r="D1220" s="286"/>
      <c r="E1220" s="257" t="s">
        <v>52</v>
      </c>
      <c r="F1220" s="267" t="s">
        <v>2640</v>
      </c>
      <c r="G1220" s="282">
        <v>0.27166190499999998</v>
      </c>
      <c r="H1220" s="283">
        <v>4.484905E-3</v>
      </c>
      <c r="I1220" s="283">
        <v>0</v>
      </c>
      <c r="J1220" s="283">
        <v>0</v>
      </c>
      <c r="K1220" s="283">
        <v>0.267177</v>
      </c>
      <c r="L1220" s="282">
        <v>2.3032499999999998</v>
      </c>
      <c r="M1220" s="263">
        <v>0.11630335</v>
      </c>
      <c r="N1220" s="263">
        <v>4.8580325942720007E-2</v>
      </c>
      <c r="O1220" s="262">
        <v>2.6228000000000001E-6</v>
      </c>
      <c r="P1220" s="262">
        <v>7.9018157999999994E-9</v>
      </c>
      <c r="Q1220" s="285">
        <v>0</v>
      </c>
      <c r="R1220" s="281">
        <v>1.4882987E-4</v>
      </c>
      <c r="S1220" s="258"/>
      <c r="T1220" s="261" t="s">
        <v>1546</v>
      </c>
      <c r="Y1220" s="257"/>
      <c r="Z1220" s="257"/>
      <c r="AA1220" s="257"/>
      <c r="AB1220" s="257"/>
      <c r="AC1220" s="257"/>
      <c r="AD1220" s="257"/>
      <c r="AE1220" s="257"/>
      <c r="AF1220" s="257"/>
      <c r="AG1220" s="257"/>
      <c r="AH1220" s="257"/>
      <c r="AI1220" s="257"/>
      <c r="AJ1220" s="257"/>
    </row>
    <row r="1221" spans="3:36">
      <c r="C1221" s="284" t="s">
        <v>1537</v>
      </c>
      <c r="D1221" s="286"/>
      <c r="E1221" s="257" t="s">
        <v>52</v>
      </c>
      <c r="F1221" s="267" t="s">
        <v>2641</v>
      </c>
      <c r="G1221" s="282">
        <v>0</v>
      </c>
      <c r="H1221" s="283">
        <v>0</v>
      </c>
      <c r="I1221" s="283">
        <v>0</v>
      </c>
      <c r="J1221" s="283">
        <v>0</v>
      </c>
      <c r="K1221" s="283">
        <v>0</v>
      </c>
      <c r="L1221" s="282">
        <v>0</v>
      </c>
      <c r="M1221" s="263">
        <v>0</v>
      </c>
      <c r="N1221" s="263">
        <v>0</v>
      </c>
      <c r="O1221" s="262">
        <v>0</v>
      </c>
      <c r="P1221" s="262">
        <v>0</v>
      </c>
      <c r="Q1221" s="285">
        <v>0</v>
      </c>
      <c r="R1221" s="281">
        <v>0</v>
      </c>
      <c r="S1221" s="258"/>
      <c r="T1221" s="261" t="s">
        <v>1231</v>
      </c>
      <c r="Y1221" s="257"/>
      <c r="Z1221" s="257"/>
      <c r="AA1221" s="257"/>
      <c r="AB1221" s="257"/>
      <c r="AC1221" s="257"/>
      <c r="AD1221" s="257"/>
      <c r="AE1221" s="257"/>
      <c r="AF1221" s="257"/>
      <c r="AG1221" s="257"/>
      <c r="AH1221" s="257"/>
      <c r="AI1221" s="257"/>
      <c r="AJ1221" s="257"/>
    </row>
    <row r="1222" spans="3:36">
      <c r="C1222" s="284" t="s">
        <v>1538</v>
      </c>
      <c r="D1222" s="286"/>
      <c r="E1222" s="257" t="s">
        <v>52</v>
      </c>
      <c r="F1222" s="267" t="s">
        <v>2642</v>
      </c>
      <c r="G1222" s="282">
        <v>2.4319077007659999E-2</v>
      </c>
      <c r="H1222" s="283">
        <v>1.1758931800000001E-3</v>
      </c>
      <c r="I1222" s="283">
        <v>1.87540117E-3</v>
      </c>
      <c r="J1222" s="283">
        <v>1.106248865766E-2</v>
      </c>
      <c r="K1222" s="283">
        <v>1.0205294E-2</v>
      </c>
      <c r="L1222" s="282">
        <v>8.7976672413793103E-2</v>
      </c>
      <c r="M1222" s="263">
        <v>1.3956402000000001</v>
      </c>
      <c r="N1222" s="263">
        <v>2.257357278219743E-3</v>
      </c>
      <c r="O1222" s="262">
        <v>1.1578307424725E-7</v>
      </c>
      <c r="P1222" s="262">
        <v>3.9505782007189997E-10</v>
      </c>
      <c r="Q1222" s="285">
        <v>1.2180675233599999E-2</v>
      </c>
      <c r="R1222" s="281">
        <v>8.8932588999999997E-4</v>
      </c>
      <c r="S1222" s="258"/>
      <c r="T1222" s="258" t="s">
        <v>1552</v>
      </c>
      <c r="Y1222" s="257"/>
      <c r="Z1222" s="257"/>
      <c r="AA1222" s="257"/>
      <c r="AB1222" s="257"/>
      <c r="AC1222" s="257"/>
      <c r="AD1222" s="257"/>
      <c r="AE1222" s="257"/>
      <c r="AF1222" s="257"/>
      <c r="AG1222" s="257"/>
      <c r="AH1222" s="257"/>
      <c r="AI1222" s="257"/>
      <c r="AJ1222" s="257"/>
    </row>
    <row r="1223" spans="3:36">
      <c r="C1223" s="284" t="s">
        <v>1540</v>
      </c>
      <c r="D1223" s="286"/>
      <c r="E1223" s="257" t="s">
        <v>52</v>
      </c>
      <c r="F1223" s="267" t="s">
        <v>2643</v>
      </c>
      <c r="G1223" s="282">
        <v>2.3426505078800001E-3</v>
      </c>
      <c r="H1223" s="283">
        <v>1.5114901469999998E-4</v>
      </c>
      <c r="I1223" s="283">
        <v>4.44926136E-4</v>
      </c>
      <c r="J1223" s="283">
        <v>4.6163195718000003E-4</v>
      </c>
      <c r="K1223" s="283">
        <v>1.2849433999999999E-3</v>
      </c>
      <c r="L1223" s="282">
        <v>1.1077098275862068E-2</v>
      </c>
      <c r="M1223" s="263">
        <v>0.21394625</v>
      </c>
      <c r="N1223" s="263">
        <v>3.4342863118555657E-4</v>
      </c>
      <c r="O1223" s="262">
        <v>1.8623239742399997E-8</v>
      </c>
      <c r="P1223" s="262">
        <v>4.6391871087612012E-11</v>
      </c>
      <c r="Q1223" s="285">
        <v>5.4734637369999997E-4</v>
      </c>
      <c r="R1223" s="281">
        <v>8.8436713999999997E-7</v>
      </c>
      <c r="S1223" s="258"/>
      <c r="T1223" s="258" t="s">
        <v>1553</v>
      </c>
      <c r="Y1223" s="257"/>
      <c r="Z1223" s="257"/>
      <c r="AA1223" s="257"/>
      <c r="AB1223" s="257"/>
      <c r="AC1223" s="257"/>
      <c r="AD1223" s="257"/>
      <c r="AE1223" s="257"/>
      <c r="AF1223" s="257"/>
      <c r="AG1223" s="257"/>
      <c r="AH1223" s="257"/>
      <c r="AI1223" s="257"/>
      <c r="AJ1223" s="257"/>
    </row>
    <row r="1224" spans="3:36">
      <c r="C1224" s="284" t="s">
        <v>1541</v>
      </c>
      <c r="D1224" s="286"/>
      <c r="E1224" s="257" t="s">
        <v>52</v>
      </c>
      <c r="F1224" s="267" t="s">
        <v>2644</v>
      </c>
      <c r="G1224" s="282">
        <v>1.2159538807329999E-2</v>
      </c>
      <c r="H1224" s="283">
        <v>5.8794659000000003E-4</v>
      </c>
      <c r="I1224" s="283">
        <v>9.3770059E-4</v>
      </c>
      <c r="J1224" s="283">
        <v>5.5312445273300002E-3</v>
      </c>
      <c r="K1224" s="283">
        <v>5.1026470999999997E-3</v>
      </c>
      <c r="L1224" s="282">
        <v>4.3988337068965509E-2</v>
      </c>
      <c r="M1224" s="263">
        <v>0.69782007999999995</v>
      </c>
      <c r="N1224" s="263">
        <v>1.1286786274611693E-3</v>
      </c>
      <c r="O1224" s="262">
        <v>5.7891536623580002E-8</v>
      </c>
      <c r="P1224" s="262">
        <v>1.975289055339E-10</v>
      </c>
      <c r="Q1224" s="285">
        <v>6.0903375167999999E-3</v>
      </c>
      <c r="R1224" s="281">
        <v>4.4466295000000002E-4</v>
      </c>
      <c r="S1224" s="258"/>
      <c r="T1224" s="258" t="s">
        <v>1553</v>
      </c>
      <c r="Y1224" s="257"/>
      <c r="Z1224" s="257"/>
      <c r="AA1224" s="257"/>
      <c r="AB1224" s="257"/>
      <c r="AC1224" s="257"/>
      <c r="AD1224" s="257"/>
      <c r="AE1224" s="257"/>
      <c r="AF1224" s="257"/>
      <c r="AG1224" s="257"/>
      <c r="AH1224" s="257"/>
      <c r="AI1224" s="257"/>
      <c r="AJ1224" s="257"/>
    </row>
    <row r="1225" spans="3:36">
      <c r="C1225" s="284" t="s">
        <v>1542</v>
      </c>
      <c r="D1225" s="286"/>
      <c r="E1225" s="257" t="s">
        <v>52</v>
      </c>
      <c r="F1225" s="267" t="s">
        <v>2645</v>
      </c>
      <c r="G1225" s="282">
        <v>1.2159538807329999E-2</v>
      </c>
      <c r="H1225" s="283">
        <v>5.8794659000000003E-4</v>
      </c>
      <c r="I1225" s="283">
        <v>9.3770059E-4</v>
      </c>
      <c r="J1225" s="283">
        <v>5.5312445273300002E-3</v>
      </c>
      <c r="K1225" s="283">
        <v>5.1026470999999997E-3</v>
      </c>
      <c r="L1225" s="282">
        <v>4.3988337068965509E-2</v>
      </c>
      <c r="M1225" s="263">
        <v>0.69782007999999995</v>
      </c>
      <c r="N1225" s="263">
        <v>1.1286786274611693E-3</v>
      </c>
      <c r="O1225" s="262">
        <v>5.7891536623580002E-8</v>
      </c>
      <c r="P1225" s="262">
        <v>1.975289055339E-10</v>
      </c>
      <c r="Q1225" s="285">
        <v>6.0903375167999999E-3</v>
      </c>
      <c r="R1225" s="281">
        <v>4.4466295000000002E-4</v>
      </c>
      <c r="S1225" s="258"/>
      <c r="T1225" s="258" t="s">
        <v>1554</v>
      </c>
      <c r="Y1225" s="257"/>
      <c r="Z1225" s="257"/>
      <c r="AA1225" s="257"/>
      <c r="AB1225" s="257"/>
      <c r="AC1225" s="257"/>
      <c r="AD1225" s="257"/>
      <c r="AE1225" s="257"/>
      <c r="AF1225" s="257"/>
      <c r="AG1225" s="257"/>
      <c r="AH1225" s="257"/>
      <c r="AI1225" s="257"/>
      <c r="AJ1225" s="257"/>
    </row>
    <row r="1226" spans="3:36">
      <c r="C1226" s="284" t="s">
        <v>1543</v>
      </c>
      <c r="D1226" s="286"/>
      <c r="E1226" s="257" t="s">
        <v>52</v>
      </c>
      <c r="F1226" s="267" t="s">
        <v>2646</v>
      </c>
      <c r="G1226" s="282">
        <v>8.1063591778867006E-3</v>
      </c>
      <c r="H1226" s="283">
        <v>3.9196439600000001E-4</v>
      </c>
      <c r="I1226" s="283">
        <v>6.2513373000000006E-4</v>
      </c>
      <c r="J1226" s="283">
        <v>3.6874963518867005E-3</v>
      </c>
      <c r="K1226" s="283">
        <v>3.4017647000000001E-3</v>
      </c>
      <c r="L1226" s="282">
        <v>2.9325557758620689E-2</v>
      </c>
      <c r="M1226" s="263">
        <v>0.46521339</v>
      </c>
      <c r="N1226" s="263">
        <v>7.5245242498756719E-4</v>
      </c>
      <c r="O1226" s="262">
        <v>3.8594358058379995E-8</v>
      </c>
      <c r="P1226" s="262">
        <v>1.3168593965701997E-10</v>
      </c>
      <c r="Q1226" s="285">
        <v>4.0602250111999999E-3</v>
      </c>
      <c r="R1226" s="281">
        <v>2.9644196E-4</v>
      </c>
      <c r="S1226" s="258"/>
      <c r="T1226" s="258" t="s">
        <v>1552</v>
      </c>
      <c r="Y1226" s="257"/>
      <c r="Z1226" s="257"/>
      <c r="AA1226" s="257"/>
      <c r="AB1226" s="257"/>
      <c r="AC1226" s="257"/>
      <c r="AD1226" s="257"/>
      <c r="AE1226" s="257"/>
      <c r="AF1226" s="257"/>
      <c r="AG1226" s="257"/>
      <c r="AH1226" s="257"/>
      <c r="AI1226" s="257"/>
      <c r="AJ1226" s="257"/>
    </row>
    <row r="1227" spans="3:36">
      <c r="C1227" s="284" t="s">
        <v>1544</v>
      </c>
      <c r="D1227" s="286"/>
      <c r="E1227" s="257" t="s">
        <v>52</v>
      </c>
      <c r="F1227" s="267" t="s">
        <v>2647</v>
      </c>
      <c r="G1227" s="282">
        <v>2.4319077007659999E-2</v>
      </c>
      <c r="H1227" s="283">
        <v>1.1758931800000001E-3</v>
      </c>
      <c r="I1227" s="283">
        <v>1.87540117E-3</v>
      </c>
      <c r="J1227" s="283">
        <v>1.106248865766E-2</v>
      </c>
      <c r="K1227" s="283">
        <v>1.0205294E-2</v>
      </c>
      <c r="L1227" s="282">
        <v>8.7976672413793103E-2</v>
      </c>
      <c r="M1227" s="263">
        <v>1.3956402000000001</v>
      </c>
      <c r="N1227" s="263">
        <v>2.257357278219743E-3</v>
      </c>
      <c r="O1227" s="262">
        <v>1.1578307424725E-7</v>
      </c>
      <c r="P1227" s="262">
        <v>3.9505782007189997E-10</v>
      </c>
      <c r="Q1227" s="285">
        <v>1.2180675233599999E-2</v>
      </c>
      <c r="R1227" s="281">
        <v>8.8932588999999997E-4</v>
      </c>
      <c r="S1227" s="258"/>
      <c r="T1227" s="258" t="s">
        <v>1555</v>
      </c>
      <c r="Y1227" s="257"/>
      <c r="Z1227" s="257"/>
      <c r="AA1227" s="257"/>
      <c r="AB1227" s="257"/>
      <c r="AC1227" s="257"/>
      <c r="AD1227" s="257"/>
      <c r="AE1227" s="257"/>
      <c r="AF1227" s="257"/>
      <c r="AG1227" s="257"/>
      <c r="AH1227" s="257"/>
      <c r="AI1227" s="257"/>
      <c r="AJ1227" s="257"/>
    </row>
    <row r="1228" spans="3:36">
      <c r="C1228" s="284" t="s">
        <v>1545</v>
      </c>
      <c r="D1228" s="286"/>
      <c r="E1228" s="257" t="s">
        <v>52</v>
      </c>
      <c r="F1228" s="267" t="s">
        <v>2648</v>
      </c>
      <c r="G1228" s="282">
        <v>2.02658979722166E-2</v>
      </c>
      <c r="H1228" s="283">
        <v>9.7991098800000002E-4</v>
      </c>
      <c r="I1228" s="283">
        <v>1.5628343099999998E-3</v>
      </c>
      <c r="J1228" s="283">
        <v>9.2187408742165997E-3</v>
      </c>
      <c r="K1228" s="283">
        <v>8.5044118000000002E-3</v>
      </c>
      <c r="L1228" s="282">
        <v>7.3313894827586198E-2</v>
      </c>
      <c r="M1228" s="263">
        <v>1.1630335000000001</v>
      </c>
      <c r="N1228" s="263">
        <v>1.8811310624476023E-3</v>
      </c>
      <c r="O1228" s="262">
        <v>9.6485894974059997E-8</v>
      </c>
      <c r="P1228" s="262">
        <v>3.2921484789489998E-10</v>
      </c>
      <c r="Q1228" s="285">
        <v>1.0150563027999999E-2</v>
      </c>
      <c r="R1228" s="281">
        <v>7.4110490999999997E-4</v>
      </c>
      <c r="S1228" s="258"/>
      <c r="T1228" s="258" t="s">
        <v>1552</v>
      </c>
      <c r="Y1228" s="257"/>
      <c r="Z1228" s="257"/>
      <c r="AA1228" s="257"/>
      <c r="AB1228" s="257"/>
      <c r="AC1228" s="257"/>
      <c r="AD1228" s="257"/>
      <c r="AE1228" s="257"/>
      <c r="AF1228" s="257"/>
      <c r="AG1228" s="257"/>
      <c r="AH1228" s="257"/>
      <c r="AI1228" s="257"/>
      <c r="AJ1228" s="257"/>
    </row>
    <row r="1229" spans="3:36">
      <c r="C1229" s="284" t="s">
        <v>1587</v>
      </c>
      <c r="E1229" s="257" t="s">
        <v>52</v>
      </c>
      <c r="F1229" s="267" t="s">
        <v>2649</v>
      </c>
      <c r="G1229" s="282">
        <v>2.4319077007659999E-2</v>
      </c>
      <c r="H1229" s="283">
        <v>1.1758931800000001E-3</v>
      </c>
      <c r="I1229" s="283">
        <v>1.87540117E-3</v>
      </c>
      <c r="J1229" s="283">
        <v>1.106248865766E-2</v>
      </c>
      <c r="K1229" s="283">
        <v>1.0205294E-2</v>
      </c>
      <c r="L1229" s="282">
        <v>8.7976672413793103E-2</v>
      </c>
      <c r="M1229" s="263">
        <v>1.3956402000000001</v>
      </c>
      <c r="N1229" s="263">
        <v>2.257357278219743E-3</v>
      </c>
      <c r="O1229" s="262">
        <v>1.1578307424725E-7</v>
      </c>
      <c r="P1229" s="262">
        <v>3.9505782007189997E-10</v>
      </c>
      <c r="Q1229" s="262">
        <v>1.2180675233599999E-2</v>
      </c>
      <c r="R1229" s="281">
        <v>8.8932588999999997E-4</v>
      </c>
      <c r="T1229" s="258" t="s">
        <v>1552</v>
      </c>
      <c r="Y1229" s="257"/>
      <c r="Z1229" s="257"/>
      <c r="AA1229" s="257"/>
      <c r="AB1229" s="257"/>
      <c r="AC1229" s="257"/>
      <c r="AD1229" s="257"/>
      <c r="AE1229" s="257"/>
      <c r="AF1229" s="257"/>
      <c r="AG1229" s="257"/>
      <c r="AH1229" s="257"/>
      <c r="AI1229" s="257"/>
      <c r="AJ1229" s="257"/>
    </row>
    <row r="1230" spans="3:36">
      <c r="R1230" s="280"/>
      <c r="Y1230" s="257"/>
      <c r="Z1230" s="257"/>
      <c r="AA1230" s="257"/>
      <c r="AB1230" s="257"/>
      <c r="AC1230" s="257"/>
      <c r="AD1230" s="257"/>
      <c r="AE1230" s="257"/>
      <c r="AF1230" s="257"/>
      <c r="AG1230" s="257"/>
      <c r="AH1230" s="257"/>
      <c r="AI1230" s="257"/>
      <c r="AJ1230" s="257"/>
    </row>
    <row r="1231" spans="3:36">
      <c r="C1231" s="273" t="s">
        <v>1310</v>
      </c>
      <c r="D1231" s="272" t="s">
        <v>1308</v>
      </c>
      <c r="R1231" s="280"/>
      <c r="Y1231" s="257"/>
      <c r="Z1231" s="257"/>
      <c r="AA1231" s="257"/>
      <c r="AB1231" s="257"/>
      <c r="AC1231" s="257"/>
      <c r="AD1231" s="257"/>
      <c r="AE1231" s="257"/>
      <c r="AF1231" s="257"/>
      <c r="AG1231" s="257"/>
      <c r="AH1231" s="257"/>
      <c r="AI1231" s="257"/>
      <c r="AJ1231" s="257"/>
    </row>
    <row r="1232" spans="3:36">
      <c r="F1232" s="257" t="s">
        <v>1309</v>
      </c>
      <c r="R1232" s="280"/>
      <c r="Y1232" s="257"/>
      <c r="Z1232" s="257"/>
      <c r="AA1232" s="257"/>
      <c r="AB1232" s="257"/>
      <c r="AC1232" s="257"/>
      <c r="AD1232" s="257"/>
      <c r="AE1232" s="257"/>
      <c r="AF1232" s="257"/>
      <c r="AG1232" s="257"/>
      <c r="AH1232" s="257"/>
      <c r="AI1232" s="257"/>
      <c r="AJ1232" s="257"/>
    </row>
    <row r="1233" spans="3:36">
      <c r="R1233" s="280"/>
      <c r="Y1233" s="257"/>
      <c r="Z1233" s="257"/>
      <c r="AA1233" s="257"/>
      <c r="AB1233" s="257"/>
      <c r="AC1233" s="257"/>
      <c r="AD1233" s="257"/>
      <c r="AE1233" s="257"/>
      <c r="AF1233" s="257"/>
      <c r="AG1233" s="257"/>
      <c r="AH1233" s="257"/>
      <c r="AI1233" s="257"/>
      <c r="AJ1233" s="257"/>
    </row>
    <row r="1234" spans="3:36">
      <c r="R1234" s="280"/>
    </row>
    <row r="1235" spans="3:36">
      <c r="C1235" s="273" t="s">
        <v>1311</v>
      </c>
      <c r="D1235" s="272" t="s">
        <v>1313</v>
      </c>
      <c r="R1235" s="280"/>
    </row>
    <row r="1236" spans="3:36">
      <c r="C1236" s="273" t="s">
        <v>1312</v>
      </c>
      <c r="D1236" s="272" t="s">
        <v>1314</v>
      </c>
      <c r="R1236" s="280"/>
    </row>
    <row r="1237" spans="3:36">
      <c r="C1237" s="264" t="s">
        <v>1332</v>
      </c>
      <c r="E1237" s="257" t="s">
        <v>52</v>
      </c>
      <c r="F1237" s="270" t="s">
        <v>2665</v>
      </c>
      <c r="G1237" s="276">
        <v>0.31572330685839539</v>
      </c>
      <c r="H1237" s="275">
        <v>2.4144935730000001E-3</v>
      </c>
      <c r="I1237" s="275">
        <v>0.2244118816</v>
      </c>
      <c r="J1237" s="275">
        <v>2.8102937685395402E-2</v>
      </c>
      <c r="K1237" s="274">
        <v>6.0793993999999997E-2</v>
      </c>
      <c r="L1237" s="267">
        <v>0.52408615517241375</v>
      </c>
      <c r="M1237" s="263">
        <v>5.6264747000000002</v>
      </c>
      <c r="N1237" s="258">
        <v>2.8008317689912122E-2</v>
      </c>
      <c r="O1237" s="262">
        <v>1.131286010993E-6</v>
      </c>
      <c r="P1237" s="262">
        <v>1.5549462074000002E-8</v>
      </c>
      <c r="Q1237" s="262">
        <v>3.8465216060000001E-2</v>
      </c>
      <c r="R1237" s="265">
        <v>1.1316446E-3</v>
      </c>
      <c r="T1237" s="260" t="s">
        <v>1404</v>
      </c>
    </row>
    <row r="1238" spans="3:36">
      <c r="C1238" s="264" t="s">
        <v>1333</v>
      </c>
      <c r="E1238" s="257" t="s">
        <v>52</v>
      </c>
      <c r="F1238" s="270" t="s">
        <v>2666</v>
      </c>
      <c r="G1238" s="276">
        <v>0.33785354422285252</v>
      </c>
      <c r="H1238" s="275">
        <v>1.2942985630000001E-3</v>
      </c>
      <c r="I1238" s="275">
        <v>0.24648534915999998</v>
      </c>
      <c r="J1238" s="275">
        <v>2.1956636499852505E-2</v>
      </c>
      <c r="K1238" s="274">
        <v>6.8117259999999999E-2</v>
      </c>
      <c r="L1238" s="267">
        <v>0.58721775862068959</v>
      </c>
      <c r="M1238" s="263">
        <v>5.6015784000000002</v>
      </c>
      <c r="N1238" s="258">
        <v>2.2745287045539464E-2</v>
      </c>
      <c r="O1238" s="262">
        <v>9.5246707717900007E-7</v>
      </c>
      <c r="P1238" s="262">
        <v>1.1506249254411E-8</v>
      </c>
      <c r="Q1238" s="262">
        <v>3.9306986299999999E-2</v>
      </c>
      <c r="R1238" s="265">
        <v>9.5909361999999996E-4</v>
      </c>
      <c r="T1238" s="260" t="s">
        <v>1404</v>
      </c>
    </row>
    <row r="1239" spans="3:36">
      <c r="C1239" s="264" t="s">
        <v>1334</v>
      </c>
      <c r="E1239" s="257" t="s">
        <v>52</v>
      </c>
      <c r="F1239" s="270" t="s">
        <v>2667</v>
      </c>
      <c r="G1239" s="276">
        <v>0.41740863908920106</v>
      </c>
      <c r="H1239" s="275">
        <v>3.05915154E-3</v>
      </c>
      <c r="I1239" s="275">
        <v>0.30614376380000002</v>
      </c>
      <c r="J1239" s="275">
        <v>4.1975149749201003E-2</v>
      </c>
      <c r="K1239" s="274">
        <v>6.6230574E-2</v>
      </c>
      <c r="L1239" s="267">
        <v>0.57095322413793104</v>
      </c>
      <c r="M1239" s="263">
        <v>5.6955597999999998</v>
      </c>
      <c r="N1239" s="258">
        <v>3.9777473972410299E-2</v>
      </c>
      <c r="O1239" s="262">
        <v>1.549169433272E-6</v>
      </c>
      <c r="P1239" s="262">
        <v>2.4027604285889003E-8</v>
      </c>
      <c r="Q1239" s="262">
        <v>3.8157770709999997E-2</v>
      </c>
      <c r="R1239" s="265">
        <v>1.6441911E-3</v>
      </c>
      <c r="T1239" s="260" t="s">
        <v>1404</v>
      </c>
    </row>
    <row r="1240" spans="3:36">
      <c r="C1240" s="264" t="s">
        <v>1335</v>
      </c>
      <c r="E1240" s="257" t="s">
        <v>52</v>
      </c>
      <c r="F1240" s="270" t="s">
        <v>2668</v>
      </c>
      <c r="G1240" s="276">
        <v>0.4616691132481151</v>
      </c>
      <c r="H1240" s="275">
        <v>8.1876149999999994E-4</v>
      </c>
      <c r="I1240" s="275">
        <v>0.35029069908999999</v>
      </c>
      <c r="J1240" s="275">
        <v>2.9682547658115101E-2</v>
      </c>
      <c r="K1240" s="274">
        <v>8.0877105000000005E-2</v>
      </c>
      <c r="L1240" s="267">
        <v>0.69721642241379311</v>
      </c>
      <c r="M1240" s="263">
        <v>5.6457670999999996</v>
      </c>
      <c r="N1240" s="258">
        <v>2.9251412277003005E-2</v>
      </c>
      <c r="O1240" s="262">
        <v>1.191531546694E-6</v>
      </c>
      <c r="P1240" s="262">
        <v>1.5941178477148E-8</v>
      </c>
      <c r="Q1240" s="262">
        <v>3.9841312190000006E-2</v>
      </c>
      <c r="R1240" s="265">
        <v>1.2990891000000001E-3</v>
      </c>
      <c r="T1240" s="260" t="s">
        <v>1404</v>
      </c>
    </row>
    <row r="1241" spans="3:36">
      <c r="C1241" s="264" t="s">
        <v>1479</v>
      </c>
      <c r="E1241" s="257" t="s">
        <v>52</v>
      </c>
      <c r="F1241" s="270" t="s">
        <v>2669</v>
      </c>
      <c r="G1241" s="276">
        <v>0.35157456828985251</v>
      </c>
      <c r="H1241" s="275">
        <v>1.9683268100000001E-3</v>
      </c>
      <c r="I1241" s="275">
        <v>0.24772490387000001</v>
      </c>
      <c r="J1241" s="275">
        <v>2.2657252609852498E-2</v>
      </c>
      <c r="K1241" s="274">
        <v>7.9224085E-2</v>
      </c>
      <c r="L1241" s="267">
        <v>0.68296625</v>
      </c>
      <c r="M1241" s="263">
        <v>7.2125911</v>
      </c>
      <c r="N1241" s="258">
        <v>2.4867146311401703E-2</v>
      </c>
      <c r="O1241" s="262">
        <v>1.0635398125129999E-6</v>
      </c>
      <c r="P1241" s="262">
        <v>1.1817311287908999E-8</v>
      </c>
      <c r="Q1241" s="262">
        <v>5.0188969960000003E-2</v>
      </c>
      <c r="R1241" s="265">
        <v>9.6429017E-4</v>
      </c>
      <c r="T1241" s="260" t="s">
        <v>1404</v>
      </c>
    </row>
    <row r="1242" spans="3:36">
      <c r="C1242" s="264" t="s">
        <v>1337</v>
      </c>
      <c r="E1242" s="257" t="s">
        <v>52</v>
      </c>
      <c r="F1242" s="270" t="s">
        <v>2670</v>
      </c>
      <c r="G1242" s="276">
        <v>0.35157456828985251</v>
      </c>
      <c r="H1242" s="275">
        <v>1.9683268100000001E-3</v>
      </c>
      <c r="I1242" s="275">
        <v>0.24772490387000001</v>
      </c>
      <c r="J1242" s="275">
        <v>2.2657252609852498E-2</v>
      </c>
      <c r="K1242" s="274">
        <v>7.9224085E-2</v>
      </c>
      <c r="L1242" s="267">
        <v>0.68296625</v>
      </c>
      <c r="M1242" s="263">
        <v>7.2125911</v>
      </c>
      <c r="N1242" s="258">
        <v>2.4867146311401703E-2</v>
      </c>
      <c r="O1242" s="262">
        <v>1.0635398125129999E-6</v>
      </c>
      <c r="P1242" s="262">
        <v>1.1817311287908999E-8</v>
      </c>
      <c r="Q1242" s="262">
        <v>5.0188969960000003E-2</v>
      </c>
      <c r="R1242" s="265">
        <v>9.6429017E-4</v>
      </c>
      <c r="T1242" s="260" t="s">
        <v>1404</v>
      </c>
    </row>
    <row r="1243" spans="3:36">
      <c r="C1243" s="273" t="s">
        <v>1322</v>
      </c>
      <c r="D1243" s="272" t="s">
        <v>1323</v>
      </c>
      <c r="N1243" s="258"/>
      <c r="R1243" s="271"/>
    </row>
    <row r="1244" spans="3:36">
      <c r="C1244" s="264" t="s">
        <v>1338</v>
      </c>
      <c r="E1244" s="257" t="s">
        <v>52</v>
      </c>
      <c r="F1244" s="270" t="s">
        <v>2671</v>
      </c>
      <c r="G1244" s="276">
        <v>5.0031168364500003</v>
      </c>
      <c r="H1244" s="275">
        <v>6.9012181500000006E-2</v>
      </c>
      <c r="I1244" s="275">
        <v>3.6271761049999998</v>
      </c>
      <c r="J1244" s="275">
        <v>7.3405749950000002E-2</v>
      </c>
      <c r="K1244" s="274">
        <v>1.2335228</v>
      </c>
      <c r="L1244" s="267">
        <v>10.63381724137931</v>
      </c>
      <c r="M1244" s="263">
        <v>31.298262000000001</v>
      </c>
      <c r="N1244" s="258">
        <v>0.58826034015392326</v>
      </c>
      <c r="O1244" s="262">
        <v>3.0782391610500007E-5</v>
      </c>
      <c r="P1244" s="262">
        <v>1.2248291560060799E-7</v>
      </c>
      <c r="Q1244" s="262">
        <v>0.20874024674</v>
      </c>
      <c r="R1244" s="265">
        <v>1.5753856999999999E-3</v>
      </c>
      <c r="T1244" s="260" t="s">
        <v>1405</v>
      </c>
    </row>
    <row r="1245" spans="3:36">
      <c r="C1245" s="264" t="s">
        <v>1340</v>
      </c>
      <c r="E1245" s="257" t="s">
        <v>52</v>
      </c>
      <c r="F1245" s="270" t="s">
        <v>2672</v>
      </c>
      <c r="G1245" s="276">
        <v>1.9003194075500001</v>
      </c>
      <c r="H1245" s="275">
        <v>2.5894812499999999E-2</v>
      </c>
      <c r="I1245" s="275">
        <v>1.3829370289</v>
      </c>
      <c r="J1245" s="275">
        <v>2.7560676149999998E-2</v>
      </c>
      <c r="K1245" s="274">
        <v>0.46392688999999998</v>
      </c>
      <c r="L1245" s="267">
        <v>3.9993697413793101</v>
      </c>
      <c r="M1245" s="263">
        <v>11.017296999999999</v>
      </c>
      <c r="N1245" s="258">
        <v>0.22317599772586083</v>
      </c>
      <c r="O1245" s="262">
        <v>1.1677878432299999E-5</v>
      </c>
      <c r="P1245" s="262">
        <v>4.6541643631895495E-8</v>
      </c>
      <c r="Q1245" s="262">
        <v>7.446374255999999E-2</v>
      </c>
      <c r="R1245" s="265">
        <v>5.9794000000000004E-4</v>
      </c>
      <c r="T1245" s="260" t="s">
        <v>1405</v>
      </c>
    </row>
    <row r="1246" spans="3:36">
      <c r="C1246" s="264" t="s">
        <v>1341</v>
      </c>
      <c r="E1246" s="257" t="s">
        <v>52</v>
      </c>
      <c r="F1246" s="270" t="s">
        <v>2673</v>
      </c>
      <c r="G1246" s="276">
        <v>0.69575289858000011</v>
      </c>
      <c r="H1246" s="275">
        <v>9.4807172000000006E-3</v>
      </c>
      <c r="I1246" s="275">
        <v>0.50632669120000007</v>
      </c>
      <c r="J1246" s="275">
        <v>1.0090630180000001E-2</v>
      </c>
      <c r="K1246" s="274">
        <v>0.16985486</v>
      </c>
      <c r="L1246" s="267">
        <v>1.4642660344827585</v>
      </c>
      <c r="M1246" s="263">
        <v>4.0336987999999998</v>
      </c>
      <c r="N1246" s="258">
        <v>8.171013168934646E-2</v>
      </c>
      <c r="O1246" s="262">
        <v>4.2755537983599997E-6</v>
      </c>
      <c r="P1246" s="262">
        <v>1.7040021610940201E-8</v>
      </c>
      <c r="Q1246" s="262">
        <v>2.7262977229E-2</v>
      </c>
      <c r="R1246" s="265">
        <v>2.1892029999999999E-4</v>
      </c>
      <c r="T1246" s="260" t="s">
        <v>1405</v>
      </c>
    </row>
    <row r="1247" spans="3:36">
      <c r="C1247" s="264" t="s">
        <v>1342</v>
      </c>
      <c r="E1247" s="257" t="s">
        <v>52</v>
      </c>
      <c r="F1247" s="270" t="s">
        <v>2674</v>
      </c>
      <c r="G1247" s="276">
        <v>0.64602775994000006</v>
      </c>
      <c r="H1247" s="275">
        <v>8.8031346500000007E-3</v>
      </c>
      <c r="I1247" s="275">
        <v>0.47013975770000005</v>
      </c>
      <c r="J1247" s="275">
        <v>9.3694575899999997E-3</v>
      </c>
      <c r="K1247" s="274">
        <v>0.15771541</v>
      </c>
      <c r="L1247" s="267">
        <v>1.3596156034482758</v>
      </c>
      <c r="M1247" s="263">
        <v>3.7454122999999999</v>
      </c>
      <c r="N1247" s="258">
        <v>7.5870346029383376E-2</v>
      </c>
      <c r="O1247" s="262">
        <v>3.9699819274440006E-6</v>
      </c>
      <c r="P1247" s="262">
        <v>1.5822179091674398E-8</v>
      </c>
      <c r="Q1247" s="262">
        <v>2.5314505102999998E-2</v>
      </c>
      <c r="R1247" s="265">
        <v>2.0327417E-4</v>
      </c>
      <c r="T1247" s="260" t="s">
        <v>1405</v>
      </c>
    </row>
    <row r="1248" spans="3:36">
      <c r="C1248" s="264" t="s">
        <v>1343</v>
      </c>
      <c r="E1248" s="257" t="s">
        <v>52</v>
      </c>
      <c r="F1248" s="270" t="s">
        <v>2675</v>
      </c>
      <c r="G1248" s="276">
        <v>6.2985068127000003</v>
      </c>
      <c r="H1248" s="275">
        <v>8.8085245300000004E-2</v>
      </c>
      <c r="I1248" s="275">
        <v>4.516763074</v>
      </c>
      <c r="J1248" s="275">
        <v>9.2533693399999992E-2</v>
      </c>
      <c r="K1248" s="274">
        <v>1.6011248</v>
      </c>
      <c r="L1248" s="267">
        <v>13.8028</v>
      </c>
      <c r="M1248" s="263">
        <v>49.625126000000002</v>
      </c>
      <c r="N1248" s="258">
        <v>0.74309712679795958</v>
      </c>
      <c r="O1248" s="262">
        <v>3.8875976745900005E-5</v>
      </c>
      <c r="P1248" s="262">
        <v>1.54110280080829E-7</v>
      </c>
      <c r="Q1248" s="262">
        <v>0.33200252098999999</v>
      </c>
      <c r="R1248" s="265">
        <v>1.9896234E-3</v>
      </c>
      <c r="T1248" s="260" t="s">
        <v>1405</v>
      </c>
    </row>
    <row r="1249" spans="3:20">
      <c r="C1249" s="264" t="s">
        <v>1344</v>
      </c>
      <c r="E1249" s="257" t="s">
        <v>52</v>
      </c>
      <c r="F1249" s="270" t="s">
        <v>2676</v>
      </c>
      <c r="G1249" s="276">
        <v>5.6616909268200004</v>
      </c>
      <c r="H1249" s="275">
        <v>7.8935618799999996E-2</v>
      </c>
      <c r="I1249" s="275">
        <v>4.0673119209999999</v>
      </c>
      <c r="J1249" s="275">
        <v>8.305008702000001E-2</v>
      </c>
      <c r="K1249" s="274">
        <v>1.4323933</v>
      </c>
      <c r="L1249" s="267">
        <v>12.348218103448275</v>
      </c>
      <c r="M1249" s="263">
        <v>43.193148000000001</v>
      </c>
      <c r="N1249" s="258">
        <v>0.66759959929920321</v>
      </c>
      <c r="O1249" s="262">
        <v>3.4927013583419999E-5</v>
      </c>
      <c r="P1249" s="262">
        <v>1.3854496067103699E-7</v>
      </c>
      <c r="Q1249" s="262">
        <v>0.28924152880999998</v>
      </c>
      <c r="R1249" s="265">
        <v>1.7876209000000001E-3</v>
      </c>
      <c r="T1249" s="260" t="s">
        <v>1405</v>
      </c>
    </row>
    <row r="1250" spans="3:20">
      <c r="C1250" s="273" t="s">
        <v>1324</v>
      </c>
      <c r="D1250" s="272" t="s">
        <v>1325</v>
      </c>
      <c r="N1250" s="258"/>
      <c r="R1250" s="271"/>
    </row>
    <row r="1251" spans="3:20">
      <c r="C1251" s="264" t="s">
        <v>1339</v>
      </c>
      <c r="E1251" s="257" t="s">
        <v>52</v>
      </c>
      <c r="F1251" s="270" t="s">
        <v>2677</v>
      </c>
      <c r="G1251" s="276">
        <v>4.1526296796999998E-2</v>
      </c>
      <c r="H1251" s="275">
        <v>1.7546424339999998E-3</v>
      </c>
      <c r="I1251" s="275">
        <v>8.3961790099999992E-3</v>
      </c>
      <c r="J1251" s="275">
        <v>1.2100723352999998E-2</v>
      </c>
      <c r="K1251" s="274">
        <v>1.9274751999999999E-2</v>
      </c>
      <c r="L1251" s="267">
        <v>0.16616165517241377</v>
      </c>
      <c r="M1251" s="263">
        <v>2.9105444</v>
      </c>
      <c r="N1251" s="258">
        <v>4.8918405294460631E-3</v>
      </c>
      <c r="O1251" s="262">
        <v>2.6108220054800003E-7</v>
      </c>
      <c r="P1251" s="262">
        <v>7.217580581936999E-10</v>
      </c>
      <c r="Q1251" s="262">
        <v>1.2911284666999999E-2</v>
      </c>
      <c r="R1251" s="265">
        <v>4.7717738000000002E-4</v>
      </c>
      <c r="T1251" s="260" t="s">
        <v>1406</v>
      </c>
    </row>
    <row r="1252" spans="3:20">
      <c r="C1252" s="264" t="s">
        <v>1345</v>
      </c>
      <c r="E1252" s="257" t="s">
        <v>52</v>
      </c>
      <c r="F1252" s="270" t="s">
        <v>2678</v>
      </c>
      <c r="G1252" s="276">
        <v>0.98104901246599996</v>
      </c>
      <c r="H1252" s="275">
        <v>2.3669642819999998E-3</v>
      </c>
      <c r="I1252" s="275">
        <v>4.5097639080000002E-2</v>
      </c>
      <c r="J1252" s="275">
        <v>0.90807085410400001</v>
      </c>
      <c r="K1252" s="274">
        <v>2.5513555E-2</v>
      </c>
      <c r="L1252" s="267">
        <v>0.21994443965517241</v>
      </c>
      <c r="M1252" s="263">
        <v>2.4125911000000002</v>
      </c>
      <c r="N1252" s="258">
        <v>2.6674334435871701E-2</v>
      </c>
      <c r="O1252" s="262">
        <v>1.2871411563342E-6</v>
      </c>
      <c r="P1252" s="262">
        <v>8.7059937289537401E-9</v>
      </c>
      <c r="Q1252" s="262">
        <v>1.9250765400000001E-2</v>
      </c>
      <c r="R1252" s="265">
        <v>1.2107303E-3</v>
      </c>
      <c r="T1252" s="260" t="s">
        <v>1406</v>
      </c>
    </row>
    <row r="1253" spans="3:20">
      <c r="C1253" s="264" t="s">
        <v>1347</v>
      </c>
      <c r="E1253" s="257" t="s">
        <v>52</v>
      </c>
      <c r="F1253" s="270" t="s">
        <v>2679</v>
      </c>
      <c r="G1253" s="276">
        <v>3.4897123009800003E-2</v>
      </c>
      <c r="H1253" s="275">
        <v>1.0281459130000001E-3</v>
      </c>
      <c r="I1253" s="275">
        <v>2.0190784587999999E-2</v>
      </c>
      <c r="J1253" s="275">
        <v>4.1080766088000004E-3</v>
      </c>
      <c r="K1253" s="274">
        <v>9.5701159000000004E-3</v>
      </c>
      <c r="L1253" s="267">
        <v>8.2500999137931033E-2</v>
      </c>
      <c r="M1253" s="263">
        <v>0.82773421999999997</v>
      </c>
      <c r="N1253" s="258">
        <v>3.2797422300995388E-3</v>
      </c>
      <c r="O1253" s="262">
        <v>1.7412359837960001E-7</v>
      </c>
      <c r="P1253" s="262">
        <v>5.4343187235110012E-10</v>
      </c>
      <c r="Q1253" s="262">
        <v>6.1692543230000008E-3</v>
      </c>
      <c r="R1253" s="265">
        <v>1.0465110000000001E-4</v>
      </c>
      <c r="T1253" s="260" t="s">
        <v>1406</v>
      </c>
    </row>
    <row r="1254" spans="3:20">
      <c r="C1254" s="264" t="s">
        <v>1346</v>
      </c>
      <c r="E1254" s="257" t="s">
        <v>52</v>
      </c>
      <c r="F1254" s="270" t="s">
        <v>2680</v>
      </c>
      <c r="G1254" s="276">
        <v>5.0563305969000008E-2</v>
      </c>
      <c r="H1254" s="275">
        <v>5.98463552E-4</v>
      </c>
      <c r="I1254" s="275">
        <v>6.1751376399999999E-3</v>
      </c>
      <c r="J1254" s="275">
        <v>3.6947229077000002E-2</v>
      </c>
      <c r="K1254" s="274">
        <v>6.8424756999999996E-3</v>
      </c>
      <c r="L1254" s="267">
        <v>5.8986859482758613E-2</v>
      </c>
      <c r="M1254" s="263">
        <v>0.89206375000000004</v>
      </c>
      <c r="N1254" s="258">
        <v>4.1700213676905563E-3</v>
      </c>
      <c r="O1254" s="262">
        <v>2.306026544137E-7</v>
      </c>
      <c r="P1254" s="262">
        <v>4.4879894720699997E-10</v>
      </c>
      <c r="Q1254" s="262">
        <v>5.0508872889999997E-3</v>
      </c>
      <c r="R1254" s="265">
        <v>2.0612504000000001E-4</v>
      </c>
      <c r="T1254" s="260" t="s">
        <v>1406</v>
      </c>
    </row>
    <row r="1255" spans="3:20">
      <c r="C1255" s="264" t="s">
        <v>1348</v>
      </c>
      <c r="E1255" s="257" t="s">
        <v>52</v>
      </c>
      <c r="F1255" s="270" t="s">
        <v>2681</v>
      </c>
      <c r="G1255" s="276">
        <v>0.16077595627000002</v>
      </c>
      <c r="H1255" s="275">
        <v>9.2264322799999997E-4</v>
      </c>
      <c r="I1255" s="275">
        <v>7.8862800599999987E-3</v>
      </c>
      <c r="J1255" s="275">
        <v>0.14197597258200001</v>
      </c>
      <c r="K1255" s="274">
        <v>9.9910603999999997E-3</v>
      </c>
      <c r="L1255" s="267">
        <v>8.6129831034482754E-2</v>
      </c>
      <c r="M1255" s="263">
        <v>1.3772639</v>
      </c>
      <c r="N1255" s="258">
        <v>1.1626957518058246E-2</v>
      </c>
      <c r="O1255" s="262">
        <v>6.4442819240299997E-7</v>
      </c>
      <c r="P1255" s="262">
        <v>1.2987066383604001E-9</v>
      </c>
      <c r="Q1255" s="262">
        <v>6.9452340520000004E-3</v>
      </c>
      <c r="R1255" s="265">
        <v>3.129993E-4</v>
      </c>
      <c r="T1255" s="260" t="s">
        <v>1406</v>
      </c>
    </row>
    <row r="1256" spans="3:20">
      <c r="C1256" s="264" t="s">
        <v>1349</v>
      </c>
      <c r="E1256" s="257" t="s">
        <v>52</v>
      </c>
      <c r="F1256" s="270" t="s">
        <v>2682</v>
      </c>
      <c r="G1256" s="276">
        <v>0.12645416301699999</v>
      </c>
      <c r="H1256" s="275">
        <v>3.0064673679999999E-3</v>
      </c>
      <c r="I1256" s="275">
        <v>2.0174028399999999E-2</v>
      </c>
      <c r="J1256" s="275">
        <v>7.6625074249000003E-2</v>
      </c>
      <c r="K1256" s="274">
        <v>2.6648593000000002E-2</v>
      </c>
      <c r="L1256" s="267">
        <v>0.22972925</v>
      </c>
      <c r="M1256" s="263">
        <v>3.8936188999999999</v>
      </c>
      <c r="N1256" s="258">
        <v>1.2146678344888572E-2</v>
      </c>
      <c r="O1256" s="262">
        <v>6.6911230955000004E-7</v>
      </c>
      <c r="P1256" s="262">
        <v>1.4003750566228E-9</v>
      </c>
      <c r="Q1256" s="262">
        <v>1.3565493060000001E-2</v>
      </c>
      <c r="R1256" s="265">
        <v>1.8547999999999999E-4</v>
      </c>
      <c r="T1256" s="260" t="s">
        <v>1406</v>
      </c>
    </row>
    <row r="1257" spans="3:20">
      <c r="C1257" s="264" t="s">
        <v>1350</v>
      </c>
      <c r="E1257" s="257" t="s">
        <v>52</v>
      </c>
      <c r="F1257" s="270" t="s">
        <v>2683</v>
      </c>
      <c r="G1257" s="276">
        <v>2.4636506495700001E-2</v>
      </c>
      <c r="H1257" s="275">
        <v>5.9586264600000008E-4</v>
      </c>
      <c r="I1257" s="275">
        <v>1.0042964785E-2</v>
      </c>
      <c r="J1257" s="275">
        <v>7.6000050647000005E-3</v>
      </c>
      <c r="K1257" s="274">
        <v>6.3976739999999999E-3</v>
      </c>
      <c r="L1257" s="267">
        <v>5.515236206896551E-2</v>
      </c>
      <c r="M1257" s="263">
        <v>0.67845851999999995</v>
      </c>
      <c r="N1257" s="258">
        <v>7.130166792879615E-2</v>
      </c>
      <c r="O1257" s="262">
        <v>3.5297289081936001E-6</v>
      </c>
      <c r="P1257" s="262">
        <v>2.11782274773965E-8</v>
      </c>
      <c r="Q1257" s="262">
        <v>4.9174917979999998E-3</v>
      </c>
      <c r="R1257" s="265">
        <v>6.1144898999999995E-4</v>
      </c>
      <c r="T1257" s="260" t="s">
        <v>1406</v>
      </c>
    </row>
    <row r="1258" spans="3:20">
      <c r="C1258" s="264" t="s">
        <v>1351</v>
      </c>
      <c r="E1258" s="257" t="s">
        <v>52</v>
      </c>
      <c r="F1258" s="270" t="s">
        <v>2684</v>
      </c>
      <c r="G1258" s="276">
        <v>2.9100580613599998E-2</v>
      </c>
      <c r="H1258" s="275">
        <v>8.0551542900000005E-4</v>
      </c>
      <c r="I1258" s="275">
        <v>1.4257599878999999E-2</v>
      </c>
      <c r="J1258" s="275">
        <v>6.2495025055999999E-3</v>
      </c>
      <c r="K1258" s="274">
        <v>7.7879628000000001E-3</v>
      </c>
      <c r="L1258" s="267">
        <v>6.7137610344827583E-2</v>
      </c>
      <c r="M1258" s="263">
        <v>0.75177234000000004</v>
      </c>
      <c r="N1258" s="258">
        <v>2.5918863708446391E-3</v>
      </c>
      <c r="O1258" s="262">
        <v>1.3592275560590001E-7</v>
      </c>
      <c r="P1258" s="262">
        <v>4.7636218715330004E-10</v>
      </c>
      <c r="Q1258" s="262">
        <v>5.1745827919999999E-3</v>
      </c>
      <c r="R1258" s="265">
        <v>1.0783282E-4</v>
      </c>
      <c r="T1258" s="260" t="s">
        <v>1406</v>
      </c>
    </row>
    <row r="1259" spans="3:20">
      <c r="C1259" s="264" t="s">
        <v>1352</v>
      </c>
      <c r="E1259" s="257" t="s">
        <v>52</v>
      </c>
      <c r="F1259" s="270" t="s">
        <v>2685</v>
      </c>
      <c r="G1259" s="276">
        <v>4.8166130533999998E-2</v>
      </c>
      <c r="H1259" s="275">
        <v>2.2975868249999996E-3</v>
      </c>
      <c r="I1259" s="275">
        <v>1.0738078240000001E-2</v>
      </c>
      <c r="J1259" s="275">
        <v>1.2573523469E-2</v>
      </c>
      <c r="K1259" s="274">
        <v>2.2556942E-2</v>
      </c>
      <c r="L1259" s="267">
        <v>0.19445639655172411</v>
      </c>
      <c r="M1259" s="263">
        <v>3.5203498999999998</v>
      </c>
      <c r="N1259" s="258">
        <v>5.9729764965459819E-3</v>
      </c>
      <c r="O1259" s="262">
        <v>3.2070285567199998E-7</v>
      </c>
      <c r="P1259" s="262">
        <v>8.569433038211001E-10</v>
      </c>
      <c r="Q1259" s="262">
        <v>1.314051347E-2</v>
      </c>
      <c r="R1259" s="265">
        <v>2.6115653000000001E-4</v>
      </c>
      <c r="T1259" s="260" t="s">
        <v>1406</v>
      </c>
    </row>
    <row r="1260" spans="3:20">
      <c r="C1260" s="264" t="s">
        <v>1353</v>
      </c>
      <c r="E1260" s="257" t="s">
        <v>52</v>
      </c>
      <c r="F1260" s="270" t="s">
        <v>2686</v>
      </c>
      <c r="G1260" s="276">
        <v>2.0095634685099999E-2</v>
      </c>
      <c r="H1260" s="275">
        <v>4.9891328299999998E-4</v>
      </c>
      <c r="I1260" s="275">
        <v>8.6035274189999993E-3</v>
      </c>
      <c r="J1260" s="275">
        <v>5.6828937831000003E-3</v>
      </c>
      <c r="K1260" s="274">
        <v>5.3103001999999996E-3</v>
      </c>
      <c r="L1260" s="267">
        <v>4.5778449999999991E-2</v>
      </c>
      <c r="M1260" s="263">
        <v>0.54739990000000005</v>
      </c>
      <c r="N1260" s="258">
        <v>1.6592031058861104E-3</v>
      </c>
      <c r="O1260" s="262">
        <v>8.7650631759200005E-8</v>
      </c>
      <c r="P1260" s="262">
        <v>2.7712791148052007E-10</v>
      </c>
      <c r="Q1260" s="262">
        <v>3.9801458390000006E-3</v>
      </c>
      <c r="R1260" s="265">
        <v>8.8334769000000002E-5</v>
      </c>
      <c r="T1260" s="260" t="s">
        <v>1406</v>
      </c>
    </row>
    <row r="1261" spans="3:20">
      <c r="C1261" s="264" t="s">
        <v>1354</v>
      </c>
      <c r="E1261" s="257" t="s">
        <v>52</v>
      </c>
      <c r="F1261" s="270" t="s">
        <v>2687</v>
      </c>
      <c r="G1261" s="276">
        <v>6.4202178797000006E-2</v>
      </c>
      <c r="H1261" s="275">
        <v>1.296468497E-3</v>
      </c>
      <c r="I1261" s="275">
        <v>1.5951221086E-2</v>
      </c>
      <c r="J1261" s="275">
        <v>2.1496073214000003E-2</v>
      </c>
      <c r="K1261" s="274">
        <v>2.5458416000000001E-2</v>
      </c>
      <c r="L1261" s="267">
        <v>0.21946910344827586</v>
      </c>
      <c r="M1261" s="263">
        <v>2.9903230999999999</v>
      </c>
      <c r="N1261" s="258">
        <v>5.7917830348256224E-3</v>
      </c>
      <c r="O1261" s="262">
        <v>3.0068755185350003E-7</v>
      </c>
      <c r="P1261" s="262">
        <v>9.7283233269480997E-10</v>
      </c>
      <c r="Q1261" s="262">
        <v>2.5906874935000001E-2</v>
      </c>
      <c r="R1261" s="265">
        <v>1.8898641E-3</v>
      </c>
      <c r="T1261" s="260" t="s">
        <v>1406</v>
      </c>
    </row>
    <row r="1262" spans="3:20">
      <c r="C1262" s="273" t="s">
        <v>1326</v>
      </c>
      <c r="D1262" s="272" t="s">
        <v>1327</v>
      </c>
      <c r="N1262" s="258"/>
      <c r="R1262" s="271"/>
    </row>
    <row r="1263" spans="3:20">
      <c r="C1263" s="264" t="s">
        <v>1355</v>
      </c>
      <c r="E1263" s="257" t="s">
        <v>52</v>
      </c>
      <c r="F1263" s="270" t="s">
        <v>2688</v>
      </c>
      <c r="G1263" s="276">
        <v>3.7147556480005055</v>
      </c>
      <c r="H1263" s="275">
        <v>1.7452095700000001E-3</v>
      </c>
      <c r="I1263" s="275">
        <v>3.2069152880999998</v>
      </c>
      <c r="J1263" s="275">
        <v>0.1044908203305055</v>
      </c>
      <c r="K1263" s="274">
        <v>0.40160433000000001</v>
      </c>
      <c r="L1263" s="267">
        <v>3.4621062931034481</v>
      </c>
      <c r="M1263" s="263">
        <v>6.1004772999999997</v>
      </c>
      <c r="N1263" s="258">
        <v>0.23549010899506553</v>
      </c>
      <c r="O1263" s="262">
        <v>1.119844795337E-5</v>
      </c>
      <c r="P1263" s="262">
        <v>8.3541100639044999E-8</v>
      </c>
      <c r="Q1263" s="262">
        <v>3.62597848E-2</v>
      </c>
      <c r="R1263" s="265">
        <v>4.1211772999999998E-3</v>
      </c>
      <c r="T1263" s="260" t="s">
        <v>1404</v>
      </c>
    </row>
    <row r="1264" spans="3:20">
      <c r="C1264" s="264" t="s">
        <v>1359</v>
      </c>
      <c r="E1264" s="257" t="s">
        <v>52</v>
      </c>
      <c r="F1264" s="270" t="s">
        <v>2689</v>
      </c>
      <c r="G1264" s="276">
        <v>20.878670367466444</v>
      </c>
      <c r="H1264" s="275">
        <v>6.6682636099999998E-2</v>
      </c>
      <c r="I1264" s="275">
        <v>15.754884651000001</v>
      </c>
      <c r="J1264" s="275">
        <v>0.7639084803664431</v>
      </c>
      <c r="K1264" s="274">
        <v>4.2931945999999996</v>
      </c>
      <c r="L1264" s="267">
        <v>37.010298275862063</v>
      </c>
      <c r="M1264" s="263">
        <v>73.556242999999995</v>
      </c>
      <c r="N1264" s="258">
        <v>32.417456418611145</v>
      </c>
      <c r="O1264" s="262">
        <v>1.5949734420751798E-3</v>
      </c>
      <c r="P1264" s="262">
        <v>9.9470624271314504E-6</v>
      </c>
      <c r="Q1264" s="262">
        <v>0.51316453150000008</v>
      </c>
      <c r="R1264" s="265">
        <v>0.24194637999999999</v>
      </c>
      <c r="T1264" s="260" t="s">
        <v>1404</v>
      </c>
    </row>
    <row r="1265" spans="2:20">
      <c r="C1265" s="264" t="s">
        <v>1360</v>
      </c>
      <c r="E1265" s="257" t="s">
        <v>52</v>
      </c>
      <c r="F1265" s="270" t="s">
        <v>2690</v>
      </c>
      <c r="G1265" s="276">
        <v>35.808422280945159</v>
      </c>
      <c r="H1265" s="275">
        <v>0.114198798</v>
      </c>
      <c r="I1265" s="275">
        <v>27.023048230000001</v>
      </c>
      <c r="J1265" s="275">
        <v>1.3088589529451566</v>
      </c>
      <c r="K1265" s="274">
        <v>7.3623162999999998</v>
      </c>
      <c r="L1265" s="267">
        <v>63.468243965517239</v>
      </c>
      <c r="M1265" s="263">
        <v>125.94238</v>
      </c>
      <c r="N1265" s="258">
        <v>55.603313626980935</v>
      </c>
      <c r="O1265" s="262">
        <v>2.7357413450537597E-3</v>
      </c>
      <c r="P1265" s="262">
        <v>1.7061525852499739E-5</v>
      </c>
      <c r="Q1265" s="262">
        <v>0.87861908119999999</v>
      </c>
      <c r="R1265" s="265">
        <v>0.41489028999999999</v>
      </c>
      <c r="T1265" s="260" t="s">
        <v>1404</v>
      </c>
    </row>
    <row r="1266" spans="2:20">
      <c r="C1266" s="264" t="s">
        <v>1361</v>
      </c>
      <c r="E1266" s="257" t="s">
        <v>52</v>
      </c>
      <c r="F1266" s="270" t="s">
        <v>2691</v>
      </c>
      <c r="G1266" s="276">
        <v>1.2508198883522734</v>
      </c>
      <c r="H1266" s="275">
        <v>1.2150419990000001E-2</v>
      </c>
      <c r="I1266" s="275">
        <v>0.89413197980000003</v>
      </c>
      <c r="J1266" s="275">
        <v>5.7174638562273492E-2</v>
      </c>
      <c r="K1266" s="274">
        <v>0.28736285</v>
      </c>
      <c r="L1266" s="267">
        <v>2.4772659482758619</v>
      </c>
      <c r="M1266" s="263">
        <v>17.544416999999999</v>
      </c>
      <c r="N1266" s="258">
        <v>0.12857919723567435</v>
      </c>
      <c r="O1266" s="262">
        <v>6.6108270179E-6</v>
      </c>
      <c r="P1266" s="262">
        <v>2.9817675228606994E-8</v>
      </c>
      <c r="Q1266" s="262">
        <v>8.4409020530000003E-2</v>
      </c>
      <c r="R1266" s="265">
        <v>2.28312E-3</v>
      </c>
      <c r="T1266" s="260" t="s">
        <v>1404</v>
      </c>
    </row>
    <row r="1267" spans="2:20">
      <c r="C1267" s="264" t="s">
        <v>1362</v>
      </c>
      <c r="E1267" s="257" t="s">
        <v>52</v>
      </c>
      <c r="F1267" s="270" t="s">
        <v>2692</v>
      </c>
      <c r="G1267" s="276">
        <v>1.3274156833322734</v>
      </c>
      <c r="H1267" s="275">
        <v>1.7092420129999997E-2</v>
      </c>
      <c r="I1267" s="275">
        <v>0.90867937889999995</v>
      </c>
      <c r="J1267" s="275">
        <v>7.2268254302273502E-2</v>
      </c>
      <c r="K1267" s="274">
        <v>0.32937562999999997</v>
      </c>
      <c r="L1267" s="267">
        <v>2.8394450862068963</v>
      </c>
      <c r="M1267" s="263">
        <v>24.539649000000001</v>
      </c>
      <c r="N1267" s="258">
        <v>0.13980801258501496</v>
      </c>
      <c r="O1267" s="262">
        <v>7.2197364072500002E-6</v>
      </c>
      <c r="P1267" s="262">
        <v>3.1334513846958007E-8</v>
      </c>
      <c r="Q1267" s="262">
        <v>0.10230517574</v>
      </c>
      <c r="R1267" s="265">
        <v>2.3120355000000002E-3</v>
      </c>
      <c r="T1267" s="260" t="s">
        <v>1404</v>
      </c>
    </row>
    <row r="1268" spans="2:20">
      <c r="B1268" s="277"/>
      <c r="C1268" s="264" t="s">
        <v>1363</v>
      </c>
      <c r="E1268" s="257" t="s">
        <v>52</v>
      </c>
      <c r="F1268" s="270" t="s">
        <v>2693</v>
      </c>
      <c r="G1268" s="276">
        <v>1.6512016848454631</v>
      </c>
      <c r="H1268" s="275">
        <v>9.0038888599999999E-3</v>
      </c>
      <c r="I1268" s="275">
        <v>1.2235378181000001</v>
      </c>
      <c r="J1268" s="275">
        <v>9.2378687885463204E-2</v>
      </c>
      <c r="K1268" s="274">
        <v>0.32628129</v>
      </c>
      <c r="L1268" s="267">
        <v>2.8127697413793102</v>
      </c>
      <c r="M1268" s="263">
        <v>13.287210999999999</v>
      </c>
      <c r="N1268" s="258">
        <v>0.16076368231639795</v>
      </c>
      <c r="O1268" s="262">
        <v>7.3795504605900007E-6</v>
      </c>
      <c r="P1268" s="262">
        <v>6.4378151469492007E-8</v>
      </c>
      <c r="Q1268" s="262">
        <v>7.6091425699999993E-2</v>
      </c>
      <c r="R1268" s="265">
        <v>3.3453251000000002E-3</v>
      </c>
      <c r="T1268" s="260" t="s">
        <v>1404</v>
      </c>
    </row>
    <row r="1269" spans="2:20">
      <c r="B1269" s="277"/>
      <c r="C1269" s="264" t="s">
        <v>1364</v>
      </c>
      <c r="E1269" s="257" t="s">
        <v>52</v>
      </c>
      <c r="F1269" s="270" t="s">
        <v>2694</v>
      </c>
      <c r="G1269" s="276">
        <v>1.6520436352760024</v>
      </c>
      <c r="H1269" s="275">
        <v>9.0083660999999999E-3</v>
      </c>
      <c r="I1269" s="275">
        <v>1.2241633229999997</v>
      </c>
      <c r="J1269" s="275">
        <v>9.24249061760027E-2</v>
      </c>
      <c r="K1269" s="274">
        <v>0.32644704000000002</v>
      </c>
      <c r="L1269" s="267">
        <v>2.8141986206896554</v>
      </c>
      <c r="M1269" s="263">
        <v>13.293844999999999</v>
      </c>
      <c r="N1269" s="258">
        <v>0.16084563695550227</v>
      </c>
      <c r="O1269" s="262">
        <v>7.3833108765200005E-6</v>
      </c>
      <c r="P1269" s="262">
        <v>6.4411030198132994E-8</v>
      </c>
      <c r="Q1269" s="262">
        <v>7.6129206200000007E-2</v>
      </c>
      <c r="R1269" s="265">
        <v>3.3469603000000001E-3</v>
      </c>
      <c r="T1269" s="260" t="s">
        <v>1404</v>
      </c>
    </row>
    <row r="1270" spans="2:20">
      <c r="B1270" s="277"/>
      <c r="C1270" s="264" t="s">
        <v>1365</v>
      </c>
      <c r="E1270" s="257" t="s">
        <v>52</v>
      </c>
      <c r="F1270" s="270" t="s">
        <v>2738</v>
      </c>
      <c r="G1270" s="276">
        <v>1.3336225059932847</v>
      </c>
      <c r="H1270" s="275">
        <v>2.2302600799999999E-2</v>
      </c>
      <c r="I1270" s="275">
        <v>6.65151093E-2</v>
      </c>
      <c r="J1270" s="275">
        <v>0.61970006589328464</v>
      </c>
      <c r="K1270" s="274">
        <v>0.62510473</v>
      </c>
      <c r="L1270" s="267">
        <v>5.3888338793103445</v>
      </c>
      <c r="M1270" s="263">
        <v>83.924297999999993</v>
      </c>
      <c r="N1270" s="258">
        <v>0.1186929457094523</v>
      </c>
      <c r="O1270" s="262">
        <v>6.0497092800700001E-6</v>
      </c>
      <c r="P1270" s="262">
        <v>2.1234786885897005E-8</v>
      </c>
      <c r="Q1270" s="262">
        <v>0.69444487898999996</v>
      </c>
      <c r="R1270" s="265">
        <v>5.6456488999999999E-2</v>
      </c>
      <c r="T1270" s="260" t="s">
        <v>1165</v>
      </c>
    </row>
    <row r="1271" spans="2:20">
      <c r="B1271" s="277"/>
      <c r="C1271" s="264" t="s">
        <v>1366</v>
      </c>
      <c r="E1271" s="257" t="s">
        <v>52</v>
      </c>
      <c r="F1271" s="270" t="s">
        <v>2739</v>
      </c>
      <c r="G1271" s="276">
        <v>0.56586111139723805</v>
      </c>
      <c r="H1271" s="275">
        <v>8.7427526499999995E-3</v>
      </c>
      <c r="I1271" s="275">
        <v>2.311992123E-2</v>
      </c>
      <c r="J1271" s="275">
        <v>0.27310157751723807</v>
      </c>
      <c r="K1271" s="274">
        <v>0.26089686000000001</v>
      </c>
      <c r="L1271" s="267">
        <v>2.2491108620689655</v>
      </c>
      <c r="M1271" s="263">
        <v>33.419724000000002</v>
      </c>
      <c r="N1271" s="258">
        <v>4.9131323645499284E-2</v>
      </c>
      <c r="O1271" s="262">
        <v>2.5031287779220003E-6</v>
      </c>
      <c r="P1271" s="262">
        <v>8.7442866064877007E-9</v>
      </c>
      <c r="Q1271" s="262">
        <v>0.293532966979</v>
      </c>
      <c r="R1271" s="265">
        <v>2.5417624E-2</v>
      </c>
      <c r="T1271" s="260" t="s">
        <v>1165</v>
      </c>
    </row>
    <row r="1272" spans="2:20">
      <c r="B1272" s="279"/>
      <c r="C1272" s="264" t="s">
        <v>1367</v>
      </c>
      <c r="E1272" s="257" t="s">
        <v>52</v>
      </c>
      <c r="F1272" s="270" t="s">
        <v>2740</v>
      </c>
      <c r="G1272" s="276">
        <v>3.5970292448648831</v>
      </c>
      <c r="H1272" s="275">
        <v>5.5474384899999993E-2</v>
      </c>
      <c r="I1272" s="275">
        <v>0.15459182200000002</v>
      </c>
      <c r="J1272" s="275">
        <v>1.719871137964883</v>
      </c>
      <c r="K1272" s="274">
        <v>1.6670919</v>
      </c>
      <c r="L1272" s="267">
        <v>14.371481896551723</v>
      </c>
      <c r="M1272" s="263">
        <v>216.79026999999999</v>
      </c>
      <c r="N1272" s="258">
        <v>0.31351185291681738</v>
      </c>
      <c r="O1272" s="262">
        <v>1.5962587362310001E-5</v>
      </c>
      <c r="P1272" s="262">
        <v>5.6064006877475993E-8</v>
      </c>
      <c r="Q1272" s="262">
        <v>1.8761541029600002</v>
      </c>
      <c r="R1272" s="265">
        <v>0.15940018</v>
      </c>
      <c r="T1272" s="260" t="s">
        <v>1165</v>
      </c>
    </row>
    <row r="1273" spans="2:20">
      <c r="B1273" s="277"/>
      <c r="C1273" s="264" t="s">
        <v>1368</v>
      </c>
      <c r="E1273" s="257" t="s">
        <v>52</v>
      </c>
      <c r="F1273" s="270" t="s">
        <v>2741</v>
      </c>
      <c r="G1273" s="276">
        <v>1.5843941712744569</v>
      </c>
      <c r="H1273" s="275">
        <v>2.3670055400000001E-2</v>
      </c>
      <c r="I1273" s="275">
        <v>6.2754441899999999E-2</v>
      </c>
      <c r="J1273" s="275">
        <v>0.76817856397445705</v>
      </c>
      <c r="K1273" s="274">
        <v>0.72979110999999997</v>
      </c>
      <c r="L1273" s="267">
        <v>6.2913026724137922</v>
      </c>
      <c r="M1273" s="263">
        <v>93.209411000000003</v>
      </c>
      <c r="N1273" s="258">
        <v>0.13679983369533244</v>
      </c>
      <c r="O1273" s="262">
        <v>6.9639240367610005E-6</v>
      </c>
      <c r="P1273" s="262">
        <v>2.4417434984746101E-8</v>
      </c>
      <c r="Q1273" s="262">
        <v>0.82530213176400002</v>
      </c>
      <c r="R1273" s="265">
        <v>7.1742287000000002E-2</v>
      </c>
      <c r="T1273" s="260" t="s">
        <v>1165</v>
      </c>
    </row>
    <row r="1274" spans="2:20">
      <c r="B1274" s="277"/>
      <c r="C1274" s="264" t="s">
        <v>1369</v>
      </c>
      <c r="D1274" s="278"/>
      <c r="E1274" s="257" t="s">
        <v>52</v>
      </c>
      <c r="F1274" s="270" t="s">
        <v>2742</v>
      </c>
      <c r="G1274" s="276">
        <v>3.2369924926634521</v>
      </c>
      <c r="H1274" s="275">
        <v>5.0339432199999999E-2</v>
      </c>
      <c r="I1274" s="275">
        <v>0.13730478269999999</v>
      </c>
      <c r="J1274" s="275">
        <v>1.5456360777634519</v>
      </c>
      <c r="K1274" s="274">
        <v>1.5037122000000001</v>
      </c>
      <c r="L1274" s="267">
        <v>12.963036206896552</v>
      </c>
      <c r="M1274" s="263">
        <v>194.70274000000001</v>
      </c>
      <c r="N1274" s="258">
        <v>0.28254472722151341</v>
      </c>
      <c r="O1274" s="262">
        <v>1.438844261397E-5</v>
      </c>
      <c r="P1274" s="262">
        <v>5.0441004319249996E-8</v>
      </c>
      <c r="Q1274" s="262">
        <v>1.69147013871</v>
      </c>
      <c r="R1274" s="265">
        <v>0.14347296000000001</v>
      </c>
      <c r="T1274" s="260" t="s">
        <v>1165</v>
      </c>
    </row>
    <row r="1275" spans="2:20">
      <c r="B1275" s="277"/>
      <c r="C1275" s="264" t="s">
        <v>1370</v>
      </c>
      <c r="E1275" s="257" t="s">
        <v>52</v>
      </c>
      <c r="F1275" s="270" t="s">
        <v>2743</v>
      </c>
      <c r="G1275" s="276">
        <v>1.5759225866244573</v>
      </c>
      <c r="H1275" s="275">
        <v>2.3122300400000004E-2</v>
      </c>
      <c r="I1275" s="275">
        <v>6.1146738499999999E-2</v>
      </c>
      <c r="J1275" s="275">
        <v>0.76651515772445711</v>
      </c>
      <c r="K1275" s="274">
        <v>0.72513839000000002</v>
      </c>
      <c r="L1275" s="267">
        <v>6.2511930172413788</v>
      </c>
      <c r="M1275" s="263">
        <v>92.438456000000002</v>
      </c>
      <c r="N1275" s="258">
        <v>0.13553924589371133</v>
      </c>
      <c r="O1275" s="262">
        <v>6.8956562749200001E-6</v>
      </c>
      <c r="P1275" s="262">
        <v>2.4243997251755097E-8</v>
      </c>
      <c r="Q1275" s="262">
        <v>0.823325792532</v>
      </c>
      <c r="R1275" s="265">
        <v>7.1738960000000004E-2</v>
      </c>
      <c r="T1275" s="260" t="s">
        <v>1165</v>
      </c>
    </row>
    <row r="1276" spans="2:20">
      <c r="B1276" s="277"/>
      <c r="C1276" s="264" t="s">
        <v>1371</v>
      </c>
      <c r="E1276" s="257" t="s">
        <v>52</v>
      </c>
      <c r="F1276" s="270" t="s">
        <v>2744</v>
      </c>
      <c r="G1276" s="276">
        <v>3.2375138945634516</v>
      </c>
      <c r="H1276" s="275">
        <v>5.0370740600000005E-2</v>
      </c>
      <c r="I1276" s="275">
        <v>0.1371971364</v>
      </c>
      <c r="J1276" s="275">
        <v>1.5453951175634519</v>
      </c>
      <c r="K1276" s="274">
        <v>1.5045508999999999</v>
      </c>
      <c r="L1276" s="267">
        <v>12.970266379310344</v>
      </c>
      <c r="M1276" s="263">
        <v>194.77847</v>
      </c>
      <c r="N1276" s="258">
        <v>0.28263427400333396</v>
      </c>
      <c r="O1276" s="262">
        <v>1.4392623776369999E-5</v>
      </c>
      <c r="P1276" s="262">
        <v>5.0459921425441999E-8</v>
      </c>
      <c r="Q1276" s="262">
        <v>1.6926707962600001</v>
      </c>
      <c r="R1276" s="265">
        <v>0.14347320999999999</v>
      </c>
      <c r="T1276" s="260" t="s">
        <v>1165</v>
      </c>
    </row>
    <row r="1277" spans="2:20">
      <c r="B1277" s="277"/>
      <c r="C1277" s="264" t="s">
        <v>1372</v>
      </c>
      <c r="E1277" s="257" t="s">
        <v>52</v>
      </c>
      <c r="F1277" s="270" t="s">
        <v>2745</v>
      </c>
      <c r="G1277" s="276">
        <v>1.5752992686344571</v>
      </c>
      <c r="H1277" s="275">
        <v>2.3082083600000001E-2</v>
      </c>
      <c r="I1277" s="275">
        <v>6.1028356999999998E-2</v>
      </c>
      <c r="J1277" s="275">
        <v>0.766392328034457</v>
      </c>
      <c r="K1277" s="274">
        <v>0.72479649999999995</v>
      </c>
      <c r="L1277" s="267">
        <v>6.2482456896551719</v>
      </c>
      <c r="M1277" s="263">
        <v>92.381530999999995</v>
      </c>
      <c r="N1277" s="258">
        <v>0.13544786867965997</v>
      </c>
      <c r="O1277" s="262">
        <v>6.890701129436001E-6</v>
      </c>
      <c r="P1277" s="262">
        <v>2.42316535150402E-8</v>
      </c>
      <c r="Q1277" s="262">
        <v>0.82318015926600008</v>
      </c>
      <c r="R1277" s="265">
        <v>7.1738725000000003E-2</v>
      </c>
      <c r="T1277" s="260" t="s">
        <v>1165</v>
      </c>
    </row>
    <row r="1278" spans="2:20">
      <c r="B1278" s="279"/>
      <c r="C1278" s="264" t="s">
        <v>1373</v>
      </c>
      <c r="E1278" s="257" t="s">
        <v>52</v>
      </c>
      <c r="F1278" s="270" t="s">
        <v>2746</v>
      </c>
      <c r="G1278" s="276">
        <v>0.25420243335503989</v>
      </c>
      <c r="H1278" s="275">
        <v>3.8590744700000004E-3</v>
      </c>
      <c r="I1278" s="275">
        <v>1.0039736079999998E-2</v>
      </c>
      <c r="J1278" s="275">
        <v>0.1234446028050399</v>
      </c>
      <c r="K1278" s="274">
        <v>0.11685901999999999</v>
      </c>
      <c r="L1278" s="267">
        <v>1.0074053448275861</v>
      </c>
      <c r="M1278" s="263">
        <v>14.921412</v>
      </c>
      <c r="N1278" s="258">
        <v>2.1905003215678894E-2</v>
      </c>
      <c r="O1278" s="262">
        <v>1.1147168260075E-6</v>
      </c>
      <c r="P1278" s="262">
        <v>3.9149489934247001E-9</v>
      </c>
      <c r="Q1278" s="262">
        <v>0.132642065516</v>
      </c>
      <c r="R1278" s="265">
        <v>1.1527506E-2</v>
      </c>
      <c r="T1278" s="260" t="s">
        <v>1165</v>
      </c>
    </row>
    <row r="1279" spans="2:20">
      <c r="B1279" s="277"/>
      <c r="C1279" s="264" t="s">
        <v>1374</v>
      </c>
      <c r="E1279" s="257" t="s">
        <v>52</v>
      </c>
      <c r="F1279" s="270" t="s">
        <v>2747</v>
      </c>
      <c r="G1279" s="276">
        <v>0.6991646289914043</v>
      </c>
      <c r="H1279" s="275">
        <v>1.0416630039999999E-2</v>
      </c>
      <c r="I1279" s="275">
        <v>2.746470908E-2</v>
      </c>
      <c r="J1279" s="275">
        <v>0.33951701987140426</v>
      </c>
      <c r="K1279" s="274">
        <v>0.32176627000000002</v>
      </c>
      <c r="L1279" s="267">
        <v>2.773847155172414</v>
      </c>
      <c r="M1279" s="263">
        <v>41.065314000000001</v>
      </c>
      <c r="N1279" s="258">
        <v>6.0248354269065219E-2</v>
      </c>
      <c r="O1279" s="262">
        <v>3.0660797863699996E-6</v>
      </c>
      <c r="P1279" s="262">
        <v>1.0765213042209297E-8</v>
      </c>
      <c r="Q1279" s="262">
        <v>0.36474449633400002</v>
      </c>
      <c r="R1279" s="265">
        <v>3.1732386000000001E-2</v>
      </c>
      <c r="T1279" s="260" t="s">
        <v>1165</v>
      </c>
    </row>
    <row r="1280" spans="2:20">
      <c r="B1280" s="277"/>
      <c r="C1280" s="264" t="s">
        <v>1375</v>
      </c>
      <c r="D1280" s="278"/>
      <c r="E1280" s="257" t="s">
        <v>52</v>
      </c>
      <c r="F1280" s="270" t="s">
        <v>2748</v>
      </c>
      <c r="G1280" s="276">
        <v>2.3337094713195161</v>
      </c>
      <c r="H1280" s="275">
        <v>4.0570361300000003E-2</v>
      </c>
      <c r="I1280" s="275">
        <v>0.1159176941</v>
      </c>
      <c r="J1280" s="275">
        <v>1.049319015919516</v>
      </c>
      <c r="K1280" s="274">
        <v>1.1279024</v>
      </c>
      <c r="L1280" s="267">
        <v>9.7232965517241379</v>
      </c>
      <c r="M1280" s="263">
        <v>151.98275000000001</v>
      </c>
      <c r="N1280" s="258">
        <v>0.21308356297136274</v>
      </c>
      <c r="O1280" s="262">
        <v>1.0873221341160001E-5</v>
      </c>
      <c r="P1280" s="262">
        <v>3.7663139738439994E-8</v>
      </c>
      <c r="Q1280" s="262">
        <v>1.2531398258099999</v>
      </c>
      <c r="R1280" s="265">
        <v>9.5659134000000007E-2</v>
      </c>
      <c r="T1280" s="260" t="s">
        <v>1165</v>
      </c>
    </row>
    <row r="1281" spans="2:20">
      <c r="B1281" s="277"/>
      <c r="C1281" s="264" t="s">
        <v>1376</v>
      </c>
      <c r="E1281" s="257" t="s">
        <v>52</v>
      </c>
      <c r="F1281" s="270" t="s">
        <v>2749</v>
      </c>
      <c r="G1281" s="276">
        <v>4.6309871537830656</v>
      </c>
      <c r="H1281" s="275">
        <v>9.0324947000000003E-2</v>
      </c>
      <c r="I1281" s="275">
        <v>0.459893844</v>
      </c>
      <c r="J1281" s="275">
        <v>1.974873462783066</v>
      </c>
      <c r="K1281" s="274">
        <v>2.1058949</v>
      </c>
      <c r="L1281" s="267">
        <v>18.154266379310343</v>
      </c>
      <c r="M1281" s="263">
        <v>275.66653000000002</v>
      </c>
      <c r="N1281" s="258">
        <v>0.43116555605751961</v>
      </c>
      <c r="O1281" s="262">
        <v>2.1943519241350003E-5</v>
      </c>
      <c r="P1281" s="262">
        <v>8.2546344883150003E-8</v>
      </c>
      <c r="Q1281" s="262">
        <v>2.17686457289</v>
      </c>
      <c r="R1281" s="265">
        <v>0.17544999999999999</v>
      </c>
      <c r="T1281" s="260" t="s">
        <v>1165</v>
      </c>
    </row>
    <row r="1282" spans="2:20">
      <c r="C1282" s="273" t="s">
        <v>1329</v>
      </c>
      <c r="D1282" s="272" t="s">
        <v>1328</v>
      </c>
      <c r="N1282" s="258"/>
      <c r="R1282" s="271"/>
    </row>
    <row r="1283" spans="2:20">
      <c r="C1283" s="264" t="s">
        <v>1356</v>
      </c>
      <c r="E1283" s="257" t="s">
        <v>52</v>
      </c>
      <c r="F1283" s="270" t="s">
        <v>2695</v>
      </c>
      <c r="G1283" s="276">
        <v>8.7368253552000008E-2</v>
      </c>
      <c r="H1283" s="275">
        <v>2.9338207400000003E-3</v>
      </c>
      <c r="I1283" s="275">
        <v>5.5490019090000002E-2</v>
      </c>
      <c r="J1283" s="275">
        <v>3.7821837219999999E-3</v>
      </c>
      <c r="K1283" s="274">
        <v>2.5162230000000001E-2</v>
      </c>
      <c r="L1283" s="267">
        <v>0.21691577586206895</v>
      </c>
      <c r="M1283" s="263">
        <v>1.1874903000000001</v>
      </c>
      <c r="N1283" s="258">
        <v>1.1335546938839841E-2</v>
      </c>
      <c r="O1283" s="262">
        <v>5.5575813451900006E-7</v>
      </c>
      <c r="P1283" s="262">
        <v>3.4468653464715998E-9</v>
      </c>
      <c r="Q1283" s="262">
        <v>7.2619529510000004E-3</v>
      </c>
      <c r="R1283" s="265">
        <v>3.3116132E-5</v>
      </c>
      <c r="T1283" s="260" t="s">
        <v>1405</v>
      </c>
    </row>
    <row r="1284" spans="2:20">
      <c r="C1284" s="264" t="s">
        <v>1377</v>
      </c>
      <c r="E1284" s="257" t="s">
        <v>52</v>
      </c>
      <c r="F1284" s="270" t="s">
        <v>2696</v>
      </c>
      <c r="G1284" s="276">
        <v>0.37262049910000006</v>
      </c>
      <c r="H1284" s="275">
        <v>9.5514114800000008E-3</v>
      </c>
      <c r="I1284" s="275">
        <v>0.28454871970000001</v>
      </c>
      <c r="J1284" s="275">
        <v>7.9977359200000004E-3</v>
      </c>
      <c r="K1284" s="274">
        <v>7.0522632000000002E-2</v>
      </c>
      <c r="L1284" s="267">
        <v>0.60795372413793103</v>
      </c>
      <c r="M1284" s="263">
        <v>7.4304075000000003</v>
      </c>
      <c r="N1284" s="258">
        <v>5.1725816610744622E-2</v>
      </c>
      <c r="O1284" s="262">
        <v>2.714811233794E-6</v>
      </c>
      <c r="P1284" s="262">
        <v>1.005806504673102E-8</v>
      </c>
      <c r="Q1284" s="262">
        <v>5.4898026829000003E-2</v>
      </c>
      <c r="R1284" s="265">
        <v>9.9082328000000002E-5</v>
      </c>
      <c r="T1284" s="260" t="s">
        <v>1405</v>
      </c>
    </row>
    <row r="1285" spans="2:20">
      <c r="C1285" s="264" t="s">
        <v>1378</v>
      </c>
      <c r="E1285" s="257" t="s">
        <v>52</v>
      </c>
      <c r="F1285" s="270" t="s">
        <v>2697</v>
      </c>
      <c r="G1285" s="276">
        <v>8.2794898521548296E-2</v>
      </c>
      <c r="H1285" s="275">
        <v>7.7322374100000004E-4</v>
      </c>
      <c r="I1285" s="275">
        <v>5.8279726309999995E-2</v>
      </c>
      <c r="J1285" s="275">
        <v>7.7387814705483001E-3</v>
      </c>
      <c r="K1285" s="274">
        <v>1.6003166999999999E-2</v>
      </c>
      <c r="L1285" s="267">
        <v>0.13795833620689654</v>
      </c>
      <c r="M1285" s="263">
        <v>1.3015804</v>
      </c>
      <c r="N1285" s="258">
        <v>6.1327896153663001E-3</v>
      </c>
      <c r="O1285" s="262">
        <v>2.4423226101130001E-7</v>
      </c>
      <c r="P1285" s="262">
        <v>3.5068737965218998E-9</v>
      </c>
      <c r="Q1285" s="262">
        <v>8.6386571369999991E-3</v>
      </c>
      <c r="R1285" s="265">
        <v>3.5489376E-4</v>
      </c>
      <c r="T1285" s="260" t="s">
        <v>1404</v>
      </c>
    </row>
    <row r="1286" spans="2:20">
      <c r="C1286" s="264" t="s">
        <v>1409</v>
      </c>
      <c r="E1286" s="257" t="s">
        <v>52</v>
      </c>
      <c r="F1286" s="270" t="s">
        <v>2698</v>
      </c>
      <c r="G1286" s="276">
        <v>3.7658348687E-2</v>
      </c>
      <c r="H1286" s="275">
        <v>2.4297359779999997E-3</v>
      </c>
      <c r="I1286" s="275">
        <v>7.1522334999999998E-3</v>
      </c>
      <c r="J1286" s="275">
        <v>7.420781209E-3</v>
      </c>
      <c r="K1286" s="274">
        <v>2.0655598000000001E-2</v>
      </c>
      <c r="L1286" s="267">
        <v>0.17806549999999999</v>
      </c>
      <c r="M1286" s="263">
        <v>3.4392079999999998</v>
      </c>
      <c r="N1286" s="258">
        <v>5.520650625004786E-3</v>
      </c>
      <c r="O1286" s="262">
        <v>2.9937049758000006E-7</v>
      </c>
      <c r="P1286" s="262">
        <v>7.4575410185659985E-10</v>
      </c>
      <c r="Q1286" s="262">
        <v>8.7986491990000009E-3</v>
      </c>
      <c r="R1286" s="265">
        <v>1.4216293000000001E-5</v>
      </c>
      <c r="T1286" s="260" t="s">
        <v>1407</v>
      </c>
    </row>
    <row r="1287" spans="2:20">
      <c r="C1287" s="264" t="s">
        <v>1410</v>
      </c>
      <c r="E1287" s="257" t="s">
        <v>52</v>
      </c>
      <c r="F1287" s="270" t="s">
        <v>2699</v>
      </c>
      <c r="G1287" s="276">
        <v>2.7616122604000003E-2</v>
      </c>
      <c r="H1287" s="275">
        <v>1.781806366E-3</v>
      </c>
      <c r="I1287" s="275">
        <v>5.2449710699999999E-3</v>
      </c>
      <c r="J1287" s="275">
        <v>5.4419061680000009E-3</v>
      </c>
      <c r="K1287" s="274">
        <v>1.5147439E-2</v>
      </c>
      <c r="L1287" s="267">
        <v>0.13058137068965517</v>
      </c>
      <c r="M1287" s="263">
        <v>2.5220858000000002</v>
      </c>
      <c r="N1287" s="258">
        <v>4.0484771530023738E-3</v>
      </c>
      <c r="O1287" s="262">
        <v>2.1953836675799996E-7</v>
      </c>
      <c r="P1287" s="262">
        <v>5.4688633522781999E-10</v>
      </c>
      <c r="Q1287" s="262">
        <v>6.4523427459999994E-3</v>
      </c>
      <c r="R1287" s="265">
        <v>1.0425281E-5</v>
      </c>
      <c r="T1287" s="260" t="s">
        <v>1407</v>
      </c>
    </row>
    <row r="1288" spans="2:20">
      <c r="C1288" s="264" t="s">
        <v>1411</v>
      </c>
      <c r="E1288" s="257" t="s">
        <v>52</v>
      </c>
      <c r="F1288" s="270" t="s">
        <v>2700</v>
      </c>
      <c r="G1288" s="276">
        <v>7.5316697434000004E-2</v>
      </c>
      <c r="H1288" s="275">
        <v>4.8594719359999995E-3</v>
      </c>
      <c r="I1288" s="275">
        <v>1.4304466700000001E-2</v>
      </c>
      <c r="J1288" s="275">
        <v>1.4841562798E-2</v>
      </c>
      <c r="K1288" s="274">
        <v>4.1311196000000001E-2</v>
      </c>
      <c r="L1288" s="267">
        <v>0.35613099999999998</v>
      </c>
      <c r="M1288" s="263">
        <v>6.8784159000000002</v>
      </c>
      <c r="N1288" s="258">
        <v>1.1041301239151608E-2</v>
      </c>
      <c r="O1288" s="262">
        <v>5.9874099517799999E-7</v>
      </c>
      <c r="P1288" s="262">
        <v>1.4915081837128001E-9</v>
      </c>
      <c r="Q1288" s="262">
        <v>1.7597298399000001E-2</v>
      </c>
      <c r="R1288" s="265">
        <v>2.8432586000000001E-5</v>
      </c>
      <c r="T1288" s="260" t="s">
        <v>1407</v>
      </c>
    </row>
    <row r="1289" spans="2:20">
      <c r="C1289" s="273" t="s">
        <v>1357</v>
      </c>
      <c r="D1289" s="272" t="s">
        <v>1330</v>
      </c>
      <c r="N1289" s="258"/>
      <c r="R1289" s="271"/>
    </row>
    <row r="1290" spans="2:20">
      <c r="C1290" s="264" t="s">
        <v>1358</v>
      </c>
      <c r="E1290" s="257" t="s">
        <v>52</v>
      </c>
      <c r="F1290" s="270" t="s">
        <v>2701</v>
      </c>
      <c r="G1290" s="276">
        <v>0.50413447010000001</v>
      </c>
      <c r="H1290" s="275">
        <v>1.55676918E-2</v>
      </c>
      <c r="I1290" s="275">
        <v>0.2395688054</v>
      </c>
      <c r="J1290" s="275">
        <v>9.9008712900000004E-2</v>
      </c>
      <c r="K1290" s="274">
        <v>0.14998926000000001</v>
      </c>
      <c r="L1290" s="267">
        <v>1.2930108620689655</v>
      </c>
      <c r="M1290" s="263">
        <v>16.467535999999999</v>
      </c>
      <c r="N1290" s="258">
        <v>6.9836786059286185E-2</v>
      </c>
      <c r="O1290" s="262">
        <v>3.2293660198499997E-6</v>
      </c>
      <c r="P1290" s="262">
        <v>2.6592655950249998E-8</v>
      </c>
      <c r="Q1290" s="262">
        <v>8.4723137589999997E-2</v>
      </c>
      <c r="R1290" s="265">
        <v>2.3385079000000001E-4</v>
      </c>
      <c r="T1290" s="260" t="s">
        <v>1405</v>
      </c>
    </row>
    <row r="1291" spans="2:20">
      <c r="C1291" s="264" t="s">
        <v>1379</v>
      </c>
      <c r="E1291" s="257" t="s">
        <v>52</v>
      </c>
      <c r="F1291" s="270" t="s">
        <v>2702</v>
      </c>
      <c r="G1291" s="276">
        <v>0.67580037417499994</v>
      </c>
      <c r="H1291" s="275">
        <v>4.4740631599999997E-3</v>
      </c>
      <c r="I1291" s="275">
        <v>0.59038369800000001</v>
      </c>
      <c r="J1291" s="275">
        <v>1.0707140015E-2</v>
      </c>
      <c r="K1291" s="274">
        <v>7.0235473000000007E-2</v>
      </c>
      <c r="L1291" s="267">
        <v>0.60547821551724146</v>
      </c>
      <c r="M1291" s="263">
        <v>1.9364697</v>
      </c>
      <c r="N1291" s="258">
        <v>6.4531216954271317E-2</v>
      </c>
      <c r="O1291" s="262">
        <v>3.4231877935890002E-6</v>
      </c>
      <c r="P1291" s="262">
        <v>1.2161117289116201E-8</v>
      </c>
      <c r="Q1291" s="262">
        <v>1.3160590474800001E-2</v>
      </c>
      <c r="R1291" s="265">
        <v>1.4643794999999999E-4</v>
      </c>
      <c r="T1291" s="260" t="s">
        <v>1405</v>
      </c>
    </row>
    <row r="1292" spans="2:20">
      <c r="C1292" s="264" t="s">
        <v>1380</v>
      </c>
      <c r="E1292" s="257" t="s">
        <v>52</v>
      </c>
      <c r="F1292" s="270" t="s">
        <v>2703</v>
      </c>
      <c r="G1292" s="276">
        <v>8.7528260480299991E-2</v>
      </c>
      <c r="H1292" s="275">
        <v>9.2912448499999994E-4</v>
      </c>
      <c r="I1292" s="275">
        <v>7.4523742399999995E-2</v>
      </c>
      <c r="J1292" s="275">
        <v>2.6855064953000001E-3</v>
      </c>
      <c r="K1292" s="274">
        <v>9.3898870999999991E-3</v>
      </c>
      <c r="L1292" s="267">
        <v>8.0947302586206887E-2</v>
      </c>
      <c r="M1292" s="263">
        <v>0.40231428000000002</v>
      </c>
      <c r="N1292" s="258">
        <v>1.1872895064355127E-2</v>
      </c>
      <c r="O1292" s="262">
        <v>6.2412852938790004E-7</v>
      </c>
      <c r="P1292" s="262">
        <v>2.4089795597493521E-9</v>
      </c>
      <c r="Q1292" s="262">
        <v>2.4364766524999997E-3</v>
      </c>
      <c r="R1292" s="265">
        <v>4.3733663999999999E-5</v>
      </c>
      <c r="T1292" s="260" t="s">
        <v>1405</v>
      </c>
    </row>
    <row r="1293" spans="2:20">
      <c r="C1293" s="264" t="s">
        <v>1381</v>
      </c>
      <c r="E1293" s="257" t="s">
        <v>52</v>
      </c>
      <c r="F1293" s="270" t="s">
        <v>2704</v>
      </c>
      <c r="G1293" s="276">
        <v>0.43970635765399996</v>
      </c>
      <c r="H1293" s="275">
        <v>4.1314130400000003E-3</v>
      </c>
      <c r="I1293" s="275">
        <v>0.37807174181999997</v>
      </c>
      <c r="J1293" s="275">
        <v>1.0621560794E-2</v>
      </c>
      <c r="K1293" s="274">
        <v>4.6881642000000001E-2</v>
      </c>
      <c r="L1293" s="267">
        <v>0.40415208620689652</v>
      </c>
      <c r="M1293" s="263">
        <v>1.5700921000000001</v>
      </c>
      <c r="N1293" s="258">
        <v>5.8292953073428293E-2</v>
      </c>
      <c r="O1293" s="262">
        <v>3.0852280016549999E-6</v>
      </c>
      <c r="P1293" s="262">
        <v>1.12141993886725E-8</v>
      </c>
      <c r="Q1293" s="262">
        <v>1.0602883322599999E-2</v>
      </c>
      <c r="R1293" s="265">
        <v>1.1815657E-4</v>
      </c>
      <c r="T1293" s="260" t="s">
        <v>1405</v>
      </c>
    </row>
    <row r="1294" spans="2:20">
      <c r="C1294" s="264" t="s">
        <v>1382</v>
      </c>
      <c r="E1294" s="257" t="s">
        <v>52</v>
      </c>
      <c r="F1294" s="270" t="s">
        <v>2705</v>
      </c>
      <c r="G1294" s="276">
        <v>0.14898103596420001</v>
      </c>
      <c r="H1294" s="275">
        <v>1.042818177E-3</v>
      </c>
      <c r="I1294" s="275">
        <v>0.13091230364000001</v>
      </c>
      <c r="J1294" s="275">
        <v>2.7088151472000003E-3</v>
      </c>
      <c r="K1294" s="274">
        <v>1.4317099E-2</v>
      </c>
      <c r="L1294" s="267">
        <v>0.12342326724137931</v>
      </c>
      <c r="M1294" s="263">
        <v>0.38615524000000001</v>
      </c>
      <c r="N1294" s="258">
        <v>1.4775498081267935E-2</v>
      </c>
      <c r="O1294" s="262">
        <v>7.8064779857699995E-7</v>
      </c>
      <c r="P1294" s="262">
        <v>2.884797106940531E-9</v>
      </c>
      <c r="Q1294" s="262">
        <v>2.5936202683000003E-3</v>
      </c>
      <c r="R1294" s="265">
        <v>3.2171251000000001E-5</v>
      </c>
      <c r="T1294" s="260" t="s">
        <v>1405</v>
      </c>
    </row>
    <row r="1295" spans="2:20">
      <c r="C1295" s="264" t="s">
        <v>1383</v>
      </c>
      <c r="E1295" s="257" t="s">
        <v>52</v>
      </c>
      <c r="F1295" s="270" t="s">
        <v>2706</v>
      </c>
      <c r="G1295" s="276">
        <v>0.27193779508999999</v>
      </c>
      <c r="H1295" s="275">
        <v>1.14577098E-2</v>
      </c>
      <c r="I1295" s="275">
        <v>6.9809590800000001E-2</v>
      </c>
      <c r="J1295" s="275">
        <v>2.9106394490000003E-2</v>
      </c>
      <c r="K1295" s="274">
        <v>0.16156409999999999</v>
      </c>
      <c r="L1295" s="267">
        <v>1.3927939655172412</v>
      </c>
      <c r="M1295" s="263">
        <v>15.125443000000001</v>
      </c>
      <c r="N1295" s="258">
        <v>4.0695486740833911E-2</v>
      </c>
      <c r="O1295" s="262">
        <v>1.7440358722800003E-6</v>
      </c>
      <c r="P1295" s="262">
        <v>1.9324314616301403E-8</v>
      </c>
      <c r="Q1295" s="262">
        <v>7.4961536400000001E-2</v>
      </c>
      <c r="R1295" s="265">
        <v>8.4549133000000004E-5</v>
      </c>
      <c r="T1295" s="260" t="s">
        <v>1405</v>
      </c>
    </row>
    <row r="1296" spans="2:20">
      <c r="C1296" s="264" t="s">
        <v>1384</v>
      </c>
      <c r="E1296" s="257" t="s">
        <v>52</v>
      </c>
      <c r="F1296" s="270" t="s">
        <v>2707</v>
      </c>
      <c r="G1296" s="276">
        <v>9.2216745624999999E-2</v>
      </c>
      <c r="H1296" s="275">
        <v>3.1244674399999997E-3</v>
      </c>
      <c r="I1296" s="275">
        <v>5.3839077549999996E-2</v>
      </c>
      <c r="J1296" s="275">
        <v>1.9497512634999999E-2</v>
      </c>
      <c r="K1296" s="274">
        <v>1.5755688E-2</v>
      </c>
      <c r="L1296" s="267">
        <v>0.13582489655172414</v>
      </c>
      <c r="M1296" s="263">
        <v>2.7975059</v>
      </c>
      <c r="N1296" s="258">
        <v>9.1294951729171611E-3</v>
      </c>
      <c r="O1296" s="262">
        <v>3.8575474692999996E-7</v>
      </c>
      <c r="P1296" s="262">
        <v>4.5920014967091003E-9</v>
      </c>
      <c r="Q1296" s="262">
        <v>9.693501240000001E-3</v>
      </c>
      <c r="R1296" s="265">
        <v>3.2301678000000003E-5</v>
      </c>
      <c r="T1296" s="260" t="s">
        <v>1405</v>
      </c>
    </row>
    <row r="1297" spans="3:20">
      <c r="C1297" s="264" t="s">
        <v>1385</v>
      </c>
      <c r="E1297" s="257" t="s">
        <v>52</v>
      </c>
      <c r="F1297" s="270" t="s">
        <v>2708</v>
      </c>
      <c r="G1297" s="276">
        <v>0.29132133730999998</v>
      </c>
      <c r="H1297" s="275">
        <v>1.66761032E-2</v>
      </c>
      <c r="I1297" s="275">
        <v>0.1138403994</v>
      </c>
      <c r="J1297" s="275">
        <v>4.354648471E-2</v>
      </c>
      <c r="K1297" s="274">
        <v>0.11725835</v>
      </c>
      <c r="L1297" s="267">
        <v>1.0108478448275862</v>
      </c>
      <c r="M1297" s="263">
        <v>17.292894</v>
      </c>
      <c r="N1297" s="258">
        <v>4.2491893784019297E-2</v>
      </c>
      <c r="O1297" s="262">
        <v>2.0580211566299999E-6</v>
      </c>
      <c r="P1297" s="262">
        <v>1.32603129175804E-8</v>
      </c>
      <c r="Q1297" s="262">
        <v>6.0260332379999997E-2</v>
      </c>
      <c r="R1297" s="265">
        <v>9.6364651999999998E-5</v>
      </c>
      <c r="T1297" s="260" t="s">
        <v>1405</v>
      </c>
    </row>
    <row r="1298" spans="3:20">
      <c r="C1298" s="264" t="s">
        <v>1386</v>
      </c>
      <c r="E1298" s="257" t="s">
        <v>52</v>
      </c>
      <c r="F1298" s="270" t="s">
        <v>2709</v>
      </c>
      <c r="G1298" s="276">
        <v>0.282815233256</v>
      </c>
      <c r="H1298" s="275">
        <v>4.0413633700000003E-3</v>
      </c>
      <c r="I1298" s="275">
        <v>0.23995390429999999</v>
      </c>
      <c r="J1298" s="275">
        <v>7.4621605860000001E-3</v>
      </c>
      <c r="K1298" s="274">
        <v>3.1357805000000002E-2</v>
      </c>
      <c r="L1298" s="267">
        <v>0.27032590517241378</v>
      </c>
      <c r="M1298" s="263">
        <v>1.3306259</v>
      </c>
      <c r="N1298" s="258">
        <v>4.2262344202979141E-2</v>
      </c>
      <c r="O1298" s="262">
        <v>2.2350028429699998E-6</v>
      </c>
      <c r="P1298" s="262">
        <v>8.1594769189450055E-9</v>
      </c>
      <c r="Q1298" s="262">
        <v>9.6140638411000012E-3</v>
      </c>
      <c r="R1298" s="265">
        <v>1.0251215999999999E-4</v>
      </c>
      <c r="T1298" s="260" t="s">
        <v>1405</v>
      </c>
    </row>
    <row r="1299" spans="3:20">
      <c r="C1299" s="264" t="s">
        <v>1387</v>
      </c>
      <c r="E1299" s="257" t="s">
        <v>52</v>
      </c>
      <c r="F1299" s="270" t="s">
        <v>2710</v>
      </c>
      <c r="G1299" s="276">
        <v>0.42502382428300001</v>
      </c>
      <c r="H1299" s="275">
        <v>1.8842036159999999E-2</v>
      </c>
      <c r="I1299" s="275">
        <v>9.82270596E-2</v>
      </c>
      <c r="J1299" s="275">
        <v>1.9664788523E-2</v>
      </c>
      <c r="K1299" s="274">
        <v>0.28828994000000002</v>
      </c>
      <c r="L1299" s="267">
        <v>2.4852581034482761</v>
      </c>
      <c r="M1299" s="263">
        <v>41.122709</v>
      </c>
      <c r="N1299" s="258">
        <v>5.8777038316884155E-2</v>
      </c>
      <c r="O1299" s="262">
        <v>3.0790082173840004E-6</v>
      </c>
      <c r="P1299" s="262">
        <v>8.7169318954501983E-9</v>
      </c>
      <c r="Q1299" s="262">
        <v>0.28837607363000001</v>
      </c>
      <c r="R1299" s="265">
        <v>2.0701506000000001E-4</v>
      </c>
      <c r="T1299" s="260" t="s">
        <v>1406</v>
      </c>
    </row>
    <row r="1300" spans="3:20">
      <c r="C1300" s="264" t="s">
        <v>1388</v>
      </c>
      <c r="E1300" s="257" t="s">
        <v>52</v>
      </c>
      <c r="F1300" s="270" t="s">
        <v>2711</v>
      </c>
      <c r="G1300" s="276">
        <v>0.21342097516399999</v>
      </c>
      <c r="H1300" s="275">
        <v>1.022592057E-2</v>
      </c>
      <c r="I1300" s="275">
        <v>2.5831941100000002E-2</v>
      </c>
      <c r="J1300" s="275">
        <v>1.9686183493999997E-2</v>
      </c>
      <c r="K1300" s="274">
        <v>0.15767692999999999</v>
      </c>
      <c r="L1300" s="267">
        <v>1.3592838793103448</v>
      </c>
      <c r="M1300" s="263">
        <v>22.871697000000001</v>
      </c>
      <c r="N1300" s="258">
        <v>3.1339016680928498E-2</v>
      </c>
      <c r="O1300" s="262">
        <v>1.6453998249070001E-6</v>
      </c>
      <c r="P1300" s="262">
        <v>4.6073460143597005E-9</v>
      </c>
      <c r="Q1300" s="262">
        <v>0.148143083344</v>
      </c>
      <c r="R1300" s="265">
        <v>3.5286033000000002E-4</v>
      </c>
      <c r="T1300" s="260" t="s">
        <v>1406</v>
      </c>
    </row>
    <row r="1301" spans="3:20">
      <c r="C1301" s="264" t="s">
        <v>1389</v>
      </c>
      <c r="E1301" s="257" t="s">
        <v>52</v>
      </c>
      <c r="F1301" s="270" t="s">
        <v>2712</v>
      </c>
      <c r="G1301" s="276">
        <v>6.8052360882000007E-2</v>
      </c>
      <c r="H1301" s="275">
        <v>3.0008776759999998E-3</v>
      </c>
      <c r="I1301" s="275">
        <v>2.2762725469999998E-2</v>
      </c>
      <c r="J1301" s="275">
        <v>1.3180596736E-2</v>
      </c>
      <c r="K1301" s="274">
        <v>2.9108161E-2</v>
      </c>
      <c r="L1301" s="267">
        <v>0.2509324224137931</v>
      </c>
      <c r="M1301" s="263">
        <v>4.087529</v>
      </c>
      <c r="N1301" s="258">
        <v>8.0385911283478977E-3</v>
      </c>
      <c r="O1301" s="262">
        <v>4.3152642710300001E-7</v>
      </c>
      <c r="P1301" s="262">
        <v>1.1648989836520003E-9</v>
      </c>
      <c r="Q1301" s="262">
        <v>1.6975700765000001E-2</v>
      </c>
      <c r="R1301" s="265">
        <v>4.6341810999999999E-4</v>
      </c>
      <c r="T1301" s="260" t="s">
        <v>1406</v>
      </c>
    </row>
    <row r="1302" spans="3:20">
      <c r="C1302" s="264" t="s">
        <v>1390</v>
      </c>
      <c r="E1302" s="257" t="s">
        <v>52</v>
      </c>
      <c r="F1302" s="270" t="s">
        <v>2713</v>
      </c>
      <c r="G1302" s="276">
        <v>3.8777549586999999E-2</v>
      </c>
      <c r="H1302" s="275">
        <v>8.2275672400000004E-4</v>
      </c>
      <c r="I1302" s="275">
        <v>1.0758157031E-2</v>
      </c>
      <c r="J1302" s="275">
        <v>1.2822312831999999E-2</v>
      </c>
      <c r="K1302" s="274">
        <v>1.4374323E-2</v>
      </c>
      <c r="L1302" s="267">
        <v>0.12391657758620689</v>
      </c>
      <c r="M1302" s="263">
        <v>1.6351057</v>
      </c>
      <c r="N1302" s="258">
        <v>3.4120492793672792E-3</v>
      </c>
      <c r="O1302" s="262">
        <v>1.7756101534770002E-7</v>
      </c>
      <c r="P1302" s="262">
        <v>5.7836847455070007E-10</v>
      </c>
      <c r="Q1302" s="262">
        <v>1.3860059484999999E-2</v>
      </c>
      <c r="R1302" s="265">
        <v>1.0233019E-3</v>
      </c>
      <c r="T1302" s="260" t="s">
        <v>1406</v>
      </c>
    </row>
    <row r="1303" spans="3:20">
      <c r="C1303" s="264" t="s">
        <v>1391</v>
      </c>
      <c r="E1303" s="257" t="s">
        <v>52</v>
      </c>
      <c r="F1303" s="270" t="s">
        <v>2714</v>
      </c>
      <c r="G1303" s="276">
        <v>0.25546562065099998</v>
      </c>
      <c r="H1303" s="275">
        <v>1.149417589E-2</v>
      </c>
      <c r="I1303" s="275">
        <v>2.1282119339999999E-2</v>
      </c>
      <c r="J1303" s="275">
        <v>1.1334565421000002E-2</v>
      </c>
      <c r="K1303" s="274">
        <v>0.21135476</v>
      </c>
      <c r="L1303" s="267">
        <v>1.8220237931034482</v>
      </c>
      <c r="M1303" s="263">
        <v>30.009423000000002</v>
      </c>
      <c r="N1303" s="258">
        <v>3.8816611104048437E-2</v>
      </c>
      <c r="O1303" s="262">
        <v>2.019422424744E-6</v>
      </c>
      <c r="P1303" s="262">
        <v>5.7999999751061002E-9</v>
      </c>
      <c r="Q1303" s="262">
        <v>0.22000244891600002</v>
      </c>
      <c r="R1303" s="265">
        <v>2.8683228999999997E-4</v>
      </c>
      <c r="T1303" s="260" t="s">
        <v>1406</v>
      </c>
    </row>
    <row r="1304" spans="3:20">
      <c r="C1304" s="264" t="s">
        <v>1392</v>
      </c>
      <c r="E1304" s="257" t="s">
        <v>52</v>
      </c>
      <c r="F1304" s="270" t="s">
        <v>2715</v>
      </c>
      <c r="G1304" s="276">
        <v>6.8262130170000004E-2</v>
      </c>
      <c r="H1304" s="275">
        <v>1.8521992770000001E-3</v>
      </c>
      <c r="I1304" s="275">
        <v>2.8975674229999998E-2</v>
      </c>
      <c r="J1304" s="275">
        <v>1.5529198663E-2</v>
      </c>
      <c r="K1304" s="274">
        <v>2.1905058000000002E-2</v>
      </c>
      <c r="L1304" s="267">
        <v>0.18883670689655171</v>
      </c>
      <c r="M1304" s="263">
        <v>2.3334749000000001</v>
      </c>
      <c r="N1304" s="258">
        <v>6.2372611743513424E-3</v>
      </c>
      <c r="O1304" s="262">
        <v>3.3014660816490001E-7</v>
      </c>
      <c r="P1304" s="262">
        <v>9.9626094511773986E-10</v>
      </c>
      <c r="Q1304" s="262">
        <v>1.6986019762000003E-2</v>
      </c>
      <c r="R1304" s="265">
        <v>8.3743187000000002E-4</v>
      </c>
      <c r="T1304" s="260" t="s">
        <v>1406</v>
      </c>
    </row>
    <row r="1305" spans="3:20">
      <c r="C1305" s="264" t="s">
        <v>1393</v>
      </c>
      <c r="E1305" s="257" t="s">
        <v>52</v>
      </c>
      <c r="F1305" s="270" t="s">
        <v>2716</v>
      </c>
      <c r="G1305" s="276">
        <v>0.2162712863406509</v>
      </c>
      <c r="H1305" s="275">
        <v>6.0533617899999996E-3</v>
      </c>
      <c r="I1305" s="275">
        <v>0.12398498013000001</v>
      </c>
      <c r="J1305" s="275">
        <v>2.0355687420650918E-2</v>
      </c>
      <c r="K1305" s="274">
        <v>6.5877256999999995E-2</v>
      </c>
      <c r="L1305" s="267">
        <v>0.56790738793103446</v>
      </c>
      <c r="M1305" s="263">
        <v>5.9927048999999997</v>
      </c>
      <c r="N1305" s="258">
        <v>2.0884881354365246E-2</v>
      </c>
      <c r="O1305" s="262">
        <v>1.1120378415017002E-6</v>
      </c>
      <c r="P1305" s="262">
        <v>3.2225471731139204E-9</v>
      </c>
      <c r="Q1305" s="262">
        <v>5.0237221569999997E-2</v>
      </c>
      <c r="R1305" s="265">
        <v>1.6587500000000001E-3</v>
      </c>
      <c r="T1305" s="260" t="s">
        <v>1406</v>
      </c>
    </row>
    <row r="1306" spans="3:20">
      <c r="C1306" s="264" t="s">
        <v>1394</v>
      </c>
      <c r="E1306" s="257" t="s">
        <v>52</v>
      </c>
      <c r="F1306" s="270" t="s">
        <v>2717</v>
      </c>
      <c r="G1306" s="276">
        <v>3.0759292394999999E-2</v>
      </c>
      <c r="H1306" s="275">
        <v>8.400770379999999E-4</v>
      </c>
      <c r="I1306" s="275">
        <v>1.1325260549999999E-2</v>
      </c>
      <c r="J1306" s="275">
        <v>7.834380807E-3</v>
      </c>
      <c r="K1306" s="274">
        <v>1.0759573999999999E-2</v>
      </c>
      <c r="L1306" s="267">
        <v>9.2754948275862059E-2</v>
      </c>
      <c r="M1306" s="263">
        <v>1.2185908000000001</v>
      </c>
      <c r="N1306" s="258">
        <v>2.8843136244280916E-3</v>
      </c>
      <c r="O1306" s="262">
        <v>1.5219270701599999E-7</v>
      </c>
      <c r="P1306" s="262">
        <v>4.6479251551159E-10</v>
      </c>
      <c r="Q1306" s="262">
        <v>8.6622265570000002E-3</v>
      </c>
      <c r="R1306" s="265">
        <v>5.1807139999999997E-4</v>
      </c>
      <c r="T1306" s="260" t="s">
        <v>1406</v>
      </c>
    </row>
    <row r="1307" spans="3:20">
      <c r="C1307" s="264" t="s">
        <v>1395</v>
      </c>
      <c r="E1307" s="257" t="s">
        <v>52</v>
      </c>
      <c r="F1307" s="270" t="s">
        <v>2718</v>
      </c>
      <c r="G1307" s="276">
        <v>3.4034531795000003E-2</v>
      </c>
      <c r="H1307" s="275">
        <v>9.1963332200000001E-4</v>
      </c>
      <c r="I1307" s="275">
        <v>1.1984466649999999E-2</v>
      </c>
      <c r="J1307" s="275">
        <v>9.2423478229999995E-3</v>
      </c>
      <c r="K1307" s="274">
        <v>1.1888084E-2</v>
      </c>
      <c r="L1307" s="267">
        <v>0.10248348275862068</v>
      </c>
      <c r="M1307" s="263">
        <v>1.3607681</v>
      </c>
      <c r="N1307" s="258">
        <v>3.1546874294601803E-3</v>
      </c>
      <c r="O1307" s="262">
        <v>1.662611832196E-7</v>
      </c>
      <c r="P1307" s="262">
        <v>5.1178044930884004E-10</v>
      </c>
      <c r="Q1307" s="262">
        <v>9.673795679000001E-3</v>
      </c>
      <c r="R1307" s="265">
        <v>5.6375217000000002E-4</v>
      </c>
      <c r="T1307" s="260" t="s">
        <v>1406</v>
      </c>
    </row>
    <row r="1308" spans="3:20">
      <c r="C1308" s="264" t="s">
        <v>1396</v>
      </c>
      <c r="E1308" s="257" t="s">
        <v>52</v>
      </c>
      <c r="F1308" s="270" t="s">
        <v>2719</v>
      </c>
      <c r="G1308" s="276">
        <v>0.57492718462900005</v>
      </c>
      <c r="H1308" s="275">
        <v>2.3972221249999995E-2</v>
      </c>
      <c r="I1308" s="275">
        <v>9.5470951000000012E-2</v>
      </c>
      <c r="J1308" s="275">
        <v>1.7568712379000002E-2</v>
      </c>
      <c r="K1308" s="274">
        <v>0.43791530000000001</v>
      </c>
      <c r="L1308" s="267">
        <v>3.775131896551724</v>
      </c>
      <c r="M1308" s="263">
        <v>62.355882000000001</v>
      </c>
      <c r="N1308" s="258">
        <v>8.1410046226562713E-2</v>
      </c>
      <c r="O1308" s="262">
        <v>4.1876998906409998E-6</v>
      </c>
      <c r="P1308" s="262">
        <v>1.3690471658047798E-8</v>
      </c>
      <c r="Q1308" s="262">
        <v>0.45440065746700004</v>
      </c>
      <c r="R1308" s="265">
        <v>4.4520437999999999E-4</v>
      </c>
      <c r="T1308" s="260" t="s">
        <v>1406</v>
      </c>
    </row>
    <row r="1309" spans="3:20">
      <c r="C1309" s="264" t="s">
        <v>1397</v>
      </c>
      <c r="E1309" s="257" t="s">
        <v>52</v>
      </c>
      <c r="F1309" s="270" t="s">
        <v>2720</v>
      </c>
      <c r="G1309" s="276">
        <v>0.63938718963999996</v>
      </c>
      <c r="H1309" s="275">
        <v>2.7503450200000001E-2</v>
      </c>
      <c r="I1309" s="275">
        <v>4.6393193899999997E-2</v>
      </c>
      <c r="J1309" s="275">
        <v>3.9817405540000003E-2</v>
      </c>
      <c r="K1309" s="274">
        <v>0.52567313999999998</v>
      </c>
      <c r="L1309" s="267">
        <v>4.5316649999999994</v>
      </c>
      <c r="M1309" s="263">
        <v>74.237654000000006</v>
      </c>
      <c r="N1309" s="258">
        <v>9.5594386679974941E-2</v>
      </c>
      <c r="O1309" s="262">
        <v>4.9647033000470016E-6</v>
      </c>
      <c r="P1309" s="262">
        <v>1.4380215500116397E-8</v>
      </c>
      <c r="Q1309" s="262">
        <v>0.554463693546</v>
      </c>
      <c r="R1309" s="265">
        <v>2.7261863999999999E-3</v>
      </c>
      <c r="T1309" s="260" t="s">
        <v>1406</v>
      </c>
    </row>
    <row r="1310" spans="3:20">
      <c r="C1310" s="264" t="s">
        <v>1398</v>
      </c>
      <c r="E1310" s="257" t="s">
        <v>52</v>
      </c>
      <c r="F1310" s="270" t="s">
        <v>2721</v>
      </c>
      <c r="G1310" s="276">
        <v>4.5851960444999992E-2</v>
      </c>
      <c r="H1310" s="275">
        <v>1.9902296889999999E-3</v>
      </c>
      <c r="I1310" s="275">
        <v>1.595611471E-2</v>
      </c>
      <c r="J1310" s="275">
        <v>8.8624810459999991E-3</v>
      </c>
      <c r="K1310" s="274">
        <v>1.9043134999999999E-2</v>
      </c>
      <c r="L1310" s="267">
        <v>0.16416495689655172</v>
      </c>
      <c r="M1310" s="263">
        <v>2.6288925999999999</v>
      </c>
      <c r="N1310" s="258">
        <v>5.3187777659820827E-3</v>
      </c>
      <c r="O1310" s="262">
        <v>2.8545761168599995E-7</v>
      </c>
      <c r="P1310" s="262">
        <v>7.7684880154749982E-10</v>
      </c>
      <c r="Q1310" s="262">
        <v>1.0907452997999998E-2</v>
      </c>
      <c r="R1310" s="265">
        <v>3.0139863000000001E-4</v>
      </c>
      <c r="T1310" s="260" t="s">
        <v>1406</v>
      </c>
    </row>
    <row r="1311" spans="3:20">
      <c r="C1311" s="264" t="s">
        <v>1399</v>
      </c>
      <c r="E1311" s="257" t="s">
        <v>52</v>
      </c>
      <c r="F1311" s="270" t="s">
        <v>2722</v>
      </c>
      <c r="G1311" s="276">
        <v>0.12947106205</v>
      </c>
      <c r="H1311" s="275">
        <v>5.9228056379999998E-3</v>
      </c>
      <c r="I1311" s="275">
        <v>1.38951432E-2</v>
      </c>
      <c r="J1311" s="275">
        <v>1.0082994212000001E-2</v>
      </c>
      <c r="K1311" s="274">
        <v>9.9570118999999999E-2</v>
      </c>
      <c r="L1311" s="267">
        <v>0.8583630948275861</v>
      </c>
      <c r="M1311" s="263">
        <v>14.251901</v>
      </c>
      <c r="N1311" s="258">
        <v>1.9077188773644897E-2</v>
      </c>
      <c r="O1311" s="262">
        <v>9.9699889176500018E-7</v>
      </c>
      <c r="P1311" s="262">
        <v>2.8345740478709001E-9</v>
      </c>
      <c r="Q1311" s="262">
        <v>9.8725670586999992E-2</v>
      </c>
      <c r="R1311" s="265">
        <v>2.4041929E-4</v>
      </c>
      <c r="T1311" s="260" t="s">
        <v>1406</v>
      </c>
    </row>
    <row r="1312" spans="3:20">
      <c r="C1312" s="264" t="s">
        <v>1400</v>
      </c>
      <c r="E1312" s="257" t="s">
        <v>52</v>
      </c>
      <c r="F1312" s="270" t="s">
        <v>2723</v>
      </c>
      <c r="G1312" s="276">
        <v>0.122945119741</v>
      </c>
      <c r="H1312" s="275">
        <v>5.6287125619999996E-3</v>
      </c>
      <c r="I1312" s="275">
        <v>1.321028994E-2</v>
      </c>
      <c r="J1312" s="275">
        <v>9.5657182390000012E-3</v>
      </c>
      <c r="K1312" s="274">
        <v>9.4540398999999997E-2</v>
      </c>
      <c r="L1312" s="267">
        <v>0.8150034396551723</v>
      </c>
      <c r="M1312" s="263">
        <v>13.533931000000001</v>
      </c>
      <c r="N1312" s="258">
        <v>1.811977787834608E-2</v>
      </c>
      <c r="O1312" s="262">
        <v>9.4701122175900001E-7</v>
      </c>
      <c r="P1312" s="262">
        <v>2.6918265563643999E-9</v>
      </c>
      <c r="Q1312" s="262">
        <v>9.3696492276000007E-2</v>
      </c>
      <c r="R1312" s="265">
        <v>2.2555047999999999E-4</v>
      </c>
      <c r="T1312" s="260" t="s">
        <v>1406</v>
      </c>
    </row>
    <row r="1313" spans="3:20">
      <c r="C1313" s="264" t="s">
        <v>1401</v>
      </c>
      <c r="E1313" s="257" t="s">
        <v>52</v>
      </c>
      <c r="F1313" s="270" t="s">
        <v>2724</v>
      </c>
      <c r="G1313" s="276">
        <v>0.12210757590538909</v>
      </c>
      <c r="H1313" s="275">
        <v>3.5576770760000001E-3</v>
      </c>
      <c r="I1313" s="275">
        <v>7.3771452661000006E-2</v>
      </c>
      <c r="J1313" s="275">
        <v>8.9315211683890748E-3</v>
      </c>
      <c r="K1313" s="274">
        <v>3.5846925000000002E-2</v>
      </c>
      <c r="L1313" s="267">
        <v>0.30902521551724138</v>
      </c>
      <c r="M1313" s="263">
        <v>3.0625787</v>
      </c>
      <c r="N1313" s="258">
        <v>1.1775739087516746E-2</v>
      </c>
      <c r="O1313" s="262">
        <v>6.2850532886649983E-7</v>
      </c>
      <c r="P1313" s="262">
        <v>1.8109180811520197E-9</v>
      </c>
      <c r="Q1313" s="262">
        <v>2.5279088639999999E-2</v>
      </c>
      <c r="R1313" s="265">
        <v>7.5361424000000002E-4</v>
      </c>
      <c r="T1313" s="260" t="s">
        <v>1406</v>
      </c>
    </row>
    <row r="1314" spans="3:20">
      <c r="C1314" s="264" t="s">
        <v>1402</v>
      </c>
      <c r="E1314" s="257" t="s">
        <v>52</v>
      </c>
      <c r="F1314" s="270" t="s">
        <v>2725</v>
      </c>
      <c r="G1314" s="276">
        <v>4.2724031846761518E-2</v>
      </c>
      <c r="H1314" s="275">
        <v>1.9492268650000001E-3</v>
      </c>
      <c r="I1314" s="275">
        <v>1.5205337590000001E-2</v>
      </c>
      <c r="J1314" s="275">
        <v>7.0785623917615182E-3</v>
      </c>
      <c r="K1314" s="274">
        <v>1.8490904999999998E-2</v>
      </c>
      <c r="L1314" s="267">
        <v>0.15940435344827583</v>
      </c>
      <c r="M1314" s="263">
        <v>2.5744037</v>
      </c>
      <c r="N1314" s="258">
        <v>5.1596207427921578E-3</v>
      </c>
      <c r="O1314" s="262">
        <v>2.7737570768299994E-7</v>
      </c>
      <c r="P1314" s="262">
        <v>7.416796345606E-10</v>
      </c>
      <c r="Q1314" s="262">
        <v>1.042855987E-2</v>
      </c>
      <c r="R1314" s="265">
        <v>2.7336229000000001E-4</v>
      </c>
      <c r="T1314" s="260" t="s">
        <v>1406</v>
      </c>
    </row>
    <row r="1315" spans="3:20">
      <c r="C1315" s="264" t="s">
        <v>1403</v>
      </c>
      <c r="E1315" s="257" t="s">
        <v>52</v>
      </c>
      <c r="F1315" s="270" t="s">
        <v>2726</v>
      </c>
      <c r="G1315" s="276">
        <v>3.9303514811000001E-2</v>
      </c>
      <c r="H1315" s="275">
        <v>8.2923559999999999E-4</v>
      </c>
      <c r="I1315" s="275">
        <v>1.0774709087000001E-2</v>
      </c>
      <c r="J1315" s="275">
        <v>1.3088499124000001E-2</v>
      </c>
      <c r="K1315" s="274">
        <v>1.4611071E-2</v>
      </c>
      <c r="L1315" s="267">
        <v>0.12595750862068963</v>
      </c>
      <c r="M1315" s="263">
        <v>1.6651886</v>
      </c>
      <c r="N1315" s="258">
        <v>3.4551238571245316E-3</v>
      </c>
      <c r="O1315" s="262">
        <v>1.797444191233E-7</v>
      </c>
      <c r="P1315" s="262">
        <v>5.8629378837241996E-10</v>
      </c>
      <c r="Q1315" s="262">
        <v>1.4123443649999999E-2</v>
      </c>
      <c r="R1315" s="265">
        <v>1.0483376000000001E-3</v>
      </c>
      <c r="T1315" s="260" t="s">
        <v>1406</v>
      </c>
    </row>
    <row r="1316" spans="3:20">
      <c r="N1316" s="266"/>
      <c r="R1316" s="271"/>
    </row>
    <row r="1317" spans="3:20">
      <c r="C1317" s="273" t="s">
        <v>1561</v>
      </c>
      <c r="D1317" s="272" t="s">
        <v>5020</v>
      </c>
      <c r="N1317" s="266"/>
      <c r="R1317" s="271"/>
    </row>
    <row r="1318" spans="3:20">
      <c r="C1318" s="264" t="s">
        <v>1562</v>
      </c>
      <c r="E1318" s="257" t="s">
        <v>52</v>
      </c>
      <c r="F1318" s="270" t="s">
        <v>2727</v>
      </c>
      <c r="G1318" s="269">
        <v>0.35002480114452139</v>
      </c>
      <c r="H1318" s="268">
        <v>1.548970727E-2</v>
      </c>
      <c r="I1318" s="268">
        <v>2.3601330930000001E-2</v>
      </c>
      <c r="J1318" s="268">
        <v>2.0352229445214048E-3</v>
      </c>
      <c r="K1318" s="268">
        <v>0.30889854</v>
      </c>
      <c r="L1318" s="267">
        <v>2.6629184482758621</v>
      </c>
      <c r="M1318" s="263">
        <v>43.748167000000002</v>
      </c>
      <c r="N1318" s="266">
        <v>5.4808493095128273E-2</v>
      </c>
      <c r="O1318" s="262">
        <v>2.8387808180059999E-6</v>
      </c>
      <c r="P1318" s="262">
        <v>8.2124259084199007E-9</v>
      </c>
      <c r="Q1318" s="262">
        <v>0.33860020905400001</v>
      </c>
      <c r="R1318" s="265">
        <v>1.3799381000000001E-4</v>
      </c>
      <c r="T1318" s="260" t="s">
        <v>1165</v>
      </c>
    </row>
    <row r="1319" spans="3:20">
      <c r="C1319" s="264" t="s">
        <v>1563</v>
      </c>
      <c r="E1319" s="257" t="s">
        <v>52</v>
      </c>
      <c r="F1319" s="270" t="s">
        <v>2728</v>
      </c>
      <c r="G1319" s="269">
        <v>0.52310922063152143</v>
      </c>
      <c r="H1319" s="268">
        <v>2.319250497E-2</v>
      </c>
      <c r="I1319" s="268">
        <v>3.4141352679999994E-2</v>
      </c>
      <c r="J1319" s="268">
        <v>3.0077029815214051E-3</v>
      </c>
      <c r="K1319" s="268">
        <v>0.46276766000000003</v>
      </c>
      <c r="L1319" s="267">
        <v>3.9893763793103449</v>
      </c>
      <c r="M1319" s="263">
        <v>65.545154999999994</v>
      </c>
      <c r="N1319" s="266">
        <v>8.2077849995974048E-2</v>
      </c>
      <c r="O1319" s="262">
        <v>4.2514181310580017E-6</v>
      </c>
      <c r="P1319" s="262">
        <v>1.2288703939509599E-8</v>
      </c>
      <c r="Q1319" s="262">
        <v>0.50727680520099994</v>
      </c>
      <c r="R1319" s="265">
        <v>2.0366264999999999E-4</v>
      </c>
      <c r="T1319" s="260" t="s">
        <v>1165</v>
      </c>
    </row>
    <row r="1320" spans="3:20">
      <c r="C1320" s="264" t="s">
        <v>1564</v>
      </c>
      <c r="E1320" s="257" t="s">
        <v>52</v>
      </c>
      <c r="F1320" s="270" t="s">
        <v>2729</v>
      </c>
      <c r="G1320" s="269">
        <v>0.17694039105082141</v>
      </c>
      <c r="H1320" s="268">
        <v>7.7869083999999996E-3</v>
      </c>
      <c r="I1320" s="268">
        <v>1.306130967E-2</v>
      </c>
      <c r="J1320" s="268">
        <v>1.0627429808214048E-3</v>
      </c>
      <c r="K1320" s="268">
        <v>0.15502943</v>
      </c>
      <c r="L1320" s="267">
        <v>1.3364606034482758</v>
      </c>
      <c r="M1320" s="263">
        <v>21.951180000000001</v>
      </c>
      <c r="N1320" s="266">
        <v>2.7539137658050789E-2</v>
      </c>
      <c r="O1320" s="262">
        <v>1.4261436051526003E-6</v>
      </c>
      <c r="P1320" s="262">
        <v>4.136147476930298E-9</v>
      </c>
      <c r="Q1320" s="262">
        <v>0.16992361290800001</v>
      </c>
      <c r="R1320" s="265">
        <v>7.2324982999999996E-5</v>
      </c>
      <c r="T1320" s="260" t="s">
        <v>1165</v>
      </c>
    </row>
    <row r="1321" spans="3:20">
      <c r="C1321" s="264" t="s">
        <v>1565</v>
      </c>
      <c r="E1321" s="257" t="s">
        <v>52</v>
      </c>
      <c r="F1321" s="270" t="s">
        <v>2730</v>
      </c>
      <c r="G1321" s="269">
        <v>0.13066483471166071</v>
      </c>
      <c r="H1321" s="268">
        <v>5.8902507760000009E-3</v>
      </c>
      <c r="I1321" s="268">
        <v>1.1400682650000001E-2</v>
      </c>
      <c r="J1321" s="268">
        <v>2.8324612856606966E-3</v>
      </c>
      <c r="K1321" s="268">
        <v>0.11054144</v>
      </c>
      <c r="L1321" s="267">
        <v>0.95294344827586208</v>
      </c>
      <c r="M1321" s="263">
        <v>15.715408999999999</v>
      </c>
      <c r="N1321" s="266">
        <v>2.0048032837107124E-2</v>
      </c>
      <c r="O1321" s="262">
        <v>1.0414738603930001E-6</v>
      </c>
      <c r="P1321" s="262">
        <v>3.0044357221149002E-9</v>
      </c>
      <c r="Q1321" s="262">
        <v>0.116517663986</v>
      </c>
      <c r="R1321" s="265">
        <v>5.5430662E-5</v>
      </c>
      <c r="T1321" s="260" t="s">
        <v>1165</v>
      </c>
    </row>
    <row r="1322" spans="3:20">
      <c r="C1322" s="264" t="s">
        <v>1566</v>
      </c>
      <c r="E1322" s="257" t="s">
        <v>52</v>
      </c>
      <c r="F1322" s="270" t="s">
        <v>2731</v>
      </c>
      <c r="G1322" s="269">
        <v>0.2034724335524494</v>
      </c>
      <c r="H1322" s="268">
        <v>9.0285654600000004E-3</v>
      </c>
      <c r="I1322" s="268">
        <v>1.5127813570000001E-2</v>
      </c>
      <c r="J1322" s="268">
        <v>2.159034522449403E-3</v>
      </c>
      <c r="K1322" s="268">
        <v>0.17715702</v>
      </c>
      <c r="L1322" s="267">
        <v>1.5272156896551723</v>
      </c>
      <c r="M1322" s="263">
        <v>25.026783999999999</v>
      </c>
      <c r="N1322" s="266">
        <v>3.1569412148434846E-2</v>
      </c>
      <c r="O1322" s="262">
        <v>1.6366133595469999E-6</v>
      </c>
      <c r="P1322" s="262">
        <v>4.7423471468561009E-9</v>
      </c>
      <c r="Q1322" s="262">
        <v>0.19057654437800001</v>
      </c>
      <c r="R1322" s="265">
        <v>8.2578521999999996E-5</v>
      </c>
      <c r="T1322" s="260" t="s">
        <v>1165</v>
      </c>
    </row>
    <row r="1323" spans="3:20">
      <c r="C1323" s="264" t="s">
        <v>1567</v>
      </c>
      <c r="E1323" s="257" t="s">
        <v>52</v>
      </c>
      <c r="F1323" s="270" t="s">
        <v>2732</v>
      </c>
      <c r="G1323" s="269">
        <v>0.3031000302245494</v>
      </c>
      <c r="H1323" s="268">
        <v>1.3494900419999999E-2</v>
      </c>
      <c r="I1323" s="268">
        <v>2.1361443599999998E-2</v>
      </c>
      <c r="J1323" s="268">
        <v>3.1901962045494032E-3</v>
      </c>
      <c r="K1323" s="268">
        <v>0.26505349</v>
      </c>
      <c r="L1323" s="267">
        <v>2.2849438793103447</v>
      </c>
      <c r="M1323" s="263">
        <v>37.448968000000001</v>
      </c>
      <c r="N1323" s="266">
        <v>4.7199618900349558E-2</v>
      </c>
      <c r="O1323" s="262">
        <v>2.4471471942780002E-6</v>
      </c>
      <c r="P1323" s="262">
        <v>7.0806130445596999E-9</v>
      </c>
      <c r="Q1323" s="262">
        <v>0.28513246843500001</v>
      </c>
      <c r="R1323" s="265">
        <v>1.2034435E-4</v>
      </c>
      <c r="T1323" s="260" t="s">
        <v>1165</v>
      </c>
    </row>
    <row r="1324" spans="3:20">
      <c r="C1324" s="264" t="s">
        <v>1568</v>
      </c>
      <c r="E1324" s="257" t="s">
        <v>52</v>
      </c>
      <c r="F1324" s="270" t="s">
        <v>2733</v>
      </c>
      <c r="G1324" s="269">
        <v>0.1037682042985494</v>
      </c>
      <c r="H1324" s="268">
        <v>4.5587948330000003E-3</v>
      </c>
      <c r="I1324" s="268">
        <v>8.8893897799999996E-3</v>
      </c>
      <c r="J1324" s="268">
        <v>1.1270796855494029E-3</v>
      </c>
      <c r="K1324" s="268">
        <v>8.9192939999999998E-2</v>
      </c>
      <c r="L1324" s="267">
        <v>0.76890465517241369</v>
      </c>
      <c r="M1324" s="263">
        <v>12.595045000000001</v>
      </c>
      <c r="N1324" s="266">
        <v>1.592718008181656E-2</v>
      </c>
      <c r="O1324" s="262">
        <v>8.254559138019001E-7</v>
      </c>
      <c r="P1324" s="262">
        <v>2.4022827077500009E-9</v>
      </c>
      <c r="Q1324" s="262">
        <v>9.5947875264000004E-2</v>
      </c>
      <c r="R1324" s="265">
        <v>4.4783638E-5</v>
      </c>
      <c r="T1324" s="260" t="s">
        <v>1165</v>
      </c>
    </row>
    <row r="1325" spans="3:20">
      <c r="C1325" s="264" t="s">
        <v>1569</v>
      </c>
      <c r="E1325" s="257" t="s">
        <v>52</v>
      </c>
      <c r="F1325" s="270" t="s">
        <v>2734</v>
      </c>
      <c r="G1325" s="269">
        <v>0.29209818441689467</v>
      </c>
      <c r="H1325" s="268">
        <v>1.288362763E-2</v>
      </c>
      <c r="I1325" s="268">
        <v>2.3824366610000001E-2</v>
      </c>
      <c r="J1325" s="268">
        <v>3.2202801768946737E-3</v>
      </c>
      <c r="K1325" s="268">
        <v>0.25216991</v>
      </c>
      <c r="L1325" s="267">
        <v>2.1738785344827587</v>
      </c>
      <c r="M1325" s="263">
        <v>35.609383999999999</v>
      </c>
      <c r="N1325" s="266">
        <v>4.5001761966155358E-2</v>
      </c>
      <c r="O1325" s="262">
        <v>2.3333599431409993E-6</v>
      </c>
      <c r="P1325" s="262">
        <v>6.7542793633207993E-9</v>
      </c>
      <c r="Q1325" s="262">
        <v>0.27120321109000001</v>
      </c>
      <c r="R1325" s="265">
        <v>1.2897043E-4</v>
      </c>
      <c r="T1325" s="260" t="s">
        <v>1573</v>
      </c>
    </row>
    <row r="1326" spans="3:20">
      <c r="C1326" s="264" t="s">
        <v>1570</v>
      </c>
      <c r="E1326" s="257" t="s">
        <v>52</v>
      </c>
      <c r="F1326" s="270" t="s">
        <v>2735</v>
      </c>
      <c r="G1326" s="269">
        <v>4.1797805066499993E-2</v>
      </c>
      <c r="H1326" s="268">
        <v>9.7756606799999997E-4</v>
      </c>
      <c r="I1326" s="268">
        <v>6.3432746800000002E-3</v>
      </c>
      <c r="J1326" s="268">
        <v>2.5300031418499999E-2</v>
      </c>
      <c r="K1326" s="268">
        <v>9.1769329000000004E-3</v>
      </c>
      <c r="L1326" s="267">
        <v>7.9111490517241381E-2</v>
      </c>
      <c r="M1326" s="263">
        <v>1.4556340000000001</v>
      </c>
      <c r="N1326" s="266">
        <v>2.6685245245043803E-3</v>
      </c>
      <c r="O1326" s="262">
        <v>1.2831104714970003E-7</v>
      </c>
      <c r="P1326" s="262">
        <v>8.4155317991989982E-10</v>
      </c>
      <c r="Q1326" s="262">
        <v>5.3001673440000001E-3</v>
      </c>
      <c r="R1326" s="265">
        <v>3.4491964999999999E-5</v>
      </c>
      <c r="T1326" s="260" t="s">
        <v>1574</v>
      </c>
    </row>
    <row r="1327" spans="3:20">
      <c r="C1327" s="264" t="s">
        <v>1571</v>
      </c>
      <c r="E1327" s="257" t="s">
        <v>52</v>
      </c>
      <c r="F1327" s="270" t="s">
        <v>2736</v>
      </c>
      <c r="G1327" s="269">
        <v>3.7637805066499996E-2</v>
      </c>
      <c r="H1327" s="268">
        <v>9.7756606799999997E-4</v>
      </c>
      <c r="I1327" s="268">
        <v>6.3432746800000002E-3</v>
      </c>
      <c r="J1327" s="268">
        <v>2.1140031418499999E-2</v>
      </c>
      <c r="K1327" s="268">
        <v>9.1769329000000004E-3</v>
      </c>
      <c r="L1327" s="267">
        <v>7.9111490517241381E-2</v>
      </c>
      <c r="M1327" s="263">
        <v>1.4556340000000001</v>
      </c>
      <c r="N1327" s="266">
        <v>3.5549697174122128E-3</v>
      </c>
      <c r="O1327" s="262">
        <v>1.9336438064970001E-7</v>
      </c>
      <c r="P1327" s="262">
        <v>4.6717469991960001E-10</v>
      </c>
      <c r="Q1327" s="262">
        <v>5.3001673440000001E-3</v>
      </c>
      <c r="R1327" s="265">
        <v>3.2770556000000001E-5</v>
      </c>
      <c r="T1327" s="260" t="s">
        <v>1574</v>
      </c>
    </row>
    <row r="1328" spans="3:20">
      <c r="C1328" s="264" t="s">
        <v>1572</v>
      </c>
      <c r="E1328" s="257" t="s">
        <v>52</v>
      </c>
      <c r="F1328" s="270" t="s">
        <v>2737</v>
      </c>
      <c r="G1328" s="269">
        <v>0.12947106205</v>
      </c>
      <c r="H1328" s="268">
        <v>5.9228056379999998E-3</v>
      </c>
      <c r="I1328" s="268">
        <v>1.38951432E-2</v>
      </c>
      <c r="J1328" s="268">
        <v>1.0082994212000001E-2</v>
      </c>
      <c r="K1328" s="268">
        <v>9.9570118999999999E-2</v>
      </c>
      <c r="L1328" s="267">
        <v>0.8583630948275861</v>
      </c>
      <c r="M1328" s="263">
        <v>14.251901</v>
      </c>
      <c r="N1328" s="266">
        <v>1.9077188773644897E-2</v>
      </c>
      <c r="O1328" s="262">
        <v>9.9699889176500018E-7</v>
      </c>
      <c r="P1328" s="262">
        <v>2.8345740478709001E-9</v>
      </c>
      <c r="Q1328" s="262">
        <v>9.8725670586999992E-2</v>
      </c>
      <c r="R1328" s="265">
        <v>2.4041929E-4</v>
      </c>
      <c r="T1328" s="260" t="s">
        <v>1406</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57"/>
  <sheetViews>
    <sheetView zoomScale="125" zoomScaleNormal="65" workbookViewId="0">
      <pane xSplit="2" ySplit="6" topLeftCell="C7" activePane="bottomRight" state="frozen"/>
      <selection pane="topRight" activeCell="C1" sqref="C1"/>
      <selection pane="bottomLeft" activeCell="A7" sqref="A7"/>
      <selection pane="bottomRight" activeCell="J45" sqref="J45"/>
    </sheetView>
  </sheetViews>
  <sheetFormatPr defaultColWidth="8.77734375" defaultRowHeight="13.2"/>
  <cols>
    <col min="1" max="1" width="4.109375" customWidth="1"/>
    <col min="2" max="2" width="91.33203125" customWidth="1"/>
    <col min="3" max="3" width="10.77734375" customWidth="1"/>
    <col min="4" max="4" width="13.77734375" customWidth="1"/>
    <col min="5" max="5" width="12.6640625" customWidth="1"/>
    <col min="6" max="6" width="13.109375" customWidth="1"/>
    <col min="7" max="7" width="13.77734375" customWidth="1"/>
    <col min="8" max="8" width="10.6640625" customWidth="1"/>
    <col min="9" max="9" width="12.109375" customWidth="1"/>
    <col min="10" max="10" width="12.77734375" customWidth="1"/>
    <col min="11" max="12" width="9.44140625" customWidth="1"/>
    <col min="13" max="13" width="11.109375" customWidth="1"/>
    <col min="14" max="14" width="10.77734375" bestFit="1" customWidth="1"/>
    <col min="15" max="15" width="7.77734375" customWidth="1"/>
    <col min="16" max="16" width="10.77734375" bestFit="1" customWidth="1"/>
    <col min="17" max="18" width="12.109375" customWidth="1"/>
    <col min="19" max="19" width="4" customWidth="1"/>
  </cols>
  <sheetData>
    <row r="1" spans="1:20">
      <c r="A1" s="1"/>
      <c r="B1" s="29" t="s">
        <v>2876</v>
      </c>
      <c r="K1" s="1"/>
      <c r="N1" s="18"/>
      <c r="T1" s="1"/>
    </row>
    <row r="2" spans="1:20">
      <c r="B2" s="193" t="s">
        <v>2877</v>
      </c>
      <c r="C2" s="24"/>
      <c r="D2" s="24"/>
      <c r="E2" s="24"/>
      <c r="F2" s="24"/>
      <c r="H2" s="24"/>
      <c r="J2" s="24"/>
      <c r="K2" s="148"/>
      <c r="L2" s="24"/>
      <c r="M2" s="24"/>
      <c r="T2" s="10"/>
    </row>
    <row r="3" spans="1:20">
      <c r="A3" s="3"/>
      <c r="B3" s="39"/>
      <c r="T3" s="19"/>
    </row>
    <row r="4" spans="1:20">
      <c r="A4" s="11"/>
      <c r="B4" s="11" t="s">
        <v>43</v>
      </c>
      <c r="C4" s="20" t="s">
        <v>34</v>
      </c>
      <c r="D4" s="76" t="s">
        <v>1071</v>
      </c>
      <c r="E4" s="76" t="s">
        <v>1071</v>
      </c>
      <c r="F4" s="76" t="s">
        <v>1071</v>
      </c>
      <c r="G4" s="76" t="s">
        <v>1071</v>
      </c>
      <c r="H4" s="61" t="s">
        <v>49</v>
      </c>
      <c r="I4" s="61" t="s">
        <v>50</v>
      </c>
      <c r="J4" s="61" t="s">
        <v>103</v>
      </c>
      <c r="K4" s="61" t="s">
        <v>107</v>
      </c>
      <c r="L4" s="61" t="s">
        <v>110</v>
      </c>
      <c r="M4" s="61" t="s">
        <v>108</v>
      </c>
      <c r="N4" s="61" t="s">
        <v>100</v>
      </c>
      <c r="O4" s="61" t="s">
        <v>101</v>
      </c>
      <c r="P4" s="61" t="s">
        <v>98</v>
      </c>
      <c r="Q4" s="61" t="s">
        <v>99</v>
      </c>
      <c r="R4" s="61" t="s">
        <v>111</v>
      </c>
      <c r="S4" s="63"/>
      <c r="T4" s="21" t="s">
        <v>28</v>
      </c>
    </row>
    <row r="5" spans="1:20">
      <c r="A5" s="12"/>
      <c r="B5" s="12"/>
      <c r="C5" s="22" t="s">
        <v>29</v>
      </c>
      <c r="D5" s="77" t="s">
        <v>31</v>
      </c>
      <c r="E5" s="77" t="s">
        <v>1072</v>
      </c>
      <c r="F5" s="77" t="s">
        <v>1073</v>
      </c>
      <c r="G5" s="77" t="s">
        <v>106</v>
      </c>
      <c r="H5" s="26"/>
      <c r="I5" s="26"/>
      <c r="J5" s="63" t="s">
        <v>48</v>
      </c>
      <c r="K5" s="26" t="s">
        <v>25</v>
      </c>
      <c r="L5" s="64" t="s">
        <v>109</v>
      </c>
      <c r="M5" s="63" t="s">
        <v>51</v>
      </c>
      <c r="N5" s="63" t="s">
        <v>32</v>
      </c>
      <c r="O5" s="63" t="s">
        <v>32</v>
      </c>
      <c r="P5" s="63"/>
      <c r="Q5" s="26" t="s">
        <v>54</v>
      </c>
      <c r="R5" s="63" t="s">
        <v>102</v>
      </c>
      <c r="S5" s="63"/>
      <c r="T5" s="21" t="s">
        <v>36</v>
      </c>
    </row>
    <row r="6" spans="1:20">
      <c r="A6" s="13" t="s">
        <v>46</v>
      </c>
      <c r="B6" s="13"/>
      <c r="C6" s="23" t="s">
        <v>47</v>
      </c>
      <c r="D6" s="78" t="s">
        <v>47</v>
      </c>
      <c r="E6" s="78" t="s">
        <v>1076</v>
      </c>
      <c r="F6" s="78" t="s">
        <v>1074</v>
      </c>
      <c r="G6" s="78" t="s">
        <v>1075</v>
      </c>
      <c r="H6" s="27" t="s">
        <v>47</v>
      </c>
      <c r="I6" s="27" t="s">
        <v>47</v>
      </c>
      <c r="J6" s="27" t="s">
        <v>47</v>
      </c>
      <c r="K6" s="27" t="s">
        <v>47</v>
      </c>
      <c r="L6" s="27" t="s">
        <v>47</v>
      </c>
      <c r="M6" s="27" t="s">
        <v>47</v>
      </c>
      <c r="N6" s="27" t="s">
        <v>47</v>
      </c>
      <c r="O6" s="27" t="s">
        <v>47</v>
      </c>
      <c r="P6" s="27" t="s">
        <v>47</v>
      </c>
      <c r="Q6" s="27" t="s">
        <v>47</v>
      </c>
      <c r="R6" s="65" t="s">
        <v>47</v>
      </c>
      <c r="S6" s="65"/>
      <c r="T6" s="88" t="s">
        <v>1484</v>
      </c>
    </row>
    <row r="7" spans="1:20">
      <c r="C7" s="29"/>
    </row>
    <row r="8" spans="1:20">
      <c r="B8" s="1" t="s">
        <v>2879</v>
      </c>
    </row>
    <row r="9" spans="1:20">
      <c r="A9" s="29" t="s">
        <v>52</v>
      </c>
      <c r="B9" s="134" t="s">
        <v>2880</v>
      </c>
      <c r="C9" s="87">
        <f>D9+E9+F9+G9</f>
        <v>3.5621322720000001E-2</v>
      </c>
      <c r="D9" s="90">
        <f t="shared" ref="D9" si="0">J9+K9+L9</f>
        <v>2.5049920599999999E-3</v>
      </c>
      <c r="E9" s="90">
        <f t="shared" ref="E9" si="1">H9+I9+M9</f>
        <v>1.409338058E-2</v>
      </c>
      <c r="F9" s="91">
        <f t="shared" ref="F9" si="2">N9+IF(O9="x",0,O9)+IF(P9="x",0,P9)+IF(Q9="x",0,Q9)+R9</f>
        <v>8.3172800799999995E-3</v>
      </c>
      <c r="G9" s="192">
        <v>1.070567E-2</v>
      </c>
      <c r="H9" s="161">
        <v>1.2177761000000001E-3</v>
      </c>
      <c r="I9" s="161">
        <v>1.2577354000000001E-2</v>
      </c>
      <c r="J9" s="161">
        <v>1.4803539999999999E-3</v>
      </c>
      <c r="K9" s="161">
        <v>5.355294E-4</v>
      </c>
      <c r="L9" s="161">
        <v>4.8910866E-4</v>
      </c>
      <c r="M9" s="161">
        <v>2.9825047999999999E-4</v>
      </c>
      <c r="N9" s="161">
        <v>6.5326391999999997E-4</v>
      </c>
      <c r="O9" s="161">
        <v>1.7750989999999999E-4</v>
      </c>
      <c r="P9" s="161">
        <v>0</v>
      </c>
      <c r="Q9" s="161">
        <v>7.3048866000000002E-3</v>
      </c>
      <c r="R9" s="161">
        <v>1.8161965999999999E-4</v>
      </c>
      <c r="S9" s="28"/>
      <c r="T9" s="89">
        <f t="shared" ref="T9:T42" si="3">G9/0.116</f>
        <v>9.2290258620689652E-2</v>
      </c>
    </row>
    <row r="10" spans="1:20">
      <c r="A10" s="29" t="s">
        <v>52</v>
      </c>
      <c r="B10" s="134" t="s">
        <v>2881</v>
      </c>
      <c r="C10" s="87">
        <f t="shared" ref="C10:C42" si="4">D10+E10+F10+G10</f>
        <v>6.0961043899999998E-2</v>
      </c>
      <c r="D10" s="90">
        <f t="shared" ref="D10:D42" si="5">J10+K10+L10</f>
        <v>3.6869928400000002E-3</v>
      </c>
      <c r="E10" s="90">
        <f t="shared" ref="E10:E42" si="6">H10+I10+M10</f>
        <v>2.4969626559999999E-2</v>
      </c>
      <c r="F10" s="91">
        <f t="shared" ref="F10:F42" si="7">N10+IF(O10="x",0,O10)+IF(P10="x",0,P10)+IF(Q10="x",0,Q10)+R10</f>
        <v>1.21111425E-2</v>
      </c>
      <c r="G10" s="192">
        <v>2.0193282E-2</v>
      </c>
      <c r="H10" s="161">
        <v>1.8932103000000001E-3</v>
      </c>
      <c r="I10" s="161">
        <v>2.2634018999999998E-2</v>
      </c>
      <c r="J10" s="161">
        <v>2.2037536999999999E-3</v>
      </c>
      <c r="K10" s="161">
        <v>8.3187558E-4</v>
      </c>
      <c r="L10" s="161">
        <v>6.5136356E-4</v>
      </c>
      <c r="M10" s="161">
        <v>4.4239726000000002E-4</v>
      </c>
      <c r="N10" s="161">
        <v>9.3567352000000002E-4</v>
      </c>
      <c r="O10" s="161">
        <v>2.6785644E-4</v>
      </c>
      <c r="P10" s="161">
        <v>0</v>
      </c>
      <c r="Q10" s="161">
        <v>1.0599152000000001E-2</v>
      </c>
      <c r="R10" s="161">
        <v>3.0846053999999999E-4</v>
      </c>
      <c r="T10" s="89">
        <f t="shared" si="3"/>
        <v>0.17408001724137931</v>
      </c>
    </row>
    <row r="11" spans="1:20">
      <c r="A11" s="29" t="s">
        <v>52</v>
      </c>
      <c r="B11" s="134" t="s">
        <v>2882</v>
      </c>
      <c r="C11" s="87">
        <f t="shared" si="4"/>
        <v>6.1317348270000002E-2</v>
      </c>
      <c r="D11" s="90">
        <f t="shared" si="5"/>
        <v>2.4913663900000002E-3</v>
      </c>
      <c r="E11" s="90">
        <f t="shared" si="6"/>
        <v>1.444629067E-2</v>
      </c>
      <c r="F11" s="91">
        <f t="shared" si="7"/>
        <v>8.2758722100000001E-3</v>
      </c>
      <c r="G11" s="192">
        <v>3.6103819000000002E-2</v>
      </c>
      <c r="H11" s="161">
        <v>1.1691787999999999E-3</v>
      </c>
      <c r="I11" s="161">
        <v>1.2983104000000001E-2</v>
      </c>
      <c r="J11" s="161">
        <v>1.4739543000000001E-3</v>
      </c>
      <c r="K11" s="161">
        <v>5.1810180999999999E-4</v>
      </c>
      <c r="L11" s="161">
        <v>4.9931027999999995E-4</v>
      </c>
      <c r="M11" s="161">
        <v>2.9400786999999999E-4</v>
      </c>
      <c r="N11" s="161">
        <v>6.6057989999999999E-4</v>
      </c>
      <c r="O11" s="161">
        <v>1.7378696999999999E-4</v>
      </c>
      <c r="P11" s="161">
        <v>0</v>
      </c>
      <c r="Q11" s="161">
        <v>7.2658011000000002E-3</v>
      </c>
      <c r="R11" s="161">
        <v>1.7570423999999999E-4</v>
      </c>
      <c r="T11" s="89">
        <f t="shared" si="3"/>
        <v>0.31123981896551722</v>
      </c>
    </row>
    <row r="12" spans="1:20">
      <c r="A12" s="29" t="s">
        <v>52</v>
      </c>
      <c r="B12" s="134" t="s">
        <v>2883</v>
      </c>
      <c r="C12" s="87">
        <f t="shared" si="4"/>
        <v>3.0990511560000003E-2</v>
      </c>
      <c r="D12" s="90">
        <f t="shared" si="5"/>
        <v>2.2542006799999999E-3</v>
      </c>
      <c r="E12" s="90">
        <f t="shared" si="6"/>
        <v>9.881256560000001E-3</v>
      </c>
      <c r="F12" s="91">
        <f t="shared" si="7"/>
        <v>1.1131340720000001E-2</v>
      </c>
      <c r="G12" s="192">
        <v>7.7237136000000003E-3</v>
      </c>
      <c r="H12" s="161">
        <v>9.2748115999999998E-4</v>
      </c>
      <c r="I12" s="161">
        <v>8.7029849000000003E-3</v>
      </c>
      <c r="J12" s="161">
        <v>1.3739987E-3</v>
      </c>
      <c r="K12" s="161">
        <v>4.1376584000000002E-4</v>
      </c>
      <c r="L12" s="161">
        <v>4.6643614000000001E-4</v>
      </c>
      <c r="M12" s="161">
        <v>2.5079049999999998E-4</v>
      </c>
      <c r="N12" s="161">
        <v>6.1117649000000005E-4</v>
      </c>
      <c r="O12" s="161">
        <v>1.3904666999999999E-4</v>
      </c>
      <c r="P12" s="161">
        <v>0</v>
      </c>
      <c r="Q12" s="161">
        <v>1.0261070000000001E-2</v>
      </c>
      <c r="R12" s="161">
        <v>1.2004756E-4</v>
      </c>
      <c r="T12" s="89">
        <f t="shared" si="3"/>
        <v>6.6583737931034476E-2</v>
      </c>
    </row>
    <row r="13" spans="1:20">
      <c r="A13" s="29" t="s">
        <v>52</v>
      </c>
      <c r="B13" s="134" t="s">
        <v>2884</v>
      </c>
      <c r="C13" s="87">
        <f t="shared" si="4"/>
        <v>9.3803444850000001E-2</v>
      </c>
      <c r="D13" s="90">
        <f t="shared" si="5"/>
        <v>4.0683037200000003E-3</v>
      </c>
      <c r="E13" s="90">
        <f t="shared" si="6"/>
        <v>2.9842543999999999E-2</v>
      </c>
      <c r="F13" s="91">
        <f t="shared" si="7"/>
        <v>1.2177580130000001E-2</v>
      </c>
      <c r="G13" s="192">
        <v>4.7715016999999998E-2</v>
      </c>
      <c r="H13" s="161">
        <v>2.1311768000000001E-3</v>
      </c>
      <c r="I13" s="161">
        <v>2.7218260000000001E-2</v>
      </c>
      <c r="J13" s="161">
        <v>2.4231638000000002E-3</v>
      </c>
      <c r="K13" s="161">
        <v>9.3758972999999997E-4</v>
      </c>
      <c r="L13" s="161">
        <v>7.0755019000000004E-4</v>
      </c>
      <c r="M13" s="161">
        <v>4.9310719999999997E-4</v>
      </c>
      <c r="N13" s="161">
        <v>1.0293444000000001E-3</v>
      </c>
      <c r="O13" s="161">
        <v>3.0078941999999998E-4</v>
      </c>
      <c r="P13" s="161">
        <v>0</v>
      </c>
      <c r="Q13" s="161">
        <v>1.0487577999999999E-2</v>
      </c>
      <c r="R13" s="161">
        <v>3.5986831000000001E-4</v>
      </c>
      <c r="T13" s="89">
        <f t="shared" si="3"/>
        <v>0.41133635344827585</v>
      </c>
    </row>
    <row r="14" spans="1:20">
      <c r="A14" s="29" t="s">
        <v>52</v>
      </c>
      <c r="B14" s="134" t="s">
        <v>2885</v>
      </c>
      <c r="C14" s="87">
        <f t="shared" si="4"/>
        <v>4.8228748539999991E-2</v>
      </c>
      <c r="D14" s="90">
        <f t="shared" si="5"/>
        <v>2.8689114999999998E-3</v>
      </c>
      <c r="E14" s="90">
        <f t="shared" si="6"/>
        <v>1.7344474789999998E-2</v>
      </c>
      <c r="F14" s="91">
        <f t="shared" si="7"/>
        <v>1.087987325E-2</v>
      </c>
      <c r="G14" s="192">
        <v>1.7135489E-2</v>
      </c>
      <c r="H14" s="161">
        <v>1.3524145000000001E-3</v>
      </c>
      <c r="I14" s="161">
        <v>1.5656481E-2</v>
      </c>
      <c r="J14" s="161">
        <v>1.7219741000000001E-3</v>
      </c>
      <c r="K14" s="161">
        <v>5.9889096999999995E-4</v>
      </c>
      <c r="L14" s="161">
        <v>5.4804642999999997E-4</v>
      </c>
      <c r="M14" s="161">
        <v>3.3557929E-4</v>
      </c>
      <c r="N14" s="161">
        <v>7.5323589999999998E-4</v>
      </c>
      <c r="O14" s="161">
        <v>1.9578206000000001E-4</v>
      </c>
      <c r="P14" s="161">
        <v>0</v>
      </c>
      <c r="Q14" s="161">
        <v>9.7230669000000006E-3</v>
      </c>
      <c r="R14" s="161">
        <v>2.0778839E-4</v>
      </c>
      <c r="T14" s="89">
        <f t="shared" si="3"/>
        <v>0.14771973275862069</v>
      </c>
    </row>
    <row r="15" spans="1:20">
      <c r="A15" s="29" t="s">
        <v>52</v>
      </c>
      <c r="B15" s="134" t="s">
        <v>2886</v>
      </c>
      <c r="C15" s="87">
        <f t="shared" si="4"/>
        <v>3.7425929660000003E-2</v>
      </c>
      <c r="D15" s="90">
        <f t="shared" si="5"/>
        <v>2.49360758E-3</v>
      </c>
      <c r="E15" s="90">
        <f t="shared" si="6"/>
        <v>1.2401656150000001E-2</v>
      </c>
      <c r="F15" s="91">
        <f t="shared" si="7"/>
        <v>1.171112193E-2</v>
      </c>
      <c r="G15" s="192">
        <v>1.0819544E-2</v>
      </c>
      <c r="H15" s="161">
        <v>1.0557746E-3</v>
      </c>
      <c r="I15" s="161">
        <v>1.1066012E-2</v>
      </c>
      <c r="J15" s="161">
        <v>1.5187129000000001E-3</v>
      </c>
      <c r="K15" s="161">
        <v>4.7135084E-4</v>
      </c>
      <c r="L15" s="161">
        <v>5.0354383999999996E-4</v>
      </c>
      <c r="M15" s="161">
        <v>2.7986955E-4</v>
      </c>
      <c r="N15" s="161">
        <v>6.7154286000000005E-4</v>
      </c>
      <c r="O15" s="161">
        <v>1.5746092000000001E-4</v>
      </c>
      <c r="P15" s="161">
        <v>0</v>
      </c>
      <c r="Q15" s="161">
        <v>1.0736176E-2</v>
      </c>
      <c r="R15" s="161">
        <v>1.4594215E-4</v>
      </c>
      <c r="T15" s="89">
        <f t="shared" si="3"/>
        <v>9.3271931034482752E-2</v>
      </c>
    </row>
    <row r="16" spans="1:20">
      <c r="A16" s="29" t="s">
        <v>52</v>
      </c>
      <c r="B16" s="134" t="s">
        <v>2887</v>
      </c>
      <c r="C16" s="87">
        <f t="shared" si="4"/>
        <v>8.1044287269999987E-2</v>
      </c>
      <c r="D16" s="90">
        <f t="shared" si="5"/>
        <v>4.2174833899999995E-3</v>
      </c>
      <c r="E16" s="90">
        <f t="shared" si="6"/>
        <v>3.3102187079999998E-2</v>
      </c>
      <c r="F16" s="91">
        <f t="shared" si="7"/>
        <v>1.01359278E-2</v>
      </c>
      <c r="G16" s="192">
        <v>3.3588688999999998E-2</v>
      </c>
      <c r="H16" s="161">
        <v>2.2396358000000001E-3</v>
      </c>
      <c r="I16" s="161">
        <v>3.0344974E-2</v>
      </c>
      <c r="J16" s="161">
        <v>2.4854655999999998E-3</v>
      </c>
      <c r="K16" s="161">
        <v>9.8840226999999999E-4</v>
      </c>
      <c r="L16" s="161">
        <v>7.4361551999999997E-4</v>
      </c>
      <c r="M16" s="161">
        <v>5.1757728000000004E-4</v>
      </c>
      <c r="N16" s="161">
        <v>1.0713239E-3</v>
      </c>
      <c r="O16" s="161">
        <v>3.2151442999999997E-4</v>
      </c>
      <c r="P16" s="161">
        <v>0</v>
      </c>
      <c r="Q16" s="161">
        <v>8.3536094999999994E-3</v>
      </c>
      <c r="R16" s="161">
        <v>3.8947997E-4</v>
      </c>
      <c r="T16" s="89">
        <f t="shared" si="3"/>
        <v>0.28955766379310344</v>
      </c>
    </row>
    <row r="17" spans="1:20">
      <c r="A17" s="29" t="s">
        <v>52</v>
      </c>
      <c r="B17" s="134" t="s">
        <v>2888</v>
      </c>
      <c r="C17" s="87">
        <f t="shared" si="4"/>
        <v>6.9532196429999998E-2</v>
      </c>
      <c r="D17" s="90">
        <f t="shared" si="5"/>
        <v>4.2100505800000002E-3</v>
      </c>
      <c r="E17" s="90">
        <f t="shared" si="6"/>
        <v>3.1187864760000003E-2</v>
      </c>
      <c r="F17" s="91">
        <f t="shared" si="7"/>
        <v>1.1805483090000001E-2</v>
      </c>
      <c r="G17" s="192">
        <v>2.2328798E-2</v>
      </c>
      <c r="H17" s="161">
        <v>2.2237002E-3</v>
      </c>
      <c r="I17" s="161">
        <v>2.8452066000000002E-2</v>
      </c>
      <c r="J17" s="161">
        <v>2.5001245E-3</v>
      </c>
      <c r="K17" s="161">
        <v>9.7826837000000006E-4</v>
      </c>
      <c r="L17" s="161">
        <v>7.3165771000000001E-4</v>
      </c>
      <c r="M17" s="161">
        <v>5.1209856000000004E-4</v>
      </c>
      <c r="N17" s="161">
        <v>1.0627684000000001E-3</v>
      </c>
      <c r="O17" s="161">
        <v>3.1580591E-4</v>
      </c>
      <c r="P17" s="161">
        <v>0</v>
      </c>
      <c r="Q17" s="161">
        <v>1.0049775E-2</v>
      </c>
      <c r="R17" s="161">
        <v>3.7713378000000001E-4</v>
      </c>
      <c r="T17" s="89">
        <f t="shared" si="3"/>
        <v>0.19248963793103446</v>
      </c>
    </row>
    <row r="18" spans="1:20">
      <c r="A18" s="29" t="s">
        <v>52</v>
      </c>
      <c r="B18" s="134" t="s">
        <v>2889</v>
      </c>
      <c r="C18" s="87">
        <f t="shared" si="4"/>
        <v>5.014910417E-2</v>
      </c>
      <c r="D18" s="90">
        <f t="shared" si="5"/>
        <v>3.3486326800000001E-3</v>
      </c>
      <c r="E18" s="90">
        <f t="shared" si="6"/>
        <v>2.4483301830000002E-2</v>
      </c>
      <c r="F18" s="91">
        <f t="shared" si="7"/>
        <v>5.5967046600000009E-3</v>
      </c>
      <c r="G18" s="192">
        <v>1.6720465E-2</v>
      </c>
      <c r="H18" s="161">
        <v>1.6783156000000001E-3</v>
      </c>
      <c r="I18" s="161">
        <v>2.2397551000000002E-2</v>
      </c>
      <c r="J18" s="161">
        <v>1.9376577E-3</v>
      </c>
      <c r="K18" s="161">
        <v>7.4877315000000005E-4</v>
      </c>
      <c r="L18" s="161">
        <v>6.6220183E-4</v>
      </c>
      <c r="M18" s="161">
        <v>4.0743522999999999E-4</v>
      </c>
      <c r="N18" s="161">
        <v>8.8001702999999996E-4</v>
      </c>
      <c r="O18" s="161">
        <v>2.6139822999999998E-4</v>
      </c>
      <c r="P18" s="161">
        <v>0</v>
      </c>
      <c r="Q18" s="161">
        <v>4.1737622000000002E-3</v>
      </c>
      <c r="R18" s="161">
        <v>2.8152720000000002E-4</v>
      </c>
      <c r="T18" s="89">
        <f t="shared" si="3"/>
        <v>0.14414193965517241</v>
      </c>
    </row>
    <row r="19" spans="1:20">
      <c r="A19" s="29" t="s">
        <v>52</v>
      </c>
      <c r="B19" s="134" t="s">
        <v>2890</v>
      </c>
      <c r="C19" s="87">
        <f t="shared" si="4"/>
        <v>9.2531713799999998E-2</v>
      </c>
      <c r="D19" s="90">
        <f t="shared" si="5"/>
        <v>5.0763923000000004E-3</v>
      </c>
      <c r="E19" s="90">
        <f t="shared" si="6"/>
        <v>4.5617772689999996E-2</v>
      </c>
      <c r="F19" s="91">
        <f t="shared" si="7"/>
        <v>1.0181821810000002E-2</v>
      </c>
      <c r="G19" s="192">
        <v>3.1655727000000002E-2</v>
      </c>
      <c r="H19" s="161">
        <v>2.8019782000000002E-3</v>
      </c>
      <c r="I19" s="161">
        <v>4.2180102999999997E-2</v>
      </c>
      <c r="J19" s="161">
        <v>2.9776609999999999E-3</v>
      </c>
      <c r="K19" s="161">
        <v>1.2377833E-3</v>
      </c>
      <c r="L19" s="161">
        <v>8.6094800000000005E-4</v>
      </c>
      <c r="M19" s="161">
        <v>6.3569148999999996E-4</v>
      </c>
      <c r="N19" s="161">
        <v>1.2819350000000001E-3</v>
      </c>
      <c r="O19" s="161">
        <v>3.9413244999999999E-4</v>
      </c>
      <c r="P19" s="161">
        <v>0</v>
      </c>
      <c r="Q19" s="161">
        <v>7.9878497000000007E-3</v>
      </c>
      <c r="R19" s="161">
        <v>5.1790465999999999E-4</v>
      </c>
      <c r="T19" s="89">
        <f t="shared" si="3"/>
        <v>0.27289419827586209</v>
      </c>
    </row>
    <row r="20" spans="1:20">
      <c r="A20" s="29" t="s">
        <v>52</v>
      </c>
      <c r="B20" s="134" t="s">
        <v>2891</v>
      </c>
      <c r="C20" s="87">
        <f t="shared" si="4"/>
        <v>7.1515924559999999E-2</v>
      </c>
      <c r="D20" s="90">
        <f t="shared" si="5"/>
        <v>4.1031815399999996E-3</v>
      </c>
      <c r="E20" s="90">
        <f t="shared" si="6"/>
        <v>3.432972342E-2</v>
      </c>
      <c r="F20" s="91">
        <f t="shared" si="7"/>
        <v>7.7230196000000004E-3</v>
      </c>
      <c r="G20" s="192">
        <v>2.5360000000000001E-2</v>
      </c>
      <c r="H20" s="161">
        <v>2.1886046E-3</v>
      </c>
      <c r="I20" s="161">
        <v>3.1631868E-2</v>
      </c>
      <c r="J20" s="161">
        <v>2.3922933999999999E-3</v>
      </c>
      <c r="K20" s="161">
        <v>9.6992111999999995E-4</v>
      </c>
      <c r="L20" s="161">
        <v>7.4096701999999996E-4</v>
      </c>
      <c r="M20" s="161">
        <v>5.0925082000000002E-4</v>
      </c>
      <c r="N20" s="161">
        <v>1.0541572000000001E-3</v>
      </c>
      <c r="O20" s="161">
        <v>3.1767817999999999E-4</v>
      </c>
      <c r="P20" s="161">
        <v>0</v>
      </c>
      <c r="Q20" s="161">
        <v>5.9598964999999999E-3</v>
      </c>
      <c r="R20" s="161">
        <v>3.9128771999999998E-4</v>
      </c>
      <c r="T20" s="89">
        <f t="shared" si="3"/>
        <v>0.2186206896551724</v>
      </c>
    </row>
    <row r="21" spans="1:20">
      <c r="A21" s="29" t="s">
        <v>52</v>
      </c>
      <c r="B21" s="134" t="s">
        <v>2892</v>
      </c>
      <c r="C21" s="87">
        <f t="shared" si="4"/>
        <v>7.1520530430000007E-2</v>
      </c>
      <c r="D21" s="90">
        <f t="shared" si="5"/>
        <v>3.5484531400000003E-3</v>
      </c>
      <c r="E21" s="90">
        <f t="shared" si="6"/>
        <v>2.722586515E-2</v>
      </c>
      <c r="F21" s="91">
        <f t="shared" si="7"/>
        <v>6.1869301400000005E-3</v>
      </c>
      <c r="G21" s="192">
        <v>3.4559281999999997E-2</v>
      </c>
      <c r="H21" s="161">
        <v>1.8177344E-3</v>
      </c>
      <c r="I21" s="161">
        <v>2.4973266000000001E-2</v>
      </c>
      <c r="J21" s="161">
        <v>2.0581534999999998E-3</v>
      </c>
      <c r="K21" s="161">
        <v>8.0899902000000005E-4</v>
      </c>
      <c r="L21" s="161">
        <v>6.8130062000000004E-4</v>
      </c>
      <c r="M21" s="161">
        <v>4.3486475000000001E-4</v>
      </c>
      <c r="N21" s="161">
        <v>9.2582958000000004E-4</v>
      </c>
      <c r="O21" s="161">
        <v>2.75932E-4</v>
      </c>
      <c r="P21" s="161">
        <v>0</v>
      </c>
      <c r="Q21" s="161">
        <v>4.6731445999999999E-3</v>
      </c>
      <c r="R21" s="161">
        <v>3.1202395999999999E-4</v>
      </c>
      <c r="T21" s="89">
        <f t="shared" si="3"/>
        <v>0.29792484482758619</v>
      </c>
    </row>
    <row r="22" spans="1:20">
      <c r="A22" s="29" t="s">
        <v>52</v>
      </c>
      <c r="B22" s="134" t="s">
        <v>2893</v>
      </c>
      <c r="C22" s="87">
        <f t="shared" si="4"/>
        <v>4.9827435170000003E-2</v>
      </c>
      <c r="D22" s="90">
        <f t="shared" si="5"/>
        <v>3.3486326800000001E-3</v>
      </c>
      <c r="E22" s="90">
        <f t="shared" si="6"/>
        <v>2.4483301830000002E-2</v>
      </c>
      <c r="F22" s="91">
        <f t="shared" si="7"/>
        <v>5.5967046600000009E-3</v>
      </c>
      <c r="G22" s="192">
        <v>1.6398796E-2</v>
      </c>
      <c r="H22" s="161">
        <v>1.6783156000000001E-3</v>
      </c>
      <c r="I22" s="161">
        <v>2.2397551000000002E-2</v>
      </c>
      <c r="J22" s="161">
        <v>1.9376577E-3</v>
      </c>
      <c r="K22" s="161">
        <v>7.4877315000000005E-4</v>
      </c>
      <c r="L22" s="161">
        <v>6.6220183E-4</v>
      </c>
      <c r="M22" s="161">
        <v>4.0743522999999999E-4</v>
      </c>
      <c r="N22" s="161">
        <v>8.8001702999999996E-4</v>
      </c>
      <c r="O22" s="161">
        <v>2.6139822999999998E-4</v>
      </c>
      <c r="P22" s="161">
        <v>0</v>
      </c>
      <c r="Q22" s="161">
        <v>4.1737622000000002E-3</v>
      </c>
      <c r="R22" s="161">
        <v>2.8152720000000002E-4</v>
      </c>
      <c r="T22" s="89">
        <f t="shared" si="3"/>
        <v>0.14136893103448275</v>
      </c>
    </row>
    <row r="23" spans="1:20">
      <c r="A23" s="29" t="s">
        <v>52</v>
      </c>
      <c r="B23" s="134" t="s">
        <v>2894</v>
      </c>
      <c r="C23" s="87">
        <f t="shared" si="4"/>
        <v>6.1656512680000004E-2</v>
      </c>
      <c r="D23" s="90">
        <f t="shared" si="5"/>
        <v>3.8500892200000001E-3</v>
      </c>
      <c r="E23" s="90">
        <f t="shared" si="6"/>
        <v>3.0247763850000001E-2</v>
      </c>
      <c r="F23" s="91">
        <f t="shared" si="7"/>
        <v>6.8532206100000003E-3</v>
      </c>
      <c r="G23" s="192">
        <v>2.0705438999999999E-2</v>
      </c>
      <c r="H23" s="161">
        <v>1.9927219000000001E-3</v>
      </c>
      <c r="I23" s="161">
        <v>2.7782635E-2</v>
      </c>
      <c r="J23" s="161">
        <v>2.2392273E-3</v>
      </c>
      <c r="K23" s="161">
        <v>8.8615633000000001E-4</v>
      </c>
      <c r="L23" s="161">
        <v>7.2470558999999999E-4</v>
      </c>
      <c r="M23" s="161">
        <v>4.7240694999999997E-4</v>
      </c>
      <c r="N23" s="161">
        <v>9.9749780999999998E-4</v>
      </c>
      <c r="O23" s="161">
        <v>3.0093900999999997E-4</v>
      </c>
      <c r="P23" s="161">
        <v>0</v>
      </c>
      <c r="Q23" s="161">
        <v>5.2085641000000002E-3</v>
      </c>
      <c r="R23" s="161">
        <v>3.4621968999999999E-4</v>
      </c>
      <c r="T23" s="89">
        <f t="shared" si="3"/>
        <v>0.17849516379310343</v>
      </c>
    </row>
    <row r="24" spans="1:20">
      <c r="A24" s="29" t="s">
        <v>52</v>
      </c>
      <c r="B24" s="134" t="s">
        <v>2895</v>
      </c>
      <c r="C24" s="87">
        <f t="shared" si="4"/>
        <v>0.11122153780000001</v>
      </c>
      <c r="D24" s="90">
        <f t="shared" si="5"/>
        <v>5.0763923000000004E-3</v>
      </c>
      <c r="E24" s="90">
        <f t="shared" si="6"/>
        <v>4.5617772689999996E-2</v>
      </c>
      <c r="F24" s="91">
        <f t="shared" si="7"/>
        <v>1.0181821810000002E-2</v>
      </c>
      <c r="G24" s="192">
        <v>5.0345551000000002E-2</v>
      </c>
      <c r="H24" s="161">
        <v>2.8019782000000002E-3</v>
      </c>
      <c r="I24" s="161">
        <v>4.2180102999999997E-2</v>
      </c>
      <c r="J24" s="161">
        <v>2.9776609999999999E-3</v>
      </c>
      <c r="K24" s="161">
        <v>1.2377833E-3</v>
      </c>
      <c r="L24" s="161">
        <v>8.6094800000000005E-4</v>
      </c>
      <c r="M24" s="161">
        <v>6.3569148999999996E-4</v>
      </c>
      <c r="N24" s="161">
        <v>1.2819350000000001E-3</v>
      </c>
      <c r="O24" s="161">
        <v>3.9413244999999999E-4</v>
      </c>
      <c r="P24" s="161">
        <v>0</v>
      </c>
      <c r="Q24" s="161">
        <v>7.9878497000000007E-3</v>
      </c>
      <c r="R24" s="161">
        <v>5.1790465999999999E-4</v>
      </c>
      <c r="T24" s="89">
        <f t="shared" si="3"/>
        <v>0.43401337068965518</v>
      </c>
    </row>
    <row r="25" spans="1:20">
      <c r="A25" s="29" t="s">
        <v>52</v>
      </c>
      <c r="B25" s="134" t="s">
        <v>2896</v>
      </c>
      <c r="C25" s="87">
        <f t="shared" si="4"/>
        <v>8.6939930949999994E-2</v>
      </c>
      <c r="D25" s="90">
        <f t="shared" si="5"/>
        <v>4.5429389299999996E-3</v>
      </c>
      <c r="E25" s="90">
        <f t="shared" si="6"/>
        <v>3.8932659219999999E-2</v>
      </c>
      <c r="F25" s="91">
        <f t="shared" si="7"/>
        <v>8.7340458000000013E-3</v>
      </c>
      <c r="G25" s="192">
        <v>3.4730286999999999E-2</v>
      </c>
      <c r="H25" s="161">
        <v>2.4499748E-3</v>
      </c>
      <c r="I25" s="161">
        <v>3.5918020000000002E-2</v>
      </c>
      <c r="J25" s="161">
        <v>2.6564377E-3</v>
      </c>
      <c r="K25" s="161">
        <v>1.084834E-3</v>
      </c>
      <c r="L25" s="161">
        <v>8.0166723E-4</v>
      </c>
      <c r="M25" s="161">
        <v>5.6466442000000004E-4</v>
      </c>
      <c r="N25" s="161">
        <v>1.1582000000000001E-3</v>
      </c>
      <c r="O25" s="161">
        <v>3.5358889000000003E-4</v>
      </c>
      <c r="P25" s="161">
        <v>0</v>
      </c>
      <c r="Q25" s="161">
        <v>6.7790265000000002E-3</v>
      </c>
      <c r="R25" s="161">
        <v>4.4323041000000001E-4</v>
      </c>
      <c r="T25" s="89">
        <f t="shared" si="3"/>
        <v>0.29939902586206896</v>
      </c>
    </row>
    <row r="26" spans="1:20">
      <c r="A26" s="29" t="s">
        <v>52</v>
      </c>
      <c r="B26" s="134" t="s">
        <v>2897</v>
      </c>
      <c r="C26" s="87">
        <f t="shared" si="4"/>
        <v>8.0504680679999996E-2</v>
      </c>
      <c r="D26" s="90">
        <f t="shared" si="5"/>
        <v>4.6054478099999997E-3</v>
      </c>
      <c r="E26" s="90">
        <f t="shared" si="6"/>
        <v>4.0044674789999998E-2</v>
      </c>
      <c r="F26" s="91">
        <f t="shared" si="7"/>
        <v>8.9697350799999992E-3</v>
      </c>
      <c r="G26" s="192">
        <v>2.6884822999999999E-2</v>
      </c>
      <c r="H26" s="161">
        <v>2.5016472000000001E-3</v>
      </c>
      <c r="I26" s="161">
        <v>3.6968905000000003E-2</v>
      </c>
      <c r="J26" s="161">
        <v>2.6943217999999998E-3</v>
      </c>
      <c r="K26" s="161">
        <v>1.1067990999999999E-3</v>
      </c>
      <c r="L26" s="161">
        <v>8.0432691000000001E-4</v>
      </c>
      <c r="M26" s="161">
        <v>5.7412258999999996E-4</v>
      </c>
      <c r="N26" s="161">
        <v>1.1719606000000001E-3</v>
      </c>
      <c r="O26" s="161">
        <v>3.5743624E-4</v>
      </c>
      <c r="P26" s="161">
        <v>0</v>
      </c>
      <c r="Q26" s="161">
        <v>6.9848773999999997E-3</v>
      </c>
      <c r="R26" s="161">
        <v>4.5546083999999998E-4</v>
      </c>
      <c r="T26" s="89">
        <f t="shared" si="3"/>
        <v>0.23176571551724134</v>
      </c>
    </row>
    <row r="27" spans="1:20">
      <c r="A27" s="29" t="s">
        <v>52</v>
      </c>
      <c r="B27" s="134" t="s">
        <v>2898</v>
      </c>
      <c r="C27" s="87">
        <f t="shared" si="4"/>
        <v>3.5680769260000002E-2</v>
      </c>
      <c r="D27" s="90">
        <f t="shared" si="5"/>
        <v>2.51259584E-3</v>
      </c>
      <c r="E27" s="90">
        <f t="shared" si="6"/>
        <v>1.404985179E-2</v>
      </c>
      <c r="F27" s="91">
        <f t="shared" si="7"/>
        <v>8.41476463E-3</v>
      </c>
      <c r="G27" s="192">
        <v>1.0703557000000001E-2</v>
      </c>
      <c r="H27" s="161">
        <v>1.2437800999999999E-3</v>
      </c>
      <c r="I27" s="161">
        <v>1.250542E-2</v>
      </c>
      <c r="J27" s="161">
        <v>1.4847706E-3</v>
      </c>
      <c r="K27" s="161">
        <v>5.4494864999999997E-4</v>
      </c>
      <c r="L27" s="161">
        <v>4.8287659E-4</v>
      </c>
      <c r="M27" s="161">
        <v>3.0065168999999999E-4</v>
      </c>
      <c r="N27" s="161">
        <v>6.4990234E-4</v>
      </c>
      <c r="O27" s="161">
        <v>1.7882421000000001E-4</v>
      </c>
      <c r="P27" s="161">
        <v>0</v>
      </c>
      <c r="Q27" s="161">
        <v>7.4004989E-3</v>
      </c>
      <c r="R27" s="161">
        <v>1.8553918000000001E-4</v>
      </c>
      <c r="T27" s="89">
        <f t="shared" si="3"/>
        <v>9.2272043103448276E-2</v>
      </c>
    </row>
    <row r="28" spans="1:20">
      <c r="A28" s="29" t="s">
        <v>52</v>
      </c>
      <c r="B28" s="134" t="s">
        <v>2899</v>
      </c>
      <c r="C28" s="87">
        <f t="shared" si="4"/>
        <v>5.2529485559999992E-2</v>
      </c>
      <c r="D28" s="90">
        <f t="shared" si="5"/>
        <v>3.3525492099999998E-3</v>
      </c>
      <c r="E28" s="90">
        <f t="shared" si="6"/>
        <v>1.9944964769999997E-2</v>
      </c>
      <c r="F28" s="91">
        <f t="shared" si="7"/>
        <v>1.199942658E-2</v>
      </c>
      <c r="G28" s="192">
        <v>1.7232544999999998E-2</v>
      </c>
      <c r="H28" s="161">
        <v>1.7016996000000001E-3</v>
      </c>
      <c r="I28" s="161">
        <v>1.7844822999999999E-2</v>
      </c>
      <c r="J28" s="161">
        <v>2.0098277999999999E-3</v>
      </c>
      <c r="K28" s="161">
        <v>7.4448883000000001E-4</v>
      </c>
      <c r="L28" s="161">
        <v>5.9823258000000004E-4</v>
      </c>
      <c r="M28" s="161">
        <v>3.9844217000000002E-4</v>
      </c>
      <c r="N28" s="161">
        <v>8.4738942999999995E-4</v>
      </c>
      <c r="O28" s="161">
        <v>2.4136455000000001E-4</v>
      </c>
      <c r="P28" s="161">
        <v>0</v>
      </c>
      <c r="Q28" s="161">
        <v>1.0648331E-2</v>
      </c>
      <c r="R28" s="161">
        <v>2.6234160000000002E-4</v>
      </c>
      <c r="T28" s="89">
        <f t="shared" si="3"/>
        <v>0.14855642241379308</v>
      </c>
    </row>
    <row r="29" spans="1:20">
      <c r="A29" s="29" t="s">
        <v>52</v>
      </c>
      <c r="B29" s="134" t="s">
        <v>2900</v>
      </c>
      <c r="C29" s="87">
        <f t="shared" si="4"/>
        <v>4.4103097799999998E-2</v>
      </c>
      <c r="D29" s="90">
        <f t="shared" si="5"/>
        <v>2.7902976700000001E-3</v>
      </c>
      <c r="E29" s="90">
        <f t="shared" si="6"/>
        <v>1.60014653E-2</v>
      </c>
      <c r="F29" s="91">
        <f t="shared" si="7"/>
        <v>9.6016188299999986E-3</v>
      </c>
      <c r="G29" s="192">
        <v>1.5709715999999999E-2</v>
      </c>
      <c r="H29" s="161">
        <v>1.395306E-3</v>
      </c>
      <c r="I29" s="161">
        <v>1.427316E-2</v>
      </c>
      <c r="J29" s="161">
        <v>1.6583144000000001E-3</v>
      </c>
      <c r="K29" s="161">
        <v>6.1097378000000003E-4</v>
      </c>
      <c r="L29" s="161">
        <v>5.2100949000000001E-4</v>
      </c>
      <c r="M29" s="161">
        <v>3.329993E-4</v>
      </c>
      <c r="N29" s="161">
        <v>7.1518190000000004E-4</v>
      </c>
      <c r="O29" s="161">
        <v>1.9952007999999999E-4</v>
      </c>
      <c r="P29" s="161">
        <v>0</v>
      </c>
      <c r="Q29" s="161">
        <v>8.4759499999999995E-3</v>
      </c>
      <c r="R29" s="161">
        <v>2.1096685E-4</v>
      </c>
      <c r="T29" s="89">
        <f t="shared" si="3"/>
        <v>0.13542858620689655</v>
      </c>
    </row>
    <row r="30" spans="1:20">
      <c r="A30" s="29" t="s">
        <v>52</v>
      </c>
      <c r="B30" s="134" t="s">
        <v>2901</v>
      </c>
      <c r="C30" s="87">
        <f t="shared" si="4"/>
        <v>5.5306498480000001E-2</v>
      </c>
      <c r="D30" s="90">
        <f t="shared" si="5"/>
        <v>2.3160837100000002E-3</v>
      </c>
      <c r="E30" s="90">
        <f t="shared" si="6"/>
        <v>1.2667809740000001E-2</v>
      </c>
      <c r="F30" s="91">
        <f t="shared" si="7"/>
        <v>7.5742350299999994E-3</v>
      </c>
      <c r="G30" s="192">
        <v>3.2748369999999999E-2</v>
      </c>
      <c r="H30" s="161">
        <v>1.1365039E-3</v>
      </c>
      <c r="I30" s="161">
        <v>1.1253551000000001E-2</v>
      </c>
      <c r="J30" s="161">
        <v>1.3619833000000001E-3</v>
      </c>
      <c r="K30" s="161">
        <v>4.9820582999999998E-4</v>
      </c>
      <c r="L30" s="161">
        <v>4.5589458E-4</v>
      </c>
      <c r="M30" s="161">
        <v>2.7775484000000002E-4</v>
      </c>
      <c r="N30" s="161">
        <v>6.0371310999999997E-4</v>
      </c>
      <c r="O30" s="161">
        <v>1.6417178000000001E-4</v>
      </c>
      <c r="P30" s="161">
        <v>0</v>
      </c>
      <c r="Q30" s="161">
        <v>6.6388183999999996E-3</v>
      </c>
      <c r="R30" s="161">
        <v>1.6753174E-4</v>
      </c>
      <c r="T30" s="89">
        <f t="shared" si="3"/>
        <v>0.28231353448275859</v>
      </c>
    </row>
    <row r="31" spans="1:20">
      <c r="A31" s="29" t="s">
        <v>52</v>
      </c>
      <c r="B31" s="134" t="s">
        <v>2902</v>
      </c>
      <c r="C31" s="87">
        <f t="shared" si="4"/>
        <v>4.0865705939999997E-2</v>
      </c>
      <c r="D31" s="90">
        <f t="shared" si="5"/>
        <v>2.8482814700000001E-3</v>
      </c>
      <c r="E31" s="90">
        <f t="shared" si="6"/>
        <v>1.6409257859999998E-2</v>
      </c>
      <c r="F31" s="91">
        <f t="shared" si="7"/>
        <v>9.8496296100000005E-3</v>
      </c>
      <c r="G31" s="192">
        <v>1.1758536999999999E-2</v>
      </c>
      <c r="H31" s="161">
        <v>1.4269595E-3</v>
      </c>
      <c r="I31" s="161">
        <v>1.4642542999999999E-2</v>
      </c>
      <c r="J31" s="161">
        <v>1.6945446000000001E-3</v>
      </c>
      <c r="K31" s="161">
        <v>6.2476594000000004E-4</v>
      </c>
      <c r="L31" s="161">
        <v>5.2897093E-4</v>
      </c>
      <c r="M31" s="161">
        <v>3.3975535999999999E-4</v>
      </c>
      <c r="N31" s="161">
        <v>7.288107E-4</v>
      </c>
      <c r="O31" s="161">
        <v>2.038435E-4</v>
      </c>
      <c r="P31" s="161">
        <v>0</v>
      </c>
      <c r="Q31" s="161">
        <v>8.7006952000000005E-3</v>
      </c>
      <c r="R31" s="161">
        <v>2.1628021000000001E-4</v>
      </c>
      <c r="T31" s="89">
        <f t="shared" si="3"/>
        <v>0.10136669827586206</v>
      </c>
    </row>
    <row r="32" spans="1:20">
      <c r="A32" s="29" t="s">
        <v>52</v>
      </c>
      <c r="B32" s="134" t="s">
        <v>2903</v>
      </c>
      <c r="C32" s="87">
        <f t="shared" si="4"/>
        <v>4.4565642419999996E-2</v>
      </c>
      <c r="D32" s="90">
        <f t="shared" si="5"/>
        <v>2.9881464700000004E-3</v>
      </c>
      <c r="E32" s="90">
        <f t="shared" si="6"/>
        <v>1.7392305529999999E-2</v>
      </c>
      <c r="F32" s="91">
        <f t="shared" si="7"/>
        <v>1.0447466419999999E-2</v>
      </c>
      <c r="G32" s="192">
        <v>1.3737724E-2</v>
      </c>
      <c r="H32" s="161">
        <v>1.5032814999999999E-3</v>
      </c>
      <c r="I32" s="161">
        <v>1.5532976E-2</v>
      </c>
      <c r="J32" s="161">
        <v>1.7819481E-3</v>
      </c>
      <c r="K32" s="161">
        <v>6.5802199000000001E-4</v>
      </c>
      <c r="L32" s="161">
        <v>5.4817638000000004E-4</v>
      </c>
      <c r="M32" s="161">
        <v>3.5604803000000002E-4</v>
      </c>
      <c r="N32" s="161">
        <v>7.6168831000000001E-4</v>
      </c>
      <c r="O32" s="161">
        <v>2.1426784E-4</v>
      </c>
      <c r="P32" s="161">
        <v>0</v>
      </c>
      <c r="Q32" s="161">
        <v>9.2424217999999992E-3</v>
      </c>
      <c r="R32" s="161">
        <v>2.2908847000000001E-4</v>
      </c>
      <c r="T32" s="89">
        <f t="shared" si="3"/>
        <v>0.11842865517241379</v>
      </c>
    </row>
    <row r="33" spans="1:20">
      <c r="A33" s="29" t="s">
        <v>52</v>
      </c>
      <c r="B33" s="134" t="s">
        <v>2904</v>
      </c>
      <c r="C33" s="87">
        <f t="shared" si="4"/>
        <v>8.2621617219999999E-2</v>
      </c>
      <c r="D33" s="90">
        <f t="shared" si="5"/>
        <v>3.5373829000000002E-3</v>
      </c>
      <c r="E33" s="90">
        <f t="shared" si="6"/>
        <v>2.1254035040000001E-2</v>
      </c>
      <c r="F33" s="91">
        <f t="shared" si="7"/>
        <v>1.279603828E-2</v>
      </c>
      <c r="G33" s="192">
        <v>4.5034161000000003E-2</v>
      </c>
      <c r="H33" s="161">
        <v>1.8030613E-3</v>
      </c>
      <c r="I33" s="161">
        <v>1.9030937000000001E-2</v>
      </c>
      <c r="J33" s="161">
        <v>2.1251473000000001E-3</v>
      </c>
      <c r="K33" s="161">
        <v>7.8864436999999995E-4</v>
      </c>
      <c r="L33" s="161">
        <v>6.2359123E-4</v>
      </c>
      <c r="M33" s="161">
        <v>4.2003674000000001E-4</v>
      </c>
      <c r="N33" s="161">
        <v>8.9078853000000005E-4</v>
      </c>
      <c r="O33" s="161">
        <v>2.5521326E-4</v>
      </c>
      <c r="P33" s="161">
        <v>0</v>
      </c>
      <c r="Q33" s="161">
        <v>1.1370632E-2</v>
      </c>
      <c r="R33" s="161">
        <v>2.7940449000000002E-4</v>
      </c>
      <c r="T33" s="89">
        <f t="shared" si="3"/>
        <v>0.38822552586206899</v>
      </c>
    </row>
    <row r="34" spans="1:20">
      <c r="A34" s="29" t="s">
        <v>52</v>
      </c>
      <c r="B34" s="134" t="s">
        <v>2905</v>
      </c>
      <c r="C34" s="87">
        <f t="shared" si="4"/>
        <v>6.9288302810000008E-2</v>
      </c>
      <c r="D34" s="90">
        <f t="shared" si="5"/>
        <v>3.5685209899999999E-3</v>
      </c>
      <c r="E34" s="90">
        <f t="shared" si="6"/>
        <v>2.1476155470000001E-2</v>
      </c>
      <c r="F34" s="91">
        <f t="shared" si="7"/>
        <v>1.2931297349999999E-2</v>
      </c>
      <c r="G34" s="192">
        <v>3.1312329E-2</v>
      </c>
      <c r="H34" s="161">
        <v>1.8202175E-3</v>
      </c>
      <c r="I34" s="161">
        <v>1.9232253000000001E-2</v>
      </c>
      <c r="J34" s="161">
        <v>2.1445450999999999E-3</v>
      </c>
      <c r="K34" s="161">
        <v>7.9611619000000003E-4</v>
      </c>
      <c r="L34" s="161">
        <v>6.2785969999999995E-4</v>
      </c>
      <c r="M34" s="161">
        <v>4.2368496999999999E-4</v>
      </c>
      <c r="N34" s="161">
        <v>8.9809183999999995E-4</v>
      </c>
      <c r="O34" s="161">
        <v>2.5755755999999999E-4</v>
      </c>
      <c r="P34" s="161">
        <v>0</v>
      </c>
      <c r="Q34" s="161">
        <v>1.1493346999999999E-2</v>
      </c>
      <c r="R34" s="161">
        <v>2.8230094999999998E-4</v>
      </c>
      <c r="T34" s="89">
        <f t="shared" si="3"/>
        <v>0.26993387068965513</v>
      </c>
    </row>
    <row r="35" spans="1:20">
      <c r="A35" s="29" t="s">
        <v>52</v>
      </c>
      <c r="B35" s="134" t="s">
        <v>2906</v>
      </c>
      <c r="C35" s="87">
        <f t="shared" si="4"/>
        <v>6.0147568280000001E-2</v>
      </c>
      <c r="D35" s="90">
        <f t="shared" si="5"/>
        <v>3.87187216E-3</v>
      </c>
      <c r="E35" s="90">
        <f t="shared" si="6"/>
        <v>2.3612745769999999E-2</v>
      </c>
      <c r="F35" s="91">
        <f t="shared" si="7"/>
        <v>1.4230864350000001E-2</v>
      </c>
      <c r="G35" s="192">
        <v>1.8432086E-2</v>
      </c>
      <c r="H35" s="161">
        <v>1.9859755999999998E-3</v>
      </c>
      <c r="I35" s="161">
        <v>2.1167720000000001E-2</v>
      </c>
      <c r="J35" s="161">
        <v>2.3340298999999999E-3</v>
      </c>
      <c r="K35" s="161">
        <v>8.6833761000000001E-4</v>
      </c>
      <c r="L35" s="161">
        <v>6.6950465000000002E-4</v>
      </c>
      <c r="M35" s="161">
        <v>4.5905016999999999E-4</v>
      </c>
      <c r="N35" s="161">
        <v>9.6937770999999998E-4</v>
      </c>
      <c r="O35" s="161">
        <v>2.8020000999999999E-4</v>
      </c>
      <c r="P35" s="161">
        <v>0</v>
      </c>
      <c r="Q35" s="161">
        <v>1.2671145E-2</v>
      </c>
      <c r="R35" s="161">
        <v>3.1014162999999997E-4</v>
      </c>
      <c r="T35" s="89">
        <f t="shared" si="3"/>
        <v>0.15889729310344827</v>
      </c>
    </row>
    <row r="36" spans="1:20">
      <c r="A36" s="29" t="s">
        <v>52</v>
      </c>
      <c r="B36" s="134" t="s">
        <v>2907</v>
      </c>
      <c r="C36" s="87">
        <f t="shared" si="4"/>
        <v>1.6715413291999999E-2</v>
      </c>
      <c r="D36" s="90">
        <f t="shared" si="5"/>
        <v>1.36707624E-3</v>
      </c>
      <c r="E36" s="90">
        <f t="shared" si="6"/>
        <v>1.4020392399999998E-3</v>
      </c>
      <c r="F36" s="91">
        <f t="shared" si="7"/>
        <v>1.0810356812E-2</v>
      </c>
      <c r="G36" s="192">
        <v>3.1359410000000002E-3</v>
      </c>
      <c r="H36" s="161">
        <v>3.8586593999999998E-4</v>
      </c>
      <c r="I36" s="161">
        <v>8.7885809999999997E-4</v>
      </c>
      <c r="J36" s="161">
        <v>8.6069214999999998E-4</v>
      </c>
      <c r="K36" s="161">
        <v>1.7560756999999999E-4</v>
      </c>
      <c r="L36" s="161">
        <v>3.3077652E-4</v>
      </c>
      <c r="M36" s="161">
        <v>1.3731520000000001E-4</v>
      </c>
      <c r="N36" s="161">
        <v>3.995383E-4</v>
      </c>
      <c r="O36" s="161">
        <v>5.8977058E-5</v>
      </c>
      <c r="P36" s="161">
        <v>0</v>
      </c>
      <c r="Q36" s="161">
        <v>1.0334091E-2</v>
      </c>
      <c r="R36" s="161">
        <v>1.7750454E-5</v>
      </c>
      <c r="T36" s="89">
        <f t="shared" si="3"/>
        <v>2.7033974137931033E-2</v>
      </c>
    </row>
    <row r="37" spans="1:20">
      <c r="A37" s="29" t="s">
        <v>52</v>
      </c>
      <c r="B37" s="134" t="s">
        <v>2908</v>
      </c>
      <c r="C37" s="87">
        <f t="shared" si="4"/>
        <v>3.4264218717E-2</v>
      </c>
      <c r="D37" s="90">
        <f t="shared" si="5"/>
        <v>2.1138198900000002E-3</v>
      </c>
      <c r="E37" s="90">
        <f t="shared" si="6"/>
        <v>2.1822679300000001E-3</v>
      </c>
      <c r="F37" s="91">
        <f t="shared" si="7"/>
        <v>2.0561007496999999E-2</v>
      </c>
      <c r="G37" s="192">
        <v>9.4071234E-3</v>
      </c>
      <c r="H37" s="161">
        <v>5.6800982000000005E-4</v>
      </c>
      <c r="I37" s="161">
        <v>1.4187026E-3</v>
      </c>
      <c r="J37" s="161">
        <v>1.4105461E-3</v>
      </c>
      <c r="K37" s="161">
        <v>2.6005247E-4</v>
      </c>
      <c r="L37" s="161">
        <v>4.4322132000000001E-4</v>
      </c>
      <c r="M37" s="161">
        <v>1.9555551E-4</v>
      </c>
      <c r="N37" s="161">
        <v>5.9728232E-4</v>
      </c>
      <c r="O37" s="161">
        <v>8.2420698999999999E-5</v>
      </c>
      <c r="P37" s="161">
        <v>0</v>
      </c>
      <c r="Q37" s="161">
        <v>1.9856716E-2</v>
      </c>
      <c r="R37" s="161">
        <v>2.4588478E-5</v>
      </c>
      <c r="T37" s="89">
        <f t="shared" si="3"/>
        <v>8.1095891379310336E-2</v>
      </c>
    </row>
    <row r="38" spans="1:20">
      <c r="A38" s="29" t="s">
        <v>52</v>
      </c>
      <c r="B38" s="134" t="s">
        <v>2909</v>
      </c>
      <c r="C38" s="87">
        <f t="shared" si="4"/>
        <v>2.9268473258999998E-2</v>
      </c>
      <c r="D38" s="90">
        <f t="shared" si="5"/>
        <v>1.7170900599999999E-3</v>
      </c>
      <c r="E38" s="90">
        <f t="shared" si="6"/>
        <v>1.76774815E-3</v>
      </c>
      <c r="F38" s="91">
        <f t="shared" si="7"/>
        <v>1.5377335048999999E-2</v>
      </c>
      <c r="G38" s="192">
        <v>1.04063E-2</v>
      </c>
      <c r="H38" s="161">
        <v>4.7124044999999999E-4</v>
      </c>
      <c r="I38" s="161">
        <v>1.1318941000000001E-3</v>
      </c>
      <c r="J38" s="161">
        <v>1.1184197999999999E-3</v>
      </c>
      <c r="K38" s="161">
        <v>2.1518859999999999E-4</v>
      </c>
      <c r="L38" s="161">
        <v>3.8348165999999999E-4</v>
      </c>
      <c r="M38" s="161">
        <v>1.6461359999999999E-4</v>
      </c>
      <c r="N38" s="161">
        <v>4.9222491000000003E-4</v>
      </c>
      <c r="O38" s="161">
        <v>6.9965565000000004E-5</v>
      </c>
      <c r="P38" s="161">
        <v>0</v>
      </c>
      <c r="Q38" s="161">
        <v>1.4794188999999999E-2</v>
      </c>
      <c r="R38" s="161">
        <v>2.0955573999999999E-5</v>
      </c>
      <c r="T38" s="89">
        <f t="shared" si="3"/>
        <v>8.9709482758620687E-2</v>
      </c>
    </row>
    <row r="39" spans="1:20">
      <c r="A39" s="29" t="s">
        <v>52</v>
      </c>
      <c r="B39" s="134" t="s">
        <v>2910</v>
      </c>
      <c r="C39" s="87">
        <f t="shared" si="4"/>
        <v>5.8828705223999994E-2</v>
      </c>
      <c r="D39" s="90">
        <f t="shared" si="5"/>
        <v>1.4650235600000001E-3</v>
      </c>
      <c r="E39" s="90">
        <f t="shared" si="6"/>
        <v>1.50437865E-3</v>
      </c>
      <c r="F39" s="91">
        <f t="shared" si="7"/>
        <v>1.2087392014E-2</v>
      </c>
      <c r="G39" s="192">
        <v>4.3771910999999997E-2</v>
      </c>
      <c r="H39" s="161">
        <v>4.0975700999999997E-4</v>
      </c>
      <c r="I39" s="161">
        <v>9.4966729999999995E-4</v>
      </c>
      <c r="J39" s="161">
        <v>9.3281424999999999E-4</v>
      </c>
      <c r="K39" s="161">
        <v>1.8668385999999999E-4</v>
      </c>
      <c r="L39" s="161">
        <v>3.4552545E-4</v>
      </c>
      <c r="M39" s="161">
        <v>1.4495434000000001E-4</v>
      </c>
      <c r="N39" s="161">
        <v>4.2547557999999999E-4</v>
      </c>
      <c r="O39" s="161">
        <v>6.2052065000000006E-5</v>
      </c>
      <c r="P39" s="161">
        <v>0</v>
      </c>
      <c r="Q39" s="161">
        <v>1.1581217E-2</v>
      </c>
      <c r="R39" s="161">
        <v>1.8647368999999999E-5</v>
      </c>
      <c r="T39" s="89">
        <f t="shared" si="3"/>
        <v>0.37734406034482754</v>
      </c>
    </row>
    <row r="40" spans="1:20">
      <c r="A40" s="29" t="s">
        <v>52</v>
      </c>
      <c r="B40" s="134" t="s">
        <v>2911</v>
      </c>
      <c r="C40" s="87">
        <f t="shared" si="4"/>
        <v>1.9813117107000001E-2</v>
      </c>
      <c r="D40" s="90">
        <f t="shared" si="5"/>
        <v>1.59711284E-3</v>
      </c>
      <c r="E40" s="90">
        <f t="shared" si="6"/>
        <v>1.6423909800000001E-3</v>
      </c>
      <c r="F40" s="91">
        <f t="shared" si="7"/>
        <v>1.3803730787E-2</v>
      </c>
      <c r="G40" s="192">
        <v>2.7698825000000002E-3</v>
      </c>
      <c r="H40" s="161">
        <v>4.4197589000000002E-4</v>
      </c>
      <c r="I40" s="161">
        <v>1.0451588000000001E-3</v>
      </c>
      <c r="J40" s="161">
        <v>1.0300763000000001E-3</v>
      </c>
      <c r="K40" s="161">
        <v>2.0162106999999999E-4</v>
      </c>
      <c r="L40" s="161">
        <v>3.6541546999999998E-4</v>
      </c>
      <c r="M40" s="161">
        <v>1.5525629E-4</v>
      </c>
      <c r="N40" s="161">
        <v>4.6045392E-4</v>
      </c>
      <c r="O40" s="161">
        <v>6.6198940000000004E-5</v>
      </c>
      <c r="P40" s="161">
        <v>0</v>
      </c>
      <c r="Q40" s="161">
        <v>1.3257221E-2</v>
      </c>
      <c r="R40" s="161">
        <v>1.9856927E-5</v>
      </c>
      <c r="T40" s="89">
        <f t="shared" si="3"/>
        <v>2.3878297413793104E-2</v>
      </c>
    </row>
    <row r="41" spans="1:20">
      <c r="A41" s="29" t="s">
        <v>52</v>
      </c>
      <c r="B41" s="134" t="s">
        <v>2912</v>
      </c>
      <c r="C41" s="87">
        <f t="shared" si="4"/>
        <v>2.2829213982E-2</v>
      </c>
      <c r="D41" s="90">
        <f t="shared" si="5"/>
        <v>1.65725106E-3</v>
      </c>
      <c r="E41" s="90">
        <f t="shared" si="6"/>
        <v>1.7052259E-3</v>
      </c>
      <c r="F41" s="91">
        <f t="shared" si="7"/>
        <v>1.4603602621999999E-2</v>
      </c>
      <c r="G41" s="192">
        <v>4.8631344E-3</v>
      </c>
      <c r="H41" s="161">
        <v>4.5664468000000002E-4</v>
      </c>
      <c r="I41" s="161">
        <v>1.0886346E-3</v>
      </c>
      <c r="J41" s="161">
        <v>1.0743581999999999E-3</v>
      </c>
      <c r="K41" s="161">
        <v>2.0842176E-4</v>
      </c>
      <c r="L41" s="161">
        <v>3.7447110000000001E-4</v>
      </c>
      <c r="M41" s="161">
        <v>1.5994661999999999E-4</v>
      </c>
      <c r="N41" s="161">
        <v>4.7637904999999999E-4</v>
      </c>
      <c r="O41" s="161">
        <v>6.8086951000000007E-5</v>
      </c>
      <c r="P41" s="161">
        <v>0</v>
      </c>
      <c r="Q41" s="161">
        <v>1.4038729E-2</v>
      </c>
      <c r="R41" s="161">
        <v>2.0407620999999998E-5</v>
      </c>
      <c r="T41" s="89">
        <f t="shared" si="3"/>
        <v>4.1923572413793103E-2</v>
      </c>
    </row>
    <row r="42" spans="1:20">
      <c r="A42" s="29" t="s">
        <v>52</v>
      </c>
      <c r="B42" s="134" t="s">
        <v>2913</v>
      </c>
      <c r="C42" s="87">
        <f t="shared" si="4"/>
        <v>8.0988779316999993E-2</v>
      </c>
      <c r="D42" s="90">
        <f t="shared" si="5"/>
        <v>2.1138198900000002E-3</v>
      </c>
      <c r="E42" s="90">
        <f t="shared" si="6"/>
        <v>2.1822679300000001E-3</v>
      </c>
      <c r="F42" s="91">
        <f t="shared" si="7"/>
        <v>2.0561007496999999E-2</v>
      </c>
      <c r="G42" s="192">
        <v>5.6131684000000001E-2</v>
      </c>
      <c r="H42" s="161">
        <v>5.6800982000000005E-4</v>
      </c>
      <c r="I42" s="161">
        <v>1.4187026E-3</v>
      </c>
      <c r="J42" s="161">
        <v>1.4105461E-3</v>
      </c>
      <c r="K42" s="161">
        <v>2.6005247E-4</v>
      </c>
      <c r="L42" s="161">
        <v>4.4322132000000001E-4</v>
      </c>
      <c r="M42" s="161">
        <v>1.9555551E-4</v>
      </c>
      <c r="N42" s="161">
        <v>5.9728232E-4</v>
      </c>
      <c r="O42" s="161">
        <v>8.2420698999999999E-5</v>
      </c>
      <c r="P42" s="161">
        <v>0</v>
      </c>
      <c r="Q42" s="161">
        <v>1.9856716E-2</v>
      </c>
      <c r="R42" s="161">
        <v>2.4588478E-5</v>
      </c>
      <c r="T42" s="89">
        <f t="shared" si="3"/>
        <v>0.48389382758620686</v>
      </c>
    </row>
    <row r="44" spans="1:20">
      <c r="B44" s="1" t="s">
        <v>2914</v>
      </c>
    </row>
    <row r="45" spans="1:20">
      <c r="A45" s="29" t="s">
        <v>52</v>
      </c>
      <c r="B45" s="194" t="s">
        <v>2915</v>
      </c>
      <c r="C45" s="87">
        <f t="shared" ref="C45:C93" si="8">D45+E45+F45+G45</f>
        <v>0.15008862278999999</v>
      </c>
      <c r="D45" s="90">
        <f t="shared" ref="D45:D93" si="9">J45+K45+L45</f>
        <v>1.5165929999999999E-2</v>
      </c>
      <c r="E45" s="90">
        <f t="shared" ref="E45:E93" si="10">H45+I45+M45</f>
        <v>9.6862370499999989E-2</v>
      </c>
      <c r="F45" s="91">
        <f t="shared" ref="F45:F93" si="11">N45+IF(O45="x",0,O45)+IF(P45="x",0,P45)+IF(Q45="x",0,Q45)+R45</f>
        <v>8.7385342899999989E-3</v>
      </c>
      <c r="G45" s="192">
        <v>2.9321788000000001E-2</v>
      </c>
      <c r="H45" s="161">
        <v>9.6953909000000002E-4</v>
      </c>
      <c r="I45" s="161">
        <v>9.5699783999999996E-2</v>
      </c>
      <c r="J45" s="161">
        <v>1.4547134999999999E-2</v>
      </c>
      <c r="K45" s="161">
        <v>4.2011335999999998E-4</v>
      </c>
      <c r="L45" s="161">
        <v>1.9868163999999999E-4</v>
      </c>
      <c r="M45" s="161">
        <v>1.9304741E-4</v>
      </c>
      <c r="N45" s="161">
        <v>3.2886564000000001E-4</v>
      </c>
      <c r="O45" s="161">
        <v>1.3747389000000001E-4</v>
      </c>
      <c r="P45" s="161">
        <v>0</v>
      </c>
      <c r="Q45" s="161">
        <v>8.0884589999999992E-3</v>
      </c>
      <c r="R45" s="161">
        <v>1.8373576E-4</v>
      </c>
      <c r="T45" s="89">
        <f t="shared" ref="T45:T93" si="12">G45/0.116</f>
        <v>0.25277403448275865</v>
      </c>
    </row>
    <row r="46" spans="1:20">
      <c r="A46" s="29" t="s">
        <v>52</v>
      </c>
      <c r="B46" s="194" t="s">
        <v>2916</v>
      </c>
      <c r="C46" s="87">
        <f t="shared" si="8"/>
        <v>0.15750839961000002</v>
      </c>
      <c r="D46" s="90">
        <f t="shared" si="9"/>
        <v>1.617397735E-2</v>
      </c>
      <c r="E46" s="90">
        <f t="shared" si="10"/>
        <v>8.8385314700000009E-2</v>
      </c>
      <c r="F46" s="91">
        <f t="shared" si="11"/>
        <v>1.285218556E-2</v>
      </c>
      <c r="G46" s="192">
        <v>4.0096922E-2</v>
      </c>
      <c r="H46" s="161">
        <v>1.6408925000000001E-3</v>
      </c>
      <c r="I46" s="161">
        <v>8.6416614000000003E-2</v>
      </c>
      <c r="J46" s="161">
        <v>1.5133858E-2</v>
      </c>
      <c r="K46" s="161">
        <v>7.1235700000000005E-4</v>
      </c>
      <c r="L46" s="161">
        <v>3.2776235000000001E-4</v>
      </c>
      <c r="M46" s="161">
        <v>3.2780819999999998E-4</v>
      </c>
      <c r="N46" s="161">
        <v>5.5577931999999997E-4</v>
      </c>
      <c r="O46" s="161">
        <v>2.2765312999999999E-4</v>
      </c>
      <c r="P46" s="161">
        <v>0</v>
      </c>
      <c r="Q46" s="161">
        <v>1.1747071E-2</v>
      </c>
      <c r="R46" s="161">
        <v>3.2168211E-4</v>
      </c>
      <c r="T46" s="89">
        <f t="shared" si="12"/>
        <v>0.34566312068965516</v>
      </c>
    </row>
    <row r="47" spans="1:20">
      <c r="A47" s="29" t="s">
        <v>52</v>
      </c>
      <c r="B47" s="194" t="s">
        <v>2917</v>
      </c>
      <c r="C47" s="87">
        <f t="shared" si="8"/>
        <v>0.16189834096</v>
      </c>
      <c r="D47" s="90">
        <f t="shared" si="9"/>
        <v>1.5142480869999999E-2</v>
      </c>
      <c r="E47" s="90">
        <f t="shared" si="10"/>
        <v>7.7051586589999999E-2</v>
      </c>
      <c r="F47" s="91">
        <f t="shared" si="11"/>
        <v>8.6779334999999985E-3</v>
      </c>
      <c r="G47" s="192">
        <v>6.1026339999999998E-2</v>
      </c>
      <c r="H47" s="161">
        <v>9.0508918999999998E-4</v>
      </c>
      <c r="I47" s="161">
        <v>7.5961646999999993E-2</v>
      </c>
      <c r="J47" s="161">
        <v>1.4546461E-2</v>
      </c>
      <c r="K47" s="161">
        <v>3.9547946999999998E-4</v>
      </c>
      <c r="L47" s="161">
        <v>2.005404E-4</v>
      </c>
      <c r="M47" s="161">
        <v>1.8485039999999999E-4</v>
      </c>
      <c r="N47" s="161">
        <v>3.2446572999999997E-4</v>
      </c>
      <c r="O47" s="161">
        <v>1.3195532E-4</v>
      </c>
      <c r="P47" s="161">
        <v>0</v>
      </c>
      <c r="Q47" s="161">
        <v>8.0447668999999999E-3</v>
      </c>
      <c r="R47" s="161">
        <v>1.7674554999999999E-4</v>
      </c>
      <c r="T47" s="89">
        <f t="shared" si="12"/>
        <v>0.5260891379310344</v>
      </c>
    </row>
    <row r="48" spans="1:20">
      <c r="A48" s="29" t="s">
        <v>52</v>
      </c>
      <c r="B48" s="194" t="s">
        <v>2918</v>
      </c>
      <c r="C48" s="87">
        <f t="shared" si="8"/>
        <v>0.14385471041</v>
      </c>
      <c r="D48" s="90">
        <f t="shared" si="9"/>
        <v>1.46256483E-2</v>
      </c>
      <c r="E48" s="90">
        <f t="shared" si="10"/>
        <v>9.1909111879999991E-2</v>
      </c>
      <c r="F48" s="91">
        <f t="shared" si="11"/>
        <v>1.178373823E-2</v>
      </c>
      <c r="G48" s="192">
        <v>2.5536211999999999E-2</v>
      </c>
      <c r="H48" s="161">
        <v>5.8302240999999998E-4</v>
      </c>
      <c r="I48" s="161">
        <v>9.1206238999999995E-2</v>
      </c>
      <c r="J48" s="161">
        <v>1.4236759E-2</v>
      </c>
      <c r="K48" s="161">
        <v>2.5512925999999998E-4</v>
      </c>
      <c r="L48" s="161">
        <v>1.3376004E-4</v>
      </c>
      <c r="M48" s="161">
        <v>1.1985047000000001E-4</v>
      </c>
      <c r="N48" s="161">
        <v>2.1255743000000001E-4</v>
      </c>
      <c r="O48" s="161">
        <v>8.6501689999999998E-5</v>
      </c>
      <c r="P48" s="161">
        <v>0</v>
      </c>
      <c r="Q48" s="161">
        <v>1.137176E-2</v>
      </c>
      <c r="R48" s="161">
        <v>1.1291911E-4</v>
      </c>
      <c r="T48" s="89">
        <f t="shared" si="12"/>
        <v>0.22013975862068963</v>
      </c>
    </row>
    <row r="49" spans="1:20">
      <c r="A49" s="29" t="s">
        <v>52</v>
      </c>
      <c r="B49" s="194" t="s">
        <v>2919</v>
      </c>
      <c r="C49" s="87">
        <f t="shared" si="8"/>
        <v>0.19692388928999999</v>
      </c>
      <c r="D49" s="90">
        <f t="shared" si="9"/>
        <v>1.6574468780000001E-2</v>
      </c>
      <c r="E49" s="90">
        <f t="shared" si="10"/>
        <v>9.3778050139999986E-2</v>
      </c>
      <c r="F49" s="91">
        <f t="shared" si="11"/>
        <v>1.2915507370000001E-2</v>
      </c>
      <c r="G49" s="192">
        <v>7.3655863000000002E-2</v>
      </c>
      <c r="H49" s="161">
        <v>1.8979648999999999E-3</v>
      </c>
      <c r="I49" s="161">
        <v>9.1498391999999998E-2</v>
      </c>
      <c r="J49" s="161">
        <v>1.5365438E-2</v>
      </c>
      <c r="K49" s="161">
        <v>8.2602730999999997E-4</v>
      </c>
      <c r="L49" s="161">
        <v>3.8300347E-4</v>
      </c>
      <c r="M49" s="161">
        <v>3.8169324000000002E-4</v>
      </c>
      <c r="N49" s="161">
        <v>6.5080007000000004E-4</v>
      </c>
      <c r="O49" s="161">
        <v>2.6327737000000001E-4</v>
      </c>
      <c r="P49" s="161">
        <v>0</v>
      </c>
      <c r="Q49" s="161">
        <v>1.1622923E-2</v>
      </c>
      <c r="R49" s="161">
        <v>3.7850692999999999E-4</v>
      </c>
      <c r="T49" s="89">
        <f t="shared" si="12"/>
        <v>0.63496433620689652</v>
      </c>
    </row>
    <row r="50" spans="1:20">
      <c r="A50" s="29" t="s">
        <v>52</v>
      </c>
      <c r="B50" s="194" t="s">
        <v>2920</v>
      </c>
      <c r="C50" s="87">
        <f t="shared" si="8"/>
        <v>0.14385592483999998</v>
      </c>
      <c r="D50" s="90">
        <f t="shared" si="9"/>
        <v>1.5335142590000002E-2</v>
      </c>
      <c r="E50" s="90">
        <f t="shared" si="10"/>
        <v>7.9986738679999989E-2</v>
      </c>
      <c r="F50" s="91">
        <f t="shared" si="11"/>
        <v>1.150522457E-2</v>
      </c>
      <c r="G50" s="192">
        <v>3.7028818999999998E-2</v>
      </c>
      <c r="H50" s="161">
        <v>1.0567802000000001E-3</v>
      </c>
      <c r="I50" s="161">
        <v>7.8715496999999995E-2</v>
      </c>
      <c r="J50" s="161">
        <v>1.4651175000000001E-2</v>
      </c>
      <c r="K50" s="161">
        <v>4.6118275000000002E-4</v>
      </c>
      <c r="L50" s="161">
        <v>2.2278483999999999E-4</v>
      </c>
      <c r="M50" s="161">
        <v>2.1446148E-4</v>
      </c>
      <c r="N50" s="161">
        <v>3.7105926999999998E-4</v>
      </c>
      <c r="O50" s="161">
        <v>1.4972440000000001E-4</v>
      </c>
      <c r="P50" s="161">
        <v>0</v>
      </c>
      <c r="Q50" s="161">
        <v>1.0773991E-2</v>
      </c>
      <c r="R50" s="161">
        <v>2.1044990000000001E-4</v>
      </c>
      <c r="T50" s="89">
        <f t="shared" si="12"/>
        <v>0.31921395689655169</v>
      </c>
    </row>
    <row r="51" spans="1:20">
      <c r="A51" s="29" t="s">
        <v>52</v>
      </c>
      <c r="B51" s="194" t="s">
        <v>2921</v>
      </c>
      <c r="C51" s="87">
        <f t="shared" si="8"/>
        <v>0.123595354</v>
      </c>
      <c r="D51" s="90">
        <f t="shared" si="9"/>
        <v>1.3716017E-2</v>
      </c>
      <c r="E51" s="90">
        <f t="shared" si="10"/>
        <v>6.2316848000000001E-2</v>
      </c>
      <c r="F51" s="91">
        <f t="shared" si="11"/>
        <v>1.8209368E-2</v>
      </c>
      <c r="G51" s="192">
        <v>2.9353120999999999E-2</v>
      </c>
      <c r="H51" s="161">
        <v>0</v>
      </c>
      <c r="I51" s="161">
        <v>6.2316848000000001E-2</v>
      </c>
      <c r="J51" s="161">
        <v>1.3716017E-2</v>
      </c>
      <c r="K51" s="161">
        <v>0</v>
      </c>
      <c r="L51" s="161">
        <v>0</v>
      </c>
      <c r="M51" s="161">
        <v>0</v>
      </c>
      <c r="N51" s="161">
        <v>0</v>
      </c>
      <c r="O51" s="161">
        <v>0</v>
      </c>
      <c r="P51" s="161">
        <v>0</v>
      </c>
      <c r="Q51" s="161">
        <v>1.8209368E-2</v>
      </c>
      <c r="R51" s="161">
        <v>0</v>
      </c>
      <c r="T51" s="89">
        <f t="shared" si="12"/>
        <v>0.25304414655172414</v>
      </c>
    </row>
    <row r="52" spans="1:20">
      <c r="A52" s="29" t="s">
        <v>52</v>
      </c>
      <c r="B52" s="194" t="s">
        <v>2922</v>
      </c>
      <c r="C52" s="87">
        <f t="shared" si="8"/>
        <v>0.139291899</v>
      </c>
      <c r="D52" s="90">
        <f t="shared" si="9"/>
        <v>1.3702984E-2</v>
      </c>
      <c r="E52" s="90">
        <f t="shared" si="10"/>
        <v>8.2548334000000001E-2</v>
      </c>
      <c r="F52" s="91">
        <f t="shared" si="11"/>
        <v>1.4111734000000001E-2</v>
      </c>
      <c r="G52" s="192">
        <v>2.8928847000000001E-2</v>
      </c>
      <c r="H52" s="161">
        <v>0</v>
      </c>
      <c r="I52" s="161">
        <v>8.2548334000000001E-2</v>
      </c>
      <c r="J52" s="161">
        <v>1.3702984E-2</v>
      </c>
      <c r="K52" s="161">
        <v>0</v>
      </c>
      <c r="L52" s="161">
        <v>0</v>
      </c>
      <c r="M52" s="161">
        <v>0</v>
      </c>
      <c r="N52" s="161">
        <v>0</v>
      </c>
      <c r="O52" s="161">
        <v>0</v>
      </c>
      <c r="P52" s="161">
        <v>0</v>
      </c>
      <c r="Q52" s="161">
        <v>1.4111734000000001E-2</v>
      </c>
      <c r="R52" s="161">
        <v>0</v>
      </c>
      <c r="T52" s="89">
        <f t="shared" si="12"/>
        <v>0.24938661206896551</v>
      </c>
    </row>
    <row r="53" spans="1:20">
      <c r="A53" s="29" t="s">
        <v>52</v>
      </c>
      <c r="B53" s="194" t="s">
        <v>2923</v>
      </c>
      <c r="C53" s="87">
        <f t="shared" si="8"/>
        <v>0.13116402409</v>
      </c>
      <c r="D53" s="90">
        <f t="shared" si="9"/>
        <v>1.4845246670000001E-2</v>
      </c>
      <c r="E53" s="90">
        <f t="shared" si="10"/>
        <v>7.4417398509999996E-2</v>
      </c>
      <c r="F53" s="91">
        <f t="shared" si="11"/>
        <v>1.240766791E-2</v>
      </c>
      <c r="G53" s="192">
        <v>2.9493710999999999E-2</v>
      </c>
      <c r="H53" s="161">
        <v>7.1014734E-4</v>
      </c>
      <c r="I53" s="161">
        <v>7.3560084999999997E-2</v>
      </c>
      <c r="J53" s="161">
        <v>1.4369494E-2</v>
      </c>
      <c r="K53" s="161">
        <v>3.1174776999999998E-4</v>
      </c>
      <c r="L53" s="161">
        <v>1.6400489999999999E-4</v>
      </c>
      <c r="M53" s="161">
        <v>1.4716617000000001E-4</v>
      </c>
      <c r="N53" s="161">
        <v>2.6228413999999998E-4</v>
      </c>
      <c r="O53" s="161">
        <v>1.0496368E-4</v>
      </c>
      <c r="P53" s="161">
        <v>0</v>
      </c>
      <c r="Q53" s="161">
        <v>1.1899319E-2</v>
      </c>
      <c r="R53" s="161">
        <v>1.4110109E-4</v>
      </c>
      <c r="T53" s="89">
        <f t="shared" si="12"/>
        <v>0.2542561293103448</v>
      </c>
    </row>
    <row r="54" spans="1:20">
      <c r="A54" s="29" t="s">
        <v>52</v>
      </c>
      <c r="B54" s="194" t="s">
        <v>2924</v>
      </c>
      <c r="C54" s="87">
        <f t="shared" si="8"/>
        <v>0.18128301526000001</v>
      </c>
      <c r="D54" s="90">
        <f t="shared" si="9"/>
        <v>1.6864387799999998E-2</v>
      </c>
      <c r="E54" s="90">
        <f t="shared" si="10"/>
        <v>9.7534335610000009E-2</v>
      </c>
      <c r="F54" s="91">
        <f t="shared" si="11"/>
        <v>1.0679579849999999E-2</v>
      </c>
      <c r="G54" s="192">
        <v>5.6204711999999997E-2</v>
      </c>
      <c r="H54" s="161">
        <v>2.0457173E-3</v>
      </c>
      <c r="I54" s="161">
        <v>9.5071232000000006E-2</v>
      </c>
      <c r="J54" s="161">
        <v>1.5534905E-2</v>
      </c>
      <c r="K54" s="161">
        <v>8.9441016999999997E-4</v>
      </c>
      <c r="L54" s="161">
        <v>4.3507262999999997E-4</v>
      </c>
      <c r="M54" s="161">
        <v>4.1738631000000001E-4</v>
      </c>
      <c r="N54" s="161">
        <v>7.2503520000000003E-4</v>
      </c>
      <c r="O54" s="161">
        <v>2.8976818999999998E-4</v>
      </c>
      <c r="P54" s="161">
        <v>0</v>
      </c>
      <c r="Q54" s="161">
        <v>9.2523803999999994E-3</v>
      </c>
      <c r="R54" s="161">
        <v>4.1239606000000002E-4</v>
      </c>
      <c r="T54" s="89">
        <f t="shared" si="12"/>
        <v>0.48452337931034478</v>
      </c>
    </row>
    <row r="55" spans="1:20">
      <c r="A55" s="29" t="s">
        <v>52</v>
      </c>
      <c r="B55" s="194" t="s">
        <v>2925</v>
      </c>
      <c r="C55" s="87">
        <f t="shared" si="8"/>
        <v>0.16681454083999997</v>
      </c>
      <c r="D55" s="90">
        <f t="shared" si="9"/>
        <v>1.6753704139999999E-2</v>
      </c>
      <c r="E55" s="90">
        <f t="shared" si="10"/>
        <v>9.5296872589999998E-2</v>
      </c>
      <c r="F55" s="91">
        <f t="shared" si="11"/>
        <v>1.250716411E-2</v>
      </c>
      <c r="G55" s="192">
        <v>4.2256799999999997E-2</v>
      </c>
      <c r="H55" s="161">
        <v>2.0052296000000001E-3</v>
      </c>
      <c r="I55" s="161">
        <v>9.2887478999999995E-2</v>
      </c>
      <c r="J55" s="161">
        <v>1.5469395E-2</v>
      </c>
      <c r="K55" s="161">
        <v>8.7309884999999996E-4</v>
      </c>
      <c r="L55" s="161">
        <v>4.1121028999999999E-4</v>
      </c>
      <c r="M55" s="161">
        <v>4.0416398999999997E-4</v>
      </c>
      <c r="N55" s="161">
        <v>6.9223210999999998E-4</v>
      </c>
      <c r="O55" s="161">
        <v>2.8052454E-4</v>
      </c>
      <c r="P55" s="161">
        <v>0</v>
      </c>
      <c r="Q55" s="161">
        <v>1.1136559000000001E-2</v>
      </c>
      <c r="R55" s="161">
        <v>3.9784846000000002E-4</v>
      </c>
      <c r="T55" s="89">
        <f t="shared" si="12"/>
        <v>0.3642827586206896</v>
      </c>
    </row>
    <row r="56" spans="1:20">
      <c r="A56" s="29" t="s">
        <v>52</v>
      </c>
      <c r="B56" s="194" t="s">
        <v>2926</v>
      </c>
      <c r="C56" s="87">
        <f t="shared" si="8"/>
        <v>0.16645942438</v>
      </c>
      <c r="D56" s="90">
        <f t="shared" si="9"/>
        <v>1.6176522010000003E-2</v>
      </c>
      <c r="E56" s="90">
        <f t="shared" si="10"/>
        <v>0.10849844002</v>
      </c>
      <c r="F56" s="91">
        <f t="shared" si="11"/>
        <v>5.71916935E-3</v>
      </c>
      <c r="G56" s="192">
        <v>3.6065292999999998E-2</v>
      </c>
      <c r="H56" s="161">
        <v>1.4893131E-3</v>
      </c>
      <c r="I56" s="161">
        <v>0.10669285000000001</v>
      </c>
      <c r="J56" s="161">
        <v>1.5137536E-2</v>
      </c>
      <c r="K56" s="161">
        <v>6.5851831000000003E-4</v>
      </c>
      <c r="L56" s="161">
        <v>3.8046770000000002E-4</v>
      </c>
      <c r="M56" s="161">
        <v>3.1627692E-4</v>
      </c>
      <c r="N56" s="161">
        <v>5.8318056000000002E-4</v>
      </c>
      <c r="O56" s="161">
        <v>2.3158154999999999E-4</v>
      </c>
      <c r="P56" s="161">
        <v>0</v>
      </c>
      <c r="Q56" s="161">
        <v>4.6094745000000003E-3</v>
      </c>
      <c r="R56" s="161">
        <v>2.9493274E-4</v>
      </c>
      <c r="T56" s="89">
        <f t="shared" si="12"/>
        <v>0.31090769827586207</v>
      </c>
    </row>
    <row r="57" spans="1:20">
      <c r="A57" s="29" t="s">
        <v>52</v>
      </c>
      <c r="B57" s="194" t="s">
        <v>2927</v>
      </c>
      <c r="C57" s="87">
        <f t="shared" si="8"/>
        <v>0.19270715903999999</v>
      </c>
      <c r="D57" s="90">
        <f t="shared" si="9"/>
        <v>1.777740111E-2</v>
      </c>
      <c r="E57" s="90">
        <f t="shared" si="10"/>
        <v>0.1114029346</v>
      </c>
      <c r="F57" s="91">
        <f t="shared" si="11"/>
        <v>1.071069633E-2</v>
      </c>
      <c r="G57" s="192">
        <v>5.2816126999999997E-2</v>
      </c>
      <c r="H57" s="161">
        <v>2.6568742000000001E-3</v>
      </c>
      <c r="I57" s="161">
        <v>0.10820204999999999</v>
      </c>
      <c r="J57" s="161">
        <v>1.6061748000000001E-2</v>
      </c>
      <c r="K57" s="161">
        <v>1.1643318000000001E-3</v>
      </c>
      <c r="L57" s="161">
        <v>5.5132130999999997E-4</v>
      </c>
      <c r="M57" s="161">
        <v>5.4401039999999996E-4</v>
      </c>
      <c r="N57" s="161">
        <v>9.4186986000000005E-4</v>
      </c>
      <c r="O57" s="161">
        <v>3.6864462000000002E-4</v>
      </c>
      <c r="P57" s="161">
        <v>0</v>
      </c>
      <c r="Q57" s="161">
        <v>8.8456465999999997E-3</v>
      </c>
      <c r="R57" s="161">
        <v>5.5453524999999997E-4</v>
      </c>
      <c r="T57" s="89">
        <f t="shared" si="12"/>
        <v>0.45531143965517235</v>
      </c>
    </row>
    <row r="58" spans="1:20">
      <c r="A58" s="29" t="s">
        <v>52</v>
      </c>
      <c r="B58" s="194" t="s">
        <v>2928</v>
      </c>
      <c r="C58" s="87">
        <f t="shared" si="8"/>
        <v>0.17011655798</v>
      </c>
      <c r="D58" s="90">
        <f t="shared" si="9"/>
        <v>1.687238076E-2</v>
      </c>
      <c r="E58" s="90">
        <f t="shared" si="10"/>
        <v>9.9044888329999997E-2</v>
      </c>
      <c r="F58" s="91">
        <f t="shared" si="11"/>
        <v>8.0334408900000001E-3</v>
      </c>
      <c r="G58" s="192">
        <v>4.6165848000000002E-2</v>
      </c>
      <c r="H58" s="161">
        <v>2.0183566E-3</v>
      </c>
      <c r="I58" s="161">
        <v>9.6609259000000003E-2</v>
      </c>
      <c r="J58" s="161">
        <v>1.5541174E-2</v>
      </c>
      <c r="K58" s="161">
        <v>8.8664669999999996E-4</v>
      </c>
      <c r="L58" s="161">
        <v>4.4456006000000002E-4</v>
      </c>
      <c r="M58" s="161">
        <v>4.1727273000000001E-4</v>
      </c>
      <c r="N58" s="161">
        <v>7.3547556999999997E-4</v>
      </c>
      <c r="O58" s="161">
        <v>2.8923103999999999E-4</v>
      </c>
      <c r="P58" s="161">
        <v>0</v>
      </c>
      <c r="Q58" s="161">
        <v>6.5932699000000004E-3</v>
      </c>
      <c r="R58" s="161">
        <v>4.1546437999999999E-4</v>
      </c>
      <c r="T58" s="89">
        <f t="shared" si="12"/>
        <v>0.39798144827586207</v>
      </c>
    </row>
    <row r="59" spans="1:20">
      <c r="A59" s="29" t="s">
        <v>52</v>
      </c>
      <c r="B59" s="194" t="s">
        <v>2929</v>
      </c>
      <c r="C59" s="87">
        <f t="shared" si="8"/>
        <v>0.17231077624000002</v>
      </c>
      <c r="D59" s="90">
        <f t="shared" si="9"/>
        <v>1.6368045639999999E-2</v>
      </c>
      <c r="E59" s="90">
        <f t="shared" si="10"/>
        <v>9.1268765580000008E-2</v>
      </c>
      <c r="F59" s="91">
        <f t="shared" si="11"/>
        <v>6.3614590199999998E-3</v>
      </c>
      <c r="G59" s="192">
        <v>5.8312506E-2</v>
      </c>
      <c r="H59" s="161">
        <v>1.6336046000000001E-3</v>
      </c>
      <c r="I59" s="161">
        <v>8.9291802000000003E-2</v>
      </c>
      <c r="J59" s="161">
        <v>1.5252399E-2</v>
      </c>
      <c r="K59" s="161">
        <v>7.2051313999999997E-4</v>
      </c>
      <c r="L59" s="161">
        <v>3.9513349999999999E-4</v>
      </c>
      <c r="M59" s="161">
        <v>3.4335897999999998E-4</v>
      </c>
      <c r="N59" s="161">
        <v>6.2255570999999999E-4</v>
      </c>
      <c r="O59" s="161">
        <v>2.4636351000000001E-4</v>
      </c>
      <c r="P59" s="161">
        <v>0</v>
      </c>
      <c r="Q59" s="161">
        <v>5.1641203999999996E-3</v>
      </c>
      <c r="R59" s="161">
        <v>3.2841940000000002E-4</v>
      </c>
      <c r="T59" s="89">
        <f t="shared" si="12"/>
        <v>0.5026940172413793</v>
      </c>
    </row>
    <row r="60" spans="1:20">
      <c r="A60" s="29" t="s">
        <v>52</v>
      </c>
      <c r="B60" s="194" t="s">
        <v>2930</v>
      </c>
      <c r="C60" s="87">
        <f t="shared" si="8"/>
        <v>0.16606180538000001</v>
      </c>
      <c r="D60" s="90">
        <f t="shared" si="9"/>
        <v>1.6176522010000003E-2</v>
      </c>
      <c r="E60" s="90">
        <f t="shared" si="10"/>
        <v>0.10849844002</v>
      </c>
      <c r="F60" s="91">
        <f t="shared" si="11"/>
        <v>5.71916935E-3</v>
      </c>
      <c r="G60" s="192">
        <v>3.5667674000000003E-2</v>
      </c>
      <c r="H60" s="161">
        <v>1.4893131E-3</v>
      </c>
      <c r="I60" s="161">
        <v>0.10669285000000001</v>
      </c>
      <c r="J60" s="161">
        <v>1.5137536E-2</v>
      </c>
      <c r="K60" s="161">
        <v>6.5851831000000003E-4</v>
      </c>
      <c r="L60" s="161">
        <v>3.8046770000000002E-4</v>
      </c>
      <c r="M60" s="161">
        <v>3.1627692E-4</v>
      </c>
      <c r="N60" s="161">
        <v>5.8318056000000002E-4</v>
      </c>
      <c r="O60" s="161">
        <v>2.3158154999999999E-4</v>
      </c>
      <c r="P60" s="161">
        <v>0</v>
      </c>
      <c r="Q60" s="161">
        <v>4.6094745000000003E-3</v>
      </c>
      <c r="R60" s="161">
        <v>2.9493274E-4</v>
      </c>
      <c r="T60" s="89">
        <f t="shared" si="12"/>
        <v>0.30747994827586206</v>
      </c>
    </row>
    <row r="61" spans="1:20">
      <c r="A61" s="29" t="s">
        <v>52</v>
      </c>
      <c r="B61" s="194" t="s">
        <v>2931</v>
      </c>
      <c r="C61" s="87">
        <f t="shared" si="8"/>
        <v>0.15915040619000001</v>
      </c>
      <c r="D61" s="90">
        <f t="shared" si="9"/>
        <v>1.6656842919999998E-2</v>
      </c>
      <c r="E61" s="90">
        <f t="shared" si="10"/>
        <v>9.4577996910000003E-2</v>
      </c>
      <c r="F61" s="91">
        <f t="shared" si="11"/>
        <v>7.0873893600000007E-3</v>
      </c>
      <c r="G61" s="192">
        <v>4.0828177E-2</v>
      </c>
      <c r="H61" s="161">
        <v>1.8167286000000001E-3</v>
      </c>
      <c r="I61" s="161">
        <v>9.2379811000000006E-2</v>
      </c>
      <c r="J61" s="161">
        <v>1.5419459999999999E-2</v>
      </c>
      <c r="K61" s="161">
        <v>8.0100161999999999E-4</v>
      </c>
      <c r="L61" s="161">
        <v>4.363813E-4</v>
      </c>
      <c r="M61" s="161">
        <v>3.8145730999999998E-4</v>
      </c>
      <c r="N61" s="161">
        <v>6.8991224000000001E-4</v>
      </c>
      <c r="O61" s="161">
        <v>2.7269383E-4</v>
      </c>
      <c r="P61" s="161">
        <v>0</v>
      </c>
      <c r="Q61" s="161">
        <v>5.7587931000000004E-3</v>
      </c>
      <c r="R61" s="161">
        <v>3.6599019000000001E-4</v>
      </c>
      <c r="T61" s="89">
        <f t="shared" si="12"/>
        <v>0.35196704310344828</v>
      </c>
    </row>
    <row r="62" spans="1:20">
      <c r="A62" s="29" t="s">
        <v>52</v>
      </c>
      <c r="B62" s="194" t="s">
        <v>2932</v>
      </c>
      <c r="C62" s="87">
        <f t="shared" si="8"/>
        <v>0.21578909204000002</v>
      </c>
      <c r="D62" s="90">
        <f t="shared" si="9"/>
        <v>1.777740111E-2</v>
      </c>
      <c r="E62" s="90">
        <f t="shared" si="10"/>
        <v>0.1114029346</v>
      </c>
      <c r="F62" s="91">
        <f t="shared" si="11"/>
        <v>1.071069633E-2</v>
      </c>
      <c r="G62" s="192">
        <v>7.5898060000000003E-2</v>
      </c>
      <c r="H62" s="161">
        <v>2.6568742000000001E-3</v>
      </c>
      <c r="I62" s="161">
        <v>0.10820204999999999</v>
      </c>
      <c r="J62" s="161">
        <v>1.6061748000000001E-2</v>
      </c>
      <c r="K62" s="161">
        <v>1.1643318000000001E-3</v>
      </c>
      <c r="L62" s="161">
        <v>5.5132130999999997E-4</v>
      </c>
      <c r="M62" s="161">
        <v>5.4401039999999996E-4</v>
      </c>
      <c r="N62" s="161">
        <v>9.4186986000000005E-4</v>
      </c>
      <c r="O62" s="161">
        <v>3.6864462000000002E-4</v>
      </c>
      <c r="P62" s="161">
        <v>0</v>
      </c>
      <c r="Q62" s="161">
        <v>8.8456465999999997E-3</v>
      </c>
      <c r="R62" s="161">
        <v>5.5453524999999997E-4</v>
      </c>
      <c r="T62" s="89">
        <f t="shared" si="12"/>
        <v>0.65429362068965513</v>
      </c>
    </row>
    <row r="63" spans="1:20">
      <c r="A63" s="29" t="s">
        <v>52</v>
      </c>
      <c r="B63" s="194" t="s">
        <v>2933</v>
      </c>
      <c r="C63" s="87">
        <f t="shared" si="8"/>
        <v>0.18779368765000001</v>
      </c>
      <c r="D63" s="90">
        <f t="shared" si="9"/>
        <v>1.7289918800000002E-2</v>
      </c>
      <c r="E63" s="90">
        <f t="shared" si="10"/>
        <v>0.10408498949</v>
      </c>
      <c r="F63" s="91">
        <f t="shared" si="11"/>
        <v>9.1347333600000011E-3</v>
      </c>
      <c r="G63" s="192">
        <v>5.7284045999999998E-2</v>
      </c>
      <c r="H63" s="161">
        <v>2.2914299000000001E-3</v>
      </c>
      <c r="I63" s="161">
        <v>0.10132026</v>
      </c>
      <c r="J63" s="161">
        <v>1.5782328000000002E-2</v>
      </c>
      <c r="K63" s="161">
        <v>1.0062895E-3</v>
      </c>
      <c r="L63" s="161">
        <v>5.013013E-4</v>
      </c>
      <c r="M63" s="161">
        <v>4.7329959000000002E-4</v>
      </c>
      <c r="N63" s="161">
        <v>8.3225580000000001E-4</v>
      </c>
      <c r="O63" s="161">
        <v>3.2690026999999998E-4</v>
      </c>
      <c r="P63" s="161">
        <v>0</v>
      </c>
      <c r="Q63" s="161">
        <v>7.5030497000000002E-3</v>
      </c>
      <c r="R63" s="161">
        <v>4.7252759000000001E-4</v>
      </c>
      <c r="T63" s="89">
        <f t="shared" si="12"/>
        <v>0.49382798275862066</v>
      </c>
    </row>
    <row r="64" spans="1:20">
      <c r="A64" s="29" t="s">
        <v>52</v>
      </c>
      <c r="B64" s="194" t="s">
        <v>2934</v>
      </c>
      <c r="C64" s="87">
        <f t="shared" si="8"/>
        <v>0.17951423661999999</v>
      </c>
      <c r="D64" s="90">
        <f t="shared" si="9"/>
        <v>1.7341325219999999E-2</v>
      </c>
      <c r="E64" s="90">
        <f t="shared" si="10"/>
        <v>0.10530171270999999</v>
      </c>
      <c r="F64" s="91">
        <f t="shared" si="11"/>
        <v>9.3910066900000002E-3</v>
      </c>
      <c r="G64" s="192">
        <v>4.7480191999999997E-2</v>
      </c>
      <c r="H64" s="161">
        <v>2.3444415999999998E-3</v>
      </c>
      <c r="I64" s="161">
        <v>0.10247487</v>
      </c>
      <c r="J64" s="161">
        <v>1.5811131999999999E-2</v>
      </c>
      <c r="K64" s="161">
        <v>1.0286543E-3</v>
      </c>
      <c r="L64" s="161">
        <v>5.0153891999999995E-4</v>
      </c>
      <c r="M64" s="161">
        <v>4.8240111000000003E-4</v>
      </c>
      <c r="N64" s="161">
        <v>8.4276619E-4</v>
      </c>
      <c r="O64" s="161">
        <v>3.3060851E-4</v>
      </c>
      <c r="P64" s="161">
        <v>0</v>
      </c>
      <c r="Q64" s="161">
        <v>7.7316803E-3</v>
      </c>
      <c r="R64" s="161">
        <v>4.8595168999999999E-4</v>
      </c>
      <c r="T64" s="89">
        <f t="shared" si="12"/>
        <v>0.40931199999999995</v>
      </c>
    </row>
    <row r="65" spans="1:20">
      <c r="A65" s="29" t="s">
        <v>52</v>
      </c>
      <c r="B65" s="194" t="s">
        <v>2935</v>
      </c>
      <c r="C65" s="87">
        <f t="shared" si="8"/>
        <v>0.15020114164000001</v>
      </c>
      <c r="D65" s="90">
        <f t="shared" si="9"/>
        <v>1.5185392379999999E-2</v>
      </c>
      <c r="E65" s="90">
        <f t="shared" si="10"/>
        <v>9.6824042910000005E-2</v>
      </c>
      <c r="F65" s="91">
        <f t="shared" si="11"/>
        <v>8.8521263500000013E-3</v>
      </c>
      <c r="G65" s="192">
        <v>2.9339580000000001E-2</v>
      </c>
      <c r="H65" s="161">
        <v>1.0020641E-3</v>
      </c>
      <c r="I65" s="161">
        <v>9.5625037999999996E-2</v>
      </c>
      <c r="J65" s="161">
        <v>1.4557413999999999E-2</v>
      </c>
      <c r="K65" s="161">
        <v>4.3248199999999998E-4</v>
      </c>
      <c r="L65" s="161">
        <v>1.9549638E-4</v>
      </c>
      <c r="M65" s="161">
        <v>1.9694081000000001E-4</v>
      </c>
      <c r="N65" s="161">
        <v>3.2968949999999999E-4</v>
      </c>
      <c r="O65" s="161">
        <v>1.3941512E-4</v>
      </c>
      <c r="P65" s="161">
        <v>0</v>
      </c>
      <c r="Q65" s="161">
        <v>8.1947836E-3</v>
      </c>
      <c r="R65" s="161">
        <v>1.8823812999999999E-4</v>
      </c>
      <c r="T65" s="89">
        <f t="shared" si="12"/>
        <v>0.25292741379310346</v>
      </c>
    </row>
    <row r="66" spans="1:20">
      <c r="A66" s="29" t="s">
        <v>52</v>
      </c>
      <c r="B66" s="194" t="s">
        <v>2936</v>
      </c>
      <c r="C66" s="87">
        <f t="shared" si="8"/>
        <v>0.14832163708999999</v>
      </c>
      <c r="D66" s="90">
        <f t="shared" si="9"/>
        <v>1.5847090809999999E-2</v>
      </c>
      <c r="E66" s="90">
        <f t="shared" si="10"/>
        <v>8.2845305590000001E-2</v>
      </c>
      <c r="F66" s="91">
        <f t="shared" si="11"/>
        <v>1.274671369E-2</v>
      </c>
      <c r="G66" s="192">
        <v>3.6882526999999998E-2</v>
      </c>
      <c r="H66" s="161">
        <v>1.4414406E-3</v>
      </c>
      <c r="I66" s="161">
        <v>8.1120466000000002E-2</v>
      </c>
      <c r="J66" s="161">
        <v>1.4944271E-2</v>
      </c>
      <c r="K66" s="161">
        <v>6.2200769999999996E-4</v>
      </c>
      <c r="L66" s="161">
        <v>2.8081211000000002E-4</v>
      </c>
      <c r="M66" s="161">
        <v>2.8339898999999997E-4</v>
      </c>
      <c r="N66" s="161">
        <v>4.737508E-4</v>
      </c>
      <c r="O66" s="161">
        <v>1.9996900000000001E-4</v>
      </c>
      <c r="P66" s="161">
        <v>0</v>
      </c>
      <c r="Q66" s="161">
        <v>1.1802026E-2</v>
      </c>
      <c r="R66" s="161">
        <v>2.7096789000000002E-4</v>
      </c>
      <c r="T66" s="89">
        <f t="shared" si="12"/>
        <v>0.31795281896551719</v>
      </c>
    </row>
    <row r="67" spans="1:20">
      <c r="A67" s="29" t="s">
        <v>52</v>
      </c>
      <c r="B67" s="194" t="s">
        <v>2937</v>
      </c>
      <c r="C67" s="87">
        <f t="shared" si="8"/>
        <v>0.13985346921</v>
      </c>
      <c r="D67" s="90">
        <f t="shared" si="9"/>
        <v>1.5413220699999999E-2</v>
      </c>
      <c r="E67" s="90">
        <f t="shared" si="10"/>
        <v>7.866305073999999E-2</v>
      </c>
      <c r="F67" s="91">
        <f t="shared" si="11"/>
        <v>1.0141740770000001E-2</v>
      </c>
      <c r="G67" s="192">
        <v>3.5635457000000002E-2</v>
      </c>
      <c r="H67" s="161">
        <v>1.1475559000000001E-3</v>
      </c>
      <c r="I67" s="161">
        <v>7.7289924999999995E-2</v>
      </c>
      <c r="J67" s="161">
        <v>1.4694232999999999E-2</v>
      </c>
      <c r="K67" s="161">
        <v>4.9524020000000005E-4</v>
      </c>
      <c r="L67" s="161">
        <v>2.2374750000000001E-4</v>
      </c>
      <c r="M67" s="161">
        <v>2.2556984000000001E-4</v>
      </c>
      <c r="N67" s="161">
        <v>3.7739326E-4</v>
      </c>
      <c r="O67" s="161">
        <v>1.5946691E-4</v>
      </c>
      <c r="P67" s="161">
        <v>0</v>
      </c>
      <c r="Q67" s="161">
        <v>9.3892481000000007E-3</v>
      </c>
      <c r="R67" s="161">
        <v>2.1563250000000001E-4</v>
      </c>
      <c r="T67" s="89">
        <f t="shared" si="12"/>
        <v>0.30720221551724136</v>
      </c>
    </row>
    <row r="68" spans="1:20">
      <c r="A68" s="29" t="s">
        <v>52</v>
      </c>
      <c r="B68" s="194" t="s">
        <v>2938</v>
      </c>
      <c r="C68" s="87">
        <f t="shared" si="8"/>
        <v>0.15523453066000001</v>
      </c>
      <c r="D68" s="90">
        <f t="shared" si="9"/>
        <v>1.5046298620000001E-2</v>
      </c>
      <c r="E68" s="90">
        <f t="shared" si="10"/>
        <v>7.5126143890000011E-2</v>
      </c>
      <c r="F68" s="91">
        <f t="shared" si="11"/>
        <v>7.9387651500000007E-3</v>
      </c>
      <c r="G68" s="192">
        <v>5.7123322999999997E-2</v>
      </c>
      <c r="H68" s="161">
        <v>8.9902041000000004E-4</v>
      </c>
      <c r="I68" s="161">
        <v>7.4050458999999999E-2</v>
      </c>
      <c r="J68" s="161">
        <v>1.4482777E-2</v>
      </c>
      <c r="K68" s="161">
        <v>3.8803391000000003E-4</v>
      </c>
      <c r="L68" s="161">
        <v>1.7548771E-4</v>
      </c>
      <c r="M68" s="161">
        <v>1.7666447999999999E-4</v>
      </c>
      <c r="N68" s="161">
        <v>2.9590363000000001E-4</v>
      </c>
      <c r="O68" s="161">
        <v>1.2521356999999999E-4</v>
      </c>
      <c r="P68" s="161">
        <v>0</v>
      </c>
      <c r="Q68" s="161">
        <v>7.3488117E-3</v>
      </c>
      <c r="R68" s="161">
        <v>1.6883625000000001E-4</v>
      </c>
      <c r="T68" s="89">
        <f t="shared" si="12"/>
        <v>0.49244243965517237</v>
      </c>
    </row>
    <row r="69" spans="1:20">
      <c r="A69" s="29" t="s">
        <v>52</v>
      </c>
      <c r="B69" s="194" t="s">
        <v>2939</v>
      </c>
      <c r="C69" s="87">
        <f t="shared" si="8"/>
        <v>0.15544974648999998</v>
      </c>
      <c r="D69" s="90">
        <f t="shared" si="9"/>
        <v>1.544507562E-2</v>
      </c>
      <c r="E69" s="90">
        <f t="shared" si="10"/>
        <v>9.9327223180000007E-2</v>
      </c>
      <c r="F69" s="91">
        <f t="shared" si="11"/>
        <v>1.0411241690000001E-2</v>
      </c>
      <c r="G69" s="192">
        <v>3.0266206E-2</v>
      </c>
      <c r="H69" s="161">
        <v>1.1779605E-3</v>
      </c>
      <c r="I69" s="161">
        <v>9.7917710000000005E-2</v>
      </c>
      <c r="J69" s="161">
        <v>1.4707069E-2</v>
      </c>
      <c r="K69" s="161">
        <v>5.0835527000000005E-4</v>
      </c>
      <c r="L69" s="161">
        <v>2.2965135E-4</v>
      </c>
      <c r="M69" s="161">
        <v>2.3155267999999999E-4</v>
      </c>
      <c r="N69" s="161">
        <v>3.8736228E-4</v>
      </c>
      <c r="O69" s="161">
        <v>1.6365729E-4</v>
      </c>
      <c r="P69" s="161">
        <v>0</v>
      </c>
      <c r="Q69" s="161">
        <v>9.6388648000000007E-3</v>
      </c>
      <c r="R69" s="161">
        <v>2.2135732000000001E-4</v>
      </c>
      <c r="T69" s="89">
        <f t="shared" si="12"/>
        <v>0.26091556896551721</v>
      </c>
    </row>
    <row r="70" spans="1:20">
      <c r="A70" s="29" t="s">
        <v>52</v>
      </c>
      <c r="B70" s="194" t="s">
        <v>2940</v>
      </c>
      <c r="C70" s="87">
        <f t="shared" si="8"/>
        <v>0.13973932814000001</v>
      </c>
      <c r="D70" s="90">
        <f t="shared" si="9"/>
        <v>1.5566304880000001E-2</v>
      </c>
      <c r="E70" s="90">
        <f t="shared" si="10"/>
        <v>8.0138687409999992E-2</v>
      </c>
      <c r="F70" s="91">
        <f t="shared" si="11"/>
        <v>1.106084685E-2</v>
      </c>
      <c r="G70" s="192">
        <v>3.2973489000000002E-2</v>
      </c>
      <c r="H70" s="161">
        <v>1.2512477000000001E-3</v>
      </c>
      <c r="I70" s="161">
        <v>7.8641465999999993E-2</v>
      </c>
      <c r="J70" s="161">
        <v>1.4782455E-2</v>
      </c>
      <c r="K70" s="161">
        <v>5.3996785999999995E-4</v>
      </c>
      <c r="L70" s="161">
        <v>2.4388202000000001E-4</v>
      </c>
      <c r="M70" s="161">
        <v>2.4597371000000001E-4</v>
      </c>
      <c r="N70" s="161">
        <v>4.1139163999999998E-4</v>
      </c>
      <c r="O70" s="161">
        <v>1.7375779000000001E-4</v>
      </c>
      <c r="P70" s="161">
        <v>0</v>
      </c>
      <c r="Q70" s="161">
        <v>1.0240541000000001E-2</v>
      </c>
      <c r="R70" s="161">
        <v>2.3515642000000001E-4</v>
      </c>
      <c r="T70" s="89">
        <f t="shared" si="12"/>
        <v>0.28425421551724139</v>
      </c>
    </row>
    <row r="71" spans="1:20">
      <c r="A71" s="29" t="s">
        <v>52</v>
      </c>
      <c r="B71" s="194" t="s">
        <v>2941</v>
      </c>
      <c r="C71" s="87">
        <f t="shared" si="8"/>
        <v>0.18481193194000001</v>
      </c>
      <c r="D71" s="90">
        <f t="shared" si="9"/>
        <v>1.5991363350000003E-2</v>
      </c>
      <c r="E71" s="90">
        <f t="shared" si="10"/>
        <v>8.4235989450000007E-2</v>
      </c>
      <c r="F71" s="91">
        <f t="shared" si="11"/>
        <v>1.361286714E-2</v>
      </c>
      <c r="G71" s="192">
        <v>7.0971712000000006E-2</v>
      </c>
      <c r="H71" s="161">
        <v>1.5391617000000001E-3</v>
      </c>
      <c r="I71" s="161">
        <v>8.2394200000000001E-2</v>
      </c>
      <c r="J71" s="161">
        <v>1.5027415000000001E-2</v>
      </c>
      <c r="K71" s="161">
        <v>6.6416014999999995E-4</v>
      </c>
      <c r="L71" s="161">
        <v>2.9978820000000001E-4</v>
      </c>
      <c r="M71" s="161">
        <v>3.0262775000000001E-4</v>
      </c>
      <c r="N71" s="161">
        <v>5.0579265999999999E-4</v>
      </c>
      <c r="O71" s="161">
        <v>2.1343830999999999E-4</v>
      </c>
      <c r="P71" s="161">
        <v>0</v>
      </c>
      <c r="Q71" s="161">
        <v>1.2604269E-2</v>
      </c>
      <c r="R71" s="161">
        <v>2.8936716999999998E-4</v>
      </c>
      <c r="T71" s="89">
        <f t="shared" si="12"/>
        <v>0.6118251034482759</v>
      </c>
    </row>
    <row r="72" spans="1:20">
      <c r="A72" s="29" t="s">
        <v>52</v>
      </c>
      <c r="B72" s="194" t="s">
        <v>2942</v>
      </c>
      <c r="C72" s="87">
        <f t="shared" si="8"/>
        <v>0.16830065081000001</v>
      </c>
      <c r="D72" s="90">
        <f t="shared" si="9"/>
        <v>1.601587325E-2</v>
      </c>
      <c r="E72" s="90">
        <f t="shared" si="10"/>
        <v>8.4472249050000003E-2</v>
      </c>
      <c r="F72" s="91">
        <f t="shared" si="11"/>
        <v>1.3760022509999999E-2</v>
      </c>
      <c r="G72" s="192">
        <v>5.4052506E-2</v>
      </c>
      <c r="H72" s="161">
        <v>1.5557635000000001E-3</v>
      </c>
      <c r="I72" s="161">
        <v>8.2610590999999997E-2</v>
      </c>
      <c r="J72" s="161">
        <v>1.5041540000000001E-2</v>
      </c>
      <c r="K72" s="161">
        <v>6.7132137000000004E-4</v>
      </c>
      <c r="L72" s="161">
        <v>3.0301188000000001E-4</v>
      </c>
      <c r="M72" s="161">
        <v>3.0589454999999999E-4</v>
      </c>
      <c r="N72" s="161">
        <v>5.1123605E-4</v>
      </c>
      <c r="O72" s="161">
        <v>2.1572637999999999E-4</v>
      </c>
      <c r="P72" s="161">
        <v>0</v>
      </c>
      <c r="Q72" s="161">
        <v>1.2740567E-2</v>
      </c>
      <c r="R72" s="161">
        <v>2.9249308000000001E-4</v>
      </c>
      <c r="T72" s="89">
        <f t="shared" si="12"/>
        <v>0.46596987931034478</v>
      </c>
    </row>
    <row r="73" spans="1:20">
      <c r="A73" s="29" t="s">
        <v>52</v>
      </c>
      <c r="B73" s="194" t="s">
        <v>2943</v>
      </c>
      <c r="C73" s="87">
        <f t="shared" si="8"/>
        <v>0.15595265347999998</v>
      </c>
      <c r="D73" s="90">
        <f t="shared" si="9"/>
        <v>1.625111953E-2</v>
      </c>
      <c r="E73" s="90">
        <f t="shared" si="10"/>
        <v>8.6739862550000005E-2</v>
      </c>
      <c r="F73" s="91">
        <f t="shared" si="11"/>
        <v>1.5172374399999999E-2</v>
      </c>
      <c r="G73" s="192">
        <v>3.7789296999999999E-2</v>
      </c>
      <c r="H73" s="161">
        <v>1.7151058E-3</v>
      </c>
      <c r="I73" s="161">
        <v>8.4687507999999995E-2</v>
      </c>
      <c r="J73" s="161">
        <v>1.5177112E-2</v>
      </c>
      <c r="K73" s="161">
        <v>7.4005420000000004E-4</v>
      </c>
      <c r="L73" s="161">
        <v>3.3395332999999999E-4</v>
      </c>
      <c r="M73" s="161">
        <v>3.3724874999999999E-4</v>
      </c>
      <c r="N73" s="161">
        <v>5.6348217999999995E-4</v>
      </c>
      <c r="O73" s="161">
        <v>2.3768834999999999E-4</v>
      </c>
      <c r="P73" s="161">
        <v>0</v>
      </c>
      <c r="Q73" s="161">
        <v>1.4048709E-2</v>
      </c>
      <c r="R73" s="161">
        <v>3.2249486999999999E-4</v>
      </c>
      <c r="T73" s="89">
        <f t="shared" si="12"/>
        <v>0.32576980172413789</v>
      </c>
    </row>
    <row r="74" spans="1:20">
      <c r="A74" s="29" t="s">
        <v>52</v>
      </c>
      <c r="B74" s="194" t="s">
        <v>2944</v>
      </c>
      <c r="C74" s="87">
        <f t="shared" si="8"/>
        <v>0.123595354</v>
      </c>
      <c r="D74" s="90">
        <f t="shared" si="9"/>
        <v>1.3716017E-2</v>
      </c>
      <c r="E74" s="90">
        <f t="shared" si="10"/>
        <v>6.2316848000000001E-2</v>
      </c>
      <c r="F74" s="91">
        <f t="shared" si="11"/>
        <v>1.8209368E-2</v>
      </c>
      <c r="G74" s="192">
        <v>2.9353120999999999E-2</v>
      </c>
      <c r="H74" s="161">
        <v>0</v>
      </c>
      <c r="I74" s="161">
        <v>6.2316848000000001E-2</v>
      </c>
      <c r="J74" s="161">
        <v>1.3716017E-2</v>
      </c>
      <c r="K74" s="161">
        <v>0</v>
      </c>
      <c r="L74" s="161">
        <v>0</v>
      </c>
      <c r="M74" s="161">
        <v>0</v>
      </c>
      <c r="N74" s="161">
        <v>0</v>
      </c>
      <c r="O74" s="161">
        <v>0</v>
      </c>
      <c r="P74" s="161">
        <v>0</v>
      </c>
      <c r="Q74" s="161">
        <v>1.8209368E-2</v>
      </c>
      <c r="R74" s="161">
        <v>0</v>
      </c>
      <c r="T74" s="89">
        <f t="shared" si="12"/>
        <v>0.25304414655172414</v>
      </c>
    </row>
    <row r="75" spans="1:20">
      <c r="A75" s="29" t="s">
        <v>52</v>
      </c>
      <c r="B75" s="194" t="s">
        <v>2945</v>
      </c>
      <c r="C75" s="87">
        <f t="shared" si="8"/>
        <v>0.139291899</v>
      </c>
      <c r="D75" s="90">
        <f t="shared" si="9"/>
        <v>1.3702984E-2</v>
      </c>
      <c r="E75" s="90">
        <f t="shared" si="10"/>
        <v>8.2548334000000001E-2</v>
      </c>
      <c r="F75" s="91">
        <f t="shared" si="11"/>
        <v>1.4111734000000001E-2</v>
      </c>
      <c r="G75" s="192">
        <v>2.8928847000000001E-2</v>
      </c>
      <c r="H75" s="161">
        <v>0</v>
      </c>
      <c r="I75" s="161">
        <v>8.2548334000000001E-2</v>
      </c>
      <c r="J75" s="161">
        <v>1.3702984E-2</v>
      </c>
      <c r="K75" s="161">
        <v>0</v>
      </c>
      <c r="L75" s="161">
        <v>0</v>
      </c>
      <c r="M75" s="161">
        <v>0</v>
      </c>
      <c r="N75" s="161">
        <v>0</v>
      </c>
      <c r="O75" s="161">
        <v>0</v>
      </c>
      <c r="P75" s="161">
        <v>0</v>
      </c>
      <c r="Q75" s="161">
        <v>1.4111734000000001E-2</v>
      </c>
      <c r="R75" s="161">
        <v>0</v>
      </c>
      <c r="T75" s="89">
        <f t="shared" si="12"/>
        <v>0.24938661206896551</v>
      </c>
    </row>
    <row r="76" spans="1:20">
      <c r="A76" s="29" t="s">
        <v>52</v>
      </c>
      <c r="B76" s="194" t="s">
        <v>2946</v>
      </c>
      <c r="C76" s="87">
        <f t="shared" si="8"/>
        <v>0.12834521700000001</v>
      </c>
      <c r="D76" s="90">
        <f t="shared" si="9"/>
        <v>1.3702984E-2</v>
      </c>
      <c r="E76" s="90">
        <f t="shared" si="10"/>
        <v>8.2548334000000001E-2</v>
      </c>
      <c r="F76" s="91">
        <f t="shared" si="11"/>
        <v>1.1453333E-2</v>
      </c>
      <c r="G76" s="192">
        <v>2.0640565999999999E-2</v>
      </c>
      <c r="H76" s="161">
        <v>0</v>
      </c>
      <c r="I76" s="161">
        <v>8.2548334000000001E-2</v>
      </c>
      <c r="J76" s="161">
        <v>1.3702984E-2</v>
      </c>
      <c r="K76" s="161">
        <v>0</v>
      </c>
      <c r="L76" s="161">
        <v>0</v>
      </c>
      <c r="M76" s="161">
        <v>0</v>
      </c>
      <c r="N76" s="161">
        <v>0</v>
      </c>
      <c r="O76" s="161">
        <v>0</v>
      </c>
      <c r="P76" s="161">
        <v>0</v>
      </c>
      <c r="Q76" s="161">
        <v>1.1453333E-2</v>
      </c>
      <c r="R76" s="161">
        <v>0</v>
      </c>
      <c r="T76" s="89">
        <f t="shared" si="12"/>
        <v>0.17793591379310345</v>
      </c>
    </row>
    <row r="77" spans="1:20">
      <c r="A77" s="29" t="s">
        <v>52</v>
      </c>
      <c r="B77" s="194" t="s">
        <v>2947</v>
      </c>
      <c r="C77" s="87">
        <f t="shared" si="8"/>
        <v>0.12541908500000001</v>
      </c>
      <c r="D77" s="90">
        <f t="shared" si="9"/>
        <v>1.3716017E-2</v>
      </c>
      <c r="E77" s="90">
        <f t="shared" si="10"/>
        <v>6.2316848000000001E-2</v>
      </c>
      <c r="F77" s="91">
        <f t="shared" si="11"/>
        <v>2.2029771E-2</v>
      </c>
      <c r="G77" s="192">
        <v>2.7356449000000001E-2</v>
      </c>
      <c r="H77" s="161">
        <v>0</v>
      </c>
      <c r="I77" s="161">
        <v>6.2316848000000001E-2</v>
      </c>
      <c r="J77" s="161">
        <v>1.3716017E-2</v>
      </c>
      <c r="K77" s="161">
        <v>0</v>
      </c>
      <c r="L77" s="161">
        <v>0</v>
      </c>
      <c r="M77" s="161">
        <v>0</v>
      </c>
      <c r="N77" s="161">
        <v>0</v>
      </c>
      <c r="O77" s="161">
        <v>0</v>
      </c>
      <c r="P77" s="161">
        <v>0</v>
      </c>
      <c r="Q77" s="161">
        <v>2.2029771E-2</v>
      </c>
      <c r="R77" s="161">
        <v>0</v>
      </c>
      <c r="T77" s="89">
        <f t="shared" si="12"/>
        <v>0.23583145689655172</v>
      </c>
    </row>
    <row r="78" spans="1:20">
      <c r="A78" s="29" t="s">
        <v>52</v>
      </c>
      <c r="B78" s="194" t="s">
        <v>2948</v>
      </c>
      <c r="C78" s="87">
        <f t="shared" si="8"/>
        <v>0.121792988</v>
      </c>
      <c r="D78" s="90">
        <f t="shared" si="9"/>
        <v>1.3716017E-2</v>
      </c>
      <c r="E78" s="90">
        <f t="shared" si="10"/>
        <v>6.2316848000000001E-2</v>
      </c>
      <c r="F78" s="91">
        <f t="shared" si="11"/>
        <v>1.6407002E-2</v>
      </c>
      <c r="G78" s="192">
        <v>2.9353120999999999E-2</v>
      </c>
      <c r="H78" s="161">
        <v>0</v>
      </c>
      <c r="I78" s="161">
        <v>6.2316848000000001E-2</v>
      </c>
      <c r="J78" s="161">
        <v>1.3716017E-2</v>
      </c>
      <c r="K78" s="161">
        <v>0</v>
      </c>
      <c r="L78" s="161">
        <v>0</v>
      </c>
      <c r="M78" s="161">
        <v>0</v>
      </c>
      <c r="N78" s="161">
        <v>0</v>
      </c>
      <c r="O78" s="161">
        <v>0</v>
      </c>
      <c r="P78" s="161">
        <v>0</v>
      </c>
      <c r="Q78" s="161">
        <v>1.6407002E-2</v>
      </c>
      <c r="R78" s="161">
        <v>0</v>
      </c>
      <c r="T78" s="89">
        <f t="shared" si="12"/>
        <v>0.25304414655172414</v>
      </c>
    </row>
    <row r="79" spans="1:20">
      <c r="A79" s="29" t="s">
        <v>52</v>
      </c>
      <c r="B79" s="194" t="s">
        <v>2949</v>
      </c>
      <c r="C79" s="87">
        <f t="shared" si="8"/>
        <v>0.159889375</v>
      </c>
      <c r="D79" s="90">
        <f t="shared" si="9"/>
        <v>1.3716017E-2</v>
      </c>
      <c r="E79" s="90">
        <f t="shared" si="10"/>
        <v>6.2316848000000001E-2</v>
      </c>
      <c r="F79" s="91">
        <f t="shared" si="11"/>
        <v>1.2838471000000001E-2</v>
      </c>
      <c r="G79" s="192">
        <v>7.1018039000000005E-2</v>
      </c>
      <c r="H79" s="161">
        <v>0</v>
      </c>
      <c r="I79" s="161">
        <v>6.2316848000000001E-2</v>
      </c>
      <c r="J79" s="161">
        <v>1.3716017E-2</v>
      </c>
      <c r="K79" s="161">
        <v>0</v>
      </c>
      <c r="L79" s="161">
        <v>0</v>
      </c>
      <c r="M79" s="161">
        <v>0</v>
      </c>
      <c r="N79" s="161">
        <v>0</v>
      </c>
      <c r="O79" s="161">
        <v>0</v>
      </c>
      <c r="P79" s="161">
        <v>0</v>
      </c>
      <c r="Q79" s="161">
        <v>1.2838471000000001E-2</v>
      </c>
      <c r="R79" s="161">
        <v>0</v>
      </c>
      <c r="T79" s="89">
        <f t="shared" si="12"/>
        <v>0.61222447413793102</v>
      </c>
    </row>
    <row r="80" spans="1:20">
      <c r="A80" s="29" t="s">
        <v>52</v>
      </c>
      <c r="B80" s="194" t="s">
        <v>2950</v>
      </c>
      <c r="C80" s="87">
        <f t="shared" si="8"/>
        <v>0.130695267</v>
      </c>
      <c r="D80" s="90">
        <f t="shared" si="9"/>
        <v>1.3702984E-2</v>
      </c>
      <c r="E80" s="90">
        <f t="shared" si="10"/>
        <v>8.2548334000000001E-2</v>
      </c>
      <c r="F80" s="91">
        <f t="shared" si="11"/>
        <v>1.4699944E-2</v>
      </c>
      <c r="G80" s="192">
        <v>1.9744004999999999E-2</v>
      </c>
      <c r="H80" s="161">
        <v>0</v>
      </c>
      <c r="I80" s="161">
        <v>8.2548334000000001E-2</v>
      </c>
      <c r="J80" s="161">
        <v>1.3702984E-2</v>
      </c>
      <c r="K80" s="161">
        <v>0</v>
      </c>
      <c r="L80" s="161">
        <v>0</v>
      </c>
      <c r="M80" s="161">
        <v>0</v>
      </c>
      <c r="N80" s="161">
        <v>0</v>
      </c>
      <c r="O80" s="161">
        <v>0</v>
      </c>
      <c r="P80" s="161">
        <v>0</v>
      </c>
      <c r="Q80" s="161">
        <v>1.4699944E-2</v>
      </c>
      <c r="R80" s="161">
        <v>0</v>
      </c>
      <c r="T80" s="89">
        <f t="shared" si="12"/>
        <v>0.17020693965517239</v>
      </c>
    </row>
    <row r="81" spans="1:20">
      <c r="A81" s="29" t="s">
        <v>52</v>
      </c>
      <c r="B81" s="194" t="s">
        <v>2951</v>
      </c>
      <c r="C81" s="87">
        <f t="shared" si="8"/>
        <v>0.11423819600000001</v>
      </c>
      <c r="D81" s="90">
        <f t="shared" si="9"/>
        <v>1.3716017E-2</v>
      </c>
      <c r="E81" s="90">
        <f t="shared" si="10"/>
        <v>6.2316848000000001E-2</v>
      </c>
      <c r="F81" s="91">
        <f t="shared" si="11"/>
        <v>1.5567943000000001E-2</v>
      </c>
      <c r="G81" s="192">
        <v>2.2637388000000001E-2</v>
      </c>
      <c r="H81" s="161">
        <v>0</v>
      </c>
      <c r="I81" s="161">
        <v>6.2316848000000001E-2</v>
      </c>
      <c r="J81" s="161">
        <v>1.3716017E-2</v>
      </c>
      <c r="K81" s="161">
        <v>0</v>
      </c>
      <c r="L81" s="161">
        <v>0</v>
      </c>
      <c r="M81" s="161">
        <v>0</v>
      </c>
      <c r="N81" s="161">
        <v>0</v>
      </c>
      <c r="O81" s="161">
        <v>0</v>
      </c>
      <c r="P81" s="161">
        <v>0</v>
      </c>
      <c r="Q81" s="161">
        <v>1.5567943000000001E-2</v>
      </c>
      <c r="R81" s="161">
        <v>0</v>
      </c>
      <c r="T81" s="89">
        <f t="shared" si="12"/>
        <v>0.19514989655172413</v>
      </c>
    </row>
    <row r="82" spans="1:20">
      <c r="A82" s="29" t="s">
        <v>52</v>
      </c>
      <c r="B82" s="194" t="s">
        <v>2952</v>
      </c>
      <c r="C82" s="87">
        <f t="shared" si="8"/>
        <v>0.18305642599999999</v>
      </c>
      <c r="D82" s="90">
        <f t="shared" si="9"/>
        <v>1.3716017E-2</v>
      </c>
      <c r="E82" s="90">
        <f t="shared" si="10"/>
        <v>6.2316848000000001E-2</v>
      </c>
      <c r="F82" s="91">
        <f t="shared" si="11"/>
        <v>2.2029771E-2</v>
      </c>
      <c r="G82" s="192">
        <v>8.499379E-2</v>
      </c>
      <c r="H82" s="161">
        <v>0</v>
      </c>
      <c r="I82" s="161">
        <v>6.2316848000000001E-2</v>
      </c>
      <c r="J82" s="161">
        <v>1.3716017E-2</v>
      </c>
      <c r="K82" s="161">
        <v>0</v>
      </c>
      <c r="L82" s="161">
        <v>0</v>
      </c>
      <c r="M82" s="161">
        <v>0</v>
      </c>
      <c r="N82" s="161">
        <v>0</v>
      </c>
      <c r="O82" s="161">
        <v>0</v>
      </c>
      <c r="P82" s="161">
        <v>0</v>
      </c>
      <c r="Q82" s="161">
        <v>2.2029771E-2</v>
      </c>
      <c r="R82" s="161">
        <v>0</v>
      </c>
      <c r="T82" s="89">
        <f t="shared" si="12"/>
        <v>0.73270508620689656</v>
      </c>
    </row>
    <row r="83" spans="1:20">
      <c r="A83" s="29" t="s">
        <v>52</v>
      </c>
      <c r="B83" s="194" t="s">
        <v>2953</v>
      </c>
      <c r="C83" s="87">
        <f t="shared" si="8"/>
        <v>0.16415294223999999</v>
      </c>
      <c r="D83" s="90">
        <f t="shared" si="9"/>
        <v>1.6368045639999999E-2</v>
      </c>
      <c r="E83" s="90">
        <f t="shared" si="10"/>
        <v>9.0936456580000005E-2</v>
      </c>
      <c r="F83" s="91">
        <f t="shared" si="11"/>
        <v>6.3614590199999998E-3</v>
      </c>
      <c r="G83" s="192">
        <v>5.0486981E-2</v>
      </c>
      <c r="H83" s="161">
        <v>1.6336046000000001E-3</v>
      </c>
      <c r="I83" s="161">
        <v>8.8959493000000001E-2</v>
      </c>
      <c r="J83" s="161">
        <v>1.5252399E-2</v>
      </c>
      <c r="K83" s="161">
        <v>7.2051313999999997E-4</v>
      </c>
      <c r="L83" s="161">
        <v>3.9513349999999999E-4</v>
      </c>
      <c r="M83" s="161">
        <v>3.4335897999999998E-4</v>
      </c>
      <c r="N83" s="161">
        <v>6.2255570999999999E-4</v>
      </c>
      <c r="O83" s="161">
        <v>2.4636351000000001E-4</v>
      </c>
      <c r="P83" s="161">
        <v>0</v>
      </c>
      <c r="Q83" s="161">
        <v>5.1641203999999996E-3</v>
      </c>
      <c r="R83" s="161">
        <v>3.2841940000000002E-4</v>
      </c>
      <c r="T83" s="89">
        <f t="shared" si="12"/>
        <v>0.43523259482758619</v>
      </c>
    </row>
    <row r="84" spans="1:20">
      <c r="A84" s="29" t="s">
        <v>52</v>
      </c>
      <c r="B84" s="194" t="s">
        <v>2954</v>
      </c>
      <c r="C84" s="87">
        <f t="shared" si="8"/>
        <v>0.15099257219000001</v>
      </c>
      <c r="D84" s="90">
        <f t="shared" si="9"/>
        <v>1.6656842919999998E-2</v>
      </c>
      <c r="E84" s="90">
        <f t="shared" si="10"/>
        <v>9.424568891E-2</v>
      </c>
      <c r="F84" s="91">
        <f t="shared" si="11"/>
        <v>7.0873893600000007E-3</v>
      </c>
      <c r="G84" s="192">
        <v>3.3002651000000001E-2</v>
      </c>
      <c r="H84" s="161">
        <v>1.8167286000000001E-3</v>
      </c>
      <c r="I84" s="161">
        <v>9.2047503000000003E-2</v>
      </c>
      <c r="J84" s="161">
        <v>1.5419459999999999E-2</v>
      </c>
      <c r="K84" s="161">
        <v>8.0100161999999999E-4</v>
      </c>
      <c r="L84" s="161">
        <v>4.363813E-4</v>
      </c>
      <c r="M84" s="161">
        <v>3.8145730999999998E-4</v>
      </c>
      <c r="N84" s="161">
        <v>6.8991224000000001E-4</v>
      </c>
      <c r="O84" s="161">
        <v>2.7269383E-4</v>
      </c>
      <c r="P84" s="161">
        <v>0</v>
      </c>
      <c r="Q84" s="161">
        <v>5.7587931000000004E-3</v>
      </c>
      <c r="R84" s="161">
        <v>3.6599019000000001E-4</v>
      </c>
      <c r="T84" s="89">
        <f t="shared" si="12"/>
        <v>0.28450561206896552</v>
      </c>
    </row>
    <row r="85" spans="1:20">
      <c r="A85" s="29" t="s">
        <v>52</v>
      </c>
      <c r="B85" s="194" t="s">
        <v>2955</v>
      </c>
      <c r="C85" s="87">
        <f t="shared" si="8"/>
        <v>0.17135640061999999</v>
      </c>
      <c r="D85" s="90">
        <f t="shared" si="9"/>
        <v>1.7341325219999999E-2</v>
      </c>
      <c r="E85" s="90">
        <f t="shared" si="10"/>
        <v>0.10496940270999999</v>
      </c>
      <c r="F85" s="91">
        <f t="shared" si="11"/>
        <v>9.3910066900000002E-3</v>
      </c>
      <c r="G85" s="192">
        <v>3.9654665999999998E-2</v>
      </c>
      <c r="H85" s="161">
        <v>2.3444415999999998E-3</v>
      </c>
      <c r="I85" s="161">
        <v>0.10214255999999999</v>
      </c>
      <c r="J85" s="161">
        <v>1.5811131999999999E-2</v>
      </c>
      <c r="K85" s="161">
        <v>1.0286543E-3</v>
      </c>
      <c r="L85" s="161">
        <v>5.0153891999999995E-4</v>
      </c>
      <c r="M85" s="161">
        <v>4.8240111000000003E-4</v>
      </c>
      <c r="N85" s="161">
        <v>8.4276619E-4</v>
      </c>
      <c r="O85" s="161">
        <v>3.3060851E-4</v>
      </c>
      <c r="P85" s="161">
        <v>0</v>
      </c>
      <c r="Q85" s="161">
        <v>7.7316803E-3</v>
      </c>
      <c r="R85" s="161">
        <v>4.8595168999999999E-4</v>
      </c>
      <c r="T85" s="89">
        <f t="shared" si="12"/>
        <v>0.34185056896551719</v>
      </c>
    </row>
    <row r="86" spans="1:20">
      <c r="A86" s="29" t="s">
        <v>52</v>
      </c>
      <c r="B86" s="194" t="s">
        <v>2956</v>
      </c>
      <c r="C86" s="87">
        <f t="shared" si="8"/>
        <v>0.14707669666000001</v>
      </c>
      <c r="D86" s="90">
        <f t="shared" si="9"/>
        <v>1.5046298620000001E-2</v>
      </c>
      <c r="E86" s="90">
        <f t="shared" si="10"/>
        <v>7.4793835890000007E-2</v>
      </c>
      <c r="F86" s="91">
        <f t="shared" si="11"/>
        <v>7.9387651500000007E-3</v>
      </c>
      <c r="G86" s="192">
        <v>4.9297796999999997E-2</v>
      </c>
      <c r="H86" s="161">
        <v>8.9902041000000004E-4</v>
      </c>
      <c r="I86" s="161">
        <v>7.3718150999999996E-2</v>
      </c>
      <c r="J86" s="161">
        <v>1.4482777E-2</v>
      </c>
      <c r="K86" s="161">
        <v>3.8803391000000003E-4</v>
      </c>
      <c r="L86" s="161">
        <v>1.7548771E-4</v>
      </c>
      <c r="M86" s="161">
        <v>1.7666447999999999E-4</v>
      </c>
      <c r="N86" s="161">
        <v>2.9590363000000001E-4</v>
      </c>
      <c r="O86" s="161">
        <v>1.2521356999999999E-4</v>
      </c>
      <c r="P86" s="161">
        <v>0</v>
      </c>
      <c r="Q86" s="161">
        <v>7.3488117E-3</v>
      </c>
      <c r="R86" s="161">
        <v>1.6883625000000001E-4</v>
      </c>
      <c r="T86" s="89">
        <f t="shared" si="12"/>
        <v>0.4249810086206896</v>
      </c>
    </row>
    <row r="87" spans="1:20">
      <c r="A87" s="29" t="s">
        <v>52</v>
      </c>
      <c r="B87" s="194" t="s">
        <v>2957</v>
      </c>
      <c r="C87" s="87">
        <f t="shared" si="8"/>
        <v>0.13158149314000001</v>
      </c>
      <c r="D87" s="90">
        <f t="shared" si="9"/>
        <v>1.5566304880000001E-2</v>
      </c>
      <c r="E87" s="90">
        <f t="shared" si="10"/>
        <v>7.9806378410000003E-2</v>
      </c>
      <c r="F87" s="91">
        <f t="shared" si="11"/>
        <v>1.106084685E-2</v>
      </c>
      <c r="G87" s="192">
        <v>2.5147962999999999E-2</v>
      </c>
      <c r="H87" s="161">
        <v>1.2512477000000001E-3</v>
      </c>
      <c r="I87" s="161">
        <v>7.8309157000000004E-2</v>
      </c>
      <c r="J87" s="161">
        <v>1.4782455E-2</v>
      </c>
      <c r="K87" s="161">
        <v>5.3996785999999995E-4</v>
      </c>
      <c r="L87" s="161">
        <v>2.4388202000000001E-4</v>
      </c>
      <c r="M87" s="161">
        <v>2.4597371000000001E-4</v>
      </c>
      <c r="N87" s="161">
        <v>4.1139163999999998E-4</v>
      </c>
      <c r="O87" s="161">
        <v>1.7375779000000001E-4</v>
      </c>
      <c r="P87" s="161">
        <v>0</v>
      </c>
      <c r="Q87" s="161">
        <v>1.0240541000000001E-2</v>
      </c>
      <c r="R87" s="161">
        <v>2.3515642000000001E-4</v>
      </c>
      <c r="T87" s="89">
        <f t="shared" si="12"/>
        <v>0.2167927844827586</v>
      </c>
    </row>
    <row r="88" spans="1:20">
      <c r="A88" s="29" t="s">
        <v>52</v>
      </c>
      <c r="B88" s="194" t="s">
        <v>2958</v>
      </c>
      <c r="C88" s="87">
        <f t="shared" si="8"/>
        <v>0.14779481948000001</v>
      </c>
      <c r="D88" s="90">
        <f t="shared" si="9"/>
        <v>1.625111953E-2</v>
      </c>
      <c r="E88" s="90">
        <f t="shared" si="10"/>
        <v>8.6407553550000016E-2</v>
      </c>
      <c r="F88" s="91">
        <f t="shared" si="11"/>
        <v>1.5172374399999999E-2</v>
      </c>
      <c r="G88" s="192">
        <v>2.9963772E-2</v>
      </c>
      <c r="H88" s="161">
        <v>1.7151058E-3</v>
      </c>
      <c r="I88" s="161">
        <v>8.4355199000000006E-2</v>
      </c>
      <c r="J88" s="161">
        <v>1.5177112E-2</v>
      </c>
      <c r="K88" s="161">
        <v>7.4005420000000004E-4</v>
      </c>
      <c r="L88" s="161">
        <v>3.3395332999999999E-4</v>
      </c>
      <c r="M88" s="161">
        <v>3.3724874999999999E-4</v>
      </c>
      <c r="N88" s="161">
        <v>5.6348217999999995E-4</v>
      </c>
      <c r="O88" s="161">
        <v>2.3768834999999999E-4</v>
      </c>
      <c r="P88" s="161">
        <v>0</v>
      </c>
      <c r="Q88" s="161">
        <v>1.4048709E-2</v>
      </c>
      <c r="R88" s="161">
        <v>3.2249486999999999E-4</v>
      </c>
      <c r="T88" s="89">
        <f t="shared" si="12"/>
        <v>0.25830837931034484</v>
      </c>
    </row>
    <row r="89" spans="1:20">
      <c r="A89" s="29" t="s">
        <v>52</v>
      </c>
      <c r="B89" s="194" t="s">
        <v>2959</v>
      </c>
      <c r="C89" s="87">
        <f t="shared" si="8"/>
        <v>0.15173154</v>
      </c>
      <c r="D89" s="90">
        <f t="shared" si="9"/>
        <v>1.3716017E-2</v>
      </c>
      <c r="E89" s="90">
        <f t="shared" si="10"/>
        <v>6.1984538999999998E-2</v>
      </c>
      <c r="F89" s="91">
        <f t="shared" si="11"/>
        <v>1.2838471000000001E-2</v>
      </c>
      <c r="G89" s="192">
        <v>6.3192513000000006E-2</v>
      </c>
      <c r="H89" s="161">
        <v>0</v>
      </c>
      <c r="I89" s="161">
        <v>6.1984538999999998E-2</v>
      </c>
      <c r="J89" s="161">
        <v>1.3716017E-2</v>
      </c>
      <c r="K89" s="161">
        <v>0</v>
      </c>
      <c r="L89" s="161">
        <v>0</v>
      </c>
      <c r="M89" s="161">
        <v>0</v>
      </c>
      <c r="N89" s="161">
        <v>0</v>
      </c>
      <c r="O89" s="161">
        <v>0</v>
      </c>
      <c r="P89" s="161">
        <v>0</v>
      </c>
      <c r="Q89" s="161">
        <v>1.2838471000000001E-2</v>
      </c>
      <c r="R89" s="161">
        <v>0</v>
      </c>
      <c r="T89" s="89">
        <f t="shared" si="12"/>
        <v>0.54476304310344825</v>
      </c>
    </row>
    <row r="90" spans="1:20">
      <c r="A90" s="29" t="s">
        <v>52</v>
      </c>
      <c r="B90" s="194" t="s">
        <v>2960</v>
      </c>
      <c r="C90" s="87">
        <f t="shared" si="8"/>
        <v>0.106080362</v>
      </c>
      <c r="D90" s="90">
        <f t="shared" si="9"/>
        <v>1.3716017E-2</v>
      </c>
      <c r="E90" s="90">
        <f t="shared" si="10"/>
        <v>6.1984538999999998E-2</v>
      </c>
      <c r="F90" s="91">
        <f t="shared" si="11"/>
        <v>1.5567943000000001E-2</v>
      </c>
      <c r="G90" s="192">
        <v>1.4811863E-2</v>
      </c>
      <c r="H90" s="161">
        <v>0</v>
      </c>
      <c r="I90" s="161">
        <v>6.1984538999999998E-2</v>
      </c>
      <c r="J90" s="161">
        <v>1.3716017E-2</v>
      </c>
      <c r="K90" s="161">
        <v>0</v>
      </c>
      <c r="L90" s="161">
        <v>0</v>
      </c>
      <c r="M90" s="161">
        <v>0</v>
      </c>
      <c r="N90" s="161">
        <v>0</v>
      </c>
      <c r="O90" s="161">
        <v>0</v>
      </c>
      <c r="P90" s="161">
        <v>0</v>
      </c>
      <c r="Q90" s="161">
        <v>1.5567943000000001E-2</v>
      </c>
      <c r="R90" s="161">
        <v>0</v>
      </c>
      <c r="T90" s="89">
        <f t="shared" si="12"/>
        <v>0.12768847413793102</v>
      </c>
    </row>
    <row r="91" spans="1:20">
      <c r="A91" s="29" t="s">
        <v>52</v>
      </c>
      <c r="B91" s="194" t="s">
        <v>2961</v>
      </c>
      <c r="C91" s="87">
        <f t="shared" si="8"/>
        <v>0.15373234796000002</v>
      </c>
      <c r="D91" s="90">
        <f t="shared" si="9"/>
        <v>1.5142480869999999E-2</v>
      </c>
      <c r="E91" s="90">
        <f t="shared" si="10"/>
        <v>7.6718945590000004E-2</v>
      </c>
      <c r="F91" s="91">
        <f t="shared" si="11"/>
        <v>8.6779334999999985E-3</v>
      </c>
      <c r="G91" s="192">
        <v>5.3192987999999997E-2</v>
      </c>
      <c r="H91" s="161">
        <v>9.0508918999999998E-4</v>
      </c>
      <c r="I91" s="161">
        <v>7.5629005999999999E-2</v>
      </c>
      <c r="J91" s="161">
        <v>1.4546461E-2</v>
      </c>
      <c r="K91" s="161">
        <v>3.9547946999999998E-4</v>
      </c>
      <c r="L91" s="161">
        <v>2.005404E-4</v>
      </c>
      <c r="M91" s="161">
        <v>1.8485039999999999E-4</v>
      </c>
      <c r="N91" s="161">
        <v>3.2446572999999997E-4</v>
      </c>
      <c r="O91" s="161">
        <v>1.3195532E-4</v>
      </c>
      <c r="P91" s="161">
        <v>0</v>
      </c>
      <c r="Q91" s="161">
        <v>8.0447668999999999E-3</v>
      </c>
      <c r="R91" s="161">
        <v>1.7674554999999999E-4</v>
      </c>
      <c r="T91" s="89">
        <f t="shared" si="12"/>
        <v>0.45856024137931028</v>
      </c>
    </row>
    <row r="92" spans="1:20">
      <c r="A92" s="29" t="s">
        <v>52</v>
      </c>
      <c r="B92" s="194" t="s">
        <v>2962</v>
      </c>
      <c r="C92" s="87">
        <f t="shared" si="8"/>
        <v>0.12300619108999999</v>
      </c>
      <c r="D92" s="90">
        <f t="shared" si="9"/>
        <v>1.4845246670000001E-2</v>
      </c>
      <c r="E92" s="90">
        <f t="shared" si="10"/>
        <v>7.4085090509999993E-2</v>
      </c>
      <c r="F92" s="91">
        <f t="shared" si="11"/>
        <v>1.240766791E-2</v>
      </c>
      <c r="G92" s="192">
        <v>2.1668185999999999E-2</v>
      </c>
      <c r="H92" s="161">
        <v>7.1014734E-4</v>
      </c>
      <c r="I92" s="161">
        <v>7.3227776999999994E-2</v>
      </c>
      <c r="J92" s="161">
        <v>1.4369494E-2</v>
      </c>
      <c r="K92" s="161">
        <v>3.1174776999999998E-4</v>
      </c>
      <c r="L92" s="161">
        <v>1.6400489999999999E-4</v>
      </c>
      <c r="M92" s="161">
        <v>1.4716617000000001E-4</v>
      </c>
      <c r="N92" s="161">
        <v>2.6228413999999998E-4</v>
      </c>
      <c r="O92" s="161">
        <v>1.0496368E-4</v>
      </c>
      <c r="P92" s="161">
        <v>0</v>
      </c>
      <c r="Q92" s="161">
        <v>1.1899319E-2</v>
      </c>
      <c r="R92" s="161">
        <v>1.4110109E-4</v>
      </c>
      <c r="T92" s="89">
        <f t="shared" si="12"/>
        <v>0.1867947068965517</v>
      </c>
    </row>
    <row r="93" spans="1:20">
      <c r="A93" s="29" t="s">
        <v>52</v>
      </c>
      <c r="B93" s="194" t="s">
        <v>2963</v>
      </c>
      <c r="C93" s="87">
        <f t="shared" si="8"/>
        <v>0.15865670683999999</v>
      </c>
      <c r="D93" s="90">
        <f t="shared" si="9"/>
        <v>1.6753704139999999E-2</v>
      </c>
      <c r="E93" s="90">
        <f t="shared" si="10"/>
        <v>9.4964564590000008E-2</v>
      </c>
      <c r="F93" s="91">
        <f t="shared" si="11"/>
        <v>1.250716411E-2</v>
      </c>
      <c r="G93" s="192">
        <v>3.4431273999999998E-2</v>
      </c>
      <c r="H93" s="161">
        <v>2.0052296000000001E-3</v>
      </c>
      <c r="I93" s="161">
        <v>9.2555171000000006E-2</v>
      </c>
      <c r="J93" s="161">
        <v>1.5469395E-2</v>
      </c>
      <c r="K93" s="161">
        <v>8.7309884999999996E-4</v>
      </c>
      <c r="L93" s="161">
        <v>4.1121028999999999E-4</v>
      </c>
      <c r="M93" s="161">
        <v>4.0416398999999997E-4</v>
      </c>
      <c r="N93" s="161">
        <v>6.9223210999999998E-4</v>
      </c>
      <c r="O93" s="161">
        <v>2.8052454E-4</v>
      </c>
      <c r="P93" s="161">
        <v>0</v>
      </c>
      <c r="Q93" s="161">
        <v>1.1136559000000001E-2</v>
      </c>
      <c r="R93" s="161">
        <v>3.9784846000000002E-4</v>
      </c>
      <c r="T93" s="89">
        <f t="shared" si="12"/>
        <v>0.29682132758620688</v>
      </c>
    </row>
    <row r="95" spans="1:20">
      <c r="B95" s="1" t="s">
        <v>2964</v>
      </c>
    </row>
    <row r="96" spans="1:20">
      <c r="A96" s="29" t="s">
        <v>52</v>
      </c>
      <c r="B96" s="194" t="s">
        <v>2965</v>
      </c>
      <c r="C96" s="87">
        <f t="shared" ref="C96:C129" si="13">D96+E96+F96+G96</f>
        <v>5.6026914689999999E-2</v>
      </c>
      <c r="D96" s="90">
        <f t="shared" ref="D96:D129" si="14">J96+K96+L96</f>
        <v>4.8834111000000003E-3</v>
      </c>
      <c r="E96" s="90">
        <f t="shared" ref="E96:E129" si="15">H96+I96+M96</f>
        <v>2.614821916E-2</v>
      </c>
      <c r="F96" s="91">
        <f t="shared" ref="F96:F129" si="16">N96+IF(O96="x",0,O96)+IF(P96="x",0,P96)+IF(Q96="x",0,Q96)+R96</f>
        <v>6.4458284299999998E-3</v>
      </c>
      <c r="G96" s="192">
        <v>1.8549455999999999E-2</v>
      </c>
      <c r="H96" s="161">
        <v>2.3472617E-3</v>
      </c>
      <c r="I96" s="161">
        <v>2.3096044E-2</v>
      </c>
      <c r="J96" s="161">
        <v>2.5079807000000002E-3</v>
      </c>
      <c r="K96" s="161">
        <v>1.035874E-3</v>
      </c>
      <c r="L96" s="161">
        <v>1.3395563999999999E-3</v>
      </c>
      <c r="M96" s="161">
        <v>7.0491346000000005E-4</v>
      </c>
      <c r="N96" s="161">
        <v>1.5371342E-3</v>
      </c>
      <c r="O96" s="161">
        <v>3.1634673999999998E-4</v>
      </c>
      <c r="P96" s="161">
        <v>0</v>
      </c>
      <c r="Q96" s="161">
        <v>4.2761301999999996E-3</v>
      </c>
      <c r="R96" s="161">
        <v>3.1621729000000002E-4</v>
      </c>
      <c r="T96" s="89">
        <f t="shared" ref="T96:T129" si="17">G96/0.116</f>
        <v>0.15990910344827586</v>
      </c>
    </row>
    <row r="97" spans="1:20">
      <c r="A97" s="29" t="s">
        <v>52</v>
      </c>
      <c r="B97" s="194" t="s">
        <v>2966</v>
      </c>
      <c r="C97" s="87">
        <f t="shared" si="13"/>
        <v>9.8948348999999991E-2</v>
      </c>
      <c r="D97" s="90">
        <f t="shared" si="14"/>
        <v>6.7289817999999996E-3</v>
      </c>
      <c r="E97" s="90">
        <f t="shared" si="15"/>
        <v>4.7408921639999997E-2</v>
      </c>
      <c r="F97" s="91">
        <f t="shared" si="16"/>
        <v>1.100028456E-2</v>
      </c>
      <c r="G97" s="192">
        <v>3.3810160999999998E-2</v>
      </c>
      <c r="H97" s="161">
        <v>3.5310356999999999E-3</v>
      </c>
      <c r="I97" s="161">
        <v>4.2912388000000003E-2</v>
      </c>
      <c r="J97" s="161">
        <v>3.5692232999999999E-3</v>
      </c>
      <c r="K97" s="161">
        <v>1.6056735999999999E-3</v>
      </c>
      <c r="L97" s="161">
        <v>1.5540848999999999E-3</v>
      </c>
      <c r="M97" s="161">
        <v>9.6549793999999999E-4</v>
      </c>
      <c r="N97" s="161">
        <v>1.9247329000000001E-3</v>
      </c>
      <c r="O97" s="161">
        <v>4.4311709E-4</v>
      </c>
      <c r="P97" s="161">
        <v>0</v>
      </c>
      <c r="Q97" s="161">
        <v>8.0900590999999997E-3</v>
      </c>
      <c r="R97" s="161">
        <v>5.4237546999999996E-4</v>
      </c>
      <c r="T97" s="89">
        <f t="shared" si="17"/>
        <v>0.29146690517241375</v>
      </c>
    </row>
    <row r="98" spans="1:20">
      <c r="A98" s="29" t="s">
        <v>52</v>
      </c>
      <c r="B98" s="194" t="s">
        <v>2967</v>
      </c>
      <c r="C98" s="87">
        <f t="shared" si="13"/>
        <v>7.7779882599999989E-2</v>
      </c>
      <c r="D98" s="90">
        <f t="shared" si="14"/>
        <v>5.6885045999999998E-3</v>
      </c>
      <c r="E98" s="90">
        <f t="shared" si="15"/>
        <v>3.6087277709999997E-2</v>
      </c>
      <c r="F98" s="91">
        <f t="shared" si="16"/>
        <v>8.5929632899999983E-3</v>
      </c>
      <c r="G98" s="192">
        <v>2.7411136999999999E-2</v>
      </c>
      <c r="H98" s="161">
        <v>2.9018365999999999E-3</v>
      </c>
      <c r="I98" s="161">
        <v>3.2355673000000001E-2</v>
      </c>
      <c r="J98" s="161">
        <v>2.9748944000000002E-3</v>
      </c>
      <c r="K98" s="161">
        <v>1.2854547999999999E-3</v>
      </c>
      <c r="L98" s="161">
        <v>1.4281554000000001E-3</v>
      </c>
      <c r="M98" s="161">
        <v>8.2976811000000004E-4</v>
      </c>
      <c r="N98" s="161">
        <v>1.7050444000000001E-3</v>
      </c>
      <c r="O98" s="161">
        <v>4.0788856000000001E-4</v>
      </c>
      <c r="P98" s="161">
        <v>0</v>
      </c>
      <c r="Q98" s="161">
        <v>6.0623081999999998E-3</v>
      </c>
      <c r="R98" s="161">
        <v>4.1772213000000001E-4</v>
      </c>
      <c r="T98" s="89">
        <f t="shared" si="17"/>
        <v>0.23630290517241376</v>
      </c>
    </row>
    <row r="99" spans="1:20">
      <c r="A99" s="29" t="s">
        <v>52</v>
      </c>
      <c r="B99" s="194" t="s">
        <v>2968</v>
      </c>
      <c r="C99" s="87">
        <f t="shared" si="13"/>
        <v>7.7630553620000001E-2</v>
      </c>
      <c r="D99" s="90">
        <f t="shared" si="14"/>
        <v>5.0902185999999999E-3</v>
      </c>
      <c r="E99" s="90">
        <f t="shared" si="15"/>
        <v>2.8957333049999999E-2</v>
      </c>
      <c r="F99" s="91">
        <f t="shared" si="16"/>
        <v>7.1299259700000001E-3</v>
      </c>
      <c r="G99" s="192">
        <v>3.6453076000000001E-2</v>
      </c>
      <c r="H99" s="161">
        <v>2.5062692999999999E-3</v>
      </c>
      <c r="I99" s="161">
        <v>2.5702465000000001E-2</v>
      </c>
      <c r="J99" s="161">
        <v>2.6310041000000002E-3</v>
      </c>
      <c r="K99" s="161">
        <v>1.0947779E-3</v>
      </c>
      <c r="L99" s="161">
        <v>1.3644365999999999E-3</v>
      </c>
      <c r="M99" s="161">
        <v>7.4859874999999999E-4</v>
      </c>
      <c r="N99" s="161">
        <v>1.5821074000000001E-3</v>
      </c>
      <c r="O99" s="161">
        <v>4.3176005999999998E-4</v>
      </c>
      <c r="P99" s="161">
        <v>0</v>
      </c>
      <c r="Q99" s="161">
        <v>4.7760448000000004E-3</v>
      </c>
      <c r="R99" s="161">
        <v>3.4001370999999999E-4</v>
      </c>
      <c r="T99" s="89">
        <f t="shared" si="17"/>
        <v>0.3142506551724138</v>
      </c>
    </row>
    <row r="100" spans="1:20">
      <c r="A100" s="29" t="s">
        <v>52</v>
      </c>
      <c r="B100" s="194" t="s">
        <v>2969</v>
      </c>
      <c r="C100" s="87">
        <f t="shared" si="13"/>
        <v>5.682512026E-2</v>
      </c>
      <c r="D100" s="90">
        <f t="shared" si="14"/>
        <v>5.0443815999999999E-3</v>
      </c>
      <c r="E100" s="90">
        <f t="shared" si="15"/>
        <v>2.6436736869999998E-2</v>
      </c>
      <c r="F100" s="91">
        <f t="shared" si="16"/>
        <v>6.4441297900000001E-3</v>
      </c>
      <c r="G100" s="192">
        <v>1.8899872000000002E-2</v>
      </c>
      <c r="H100" s="161">
        <v>2.4648885999999999E-3</v>
      </c>
      <c r="I100" s="161">
        <v>2.3200393E-2</v>
      </c>
      <c r="J100" s="161">
        <v>2.5930862000000002E-3</v>
      </c>
      <c r="K100" s="161">
        <v>1.0710623999999999E-3</v>
      </c>
      <c r="L100" s="161">
        <v>1.380233E-3</v>
      </c>
      <c r="M100" s="161">
        <v>7.7145527E-4</v>
      </c>
      <c r="N100" s="161">
        <v>1.5397273E-3</v>
      </c>
      <c r="O100" s="161">
        <v>3.1806023E-4</v>
      </c>
      <c r="P100" s="161">
        <v>0</v>
      </c>
      <c r="Q100" s="161">
        <v>4.2764544E-3</v>
      </c>
      <c r="R100" s="161">
        <v>3.0988785999999999E-4</v>
      </c>
      <c r="T100" s="89">
        <f t="shared" si="17"/>
        <v>0.16292993103448278</v>
      </c>
    </row>
    <row r="101" spans="1:20">
      <c r="A101" s="29" t="s">
        <v>52</v>
      </c>
      <c r="B101" s="194" t="s">
        <v>2970</v>
      </c>
      <c r="C101" s="87">
        <f t="shared" si="13"/>
        <v>6.8046776959999999E-2</v>
      </c>
      <c r="D101" s="90">
        <f t="shared" si="14"/>
        <v>5.4289582000000003E-3</v>
      </c>
      <c r="E101" s="90">
        <f t="shared" si="15"/>
        <v>3.2068700409999998E-2</v>
      </c>
      <c r="F101" s="91">
        <f t="shared" si="16"/>
        <v>7.6748013500000005E-3</v>
      </c>
      <c r="G101" s="192">
        <v>2.2874317000000002E-2</v>
      </c>
      <c r="H101" s="161">
        <v>2.7189733000000001E-3</v>
      </c>
      <c r="I101" s="161">
        <v>2.8529101000000001E-2</v>
      </c>
      <c r="J101" s="161">
        <v>2.8329431000000001E-3</v>
      </c>
      <c r="K101" s="161">
        <v>1.1700294999999999E-3</v>
      </c>
      <c r="L101" s="161">
        <v>1.4259856E-3</v>
      </c>
      <c r="M101" s="161">
        <v>8.2062610999999997E-4</v>
      </c>
      <c r="N101" s="161">
        <v>1.6511492E-3</v>
      </c>
      <c r="O101" s="161">
        <v>3.4366139E-4</v>
      </c>
      <c r="P101" s="161">
        <v>0</v>
      </c>
      <c r="Q101" s="161">
        <v>5.3108848000000004E-3</v>
      </c>
      <c r="R101" s="161">
        <v>3.6910596000000001E-4</v>
      </c>
      <c r="T101" s="89">
        <f t="shared" si="17"/>
        <v>0.1971923879310345</v>
      </c>
    </row>
    <row r="102" spans="1:20">
      <c r="A102" s="29" t="s">
        <v>52</v>
      </c>
      <c r="B102" s="194" t="s">
        <v>2971</v>
      </c>
      <c r="C102" s="87">
        <f t="shared" si="13"/>
        <v>0.11713099824000001</v>
      </c>
      <c r="D102" s="90">
        <f t="shared" si="14"/>
        <v>6.5664487000000006E-3</v>
      </c>
      <c r="E102" s="90">
        <f t="shared" si="15"/>
        <v>4.7295173700000005E-2</v>
      </c>
      <c r="F102" s="91">
        <f t="shared" si="16"/>
        <v>1.1108730840000001E-2</v>
      </c>
      <c r="G102" s="192">
        <v>5.2160644999999999E-2</v>
      </c>
      <c r="H102" s="161">
        <v>3.47804E-3</v>
      </c>
      <c r="I102" s="161">
        <v>4.2871773000000002E-2</v>
      </c>
      <c r="J102" s="161">
        <v>3.5122279E-3</v>
      </c>
      <c r="K102" s="161">
        <v>1.5179328000000001E-3</v>
      </c>
      <c r="L102" s="161">
        <v>1.536288E-3</v>
      </c>
      <c r="M102" s="161">
        <v>9.4536070000000004E-4</v>
      </c>
      <c r="N102" s="161">
        <v>1.9245579E-3</v>
      </c>
      <c r="O102" s="161">
        <v>5.4830098000000003E-4</v>
      </c>
      <c r="P102" s="161">
        <v>0</v>
      </c>
      <c r="Q102" s="161">
        <v>8.0904531000000005E-3</v>
      </c>
      <c r="R102" s="161">
        <v>5.4541886000000002E-4</v>
      </c>
      <c r="T102" s="89">
        <f t="shared" si="17"/>
        <v>0.44966073275862067</v>
      </c>
    </row>
    <row r="103" spans="1:20">
      <c r="A103" s="29" t="s">
        <v>52</v>
      </c>
      <c r="B103" s="194" t="s">
        <v>2972</v>
      </c>
      <c r="C103" s="87">
        <f t="shared" si="13"/>
        <v>9.2922591580000019E-2</v>
      </c>
      <c r="D103" s="90">
        <f t="shared" si="14"/>
        <v>6.0518680999999998E-3</v>
      </c>
      <c r="E103" s="90">
        <f t="shared" si="15"/>
        <v>4.0629793190000006E-2</v>
      </c>
      <c r="F103" s="91">
        <f t="shared" si="16"/>
        <v>9.6668262899999996E-3</v>
      </c>
      <c r="G103" s="192">
        <v>3.6574104000000003E-2</v>
      </c>
      <c r="H103" s="161">
        <v>3.130589E-3</v>
      </c>
      <c r="I103" s="161">
        <v>3.6623387E-2</v>
      </c>
      <c r="J103" s="161">
        <v>3.2049774E-3</v>
      </c>
      <c r="K103" s="161">
        <v>1.3670380999999999E-3</v>
      </c>
      <c r="L103" s="161">
        <v>1.4798526E-3</v>
      </c>
      <c r="M103" s="161">
        <v>8.7581718999999998E-4</v>
      </c>
      <c r="N103" s="161">
        <v>1.8058067000000001E-3</v>
      </c>
      <c r="O103" s="161">
        <v>5.0836310999999995E-4</v>
      </c>
      <c r="P103" s="161">
        <v>0</v>
      </c>
      <c r="Q103" s="161">
        <v>6.8817382999999998E-3</v>
      </c>
      <c r="R103" s="161">
        <v>4.7091818000000001E-4</v>
      </c>
      <c r="T103" s="89">
        <f t="shared" si="17"/>
        <v>0.31529400000000002</v>
      </c>
    </row>
    <row r="104" spans="1:20">
      <c r="A104" s="29" t="s">
        <v>52</v>
      </c>
      <c r="B104" s="194" t="s">
        <v>2973</v>
      </c>
      <c r="C104" s="87">
        <f t="shared" si="13"/>
        <v>8.6560298670000008E-2</v>
      </c>
      <c r="D104" s="90">
        <f t="shared" si="14"/>
        <v>6.1349826E-3</v>
      </c>
      <c r="E104" s="90">
        <f t="shared" si="15"/>
        <v>4.172897851E-2</v>
      </c>
      <c r="F104" s="91">
        <f t="shared" si="16"/>
        <v>9.8641165600000004E-3</v>
      </c>
      <c r="G104" s="192">
        <v>2.8832221000000002E-2</v>
      </c>
      <c r="H104" s="161">
        <v>3.1787848999999999E-3</v>
      </c>
      <c r="I104" s="161">
        <v>3.7653698999999999E-2</v>
      </c>
      <c r="J104" s="161">
        <v>3.2394706000000001E-3</v>
      </c>
      <c r="K104" s="161">
        <v>1.409897E-3</v>
      </c>
      <c r="L104" s="161">
        <v>1.485615E-3</v>
      </c>
      <c r="M104" s="161">
        <v>8.9649461000000001E-4</v>
      </c>
      <c r="N104" s="161">
        <v>1.8182923000000001E-3</v>
      </c>
      <c r="O104" s="161">
        <v>4.7705114000000002E-4</v>
      </c>
      <c r="P104" s="161">
        <v>0</v>
      </c>
      <c r="Q104" s="161">
        <v>7.0871101999999998E-3</v>
      </c>
      <c r="R104" s="161">
        <v>4.8166292000000001E-4</v>
      </c>
      <c r="T104" s="89">
        <f t="shared" si="17"/>
        <v>0.24855362931034483</v>
      </c>
    </row>
    <row r="105" spans="1:20">
      <c r="A105" s="29" t="s">
        <v>52</v>
      </c>
      <c r="B105" s="194" t="s">
        <v>2974</v>
      </c>
      <c r="C105" s="87">
        <f t="shared" si="13"/>
        <v>4.1261268660000003E-2</v>
      </c>
      <c r="D105" s="90">
        <f t="shared" si="14"/>
        <v>3.9952394099999995E-3</v>
      </c>
      <c r="E105" s="90">
        <f t="shared" si="15"/>
        <v>1.5579096969999999E-2</v>
      </c>
      <c r="F105" s="91">
        <f t="shared" si="16"/>
        <v>9.2180812800000001E-3</v>
      </c>
      <c r="G105" s="192">
        <v>1.2468851E-2</v>
      </c>
      <c r="H105" s="161">
        <v>1.8503585E-3</v>
      </c>
      <c r="I105" s="161">
        <v>1.3156174E-2</v>
      </c>
      <c r="J105" s="161">
        <v>2.0017086999999999E-3</v>
      </c>
      <c r="K105" s="161">
        <v>8.1216331000000003E-4</v>
      </c>
      <c r="L105" s="161">
        <v>1.1813673999999999E-3</v>
      </c>
      <c r="M105" s="161">
        <v>5.7256446999999998E-4</v>
      </c>
      <c r="N105" s="161">
        <v>1.2695524999999999E-3</v>
      </c>
      <c r="O105" s="161">
        <v>2.3665323E-4</v>
      </c>
      <c r="P105" s="161">
        <v>0</v>
      </c>
      <c r="Q105" s="161">
        <v>7.4949361000000003E-3</v>
      </c>
      <c r="R105" s="161">
        <v>2.1693945E-4</v>
      </c>
      <c r="T105" s="89">
        <f t="shared" si="17"/>
        <v>0.1074900948275862</v>
      </c>
    </row>
    <row r="106" spans="1:20">
      <c r="A106" s="29" t="s">
        <v>52</v>
      </c>
      <c r="B106" s="194" t="s">
        <v>2975</v>
      </c>
      <c r="C106" s="87">
        <f t="shared" si="13"/>
        <v>5.8427597390000002E-2</v>
      </c>
      <c r="D106" s="90">
        <f t="shared" si="14"/>
        <v>4.9053525999999993E-3</v>
      </c>
      <c r="E106" s="90">
        <f t="shared" si="15"/>
        <v>2.1549262459999999E-2</v>
      </c>
      <c r="F106" s="91">
        <f t="shared" si="16"/>
        <v>1.2787174330000001E-2</v>
      </c>
      <c r="G106" s="192">
        <v>1.9185807999999999E-2</v>
      </c>
      <c r="H106" s="161">
        <v>2.3428092E-3</v>
      </c>
      <c r="I106" s="161">
        <v>1.8517768E-2</v>
      </c>
      <c r="J106" s="161">
        <v>2.5420521E-3</v>
      </c>
      <c r="K106" s="161">
        <v>1.0570992E-3</v>
      </c>
      <c r="L106" s="161">
        <v>1.3062013E-3</v>
      </c>
      <c r="M106" s="161">
        <v>6.8868526000000002E-4</v>
      </c>
      <c r="N106" s="161">
        <v>1.4603280999999999E-3</v>
      </c>
      <c r="O106" s="161">
        <v>2.9603144000000002E-4</v>
      </c>
      <c r="P106" s="161">
        <v>0</v>
      </c>
      <c r="Q106" s="161">
        <v>1.0742707000000001E-2</v>
      </c>
      <c r="R106" s="161">
        <v>2.8810779E-4</v>
      </c>
      <c r="T106" s="89">
        <f t="shared" si="17"/>
        <v>0.16539489655172412</v>
      </c>
    </row>
    <row r="107" spans="1:20">
      <c r="A107" s="29" t="s">
        <v>52</v>
      </c>
      <c r="B107" s="194" t="s">
        <v>2976</v>
      </c>
      <c r="C107" s="87">
        <f t="shared" si="13"/>
        <v>4.992200309E-2</v>
      </c>
      <c r="D107" s="90">
        <f t="shared" si="14"/>
        <v>4.3071782899999998E-3</v>
      </c>
      <c r="E107" s="90">
        <f t="shared" si="15"/>
        <v>1.758861233E-2</v>
      </c>
      <c r="F107" s="91">
        <f t="shared" si="16"/>
        <v>1.041841747E-2</v>
      </c>
      <c r="G107" s="192">
        <v>1.7607794999999999E-2</v>
      </c>
      <c r="H107" s="161">
        <v>2.0279728000000001E-3</v>
      </c>
      <c r="I107" s="161">
        <v>1.4942443999999999E-2</v>
      </c>
      <c r="J107" s="161">
        <v>2.1866319E-3</v>
      </c>
      <c r="K107" s="161">
        <v>8.9465469E-4</v>
      </c>
      <c r="L107" s="161">
        <v>1.2258917E-3</v>
      </c>
      <c r="M107" s="161">
        <v>6.1819553000000004E-4</v>
      </c>
      <c r="N107" s="161">
        <v>1.3329968E-3</v>
      </c>
      <c r="O107" s="161">
        <v>2.7713663000000001E-4</v>
      </c>
      <c r="P107" s="161">
        <v>0</v>
      </c>
      <c r="Q107" s="161">
        <v>8.5704467999999992E-3</v>
      </c>
      <c r="R107" s="161">
        <v>2.3783724000000001E-4</v>
      </c>
      <c r="T107" s="89">
        <f t="shared" si="17"/>
        <v>0.15179133620689653</v>
      </c>
    </row>
    <row r="108" spans="1:20">
      <c r="A108" s="29" t="s">
        <v>52</v>
      </c>
      <c r="B108" s="194" t="s">
        <v>2977</v>
      </c>
      <c r="C108" s="87">
        <f t="shared" si="13"/>
        <v>6.1058411939999994E-2</v>
      </c>
      <c r="D108" s="90">
        <f t="shared" si="14"/>
        <v>3.81354299E-3</v>
      </c>
      <c r="E108" s="90">
        <f t="shared" si="15"/>
        <v>1.4245458499999999E-2</v>
      </c>
      <c r="F108" s="91">
        <f t="shared" si="16"/>
        <v>8.4331044499999994E-3</v>
      </c>
      <c r="G108" s="192">
        <v>3.4566305999999998E-2</v>
      </c>
      <c r="H108" s="161">
        <v>1.7566024E-3</v>
      </c>
      <c r="I108" s="161">
        <v>1.1929298E-2</v>
      </c>
      <c r="J108" s="161">
        <v>1.8884208999999999E-3</v>
      </c>
      <c r="K108" s="161">
        <v>7.6587639000000004E-4</v>
      </c>
      <c r="L108" s="161">
        <v>1.1592457E-3</v>
      </c>
      <c r="M108" s="161">
        <v>5.5955809999999996E-4</v>
      </c>
      <c r="N108" s="161">
        <v>1.2257844000000001E-3</v>
      </c>
      <c r="O108" s="161">
        <v>2.783959E-4</v>
      </c>
      <c r="P108" s="161">
        <v>0</v>
      </c>
      <c r="Q108" s="161">
        <v>6.7336139999999997E-3</v>
      </c>
      <c r="R108" s="161">
        <v>1.9531015E-4</v>
      </c>
      <c r="T108" s="89">
        <f t="shared" si="17"/>
        <v>0.29798539655172412</v>
      </c>
    </row>
    <row r="109" spans="1:20">
      <c r="A109" s="29" t="s">
        <v>52</v>
      </c>
      <c r="B109" s="194" t="s">
        <v>2978</v>
      </c>
      <c r="C109" s="87">
        <f t="shared" si="13"/>
        <v>4.702457602E-2</v>
      </c>
      <c r="D109" s="90">
        <f t="shared" si="14"/>
        <v>4.4090653099999998E-3</v>
      </c>
      <c r="E109" s="90">
        <f t="shared" si="15"/>
        <v>1.8086987799999999E-2</v>
      </c>
      <c r="F109" s="91">
        <f t="shared" si="16"/>
        <v>1.0648490910000001E-2</v>
      </c>
      <c r="G109" s="192">
        <v>1.3880032E-2</v>
      </c>
      <c r="H109" s="161">
        <v>2.0961632999999999E-3</v>
      </c>
      <c r="I109" s="161">
        <v>1.5343076000000001E-2</v>
      </c>
      <c r="J109" s="161">
        <v>2.2504065000000001E-3</v>
      </c>
      <c r="K109" s="161">
        <v>9.1030080999999997E-4</v>
      </c>
      <c r="L109" s="161">
        <v>1.248358E-3</v>
      </c>
      <c r="M109" s="161">
        <v>6.4774850000000003E-4</v>
      </c>
      <c r="N109" s="161">
        <v>1.3469207E-3</v>
      </c>
      <c r="O109" s="161">
        <v>2.6226219999999999E-4</v>
      </c>
      <c r="P109" s="161">
        <v>0</v>
      </c>
      <c r="Q109" s="161">
        <v>8.7952476999999998E-3</v>
      </c>
      <c r="R109" s="161">
        <v>2.4406031E-4</v>
      </c>
      <c r="T109" s="89">
        <f t="shared" si="17"/>
        <v>0.11965544827586207</v>
      </c>
    </row>
    <row r="110" spans="1:20">
      <c r="A110" s="29" t="s">
        <v>52</v>
      </c>
      <c r="B110" s="194" t="s">
        <v>2979</v>
      </c>
      <c r="C110" s="87">
        <f t="shared" si="13"/>
        <v>5.0403547200000003E-2</v>
      </c>
      <c r="D110" s="90">
        <f t="shared" si="14"/>
        <v>4.4882487899999997E-3</v>
      </c>
      <c r="E110" s="90">
        <f t="shared" si="15"/>
        <v>1.9000871120000002E-2</v>
      </c>
      <c r="F110" s="91">
        <f t="shared" si="16"/>
        <v>1.123329229E-2</v>
      </c>
      <c r="G110" s="192">
        <v>1.5681134999999999E-2</v>
      </c>
      <c r="H110" s="161">
        <v>2.1399990000000001E-3</v>
      </c>
      <c r="I110" s="161">
        <v>1.6205275000000002E-2</v>
      </c>
      <c r="J110" s="161">
        <v>2.306673E-3</v>
      </c>
      <c r="K110" s="161">
        <v>9.2267749E-4</v>
      </c>
      <c r="L110" s="161">
        <v>1.2588982999999999E-3</v>
      </c>
      <c r="M110" s="161">
        <v>6.5559712000000001E-4</v>
      </c>
      <c r="N110" s="161">
        <v>1.3775549999999999E-3</v>
      </c>
      <c r="O110" s="161">
        <v>2.6507875000000001E-4</v>
      </c>
      <c r="P110" s="161">
        <v>0</v>
      </c>
      <c r="Q110" s="161">
        <v>9.3367921999999992E-3</v>
      </c>
      <c r="R110" s="161">
        <v>2.5386634E-4</v>
      </c>
      <c r="T110" s="89">
        <f t="shared" si="17"/>
        <v>0.13518219827586206</v>
      </c>
    </row>
    <row r="111" spans="1:20">
      <c r="A111" s="29" t="s">
        <v>52</v>
      </c>
      <c r="B111" s="194" t="s">
        <v>2980</v>
      </c>
      <c r="C111" s="87">
        <f t="shared" si="13"/>
        <v>8.8214355950000004E-2</v>
      </c>
      <c r="D111" s="90">
        <f t="shared" si="14"/>
        <v>4.9938032000000007E-3</v>
      </c>
      <c r="E111" s="90">
        <f t="shared" si="15"/>
        <v>2.2788775479999999E-2</v>
      </c>
      <c r="F111" s="91">
        <f t="shared" si="16"/>
        <v>1.364214027E-2</v>
      </c>
      <c r="G111" s="192">
        <v>4.6789637000000002E-2</v>
      </c>
      <c r="H111" s="161">
        <v>2.4132605000000001E-3</v>
      </c>
      <c r="I111" s="161">
        <v>1.9676901E-2</v>
      </c>
      <c r="J111" s="161">
        <v>2.6212010000000001E-3</v>
      </c>
      <c r="K111" s="161">
        <v>1.0518471000000001E-3</v>
      </c>
      <c r="L111" s="161">
        <v>1.3207551000000001E-3</v>
      </c>
      <c r="M111" s="161">
        <v>6.9861398000000004E-4</v>
      </c>
      <c r="N111" s="161">
        <v>1.5020224999999999E-3</v>
      </c>
      <c r="O111" s="161">
        <v>3.6812029999999999E-4</v>
      </c>
      <c r="P111" s="161">
        <v>0</v>
      </c>
      <c r="Q111" s="161">
        <v>1.1465192000000001E-2</v>
      </c>
      <c r="R111" s="161">
        <v>3.0680547000000002E-4</v>
      </c>
      <c r="T111" s="89">
        <f t="shared" si="17"/>
        <v>0.40335893965517239</v>
      </c>
    </row>
    <row r="112" spans="1:20">
      <c r="A112" s="29" t="s">
        <v>52</v>
      </c>
      <c r="B112" s="194" t="s">
        <v>2981</v>
      </c>
      <c r="C112" s="87">
        <f t="shared" si="13"/>
        <v>7.4877142350000009E-2</v>
      </c>
      <c r="D112" s="90">
        <f t="shared" si="14"/>
        <v>5.0239363999999998E-3</v>
      </c>
      <c r="E112" s="90">
        <f t="shared" si="15"/>
        <v>2.3009844509999999E-2</v>
      </c>
      <c r="F112" s="91">
        <f t="shared" si="16"/>
        <v>1.3777086439999999E-2</v>
      </c>
      <c r="G112" s="192">
        <v>3.3066274999999999E-2</v>
      </c>
      <c r="H112" s="161">
        <v>2.4301742999999999E-3</v>
      </c>
      <c r="I112" s="161">
        <v>1.9877486999999999E-2</v>
      </c>
      <c r="J112" s="161">
        <v>2.6398547999999999E-3</v>
      </c>
      <c r="K112" s="161">
        <v>1.0592094999999999E-3</v>
      </c>
      <c r="L112" s="161">
        <v>1.3248721E-3</v>
      </c>
      <c r="M112" s="161">
        <v>7.0218321000000002E-4</v>
      </c>
      <c r="N112" s="161">
        <v>1.5090603999999999E-3</v>
      </c>
      <c r="O112" s="161">
        <v>3.7043234999999998E-4</v>
      </c>
      <c r="P112" s="161">
        <v>0</v>
      </c>
      <c r="Q112" s="161">
        <v>1.1587900999999999E-2</v>
      </c>
      <c r="R112" s="161">
        <v>3.0969268999999998E-4</v>
      </c>
      <c r="T112" s="89">
        <f t="shared" si="17"/>
        <v>0.2850540948275862</v>
      </c>
    </row>
    <row r="113" spans="1:20">
      <c r="A113" s="29" t="s">
        <v>52</v>
      </c>
      <c r="B113" s="194" t="s">
        <v>2982</v>
      </c>
      <c r="C113" s="87">
        <f t="shared" si="13"/>
        <v>6.5745384690000006E-2</v>
      </c>
      <c r="D113" s="90">
        <f t="shared" si="14"/>
        <v>5.3305428E-3</v>
      </c>
      <c r="E113" s="90">
        <f t="shared" si="15"/>
        <v>2.5130851709999999E-2</v>
      </c>
      <c r="F113" s="91">
        <f t="shared" si="16"/>
        <v>1.505273618E-2</v>
      </c>
      <c r="G113" s="192">
        <v>2.0231254000000001E-2</v>
      </c>
      <c r="H113" s="161">
        <v>2.592188E-3</v>
      </c>
      <c r="I113" s="161">
        <v>2.1795522000000001E-2</v>
      </c>
      <c r="J113" s="161">
        <v>2.8213382000000001E-3</v>
      </c>
      <c r="K113" s="161">
        <v>1.1421707000000001E-3</v>
      </c>
      <c r="L113" s="161">
        <v>1.3670339E-3</v>
      </c>
      <c r="M113" s="161">
        <v>7.4314170999999999E-4</v>
      </c>
      <c r="N113" s="161">
        <v>1.5774413000000001E-3</v>
      </c>
      <c r="O113" s="161">
        <v>3.7326729000000002E-4</v>
      </c>
      <c r="P113" s="161">
        <v>0</v>
      </c>
      <c r="Q113" s="161">
        <v>1.2765385000000001E-2</v>
      </c>
      <c r="R113" s="161">
        <v>3.3664258999999998E-4</v>
      </c>
      <c r="T113" s="89">
        <f t="shared" si="17"/>
        <v>0.17440736206896551</v>
      </c>
    </row>
    <row r="114" spans="1:20">
      <c r="A114" s="29" t="s">
        <v>52</v>
      </c>
      <c r="B114" s="194" t="s">
        <v>2983</v>
      </c>
      <c r="C114" s="87">
        <f t="shared" si="13"/>
        <v>1.846142462E-2</v>
      </c>
      <c r="D114" s="90">
        <f t="shared" si="14"/>
        <v>1.93491081E-3</v>
      </c>
      <c r="E114" s="90">
        <f t="shared" si="15"/>
        <v>1.8788751599999997E-3</v>
      </c>
      <c r="F114" s="91">
        <f t="shared" si="16"/>
        <v>1.1274501750000001E-2</v>
      </c>
      <c r="G114" s="192">
        <v>3.3731369E-3</v>
      </c>
      <c r="H114" s="161">
        <v>6.8377939999999995E-4</v>
      </c>
      <c r="I114" s="161">
        <v>8.8407063999999997E-4</v>
      </c>
      <c r="J114" s="161">
        <v>7.0621283000000005E-4</v>
      </c>
      <c r="K114" s="161">
        <v>3.1532777999999999E-4</v>
      </c>
      <c r="L114" s="161">
        <v>9.1337020000000001E-4</v>
      </c>
      <c r="M114" s="161">
        <v>3.1102511999999999E-4</v>
      </c>
      <c r="N114" s="161">
        <v>7.6139595999999996E-4</v>
      </c>
      <c r="O114" s="161">
        <v>6.5943350999999995E-5</v>
      </c>
      <c r="P114" s="161">
        <v>0</v>
      </c>
      <c r="Q114" s="161">
        <v>1.0414048E-2</v>
      </c>
      <c r="R114" s="161">
        <v>3.3114439000000003E-5</v>
      </c>
      <c r="T114" s="89">
        <f t="shared" si="17"/>
        <v>2.9078766379310342E-2</v>
      </c>
    </row>
    <row r="115" spans="1:20">
      <c r="A115" s="29" t="s">
        <v>52</v>
      </c>
      <c r="B115" s="194" t="s">
        <v>2984</v>
      </c>
      <c r="C115" s="87">
        <f t="shared" si="13"/>
        <v>3.5058276566000003E-2</v>
      </c>
      <c r="D115" s="90">
        <f t="shared" si="14"/>
        <v>2.4349804999999995E-3</v>
      </c>
      <c r="E115" s="90">
        <f t="shared" si="15"/>
        <v>2.3974803000000001E-3</v>
      </c>
      <c r="F115" s="91">
        <f t="shared" si="16"/>
        <v>2.0955034966000003E-2</v>
      </c>
      <c r="G115" s="192">
        <v>9.2707807999999996E-3</v>
      </c>
      <c r="H115" s="161">
        <v>8.0735327000000003E-4</v>
      </c>
      <c r="I115" s="161">
        <v>1.2396053000000001E-3</v>
      </c>
      <c r="J115" s="161">
        <v>1.0690617999999999E-3</v>
      </c>
      <c r="K115" s="161">
        <v>3.7421497999999998E-4</v>
      </c>
      <c r="L115" s="161">
        <v>9.9170371999999997E-4</v>
      </c>
      <c r="M115" s="161">
        <v>3.5052173000000002E-4</v>
      </c>
      <c r="N115" s="161">
        <v>9.0048413000000003E-4</v>
      </c>
      <c r="O115" s="161">
        <v>8.1809094000000006E-5</v>
      </c>
      <c r="P115" s="161">
        <v>0</v>
      </c>
      <c r="Q115" s="161">
        <v>1.9935028E-2</v>
      </c>
      <c r="R115" s="161">
        <v>3.7713741999999999E-5</v>
      </c>
      <c r="T115" s="89">
        <f t="shared" si="17"/>
        <v>7.9920524137931021E-2</v>
      </c>
    </row>
    <row r="116" spans="1:20">
      <c r="A116" s="29" t="s">
        <v>52</v>
      </c>
      <c r="B116" s="194" t="s">
        <v>2985</v>
      </c>
      <c r="C116" s="87">
        <f t="shared" si="13"/>
        <v>3.056828495E-2</v>
      </c>
      <c r="D116" s="90">
        <f t="shared" si="14"/>
        <v>2.16930354E-3</v>
      </c>
      <c r="E116" s="90">
        <f t="shared" si="15"/>
        <v>2.1219558500000001E-3</v>
      </c>
      <c r="F116" s="91">
        <f t="shared" si="16"/>
        <v>1.580861456E-2</v>
      </c>
      <c r="G116" s="192">
        <v>1.0468411E-2</v>
      </c>
      <c r="H116" s="161">
        <v>7.4170097E-4</v>
      </c>
      <c r="I116" s="161">
        <v>1.0507169E-3</v>
      </c>
      <c r="J116" s="161">
        <v>8.7628743999999998E-4</v>
      </c>
      <c r="K116" s="161">
        <v>3.4292939999999998E-4</v>
      </c>
      <c r="L116" s="161">
        <v>9.5008669999999996E-4</v>
      </c>
      <c r="M116" s="161">
        <v>3.2953798000000001E-4</v>
      </c>
      <c r="N116" s="161">
        <v>8.2658939000000004E-4</v>
      </c>
      <c r="O116" s="161">
        <v>7.3379944999999995E-5</v>
      </c>
      <c r="P116" s="161">
        <v>0</v>
      </c>
      <c r="Q116" s="161">
        <v>1.4873374999999999E-2</v>
      </c>
      <c r="R116" s="161">
        <v>3.5270225000000002E-5</v>
      </c>
      <c r="T116" s="89">
        <f t="shared" si="17"/>
        <v>9.0244922413793102E-2</v>
      </c>
    </row>
    <row r="117" spans="1:20">
      <c r="A117" s="29" t="s">
        <v>52</v>
      </c>
      <c r="B117" s="194" t="s">
        <v>2986</v>
      </c>
      <c r="C117" s="87">
        <f t="shared" si="13"/>
        <v>6.0449852087000003E-2</v>
      </c>
      <c r="D117" s="90">
        <f t="shared" si="14"/>
        <v>2.0005029099999998E-3</v>
      </c>
      <c r="E117" s="90">
        <f t="shared" si="15"/>
        <v>1.9468984800000001E-3</v>
      </c>
      <c r="F117" s="91">
        <f t="shared" si="16"/>
        <v>1.2542339697000001E-2</v>
      </c>
      <c r="G117" s="192">
        <v>4.3960111000000003E-2</v>
      </c>
      <c r="H117" s="161">
        <v>6.9998808000000003E-4</v>
      </c>
      <c r="I117" s="161">
        <v>9.3070467E-4</v>
      </c>
      <c r="J117" s="161">
        <v>7.5380624E-4</v>
      </c>
      <c r="K117" s="161">
        <v>3.2305178000000001E-4</v>
      </c>
      <c r="L117" s="161">
        <v>9.2364488999999996E-4</v>
      </c>
      <c r="M117" s="161">
        <v>3.1620573000000002E-4</v>
      </c>
      <c r="N117" s="161">
        <v>7.7963958999999997E-4</v>
      </c>
      <c r="O117" s="161">
        <v>6.8024396000000001E-5</v>
      </c>
      <c r="P117" s="161">
        <v>0</v>
      </c>
      <c r="Q117" s="161">
        <v>1.1660958000000001E-2</v>
      </c>
      <c r="R117" s="161">
        <v>3.3717711000000001E-5</v>
      </c>
      <c r="T117" s="89">
        <f t="shared" si="17"/>
        <v>0.37896647413793105</v>
      </c>
    </row>
    <row r="118" spans="1:20">
      <c r="A118" s="29" t="s">
        <v>52</v>
      </c>
      <c r="B118" s="194" t="s">
        <v>2987</v>
      </c>
      <c r="C118" s="87">
        <f t="shared" si="13"/>
        <v>2.1265876007999999E-2</v>
      </c>
      <c r="D118" s="90">
        <f t="shared" si="14"/>
        <v>2.0889587299999998E-3</v>
      </c>
      <c r="E118" s="90">
        <f t="shared" si="15"/>
        <v>2.0386329900000002E-3</v>
      </c>
      <c r="F118" s="91">
        <f t="shared" si="16"/>
        <v>1.4246275587999999E-2</v>
      </c>
      <c r="G118" s="192">
        <v>2.8920087E-3</v>
      </c>
      <c r="H118" s="161">
        <v>7.2184669000000001E-4</v>
      </c>
      <c r="I118" s="161">
        <v>9.9359414000000008E-4</v>
      </c>
      <c r="J118" s="161">
        <v>8.1798950000000004E-4</v>
      </c>
      <c r="K118" s="161">
        <v>3.3346816000000002E-4</v>
      </c>
      <c r="L118" s="161">
        <v>9.3750107000000003E-4</v>
      </c>
      <c r="M118" s="161">
        <v>3.2319215999999999E-4</v>
      </c>
      <c r="N118" s="161">
        <v>8.0424247999999997E-4</v>
      </c>
      <c r="O118" s="161">
        <v>7.0830840000000002E-5</v>
      </c>
      <c r="P118" s="161">
        <v>0</v>
      </c>
      <c r="Q118" s="161">
        <v>1.3336671E-2</v>
      </c>
      <c r="R118" s="161">
        <v>3.4531267999999998E-5</v>
      </c>
      <c r="T118" s="89">
        <f t="shared" si="17"/>
        <v>2.4931109482758618E-2</v>
      </c>
    </row>
    <row r="119" spans="1:20">
      <c r="A119" s="29" t="s">
        <v>52</v>
      </c>
      <c r="B119" s="194" t="s">
        <v>2988</v>
      </c>
      <c r="C119" s="87">
        <f t="shared" si="13"/>
        <v>2.4205307899999997E-2</v>
      </c>
      <c r="D119" s="90">
        <f t="shared" si="14"/>
        <v>2.12923136E-3</v>
      </c>
      <c r="E119" s="90">
        <f t="shared" si="15"/>
        <v>2.08039839E-3</v>
      </c>
      <c r="F119" s="91">
        <f t="shared" si="16"/>
        <v>1.5040500049999999E-2</v>
      </c>
      <c r="G119" s="192">
        <v>4.9551780999999998E-3</v>
      </c>
      <c r="H119" s="161">
        <v>7.3179859999999996E-4</v>
      </c>
      <c r="I119" s="161">
        <v>1.0222268E-3</v>
      </c>
      <c r="J119" s="161">
        <v>8.4721120000000002E-4</v>
      </c>
      <c r="K119" s="161">
        <v>3.3821057999999999E-4</v>
      </c>
      <c r="L119" s="161">
        <v>9.4380957999999995E-4</v>
      </c>
      <c r="M119" s="161">
        <v>3.2637299000000001E-4</v>
      </c>
      <c r="N119" s="161">
        <v>8.1544381000000002E-4</v>
      </c>
      <c r="O119" s="161">
        <v>7.2108571999999999E-5</v>
      </c>
      <c r="P119" s="161">
        <v>0</v>
      </c>
      <c r="Q119" s="161">
        <v>1.4118046E-2</v>
      </c>
      <c r="R119" s="161">
        <v>3.4901667999999997E-5</v>
      </c>
      <c r="T119" s="89">
        <f t="shared" si="17"/>
        <v>4.2717052586206894E-2</v>
      </c>
    </row>
    <row r="120" spans="1:20">
      <c r="A120" s="29" t="s">
        <v>52</v>
      </c>
      <c r="B120" s="194" t="s">
        <v>2989</v>
      </c>
      <c r="C120" s="87">
        <f t="shared" si="13"/>
        <v>8.1782837765999997E-2</v>
      </c>
      <c r="D120" s="90">
        <f t="shared" si="14"/>
        <v>2.4349804999999995E-3</v>
      </c>
      <c r="E120" s="90">
        <f t="shared" si="15"/>
        <v>2.3974803000000001E-3</v>
      </c>
      <c r="F120" s="91">
        <f t="shared" si="16"/>
        <v>2.0955034966000003E-2</v>
      </c>
      <c r="G120" s="192">
        <v>5.5995341999999997E-2</v>
      </c>
      <c r="H120" s="161">
        <v>8.0735327000000003E-4</v>
      </c>
      <c r="I120" s="161">
        <v>1.2396053000000001E-3</v>
      </c>
      <c r="J120" s="161">
        <v>1.0690617999999999E-3</v>
      </c>
      <c r="K120" s="161">
        <v>3.7421497999999998E-4</v>
      </c>
      <c r="L120" s="161">
        <v>9.9170371999999997E-4</v>
      </c>
      <c r="M120" s="161">
        <v>3.5052173000000002E-4</v>
      </c>
      <c r="N120" s="161">
        <v>9.0048413000000003E-4</v>
      </c>
      <c r="O120" s="161">
        <v>8.1809094000000006E-5</v>
      </c>
      <c r="P120" s="161">
        <v>0</v>
      </c>
      <c r="Q120" s="161">
        <v>1.9935028E-2</v>
      </c>
      <c r="R120" s="161">
        <v>3.7713741999999999E-5</v>
      </c>
      <c r="T120" s="89">
        <f t="shared" si="17"/>
        <v>0.48271846551724135</v>
      </c>
    </row>
    <row r="121" spans="1:20">
      <c r="A121" s="29" t="s">
        <v>52</v>
      </c>
      <c r="B121" s="194" t="s">
        <v>2990</v>
      </c>
      <c r="C121" s="87">
        <f t="shared" si="13"/>
        <v>4.0911239530000004E-2</v>
      </c>
      <c r="D121" s="90">
        <f t="shared" si="14"/>
        <v>3.91631806E-3</v>
      </c>
      <c r="E121" s="90">
        <f t="shared" si="15"/>
        <v>1.5548604760000001E-2</v>
      </c>
      <c r="F121" s="91">
        <f t="shared" si="16"/>
        <v>9.0969617100000004E-3</v>
      </c>
      <c r="G121" s="192">
        <v>1.2349354999999999E-2</v>
      </c>
      <c r="H121" s="161">
        <v>1.8050376E-3</v>
      </c>
      <c r="I121" s="161">
        <v>1.3178943E-2</v>
      </c>
      <c r="J121" s="161">
        <v>1.9465519E-3</v>
      </c>
      <c r="K121" s="161">
        <v>7.9414245999999996E-4</v>
      </c>
      <c r="L121" s="161">
        <v>1.1756237E-3</v>
      </c>
      <c r="M121" s="161">
        <v>5.6462416000000002E-4</v>
      </c>
      <c r="N121" s="161">
        <v>1.2552310000000001E-3</v>
      </c>
      <c r="O121" s="161">
        <v>2.3076111E-4</v>
      </c>
      <c r="P121" s="161">
        <v>0</v>
      </c>
      <c r="Q121" s="161">
        <v>7.3989479999999998E-3</v>
      </c>
      <c r="R121" s="161">
        <v>2.120216E-4</v>
      </c>
      <c r="T121" s="89">
        <f t="shared" si="17"/>
        <v>0.10645995689655172</v>
      </c>
    </row>
    <row r="122" spans="1:20">
      <c r="A122" s="29" t="s">
        <v>52</v>
      </c>
      <c r="B122" s="194" t="s">
        <v>2991</v>
      </c>
      <c r="C122" s="87">
        <f t="shared" si="13"/>
        <v>6.6656941710000001E-2</v>
      </c>
      <c r="D122" s="90">
        <f t="shared" si="14"/>
        <v>5.1849196999999994E-3</v>
      </c>
      <c r="E122" s="90">
        <f t="shared" si="15"/>
        <v>2.6529867240000001E-2</v>
      </c>
      <c r="F122" s="91">
        <f t="shared" si="16"/>
        <v>1.2881063770000001E-2</v>
      </c>
      <c r="G122" s="192">
        <v>2.2061091000000001E-2</v>
      </c>
      <c r="H122" s="161">
        <v>2.5297143999999999E-3</v>
      </c>
      <c r="I122" s="161">
        <v>2.3266675000000001E-2</v>
      </c>
      <c r="J122" s="161">
        <v>2.6943017999999999E-3</v>
      </c>
      <c r="K122" s="161">
        <v>1.1450524000000001E-3</v>
      </c>
      <c r="L122" s="161">
        <v>1.3455654999999999E-3</v>
      </c>
      <c r="M122" s="161">
        <v>7.3347783999999996E-4</v>
      </c>
      <c r="N122" s="161">
        <v>1.5359551999999999E-3</v>
      </c>
      <c r="O122" s="161">
        <v>3.1762176000000003E-4</v>
      </c>
      <c r="P122" s="161">
        <v>0</v>
      </c>
      <c r="Q122" s="161">
        <v>1.069438E-2</v>
      </c>
      <c r="R122" s="161">
        <v>3.3310681000000002E-4</v>
      </c>
      <c r="T122" s="89">
        <f t="shared" si="17"/>
        <v>0.19018181896551725</v>
      </c>
    </row>
    <row r="123" spans="1:20">
      <c r="A123" s="29" t="s">
        <v>52</v>
      </c>
      <c r="B123" s="194" t="s">
        <v>2992</v>
      </c>
      <c r="C123" s="87">
        <f t="shared" si="13"/>
        <v>5.271136807E-2</v>
      </c>
      <c r="D123" s="90">
        <f t="shared" si="14"/>
        <v>4.0590303299999995E-3</v>
      </c>
      <c r="E123" s="90">
        <f t="shared" si="15"/>
        <v>1.8583111659999998E-2</v>
      </c>
      <c r="F123" s="91">
        <f t="shared" si="16"/>
        <v>1.1587653080000001E-2</v>
      </c>
      <c r="G123" s="192">
        <v>1.8481573000000001E-2</v>
      </c>
      <c r="H123" s="161">
        <v>1.8927029999999999E-3</v>
      </c>
      <c r="I123" s="161">
        <v>1.6097496999999999E-2</v>
      </c>
      <c r="J123" s="161">
        <v>2.0153889999999998E-3</v>
      </c>
      <c r="K123" s="161">
        <v>8.4187122999999995E-4</v>
      </c>
      <c r="L123" s="161">
        <v>1.2017701E-3</v>
      </c>
      <c r="M123" s="161">
        <v>5.9291165999999997E-4</v>
      </c>
      <c r="N123" s="161">
        <v>1.2889268E-3</v>
      </c>
      <c r="O123" s="161">
        <v>2.5319106999999999E-4</v>
      </c>
      <c r="P123" s="161">
        <v>0</v>
      </c>
      <c r="Q123" s="161">
        <v>9.8151377000000005E-3</v>
      </c>
      <c r="R123" s="161">
        <v>2.3039750999999999E-4</v>
      </c>
      <c r="T123" s="89">
        <f t="shared" si="17"/>
        <v>0.15932390517241379</v>
      </c>
    </row>
    <row r="124" spans="1:20">
      <c r="A124" s="29" t="s">
        <v>52</v>
      </c>
      <c r="B124" s="194" t="s">
        <v>2993</v>
      </c>
      <c r="C124" s="87">
        <f t="shared" si="13"/>
        <v>6.6154411140000008E-2</v>
      </c>
      <c r="D124" s="90">
        <f t="shared" si="14"/>
        <v>3.76369599E-3</v>
      </c>
      <c r="E124" s="90">
        <f t="shared" si="15"/>
        <v>1.5789880489999998E-2</v>
      </c>
      <c r="F124" s="91">
        <f t="shared" si="16"/>
        <v>9.0609516600000002E-3</v>
      </c>
      <c r="G124" s="192">
        <v>3.7539883000000003E-2</v>
      </c>
      <c r="H124" s="161">
        <v>1.7288512000000001E-3</v>
      </c>
      <c r="I124" s="161">
        <v>1.350258E-2</v>
      </c>
      <c r="J124" s="161">
        <v>1.8390842E-3</v>
      </c>
      <c r="K124" s="161">
        <v>7.5888229000000004E-4</v>
      </c>
      <c r="L124" s="161">
        <v>1.1657295000000001E-3</v>
      </c>
      <c r="M124" s="161">
        <v>5.5844928999999996E-4</v>
      </c>
      <c r="N124" s="161">
        <v>1.2270031E-3</v>
      </c>
      <c r="O124" s="161">
        <v>2.7408439999999999E-4</v>
      </c>
      <c r="P124" s="161">
        <v>0</v>
      </c>
      <c r="Q124" s="161">
        <v>7.3594645999999998E-3</v>
      </c>
      <c r="R124" s="161">
        <v>2.0039955999999999E-4</v>
      </c>
      <c r="T124" s="89">
        <f t="shared" si="17"/>
        <v>0.32361968103448274</v>
      </c>
    </row>
    <row r="125" spans="1:20">
      <c r="A125" s="29" t="s">
        <v>52</v>
      </c>
      <c r="B125" s="194" t="s">
        <v>2994</v>
      </c>
      <c r="C125" s="87">
        <f t="shared" si="13"/>
        <v>3.4682191309999999E-2</v>
      </c>
      <c r="D125" s="90">
        <f t="shared" si="14"/>
        <v>3.2422007199999995E-3</v>
      </c>
      <c r="E125" s="90">
        <f t="shared" si="15"/>
        <v>1.0897709940000002E-2</v>
      </c>
      <c r="F125" s="91">
        <f t="shared" si="16"/>
        <v>1.174006945E-2</v>
      </c>
      <c r="G125" s="192">
        <v>8.8022112E-3</v>
      </c>
      <c r="H125" s="161">
        <v>1.4032745000000001E-3</v>
      </c>
      <c r="I125" s="161">
        <v>9.0021501E-3</v>
      </c>
      <c r="J125" s="161">
        <v>1.5189409E-3</v>
      </c>
      <c r="K125" s="161">
        <v>6.2081701999999999E-4</v>
      </c>
      <c r="L125" s="161">
        <v>1.1024428E-3</v>
      </c>
      <c r="M125" s="161">
        <v>4.9228534000000002E-4</v>
      </c>
      <c r="N125" s="161">
        <v>1.0838461000000001E-3</v>
      </c>
      <c r="O125" s="161">
        <v>1.6673786999999999E-4</v>
      </c>
      <c r="P125" s="161">
        <v>0</v>
      </c>
      <c r="Q125" s="161">
        <v>1.0348919999999999E-2</v>
      </c>
      <c r="R125" s="161">
        <v>1.4056548E-4</v>
      </c>
      <c r="T125" s="89">
        <f t="shared" si="17"/>
        <v>7.5881131034482754E-2</v>
      </c>
    </row>
    <row r="126" spans="1:20">
      <c r="A126" s="29" t="s">
        <v>52</v>
      </c>
      <c r="B126" s="194" t="s">
        <v>2995</v>
      </c>
      <c r="C126" s="87">
        <f t="shared" si="13"/>
        <v>4.0879000589999999E-2</v>
      </c>
      <c r="D126" s="90">
        <f t="shared" si="14"/>
        <v>3.4290924299999999E-3</v>
      </c>
      <c r="E126" s="90">
        <f t="shared" si="15"/>
        <v>1.336953491E-2</v>
      </c>
      <c r="F126" s="91">
        <f t="shared" si="16"/>
        <v>1.2308132249999999E-2</v>
      </c>
      <c r="G126" s="192">
        <v>1.1772240999999999E-2</v>
      </c>
      <c r="H126" s="161">
        <v>1.5131611999999999E-3</v>
      </c>
      <c r="I126" s="161">
        <v>1.1338098E-2</v>
      </c>
      <c r="J126" s="161">
        <v>1.6340714000000001E-3</v>
      </c>
      <c r="K126" s="161">
        <v>6.6470443000000003E-4</v>
      </c>
      <c r="L126" s="161">
        <v>1.1303165999999999E-3</v>
      </c>
      <c r="M126" s="161">
        <v>5.1827570999999999E-4</v>
      </c>
      <c r="N126" s="161">
        <v>1.1405530999999999E-3</v>
      </c>
      <c r="O126" s="161">
        <v>1.7894604000000001E-4</v>
      </c>
      <c r="P126" s="161">
        <v>0</v>
      </c>
      <c r="Q126" s="161">
        <v>1.0824393999999999E-2</v>
      </c>
      <c r="R126" s="161">
        <v>1.6423910999999999E-4</v>
      </c>
      <c r="T126" s="89">
        <f t="shared" si="17"/>
        <v>0.10148483620689654</v>
      </c>
    </row>
    <row r="127" spans="1:20">
      <c r="A127" s="29" t="s">
        <v>52</v>
      </c>
      <c r="B127" s="194" t="s">
        <v>2996</v>
      </c>
      <c r="C127" s="87">
        <f t="shared" si="13"/>
        <v>9.9266642079999995E-2</v>
      </c>
      <c r="D127" s="90">
        <f t="shared" si="14"/>
        <v>5.4778079999999998E-3</v>
      </c>
      <c r="E127" s="90">
        <f t="shared" si="15"/>
        <v>3.1363557899999998E-2</v>
      </c>
      <c r="F127" s="91">
        <f t="shared" si="16"/>
        <v>1.303156018E-2</v>
      </c>
      <c r="G127" s="192">
        <v>4.9393715999999997E-2</v>
      </c>
      <c r="H127" s="161">
        <v>2.7476706E-3</v>
      </c>
      <c r="I127" s="161">
        <v>2.7838504E-2</v>
      </c>
      <c r="J127" s="161">
        <v>2.8900022000000001E-3</v>
      </c>
      <c r="K127" s="161">
        <v>1.1995704E-3</v>
      </c>
      <c r="L127" s="161">
        <v>1.3882354E-3</v>
      </c>
      <c r="M127" s="161">
        <v>7.7738329999999997E-4</v>
      </c>
      <c r="N127" s="161">
        <v>1.6366199000000001E-3</v>
      </c>
      <c r="O127" s="161">
        <v>4.2393699999999999E-4</v>
      </c>
      <c r="P127" s="161">
        <v>0</v>
      </c>
      <c r="Q127" s="161">
        <v>1.0584446000000001E-2</v>
      </c>
      <c r="R127" s="161">
        <v>3.8655728000000001E-4</v>
      </c>
      <c r="T127" s="89">
        <f t="shared" si="17"/>
        <v>0.42580789655172407</v>
      </c>
    </row>
    <row r="128" spans="1:20">
      <c r="A128" s="29" t="s">
        <v>52</v>
      </c>
      <c r="B128" s="194" t="s">
        <v>2997</v>
      </c>
      <c r="C128" s="87">
        <f t="shared" si="13"/>
        <v>8.6895412049999995E-2</v>
      </c>
      <c r="D128" s="90">
        <f t="shared" si="14"/>
        <v>5.7085390000000003E-3</v>
      </c>
      <c r="E128" s="90">
        <f t="shared" si="15"/>
        <v>3.4744730939999996E-2</v>
      </c>
      <c r="F128" s="91">
        <f t="shared" si="16"/>
        <v>1.103965311E-2</v>
      </c>
      <c r="G128" s="192">
        <v>3.5402489000000002E-2</v>
      </c>
      <c r="H128" s="161">
        <v>2.8966504999999999E-3</v>
      </c>
      <c r="I128" s="161">
        <v>3.1030256999999999E-2</v>
      </c>
      <c r="J128" s="161">
        <v>3.0162265000000001E-3</v>
      </c>
      <c r="K128" s="161">
        <v>1.2642234E-3</v>
      </c>
      <c r="L128" s="161">
        <v>1.4280891E-3</v>
      </c>
      <c r="M128" s="161">
        <v>8.1782344000000005E-4</v>
      </c>
      <c r="N128" s="161">
        <v>1.7066933999999999E-3</v>
      </c>
      <c r="O128" s="161">
        <v>4.6229423999999999E-4</v>
      </c>
      <c r="P128" s="161">
        <v>0</v>
      </c>
      <c r="Q128" s="161">
        <v>8.4535966000000001E-3</v>
      </c>
      <c r="R128" s="161">
        <v>4.1706886999999998E-4</v>
      </c>
      <c r="T128" s="89">
        <f t="shared" si="17"/>
        <v>0.3051938706896552</v>
      </c>
    </row>
    <row r="129" spans="1:20">
      <c r="A129" s="29" t="s">
        <v>52</v>
      </c>
      <c r="B129" s="194" t="s">
        <v>2998</v>
      </c>
      <c r="C129" s="87">
        <f t="shared" si="13"/>
        <v>7.5341060299999998E-2</v>
      </c>
      <c r="D129" s="90">
        <f t="shared" si="14"/>
        <v>5.7013895000000009E-3</v>
      </c>
      <c r="E129" s="90">
        <f t="shared" si="15"/>
        <v>3.2782588600000002E-2</v>
      </c>
      <c r="F129" s="91">
        <f t="shared" si="16"/>
        <v>1.26607822E-2</v>
      </c>
      <c r="G129" s="192">
        <v>2.41963E-2</v>
      </c>
      <c r="H129" s="161">
        <v>2.8626092E-3</v>
      </c>
      <c r="I129" s="161">
        <v>2.9106142000000002E-2</v>
      </c>
      <c r="J129" s="161">
        <v>3.0140971999999999E-3</v>
      </c>
      <c r="K129" s="161">
        <v>1.2655925E-3</v>
      </c>
      <c r="L129" s="161">
        <v>1.4216998000000001E-3</v>
      </c>
      <c r="M129" s="161">
        <v>8.1383740000000001E-4</v>
      </c>
      <c r="N129" s="161">
        <v>1.6884736E-3</v>
      </c>
      <c r="O129" s="161">
        <v>4.2111163999999999E-4</v>
      </c>
      <c r="P129" s="161">
        <v>0</v>
      </c>
      <c r="Q129" s="161">
        <v>1.0147700000000001E-2</v>
      </c>
      <c r="R129" s="161">
        <v>4.0349696E-4</v>
      </c>
      <c r="T129" s="89">
        <f t="shared" si="17"/>
        <v>0.20858879310344827</v>
      </c>
    </row>
    <row r="131" spans="1:20">
      <c r="B131" s="1" t="s">
        <v>2999</v>
      </c>
    </row>
    <row r="132" spans="1:20">
      <c r="A132" s="29" t="s">
        <v>52</v>
      </c>
      <c r="B132" s="194" t="s">
        <v>3000</v>
      </c>
      <c r="C132" s="87">
        <f t="shared" ref="C132:C169" si="18">D132+E132+F132+G132</f>
        <v>0.50174813399999996</v>
      </c>
      <c r="D132" s="90">
        <f t="shared" ref="D132:D169" si="19">J132+K132+L132</f>
        <v>2.5624042199999999E-2</v>
      </c>
      <c r="E132" s="90">
        <f t="shared" ref="E132:E169" si="20">H132+I132+M132</f>
        <v>0.30426448229999997</v>
      </c>
      <c r="F132" s="91">
        <f t="shared" ref="F132:F169" si="21">N132+IF(O132="x",0,O132)+IF(P132="x",0,P132)+IF(Q132="x",0,Q132)+R132</f>
        <v>3.0853279500000001E-2</v>
      </c>
      <c r="G132" s="192">
        <v>0.14100633000000001</v>
      </c>
      <c r="H132" s="161">
        <v>6.7894475000000003E-3</v>
      </c>
      <c r="I132" s="161">
        <v>0.29484254999999998</v>
      </c>
      <c r="J132" s="161">
        <v>1.6844077999999998E-2</v>
      </c>
      <c r="K132" s="161">
        <v>4.9465973999999998E-3</v>
      </c>
      <c r="L132" s="161">
        <v>3.8333668000000002E-3</v>
      </c>
      <c r="M132" s="161">
        <v>2.6324847999999999E-3</v>
      </c>
      <c r="N132" s="161">
        <v>3.8112306999999999E-3</v>
      </c>
      <c r="O132" s="161">
        <v>1.4864890999999999E-3</v>
      </c>
      <c r="P132" s="161">
        <v>0</v>
      </c>
      <c r="Q132" s="161">
        <v>1.8835858E-2</v>
      </c>
      <c r="R132" s="161">
        <v>6.7197016999999996E-3</v>
      </c>
      <c r="T132" s="89">
        <f t="shared" ref="T132:T169" si="22">G132/0.116</f>
        <v>1.2155718103448276</v>
      </c>
    </row>
    <row r="133" spans="1:20">
      <c r="A133" s="29" t="s">
        <v>52</v>
      </c>
      <c r="B133" s="194" t="s">
        <v>3001</v>
      </c>
      <c r="C133" s="87">
        <f t="shared" si="18"/>
        <v>0.29714890544</v>
      </c>
      <c r="D133" s="90">
        <f t="shared" si="19"/>
        <v>1.6128614499999999E-2</v>
      </c>
      <c r="E133" s="90">
        <f t="shared" si="20"/>
        <v>0.18731309909999999</v>
      </c>
      <c r="F133" s="91">
        <f t="shared" si="21"/>
        <v>2.0643001839999998E-2</v>
      </c>
      <c r="G133" s="192">
        <v>7.3064190000000001E-2</v>
      </c>
      <c r="H133" s="161">
        <v>4.6932759000000001E-3</v>
      </c>
      <c r="I133" s="161">
        <v>0.18067385</v>
      </c>
      <c r="J133" s="161">
        <v>1.0460828E-2</v>
      </c>
      <c r="K133" s="161">
        <v>3.1655570999999999E-3</v>
      </c>
      <c r="L133" s="161">
        <v>2.5022294E-3</v>
      </c>
      <c r="M133" s="161">
        <v>1.9459732E-3</v>
      </c>
      <c r="N133" s="161">
        <v>2.5442348000000001E-3</v>
      </c>
      <c r="O133" s="161">
        <v>9.5269433999999997E-4</v>
      </c>
      <c r="P133" s="161">
        <v>0</v>
      </c>
      <c r="Q133" s="161">
        <v>1.2641279E-2</v>
      </c>
      <c r="R133" s="161">
        <v>4.5047936999999998E-3</v>
      </c>
      <c r="T133" s="89">
        <f t="shared" si="22"/>
        <v>0.62986370689655169</v>
      </c>
    </row>
    <row r="134" spans="1:20">
      <c r="A134" s="29" t="s">
        <v>52</v>
      </c>
      <c r="B134" s="194" t="s">
        <v>3002</v>
      </c>
      <c r="C134" s="87">
        <f t="shared" si="18"/>
        <v>0.29592143545000005</v>
      </c>
      <c r="D134" s="90">
        <f t="shared" si="19"/>
        <v>1.60609777E-2</v>
      </c>
      <c r="E134" s="90">
        <f t="shared" si="20"/>
        <v>0.18679911390000001</v>
      </c>
      <c r="F134" s="91">
        <f t="shared" si="21"/>
        <v>2.0596652849999997E-2</v>
      </c>
      <c r="G134" s="192">
        <v>7.2464690999999998E-2</v>
      </c>
      <c r="H134" s="161">
        <v>4.6475446999999998E-3</v>
      </c>
      <c r="I134" s="161">
        <v>0.18021465</v>
      </c>
      <c r="J134" s="161">
        <v>1.0421654000000001E-2</v>
      </c>
      <c r="K134" s="161">
        <v>3.1457655999999998E-3</v>
      </c>
      <c r="L134" s="161">
        <v>2.4935580999999999E-3</v>
      </c>
      <c r="M134" s="161">
        <v>1.9369191999999999E-3</v>
      </c>
      <c r="N134" s="161">
        <v>2.5289907999999999E-3</v>
      </c>
      <c r="O134" s="161">
        <v>9.4659414999999998E-4</v>
      </c>
      <c r="P134" s="161">
        <v>0</v>
      </c>
      <c r="Q134" s="161">
        <v>1.2625219999999999E-2</v>
      </c>
      <c r="R134" s="161">
        <v>4.4958478999999997E-3</v>
      </c>
      <c r="T134" s="89">
        <f t="shared" si="22"/>
        <v>0.62469561206896551</v>
      </c>
    </row>
    <row r="135" spans="1:20">
      <c r="A135" s="29" t="s">
        <v>52</v>
      </c>
      <c r="B135" s="194" t="s">
        <v>3003</v>
      </c>
      <c r="C135" s="87">
        <f t="shared" si="18"/>
        <v>0.46986082220000003</v>
      </c>
      <c r="D135" s="90">
        <f t="shared" si="19"/>
        <v>2.29234382E-2</v>
      </c>
      <c r="E135" s="90">
        <f t="shared" si="20"/>
        <v>0.32757664820000004</v>
      </c>
      <c r="F135" s="91">
        <f t="shared" si="21"/>
        <v>2.5585875800000001E-2</v>
      </c>
      <c r="G135" s="192">
        <v>9.3774860000000002E-2</v>
      </c>
      <c r="H135" s="161">
        <v>6.7326371999999997E-3</v>
      </c>
      <c r="I135" s="161">
        <v>0.31802221000000003</v>
      </c>
      <c r="J135" s="161">
        <v>1.4818413000000001E-2</v>
      </c>
      <c r="K135" s="161">
        <v>3.9450993000000002E-3</v>
      </c>
      <c r="L135" s="161">
        <v>4.1599259E-3</v>
      </c>
      <c r="M135" s="161">
        <v>2.8218010000000001E-3</v>
      </c>
      <c r="N135" s="161">
        <v>3.8030965999999999E-3</v>
      </c>
      <c r="O135" s="161">
        <v>1.6288692999999999E-3</v>
      </c>
      <c r="P135" s="161">
        <v>0</v>
      </c>
      <c r="Q135" s="161">
        <v>1.5823191E-2</v>
      </c>
      <c r="R135" s="161">
        <v>4.3307188999999998E-3</v>
      </c>
      <c r="T135" s="89">
        <f t="shared" si="22"/>
        <v>0.80840396551724136</v>
      </c>
    </row>
    <row r="136" spans="1:20">
      <c r="A136" s="29" t="s">
        <v>52</v>
      </c>
      <c r="B136" s="194" t="s">
        <v>3004</v>
      </c>
      <c r="C136" s="87">
        <f t="shared" si="18"/>
        <v>0.41643310820000001</v>
      </c>
      <c r="D136" s="90">
        <f t="shared" si="19"/>
        <v>2.1770959199999999E-2</v>
      </c>
      <c r="E136" s="90">
        <f t="shared" si="20"/>
        <v>0.3021549529</v>
      </c>
      <c r="F136" s="91">
        <f t="shared" si="21"/>
        <v>3.03656471E-2</v>
      </c>
      <c r="G136" s="192">
        <v>6.2141548999999997E-2</v>
      </c>
      <c r="H136" s="161">
        <v>6.8944538000000003E-3</v>
      </c>
      <c r="I136" s="161">
        <v>0.29261123</v>
      </c>
      <c r="J136" s="161">
        <v>1.4974411E-2</v>
      </c>
      <c r="K136" s="161">
        <v>3.402136E-3</v>
      </c>
      <c r="L136" s="161">
        <v>3.3944121999999999E-3</v>
      </c>
      <c r="M136" s="161">
        <v>2.6492691000000001E-3</v>
      </c>
      <c r="N136" s="161">
        <v>3.8141802E-3</v>
      </c>
      <c r="O136" s="161">
        <v>1.4970364999999999E-3</v>
      </c>
      <c r="P136" s="161">
        <v>0</v>
      </c>
      <c r="Q136" s="161">
        <v>2.1005215000000001E-2</v>
      </c>
      <c r="R136" s="161">
        <v>4.0492154000000002E-3</v>
      </c>
      <c r="T136" s="89">
        <f t="shared" si="22"/>
        <v>0.53570300862068965</v>
      </c>
    </row>
    <row r="137" spans="1:20">
      <c r="A137" s="29" t="s">
        <v>52</v>
      </c>
      <c r="B137" s="194" t="s">
        <v>3005</v>
      </c>
      <c r="C137" s="87">
        <f t="shared" si="18"/>
        <v>0.14244620594999999</v>
      </c>
      <c r="D137" s="90">
        <f t="shared" si="19"/>
        <v>1.4378456979999999E-2</v>
      </c>
      <c r="E137" s="90">
        <f t="shared" si="20"/>
        <v>9.1170406780000005E-2</v>
      </c>
      <c r="F137" s="91">
        <f t="shared" si="21"/>
        <v>8.7636241900000012E-3</v>
      </c>
      <c r="G137" s="192">
        <v>2.8133717999999999E-2</v>
      </c>
      <c r="H137" s="161">
        <v>1.028024E-3</v>
      </c>
      <c r="I137" s="161">
        <v>8.9923324999999998E-2</v>
      </c>
      <c r="J137" s="161">
        <v>1.3665093999999999E-2</v>
      </c>
      <c r="K137" s="161">
        <v>4.4629540000000001E-4</v>
      </c>
      <c r="L137" s="161">
        <v>2.6706758000000002E-4</v>
      </c>
      <c r="M137" s="161">
        <v>2.1905777999999999E-4</v>
      </c>
      <c r="N137" s="161">
        <v>3.9371121999999997E-4</v>
      </c>
      <c r="O137" s="161">
        <v>1.4400400000000001E-4</v>
      </c>
      <c r="P137" s="161">
        <v>0</v>
      </c>
      <c r="Q137" s="161">
        <v>8.0401932000000002E-3</v>
      </c>
      <c r="R137" s="161">
        <v>1.8571576999999999E-4</v>
      </c>
      <c r="T137" s="89">
        <f t="shared" si="22"/>
        <v>0.24253205172413791</v>
      </c>
    </row>
    <row r="138" spans="1:20">
      <c r="A138" s="29" t="s">
        <v>52</v>
      </c>
      <c r="B138" s="194" t="s">
        <v>3006</v>
      </c>
      <c r="C138" s="87">
        <f t="shared" si="18"/>
        <v>0.15114879573000001</v>
      </c>
      <c r="D138" s="90">
        <f t="shared" si="19"/>
        <v>1.540474325E-2</v>
      </c>
      <c r="E138" s="90">
        <f t="shared" si="20"/>
        <v>8.4055433070000005E-2</v>
      </c>
      <c r="F138" s="91">
        <f t="shared" si="21"/>
        <v>1.2854206409999999E-2</v>
      </c>
      <c r="G138" s="192">
        <v>3.8834412999999998E-2</v>
      </c>
      <c r="H138" s="161">
        <v>1.7031100000000001E-3</v>
      </c>
      <c r="I138" s="161">
        <v>8.1996118000000007E-2</v>
      </c>
      <c r="J138" s="161">
        <v>1.4263089E-2</v>
      </c>
      <c r="K138" s="161">
        <v>7.4264568E-4</v>
      </c>
      <c r="L138" s="161">
        <v>3.9900857000000001E-4</v>
      </c>
      <c r="M138" s="161">
        <v>3.5620507E-4</v>
      </c>
      <c r="N138" s="161">
        <v>6.2439163000000005E-4</v>
      </c>
      <c r="O138" s="161">
        <v>2.3395094000000001E-4</v>
      </c>
      <c r="P138" s="161">
        <v>0</v>
      </c>
      <c r="Q138" s="161">
        <v>1.1673382E-2</v>
      </c>
      <c r="R138" s="161">
        <v>3.2248184000000001E-4</v>
      </c>
      <c r="T138" s="89">
        <f t="shared" si="22"/>
        <v>0.33477942241379305</v>
      </c>
    </row>
    <row r="139" spans="1:20">
      <c r="A139" s="29" t="s">
        <v>52</v>
      </c>
      <c r="B139" s="194" t="s">
        <v>3007</v>
      </c>
      <c r="C139" s="87">
        <f t="shared" si="18"/>
        <v>0.17467588245000001</v>
      </c>
      <c r="D139" s="90">
        <f t="shared" si="19"/>
        <v>1.6083477879999999E-2</v>
      </c>
      <c r="E139" s="90">
        <f t="shared" si="20"/>
        <v>9.3139063610000003E-2</v>
      </c>
      <c r="F139" s="91">
        <f t="shared" si="21"/>
        <v>1.070478496E-2</v>
      </c>
      <c r="G139" s="192">
        <v>5.4748555999999997E-2</v>
      </c>
      <c r="H139" s="161">
        <v>2.1052826999999998E-3</v>
      </c>
      <c r="I139" s="161">
        <v>9.0588364000000005E-2</v>
      </c>
      <c r="J139" s="161">
        <v>1.4658597000000001E-2</v>
      </c>
      <c r="K139" s="161">
        <v>9.2029709000000001E-4</v>
      </c>
      <c r="L139" s="161">
        <v>5.0458378999999995E-4</v>
      </c>
      <c r="M139" s="161">
        <v>4.4541691000000002E-4</v>
      </c>
      <c r="N139" s="161">
        <v>7.9375127999999995E-4</v>
      </c>
      <c r="O139" s="161">
        <v>3.0184502E-4</v>
      </c>
      <c r="P139" s="161">
        <v>0</v>
      </c>
      <c r="Q139" s="161">
        <v>9.1964655000000006E-3</v>
      </c>
      <c r="R139" s="161">
        <v>4.1272316E-4</v>
      </c>
      <c r="T139" s="89">
        <f t="shared" si="22"/>
        <v>0.47197031034482756</v>
      </c>
    </row>
    <row r="140" spans="1:20">
      <c r="A140" s="29" t="s">
        <v>52</v>
      </c>
      <c r="B140" s="194" t="s">
        <v>3008</v>
      </c>
      <c r="C140" s="87">
        <f t="shared" si="18"/>
        <v>0.17467588245000001</v>
      </c>
      <c r="D140" s="90">
        <f t="shared" si="19"/>
        <v>1.6083477879999999E-2</v>
      </c>
      <c r="E140" s="90">
        <f t="shared" si="20"/>
        <v>9.3139063610000003E-2</v>
      </c>
      <c r="F140" s="91">
        <f t="shared" si="21"/>
        <v>1.070478496E-2</v>
      </c>
      <c r="G140" s="192">
        <v>5.4748555999999997E-2</v>
      </c>
      <c r="H140" s="161">
        <v>2.1052826999999998E-3</v>
      </c>
      <c r="I140" s="161">
        <v>9.0588364000000005E-2</v>
      </c>
      <c r="J140" s="161">
        <v>1.4658597000000001E-2</v>
      </c>
      <c r="K140" s="161">
        <v>9.2029709000000001E-4</v>
      </c>
      <c r="L140" s="161">
        <v>5.0458378999999995E-4</v>
      </c>
      <c r="M140" s="161">
        <v>4.4541691000000002E-4</v>
      </c>
      <c r="N140" s="161">
        <v>7.9375127999999995E-4</v>
      </c>
      <c r="O140" s="161">
        <v>3.0184502E-4</v>
      </c>
      <c r="P140" s="161">
        <v>0</v>
      </c>
      <c r="Q140" s="161">
        <v>9.1964655000000006E-3</v>
      </c>
      <c r="R140" s="161">
        <v>4.1272316E-4</v>
      </c>
      <c r="T140" s="89">
        <f t="shared" si="22"/>
        <v>0.47197031034482756</v>
      </c>
    </row>
    <row r="141" spans="1:20">
      <c r="A141" s="29" t="s">
        <v>52</v>
      </c>
      <c r="B141" s="194" t="s">
        <v>3009</v>
      </c>
      <c r="C141" s="87">
        <f t="shared" si="18"/>
        <v>0.13621263341299999</v>
      </c>
      <c r="D141" s="90">
        <f t="shared" si="19"/>
        <v>1.382880723E-2</v>
      </c>
      <c r="E141" s="90">
        <f t="shared" si="20"/>
        <v>8.6238312959999994E-2</v>
      </c>
      <c r="F141" s="91">
        <f t="shared" si="21"/>
        <v>1.1780681223E-2</v>
      </c>
      <c r="G141" s="192">
        <v>2.4364831999999999E-2</v>
      </c>
      <c r="H141" s="161">
        <v>6.4044004999999995E-4</v>
      </c>
      <c r="I141" s="161">
        <v>8.5451951999999998E-2</v>
      </c>
      <c r="J141" s="161">
        <v>1.3346512E-2</v>
      </c>
      <c r="K141" s="161">
        <v>2.8072740000000001E-4</v>
      </c>
      <c r="L141" s="161">
        <v>2.0156783000000001E-4</v>
      </c>
      <c r="M141" s="161">
        <v>1.4592091000000001E-4</v>
      </c>
      <c r="N141" s="161">
        <v>2.7354764000000001E-4</v>
      </c>
      <c r="O141" s="161">
        <v>9.2118223000000005E-5</v>
      </c>
      <c r="P141" s="161">
        <v>0</v>
      </c>
      <c r="Q141" s="161">
        <v>1.1300161E-2</v>
      </c>
      <c r="R141" s="161">
        <v>1.1485436000000001E-4</v>
      </c>
      <c r="T141" s="89">
        <f t="shared" si="22"/>
        <v>0.21004165517241377</v>
      </c>
    </row>
    <row r="142" spans="1:20">
      <c r="A142" s="29" t="s">
        <v>52</v>
      </c>
      <c r="B142" s="194" t="s">
        <v>3010</v>
      </c>
      <c r="C142" s="87">
        <f t="shared" si="18"/>
        <v>0.16041139780999999</v>
      </c>
      <c r="D142" s="90">
        <f t="shared" si="19"/>
        <v>1.598004196E-2</v>
      </c>
      <c r="E142" s="90">
        <f t="shared" si="20"/>
        <v>9.0920873329999999E-2</v>
      </c>
      <c r="F142" s="91">
        <f t="shared" si="21"/>
        <v>1.251791752E-2</v>
      </c>
      <c r="G142" s="192">
        <v>4.0992565000000002E-2</v>
      </c>
      <c r="H142" s="161">
        <v>2.0652461999999998E-3</v>
      </c>
      <c r="I142" s="161">
        <v>8.8422786000000003E-2</v>
      </c>
      <c r="J142" s="161">
        <v>1.4597524000000001E-2</v>
      </c>
      <c r="K142" s="161">
        <v>9.0057340999999999E-4</v>
      </c>
      <c r="L142" s="161">
        <v>4.8194455000000002E-4</v>
      </c>
      <c r="M142" s="161">
        <v>4.3284113000000002E-4</v>
      </c>
      <c r="N142" s="161">
        <v>7.6196901999999996E-4</v>
      </c>
      <c r="O142" s="161">
        <v>2.9036563999999999E-4</v>
      </c>
      <c r="P142" s="161">
        <v>0</v>
      </c>
      <c r="Q142" s="161">
        <v>1.1067339000000001E-2</v>
      </c>
      <c r="R142" s="161">
        <v>3.9824385999999998E-4</v>
      </c>
      <c r="T142" s="89">
        <f t="shared" si="22"/>
        <v>0.35338418103448277</v>
      </c>
    </row>
    <row r="143" spans="1:20">
      <c r="A143" s="29" t="s">
        <v>52</v>
      </c>
      <c r="B143" s="194" t="s">
        <v>3011</v>
      </c>
      <c r="C143" s="87">
        <f t="shared" si="18"/>
        <v>0.16190840048999999</v>
      </c>
      <c r="D143" s="90">
        <f t="shared" si="19"/>
        <v>1.256224046E-2</v>
      </c>
      <c r="E143" s="90">
        <f t="shared" si="20"/>
        <v>9.3702961279999997E-2</v>
      </c>
      <c r="F143" s="91">
        <f t="shared" si="21"/>
        <v>1.1286473750000001E-2</v>
      </c>
      <c r="G143" s="192">
        <v>4.4356725E-2</v>
      </c>
      <c r="H143" s="161">
        <v>1.8487638000000001E-3</v>
      </c>
      <c r="I143" s="161">
        <v>9.1216061000000001E-2</v>
      </c>
      <c r="J143" s="161">
        <v>1.0430760000000001E-2</v>
      </c>
      <c r="K143" s="161">
        <v>1.233339E-3</v>
      </c>
      <c r="L143" s="161">
        <v>8.9814145999999998E-4</v>
      </c>
      <c r="M143" s="161">
        <v>6.3813648000000001E-4</v>
      </c>
      <c r="N143" s="161">
        <v>9.8140380000000011E-4</v>
      </c>
      <c r="O143" s="161">
        <v>3.0650565E-4</v>
      </c>
      <c r="P143" s="161">
        <v>0</v>
      </c>
      <c r="Q143" s="161">
        <v>7.9186481E-3</v>
      </c>
      <c r="R143" s="161">
        <v>2.0799161999999999E-3</v>
      </c>
      <c r="T143" s="89">
        <f t="shared" si="22"/>
        <v>0.38238556034482757</v>
      </c>
    </row>
    <row r="144" spans="1:20">
      <c r="A144" s="29" t="s">
        <v>52</v>
      </c>
      <c r="B144" s="194" t="s">
        <v>3012</v>
      </c>
      <c r="C144" s="87">
        <f t="shared" si="18"/>
        <v>0.13518918581</v>
      </c>
      <c r="D144" s="90">
        <f t="shared" si="19"/>
        <v>8.8223280000000008E-3</v>
      </c>
      <c r="E144" s="90">
        <f t="shared" si="20"/>
        <v>7.5641865189999991E-2</v>
      </c>
      <c r="F144" s="91">
        <f t="shared" si="21"/>
        <v>1.1311639619999999E-2</v>
      </c>
      <c r="G144" s="192">
        <v>3.9413352999999998E-2</v>
      </c>
      <c r="H144" s="161">
        <v>2.2864415999999999E-3</v>
      </c>
      <c r="I144" s="161">
        <v>7.2497590000000001E-2</v>
      </c>
      <c r="J144" s="161">
        <v>6.2664212000000004E-3</v>
      </c>
      <c r="K144" s="161">
        <v>1.4381108999999999E-3</v>
      </c>
      <c r="L144" s="161">
        <v>1.1177959000000001E-3</v>
      </c>
      <c r="M144" s="161">
        <v>8.5783359000000004E-4</v>
      </c>
      <c r="N144" s="161">
        <v>1.2971832E-3</v>
      </c>
      <c r="O144" s="161">
        <v>3.6725932000000001E-4</v>
      </c>
      <c r="P144" s="161">
        <v>0</v>
      </c>
      <c r="Q144" s="161">
        <v>8.6445714999999999E-3</v>
      </c>
      <c r="R144" s="161">
        <v>1.0026256E-3</v>
      </c>
      <c r="T144" s="89">
        <f t="shared" si="22"/>
        <v>0.33977028448275859</v>
      </c>
    </row>
    <row r="145" spans="1:20">
      <c r="A145" s="29" t="s">
        <v>52</v>
      </c>
      <c r="B145" s="194" t="s">
        <v>3013</v>
      </c>
      <c r="C145" s="87">
        <f t="shared" si="18"/>
        <v>4.338231494E-2</v>
      </c>
      <c r="D145" s="90">
        <f t="shared" si="19"/>
        <v>3.2060948699999996E-3</v>
      </c>
      <c r="E145" s="90">
        <f t="shared" si="20"/>
        <v>2.2084986849999998E-2</v>
      </c>
      <c r="F145" s="91">
        <f t="shared" si="21"/>
        <v>5.4072062199999995E-3</v>
      </c>
      <c r="G145" s="192">
        <v>1.2684027E-2</v>
      </c>
      <c r="H145" s="161">
        <v>8.7152937000000005E-4</v>
      </c>
      <c r="I145" s="161">
        <v>2.0856389999999999E-2</v>
      </c>
      <c r="J145" s="161">
        <v>2.0914282999999999E-3</v>
      </c>
      <c r="K145" s="161">
        <v>5.7014901000000001E-4</v>
      </c>
      <c r="L145" s="161">
        <v>5.4451756000000004E-4</v>
      </c>
      <c r="M145" s="161">
        <v>3.5706748000000001E-4</v>
      </c>
      <c r="N145" s="161">
        <v>5.7825824999999998E-4</v>
      </c>
      <c r="O145" s="161">
        <v>1.3025982999999999E-4</v>
      </c>
      <c r="P145" s="161">
        <v>0</v>
      </c>
      <c r="Q145" s="161">
        <v>4.4066182999999998E-3</v>
      </c>
      <c r="R145" s="161">
        <v>2.9206984E-4</v>
      </c>
      <c r="T145" s="89">
        <f t="shared" si="22"/>
        <v>0.10934506034482759</v>
      </c>
    </row>
    <row r="146" spans="1:20">
      <c r="A146" s="29" t="s">
        <v>52</v>
      </c>
      <c r="B146" s="194" t="s">
        <v>3014</v>
      </c>
      <c r="C146" s="87">
        <f t="shared" si="18"/>
        <v>0.24185150469</v>
      </c>
      <c r="D146" s="90">
        <f t="shared" si="19"/>
        <v>1.6221632200000002E-2</v>
      </c>
      <c r="E146" s="90">
        <f t="shared" si="20"/>
        <v>0.13469524369999999</v>
      </c>
      <c r="F146" s="91">
        <f t="shared" si="21"/>
        <v>1.5580998789999998E-2</v>
      </c>
      <c r="G146" s="192">
        <v>7.5353630000000005E-2</v>
      </c>
      <c r="H146" s="161">
        <v>3.6204751000000002E-3</v>
      </c>
      <c r="I146" s="161">
        <v>0.12977912</v>
      </c>
      <c r="J146" s="161">
        <v>1.2348137E-2</v>
      </c>
      <c r="K146" s="161">
        <v>2.1700020999999999E-3</v>
      </c>
      <c r="L146" s="161">
        <v>1.7034931E-3</v>
      </c>
      <c r="M146" s="161">
        <v>1.2956485999999999E-3</v>
      </c>
      <c r="N146" s="161">
        <v>1.9661591999999999E-3</v>
      </c>
      <c r="O146" s="161">
        <v>6.9971349000000002E-4</v>
      </c>
      <c r="P146" s="161">
        <v>0</v>
      </c>
      <c r="Q146" s="161">
        <v>1.1094000999999999E-2</v>
      </c>
      <c r="R146" s="161">
        <v>1.8211251000000001E-3</v>
      </c>
      <c r="T146" s="89">
        <f t="shared" si="22"/>
        <v>0.64960025862068971</v>
      </c>
    </row>
    <row r="147" spans="1:20">
      <c r="A147" s="29" t="s">
        <v>52</v>
      </c>
      <c r="B147" s="194" t="s">
        <v>3015</v>
      </c>
      <c r="C147" s="87">
        <f t="shared" si="18"/>
        <v>0.21846330197000002</v>
      </c>
      <c r="D147" s="90">
        <f t="shared" si="19"/>
        <v>1.45587705E-2</v>
      </c>
      <c r="E147" s="90">
        <f t="shared" si="20"/>
        <v>0.14245859080000001</v>
      </c>
      <c r="F147" s="91">
        <f t="shared" si="21"/>
        <v>1.853586967E-2</v>
      </c>
      <c r="G147" s="192">
        <v>4.2910071000000001E-2</v>
      </c>
      <c r="H147" s="161">
        <v>3.9089946E-3</v>
      </c>
      <c r="I147" s="161">
        <v>0.13723872000000001</v>
      </c>
      <c r="J147" s="161">
        <v>1.0965986E-2</v>
      </c>
      <c r="K147" s="161">
        <v>1.8454766E-3</v>
      </c>
      <c r="L147" s="161">
        <v>1.7473078999999999E-3</v>
      </c>
      <c r="M147" s="161">
        <v>1.3108761999999999E-3</v>
      </c>
      <c r="N147" s="161">
        <v>2.0836305000000001E-3</v>
      </c>
      <c r="O147" s="161">
        <v>7.2575237000000001E-4</v>
      </c>
      <c r="P147" s="161">
        <v>0</v>
      </c>
      <c r="Q147" s="161">
        <v>1.4152433000000001E-2</v>
      </c>
      <c r="R147" s="161">
        <v>1.5740538E-3</v>
      </c>
      <c r="T147" s="89">
        <f t="shared" si="22"/>
        <v>0.36991440517241381</v>
      </c>
    </row>
    <row r="148" spans="1:20">
      <c r="A148" s="29" t="s">
        <v>52</v>
      </c>
      <c r="B148" s="194" t="s">
        <v>3016</v>
      </c>
      <c r="C148" s="87">
        <f t="shared" si="18"/>
        <v>0.21508214278999999</v>
      </c>
      <c r="D148" s="90">
        <f t="shared" si="19"/>
        <v>1.6284492429999999E-2</v>
      </c>
      <c r="E148" s="90">
        <f t="shared" si="20"/>
        <v>8.8357993039999999E-2</v>
      </c>
      <c r="F148" s="91">
        <f t="shared" si="21"/>
        <v>4.8134760320000004E-2</v>
      </c>
      <c r="G148" s="192">
        <v>6.2304896999999998E-2</v>
      </c>
      <c r="H148" s="161">
        <v>1.9002731000000001E-3</v>
      </c>
      <c r="I148" s="161">
        <v>8.6003652E-2</v>
      </c>
      <c r="J148" s="161">
        <v>1.4520959E-2</v>
      </c>
      <c r="K148" s="161">
        <v>7.6103312999999996E-4</v>
      </c>
      <c r="L148" s="161">
        <v>1.0025003E-3</v>
      </c>
      <c r="M148" s="161">
        <v>4.5406793999999999E-4</v>
      </c>
      <c r="N148" s="161">
        <v>1.1434783E-3</v>
      </c>
      <c r="O148" s="161">
        <v>7.3206142000000005E-4</v>
      </c>
      <c r="P148" s="161">
        <v>0</v>
      </c>
      <c r="Q148" s="161">
        <v>9.5931265999999998E-3</v>
      </c>
      <c r="R148" s="161">
        <v>3.6666094000000003E-2</v>
      </c>
      <c r="T148" s="89">
        <f t="shared" si="22"/>
        <v>0.53711118103448274</v>
      </c>
    </row>
    <row r="149" spans="1:20">
      <c r="A149" s="29" t="s">
        <v>52</v>
      </c>
      <c r="B149" s="194" t="s">
        <v>3017</v>
      </c>
      <c r="C149" s="87">
        <f t="shared" si="18"/>
        <v>0.13730418443</v>
      </c>
      <c r="D149" s="90">
        <f t="shared" si="19"/>
        <v>1.4429402960000001E-2</v>
      </c>
      <c r="E149" s="90">
        <f t="shared" si="20"/>
        <v>7.991533898E-2</v>
      </c>
      <c r="F149" s="91">
        <f t="shared" si="21"/>
        <v>1.3551064489999999E-2</v>
      </c>
      <c r="G149" s="192">
        <v>2.9408377999999999E-2</v>
      </c>
      <c r="H149" s="161">
        <v>1.062059E-3</v>
      </c>
      <c r="I149" s="161">
        <v>7.8621240999999994E-2</v>
      </c>
      <c r="J149" s="161">
        <v>1.3570617E-2</v>
      </c>
      <c r="K149" s="161">
        <v>4.6422917E-4</v>
      </c>
      <c r="L149" s="161">
        <v>3.9455679E-4</v>
      </c>
      <c r="M149" s="161">
        <v>2.3203897999999999E-4</v>
      </c>
      <c r="N149" s="161">
        <v>4.9672534999999996E-4</v>
      </c>
      <c r="O149" s="161">
        <v>1.5982866000000001E-4</v>
      </c>
      <c r="P149" s="161">
        <v>0</v>
      </c>
      <c r="Q149" s="161">
        <v>1.2651213999999999E-2</v>
      </c>
      <c r="R149" s="161">
        <v>2.4329648E-4</v>
      </c>
      <c r="T149" s="89">
        <f t="shared" si="22"/>
        <v>0.25352049999999998</v>
      </c>
    </row>
    <row r="150" spans="1:20">
      <c r="A150" s="29" t="s">
        <v>52</v>
      </c>
      <c r="B150" s="194" t="s">
        <v>3018</v>
      </c>
      <c r="C150" s="87">
        <f t="shared" si="18"/>
        <v>0.17149183495</v>
      </c>
      <c r="D150" s="90">
        <f t="shared" si="19"/>
        <v>1.6285625309999999E-2</v>
      </c>
      <c r="E150" s="90">
        <f t="shared" si="20"/>
        <v>9.989106158000001E-2</v>
      </c>
      <c r="F150" s="91">
        <f t="shared" si="21"/>
        <v>1.366212306E-2</v>
      </c>
      <c r="G150" s="192">
        <v>4.1653025000000003E-2</v>
      </c>
      <c r="H150" s="161">
        <v>2.3099493E-3</v>
      </c>
      <c r="I150" s="161">
        <v>9.7099746000000001E-2</v>
      </c>
      <c r="J150" s="161">
        <v>1.464471E-2</v>
      </c>
      <c r="K150" s="161">
        <v>1.0060993E-3</v>
      </c>
      <c r="L150" s="161">
        <v>6.3481601000000003E-4</v>
      </c>
      <c r="M150" s="161">
        <v>4.8136628000000002E-4</v>
      </c>
      <c r="N150" s="161">
        <v>9.1710168000000002E-4</v>
      </c>
      <c r="O150" s="161">
        <v>3.3260553999999999E-4</v>
      </c>
      <c r="P150" s="161">
        <v>0</v>
      </c>
      <c r="Q150" s="161">
        <v>1.1923451999999999E-2</v>
      </c>
      <c r="R150" s="161">
        <v>4.8896384000000003E-4</v>
      </c>
      <c r="T150" s="89">
        <f t="shared" si="22"/>
        <v>0.35907780172413795</v>
      </c>
    </row>
    <row r="151" spans="1:20">
      <c r="A151" s="29" t="s">
        <v>52</v>
      </c>
      <c r="B151" s="194" t="s">
        <v>3019</v>
      </c>
      <c r="C151" s="87">
        <f t="shared" si="18"/>
        <v>0.15256295714000001</v>
      </c>
      <c r="D151" s="90">
        <f t="shared" si="19"/>
        <v>1.145288459E-2</v>
      </c>
      <c r="E151" s="90">
        <f t="shared" si="20"/>
        <v>7.5531853650000008E-2</v>
      </c>
      <c r="F151" s="91">
        <f t="shared" si="21"/>
        <v>9.7936179000000009E-3</v>
      </c>
      <c r="G151" s="192">
        <v>5.5784601000000003E-2</v>
      </c>
      <c r="H151" s="161">
        <v>1.7946323999999999E-3</v>
      </c>
      <c r="I151" s="161">
        <v>7.3070771000000007E-2</v>
      </c>
      <c r="J151" s="161">
        <v>9.4229381999999997E-3</v>
      </c>
      <c r="K151" s="161">
        <v>1.0799827E-3</v>
      </c>
      <c r="L151" s="161">
        <v>9.4996369000000002E-4</v>
      </c>
      <c r="M151" s="161">
        <v>6.6645025000000005E-4</v>
      </c>
      <c r="N151" s="161">
        <v>1.0319521999999999E-3</v>
      </c>
      <c r="O151" s="161">
        <v>3.6828763E-4</v>
      </c>
      <c r="P151" s="161">
        <v>0</v>
      </c>
      <c r="Q151" s="161">
        <v>7.6193184000000001E-3</v>
      </c>
      <c r="R151" s="161">
        <v>7.7405967000000004E-4</v>
      </c>
      <c r="T151" s="89">
        <f t="shared" si="22"/>
        <v>0.48090173275862069</v>
      </c>
    </row>
    <row r="152" spans="1:20">
      <c r="A152" s="29" t="s">
        <v>52</v>
      </c>
      <c r="B152" s="194" t="s">
        <v>3020</v>
      </c>
      <c r="C152" s="87">
        <f t="shared" si="18"/>
        <v>0.16150847746000002</v>
      </c>
      <c r="D152" s="90">
        <f t="shared" si="19"/>
        <v>1.459252028E-2</v>
      </c>
      <c r="E152" s="90">
        <f t="shared" si="20"/>
        <v>9.9415957159999999E-2</v>
      </c>
      <c r="F152" s="91">
        <f t="shared" si="21"/>
        <v>1.561513302E-2</v>
      </c>
      <c r="G152" s="192">
        <v>3.1884866999999997E-2</v>
      </c>
      <c r="H152" s="161">
        <v>1.7436512E-3</v>
      </c>
      <c r="I152" s="161">
        <v>9.7212983000000003E-2</v>
      </c>
      <c r="J152" s="161">
        <v>1.2986757999999999E-2</v>
      </c>
      <c r="K152" s="161">
        <v>8.0926317999999999E-4</v>
      </c>
      <c r="L152" s="161">
        <v>7.9649910000000003E-4</v>
      </c>
      <c r="M152" s="161">
        <v>4.5932295999999998E-4</v>
      </c>
      <c r="N152" s="161">
        <v>9.0806386999999996E-4</v>
      </c>
      <c r="O152" s="161">
        <v>2.9754215999999999E-4</v>
      </c>
      <c r="P152" s="161">
        <v>0</v>
      </c>
      <c r="Q152" s="161">
        <v>1.3687484E-2</v>
      </c>
      <c r="R152" s="161">
        <v>7.2204299000000005E-4</v>
      </c>
      <c r="T152" s="89">
        <f t="shared" si="22"/>
        <v>0.27486954310344824</v>
      </c>
    </row>
    <row r="153" spans="1:20">
      <c r="A153" s="29" t="s">
        <v>52</v>
      </c>
      <c r="B153" s="194" t="s">
        <v>3021</v>
      </c>
      <c r="C153" s="87">
        <f t="shared" si="18"/>
        <v>0.18650687251</v>
      </c>
      <c r="D153" s="90">
        <f t="shared" si="19"/>
        <v>1.3416085300000002E-2</v>
      </c>
      <c r="E153" s="90">
        <f t="shared" si="20"/>
        <v>0.1170694857</v>
      </c>
      <c r="F153" s="91">
        <f t="shared" si="21"/>
        <v>1.708273951E-2</v>
      </c>
      <c r="G153" s="192">
        <v>3.8938562000000003E-2</v>
      </c>
      <c r="H153" s="161">
        <v>3.5737044000000002E-3</v>
      </c>
      <c r="I153" s="161">
        <v>0.11243653000000001</v>
      </c>
      <c r="J153" s="161">
        <v>1.0183117E-2</v>
      </c>
      <c r="K153" s="161">
        <v>1.6454575000000001E-3</v>
      </c>
      <c r="L153" s="161">
        <v>1.5875107999999999E-3</v>
      </c>
      <c r="M153" s="161">
        <v>1.0592513000000001E-3</v>
      </c>
      <c r="N153" s="161">
        <v>1.8943362E-3</v>
      </c>
      <c r="O153" s="161">
        <v>6.3791890999999996E-4</v>
      </c>
      <c r="P153" s="161">
        <v>0</v>
      </c>
      <c r="Q153" s="161">
        <v>1.3270336000000001E-2</v>
      </c>
      <c r="R153" s="161">
        <v>1.2801484E-3</v>
      </c>
      <c r="T153" s="89">
        <f t="shared" si="22"/>
        <v>0.33567725862068964</v>
      </c>
    </row>
    <row r="154" spans="1:20">
      <c r="A154" s="29" t="s">
        <v>52</v>
      </c>
      <c r="B154" s="194" t="s">
        <v>3022</v>
      </c>
      <c r="C154" s="87">
        <f t="shared" si="18"/>
        <v>0.72475582799999994</v>
      </c>
      <c r="D154" s="90">
        <f t="shared" si="19"/>
        <v>4.0595771999999995E-2</v>
      </c>
      <c r="E154" s="90">
        <f t="shared" si="20"/>
        <v>0.31537284160000001</v>
      </c>
      <c r="F154" s="91">
        <f t="shared" si="21"/>
        <v>3.3898294400000001E-2</v>
      </c>
      <c r="G154" s="192">
        <v>0.33488891999999998</v>
      </c>
      <c r="H154" s="161">
        <v>1.1298867000000001E-2</v>
      </c>
      <c r="I154" s="161">
        <v>0.30027162000000002</v>
      </c>
      <c r="J154" s="161">
        <v>2.4949349999999999E-2</v>
      </c>
      <c r="K154" s="161">
        <v>9.3764334000000001E-3</v>
      </c>
      <c r="L154" s="161">
        <v>6.2699886E-3</v>
      </c>
      <c r="M154" s="161">
        <v>3.8023546000000002E-3</v>
      </c>
      <c r="N154" s="161">
        <v>5.7049376000000004E-3</v>
      </c>
      <c r="O154" s="161">
        <v>1.7382637999999999E-3</v>
      </c>
      <c r="P154" s="161">
        <v>0</v>
      </c>
      <c r="Q154" s="161">
        <v>2.2995927999999999E-2</v>
      </c>
      <c r="R154" s="161">
        <v>3.4591650000000002E-3</v>
      </c>
      <c r="T154" s="89">
        <f t="shared" si="22"/>
        <v>2.8869734482758616</v>
      </c>
    </row>
    <row r="155" spans="1:20">
      <c r="A155" s="29" t="s">
        <v>52</v>
      </c>
      <c r="B155" s="194" t="s">
        <v>3023</v>
      </c>
      <c r="C155" s="87">
        <f t="shared" si="18"/>
        <v>0.54315476200000001</v>
      </c>
      <c r="D155" s="90">
        <f t="shared" si="19"/>
        <v>3.4262856899999999E-2</v>
      </c>
      <c r="E155" s="90">
        <f t="shared" si="20"/>
        <v>0.21793425140000003</v>
      </c>
      <c r="F155" s="91">
        <f t="shared" si="21"/>
        <v>5.1747223699999997E-2</v>
      </c>
      <c r="G155" s="192">
        <v>0.23921043</v>
      </c>
      <c r="H155" s="161">
        <v>9.9984848000000005E-3</v>
      </c>
      <c r="I155" s="161">
        <v>0.20463227</v>
      </c>
      <c r="J155" s="161">
        <v>1.9757361000000001E-2</v>
      </c>
      <c r="K155" s="161">
        <v>7.4727012000000001E-3</v>
      </c>
      <c r="L155" s="161">
        <v>7.0327947E-3</v>
      </c>
      <c r="M155" s="161">
        <v>3.3034966000000002E-3</v>
      </c>
      <c r="N155" s="161">
        <v>5.2906676E-3</v>
      </c>
      <c r="O155" s="161">
        <v>2.1637251000000001E-3</v>
      </c>
      <c r="P155" s="161">
        <v>0</v>
      </c>
      <c r="Q155" s="161">
        <v>1.8505977999999999E-2</v>
      </c>
      <c r="R155" s="161">
        <v>2.5786852999999998E-2</v>
      </c>
      <c r="T155" s="89">
        <f t="shared" si="22"/>
        <v>2.0621588793103447</v>
      </c>
    </row>
    <row r="156" spans="1:20">
      <c r="A156" s="29" t="s">
        <v>52</v>
      </c>
      <c r="B156" s="194" t="s">
        <v>3024</v>
      </c>
      <c r="C156" s="87">
        <f t="shared" si="18"/>
        <v>0.51808496599999998</v>
      </c>
      <c r="D156" s="90">
        <f t="shared" si="19"/>
        <v>2.9512246899999997E-2</v>
      </c>
      <c r="E156" s="90">
        <f t="shared" si="20"/>
        <v>0.25073570480000001</v>
      </c>
      <c r="F156" s="91">
        <f t="shared" si="21"/>
        <v>3.0420074299999999E-2</v>
      </c>
      <c r="G156" s="192">
        <v>0.20741693999999999</v>
      </c>
      <c r="H156" s="161">
        <v>7.4771537000000001E-3</v>
      </c>
      <c r="I156" s="161">
        <v>0.24067366000000001</v>
      </c>
      <c r="J156" s="161">
        <v>1.8631381999999998E-2</v>
      </c>
      <c r="K156" s="161">
        <v>6.0639858999999999E-3</v>
      </c>
      <c r="L156" s="161">
        <v>4.8168789999999996E-3</v>
      </c>
      <c r="M156" s="161">
        <v>2.5848910999999998E-3</v>
      </c>
      <c r="N156" s="161">
        <v>3.8219839E-3</v>
      </c>
      <c r="O156" s="161">
        <v>1.6293612E-3</v>
      </c>
      <c r="P156" s="161">
        <v>0</v>
      </c>
      <c r="Q156" s="161">
        <v>2.0194008999999999E-2</v>
      </c>
      <c r="R156" s="161">
        <v>4.7747201999999997E-3</v>
      </c>
      <c r="T156" s="89">
        <f t="shared" si="22"/>
        <v>1.788077068965517</v>
      </c>
    </row>
    <row r="157" spans="1:20">
      <c r="A157" s="29" t="s">
        <v>52</v>
      </c>
      <c r="B157" s="194" t="s">
        <v>3025</v>
      </c>
      <c r="C157" s="87">
        <f t="shared" si="18"/>
        <v>0.52849109660000004</v>
      </c>
      <c r="D157" s="90">
        <f t="shared" si="19"/>
        <v>3.0248970200000003E-2</v>
      </c>
      <c r="E157" s="90">
        <f t="shared" si="20"/>
        <v>0.22281410460000001</v>
      </c>
      <c r="F157" s="91">
        <f t="shared" si="21"/>
        <v>7.2946111799999991E-2</v>
      </c>
      <c r="G157" s="192">
        <v>0.20248190999999999</v>
      </c>
      <c r="H157" s="161">
        <v>8.4768102000000005E-3</v>
      </c>
      <c r="I157" s="161">
        <v>0.21149770000000001</v>
      </c>
      <c r="J157" s="161">
        <v>1.7499561E-2</v>
      </c>
      <c r="K157" s="161">
        <v>6.2188230000000001E-3</v>
      </c>
      <c r="L157" s="161">
        <v>6.5305861999999998E-3</v>
      </c>
      <c r="M157" s="161">
        <v>2.8395944000000001E-3</v>
      </c>
      <c r="N157" s="161">
        <v>4.2574025999999997E-3</v>
      </c>
      <c r="O157" s="161">
        <v>2.3451321999999998E-3</v>
      </c>
      <c r="P157" s="161">
        <v>0</v>
      </c>
      <c r="Q157" s="161">
        <v>1.5369074E-2</v>
      </c>
      <c r="R157" s="161">
        <v>5.0974502999999997E-2</v>
      </c>
      <c r="T157" s="89">
        <f t="shared" si="22"/>
        <v>1.7455337068965515</v>
      </c>
    </row>
    <row r="158" spans="1:20">
      <c r="A158" s="29" t="s">
        <v>52</v>
      </c>
      <c r="B158" s="194" t="s">
        <v>3026</v>
      </c>
      <c r="C158" s="87">
        <f t="shared" si="18"/>
        <v>0.42989714749999997</v>
      </c>
      <c r="D158" s="90">
        <f t="shared" si="19"/>
        <v>2.9280954599999999E-2</v>
      </c>
      <c r="E158" s="90">
        <f t="shared" si="20"/>
        <v>0.14668184840000001</v>
      </c>
      <c r="F158" s="91">
        <f t="shared" si="21"/>
        <v>6.8746184500000002E-2</v>
      </c>
      <c r="G158" s="192">
        <v>0.18518815999999999</v>
      </c>
      <c r="H158" s="161">
        <v>9.8187811E-3</v>
      </c>
      <c r="I158" s="161">
        <v>0.13377989000000001</v>
      </c>
      <c r="J158" s="161">
        <v>1.7294865999999999E-2</v>
      </c>
      <c r="K158" s="161">
        <v>6.2658119999999999E-3</v>
      </c>
      <c r="L158" s="161">
        <v>5.7202766E-3</v>
      </c>
      <c r="M158" s="161">
        <v>3.0831773E-3</v>
      </c>
      <c r="N158" s="161">
        <v>5.1710849999999997E-3</v>
      </c>
      <c r="O158" s="161">
        <v>2.3486484999999998E-3</v>
      </c>
      <c r="P158" s="161">
        <v>0</v>
      </c>
      <c r="Q158" s="161">
        <v>1.3699901E-2</v>
      </c>
      <c r="R158" s="161">
        <v>4.7526550000000001E-2</v>
      </c>
      <c r="T158" s="89">
        <f t="shared" si="22"/>
        <v>1.5964496551724137</v>
      </c>
    </row>
    <row r="159" spans="1:20">
      <c r="A159" s="29" t="s">
        <v>52</v>
      </c>
      <c r="B159" s="194" t="s">
        <v>3027</v>
      </c>
      <c r="C159" s="87">
        <f t="shared" si="18"/>
        <v>0.45395348169999999</v>
      </c>
      <c r="D159" s="90">
        <f t="shared" si="19"/>
        <v>2.77828686E-2</v>
      </c>
      <c r="E159" s="90">
        <f t="shared" si="20"/>
        <v>0.1786217162</v>
      </c>
      <c r="F159" s="91">
        <f t="shared" si="21"/>
        <v>4.6799456900000001E-2</v>
      </c>
      <c r="G159" s="192">
        <v>0.20074944</v>
      </c>
      <c r="H159" s="161">
        <v>7.6099682E-3</v>
      </c>
      <c r="I159" s="161">
        <v>0.16816523999999999</v>
      </c>
      <c r="J159" s="161">
        <v>1.6320481000000001E-2</v>
      </c>
      <c r="K159" s="161">
        <v>6.2929913000000001E-3</v>
      </c>
      <c r="L159" s="161">
        <v>5.1693963000000002E-3</v>
      </c>
      <c r="M159" s="161">
        <v>2.8465080000000002E-3</v>
      </c>
      <c r="N159" s="161">
        <v>3.9513901000000004E-3</v>
      </c>
      <c r="O159" s="161">
        <v>1.8259938E-3</v>
      </c>
      <c r="P159" s="161">
        <v>0</v>
      </c>
      <c r="Q159" s="161">
        <v>1.6497589999999999E-2</v>
      </c>
      <c r="R159" s="161">
        <v>2.4524483E-2</v>
      </c>
      <c r="T159" s="89">
        <f t="shared" si="22"/>
        <v>1.7305986206896551</v>
      </c>
    </row>
    <row r="160" spans="1:20">
      <c r="A160" s="29" t="s">
        <v>52</v>
      </c>
      <c r="B160" s="194" t="s">
        <v>3028</v>
      </c>
      <c r="C160" s="87">
        <f t="shared" si="18"/>
        <v>0.48648110360000002</v>
      </c>
      <c r="D160" s="90">
        <f t="shared" si="19"/>
        <v>2.6924843399999999E-2</v>
      </c>
      <c r="E160" s="90">
        <f t="shared" si="20"/>
        <v>0.3159081883</v>
      </c>
      <c r="F160" s="91">
        <f t="shared" si="21"/>
        <v>3.2696011900000002E-2</v>
      </c>
      <c r="G160" s="192">
        <v>0.11095206000000001</v>
      </c>
      <c r="H160" s="161">
        <v>7.8443826999999994E-3</v>
      </c>
      <c r="I160" s="161">
        <v>0.30504656000000002</v>
      </c>
      <c r="J160" s="161">
        <v>1.7318601999999999E-2</v>
      </c>
      <c r="K160" s="161">
        <v>4.4368298E-3</v>
      </c>
      <c r="L160" s="161">
        <v>5.1694115999999998E-3</v>
      </c>
      <c r="M160" s="161">
        <v>3.0172456000000002E-3</v>
      </c>
      <c r="N160" s="161">
        <v>4.0383881E-3</v>
      </c>
      <c r="O160" s="161">
        <v>1.6866673000000001E-3</v>
      </c>
      <c r="P160" s="161">
        <v>0</v>
      </c>
      <c r="Q160" s="161">
        <v>2.1917308E-2</v>
      </c>
      <c r="R160" s="161">
        <v>5.0536484999999997E-3</v>
      </c>
      <c r="T160" s="89">
        <f t="shared" si="22"/>
        <v>0.95648327586206894</v>
      </c>
    </row>
    <row r="161" spans="1:20">
      <c r="A161" s="29" t="s">
        <v>52</v>
      </c>
      <c r="B161" s="194" t="s">
        <v>3029</v>
      </c>
      <c r="C161" s="87">
        <f t="shared" si="18"/>
        <v>0.49640952869999999</v>
      </c>
      <c r="D161" s="90">
        <f t="shared" si="19"/>
        <v>2.6357544399999999E-2</v>
      </c>
      <c r="E161" s="90">
        <f t="shared" si="20"/>
        <v>0.22885117639999999</v>
      </c>
      <c r="F161" s="91">
        <f t="shared" si="21"/>
        <v>6.5765447899999996E-2</v>
      </c>
      <c r="G161" s="192">
        <v>0.17543536000000001</v>
      </c>
      <c r="H161" s="161">
        <v>7.0682046E-3</v>
      </c>
      <c r="I161" s="161">
        <v>0.21925675999999999</v>
      </c>
      <c r="J161" s="161">
        <v>1.6137143999999999E-2</v>
      </c>
      <c r="K161" s="161">
        <v>5.3033743000000001E-3</v>
      </c>
      <c r="L161" s="161">
        <v>4.9170261000000002E-3</v>
      </c>
      <c r="M161" s="161">
        <v>2.5262117999999998E-3</v>
      </c>
      <c r="N161" s="161">
        <v>3.5882064000000002E-3</v>
      </c>
      <c r="O161" s="161">
        <v>1.9820574999999999E-3</v>
      </c>
      <c r="P161" s="161">
        <v>0</v>
      </c>
      <c r="Q161" s="161">
        <v>1.5531502000000001E-2</v>
      </c>
      <c r="R161" s="161">
        <v>4.4663682000000003E-2</v>
      </c>
      <c r="T161" s="89">
        <f t="shared" si="22"/>
        <v>1.5123737931034482</v>
      </c>
    </row>
    <row r="162" spans="1:20">
      <c r="A162" s="29" t="s">
        <v>52</v>
      </c>
      <c r="B162" s="194" t="s">
        <v>3030</v>
      </c>
      <c r="C162" s="87">
        <f t="shared" si="18"/>
        <v>0.40242969340000001</v>
      </c>
      <c r="D162" s="90">
        <f t="shared" si="19"/>
        <v>2.5969211700000001E-2</v>
      </c>
      <c r="E162" s="90">
        <f t="shared" si="20"/>
        <v>0.1361232708</v>
      </c>
      <c r="F162" s="91">
        <f t="shared" si="21"/>
        <v>6.7733860899999998E-2</v>
      </c>
      <c r="G162" s="192">
        <v>0.17260334999999999</v>
      </c>
      <c r="H162" s="161">
        <v>8.1076151999999995E-3</v>
      </c>
      <c r="I162" s="161">
        <v>0.12519241</v>
      </c>
      <c r="J162" s="161">
        <v>1.4965526E-2</v>
      </c>
      <c r="K162" s="161">
        <v>5.6219245000000001E-3</v>
      </c>
      <c r="L162" s="161">
        <v>5.3817611999999997E-3</v>
      </c>
      <c r="M162" s="161">
        <v>2.8232456E-3</v>
      </c>
      <c r="N162" s="161">
        <v>4.7635864000000003E-3</v>
      </c>
      <c r="O162" s="161">
        <v>2.2274284999999998E-3</v>
      </c>
      <c r="P162" s="161">
        <v>0</v>
      </c>
      <c r="Q162" s="161">
        <v>1.2791316E-2</v>
      </c>
      <c r="R162" s="161">
        <v>4.7951529999999999E-2</v>
      </c>
      <c r="T162" s="89">
        <f t="shared" si="22"/>
        <v>1.4879599137931032</v>
      </c>
    </row>
    <row r="163" spans="1:20">
      <c r="A163" s="29" t="s">
        <v>52</v>
      </c>
      <c r="B163" s="194" t="s">
        <v>3031</v>
      </c>
      <c r="C163" s="87">
        <f t="shared" si="18"/>
        <v>0.35667086219999999</v>
      </c>
      <c r="D163" s="90">
        <f t="shared" si="19"/>
        <v>2.0536300099999998E-2</v>
      </c>
      <c r="E163" s="90">
        <f t="shared" si="20"/>
        <v>0.18291235619999999</v>
      </c>
      <c r="F163" s="91">
        <f t="shared" si="21"/>
        <v>2.2373445899999997E-2</v>
      </c>
      <c r="G163" s="192">
        <v>0.13084876000000001</v>
      </c>
      <c r="H163" s="161">
        <v>5.0617978999999997E-3</v>
      </c>
      <c r="I163" s="161">
        <v>0.17586716999999999</v>
      </c>
      <c r="J163" s="161">
        <v>1.3527391999999999E-2</v>
      </c>
      <c r="K163" s="161">
        <v>4.1592594000000004E-3</v>
      </c>
      <c r="L163" s="161">
        <v>2.8496487E-3</v>
      </c>
      <c r="M163" s="161">
        <v>1.9833883000000001E-3</v>
      </c>
      <c r="N163" s="161">
        <v>3.8179677E-3</v>
      </c>
      <c r="O163" s="161">
        <v>1.0710845000000001E-3</v>
      </c>
      <c r="P163" s="161">
        <v>0</v>
      </c>
      <c r="Q163" s="161">
        <v>1.3957948E-2</v>
      </c>
      <c r="R163" s="161">
        <v>3.5264456999999998E-3</v>
      </c>
      <c r="T163" s="89">
        <f t="shared" si="22"/>
        <v>1.128006551724138</v>
      </c>
    </row>
    <row r="164" spans="1:20">
      <c r="A164" s="29" t="s">
        <v>52</v>
      </c>
      <c r="B164" s="194" t="s">
        <v>3032</v>
      </c>
      <c r="C164" s="87">
        <f t="shared" si="18"/>
        <v>0.35776747170000001</v>
      </c>
      <c r="D164" s="90">
        <f t="shared" si="19"/>
        <v>1.9055272099999999E-2</v>
      </c>
      <c r="E164" s="90">
        <f t="shared" si="20"/>
        <v>0.14769656960000002</v>
      </c>
      <c r="F164" s="91">
        <f t="shared" si="21"/>
        <v>6.0179749999999997E-2</v>
      </c>
      <c r="G164" s="192">
        <v>0.13083587999999999</v>
      </c>
      <c r="H164" s="161">
        <v>5.1119075000000003E-3</v>
      </c>
      <c r="I164" s="161">
        <v>0.14080697</v>
      </c>
      <c r="J164" s="161">
        <v>1.2154361000000001E-2</v>
      </c>
      <c r="K164" s="161">
        <v>4.0538385000000003E-3</v>
      </c>
      <c r="L164" s="161">
        <v>2.8470726000000002E-3</v>
      </c>
      <c r="M164" s="161">
        <v>1.7776921E-3</v>
      </c>
      <c r="N164" s="161">
        <v>3.6179133E-3</v>
      </c>
      <c r="O164" s="161">
        <v>1.4471567E-3</v>
      </c>
      <c r="P164" s="161">
        <v>0</v>
      </c>
      <c r="Q164" s="161">
        <v>1.1079772E-2</v>
      </c>
      <c r="R164" s="161">
        <v>4.4034907999999998E-2</v>
      </c>
      <c r="T164" s="89">
        <f t="shared" si="22"/>
        <v>1.1278955172413792</v>
      </c>
    </row>
    <row r="165" spans="1:20">
      <c r="A165" s="29" t="s">
        <v>52</v>
      </c>
      <c r="B165" s="194" t="s">
        <v>3033</v>
      </c>
      <c r="C165" s="87">
        <f t="shared" si="18"/>
        <v>0.47185202679999999</v>
      </c>
      <c r="D165" s="90">
        <f t="shared" si="19"/>
        <v>3.0519662699999998E-2</v>
      </c>
      <c r="E165" s="90">
        <f t="shared" si="20"/>
        <v>0.24634217809999998</v>
      </c>
      <c r="F165" s="91">
        <f t="shared" si="21"/>
        <v>2.9402576E-2</v>
      </c>
      <c r="G165" s="192">
        <v>0.16558761</v>
      </c>
      <c r="H165" s="161">
        <v>8.8894798000000008E-3</v>
      </c>
      <c r="I165" s="161">
        <v>0.23427339999999999</v>
      </c>
      <c r="J165" s="161">
        <v>1.8334627999999999E-2</v>
      </c>
      <c r="K165" s="161">
        <v>5.7677129000000002E-3</v>
      </c>
      <c r="L165" s="161">
        <v>6.4173218000000004E-3</v>
      </c>
      <c r="M165" s="161">
        <v>3.1792983000000002E-3</v>
      </c>
      <c r="N165" s="161">
        <v>4.6359801000000001E-3</v>
      </c>
      <c r="O165" s="161">
        <v>1.8724852E-3</v>
      </c>
      <c r="P165" s="161">
        <v>0</v>
      </c>
      <c r="Q165" s="161">
        <v>1.8617010999999999E-2</v>
      </c>
      <c r="R165" s="161">
        <v>4.2770997000000002E-3</v>
      </c>
      <c r="T165" s="89">
        <f t="shared" si="22"/>
        <v>1.4274793965517241</v>
      </c>
    </row>
    <row r="166" spans="1:20">
      <c r="A166" s="29" t="s">
        <v>52</v>
      </c>
      <c r="B166" s="194" t="s">
        <v>3034</v>
      </c>
      <c r="C166" s="87">
        <f t="shared" si="18"/>
        <v>0.39146377199999999</v>
      </c>
      <c r="D166" s="90">
        <f t="shared" si="19"/>
        <v>2.7778571799999999E-2</v>
      </c>
      <c r="E166" s="90">
        <f t="shared" si="20"/>
        <v>0.17810399489999998</v>
      </c>
      <c r="F166" s="91">
        <f t="shared" si="21"/>
        <v>6.3234275300000004E-2</v>
      </c>
      <c r="G166" s="192">
        <v>0.12234693000000001</v>
      </c>
      <c r="H166" s="161">
        <v>9.1523894000000005E-3</v>
      </c>
      <c r="I166" s="161">
        <v>0.16559994</v>
      </c>
      <c r="J166" s="161">
        <v>1.5804453E-2</v>
      </c>
      <c r="K166" s="161">
        <v>5.0799403000000003E-3</v>
      </c>
      <c r="L166" s="161">
        <v>6.8941784999999997E-3</v>
      </c>
      <c r="M166" s="161">
        <v>3.3516654999999999E-3</v>
      </c>
      <c r="N166" s="161">
        <v>4.8255616000000001E-3</v>
      </c>
      <c r="O166" s="161">
        <v>2.4184726999999999E-3</v>
      </c>
      <c r="P166" s="161">
        <v>0</v>
      </c>
      <c r="Q166" s="161">
        <v>1.4328297E-2</v>
      </c>
      <c r="R166" s="161">
        <v>4.1661943999999999E-2</v>
      </c>
      <c r="T166" s="89">
        <f t="shared" si="22"/>
        <v>1.0547149137931036</v>
      </c>
    </row>
    <row r="167" spans="1:20">
      <c r="A167" s="29" t="s">
        <v>52</v>
      </c>
      <c r="B167" s="194" t="s">
        <v>3035</v>
      </c>
      <c r="C167" s="87">
        <f t="shared" si="18"/>
        <v>0.48113361450000003</v>
      </c>
      <c r="D167" s="90">
        <f t="shared" si="19"/>
        <v>2.89423831E-2</v>
      </c>
      <c r="E167" s="90">
        <f t="shared" si="20"/>
        <v>0.23928116160000001</v>
      </c>
      <c r="F167" s="91">
        <f t="shared" si="21"/>
        <v>4.5681029800000002E-2</v>
      </c>
      <c r="G167" s="192">
        <v>0.16722904</v>
      </c>
      <c r="H167" s="161">
        <v>8.1085965000000006E-3</v>
      </c>
      <c r="I167" s="161">
        <v>0.22815698000000001</v>
      </c>
      <c r="J167" s="161">
        <v>1.6886697999999999E-2</v>
      </c>
      <c r="K167" s="161">
        <v>5.5940924000000003E-3</v>
      </c>
      <c r="L167" s="161">
        <v>6.4615927000000002E-3</v>
      </c>
      <c r="M167" s="161">
        <v>3.0155850999999999E-3</v>
      </c>
      <c r="N167" s="161">
        <v>4.5381826000000002E-3</v>
      </c>
      <c r="O167" s="161">
        <v>2.0732661999999999E-3</v>
      </c>
      <c r="P167" s="161">
        <v>0</v>
      </c>
      <c r="Q167" s="161">
        <v>1.4808112999999999E-2</v>
      </c>
      <c r="R167" s="161">
        <v>2.4261468000000001E-2</v>
      </c>
      <c r="T167" s="89">
        <f t="shared" si="22"/>
        <v>1.4416296551724137</v>
      </c>
    </row>
    <row r="168" spans="1:20">
      <c r="A168" s="29" t="s">
        <v>52</v>
      </c>
      <c r="B168" s="194" t="s">
        <v>3036</v>
      </c>
      <c r="C168" s="87">
        <f t="shared" si="18"/>
        <v>0.44031069819999996</v>
      </c>
      <c r="D168" s="90">
        <f t="shared" si="19"/>
        <v>2.655946E-2</v>
      </c>
      <c r="E168" s="90">
        <f t="shared" si="20"/>
        <v>0.2477934504</v>
      </c>
      <c r="F168" s="91">
        <f t="shared" si="21"/>
        <v>2.8311787799999998E-2</v>
      </c>
      <c r="G168" s="192">
        <v>0.13764599999999999</v>
      </c>
      <c r="H168" s="161">
        <v>7.6493912999999998E-3</v>
      </c>
      <c r="I168" s="161">
        <v>0.23740865999999999</v>
      </c>
      <c r="J168" s="161">
        <v>1.6879774E-2</v>
      </c>
      <c r="K168" s="161">
        <v>4.9279826999999998E-3</v>
      </c>
      <c r="L168" s="161">
        <v>4.7517033E-3</v>
      </c>
      <c r="M168" s="161">
        <v>2.7353990999999999E-3</v>
      </c>
      <c r="N168" s="161">
        <v>4.2633871999999996E-3</v>
      </c>
      <c r="O168" s="161">
        <v>1.5739036E-3</v>
      </c>
      <c r="P168" s="161">
        <v>0</v>
      </c>
      <c r="Q168" s="161">
        <v>1.8231510999999999E-2</v>
      </c>
      <c r="R168" s="161">
        <v>4.2429859999999998E-3</v>
      </c>
      <c r="T168" s="89">
        <f t="shared" si="22"/>
        <v>1.1866034482758618</v>
      </c>
    </row>
    <row r="169" spans="1:20">
      <c r="A169" s="29" t="s">
        <v>52</v>
      </c>
      <c r="B169" s="194" t="s">
        <v>3037</v>
      </c>
      <c r="C169" s="87">
        <f t="shared" si="18"/>
        <v>0.43473911209999999</v>
      </c>
      <c r="D169" s="90">
        <f t="shared" si="19"/>
        <v>2.49211885E-2</v>
      </c>
      <c r="E169" s="90">
        <f t="shared" si="20"/>
        <v>0.18689589739999998</v>
      </c>
      <c r="F169" s="91">
        <f t="shared" si="21"/>
        <v>6.1672546199999997E-2</v>
      </c>
      <c r="G169" s="192">
        <v>0.16124948</v>
      </c>
      <c r="H169" s="161">
        <v>7.0179552999999999E-3</v>
      </c>
      <c r="I169" s="161">
        <v>0.17744214</v>
      </c>
      <c r="J169" s="161">
        <v>1.5026121999999999E-2</v>
      </c>
      <c r="K169" s="161">
        <v>5.1200980999999996E-3</v>
      </c>
      <c r="L169" s="161">
        <v>4.7749684000000002E-3</v>
      </c>
      <c r="M169" s="161">
        <v>2.4358021E-3</v>
      </c>
      <c r="N169" s="161">
        <v>4.2575846000000002E-3</v>
      </c>
      <c r="O169" s="161">
        <v>1.8950746000000001E-3</v>
      </c>
      <c r="P169" s="161">
        <v>0</v>
      </c>
      <c r="Q169" s="161">
        <v>1.3123981E-2</v>
      </c>
      <c r="R169" s="161">
        <v>4.2395905999999997E-2</v>
      </c>
      <c r="T169" s="89">
        <f t="shared" si="22"/>
        <v>1.3900817241379311</v>
      </c>
    </row>
    <row r="171" spans="1:20">
      <c r="B171" s="1" t="s">
        <v>3038</v>
      </c>
    </row>
    <row r="172" spans="1:20">
      <c r="A172" s="29" t="s">
        <v>52</v>
      </c>
      <c r="B172" s="194" t="s">
        <v>3039</v>
      </c>
      <c r="C172" s="87">
        <f t="shared" ref="C172:C235" si="23">D172+E172+F172+G172</f>
        <v>0.78138035240000003</v>
      </c>
      <c r="D172" s="90">
        <f t="shared" ref="D172:D235" si="24">J172+K172+L172</f>
        <v>0.11255356999999999</v>
      </c>
      <c r="E172" s="90">
        <f t="shared" ref="E172:E235" si="25">H172+I172+M172</f>
        <v>0.22711239499999999</v>
      </c>
      <c r="F172" s="91">
        <f t="shared" ref="F172:F235" si="26">N172+IF(O172="x",0,O172)+IF(P172="x",0,P172)+IF(Q172="x",0,Q172)+R172</f>
        <v>4.8072957399999998E-2</v>
      </c>
      <c r="G172" s="192">
        <v>0.39364143000000001</v>
      </c>
      <c r="H172" s="161">
        <v>8.5276990999999996E-2</v>
      </c>
      <c r="I172" s="161">
        <v>0.11425599</v>
      </c>
      <c r="J172" s="161">
        <v>4.7487437E-2</v>
      </c>
      <c r="K172" s="161">
        <v>4.0745432999999998E-2</v>
      </c>
      <c r="L172" s="161">
        <v>2.4320700000000001E-2</v>
      </c>
      <c r="M172" s="161">
        <v>2.7579414E-2</v>
      </c>
      <c r="N172" s="161">
        <v>7.5698303000000002E-3</v>
      </c>
      <c r="O172" s="161">
        <v>2.5987924999999999E-2</v>
      </c>
      <c r="P172" s="161">
        <v>0</v>
      </c>
      <c r="Q172" s="161">
        <v>4.8429297E-3</v>
      </c>
      <c r="R172" s="161">
        <v>9.6722723999999993E-3</v>
      </c>
      <c r="T172" s="89">
        <f t="shared" ref="T172:T235" si="27">G172/0.116</f>
        <v>3.3934606034482759</v>
      </c>
    </row>
    <row r="173" spans="1:20">
      <c r="A173" s="29" t="s">
        <v>52</v>
      </c>
      <c r="B173" s="194" t="s">
        <v>3040</v>
      </c>
      <c r="C173" s="87">
        <f t="shared" si="23"/>
        <v>0.78649935170000007</v>
      </c>
      <c r="D173" s="90">
        <f t="shared" si="24"/>
        <v>0.11283059999999999</v>
      </c>
      <c r="E173" s="90">
        <f t="shared" si="25"/>
        <v>0.23715193499999998</v>
      </c>
      <c r="F173" s="91">
        <f t="shared" si="26"/>
        <v>4.8300606700000005E-2</v>
      </c>
      <c r="G173" s="192">
        <v>0.38821621000000001</v>
      </c>
      <c r="H173" s="161">
        <v>8.4935817999999996E-2</v>
      </c>
      <c r="I173" s="161">
        <v>0.12469959</v>
      </c>
      <c r="J173" s="161">
        <v>4.7941554999999997E-2</v>
      </c>
      <c r="K173" s="161">
        <v>4.0570002000000001E-2</v>
      </c>
      <c r="L173" s="161">
        <v>2.4319042999999999E-2</v>
      </c>
      <c r="M173" s="161">
        <v>2.7516526999999999E-2</v>
      </c>
      <c r="N173" s="161">
        <v>7.3940552000000001E-3</v>
      </c>
      <c r="O173" s="161">
        <v>2.6006152000000001E-2</v>
      </c>
      <c r="P173" s="161">
        <v>0</v>
      </c>
      <c r="Q173" s="161">
        <v>5.0857068E-3</v>
      </c>
      <c r="R173" s="161">
        <v>9.8146927000000005E-3</v>
      </c>
      <c r="T173" s="89">
        <f t="shared" si="27"/>
        <v>3.3466914655172411</v>
      </c>
    </row>
    <row r="174" spans="1:20">
      <c r="A174" s="29" t="s">
        <v>52</v>
      </c>
      <c r="B174" s="194" t="s">
        <v>3041</v>
      </c>
      <c r="C174" s="87">
        <f t="shared" si="23"/>
        <v>0.18685961877999999</v>
      </c>
      <c r="D174" s="90">
        <f t="shared" si="24"/>
        <v>1.15290759E-2</v>
      </c>
      <c r="E174" s="90">
        <f t="shared" si="25"/>
        <v>0.12124500119999999</v>
      </c>
      <c r="F174" s="91">
        <f t="shared" si="26"/>
        <v>1.6378659680000001E-2</v>
      </c>
      <c r="G174" s="192">
        <v>3.7706881999999997E-2</v>
      </c>
      <c r="H174" s="161">
        <v>3.5880615999999998E-3</v>
      </c>
      <c r="I174" s="161">
        <v>0.11579428</v>
      </c>
      <c r="J174" s="161">
        <v>7.4580319999999999E-3</v>
      </c>
      <c r="K174" s="161">
        <v>2.1912749999999999E-3</v>
      </c>
      <c r="L174" s="161">
        <v>1.8797689000000001E-3</v>
      </c>
      <c r="M174" s="161">
        <v>1.8626596E-3</v>
      </c>
      <c r="N174" s="161">
        <v>2.1965098E-3</v>
      </c>
      <c r="O174" s="161">
        <v>8.5183107999999995E-4</v>
      </c>
      <c r="P174" s="161">
        <v>0</v>
      </c>
      <c r="Q174" s="161">
        <v>9.4721982999999999E-3</v>
      </c>
      <c r="R174" s="161">
        <v>3.8581205000000002E-3</v>
      </c>
      <c r="T174" s="89">
        <f t="shared" si="27"/>
        <v>0.32505932758620687</v>
      </c>
    </row>
    <row r="175" spans="1:20">
      <c r="A175" s="29" t="s">
        <v>52</v>
      </c>
      <c r="B175" s="194" t="s">
        <v>3042</v>
      </c>
      <c r="C175" s="87">
        <f t="shared" si="23"/>
        <v>0.39186011099999996</v>
      </c>
      <c r="D175" s="90">
        <f t="shared" si="24"/>
        <v>2.2151173200000002E-2</v>
      </c>
      <c r="E175" s="90">
        <f t="shared" si="25"/>
        <v>0.23949535729999999</v>
      </c>
      <c r="F175" s="91">
        <f t="shared" si="26"/>
        <v>4.0613714500000002E-2</v>
      </c>
      <c r="G175" s="192">
        <v>8.9599866E-2</v>
      </c>
      <c r="H175" s="161">
        <v>6.4441658999999998E-3</v>
      </c>
      <c r="I175" s="161">
        <v>0.23051205</v>
      </c>
      <c r="J175" s="161">
        <v>1.4310175E-2</v>
      </c>
      <c r="K175" s="161">
        <v>3.7722512E-3</v>
      </c>
      <c r="L175" s="161">
        <v>4.0687470000000002E-3</v>
      </c>
      <c r="M175" s="161">
        <v>2.5391414000000001E-3</v>
      </c>
      <c r="N175" s="161">
        <v>5.8583372999999996E-3</v>
      </c>
      <c r="O175" s="161">
        <v>1.3657961999999999E-3</v>
      </c>
      <c r="P175" s="161">
        <v>0</v>
      </c>
      <c r="Q175" s="161">
        <v>1.9718573999999999E-2</v>
      </c>
      <c r="R175" s="161">
        <v>1.3671007000000001E-2</v>
      </c>
      <c r="T175" s="89">
        <f t="shared" si="27"/>
        <v>0.77241263793103443</v>
      </c>
    </row>
    <row r="176" spans="1:20">
      <c r="A176" s="29" t="s">
        <v>52</v>
      </c>
      <c r="B176" s="194" t="s">
        <v>3043</v>
      </c>
      <c r="C176" s="87">
        <f t="shared" si="23"/>
        <v>0.6395292722999999</v>
      </c>
      <c r="D176" s="90">
        <f t="shared" si="24"/>
        <v>4.0501162E-2</v>
      </c>
      <c r="E176" s="90">
        <f t="shared" si="25"/>
        <v>0.29026341579999998</v>
      </c>
      <c r="F176" s="91">
        <f t="shared" si="26"/>
        <v>3.8980104500000001E-2</v>
      </c>
      <c r="G176" s="192">
        <v>0.26978458999999999</v>
      </c>
      <c r="H176" s="161">
        <v>1.5798122000000001E-2</v>
      </c>
      <c r="I176" s="161">
        <v>0.27059540999999998</v>
      </c>
      <c r="J176" s="161">
        <v>2.6477455E-2</v>
      </c>
      <c r="K176" s="161">
        <v>7.5009843999999997E-3</v>
      </c>
      <c r="L176" s="161">
        <v>6.5227226000000001E-3</v>
      </c>
      <c r="M176" s="161">
        <v>3.8698838E-3</v>
      </c>
      <c r="N176" s="161">
        <v>4.9090599999999998E-3</v>
      </c>
      <c r="O176" s="161">
        <v>2.0329091999999999E-3</v>
      </c>
      <c r="P176" s="161">
        <v>0</v>
      </c>
      <c r="Q176" s="161">
        <v>2.4965930000000001E-2</v>
      </c>
      <c r="R176" s="161">
        <v>7.0722053000000003E-3</v>
      </c>
      <c r="T176" s="89">
        <f t="shared" si="27"/>
        <v>2.3257292241379308</v>
      </c>
    </row>
    <row r="177" spans="1:20">
      <c r="A177" s="29" t="s">
        <v>52</v>
      </c>
      <c r="B177" s="194" t="s">
        <v>3044</v>
      </c>
      <c r="C177" s="87">
        <f t="shared" si="23"/>
        <v>0.71184321690000008</v>
      </c>
      <c r="D177" s="90">
        <f t="shared" si="24"/>
        <v>4.4140291700000001E-2</v>
      </c>
      <c r="E177" s="90">
        <f t="shared" si="25"/>
        <v>0.30264772020000003</v>
      </c>
      <c r="F177" s="91">
        <f t="shared" si="26"/>
        <v>3.8923195000000001E-2</v>
      </c>
      <c r="G177" s="192">
        <v>0.32613201000000003</v>
      </c>
      <c r="H177" s="161">
        <v>1.6981387000000001E-2</v>
      </c>
      <c r="I177" s="161">
        <v>0.28172376999999998</v>
      </c>
      <c r="J177" s="161">
        <v>2.9153187000000001E-2</v>
      </c>
      <c r="K177" s="161">
        <v>8.3587999E-3</v>
      </c>
      <c r="L177" s="161">
        <v>6.6283048000000001E-3</v>
      </c>
      <c r="M177" s="161">
        <v>3.9425631999999997E-3</v>
      </c>
      <c r="N177" s="161">
        <v>5.2322380999999998E-3</v>
      </c>
      <c r="O177" s="161">
        <v>2.4980698000000002E-3</v>
      </c>
      <c r="P177" s="161">
        <v>0</v>
      </c>
      <c r="Q177" s="161">
        <v>2.3411986999999999E-2</v>
      </c>
      <c r="R177" s="161">
        <v>7.7809000999999999E-3</v>
      </c>
      <c r="T177" s="89">
        <f t="shared" si="27"/>
        <v>2.8114828448275864</v>
      </c>
    </row>
    <row r="178" spans="1:20">
      <c r="A178" s="29" t="s">
        <v>52</v>
      </c>
      <c r="B178" s="194" t="s">
        <v>3045</v>
      </c>
      <c r="C178" s="87">
        <f t="shared" si="23"/>
        <v>0.88524055300000004</v>
      </c>
      <c r="D178" s="90">
        <f t="shared" si="24"/>
        <v>5.6781242800000006E-2</v>
      </c>
      <c r="E178" s="90">
        <f t="shared" si="25"/>
        <v>0.21073397719999998</v>
      </c>
      <c r="F178" s="91">
        <f t="shared" si="26"/>
        <v>3.0520342999999998E-2</v>
      </c>
      <c r="G178" s="192">
        <v>0.58720499000000004</v>
      </c>
      <c r="H178" s="161">
        <v>1.5594317E-2</v>
      </c>
      <c r="I178" s="161">
        <v>0.19236719999999999</v>
      </c>
      <c r="J178" s="161">
        <v>3.6408053000000003E-2</v>
      </c>
      <c r="K178" s="161">
        <v>1.3619456E-2</v>
      </c>
      <c r="L178" s="161">
        <v>6.7537337999999999E-3</v>
      </c>
      <c r="M178" s="161">
        <v>2.7724602000000001E-3</v>
      </c>
      <c r="N178" s="161">
        <v>4.4665614000000001E-3</v>
      </c>
      <c r="O178" s="161">
        <v>1.5364160000000001E-3</v>
      </c>
      <c r="P178" s="161">
        <v>0</v>
      </c>
      <c r="Q178" s="161">
        <v>1.5511532999999999E-2</v>
      </c>
      <c r="R178" s="161">
        <v>9.0058325999999994E-3</v>
      </c>
      <c r="T178" s="89">
        <f t="shared" si="27"/>
        <v>5.062111982758621</v>
      </c>
    </row>
    <row r="179" spans="1:20">
      <c r="A179" s="29" t="s">
        <v>52</v>
      </c>
      <c r="B179" s="194" t="s">
        <v>3046</v>
      </c>
      <c r="C179" s="87">
        <f t="shared" si="23"/>
        <v>0.4568687219</v>
      </c>
      <c r="D179" s="90">
        <f t="shared" si="24"/>
        <v>3.09618472E-2</v>
      </c>
      <c r="E179" s="90">
        <f t="shared" si="25"/>
        <v>0.29356691109999999</v>
      </c>
      <c r="F179" s="91">
        <f t="shared" si="26"/>
        <v>4.0398616599999999E-2</v>
      </c>
      <c r="G179" s="192">
        <v>9.1941347000000007E-2</v>
      </c>
      <c r="H179" s="161">
        <v>1.4714690000000001E-2</v>
      </c>
      <c r="I179" s="161">
        <v>0.27472369000000002</v>
      </c>
      <c r="J179" s="161">
        <v>2.0167066000000001E-2</v>
      </c>
      <c r="K179" s="161">
        <v>3.6392513000000001E-3</v>
      </c>
      <c r="L179" s="161">
        <v>7.1555298999999998E-3</v>
      </c>
      <c r="M179" s="161">
        <v>4.1285311E-3</v>
      </c>
      <c r="N179" s="161">
        <v>4.3215553999999996E-3</v>
      </c>
      <c r="O179" s="161">
        <v>2.0659247E-3</v>
      </c>
      <c r="P179" s="161">
        <v>0</v>
      </c>
      <c r="Q179" s="161">
        <v>2.8750886E-2</v>
      </c>
      <c r="R179" s="161">
        <v>5.2602504999999999E-3</v>
      </c>
      <c r="T179" s="89">
        <f t="shared" si="27"/>
        <v>0.79259781896551729</v>
      </c>
    </row>
    <row r="180" spans="1:20">
      <c r="A180" s="29" t="s">
        <v>52</v>
      </c>
      <c r="B180" s="194" t="s">
        <v>3047</v>
      </c>
      <c r="C180" s="87">
        <f t="shared" si="23"/>
        <v>1.9993608191E-3</v>
      </c>
      <c r="D180" s="90">
        <f t="shared" si="24"/>
        <v>4.0856663200000004E-4</v>
      </c>
      <c r="E180" s="90">
        <f t="shared" si="25"/>
        <v>3.7907794600000003E-4</v>
      </c>
      <c r="F180" s="91">
        <f t="shared" si="26"/>
        <v>5.5542041100000002E-5</v>
      </c>
      <c r="G180" s="192">
        <v>1.1561741999999999E-3</v>
      </c>
      <c r="H180" s="161">
        <v>1.2183872E-4</v>
      </c>
      <c r="I180" s="161">
        <v>2.0785835000000001E-4</v>
      </c>
      <c r="J180" s="161">
        <v>2.2957286E-4</v>
      </c>
      <c r="K180" s="161">
        <v>1.3100167999999999E-4</v>
      </c>
      <c r="L180" s="161">
        <v>4.7992092000000002E-5</v>
      </c>
      <c r="M180" s="161">
        <v>4.9380876000000001E-5</v>
      </c>
      <c r="N180" s="161">
        <v>3.3939936000000002E-5</v>
      </c>
      <c r="O180" s="161">
        <v>1.5301097E-5</v>
      </c>
      <c r="P180" s="161">
        <v>0</v>
      </c>
      <c r="Q180" s="161">
        <v>2.325517E-7</v>
      </c>
      <c r="R180" s="161">
        <v>6.0684563999999998E-6</v>
      </c>
      <c r="T180" s="89">
        <f t="shared" si="27"/>
        <v>9.9670189655172402E-3</v>
      </c>
    </row>
    <row r="181" spans="1:20">
      <c r="A181" s="29" t="s">
        <v>52</v>
      </c>
      <c r="B181" s="194" t="s">
        <v>3048</v>
      </c>
      <c r="C181" s="87">
        <f t="shared" si="23"/>
        <v>1.05296490173</v>
      </c>
      <c r="D181" s="90">
        <f t="shared" si="24"/>
        <v>0.247540077</v>
      </c>
      <c r="E181" s="90">
        <f t="shared" si="25"/>
        <v>0.20044947300000002</v>
      </c>
      <c r="F181" s="91">
        <f t="shared" si="26"/>
        <v>5.3962921730000002E-2</v>
      </c>
      <c r="G181" s="192">
        <v>0.55101243</v>
      </c>
      <c r="H181" s="161">
        <v>9.5840710999999995E-2</v>
      </c>
      <c r="I181" s="161">
        <v>6.0998336E-2</v>
      </c>
      <c r="J181" s="161">
        <v>5.3833972000000001E-2</v>
      </c>
      <c r="K181" s="161">
        <v>3.8195285000000002E-2</v>
      </c>
      <c r="L181" s="161">
        <v>0.15551081999999999</v>
      </c>
      <c r="M181" s="161">
        <v>4.3610426000000001E-2</v>
      </c>
      <c r="N181" s="161">
        <v>1.3575780000000001E-2</v>
      </c>
      <c r="O181" s="161">
        <v>2.6753628000000002E-2</v>
      </c>
      <c r="P181" s="161">
        <v>0</v>
      </c>
      <c r="Q181" s="161">
        <v>3.2308773000000002E-4</v>
      </c>
      <c r="R181" s="161">
        <v>1.3310426E-2</v>
      </c>
      <c r="T181" s="89">
        <f t="shared" si="27"/>
        <v>4.7501071551724134</v>
      </c>
    </row>
    <row r="182" spans="1:20">
      <c r="A182" s="29" t="s">
        <v>52</v>
      </c>
      <c r="B182" s="194" t="s">
        <v>3049</v>
      </c>
      <c r="C182" s="87">
        <f t="shared" si="23"/>
        <v>0.22189835721000001</v>
      </c>
      <c r="D182" s="90">
        <f t="shared" si="24"/>
        <v>4.7304078900000004E-2</v>
      </c>
      <c r="E182" s="90">
        <f t="shared" si="25"/>
        <v>7.1739762400000004E-2</v>
      </c>
      <c r="F182" s="91">
        <f t="shared" si="26"/>
        <v>5.5352339099999995E-3</v>
      </c>
      <c r="G182" s="192">
        <v>9.7319281999999993E-2</v>
      </c>
      <c r="H182" s="161">
        <v>3.0256873E-2</v>
      </c>
      <c r="I182" s="161">
        <v>3.7065400999999998E-2</v>
      </c>
      <c r="J182" s="161">
        <v>3.3794017000000003E-2</v>
      </c>
      <c r="K182" s="161">
        <v>9.9497386000000007E-3</v>
      </c>
      <c r="L182" s="161">
        <v>3.5603232999999999E-3</v>
      </c>
      <c r="M182" s="161">
        <v>4.4174883999999999E-3</v>
      </c>
      <c r="N182" s="161">
        <v>2.1403511E-3</v>
      </c>
      <c r="O182" s="161">
        <v>1.4256240999999999E-3</v>
      </c>
      <c r="P182" s="161">
        <v>0</v>
      </c>
      <c r="Q182" s="161">
        <v>2.0634671E-4</v>
      </c>
      <c r="R182" s="161">
        <v>1.7629119999999999E-3</v>
      </c>
      <c r="T182" s="89">
        <f t="shared" si="27"/>
        <v>0.83895932758620684</v>
      </c>
    </row>
    <row r="183" spans="1:20">
      <c r="A183" s="29" t="s">
        <v>52</v>
      </c>
      <c r="B183" s="194" t="s">
        <v>3050</v>
      </c>
      <c r="C183" s="87">
        <f t="shared" si="23"/>
        <v>0.43577808350000002</v>
      </c>
      <c r="D183" s="90">
        <f t="shared" si="24"/>
        <v>3.8952240299999996E-2</v>
      </c>
      <c r="E183" s="90">
        <f t="shared" si="25"/>
        <v>0.18910529939999998</v>
      </c>
      <c r="F183" s="91">
        <f t="shared" si="26"/>
        <v>0.12526823579999999</v>
      </c>
      <c r="G183" s="192">
        <v>8.2452308000000002E-2</v>
      </c>
      <c r="H183" s="161">
        <v>9.6408359999999999E-3</v>
      </c>
      <c r="I183" s="161">
        <v>0.17522483</v>
      </c>
      <c r="J183" s="161">
        <v>2.4988491000000002E-2</v>
      </c>
      <c r="K183" s="161">
        <v>6.1129167000000002E-3</v>
      </c>
      <c r="L183" s="161">
        <v>7.8508325999999996E-3</v>
      </c>
      <c r="M183" s="161">
        <v>4.2396333999999997E-3</v>
      </c>
      <c r="N183" s="161">
        <v>5.9877647000000003E-3</v>
      </c>
      <c r="O183" s="161">
        <v>1.401844E-3</v>
      </c>
      <c r="P183" s="161">
        <v>0</v>
      </c>
      <c r="Q183" s="161">
        <v>4.6965271000000003E-3</v>
      </c>
      <c r="R183" s="161">
        <v>0.11318209999999999</v>
      </c>
      <c r="T183" s="89">
        <f t="shared" si="27"/>
        <v>0.71079575862068967</v>
      </c>
    </row>
    <row r="184" spans="1:20">
      <c r="A184" s="29" t="s">
        <v>52</v>
      </c>
      <c r="B184" s="194" t="s">
        <v>3051</v>
      </c>
      <c r="C184" s="87">
        <f t="shared" si="23"/>
        <v>0.42168822310999998</v>
      </c>
      <c r="D184" s="90">
        <f t="shared" si="24"/>
        <v>2.2259998299999997E-2</v>
      </c>
      <c r="E184" s="90">
        <f t="shared" si="25"/>
        <v>0.33599372509999997</v>
      </c>
      <c r="F184" s="91">
        <f t="shared" si="26"/>
        <v>8.4133717099999991E-3</v>
      </c>
      <c r="G184" s="192">
        <v>5.5021128000000002E-2</v>
      </c>
      <c r="H184" s="161">
        <v>5.0293713E-3</v>
      </c>
      <c r="I184" s="161">
        <v>0.32732556000000002</v>
      </c>
      <c r="J184" s="161">
        <v>1.2118739999999999E-2</v>
      </c>
      <c r="K184" s="161">
        <v>4.1054717000000001E-3</v>
      </c>
      <c r="L184" s="161">
        <v>6.0357865999999998E-3</v>
      </c>
      <c r="M184" s="161">
        <v>3.6387937999999998E-3</v>
      </c>
      <c r="N184" s="161">
        <v>2.1629406000000001E-3</v>
      </c>
      <c r="O184" s="161">
        <v>8.0512610999999997E-4</v>
      </c>
      <c r="P184" s="161">
        <v>0</v>
      </c>
      <c r="Q184" s="161">
        <v>3.3261128999999999E-3</v>
      </c>
      <c r="R184" s="161">
        <v>2.1191920999999998E-3</v>
      </c>
      <c r="T184" s="89">
        <f t="shared" si="27"/>
        <v>0.47432006896551726</v>
      </c>
    </row>
    <row r="185" spans="1:20">
      <c r="A185" s="29" t="s">
        <v>52</v>
      </c>
      <c r="B185" s="194" t="s">
        <v>3052</v>
      </c>
      <c r="C185" s="87">
        <f t="shared" si="23"/>
        <v>0.65738941870000001</v>
      </c>
      <c r="D185" s="90">
        <f t="shared" si="24"/>
        <v>3.2414368200000002E-2</v>
      </c>
      <c r="E185" s="90">
        <f t="shared" si="25"/>
        <v>0.35438036839999998</v>
      </c>
      <c r="F185" s="91">
        <f t="shared" si="26"/>
        <v>3.18871321E-2</v>
      </c>
      <c r="G185" s="192">
        <v>0.23870754999999999</v>
      </c>
      <c r="H185" s="161">
        <v>9.1700157000000008E-3</v>
      </c>
      <c r="I185" s="161">
        <v>0.34145005</v>
      </c>
      <c r="J185" s="161">
        <v>2.0349353000000001E-2</v>
      </c>
      <c r="K185" s="161">
        <v>7.1403537000000001E-3</v>
      </c>
      <c r="L185" s="161">
        <v>4.9246615000000001E-3</v>
      </c>
      <c r="M185" s="161">
        <v>3.7603026999999999E-3</v>
      </c>
      <c r="N185" s="161">
        <v>4.9396674999999998E-3</v>
      </c>
      <c r="O185" s="161">
        <v>1.4490465E-3</v>
      </c>
      <c r="P185" s="161">
        <v>0</v>
      </c>
      <c r="Q185" s="161">
        <v>2.4163895000000001E-2</v>
      </c>
      <c r="R185" s="161">
        <v>1.3345231E-3</v>
      </c>
      <c r="T185" s="89">
        <f t="shared" si="27"/>
        <v>2.0578237068965515</v>
      </c>
    </row>
    <row r="186" spans="1:20">
      <c r="A186" s="29" t="s">
        <v>52</v>
      </c>
      <c r="B186" s="194" t="s">
        <v>3053</v>
      </c>
      <c r="C186" s="87">
        <f t="shared" si="23"/>
        <v>0.51507017180000003</v>
      </c>
      <c r="D186" s="90">
        <f t="shared" si="24"/>
        <v>2.6999495700000001E-2</v>
      </c>
      <c r="E186" s="90">
        <f t="shared" si="25"/>
        <v>0.25394574330000003</v>
      </c>
      <c r="F186" s="91">
        <f t="shared" si="26"/>
        <v>3.0534312799999998E-2</v>
      </c>
      <c r="G186" s="192">
        <v>0.20359062</v>
      </c>
      <c r="H186" s="161">
        <v>6.5503085999999997E-3</v>
      </c>
      <c r="I186" s="161">
        <v>0.24531073</v>
      </c>
      <c r="J186" s="161">
        <v>1.8144045000000001E-2</v>
      </c>
      <c r="K186" s="161">
        <v>5.6745874000000002E-3</v>
      </c>
      <c r="L186" s="161">
        <v>3.1808633E-3</v>
      </c>
      <c r="M186" s="161">
        <v>2.0847047E-3</v>
      </c>
      <c r="N186" s="161">
        <v>3.5019118999999998E-3</v>
      </c>
      <c r="O186" s="161">
        <v>1.3715572000000001E-3</v>
      </c>
      <c r="P186" s="161">
        <v>0</v>
      </c>
      <c r="Q186" s="161">
        <v>2.0767087E-2</v>
      </c>
      <c r="R186" s="161">
        <v>4.8937566999999998E-3</v>
      </c>
      <c r="T186" s="89">
        <f t="shared" si="27"/>
        <v>1.7550915517241379</v>
      </c>
    </row>
    <row r="187" spans="1:20">
      <c r="A187" s="29" t="s">
        <v>52</v>
      </c>
      <c r="B187" s="194" t="s">
        <v>3054</v>
      </c>
      <c r="C187" s="87">
        <f t="shared" si="23"/>
        <v>0.38458460100000003</v>
      </c>
      <c r="D187" s="90">
        <f t="shared" si="24"/>
        <v>2.26985192E-2</v>
      </c>
      <c r="E187" s="90">
        <f t="shared" si="25"/>
        <v>0.1972934774</v>
      </c>
      <c r="F187" s="91">
        <f t="shared" si="26"/>
        <v>5.5225474400000002E-2</v>
      </c>
      <c r="G187" s="192">
        <v>0.10936713000000001</v>
      </c>
      <c r="H187" s="161">
        <v>7.3050197999999997E-3</v>
      </c>
      <c r="I187" s="161">
        <v>0.18749694</v>
      </c>
      <c r="J187" s="161">
        <v>1.4312101000000001E-2</v>
      </c>
      <c r="K187" s="161">
        <v>4.5518097000000002E-3</v>
      </c>
      <c r="L187" s="161">
        <v>3.8346084999999999E-3</v>
      </c>
      <c r="M187" s="161">
        <v>2.4915176000000002E-3</v>
      </c>
      <c r="N187" s="161">
        <v>4.2128868999999998E-3</v>
      </c>
      <c r="O187" s="161">
        <v>1.7015394999999999E-3</v>
      </c>
      <c r="P187" s="161">
        <v>0</v>
      </c>
      <c r="Q187" s="161">
        <v>1.6429030000000001E-2</v>
      </c>
      <c r="R187" s="161">
        <v>3.2882017999999999E-2</v>
      </c>
      <c r="T187" s="89">
        <f t="shared" si="27"/>
        <v>0.94282008620689661</v>
      </c>
    </row>
    <row r="188" spans="1:20">
      <c r="A188" s="29" t="s">
        <v>52</v>
      </c>
      <c r="B188" s="194" t="s">
        <v>3055</v>
      </c>
      <c r="C188" s="87">
        <f t="shared" si="23"/>
        <v>0.23932331009999999</v>
      </c>
      <c r="D188" s="90">
        <f t="shared" si="24"/>
        <v>1.7272454899999998E-2</v>
      </c>
      <c r="E188" s="90">
        <f t="shared" si="25"/>
        <v>9.1815323599999984E-2</v>
      </c>
      <c r="F188" s="91">
        <f t="shared" si="26"/>
        <v>8.5109634600000011E-2</v>
      </c>
      <c r="G188" s="192">
        <v>4.5125896999999998E-2</v>
      </c>
      <c r="H188" s="161">
        <v>7.0174660999999996E-3</v>
      </c>
      <c r="I188" s="161">
        <v>8.2187291999999995E-2</v>
      </c>
      <c r="J188" s="161">
        <v>1.001145E-2</v>
      </c>
      <c r="K188" s="161">
        <v>3.1609421E-3</v>
      </c>
      <c r="L188" s="161">
        <v>4.1000628000000001E-3</v>
      </c>
      <c r="M188" s="161">
        <v>2.6105655000000002E-3</v>
      </c>
      <c r="N188" s="161">
        <v>4.1553181000000003E-3</v>
      </c>
      <c r="O188" s="161">
        <v>2.3618596999999998E-3</v>
      </c>
      <c r="P188" s="161">
        <v>0</v>
      </c>
      <c r="Q188" s="161">
        <v>9.0874208000000008E-3</v>
      </c>
      <c r="R188" s="161">
        <v>6.9505036000000006E-2</v>
      </c>
      <c r="T188" s="89">
        <f t="shared" si="27"/>
        <v>0.38901635344827584</v>
      </c>
    </row>
    <row r="189" spans="1:20">
      <c r="A189" s="29" t="s">
        <v>52</v>
      </c>
      <c r="B189" s="194" t="s">
        <v>3056</v>
      </c>
      <c r="C189" s="87">
        <f t="shared" si="23"/>
        <v>0.47759086319999999</v>
      </c>
      <c r="D189" s="90">
        <f t="shared" si="24"/>
        <v>2.3479097000000001E-2</v>
      </c>
      <c r="E189" s="90">
        <f t="shared" si="25"/>
        <v>0.21846824040000001</v>
      </c>
      <c r="F189" s="91">
        <f t="shared" si="26"/>
        <v>7.7654265799999997E-2</v>
      </c>
      <c r="G189" s="192">
        <v>0.15798925999999999</v>
      </c>
      <c r="H189" s="161">
        <v>6.381154E-3</v>
      </c>
      <c r="I189" s="161">
        <v>0.21014124000000001</v>
      </c>
      <c r="J189" s="161">
        <v>1.527794E-2</v>
      </c>
      <c r="K189" s="161">
        <v>4.8285695000000002E-3</v>
      </c>
      <c r="L189" s="161">
        <v>3.3725875E-3</v>
      </c>
      <c r="M189" s="161">
        <v>1.9458463999999999E-3</v>
      </c>
      <c r="N189" s="161">
        <v>3.6606873999999998E-3</v>
      </c>
      <c r="O189" s="161">
        <v>1.8915354000000001E-3</v>
      </c>
      <c r="P189" s="161">
        <v>0</v>
      </c>
      <c r="Q189" s="161">
        <v>1.4680472E-2</v>
      </c>
      <c r="R189" s="161">
        <v>5.7421570999999998E-2</v>
      </c>
      <c r="T189" s="89">
        <f t="shared" si="27"/>
        <v>1.3619763793103448</v>
      </c>
    </row>
    <row r="190" spans="1:20">
      <c r="A190" s="29" t="s">
        <v>52</v>
      </c>
      <c r="B190" s="194" t="s">
        <v>3057</v>
      </c>
      <c r="C190" s="87">
        <f t="shared" si="23"/>
        <v>0.49544610090000002</v>
      </c>
      <c r="D190" s="90">
        <f t="shared" si="24"/>
        <v>2.3701193199999998E-2</v>
      </c>
      <c r="E190" s="90">
        <f t="shared" si="25"/>
        <v>0.35703982709999998</v>
      </c>
      <c r="F190" s="91">
        <f t="shared" si="26"/>
        <v>3.5502315600000001E-2</v>
      </c>
      <c r="G190" s="192">
        <v>7.9202764999999994E-2</v>
      </c>
      <c r="H190" s="161">
        <v>6.3790412000000003E-3</v>
      </c>
      <c r="I190" s="161">
        <v>0.34800751000000002</v>
      </c>
      <c r="J190" s="161">
        <v>1.6437976999999999E-2</v>
      </c>
      <c r="K190" s="161">
        <v>3.4483704999999998E-3</v>
      </c>
      <c r="L190" s="161">
        <v>3.8148457000000001E-3</v>
      </c>
      <c r="M190" s="161">
        <v>2.6532759E-3</v>
      </c>
      <c r="N190" s="161">
        <v>3.9395790999999999E-3</v>
      </c>
      <c r="O190" s="161">
        <v>1.5292953000000001E-3</v>
      </c>
      <c r="P190" s="161">
        <v>0</v>
      </c>
      <c r="Q190" s="161">
        <v>2.4656997E-2</v>
      </c>
      <c r="R190" s="161">
        <v>5.3764442000000003E-3</v>
      </c>
      <c r="T190" s="89">
        <f t="shared" si="27"/>
        <v>0.68278245689655159</v>
      </c>
    </row>
    <row r="191" spans="1:20">
      <c r="A191" s="29" t="s">
        <v>52</v>
      </c>
      <c r="B191" s="194" t="s">
        <v>3058</v>
      </c>
      <c r="C191" s="87">
        <f t="shared" si="23"/>
        <v>0.48259256340000001</v>
      </c>
      <c r="D191" s="90">
        <f t="shared" si="24"/>
        <v>2.7321798500000001E-2</v>
      </c>
      <c r="E191" s="90">
        <f t="shared" si="25"/>
        <v>0.19359337190000001</v>
      </c>
      <c r="F191" s="91">
        <f t="shared" si="26"/>
        <v>5.4948943E-2</v>
      </c>
      <c r="G191" s="192">
        <v>0.20672845000000001</v>
      </c>
      <c r="H191" s="161">
        <v>7.4060145000000004E-3</v>
      </c>
      <c r="I191" s="161">
        <v>0.18361385</v>
      </c>
      <c r="J191" s="161">
        <v>1.6989904E-2</v>
      </c>
      <c r="K191" s="161">
        <v>6.2804845E-3</v>
      </c>
      <c r="L191" s="161">
        <v>4.0514100000000001E-3</v>
      </c>
      <c r="M191" s="161">
        <v>2.5735074000000002E-3</v>
      </c>
      <c r="N191" s="161">
        <v>3.984497E-3</v>
      </c>
      <c r="O191" s="161">
        <v>1.7913849999999999E-3</v>
      </c>
      <c r="P191" s="161">
        <v>0</v>
      </c>
      <c r="Q191" s="161">
        <v>1.8476593999999999E-2</v>
      </c>
      <c r="R191" s="161">
        <v>3.0696467000000002E-2</v>
      </c>
      <c r="T191" s="89">
        <f t="shared" si="27"/>
        <v>1.7821418103448277</v>
      </c>
    </row>
    <row r="192" spans="1:20">
      <c r="A192" s="29" t="s">
        <v>52</v>
      </c>
      <c r="B192" s="194" t="s">
        <v>3059</v>
      </c>
      <c r="C192" s="87">
        <f t="shared" si="23"/>
        <v>0.24537361009999997</v>
      </c>
      <c r="D192" s="90">
        <f t="shared" si="24"/>
        <v>1.7349017500000001E-2</v>
      </c>
      <c r="E192" s="90">
        <f t="shared" si="25"/>
        <v>9.9643234099999992E-2</v>
      </c>
      <c r="F192" s="91">
        <f t="shared" si="26"/>
        <v>8.2565891499999988E-2</v>
      </c>
      <c r="G192" s="192">
        <v>4.5815466999999999E-2</v>
      </c>
      <c r="H192" s="161">
        <v>6.9439130000000003E-3</v>
      </c>
      <c r="I192" s="161">
        <v>9.0114906999999994E-2</v>
      </c>
      <c r="J192" s="161">
        <v>1.0171062999999999E-2</v>
      </c>
      <c r="K192" s="161">
        <v>3.1457117000000001E-3</v>
      </c>
      <c r="L192" s="161">
        <v>4.0322428000000004E-3</v>
      </c>
      <c r="M192" s="161">
        <v>2.5844141000000002E-3</v>
      </c>
      <c r="N192" s="161">
        <v>4.1162482000000004E-3</v>
      </c>
      <c r="O192" s="161">
        <v>2.3118135E-3</v>
      </c>
      <c r="P192" s="161">
        <v>0</v>
      </c>
      <c r="Q192" s="161">
        <v>9.6499428000000002E-3</v>
      </c>
      <c r="R192" s="161">
        <v>6.6487886999999996E-2</v>
      </c>
      <c r="T192" s="89">
        <f t="shared" si="27"/>
        <v>0.39496092241379305</v>
      </c>
    </row>
    <row r="193" spans="1:20">
      <c r="A193" s="29" t="s">
        <v>52</v>
      </c>
      <c r="B193" s="194" t="s">
        <v>3060</v>
      </c>
      <c r="C193" s="87">
        <f t="shared" si="23"/>
        <v>0.52569566290000003</v>
      </c>
      <c r="D193" s="90">
        <f t="shared" si="24"/>
        <v>2.5647213699999998E-2</v>
      </c>
      <c r="E193" s="90">
        <f t="shared" si="25"/>
        <v>0.2471804588</v>
      </c>
      <c r="F193" s="91">
        <f t="shared" si="26"/>
        <v>7.1751150400000005E-2</v>
      </c>
      <c r="G193" s="192">
        <v>0.18111684</v>
      </c>
      <c r="H193" s="161">
        <v>6.5843361000000001E-3</v>
      </c>
      <c r="I193" s="161">
        <v>0.23839842999999999</v>
      </c>
      <c r="J193" s="161">
        <v>1.6770113E-2</v>
      </c>
      <c r="K193" s="161">
        <v>5.2344412000000003E-3</v>
      </c>
      <c r="L193" s="161">
        <v>3.6426595000000001E-3</v>
      </c>
      <c r="M193" s="161">
        <v>2.1976927E-3</v>
      </c>
      <c r="N193" s="161">
        <v>3.7077265999999999E-3</v>
      </c>
      <c r="O193" s="161">
        <v>1.8701458E-3</v>
      </c>
      <c r="P193" s="161">
        <v>0</v>
      </c>
      <c r="Q193" s="161">
        <v>1.6838667000000002E-2</v>
      </c>
      <c r="R193" s="161">
        <v>4.9334611E-2</v>
      </c>
      <c r="T193" s="89">
        <f t="shared" si="27"/>
        <v>1.5613520689655171</v>
      </c>
    </row>
    <row r="194" spans="1:20">
      <c r="A194" s="29" t="s">
        <v>52</v>
      </c>
      <c r="B194" s="194" t="s">
        <v>3061</v>
      </c>
      <c r="C194" s="87">
        <f t="shared" si="23"/>
        <v>0.40309924130000008</v>
      </c>
      <c r="D194" s="90">
        <f t="shared" si="24"/>
        <v>2.0827027299999998E-2</v>
      </c>
      <c r="E194" s="90">
        <f t="shared" si="25"/>
        <v>0.27942928310000004</v>
      </c>
      <c r="F194" s="91">
        <f t="shared" si="26"/>
        <v>2.9061337900000001E-2</v>
      </c>
      <c r="G194" s="192">
        <v>7.3781593000000006E-2</v>
      </c>
      <c r="H194" s="161">
        <v>5.7224648999999999E-3</v>
      </c>
      <c r="I194" s="161">
        <v>0.27154958000000001</v>
      </c>
      <c r="J194" s="161">
        <v>1.4616868E-2</v>
      </c>
      <c r="K194" s="161">
        <v>3.2052729999999998E-3</v>
      </c>
      <c r="L194" s="161">
        <v>3.0048863000000001E-3</v>
      </c>
      <c r="M194" s="161">
        <v>2.1572382000000002E-3</v>
      </c>
      <c r="N194" s="161">
        <v>3.5522241000000001E-3</v>
      </c>
      <c r="O194" s="161">
        <v>1.3565128000000001E-3</v>
      </c>
      <c r="P194" s="161">
        <v>0</v>
      </c>
      <c r="Q194" s="161">
        <v>2.0207325000000002E-2</v>
      </c>
      <c r="R194" s="161">
        <v>3.9452760000000002E-3</v>
      </c>
      <c r="T194" s="89">
        <f t="shared" si="27"/>
        <v>0.63604821551724144</v>
      </c>
    </row>
    <row r="195" spans="1:20">
      <c r="A195" s="29" t="s">
        <v>52</v>
      </c>
      <c r="B195" s="194" t="s">
        <v>3062</v>
      </c>
      <c r="C195" s="87">
        <f t="shared" si="23"/>
        <v>0.46036498940000004</v>
      </c>
      <c r="D195" s="90">
        <f t="shared" si="24"/>
        <v>3.2651895299999997E-2</v>
      </c>
      <c r="E195" s="90">
        <f t="shared" si="25"/>
        <v>0.20702870330000001</v>
      </c>
      <c r="F195" s="91">
        <f t="shared" si="26"/>
        <v>0.1133881908</v>
      </c>
      <c r="G195" s="192">
        <v>0.10729619999999999</v>
      </c>
      <c r="H195" s="161">
        <v>8.6622061999999996E-3</v>
      </c>
      <c r="I195" s="161">
        <v>0.1952604</v>
      </c>
      <c r="J195" s="161">
        <v>2.1918407000000001E-2</v>
      </c>
      <c r="K195" s="161">
        <v>5.2227011999999998E-3</v>
      </c>
      <c r="L195" s="161">
        <v>5.5107871000000001E-3</v>
      </c>
      <c r="M195" s="161">
        <v>3.1060971E-3</v>
      </c>
      <c r="N195" s="161">
        <v>5.6780169999999996E-3</v>
      </c>
      <c r="O195" s="161">
        <v>1.4785487999999999E-3</v>
      </c>
      <c r="P195" s="161">
        <v>0</v>
      </c>
      <c r="Q195" s="161">
        <v>1.4029768999999999E-2</v>
      </c>
      <c r="R195" s="161">
        <v>9.2201855999999999E-2</v>
      </c>
      <c r="T195" s="89">
        <f t="shared" si="27"/>
        <v>0.9249672413793103</v>
      </c>
    </row>
    <row r="196" spans="1:20">
      <c r="A196" s="29" t="s">
        <v>52</v>
      </c>
      <c r="B196" s="194" t="s">
        <v>3063</v>
      </c>
      <c r="C196" s="87">
        <f t="shared" si="23"/>
        <v>0.74200184869999997</v>
      </c>
      <c r="D196" s="90">
        <f t="shared" si="24"/>
        <v>3.73927602E-2</v>
      </c>
      <c r="E196" s="90">
        <f t="shared" si="25"/>
        <v>0.27540247079999997</v>
      </c>
      <c r="F196" s="91">
        <f t="shared" si="26"/>
        <v>0.2300299177</v>
      </c>
      <c r="G196" s="192">
        <v>0.19917670000000001</v>
      </c>
      <c r="H196" s="161">
        <v>1.7029084999999999E-2</v>
      </c>
      <c r="I196" s="161">
        <v>0.25142664999999997</v>
      </c>
      <c r="J196" s="161">
        <v>1.9328677999999998E-2</v>
      </c>
      <c r="K196" s="161">
        <v>8.7446282E-3</v>
      </c>
      <c r="L196" s="161">
        <v>9.3194539999999996E-3</v>
      </c>
      <c r="M196" s="161">
        <v>6.9467358000000002E-3</v>
      </c>
      <c r="N196" s="161">
        <v>8.8724657000000002E-3</v>
      </c>
      <c r="O196" s="161">
        <v>6.2924000000000001E-3</v>
      </c>
      <c r="P196" s="161">
        <v>0</v>
      </c>
      <c r="Q196" s="161">
        <v>1.5023612E-2</v>
      </c>
      <c r="R196" s="161">
        <v>0.19984144000000001</v>
      </c>
      <c r="T196" s="89">
        <f t="shared" si="27"/>
        <v>1.7170405172413794</v>
      </c>
    </row>
    <row r="197" spans="1:20">
      <c r="A197" s="29" t="s">
        <v>52</v>
      </c>
      <c r="B197" s="194" t="s">
        <v>3064</v>
      </c>
      <c r="C197" s="87">
        <f t="shared" si="23"/>
        <v>0.37845259920000002</v>
      </c>
      <c r="D197" s="90">
        <f t="shared" si="24"/>
        <v>1.7954926600000001E-2</v>
      </c>
      <c r="E197" s="90">
        <f t="shared" si="25"/>
        <v>0.17593657410000002</v>
      </c>
      <c r="F197" s="91">
        <f t="shared" si="26"/>
        <v>0.12709603850000001</v>
      </c>
      <c r="G197" s="192">
        <v>5.7465059999999998E-2</v>
      </c>
      <c r="H197" s="161">
        <v>5.9082633999999997E-3</v>
      </c>
      <c r="I197" s="161">
        <v>0.16801883000000001</v>
      </c>
      <c r="J197" s="161">
        <v>1.1413616999999999E-2</v>
      </c>
      <c r="K197" s="161">
        <v>2.9203977000000002E-3</v>
      </c>
      <c r="L197" s="161">
        <v>3.6209119E-3</v>
      </c>
      <c r="M197" s="161">
        <v>2.0094806999999999E-3</v>
      </c>
      <c r="N197" s="161">
        <v>3.9335330000000003E-3</v>
      </c>
      <c r="O197" s="161">
        <v>2.3882205000000001E-3</v>
      </c>
      <c r="P197" s="161">
        <v>0</v>
      </c>
      <c r="Q197" s="161">
        <v>1.1029725000000001E-2</v>
      </c>
      <c r="R197" s="161">
        <v>0.10974456</v>
      </c>
      <c r="T197" s="89">
        <f t="shared" si="27"/>
        <v>0.49538844827586204</v>
      </c>
    </row>
    <row r="198" spans="1:20">
      <c r="A198" s="29" t="s">
        <v>52</v>
      </c>
      <c r="B198" s="194" t="s">
        <v>3065</v>
      </c>
      <c r="C198" s="87">
        <f t="shared" si="23"/>
        <v>0.49422922779999995</v>
      </c>
      <c r="D198" s="90">
        <f t="shared" si="24"/>
        <v>2.19976198E-2</v>
      </c>
      <c r="E198" s="90">
        <f t="shared" si="25"/>
        <v>0.38017611409999996</v>
      </c>
      <c r="F198" s="91">
        <f t="shared" si="26"/>
        <v>2.61075739E-2</v>
      </c>
      <c r="G198" s="192">
        <v>6.5947919999999993E-2</v>
      </c>
      <c r="H198" s="161">
        <v>6.8723782999999998E-3</v>
      </c>
      <c r="I198" s="161">
        <v>0.37043955000000001</v>
      </c>
      <c r="J198" s="161">
        <v>1.4332940000000001E-2</v>
      </c>
      <c r="K198" s="161">
        <v>3.4439533000000001E-3</v>
      </c>
      <c r="L198" s="161">
        <v>4.2207264999999999E-3</v>
      </c>
      <c r="M198" s="161">
        <v>2.8641857999999998E-3</v>
      </c>
      <c r="N198" s="161">
        <v>3.2268666999999999E-3</v>
      </c>
      <c r="O198" s="161">
        <v>1.7734175E-3</v>
      </c>
      <c r="P198" s="161">
        <v>0</v>
      </c>
      <c r="Q198" s="161">
        <v>1.5987584999999999E-2</v>
      </c>
      <c r="R198" s="161">
        <v>5.1197046999999999E-3</v>
      </c>
      <c r="T198" s="89">
        <f t="shared" si="27"/>
        <v>0.56851655172413784</v>
      </c>
    </row>
    <row r="199" spans="1:20">
      <c r="A199" s="29" t="s">
        <v>52</v>
      </c>
      <c r="B199" s="194" t="s">
        <v>3066</v>
      </c>
      <c r="C199" s="87">
        <f t="shared" si="23"/>
        <v>0.545779919</v>
      </c>
      <c r="D199" s="90">
        <f t="shared" si="24"/>
        <v>2.53040057E-2</v>
      </c>
      <c r="E199" s="90">
        <f t="shared" si="25"/>
        <v>0.39390227849999998</v>
      </c>
      <c r="F199" s="91">
        <f t="shared" si="26"/>
        <v>3.6746912800000003E-2</v>
      </c>
      <c r="G199" s="192">
        <v>8.9826721999999998E-2</v>
      </c>
      <c r="H199" s="161">
        <v>7.7209534999999998E-3</v>
      </c>
      <c r="I199" s="161">
        <v>0.38314601999999998</v>
      </c>
      <c r="J199" s="161">
        <v>1.6695589E-2</v>
      </c>
      <c r="K199" s="161">
        <v>4.2339895000000002E-3</v>
      </c>
      <c r="L199" s="161">
        <v>4.3744272000000002E-3</v>
      </c>
      <c r="M199" s="161">
        <v>3.0353049999999999E-3</v>
      </c>
      <c r="N199" s="161">
        <v>3.8866897999999999E-3</v>
      </c>
      <c r="O199" s="161">
        <v>1.8427593999999999E-3</v>
      </c>
      <c r="P199" s="161">
        <v>0</v>
      </c>
      <c r="Q199" s="161">
        <v>2.2764202000000001E-2</v>
      </c>
      <c r="R199" s="161">
        <v>8.2532616000000007E-3</v>
      </c>
      <c r="T199" s="89">
        <f t="shared" si="27"/>
        <v>0.77436829310344824</v>
      </c>
    </row>
    <row r="200" spans="1:20">
      <c r="A200" s="29" t="s">
        <v>52</v>
      </c>
      <c r="B200" s="194" t="s">
        <v>3067</v>
      </c>
      <c r="C200" s="87">
        <f t="shared" si="23"/>
        <v>0.45831549310000008</v>
      </c>
      <c r="D200" s="90">
        <f t="shared" si="24"/>
        <v>2.4206593799999999E-2</v>
      </c>
      <c r="E200" s="90">
        <f t="shared" si="25"/>
        <v>0.33710001330000006</v>
      </c>
      <c r="F200" s="91">
        <f t="shared" si="26"/>
        <v>3.2292544999999999E-2</v>
      </c>
      <c r="G200" s="192">
        <v>6.4716340999999997E-2</v>
      </c>
      <c r="H200" s="161">
        <v>7.5590277999999997E-3</v>
      </c>
      <c r="I200" s="161">
        <v>0.32675689000000002</v>
      </c>
      <c r="J200" s="161">
        <v>1.6740062E-2</v>
      </c>
      <c r="K200" s="161">
        <v>3.7519404999999998E-3</v>
      </c>
      <c r="L200" s="161">
        <v>3.7145912999999998E-3</v>
      </c>
      <c r="M200" s="161">
        <v>2.7840955000000001E-3</v>
      </c>
      <c r="N200" s="161">
        <v>4.0464706000000001E-3</v>
      </c>
      <c r="O200" s="161">
        <v>1.7224027000000001E-3</v>
      </c>
      <c r="P200" s="161">
        <v>0</v>
      </c>
      <c r="Q200" s="161">
        <v>2.1455703E-2</v>
      </c>
      <c r="R200" s="161">
        <v>5.0679686999999998E-3</v>
      </c>
      <c r="T200" s="89">
        <f t="shared" si="27"/>
        <v>0.55789949137931028</v>
      </c>
    </row>
    <row r="201" spans="1:20">
      <c r="A201" s="29" t="s">
        <v>52</v>
      </c>
      <c r="B201" s="194" t="s">
        <v>3068</v>
      </c>
      <c r="C201" s="87">
        <f t="shared" si="23"/>
        <v>0.38194442140000001</v>
      </c>
      <c r="D201" s="90">
        <f t="shared" si="24"/>
        <v>2.0154505699999999E-2</v>
      </c>
      <c r="E201" s="90">
        <f t="shared" si="25"/>
        <v>0.26614405830000004</v>
      </c>
      <c r="F201" s="91">
        <f t="shared" si="26"/>
        <v>2.8006923400000001E-2</v>
      </c>
      <c r="G201" s="192">
        <v>6.7638933999999998E-2</v>
      </c>
      <c r="H201" s="161">
        <v>5.6090534999999999E-3</v>
      </c>
      <c r="I201" s="161">
        <v>0.25841140000000001</v>
      </c>
      <c r="J201" s="161">
        <v>1.4128425E-2</v>
      </c>
      <c r="K201" s="161">
        <v>3.0768369999999998E-3</v>
      </c>
      <c r="L201" s="161">
        <v>2.9492437000000001E-3</v>
      </c>
      <c r="M201" s="161">
        <v>2.1236048000000001E-3</v>
      </c>
      <c r="N201" s="161">
        <v>3.4947405999999999E-3</v>
      </c>
      <c r="O201" s="161">
        <v>1.3335446999999999E-3</v>
      </c>
      <c r="P201" s="161">
        <v>0</v>
      </c>
      <c r="Q201" s="161">
        <v>1.9524802000000001E-2</v>
      </c>
      <c r="R201" s="161">
        <v>3.6538361000000002E-3</v>
      </c>
      <c r="T201" s="89">
        <f t="shared" si="27"/>
        <v>0.58309425862068964</v>
      </c>
    </row>
    <row r="202" spans="1:20">
      <c r="A202" s="29" t="s">
        <v>52</v>
      </c>
      <c r="B202" s="194" t="s">
        <v>3069</v>
      </c>
      <c r="C202" s="87">
        <f t="shared" si="23"/>
        <v>0.36239431230000002</v>
      </c>
      <c r="D202" s="90">
        <f t="shared" si="24"/>
        <v>1.7624807400000001E-2</v>
      </c>
      <c r="E202" s="90">
        <f t="shared" si="25"/>
        <v>0.16528656080000001</v>
      </c>
      <c r="F202" s="91">
        <f t="shared" si="26"/>
        <v>0.11675151710000001</v>
      </c>
      <c r="G202" s="192">
        <v>6.2731427000000006E-2</v>
      </c>
      <c r="H202" s="161">
        <v>5.7150915999999996E-3</v>
      </c>
      <c r="I202" s="161">
        <v>0.15762555</v>
      </c>
      <c r="J202" s="161">
        <v>1.1191033E-2</v>
      </c>
      <c r="K202" s="161">
        <v>2.9652805E-3</v>
      </c>
      <c r="L202" s="161">
        <v>3.4684938999999999E-3</v>
      </c>
      <c r="M202" s="161">
        <v>1.9459192E-3</v>
      </c>
      <c r="N202" s="161">
        <v>3.7209888E-3</v>
      </c>
      <c r="O202" s="161">
        <v>2.2408052999999999E-3</v>
      </c>
      <c r="P202" s="161">
        <v>0</v>
      </c>
      <c r="Q202" s="161">
        <v>1.0475363E-2</v>
      </c>
      <c r="R202" s="161">
        <v>0.10031436000000001</v>
      </c>
      <c r="T202" s="89">
        <f t="shared" si="27"/>
        <v>0.54078816379310346</v>
      </c>
    </row>
    <row r="203" spans="1:20">
      <c r="A203" s="29" t="s">
        <v>52</v>
      </c>
      <c r="B203" s="194" t="s">
        <v>3070</v>
      </c>
      <c r="C203" s="87">
        <f t="shared" si="23"/>
        <v>0.35281506039999999</v>
      </c>
      <c r="D203" s="90">
        <f t="shared" si="24"/>
        <v>1.89152507E-2</v>
      </c>
      <c r="E203" s="90">
        <f t="shared" si="25"/>
        <v>0.25528241639999999</v>
      </c>
      <c r="F203" s="91">
        <f t="shared" si="26"/>
        <v>2.6943134300000001E-2</v>
      </c>
      <c r="G203" s="192">
        <v>5.1674259E-2</v>
      </c>
      <c r="H203" s="161">
        <v>5.4123032000000003E-3</v>
      </c>
      <c r="I203" s="161">
        <v>0.24778154999999999</v>
      </c>
      <c r="J203" s="161">
        <v>1.3294331E-2</v>
      </c>
      <c r="K203" s="161">
        <v>2.7552058E-3</v>
      </c>
      <c r="L203" s="161">
        <v>2.8657139000000001E-3</v>
      </c>
      <c r="M203" s="161">
        <v>2.0885631999999999E-3</v>
      </c>
      <c r="N203" s="161">
        <v>3.4187136000000001E-3</v>
      </c>
      <c r="O203" s="161">
        <v>1.3028365000000001E-3</v>
      </c>
      <c r="P203" s="161">
        <v>0</v>
      </c>
      <c r="Q203" s="161">
        <v>1.8825680000000001E-2</v>
      </c>
      <c r="R203" s="161">
        <v>3.3959042E-3</v>
      </c>
      <c r="T203" s="89">
        <f t="shared" si="27"/>
        <v>0.44546775</v>
      </c>
    </row>
    <row r="204" spans="1:20">
      <c r="A204" s="29" t="s">
        <v>52</v>
      </c>
      <c r="B204" s="194" t="s">
        <v>3071</v>
      </c>
      <c r="C204" s="87">
        <f t="shared" si="23"/>
        <v>0.30332628650000004</v>
      </c>
      <c r="D204" s="90">
        <f t="shared" si="24"/>
        <v>1.9700356799999999E-2</v>
      </c>
      <c r="E204" s="90">
        <f t="shared" si="25"/>
        <v>0.16457339870000001</v>
      </c>
      <c r="F204" s="91">
        <f t="shared" si="26"/>
        <v>6.9081503999999988E-2</v>
      </c>
      <c r="G204" s="192">
        <v>4.9971027000000001E-2</v>
      </c>
      <c r="H204" s="161">
        <v>6.8658297000000002E-3</v>
      </c>
      <c r="I204" s="161">
        <v>0.15515923000000001</v>
      </c>
      <c r="J204" s="161">
        <v>1.2664846E-2</v>
      </c>
      <c r="K204" s="161">
        <v>3.1946790000000002E-3</v>
      </c>
      <c r="L204" s="161">
        <v>3.8408318000000001E-3</v>
      </c>
      <c r="M204" s="161">
        <v>2.5483390000000002E-3</v>
      </c>
      <c r="N204" s="161">
        <v>4.3007719E-3</v>
      </c>
      <c r="O204" s="161">
        <v>2.0196551E-3</v>
      </c>
      <c r="P204" s="161">
        <v>0</v>
      </c>
      <c r="Q204" s="161">
        <v>1.3088714E-2</v>
      </c>
      <c r="R204" s="161">
        <v>4.9672362999999997E-2</v>
      </c>
      <c r="T204" s="89">
        <f t="shared" si="27"/>
        <v>0.43078471551724135</v>
      </c>
    </row>
    <row r="205" spans="1:20">
      <c r="A205" s="29" t="s">
        <v>52</v>
      </c>
      <c r="B205" s="194" t="s">
        <v>3072</v>
      </c>
      <c r="C205" s="87">
        <f t="shared" si="23"/>
        <v>0.36760158670000004</v>
      </c>
      <c r="D205" s="90">
        <f t="shared" si="24"/>
        <v>1.7215563600000001E-2</v>
      </c>
      <c r="E205" s="90">
        <f t="shared" si="25"/>
        <v>0.2451369937</v>
      </c>
      <c r="F205" s="91">
        <f t="shared" si="26"/>
        <v>5.2753709400000001E-2</v>
      </c>
      <c r="G205" s="192">
        <v>5.2495319999999998E-2</v>
      </c>
      <c r="H205" s="161">
        <v>5.0279877999999997E-3</v>
      </c>
      <c r="I205" s="161">
        <v>0.23824606000000001</v>
      </c>
      <c r="J205" s="161">
        <v>1.1732385999999999E-2</v>
      </c>
      <c r="K205" s="161">
        <v>2.5310299000000001E-3</v>
      </c>
      <c r="L205" s="161">
        <v>2.9521476999999998E-3</v>
      </c>
      <c r="M205" s="161">
        <v>1.8629459000000001E-3</v>
      </c>
      <c r="N205" s="161">
        <v>3.1845969999999999E-3</v>
      </c>
      <c r="O205" s="161">
        <v>1.6497873999999999E-3</v>
      </c>
      <c r="P205" s="161">
        <v>0</v>
      </c>
      <c r="Q205" s="161">
        <v>1.2889039999999999E-2</v>
      </c>
      <c r="R205" s="161">
        <v>3.5030285000000001E-2</v>
      </c>
      <c r="T205" s="89">
        <f t="shared" si="27"/>
        <v>0.45254586206896547</v>
      </c>
    </row>
    <row r="206" spans="1:20">
      <c r="A206" s="29" t="s">
        <v>52</v>
      </c>
      <c r="B206" s="194" t="s">
        <v>3073</v>
      </c>
      <c r="C206" s="87">
        <f t="shared" si="23"/>
        <v>0.38329295819999998</v>
      </c>
      <c r="D206" s="90">
        <f t="shared" si="24"/>
        <v>1.9629970300000001E-2</v>
      </c>
      <c r="E206" s="90">
        <f t="shared" si="25"/>
        <v>0.2809649307</v>
      </c>
      <c r="F206" s="91">
        <f t="shared" si="26"/>
        <v>2.8790356199999999E-2</v>
      </c>
      <c r="G206" s="192">
        <v>5.3907701000000002E-2</v>
      </c>
      <c r="H206" s="161">
        <v>5.5444374999999999E-3</v>
      </c>
      <c r="I206" s="161">
        <v>0.27327195999999998</v>
      </c>
      <c r="J206" s="161">
        <v>1.3873085E-2</v>
      </c>
      <c r="K206" s="161">
        <v>2.8139505000000001E-3</v>
      </c>
      <c r="L206" s="161">
        <v>2.9429348000000002E-3</v>
      </c>
      <c r="M206" s="161">
        <v>2.1485331999999998E-3</v>
      </c>
      <c r="N206" s="161">
        <v>3.5090365999999999E-3</v>
      </c>
      <c r="O206" s="161">
        <v>1.3381674000000001E-3</v>
      </c>
      <c r="P206" s="161">
        <v>0</v>
      </c>
      <c r="Q206" s="161">
        <v>2.0020125999999999E-2</v>
      </c>
      <c r="R206" s="161">
        <v>3.9230261999999997E-3</v>
      </c>
      <c r="T206" s="89">
        <f t="shared" si="27"/>
        <v>0.46472156034482759</v>
      </c>
    </row>
    <row r="207" spans="1:20">
      <c r="A207" s="29" t="s">
        <v>52</v>
      </c>
      <c r="B207" s="194" t="s">
        <v>3074</v>
      </c>
      <c r="C207" s="87">
        <f t="shared" si="23"/>
        <v>0.3389678458</v>
      </c>
      <c r="D207" s="90">
        <f t="shared" si="24"/>
        <v>1.6225486500000001E-2</v>
      </c>
      <c r="E207" s="90">
        <f t="shared" si="25"/>
        <v>0.17969139509999998</v>
      </c>
      <c r="F207" s="91">
        <f t="shared" si="26"/>
        <v>8.8897754199999998E-2</v>
      </c>
      <c r="G207" s="192">
        <v>5.415321E-2</v>
      </c>
      <c r="H207" s="161">
        <v>5.2156405000000003E-3</v>
      </c>
      <c r="I207" s="161">
        <v>0.17266973999999999</v>
      </c>
      <c r="J207" s="161">
        <v>1.0500427E-2</v>
      </c>
      <c r="K207" s="161">
        <v>2.6667858999999999E-3</v>
      </c>
      <c r="L207" s="161">
        <v>3.0582736E-3</v>
      </c>
      <c r="M207" s="161">
        <v>1.8060146000000001E-3</v>
      </c>
      <c r="N207" s="161">
        <v>3.3353581000000001E-3</v>
      </c>
      <c r="O207" s="161">
        <v>1.9843770999999999E-3</v>
      </c>
      <c r="P207" s="161">
        <v>0</v>
      </c>
      <c r="Q207" s="161">
        <v>1.069822E-2</v>
      </c>
      <c r="R207" s="161">
        <v>7.2879798999999995E-2</v>
      </c>
      <c r="T207" s="89">
        <f t="shared" si="27"/>
        <v>0.4668380172413793</v>
      </c>
    </row>
    <row r="208" spans="1:20">
      <c r="A208" s="29" t="s">
        <v>52</v>
      </c>
      <c r="B208" s="194" t="s">
        <v>3075</v>
      </c>
      <c r="C208" s="87">
        <f t="shared" si="23"/>
        <v>1.9993608191E-3</v>
      </c>
      <c r="D208" s="90">
        <f t="shared" si="24"/>
        <v>4.0856663200000004E-4</v>
      </c>
      <c r="E208" s="90">
        <f t="shared" si="25"/>
        <v>3.7907794600000003E-4</v>
      </c>
      <c r="F208" s="91">
        <f t="shared" si="26"/>
        <v>5.5542041100000002E-5</v>
      </c>
      <c r="G208" s="192">
        <v>1.1561741999999999E-3</v>
      </c>
      <c r="H208" s="161">
        <v>1.2183872E-4</v>
      </c>
      <c r="I208" s="161">
        <v>2.0785835000000001E-4</v>
      </c>
      <c r="J208" s="161">
        <v>2.2957286E-4</v>
      </c>
      <c r="K208" s="161">
        <v>1.3100167999999999E-4</v>
      </c>
      <c r="L208" s="161">
        <v>4.7992092000000002E-5</v>
      </c>
      <c r="M208" s="161">
        <v>4.9380876000000001E-5</v>
      </c>
      <c r="N208" s="161">
        <v>3.3939936000000002E-5</v>
      </c>
      <c r="O208" s="161">
        <v>1.5301097E-5</v>
      </c>
      <c r="P208" s="161">
        <v>0</v>
      </c>
      <c r="Q208" s="161">
        <v>2.325517E-7</v>
      </c>
      <c r="R208" s="161">
        <v>6.0684563999999998E-6</v>
      </c>
      <c r="T208" s="89">
        <f t="shared" si="27"/>
        <v>9.9670189655172402E-3</v>
      </c>
    </row>
    <row r="209" spans="1:20">
      <c r="A209" s="29" t="s">
        <v>52</v>
      </c>
      <c r="B209" s="194" t="s">
        <v>3076</v>
      </c>
      <c r="C209" s="87">
        <f t="shared" si="23"/>
        <v>0.44359946456999999</v>
      </c>
      <c r="D209" s="90">
        <f t="shared" si="24"/>
        <v>2.2495488399999999E-2</v>
      </c>
      <c r="E209" s="90">
        <f t="shared" si="25"/>
        <v>0.2137896225</v>
      </c>
      <c r="F209" s="91">
        <f t="shared" si="26"/>
        <v>2.349653367E-2</v>
      </c>
      <c r="G209" s="192">
        <v>0.18381781999999999</v>
      </c>
      <c r="H209" s="161">
        <v>5.405867E-3</v>
      </c>
      <c r="I209" s="161">
        <v>0.20615617999999999</v>
      </c>
      <c r="J209" s="161">
        <v>1.4624507E-2</v>
      </c>
      <c r="K209" s="161">
        <v>4.9700235999999998E-3</v>
      </c>
      <c r="L209" s="161">
        <v>2.9009577999999999E-3</v>
      </c>
      <c r="M209" s="161">
        <v>2.2275755E-3</v>
      </c>
      <c r="N209" s="161">
        <v>3.1073138999999999E-3</v>
      </c>
      <c r="O209" s="161">
        <v>7.8854236999999997E-4</v>
      </c>
      <c r="P209" s="161">
        <v>0</v>
      </c>
      <c r="Q209" s="161">
        <v>1.6566206999999999E-2</v>
      </c>
      <c r="R209" s="161">
        <v>3.0344704000000002E-3</v>
      </c>
      <c r="T209" s="89">
        <f t="shared" si="27"/>
        <v>1.5846363793103446</v>
      </c>
    </row>
    <row r="210" spans="1:20">
      <c r="A210" s="29" t="s">
        <v>52</v>
      </c>
      <c r="B210" s="194" t="s">
        <v>3077</v>
      </c>
      <c r="C210" s="87">
        <f t="shared" si="23"/>
        <v>0.36680888148000002</v>
      </c>
      <c r="D210" s="90">
        <f t="shared" si="24"/>
        <v>1.83139584E-2</v>
      </c>
      <c r="E210" s="90">
        <f t="shared" si="25"/>
        <v>0.21167239069999999</v>
      </c>
      <c r="F210" s="91">
        <f t="shared" si="26"/>
        <v>2.3974982379999999E-2</v>
      </c>
      <c r="G210" s="192">
        <v>0.11284755</v>
      </c>
      <c r="H210" s="161">
        <v>5.1873756000000004E-3</v>
      </c>
      <c r="I210" s="161">
        <v>0.20424175</v>
      </c>
      <c r="J210" s="161">
        <v>1.2114965E-2</v>
      </c>
      <c r="K210" s="161">
        <v>3.6140555999999999E-3</v>
      </c>
      <c r="L210" s="161">
        <v>2.5849378000000001E-3</v>
      </c>
      <c r="M210" s="161">
        <v>2.2432651E-3</v>
      </c>
      <c r="N210" s="161">
        <v>2.9638186999999998E-3</v>
      </c>
      <c r="O210" s="161">
        <v>7.8900178000000003E-4</v>
      </c>
      <c r="P210" s="161">
        <v>0</v>
      </c>
      <c r="Q210" s="161">
        <v>1.8427754000000001E-2</v>
      </c>
      <c r="R210" s="161">
        <v>1.7944078999999999E-3</v>
      </c>
      <c r="T210" s="89">
        <f t="shared" si="27"/>
        <v>0.97282370689655173</v>
      </c>
    </row>
    <row r="211" spans="1:20">
      <c r="A211" s="29" t="s">
        <v>52</v>
      </c>
      <c r="B211" s="194" t="s">
        <v>3078</v>
      </c>
      <c r="C211" s="87">
        <f t="shared" si="23"/>
        <v>0.36261300131999996</v>
      </c>
      <c r="D211" s="90">
        <f t="shared" si="24"/>
        <v>1.81133682E-2</v>
      </c>
      <c r="E211" s="90">
        <f t="shared" si="25"/>
        <v>0.20956001360000001</v>
      </c>
      <c r="F211" s="91">
        <f t="shared" si="26"/>
        <v>2.3837809519999999E-2</v>
      </c>
      <c r="G211" s="192">
        <v>0.11110181</v>
      </c>
      <c r="H211" s="161">
        <v>5.0521734999999998E-3</v>
      </c>
      <c r="I211" s="161">
        <v>0.20229140000000001</v>
      </c>
      <c r="J211" s="161">
        <v>1.19988E-2</v>
      </c>
      <c r="K211" s="161">
        <v>3.5555203000000001E-3</v>
      </c>
      <c r="L211" s="161">
        <v>2.5590478999999999E-3</v>
      </c>
      <c r="M211" s="161">
        <v>2.2164401000000001E-3</v>
      </c>
      <c r="N211" s="161">
        <v>2.9183891E-3</v>
      </c>
      <c r="O211" s="161">
        <v>7.7096841999999997E-4</v>
      </c>
      <c r="P211" s="161">
        <v>0</v>
      </c>
      <c r="Q211" s="161">
        <v>1.8380422E-2</v>
      </c>
      <c r="R211" s="161">
        <v>1.7680300000000001E-3</v>
      </c>
      <c r="T211" s="89">
        <f t="shared" si="27"/>
        <v>0.9577742241379309</v>
      </c>
    </row>
    <row r="212" spans="1:20">
      <c r="A212" s="29" t="s">
        <v>52</v>
      </c>
      <c r="B212" s="194" t="s">
        <v>3079</v>
      </c>
      <c r="C212" s="87">
        <f t="shared" si="23"/>
        <v>0.38104676250000002</v>
      </c>
      <c r="D212" s="90">
        <f t="shared" si="24"/>
        <v>2.06532499E-2</v>
      </c>
      <c r="E212" s="90">
        <f t="shared" si="25"/>
        <v>0.19877222500000002</v>
      </c>
      <c r="F212" s="91">
        <f t="shared" si="26"/>
        <v>2.58071676E-2</v>
      </c>
      <c r="G212" s="192">
        <v>0.13581412000000001</v>
      </c>
      <c r="H212" s="161">
        <v>5.9446964000000003E-3</v>
      </c>
      <c r="I212" s="161">
        <v>0.19039869000000001</v>
      </c>
      <c r="J212" s="161">
        <v>1.3567678999999999E-2</v>
      </c>
      <c r="K212" s="161">
        <v>4.1482473000000004E-3</v>
      </c>
      <c r="L212" s="161">
        <v>2.9373236000000001E-3</v>
      </c>
      <c r="M212" s="161">
        <v>2.4288386000000002E-3</v>
      </c>
      <c r="N212" s="161">
        <v>3.4290929000000002E-3</v>
      </c>
      <c r="O212" s="161">
        <v>1.0855448E-3</v>
      </c>
      <c r="P212" s="161">
        <v>0</v>
      </c>
      <c r="Q212" s="161">
        <v>1.695812E-2</v>
      </c>
      <c r="R212" s="161">
        <v>4.3344098999999999E-3</v>
      </c>
      <c r="T212" s="89">
        <f t="shared" si="27"/>
        <v>1.170811379310345</v>
      </c>
    </row>
    <row r="213" spans="1:20">
      <c r="A213" s="29" t="s">
        <v>52</v>
      </c>
      <c r="B213" s="194" t="s">
        <v>3080</v>
      </c>
      <c r="C213" s="87">
        <f t="shared" si="23"/>
        <v>0.30325987115000003</v>
      </c>
      <c r="D213" s="90">
        <f t="shared" si="24"/>
        <v>1.46180674E-2</v>
      </c>
      <c r="E213" s="90">
        <f t="shared" si="25"/>
        <v>0.21011734570000001</v>
      </c>
      <c r="F213" s="91">
        <f t="shared" si="26"/>
        <v>2.453685505E-2</v>
      </c>
      <c r="G213" s="192">
        <v>5.3987603000000002E-2</v>
      </c>
      <c r="H213" s="161">
        <v>5.0075268999999999E-3</v>
      </c>
      <c r="I213" s="161">
        <v>0.20285774000000001</v>
      </c>
      <c r="J213" s="161">
        <v>9.8278849000000001E-3</v>
      </c>
      <c r="K213" s="161">
        <v>2.4181951999999998E-3</v>
      </c>
      <c r="L213" s="161">
        <v>2.3719873E-3</v>
      </c>
      <c r="M213" s="161">
        <v>2.2520788000000001E-3</v>
      </c>
      <c r="N213" s="161">
        <v>2.8954689999999999E-3</v>
      </c>
      <c r="O213" s="161">
        <v>8.1649364999999995E-4</v>
      </c>
      <c r="P213" s="161">
        <v>0</v>
      </c>
      <c r="Q213" s="161">
        <v>1.9552119999999999E-2</v>
      </c>
      <c r="R213" s="161">
        <v>1.2727724000000001E-3</v>
      </c>
      <c r="T213" s="89">
        <f t="shared" si="27"/>
        <v>0.46541037068965518</v>
      </c>
    </row>
    <row r="214" spans="1:20">
      <c r="A214" s="29" t="s">
        <v>52</v>
      </c>
      <c r="B214" s="194" t="s">
        <v>3081</v>
      </c>
      <c r="C214" s="87">
        <f t="shared" si="23"/>
        <v>1.1674470106700001E-2</v>
      </c>
      <c r="D214" s="90">
        <f t="shared" si="24"/>
        <v>2.4530773799999999E-3</v>
      </c>
      <c r="E214" s="90">
        <f t="shared" si="25"/>
        <v>3.0640398900000001E-3</v>
      </c>
      <c r="F214" s="91">
        <f t="shared" si="26"/>
        <v>3.0951073669999998E-4</v>
      </c>
      <c r="G214" s="192">
        <v>5.8478421000000003E-3</v>
      </c>
      <c r="H214" s="161">
        <v>6.2845244000000002E-4</v>
      </c>
      <c r="I214" s="161">
        <v>1.4366992999999999E-3</v>
      </c>
      <c r="J214" s="161">
        <v>1.444744E-3</v>
      </c>
      <c r="K214" s="161">
        <v>7.4977935999999998E-4</v>
      </c>
      <c r="L214" s="161">
        <v>2.5855402000000001E-4</v>
      </c>
      <c r="M214" s="161">
        <v>9.9888814999999991E-4</v>
      </c>
      <c r="N214" s="161">
        <v>1.8301164999999999E-4</v>
      </c>
      <c r="O214" s="161">
        <v>7.8767465999999995E-5</v>
      </c>
      <c r="P214" s="161">
        <v>0</v>
      </c>
      <c r="Q214" s="161">
        <v>1.8289277000000001E-6</v>
      </c>
      <c r="R214" s="161">
        <v>4.5902692999999998E-5</v>
      </c>
      <c r="T214" s="89">
        <f t="shared" si="27"/>
        <v>5.0412431896551722E-2</v>
      </c>
    </row>
    <row r="215" spans="1:20">
      <c r="A215" s="29" t="s">
        <v>52</v>
      </c>
      <c r="B215" s="194" t="s">
        <v>3082</v>
      </c>
      <c r="C215" s="87">
        <f t="shared" si="23"/>
        <v>1.1537266522599999E-2</v>
      </c>
      <c r="D215" s="90">
        <f t="shared" si="24"/>
        <v>2.41439364E-3</v>
      </c>
      <c r="E215" s="90">
        <f t="shared" si="25"/>
        <v>3.0190203299999998E-3</v>
      </c>
      <c r="F215" s="91">
        <f t="shared" si="26"/>
        <v>3.1918605259999999E-4</v>
      </c>
      <c r="G215" s="192">
        <v>5.7846664999999997E-3</v>
      </c>
      <c r="H215" s="161">
        <v>6.1423741999999996E-4</v>
      </c>
      <c r="I215" s="161">
        <v>1.4091554E-3</v>
      </c>
      <c r="J215" s="161">
        <v>1.4182093E-3</v>
      </c>
      <c r="K215" s="161">
        <v>7.3705234999999999E-4</v>
      </c>
      <c r="L215" s="161">
        <v>2.5913199000000001E-4</v>
      </c>
      <c r="M215" s="161">
        <v>9.9562750999999993E-4</v>
      </c>
      <c r="N215" s="161">
        <v>1.8428299E-4</v>
      </c>
      <c r="O215" s="161">
        <v>9.3760469000000007E-5</v>
      </c>
      <c r="P215" s="161">
        <v>0</v>
      </c>
      <c r="Q215" s="161">
        <v>1.9314596E-6</v>
      </c>
      <c r="R215" s="161">
        <v>3.9211134000000001E-5</v>
      </c>
      <c r="T215" s="89">
        <f t="shared" si="27"/>
        <v>4.9867814655172406E-2</v>
      </c>
    </row>
    <row r="216" spans="1:20">
      <c r="A216" s="29" t="s">
        <v>52</v>
      </c>
      <c r="B216" s="194" t="s">
        <v>3083</v>
      </c>
      <c r="C216" s="87">
        <f t="shared" si="23"/>
        <v>1.1070910453E-2</v>
      </c>
      <c r="D216" s="90">
        <f t="shared" si="24"/>
        <v>2.3153632500000003E-3</v>
      </c>
      <c r="E216" s="90">
        <f t="shared" si="25"/>
        <v>2.9275986799999999E-3</v>
      </c>
      <c r="F216" s="91">
        <f t="shared" si="26"/>
        <v>2.9256572299999999E-4</v>
      </c>
      <c r="G216" s="192">
        <v>5.5353828000000004E-3</v>
      </c>
      <c r="H216" s="161">
        <v>5.9394093999999998E-4</v>
      </c>
      <c r="I216" s="161">
        <v>1.3474633E-3</v>
      </c>
      <c r="J216" s="161">
        <v>1.3563882000000001E-3</v>
      </c>
      <c r="K216" s="161">
        <v>7.1543398000000001E-4</v>
      </c>
      <c r="L216" s="161">
        <v>2.4354107E-4</v>
      </c>
      <c r="M216" s="161">
        <v>9.8619443999999989E-4</v>
      </c>
      <c r="N216" s="161">
        <v>1.7203788999999999E-4</v>
      </c>
      <c r="O216" s="161">
        <v>7.4421864000000001E-5</v>
      </c>
      <c r="P216" s="161">
        <v>0</v>
      </c>
      <c r="Q216" s="161">
        <v>1.7635750000000001E-6</v>
      </c>
      <c r="R216" s="161">
        <v>4.4342394000000001E-5</v>
      </c>
      <c r="T216" s="89">
        <f t="shared" si="27"/>
        <v>4.7718817241379309E-2</v>
      </c>
    </row>
    <row r="217" spans="1:20">
      <c r="A217" s="29" t="s">
        <v>52</v>
      </c>
      <c r="B217" s="194" t="s">
        <v>3084</v>
      </c>
      <c r="C217" s="87">
        <f t="shared" si="23"/>
        <v>0.42981905779999996</v>
      </c>
      <c r="D217" s="90">
        <f t="shared" si="24"/>
        <v>2.2038622899999999E-2</v>
      </c>
      <c r="E217" s="90">
        <f t="shared" si="25"/>
        <v>0.31087533569999998</v>
      </c>
      <c r="F217" s="91">
        <f t="shared" si="26"/>
        <v>4.1881223200000005E-2</v>
      </c>
      <c r="G217" s="192">
        <v>5.5023875999999999E-2</v>
      </c>
      <c r="H217" s="161">
        <v>8.4775270000000003E-3</v>
      </c>
      <c r="I217" s="161">
        <v>0.30065487000000002</v>
      </c>
      <c r="J217" s="161">
        <v>1.3804975000000001E-2</v>
      </c>
      <c r="K217" s="161">
        <v>3.6694666999999999E-3</v>
      </c>
      <c r="L217" s="161">
        <v>4.5641811999999997E-3</v>
      </c>
      <c r="M217" s="161">
        <v>1.7429387000000001E-3</v>
      </c>
      <c r="N217" s="161">
        <v>4.8998946999999999E-3</v>
      </c>
      <c r="O217" s="161">
        <v>1.3960420999999999E-3</v>
      </c>
      <c r="P217" s="161">
        <v>0</v>
      </c>
      <c r="Q217" s="161">
        <v>3.2859981000000003E-2</v>
      </c>
      <c r="R217" s="161">
        <v>2.7253054000000001E-3</v>
      </c>
      <c r="T217" s="89">
        <f t="shared" si="27"/>
        <v>0.47434375862068962</v>
      </c>
    </row>
    <row r="218" spans="1:20">
      <c r="A218" s="29" t="s">
        <v>52</v>
      </c>
      <c r="B218" s="194" t="s">
        <v>3085</v>
      </c>
      <c r="C218" s="87">
        <f t="shared" si="23"/>
        <v>1.6753388791999999</v>
      </c>
      <c r="D218" s="90">
        <f t="shared" si="24"/>
        <v>6.2222400999999997E-2</v>
      </c>
      <c r="E218" s="90">
        <f t="shared" si="25"/>
        <v>0.46277902419999994</v>
      </c>
      <c r="F218" s="91">
        <f t="shared" si="26"/>
        <v>1.019792364</v>
      </c>
      <c r="G218" s="192">
        <v>0.13054509</v>
      </c>
      <c r="H218" s="161">
        <v>2.5134177000000001E-2</v>
      </c>
      <c r="I218" s="161">
        <v>0.43114132999999999</v>
      </c>
      <c r="J218" s="161">
        <v>3.3768189999999997E-2</v>
      </c>
      <c r="K218" s="161">
        <v>9.2002509999999996E-3</v>
      </c>
      <c r="L218" s="161">
        <v>1.9253960000000001E-2</v>
      </c>
      <c r="M218" s="161">
        <v>6.5035172000000004E-3</v>
      </c>
      <c r="N218" s="161">
        <v>1.9913126999999999E-2</v>
      </c>
      <c r="O218" s="161">
        <v>1.5296987E-2</v>
      </c>
      <c r="P218" s="161">
        <v>0</v>
      </c>
      <c r="Q218" s="161">
        <v>4.8818180000000003E-2</v>
      </c>
      <c r="R218" s="161">
        <v>0.93576406999999995</v>
      </c>
      <c r="T218" s="89">
        <f t="shared" si="27"/>
        <v>1.1253887068965518</v>
      </c>
    </row>
    <row r="219" spans="1:20">
      <c r="A219" s="29" t="s">
        <v>52</v>
      </c>
      <c r="B219" s="194" t="s">
        <v>3086</v>
      </c>
      <c r="C219" s="87">
        <f t="shared" si="23"/>
        <v>0.42981905779999996</v>
      </c>
      <c r="D219" s="90">
        <f t="shared" si="24"/>
        <v>2.2038622899999999E-2</v>
      </c>
      <c r="E219" s="90">
        <f t="shared" si="25"/>
        <v>0.31087533569999998</v>
      </c>
      <c r="F219" s="91">
        <f t="shared" si="26"/>
        <v>4.1881223200000005E-2</v>
      </c>
      <c r="G219" s="192">
        <v>5.5023875999999999E-2</v>
      </c>
      <c r="H219" s="161">
        <v>8.4775270000000003E-3</v>
      </c>
      <c r="I219" s="161">
        <v>0.30065487000000002</v>
      </c>
      <c r="J219" s="161">
        <v>1.3804975000000001E-2</v>
      </c>
      <c r="K219" s="161">
        <v>3.6694666999999999E-3</v>
      </c>
      <c r="L219" s="161">
        <v>4.5641811999999997E-3</v>
      </c>
      <c r="M219" s="161">
        <v>1.7429387000000001E-3</v>
      </c>
      <c r="N219" s="161">
        <v>4.8998946999999999E-3</v>
      </c>
      <c r="O219" s="161">
        <v>1.3960420999999999E-3</v>
      </c>
      <c r="P219" s="161">
        <v>0</v>
      </c>
      <c r="Q219" s="161">
        <v>3.2859981000000003E-2</v>
      </c>
      <c r="R219" s="161">
        <v>2.7253054000000001E-3</v>
      </c>
      <c r="T219" s="89">
        <f t="shared" si="27"/>
        <v>0.47434375862068962</v>
      </c>
    </row>
    <row r="220" spans="1:20">
      <c r="A220" s="29" t="s">
        <v>52</v>
      </c>
      <c r="B220" s="194" t="s">
        <v>3087</v>
      </c>
      <c r="C220" s="87">
        <f t="shared" si="23"/>
        <v>0.67740335160999998</v>
      </c>
      <c r="D220" s="90">
        <f t="shared" si="24"/>
        <v>6.1956537899999997E-2</v>
      </c>
      <c r="E220" s="90">
        <f t="shared" si="25"/>
        <v>0.121462134</v>
      </c>
      <c r="F220" s="91">
        <f t="shared" si="26"/>
        <v>2.4079409709999999E-2</v>
      </c>
      <c r="G220" s="192">
        <v>0.46990526999999999</v>
      </c>
      <c r="H220" s="161">
        <v>7.1534786000000003E-2</v>
      </c>
      <c r="I220" s="161">
        <v>3.5462805E-2</v>
      </c>
      <c r="J220" s="161">
        <v>3.6376506000000003E-2</v>
      </c>
      <c r="K220" s="161">
        <v>1.5662023000000001E-2</v>
      </c>
      <c r="L220" s="161">
        <v>9.9180089000000006E-3</v>
      </c>
      <c r="M220" s="161">
        <v>1.4464543E-2</v>
      </c>
      <c r="N220" s="161">
        <v>1.0543083999999999E-2</v>
      </c>
      <c r="O220" s="161">
        <v>1.0565766000000001E-2</v>
      </c>
      <c r="P220" s="161">
        <v>0</v>
      </c>
      <c r="Q220" s="161">
        <v>3.1105571E-4</v>
      </c>
      <c r="R220" s="161">
        <v>2.659504E-3</v>
      </c>
      <c r="T220" s="89">
        <f t="shared" si="27"/>
        <v>4.0509075000000001</v>
      </c>
    </row>
    <row r="221" spans="1:20">
      <c r="A221" s="29" t="s">
        <v>52</v>
      </c>
      <c r="B221" s="194" t="s">
        <v>3088</v>
      </c>
      <c r="C221" s="87">
        <f t="shared" si="23"/>
        <v>6.8037016300000003E-2</v>
      </c>
      <c r="D221" s="90">
        <f t="shared" si="24"/>
        <v>6.2550845999999995E-3</v>
      </c>
      <c r="E221" s="90">
        <f t="shared" si="25"/>
        <v>3.9394140500000001E-2</v>
      </c>
      <c r="F221" s="91">
        <f t="shared" si="26"/>
        <v>5.8331792E-3</v>
      </c>
      <c r="G221" s="192">
        <v>1.6554612E-2</v>
      </c>
      <c r="H221" s="161">
        <v>1.8840936999999999E-3</v>
      </c>
      <c r="I221" s="161">
        <v>3.6443821000000001E-2</v>
      </c>
      <c r="J221" s="161">
        <v>3.5527140999999998E-3</v>
      </c>
      <c r="K221" s="161">
        <v>1.3035252000000001E-3</v>
      </c>
      <c r="L221" s="161">
        <v>1.3988453E-3</v>
      </c>
      <c r="M221" s="161">
        <v>1.0662257999999999E-3</v>
      </c>
      <c r="N221" s="161">
        <v>7.7481885E-4</v>
      </c>
      <c r="O221" s="161">
        <v>4.4177586000000002E-4</v>
      </c>
      <c r="P221" s="161">
        <v>0</v>
      </c>
      <c r="Q221" s="161">
        <v>6.3087748999999995E-4</v>
      </c>
      <c r="R221" s="161">
        <v>3.9857069999999998E-3</v>
      </c>
      <c r="T221" s="89">
        <f t="shared" si="27"/>
        <v>0.14271217241379308</v>
      </c>
    </row>
    <row r="222" spans="1:20">
      <c r="A222" s="29" t="s">
        <v>52</v>
      </c>
      <c r="B222" s="194" t="s">
        <v>3089</v>
      </c>
      <c r="C222" s="87">
        <f t="shared" si="23"/>
        <v>0.7731220728999999</v>
      </c>
      <c r="D222" s="90">
        <f t="shared" si="24"/>
        <v>5.0625235099999999E-2</v>
      </c>
      <c r="E222" s="90">
        <f t="shared" si="25"/>
        <v>0.23897327409999999</v>
      </c>
      <c r="F222" s="91">
        <f t="shared" si="26"/>
        <v>3.5015773700000002E-2</v>
      </c>
      <c r="G222" s="192">
        <v>0.44850779000000002</v>
      </c>
      <c r="H222" s="161">
        <v>8.4685816000000004E-3</v>
      </c>
      <c r="I222" s="161">
        <v>0.22750534</v>
      </c>
      <c r="J222" s="161">
        <v>3.3818189999999998E-2</v>
      </c>
      <c r="K222" s="161">
        <v>1.1874480999999999E-2</v>
      </c>
      <c r="L222" s="161">
        <v>4.9325641E-3</v>
      </c>
      <c r="M222" s="161">
        <v>2.9993525E-3</v>
      </c>
      <c r="N222" s="161">
        <v>7.6306176000000003E-3</v>
      </c>
      <c r="O222" s="161">
        <v>1.7611233E-3</v>
      </c>
      <c r="P222" s="161">
        <v>0</v>
      </c>
      <c r="Q222" s="161">
        <v>2.1240371000000001E-2</v>
      </c>
      <c r="R222" s="161">
        <v>4.3836617999999999E-3</v>
      </c>
      <c r="T222" s="89">
        <f t="shared" si="27"/>
        <v>3.8664464655172415</v>
      </c>
    </row>
    <row r="223" spans="1:20">
      <c r="A223" s="29" t="s">
        <v>52</v>
      </c>
      <c r="B223" s="194" t="s">
        <v>3090</v>
      </c>
      <c r="C223" s="87">
        <f t="shared" si="23"/>
        <v>0.48429334839999999</v>
      </c>
      <c r="D223" s="90">
        <f t="shared" si="24"/>
        <v>3.3007036300000001E-2</v>
      </c>
      <c r="E223" s="90">
        <f t="shared" si="25"/>
        <v>0.20471376359999999</v>
      </c>
      <c r="F223" s="91">
        <f t="shared" si="26"/>
        <v>2.7176258499999998E-2</v>
      </c>
      <c r="G223" s="192">
        <v>0.21939628999999999</v>
      </c>
      <c r="H223" s="161">
        <v>6.5824652999999997E-3</v>
      </c>
      <c r="I223" s="161">
        <v>0.19458934999999999</v>
      </c>
      <c r="J223" s="161">
        <v>2.0236612000000001E-2</v>
      </c>
      <c r="K223" s="161">
        <v>8.3983626000000006E-3</v>
      </c>
      <c r="L223" s="161">
        <v>4.3720616999999998E-3</v>
      </c>
      <c r="M223" s="161">
        <v>3.5419483000000002E-3</v>
      </c>
      <c r="N223" s="161">
        <v>6.9654779999999998E-3</v>
      </c>
      <c r="O223" s="161">
        <v>1.4111442999999999E-3</v>
      </c>
      <c r="P223" s="161">
        <v>0</v>
      </c>
      <c r="Q223" s="161">
        <v>1.4611305E-2</v>
      </c>
      <c r="R223" s="161">
        <v>4.1883312000000001E-3</v>
      </c>
      <c r="T223" s="89">
        <f t="shared" si="27"/>
        <v>1.8913473275862067</v>
      </c>
    </row>
    <row r="224" spans="1:20">
      <c r="A224" s="29" t="s">
        <v>52</v>
      </c>
      <c r="B224" s="194" t="s">
        <v>3091</v>
      </c>
      <c r="C224" s="87">
        <f t="shared" si="23"/>
        <v>0.55958975899999996</v>
      </c>
      <c r="D224" s="90">
        <f t="shared" si="24"/>
        <v>3.6219435800000005E-2</v>
      </c>
      <c r="E224" s="90">
        <f t="shared" si="25"/>
        <v>0.25118225309999997</v>
      </c>
      <c r="F224" s="91">
        <f t="shared" si="26"/>
        <v>2.9761420100000002E-2</v>
      </c>
      <c r="G224" s="192">
        <v>0.24242664999999999</v>
      </c>
      <c r="H224" s="161">
        <v>8.1053380000000001E-3</v>
      </c>
      <c r="I224" s="161">
        <v>0.23939521</v>
      </c>
      <c r="J224" s="161">
        <v>2.3105645000000001E-2</v>
      </c>
      <c r="K224" s="161">
        <v>7.5673694999999997E-3</v>
      </c>
      <c r="L224" s="161">
        <v>5.5464212999999998E-3</v>
      </c>
      <c r="M224" s="161">
        <v>3.6817051E-3</v>
      </c>
      <c r="N224" s="161">
        <v>7.7104052000000001E-3</v>
      </c>
      <c r="O224" s="161">
        <v>1.6509113E-3</v>
      </c>
      <c r="P224" s="161">
        <v>0</v>
      </c>
      <c r="Q224" s="161">
        <v>1.8083976000000002E-2</v>
      </c>
      <c r="R224" s="161">
        <v>2.3161276000000001E-3</v>
      </c>
      <c r="T224" s="89">
        <f t="shared" si="27"/>
        <v>2.0898849137931035</v>
      </c>
    </row>
    <row r="225" spans="1:20">
      <c r="A225" s="29" t="s">
        <v>52</v>
      </c>
      <c r="B225" s="194" t="s">
        <v>3092</v>
      </c>
      <c r="C225" s="87">
        <f t="shared" si="23"/>
        <v>0.87866554119999996</v>
      </c>
      <c r="D225" s="90">
        <f t="shared" si="24"/>
        <v>5.6191259799999997E-2</v>
      </c>
      <c r="E225" s="90">
        <f t="shared" si="25"/>
        <v>0.2262722315</v>
      </c>
      <c r="F225" s="91">
        <f t="shared" si="26"/>
        <v>3.3766539900000003E-2</v>
      </c>
      <c r="G225" s="192">
        <v>0.56243551000000003</v>
      </c>
      <c r="H225" s="161">
        <v>8.9151121000000007E-3</v>
      </c>
      <c r="I225" s="161">
        <v>0.21450805000000001</v>
      </c>
      <c r="J225" s="161">
        <v>3.6963563999999997E-2</v>
      </c>
      <c r="K225" s="161">
        <v>1.3989911000000001E-2</v>
      </c>
      <c r="L225" s="161">
        <v>5.2377847999999999E-3</v>
      </c>
      <c r="M225" s="161">
        <v>2.8490693999999998E-3</v>
      </c>
      <c r="N225" s="161">
        <v>7.9034780999999998E-3</v>
      </c>
      <c r="O225" s="161">
        <v>1.6345244E-3</v>
      </c>
      <c r="P225" s="161">
        <v>0</v>
      </c>
      <c r="Q225" s="161">
        <v>1.7354675999999999E-2</v>
      </c>
      <c r="R225" s="161">
        <v>6.8738614000000003E-3</v>
      </c>
      <c r="T225" s="89">
        <f t="shared" si="27"/>
        <v>4.8485819827586205</v>
      </c>
    </row>
    <row r="226" spans="1:20">
      <c r="A226" s="29" t="s">
        <v>52</v>
      </c>
      <c r="B226" s="194" t="s">
        <v>3093</v>
      </c>
      <c r="C226" s="87">
        <f t="shared" si="23"/>
        <v>0.41635117050000003</v>
      </c>
      <c r="D226" s="90">
        <f t="shared" si="24"/>
        <v>2.6739779999999998E-2</v>
      </c>
      <c r="E226" s="90">
        <f t="shared" si="25"/>
        <v>0.26579794290000003</v>
      </c>
      <c r="F226" s="91">
        <f t="shared" si="26"/>
        <v>3.88318146E-2</v>
      </c>
      <c r="G226" s="192">
        <v>8.4981633000000001E-2</v>
      </c>
      <c r="H226" s="161">
        <v>7.2965453999999999E-3</v>
      </c>
      <c r="I226" s="161">
        <v>0.25508929000000002</v>
      </c>
      <c r="J226" s="161">
        <v>1.8266617999999998E-2</v>
      </c>
      <c r="K226" s="161">
        <v>3.509833E-3</v>
      </c>
      <c r="L226" s="161">
        <v>4.9633289999999998E-3</v>
      </c>
      <c r="M226" s="161">
        <v>3.4121074999999999E-3</v>
      </c>
      <c r="N226" s="161">
        <v>7.4229689999999997E-3</v>
      </c>
      <c r="O226" s="161">
        <v>1.9756473000000002E-3</v>
      </c>
      <c r="P226" s="161">
        <v>0</v>
      </c>
      <c r="Q226" s="161">
        <v>2.7428300999999999E-2</v>
      </c>
      <c r="R226" s="161">
        <v>2.0048972999999999E-3</v>
      </c>
      <c r="T226" s="89">
        <f t="shared" si="27"/>
        <v>0.7326002844827586</v>
      </c>
    </row>
    <row r="227" spans="1:20">
      <c r="A227" s="29" t="s">
        <v>52</v>
      </c>
      <c r="B227" s="194" t="s">
        <v>3094</v>
      </c>
      <c r="C227" s="87">
        <f t="shared" si="23"/>
        <v>0.2844152043</v>
      </c>
      <c r="D227" s="90">
        <f t="shared" si="24"/>
        <v>2.5675233000000002E-2</v>
      </c>
      <c r="E227" s="90">
        <f t="shared" si="25"/>
        <v>0.12309609260000001</v>
      </c>
      <c r="F227" s="91">
        <f t="shared" si="26"/>
        <v>1.4743698699999998E-2</v>
      </c>
      <c r="G227" s="192">
        <v>0.12090018</v>
      </c>
      <c r="H227" s="161">
        <v>3.764126E-3</v>
      </c>
      <c r="I227" s="161">
        <v>0.11451735</v>
      </c>
      <c r="J227" s="161">
        <v>1.173888E-2</v>
      </c>
      <c r="K227" s="161">
        <v>1.1432573E-2</v>
      </c>
      <c r="L227" s="161">
        <v>2.5037800000000002E-3</v>
      </c>
      <c r="M227" s="161">
        <v>4.8146166000000001E-3</v>
      </c>
      <c r="N227" s="161">
        <v>5.6054774000000003E-3</v>
      </c>
      <c r="O227" s="161">
        <v>6.9164620000000004E-4</v>
      </c>
      <c r="P227" s="161">
        <v>0</v>
      </c>
      <c r="Q227" s="161">
        <v>2.4834044E-3</v>
      </c>
      <c r="R227" s="161">
        <v>5.9631707000000001E-3</v>
      </c>
      <c r="T227" s="89">
        <f t="shared" si="27"/>
        <v>1.0422429310344827</v>
      </c>
    </row>
    <row r="228" spans="1:20">
      <c r="A228" s="29" t="s">
        <v>52</v>
      </c>
      <c r="B228" s="194" t="s">
        <v>3095</v>
      </c>
      <c r="C228" s="87">
        <f t="shared" si="23"/>
        <v>1.0077572023000001</v>
      </c>
      <c r="D228" s="90">
        <f t="shared" si="24"/>
        <v>5.1535268299999999E-2</v>
      </c>
      <c r="E228" s="90">
        <f t="shared" si="25"/>
        <v>0.29604881990000004</v>
      </c>
      <c r="F228" s="91">
        <f t="shared" si="26"/>
        <v>4.6365284100000001E-2</v>
      </c>
      <c r="G228" s="192">
        <v>0.61380783000000005</v>
      </c>
      <c r="H228" s="161">
        <v>1.0501786000000001E-2</v>
      </c>
      <c r="I228" s="161">
        <v>0.28316067</v>
      </c>
      <c r="J228" s="161">
        <v>3.3184732000000002E-2</v>
      </c>
      <c r="K228" s="161">
        <v>1.3691798999999999E-2</v>
      </c>
      <c r="L228" s="161">
        <v>4.6587373000000001E-3</v>
      </c>
      <c r="M228" s="161">
        <v>2.3863639000000002E-3</v>
      </c>
      <c r="N228" s="161">
        <v>8.0629744000000007E-3</v>
      </c>
      <c r="O228" s="161">
        <v>1.6308506999999999E-3</v>
      </c>
      <c r="P228" s="161">
        <v>0</v>
      </c>
      <c r="Q228" s="161">
        <v>2.7861291E-2</v>
      </c>
      <c r="R228" s="161">
        <v>8.8101680000000002E-3</v>
      </c>
      <c r="T228" s="89">
        <f t="shared" si="27"/>
        <v>5.2914468103448282</v>
      </c>
    </row>
    <row r="229" spans="1:20">
      <c r="A229" s="29" t="s">
        <v>52</v>
      </c>
      <c r="B229" s="194" t="s">
        <v>3096</v>
      </c>
      <c r="C229" s="87">
        <f t="shared" si="23"/>
        <v>0.65315454530000006</v>
      </c>
      <c r="D229" s="90">
        <f t="shared" si="24"/>
        <v>3.78870278E-2</v>
      </c>
      <c r="E229" s="90">
        <f t="shared" si="25"/>
        <v>0.18642572259999998</v>
      </c>
      <c r="F229" s="91">
        <f t="shared" si="26"/>
        <v>7.3055304900000007E-2</v>
      </c>
      <c r="G229" s="192">
        <v>0.35578649000000001</v>
      </c>
      <c r="H229" s="161">
        <v>1.0292651999999999E-2</v>
      </c>
      <c r="I229" s="161">
        <v>0.17315494000000001</v>
      </c>
      <c r="J229" s="161">
        <v>2.3097580999999999E-2</v>
      </c>
      <c r="K229" s="161">
        <v>9.8545734999999999E-3</v>
      </c>
      <c r="L229" s="161">
        <v>4.9348732999999999E-3</v>
      </c>
      <c r="M229" s="161">
        <v>2.9781306E-3</v>
      </c>
      <c r="N229" s="161">
        <v>7.6501548000000004E-3</v>
      </c>
      <c r="O229" s="161">
        <v>2.3541340999999999E-3</v>
      </c>
      <c r="P229" s="161">
        <v>0</v>
      </c>
      <c r="Q229" s="161">
        <v>1.9108131E-2</v>
      </c>
      <c r="R229" s="161">
        <v>4.3942885000000001E-2</v>
      </c>
      <c r="T229" s="89">
        <f t="shared" si="27"/>
        <v>3.0671249137931036</v>
      </c>
    </row>
    <row r="230" spans="1:20">
      <c r="A230" s="29" t="s">
        <v>52</v>
      </c>
      <c r="B230" s="194" t="s">
        <v>3097</v>
      </c>
      <c r="C230" s="87">
        <f t="shared" si="23"/>
        <v>0.88870649829999993</v>
      </c>
      <c r="D230" s="90">
        <f t="shared" si="24"/>
        <v>4.7009971399999996E-2</v>
      </c>
      <c r="E230" s="90">
        <f t="shared" si="25"/>
        <v>0.25917181569999997</v>
      </c>
      <c r="F230" s="91">
        <f t="shared" si="26"/>
        <v>5.6042911200000003E-2</v>
      </c>
      <c r="G230" s="192">
        <v>0.5264818</v>
      </c>
      <c r="H230" s="161">
        <v>1.0478723000000001E-2</v>
      </c>
      <c r="I230" s="161">
        <v>0.24608854999999999</v>
      </c>
      <c r="J230" s="161">
        <v>2.9817133999999999E-2</v>
      </c>
      <c r="K230" s="161">
        <v>1.2414130000000001E-2</v>
      </c>
      <c r="L230" s="161">
        <v>4.7787074000000002E-3</v>
      </c>
      <c r="M230" s="161">
        <v>2.6045426999999999E-3</v>
      </c>
      <c r="N230" s="161">
        <v>7.9398986000000001E-3</v>
      </c>
      <c r="O230" s="161">
        <v>1.8932636000000001E-3</v>
      </c>
      <c r="P230" s="161">
        <v>0</v>
      </c>
      <c r="Q230" s="161">
        <v>2.4945927E-2</v>
      </c>
      <c r="R230" s="161">
        <v>2.1263822000000002E-2</v>
      </c>
      <c r="T230" s="89">
        <f t="shared" si="27"/>
        <v>4.5386362068965518</v>
      </c>
    </row>
    <row r="231" spans="1:20">
      <c r="A231" s="29" t="s">
        <v>52</v>
      </c>
      <c r="B231" s="194" t="s">
        <v>3098</v>
      </c>
      <c r="C231" s="87">
        <f t="shared" si="23"/>
        <v>0.95482702330000002</v>
      </c>
      <c r="D231" s="90">
        <f t="shared" si="24"/>
        <v>4.9517867900000005E-2</v>
      </c>
      <c r="E231" s="90">
        <f t="shared" si="25"/>
        <v>0.27965269539999998</v>
      </c>
      <c r="F231" s="91">
        <f t="shared" si="26"/>
        <v>5.0665539999999995E-2</v>
      </c>
      <c r="G231" s="192">
        <v>0.57499091999999996</v>
      </c>
      <c r="H231" s="161">
        <v>1.0490756E-2</v>
      </c>
      <c r="I231" s="161">
        <v>0.26667902999999998</v>
      </c>
      <c r="J231" s="161">
        <v>3.1683514000000003E-2</v>
      </c>
      <c r="K231" s="161">
        <v>1.3123414E-2</v>
      </c>
      <c r="L231" s="161">
        <v>4.7109398999999998E-3</v>
      </c>
      <c r="M231" s="161">
        <v>2.4829093999999999E-3</v>
      </c>
      <c r="N231" s="161">
        <v>8.0075801999999995E-3</v>
      </c>
      <c r="O231" s="161">
        <v>1.7472957999999999E-3</v>
      </c>
      <c r="P231" s="161">
        <v>0</v>
      </c>
      <c r="Q231" s="161">
        <v>2.656557E-2</v>
      </c>
      <c r="R231" s="161">
        <v>1.4345093999999999E-2</v>
      </c>
      <c r="T231" s="89">
        <f t="shared" si="27"/>
        <v>4.9568182758620685</v>
      </c>
    </row>
    <row r="232" spans="1:20">
      <c r="A232" s="29" t="s">
        <v>52</v>
      </c>
      <c r="B232" s="194" t="s">
        <v>3099</v>
      </c>
      <c r="C232" s="87">
        <f t="shared" si="23"/>
        <v>3.9987217463899995E-3</v>
      </c>
      <c r="D232" s="90">
        <f t="shared" si="24"/>
        <v>8.17133284E-4</v>
      </c>
      <c r="E232" s="90">
        <f t="shared" si="25"/>
        <v>7.58155881E-4</v>
      </c>
      <c r="F232" s="91">
        <f t="shared" si="26"/>
        <v>1.1108408139000001E-4</v>
      </c>
      <c r="G232" s="192">
        <v>2.3123484999999998E-3</v>
      </c>
      <c r="H232" s="161">
        <v>2.4367742999999999E-4</v>
      </c>
      <c r="I232" s="161">
        <v>4.1571670000000002E-4</v>
      </c>
      <c r="J232" s="161">
        <v>4.5914573000000001E-4</v>
      </c>
      <c r="K232" s="161">
        <v>2.6200337E-4</v>
      </c>
      <c r="L232" s="161">
        <v>9.5984184000000005E-5</v>
      </c>
      <c r="M232" s="161">
        <v>9.8761751000000006E-5</v>
      </c>
      <c r="N232" s="161">
        <v>6.7879872000000004E-5</v>
      </c>
      <c r="O232" s="161">
        <v>3.0602192999999997E-5</v>
      </c>
      <c r="P232" s="161">
        <v>0</v>
      </c>
      <c r="Q232" s="161">
        <v>4.6510339000000002E-7</v>
      </c>
      <c r="R232" s="161">
        <v>1.2136913E-5</v>
      </c>
      <c r="T232" s="89">
        <f t="shared" si="27"/>
        <v>1.9934038793103445E-2</v>
      </c>
    </row>
    <row r="233" spans="1:20">
      <c r="A233" s="29" t="s">
        <v>52</v>
      </c>
      <c r="B233" s="194" t="s">
        <v>3100</v>
      </c>
      <c r="C233" s="87">
        <f t="shared" si="23"/>
        <v>0.72693018939999998</v>
      </c>
      <c r="D233" s="90">
        <f t="shared" si="24"/>
        <v>3.48654797E-2</v>
      </c>
      <c r="E233" s="90">
        <f t="shared" si="25"/>
        <v>0.2337386591</v>
      </c>
      <c r="F233" s="91">
        <f t="shared" si="26"/>
        <v>3.8101470599999999E-2</v>
      </c>
      <c r="G233" s="192">
        <v>0.42022458000000001</v>
      </c>
      <c r="H233" s="161">
        <v>5.3919086999999997E-3</v>
      </c>
      <c r="I233" s="161">
        <v>0.22689793999999999</v>
      </c>
      <c r="J233" s="161">
        <v>2.2389282E-2</v>
      </c>
      <c r="K233" s="161">
        <v>9.2446938999999999E-3</v>
      </c>
      <c r="L233" s="161">
        <v>3.2315038E-3</v>
      </c>
      <c r="M233" s="161">
        <v>1.4488103999999999E-3</v>
      </c>
      <c r="N233" s="161">
        <v>2.8328719000000001E-3</v>
      </c>
      <c r="O233" s="161">
        <v>1.2251567000000001E-3</v>
      </c>
      <c r="P233" s="161">
        <v>0</v>
      </c>
      <c r="Q233" s="161">
        <v>2.7767962E-2</v>
      </c>
      <c r="R233" s="161">
        <v>6.2754799999999999E-3</v>
      </c>
      <c r="T233" s="89">
        <f t="shared" si="27"/>
        <v>3.6226256896551723</v>
      </c>
    </row>
    <row r="234" spans="1:20">
      <c r="A234" s="29" t="s">
        <v>52</v>
      </c>
      <c r="B234" s="194" t="s">
        <v>3101</v>
      </c>
      <c r="C234" s="87">
        <f t="shared" si="23"/>
        <v>0.87306465359999996</v>
      </c>
      <c r="D234" s="90">
        <f t="shared" si="24"/>
        <v>4.2585113399999999E-2</v>
      </c>
      <c r="E234" s="90">
        <f t="shared" si="25"/>
        <v>0.25880684460000003</v>
      </c>
      <c r="F234" s="91">
        <f t="shared" si="26"/>
        <v>3.7491595599999997E-2</v>
      </c>
      <c r="G234" s="192">
        <v>0.53418109999999996</v>
      </c>
      <c r="H234" s="161">
        <v>7.9524932000000007E-3</v>
      </c>
      <c r="I234" s="161">
        <v>0.24920648000000001</v>
      </c>
      <c r="J234" s="161">
        <v>2.7908994999999999E-2</v>
      </c>
      <c r="K234" s="161">
        <v>1.1185377E-2</v>
      </c>
      <c r="L234" s="161">
        <v>3.4907414E-3</v>
      </c>
      <c r="M234" s="161">
        <v>1.6478714000000001E-3</v>
      </c>
      <c r="N234" s="161">
        <v>3.4808235999999998E-3</v>
      </c>
      <c r="O234" s="161">
        <v>1.6714892E-3</v>
      </c>
      <c r="P234" s="161">
        <v>0</v>
      </c>
      <c r="Q234" s="161">
        <v>2.465728E-2</v>
      </c>
      <c r="R234" s="161">
        <v>7.6820027999999997E-3</v>
      </c>
      <c r="T234" s="89">
        <f t="shared" si="27"/>
        <v>4.6050094827586205</v>
      </c>
    </row>
    <row r="235" spans="1:20">
      <c r="A235" s="29" t="s">
        <v>52</v>
      </c>
      <c r="B235" s="194" t="s">
        <v>3102</v>
      </c>
      <c r="C235" s="87">
        <f t="shared" si="23"/>
        <v>0.86836774070000011</v>
      </c>
      <c r="D235" s="90">
        <f t="shared" si="24"/>
        <v>4.2095044700000001E-2</v>
      </c>
      <c r="E235" s="90">
        <f t="shared" si="25"/>
        <v>0.25762367740000003</v>
      </c>
      <c r="F235" s="91">
        <f t="shared" si="26"/>
        <v>3.6600448600000002E-2</v>
      </c>
      <c r="G235" s="192">
        <v>0.53204857000000005</v>
      </c>
      <c r="H235" s="161">
        <v>7.4181585E-3</v>
      </c>
      <c r="I235" s="161">
        <v>0.24879251999999999</v>
      </c>
      <c r="J235" s="161">
        <v>2.7711981E-2</v>
      </c>
      <c r="K235" s="161">
        <v>1.1104029E-2</v>
      </c>
      <c r="L235" s="161">
        <v>3.2790346999999999E-3</v>
      </c>
      <c r="M235" s="161">
        <v>1.4129989E-3</v>
      </c>
      <c r="N235" s="161">
        <v>3.2689373000000001E-3</v>
      </c>
      <c r="O235" s="161">
        <v>1.0397011999999999E-3</v>
      </c>
      <c r="P235" s="161">
        <v>0</v>
      </c>
      <c r="Q235" s="161">
        <v>2.4648568999999999E-2</v>
      </c>
      <c r="R235" s="161">
        <v>7.6432410999999999E-3</v>
      </c>
      <c r="T235" s="89">
        <f t="shared" si="27"/>
        <v>4.586625603448276</v>
      </c>
    </row>
    <row r="236" spans="1:20">
      <c r="A236" s="29" t="s">
        <v>52</v>
      </c>
      <c r="B236" s="194" t="s">
        <v>3103</v>
      </c>
      <c r="C236" s="87">
        <f t="shared" ref="C236:C240" si="28">D236+E236+F236+G236</f>
        <v>0.10284121889</v>
      </c>
      <c r="D236" s="90">
        <f t="shared" ref="D236:D240" si="29">J236+K236+L236</f>
        <v>7.5099841000000004E-3</v>
      </c>
      <c r="E236" s="90">
        <f t="shared" ref="E236:E240" si="30">H236+I236+M236</f>
        <v>6.0810090000000004E-2</v>
      </c>
      <c r="F236" s="91">
        <f t="shared" ref="F236:F240" si="31">N236+IF(O236="x",0,O236)+IF(P236="x",0,P236)+IF(Q236="x",0,Q236)+R236</f>
        <v>9.2400407900000009E-3</v>
      </c>
      <c r="G236" s="192">
        <v>2.5281103999999999E-2</v>
      </c>
      <c r="H236" s="161">
        <v>3.0908798999999998E-3</v>
      </c>
      <c r="I236" s="161">
        <v>5.6661517000000002E-2</v>
      </c>
      <c r="J236" s="161">
        <v>4.6157148999999998E-3</v>
      </c>
      <c r="K236" s="161">
        <v>1.8383418999999999E-3</v>
      </c>
      <c r="L236" s="161">
        <v>1.0559273E-3</v>
      </c>
      <c r="M236" s="161">
        <v>1.0576931E-3</v>
      </c>
      <c r="N236" s="161">
        <v>1.3149584000000001E-3</v>
      </c>
      <c r="O236" s="161">
        <v>9.2840999E-4</v>
      </c>
      <c r="P236" s="161">
        <v>0</v>
      </c>
      <c r="Q236" s="161">
        <v>1.7495189999999999E-3</v>
      </c>
      <c r="R236" s="161">
        <v>5.2471534000000002E-3</v>
      </c>
      <c r="T236" s="89">
        <f t="shared" ref="T236:T240" si="32">G236/0.116</f>
        <v>0.2179405517241379</v>
      </c>
    </row>
    <row r="237" spans="1:20">
      <c r="A237" s="29" t="s">
        <v>52</v>
      </c>
      <c r="B237" s="194" t="s">
        <v>3104</v>
      </c>
      <c r="C237" s="87">
        <f t="shared" si="28"/>
        <v>6.5269166079999996E-2</v>
      </c>
      <c r="D237" s="90">
        <f t="shared" si="29"/>
        <v>5.3351353399999999E-3</v>
      </c>
      <c r="E237" s="90">
        <f t="shared" si="30"/>
        <v>3.6350346679999999E-2</v>
      </c>
      <c r="F237" s="91">
        <f t="shared" si="31"/>
        <v>5.4285850600000003E-3</v>
      </c>
      <c r="G237" s="192">
        <v>1.8155099000000001E-2</v>
      </c>
      <c r="H237" s="161">
        <v>1.6615668E-3</v>
      </c>
      <c r="I237" s="161">
        <v>3.4130994999999997E-2</v>
      </c>
      <c r="J237" s="161">
        <v>3.5639716999999998E-3</v>
      </c>
      <c r="K237" s="161">
        <v>1.2286059999999999E-3</v>
      </c>
      <c r="L237" s="161">
        <v>5.4255763999999998E-4</v>
      </c>
      <c r="M237" s="161">
        <v>5.5778488000000003E-4</v>
      </c>
      <c r="N237" s="161">
        <v>1.0325991E-3</v>
      </c>
      <c r="O237" s="161">
        <v>2.0594094E-3</v>
      </c>
      <c r="P237" s="161">
        <v>0</v>
      </c>
      <c r="Q237" s="161">
        <v>2.1471203999999999E-3</v>
      </c>
      <c r="R237" s="161">
        <v>1.8945615999999999E-4</v>
      </c>
      <c r="T237" s="89">
        <f t="shared" si="32"/>
        <v>0.15650947413793104</v>
      </c>
    </row>
    <row r="238" spans="1:20">
      <c r="A238" s="29" t="s">
        <v>52</v>
      </c>
      <c r="B238" s="194" t="s">
        <v>3105</v>
      </c>
      <c r="C238" s="87">
        <f t="shared" si="28"/>
        <v>1.9993608191E-3</v>
      </c>
      <c r="D238" s="90">
        <f t="shared" si="29"/>
        <v>4.0856663200000004E-4</v>
      </c>
      <c r="E238" s="90">
        <f t="shared" si="30"/>
        <v>3.7907794600000003E-4</v>
      </c>
      <c r="F238" s="91">
        <f t="shared" si="31"/>
        <v>5.5542041100000002E-5</v>
      </c>
      <c r="G238" s="192">
        <v>1.1561741999999999E-3</v>
      </c>
      <c r="H238" s="161">
        <v>1.2183872E-4</v>
      </c>
      <c r="I238" s="161">
        <v>2.0785835000000001E-4</v>
      </c>
      <c r="J238" s="161">
        <v>2.2957286E-4</v>
      </c>
      <c r="K238" s="161">
        <v>1.3100167999999999E-4</v>
      </c>
      <c r="L238" s="161">
        <v>4.7992092000000002E-5</v>
      </c>
      <c r="M238" s="161">
        <v>4.9380876000000001E-5</v>
      </c>
      <c r="N238" s="161">
        <v>3.3939936000000002E-5</v>
      </c>
      <c r="O238" s="161">
        <v>1.5301097E-5</v>
      </c>
      <c r="P238" s="161">
        <v>0</v>
      </c>
      <c r="Q238" s="161">
        <v>2.325517E-7</v>
      </c>
      <c r="R238" s="161">
        <v>6.0684563999999998E-6</v>
      </c>
      <c r="T238" s="89">
        <f t="shared" si="32"/>
        <v>9.9670189655172402E-3</v>
      </c>
    </row>
    <row r="239" spans="1:20">
      <c r="A239" s="29" t="s">
        <v>52</v>
      </c>
      <c r="B239" s="194" t="s">
        <v>3106</v>
      </c>
      <c r="C239" s="87">
        <f t="shared" si="28"/>
        <v>4.5030649770799996E-3</v>
      </c>
      <c r="D239" s="90">
        <f t="shared" si="29"/>
        <v>9.2019514000000005E-4</v>
      </c>
      <c r="E239" s="90">
        <f t="shared" si="30"/>
        <v>8.5377915000000009E-4</v>
      </c>
      <c r="F239" s="91">
        <f t="shared" si="31"/>
        <v>1.2509468707999998E-4</v>
      </c>
      <c r="G239" s="192">
        <v>2.6039959999999999E-3</v>
      </c>
      <c r="H239" s="161">
        <v>2.7441151999999999E-4</v>
      </c>
      <c r="I239" s="161">
        <v>4.6814943999999998E-4</v>
      </c>
      <c r="J239" s="161">
        <v>5.17056E-4</v>
      </c>
      <c r="K239" s="161">
        <v>2.9504884000000002E-4</v>
      </c>
      <c r="L239" s="161">
        <v>1.080903E-4</v>
      </c>
      <c r="M239" s="161">
        <v>1.1121819E-4</v>
      </c>
      <c r="N239" s="161">
        <v>7.6441297000000001E-5</v>
      </c>
      <c r="O239" s="161">
        <v>3.4461929999999998E-5</v>
      </c>
      <c r="P239" s="161">
        <v>0</v>
      </c>
      <c r="Q239" s="161">
        <v>5.2376508000000003E-7</v>
      </c>
      <c r="R239" s="161">
        <v>1.3667694999999999E-5</v>
      </c>
      <c r="T239" s="89">
        <f t="shared" si="32"/>
        <v>2.2448241379310344E-2</v>
      </c>
    </row>
    <row r="240" spans="1:20">
      <c r="A240" s="29" t="s">
        <v>52</v>
      </c>
      <c r="B240" s="194" t="s">
        <v>3107</v>
      </c>
      <c r="C240" s="87">
        <f t="shared" si="28"/>
        <v>7.5474537769999989E-2</v>
      </c>
      <c r="D240" s="90">
        <f t="shared" si="29"/>
        <v>9.1097697999999987E-3</v>
      </c>
      <c r="E240" s="90">
        <f t="shared" si="30"/>
        <v>3.0826067400000001E-2</v>
      </c>
      <c r="F240" s="91">
        <f t="shared" si="31"/>
        <v>9.434404569999999E-3</v>
      </c>
      <c r="G240" s="192">
        <v>2.6104295999999999E-2</v>
      </c>
      <c r="H240" s="161">
        <v>3.1528132E-3</v>
      </c>
      <c r="I240" s="161">
        <v>2.6495945E-2</v>
      </c>
      <c r="J240" s="161">
        <v>5.3708834999999996E-3</v>
      </c>
      <c r="K240" s="161">
        <v>2.3465004999999998E-3</v>
      </c>
      <c r="L240" s="161">
        <v>1.3923857999999999E-3</v>
      </c>
      <c r="M240" s="161">
        <v>1.1773091999999999E-3</v>
      </c>
      <c r="N240" s="161">
        <v>1.1506454E-3</v>
      </c>
      <c r="O240" s="161">
        <v>5.7560296999999996E-4</v>
      </c>
      <c r="P240" s="161">
        <v>0</v>
      </c>
      <c r="Q240" s="161">
        <v>1.5342889000000001E-3</v>
      </c>
      <c r="R240" s="161">
        <v>6.1738673000000001E-3</v>
      </c>
      <c r="T240" s="89">
        <f t="shared" si="32"/>
        <v>0.22503703448275861</v>
      </c>
    </row>
    <row r="242" spans="1:20">
      <c r="B242" s="1" t="s">
        <v>3108</v>
      </c>
      <c r="T242" s="89">
        <f t="shared" ref="T242:T259" si="33">G242/0.116</f>
        <v>0</v>
      </c>
    </row>
    <row r="243" spans="1:20">
      <c r="A243" s="29" t="s">
        <v>52</v>
      </c>
      <c r="B243" s="194" t="s">
        <v>3109</v>
      </c>
      <c r="C243" s="87">
        <f t="shared" ref="C243:C259" si="34">D243+E243+F243+G243</f>
        <v>2.0653294903999999</v>
      </c>
      <c r="D243" s="90">
        <f t="shared" ref="D243:D259" si="35">J243+K243+L243</f>
        <v>0.163684834</v>
      </c>
      <c r="E243" s="90">
        <f t="shared" ref="E243:E259" si="36">H243+I243+M243</f>
        <v>0.96429586050000005</v>
      </c>
      <c r="F243" s="91">
        <f t="shared" ref="F243:F259" si="37">N243+IF(O243="x",0,O243)+IF(P243="x",0,P243)+IF(Q243="x",0,Q243)+R243</f>
        <v>8.5473325900000008E-2</v>
      </c>
      <c r="G243" s="192">
        <v>0.85187546999999997</v>
      </c>
      <c r="H243" s="161">
        <v>2.86923E-2</v>
      </c>
      <c r="I243" s="161">
        <v>0.92584948</v>
      </c>
      <c r="J243" s="161">
        <v>0.12346849</v>
      </c>
      <c r="K243" s="161">
        <v>2.3853777999999999E-2</v>
      </c>
      <c r="L243" s="161">
        <v>1.6362565999999999E-2</v>
      </c>
      <c r="M243" s="161">
        <v>9.7540804999999998E-3</v>
      </c>
      <c r="N243" s="161">
        <v>1.5145063E-2</v>
      </c>
      <c r="O243" s="161">
        <v>4.4698992000000003E-3</v>
      </c>
      <c r="P243" s="161">
        <v>0</v>
      </c>
      <c r="Q243" s="161">
        <v>5.7114652000000002E-2</v>
      </c>
      <c r="R243" s="161">
        <v>8.7437117000000002E-3</v>
      </c>
      <c r="T243" s="89">
        <f t="shared" si="33"/>
        <v>7.3437540517241375</v>
      </c>
    </row>
    <row r="244" spans="1:20">
      <c r="A244" s="29" t="s">
        <v>52</v>
      </c>
      <c r="B244" s="194" t="s">
        <v>3110</v>
      </c>
      <c r="C244" s="87">
        <f t="shared" si="34"/>
        <v>1.3393177277999999</v>
      </c>
      <c r="D244" s="90">
        <f t="shared" si="35"/>
        <v>0.13618925199999998</v>
      </c>
      <c r="E244" s="90">
        <f t="shared" si="36"/>
        <v>0.54792728209999997</v>
      </c>
      <c r="F244" s="91">
        <f t="shared" si="37"/>
        <v>0.17290176369999999</v>
      </c>
      <c r="G244" s="192">
        <v>0.48229942999999997</v>
      </c>
      <c r="H244" s="161">
        <v>2.5112013999999998E-2</v>
      </c>
      <c r="I244" s="161">
        <v>0.51479821000000003</v>
      </c>
      <c r="J244" s="161">
        <v>0.10492979</v>
      </c>
      <c r="K244" s="161">
        <v>1.6195562E-2</v>
      </c>
      <c r="L244" s="161">
        <v>1.50639E-2</v>
      </c>
      <c r="M244" s="161">
        <v>8.0170581000000001E-3</v>
      </c>
      <c r="N244" s="161">
        <v>1.3881404999999999E-2</v>
      </c>
      <c r="O244" s="161">
        <v>6.1349307E-3</v>
      </c>
      <c r="P244" s="161">
        <v>0</v>
      </c>
      <c r="Q244" s="161">
        <v>3.4189077999999998E-2</v>
      </c>
      <c r="R244" s="161">
        <v>0.11869635000000001</v>
      </c>
      <c r="T244" s="89">
        <f t="shared" si="33"/>
        <v>4.1577537068965515</v>
      </c>
    </row>
    <row r="245" spans="1:20">
      <c r="A245" s="29" t="s">
        <v>52</v>
      </c>
      <c r="B245" s="194" t="s">
        <v>3111</v>
      </c>
      <c r="C245" s="87">
        <f t="shared" si="34"/>
        <v>1.7305381992000002</v>
      </c>
      <c r="D245" s="90">
        <f t="shared" si="35"/>
        <v>0.158697422</v>
      </c>
      <c r="E245" s="90">
        <f t="shared" si="36"/>
        <v>0.77264120660000002</v>
      </c>
      <c r="F245" s="91">
        <f t="shared" si="37"/>
        <v>0.1393253106</v>
      </c>
      <c r="G245" s="192">
        <v>0.65987426000000005</v>
      </c>
      <c r="H245" s="161">
        <v>2.7613994999999999E-2</v>
      </c>
      <c r="I245" s="161">
        <v>0.73572981000000004</v>
      </c>
      <c r="J245" s="161">
        <v>0.118031</v>
      </c>
      <c r="K245" s="161">
        <v>2.0812032000000001E-2</v>
      </c>
      <c r="L245" s="161">
        <v>1.985439E-2</v>
      </c>
      <c r="M245" s="161">
        <v>9.2974015999999996E-3</v>
      </c>
      <c r="N245" s="161">
        <v>1.5380682999999999E-2</v>
      </c>
      <c r="O245" s="161">
        <v>5.9477365999999997E-3</v>
      </c>
      <c r="P245" s="161">
        <v>0</v>
      </c>
      <c r="Q245" s="161">
        <v>4.9237525999999997E-2</v>
      </c>
      <c r="R245" s="161">
        <v>6.8759365000000003E-2</v>
      </c>
      <c r="T245" s="89">
        <f t="shared" si="33"/>
        <v>5.6885712068965519</v>
      </c>
    </row>
    <row r="246" spans="1:20">
      <c r="A246" s="29" t="s">
        <v>52</v>
      </c>
      <c r="B246" s="194" t="s">
        <v>3112</v>
      </c>
      <c r="C246" s="87">
        <f t="shared" si="34"/>
        <v>1.6921808139999999</v>
      </c>
      <c r="D246" s="90">
        <f t="shared" si="35"/>
        <v>0.14967129300000001</v>
      </c>
      <c r="E246" s="90">
        <f t="shared" si="36"/>
        <v>0.79004759159999993</v>
      </c>
      <c r="F246" s="91">
        <f t="shared" si="37"/>
        <v>0.19444268940000001</v>
      </c>
      <c r="G246" s="192">
        <v>0.55801924000000003</v>
      </c>
      <c r="H246" s="161">
        <v>2.3119809000000002E-2</v>
      </c>
      <c r="I246" s="161">
        <v>0.75898524999999994</v>
      </c>
      <c r="J246" s="161">
        <v>0.11439423</v>
      </c>
      <c r="K246" s="161">
        <v>1.7067494999999999E-2</v>
      </c>
      <c r="L246" s="161">
        <v>1.8209567999999999E-2</v>
      </c>
      <c r="M246" s="161">
        <v>7.9425325999999997E-3</v>
      </c>
      <c r="N246" s="161">
        <v>1.2398553E-2</v>
      </c>
      <c r="O246" s="161">
        <v>6.5081234000000003E-3</v>
      </c>
      <c r="P246" s="161">
        <v>0</v>
      </c>
      <c r="Q246" s="161">
        <v>4.0645423E-2</v>
      </c>
      <c r="R246" s="161">
        <v>0.13489059</v>
      </c>
      <c r="T246" s="89">
        <f t="shared" si="33"/>
        <v>4.8105106896551728</v>
      </c>
    </row>
    <row r="247" spans="1:20">
      <c r="A247" s="29" t="s">
        <v>52</v>
      </c>
      <c r="B247" s="194" t="s">
        <v>3113</v>
      </c>
      <c r="C247" s="87">
        <f t="shared" si="34"/>
        <v>1.6917991880000001</v>
      </c>
      <c r="D247" s="90">
        <f t="shared" si="35"/>
        <v>0.149670676</v>
      </c>
      <c r="E247" s="90">
        <f t="shared" si="36"/>
        <v>0.78998555530000014</v>
      </c>
      <c r="F247" s="91">
        <f t="shared" si="37"/>
        <v>0.19438831670000001</v>
      </c>
      <c r="G247" s="192">
        <v>0.55775463999999997</v>
      </c>
      <c r="H247" s="161">
        <v>2.3169041000000001E-2</v>
      </c>
      <c r="I247" s="161">
        <v>0.75894382000000005</v>
      </c>
      <c r="J247" s="161">
        <v>0.11440421000000001</v>
      </c>
      <c r="K247" s="161">
        <v>1.7071849E-2</v>
      </c>
      <c r="L247" s="161">
        <v>1.8194617E-2</v>
      </c>
      <c r="M247" s="161">
        <v>7.8726943000000001E-3</v>
      </c>
      <c r="N247" s="161">
        <v>1.2396907E-2</v>
      </c>
      <c r="O247" s="161">
        <v>6.4255366999999997E-3</v>
      </c>
      <c r="P247" s="161">
        <v>0</v>
      </c>
      <c r="Q247" s="161">
        <v>4.0645393000000002E-2</v>
      </c>
      <c r="R247" s="161">
        <v>0.13492048000000001</v>
      </c>
      <c r="T247" s="89">
        <f t="shared" si="33"/>
        <v>4.8082296551724131</v>
      </c>
    </row>
    <row r="248" spans="1:20">
      <c r="A248" s="29" t="s">
        <v>52</v>
      </c>
      <c r="B248" s="194" t="s">
        <v>3114</v>
      </c>
      <c r="C248" s="87">
        <f t="shared" si="34"/>
        <v>1.6892404045</v>
      </c>
      <c r="D248" s="90">
        <f t="shared" si="35"/>
        <v>0.15128107799999999</v>
      </c>
      <c r="E248" s="90">
        <f t="shared" si="36"/>
        <v>0.87811844830000008</v>
      </c>
      <c r="F248" s="91">
        <f t="shared" si="37"/>
        <v>8.2678678199999994E-2</v>
      </c>
      <c r="G248" s="192">
        <v>0.57716219999999996</v>
      </c>
      <c r="H248" s="161">
        <v>2.1065165E-2</v>
      </c>
      <c r="I248" s="161">
        <v>0.84965451000000003</v>
      </c>
      <c r="J248" s="161">
        <v>0.12059193999999999</v>
      </c>
      <c r="K248" s="161">
        <v>1.682111E-2</v>
      </c>
      <c r="L248" s="161">
        <v>1.3868027999999999E-2</v>
      </c>
      <c r="M248" s="161">
        <v>7.3987732999999997E-3</v>
      </c>
      <c r="N248" s="161">
        <v>1.1335085999999999E-2</v>
      </c>
      <c r="O248" s="161">
        <v>4.5255861999999999E-3</v>
      </c>
      <c r="P248" s="161">
        <v>0</v>
      </c>
      <c r="Q248" s="161">
        <v>5.3882357999999998E-2</v>
      </c>
      <c r="R248" s="161">
        <v>1.2935647999999999E-2</v>
      </c>
      <c r="T248" s="89">
        <f t="shared" si="33"/>
        <v>4.9755362068965514</v>
      </c>
    </row>
    <row r="249" spans="1:20">
      <c r="A249" s="29" t="s">
        <v>52</v>
      </c>
      <c r="B249" s="194" t="s">
        <v>3115</v>
      </c>
      <c r="C249" s="87">
        <f t="shared" si="34"/>
        <v>1.3401286808999999</v>
      </c>
      <c r="D249" s="90">
        <f t="shared" si="35"/>
        <v>0.136301476</v>
      </c>
      <c r="E249" s="90">
        <f t="shared" si="36"/>
        <v>0.54809400230000005</v>
      </c>
      <c r="F249" s="91">
        <f t="shared" si="37"/>
        <v>0.17290043259999999</v>
      </c>
      <c r="G249" s="192">
        <v>0.48283277000000002</v>
      </c>
      <c r="H249" s="161">
        <v>2.5179987000000001E-2</v>
      </c>
      <c r="I249" s="161">
        <v>0.51484370000000002</v>
      </c>
      <c r="J249" s="161">
        <v>0.10495483</v>
      </c>
      <c r="K249" s="161">
        <v>1.6254940999999998E-2</v>
      </c>
      <c r="L249" s="161">
        <v>1.5091705E-2</v>
      </c>
      <c r="M249" s="161">
        <v>8.0703153000000003E-3</v>
      </c>
      <c r="N249" s="161">
        <v>1.3884715000000001E-2</v>
      </c>
      <c r="O249" s="161">
        <v>6.1506916E-3</v>
      </c>
      <c r="P249" s="161">
        <v>0</v>
      </c>
      <c r="Q249" s="161">
        <v>3.4189336000000001E-2</v>
      </c>
      <c r="R249" s="161">
        <v>0.11867569</v>
      </c>
      <c r="T249" s="89">
        <f t="shared" si="33"/>
        <v>4.1623514655172418</v>
      </c>
    </row>
    <row r="250" spans="1:20">
      <c r="A250" s="29" t="s">
        <v>52</v>
      </c>
      <c r="B250" s="194" t="s">
        <v>3116</v>
      </c>
      <c r="C250" s="87">
        <f t="shared" si="34"/>
        <v>1.2733360520000001</v>
      </c>
      <c r="D250" s="90">
        <f t="shared" si="35"/>
        <v>0.13020289000000002</v>
      </c>
      <c r="E250" s="90">
        <f t="shared" si="36"/>
        <v>0.50587438380000005</v>
      </c>
      <c r="F250" s="91">
        <f t="shared" si="37"/>
        <v>0.1641768582</v>
      </c>
      <c r="G250" s="192">
        <v>0.47308191999999999</v>
      </c>
      <c r="H250" s="161">
        <v>2.2415988000000001E-2</v>
      </c>
      <c r="I250" s="161">
        <v>0.47493024</v>
      </c>
      <c r="J250" s="161">
        <v>9.5246273000000006E-2</v>
      </c>
      <c r="K250" s="161">
        <v>1.5760898999999998E-2</v>
      </c>
      <c r="L250" s="161">
        <v>1.9195718000000001E-2</v>
      </c>
      <c r="M250" s="161">
        <v>8.5281557999999993E-3</v>
      </c>
      <c r="N250" s="161">
        <v>1.6890424000000001E-2</v>
      </c>
      <c r="O250" s="161">
        <v>7.5619501999999996E-3</v>
      </c>
      <c r="P250" s="161">
        <v>0</v>
      </c>
      <c r="Q250" s="161">
        <v>2.9537384E-2</v>
      </c>
      <c r="R250" s="161">
        <v>0.1101871</v>
      </c>
      <c r="T250" s="89">
        <f t="shared" si="33"/>
        <v>4.0782924137931031</v>
      </c>
    </row>
    <row r="251" spans="1:20">
      <c r="A251" s="29" t="s">
        <v>52</v>
      </c>
      <c r="B251" s="194" t="s">
        <v>3117</v>
      </c>
      <c r="C251" s="87">
        <f t="shared" si="34"/>
        <v>2.0875181344999998</v>
      </c>
      <c r="D251" s="90">
        <f t="shared" si="35"/>
        <v>0.18954897700000001</v>
      </c>
      <c r="E251" s="90">
        <f t="shared" si="36"/>
        <v>0.83971804900000002</v>
      </c>
      <c r="F251" s="91">
        <f t="shared" si="37"/>
        <v>0.16127849849999998</v>
      </c>
      <c r="G251" s="192">
        <v>0.89697260999999995</v>
      </c>
      <c r="H251" s="161">
        <v>2.9881543E-2</v>
      </c>
      <c r="I251" s="161">
        <v>0.79816900000000002</v>
      </c>
      <c r="J251" s="161">
        <v>0.14177095000000001</v>
      </c>
      <c r="K251" s="161">
        <v>2.4906872E-2</v>
      </c>
      <c r="L251" s="161">
        <v>2.2871155000000001E-2</v>
      </c>
      <c r="M251" s="161">
        <v>1.1667505999999999E-2</v>
      </c>
      <c r="N251" s="161">
        <v>1.8036277E-2</v>
      </c>
      <c r="O251" s="161">
        <v>6.8881105E-3</v>
      </c>
      <c r="P251" s="161">
        <v>0</v>
      </c>
      <c r="Q251" s="161">
        <v>5.4672327999999999E-2</v>
      </c>
      <c r="R251" s="161">
        <v>8.1681782999999994E-2</v>
      </c>
      <c r="T251" s="89">
        <f t="shared" si="33"/>
        <v>7.7325224999999991</v>
      </c>
    </row>
    <row r="252" spans="1:20">
      <c r="A252" s="29" t="s">
        <v>52</v>
      </c>
      <c r="B252" s="194" t="s">
        <v>3118</v>
      </c>
      <c r="C252" s="87">
        <f t="shared" si="34"/>
        <v>1.5731843030000001</v>
      </c>
      <c r="D252" s="90">
        <f t="shared" si="35"/>
        <v>0.13606807900000001</v>
      </c>
      <c r="E252" s="90">
        <f t="shared" si="36"/>
        <v>0.74043018990000009</v>
      </c>
      <c r="F252" s="91">
        <f t="shared" si="37"/>
        <v>0.1665545041</v>
      </c>
      <c r="G252" s="192">
        <v>0.53013153000000002</v>
      </c>
      <c r="H252" s="161">
        <v>2.0605199000000001E-2</v>
      </c>
      <c r="I252" s="161">
        <v>0.71138447000000005</v>
      </c>
      <c r="J252" s="161">
        <v>0.10235627999999999</v>
      </c>
      <c r="K252" s="161">
        <v>1.5451194999999999E-2</v>
      </c>
      <c r="L252" s="161">
        <v>1.8260604E-2</v>
      </c>
      <c r="M252" s="161">
        <v>8.4405208999999998E-3</v>
      </c>
      <c r="N252" s="161">
        <v>1.4025287000000001E-2</v>
      </c>
      <c r="O252" s="161">
        <v>6.8153911000000001E-3</v>
      </c>
      <c r="P252" s="161">
        <v>0</v>
      </c>
      <c r="Q252" s="161">
        <v>3.7658456E-2</v>
      </c>
      <c r="R252" s="161">
        <v>0.10805537</v>
      </c>
      <c r="T252" s="89">
        <f t="shared" si="33"/>
        <v>4.5700993965517238</v>
      </c>
    </row>
    <row r="253" spans="1:20">
      <c r="A253" s="29" t="s">
        <v>52</v>
      </c>
      <c r="B253" s="194" t="s">
        <v>3119</v>
      </c>
      <c r="C253" s="87">
        <f t="shared" si="34"/>
        <v>2.0767456788000001</v>
      </c>
      <c r="D253" s="90">
        <f t="shared" si="35"/>
        <v>0.177717245</v>
      </c>
      <c r="E253" s="90">
        <f t="shared" si="36"/>
        <v>0.98370275070000002</v>
      </c>
      <c r="F253" s="91">
        <f t="shared" si="37"/>
        <v>0.2189107331</v>
      </c>
      <c r="G253" s="192">
        <v>0.69641494999999998</v>
      </c>
      <c r="H253" s="161">
        <v>2.6755691000000002E-2</v>
      </c>
      <c r="I253" s="161">
        <v>0.94699533000000002</v>
      </c>
      <c r="J253" s="161">
        <v>0.13569581</v>
      </c>
      <c r="K253" s="161">
        <v>1.9859681000000001E-2</v>
      </c>
      <c r="L253" s="161">
        <v>2.2161753999999999E-2</v>
      </c>
      <c r="M253" s="161">
        <v>9.9517297000000001E-3</v>
      </c>
      <c r="N253" s="161">
        <v>1.6975855000000001E-2</v>
      </c>
      <c r="O253" s="161">
        <v>7.7611171000000001E-3</v>
      </c>
      <c r="P253" s="161">
        <v>0</v>
      </c>
      <c r="Q253" s="161">
        <v>5.0099481000000001E-2</v>
      </c>
      <c r="R253" s="161">
        <v>0.14407428</v>
      </c>
      <c r="T253" s="89">
        <f t="shared" si="33"/>
        <v>6.0035771551724135</v>
      </c>
    </row>
    <row r="254" spans="1:20">
      <c r="A254" s="29" t="s">
        <v>52</v>
      </c>
      <c r="B254" s="194" t="s">
        <v>3120</v>
      </c>
      <c r="C254" s="87">
        <f t="shared" si="34"/>
        <v>1.5714082469999999</v>
      </c>
      <c r="D254" s="90">
        <f t="shared" si="35"/>
        <v>0.13605555899999999</v>
      </c>
      <c r="E254" s="90">
        <f t="shared" si="36"/>
        <v>0.73890771430000002</v>
      </c>
      <c r="F254" s="91">
        <f t="shared" si="37"/>
        <v>0.16597684369999999</v>
      </c>
      <c r="G254" s="192">
        <v>0.53046813000000004</v>
      </c>
      <c r="H254" s="161">
        <v>2.0536228E-2</v>
      </c>
      <c r="I254" s="161">
        <v>0.71030156</v>
      </c>
      <c r="J254" s="161">
        <v>0.1024413</v>
      </c>
      <c r="K254" s="161">
        <v>1.5447160999999999E-2</v>
      </c>
      <c r="L254" s="161">
        <v>1.8167098E-2</v>
      </c>
      <c r="M254" s="161">
        <v>8.0699263000000004E-3</v>
      </c>
      <c r="N254" s="161">
        <v>1.3998355000000001E-2</v>
      </c>
      <c r="O254" s="161">
        <v>6.2339296999999998E-3</v>
      </c>
      <c r="P254" s="161">
        <v>0</v>
      </c>
      <c r="Q254" s="161">
        <v>3.7660078999999999E-2</v>
      </c>
      <c r="R254" s="161">
        <v>0.10808448</v>
      </c>
      <c r="T254" s="89">
        <f t="shared" si="33"/>
        <v>4.5730011206896553</v>
      </c>
    </row>
    <row r="255" spans="1:20">
      <c r="A255" s="29" t="s">
        <v>52</v>
      </c>
      <c r="B255" s="194" t="s">
        <v>3121</v>
      </c>
      <c r="C255" s="87">
        <f t="shared" si="34"/>
        <v>1.7499929184999998</v>
      </c>
      <c r="D255" s="90">
        <f t="shared" si="35"/>
        <v>0.15843884599999999</v>
      </c>
      <c r="E255" s="90">
        <f t="shared" si="36"/>
        <v>1.0737743129999999</v>
      </c>
      <c r="F255" s="91">
        <f t="shared" si="37"/>
        <v>9.5414929500000009E-2</v>
      </c>
      <c r="G255" s="192">
        <v>0.42236483000000002</v>
      </c>
      <c r="H255" s="161">
        <v>2.7470113000000001E-2</v>
      </c>
      <c r="I255" s="161">
        <v>1.0354932999999999</v>
      </c>
      <c r="J255" s="161">
        <v>0.12353205</v>
      </c>
      <c r="K255" s="161">
        <v>1.4578868E-2</v>
      </c>
      <c r="L255" s="161">
        <v>2.0327927999999999E-2</v>
      </c>
      <c r="M255" s="161">
        <v>1.08109E-2</v>
      </c>
      <c r="N255" s="161">
        <v>1.5865771000000001E-2</v>
      </c>
      <c r="O255" s="161">
        <v>5.4872925000000001E-3</v>
      </c>
      <c r="P255" s="161">
        <v>0</v>
      </c>
      <c r="Q255" s="161">
        <v>5.9126574000000001E-2</v>
      </c>
      <c r="R255" s="161">
        <v>1.4935291999999999E-2</v>
      </c>
      <c r="T255" s="89">
        <f t="shared" si="33"/>
        <v>3.6410761206896551</v>
      </c>
    </row>
    <row r="256" spans="1:20">
      <c r="A256" s="29" t="s">
        <v>52</v>
      </c>
      <c r="B256" s="194" t="s">
        <v>3122</v>
      </c>
      <c r="C256" s="87">
        <f t="shared" si="34"/>
        <v>1.6024726655000001</v>
      </c>
      <c r="D256" s="90">
        <f t="shared" si="35"/>
        <v>0.138971805</v>
      </c>
      <c r="E256" s="90">
        <f t="shared" si="36"/>
        <v>0.73975304310000001</v>
      </c>
      <c r="F256" s="91">
        <f t="shared" si="37"/>
        <v>0.16536206740000001</v>
      </c>
      <c r="G256" s="192">
        <v>0.55838575000000001</v>
      </c>
      <c r="H256" s="161">
        <v>2.1967299999999999E-2</v>
      </c>
      <c r="I256" s="161">
        <v>0.70947936</v>
      </c>
      <c r="J256" s="161">
        <v>0.10399529</v>
      </c>
      <c r="K256" s="161">
        <v>1.6598143999999999E-2</v>
      </c>
      <c r="L256" s="161">
        <v>1.8378371000000001E-2</v>
      </c>
      <c r="M256" s="161">
        <v>8.3063831000000001E-3</v>
      </c>
      <c r="N256" s="161">
        <v>1.3975448999999999E-2</v>
      </c>
      <c r="O256" s="161">
        <v>5.6227693999999998E-3</v>
      </c>
      <c r="P256" s="161">
        <v>0</v>
      </c>
      <c r="Q256" s="161">
        <v>3.7648539000000002E-2</v>
      </c>
      <c r="R256" s="161">
        <v>0.10811531000000001</v>
      </c>
      <c r="T256" s="89">
        <f t="shared" si="33"/>
        <v>4.8136702586206894</v>
      </c>
    </row>
    <row r="257" spans="1:20">
      <c r="A257" s="29" t="s">
        <v>52</v>
      </c>
      <c r="B257" s="194" t="s">
        <v>3123</v>
      </c>
      <c r="C257" s="87">
        <f t="shared" si="34"/>
        <v>1.6643115646999997</v>
      </c>
      <c r="D257" s="90">
        <f t="shared" si="35"/>
        <v>0.14623035399999998</v>
      </c>
      <c r="E257" s="90">
        <f t="shared" si="36"/>
        <v>0.81463656019999997</v>
      </c>
      <c r="F257" s="91">
        <f t="shared" si="37"/>
        <v>0.15307225050000001</v>
      </c>
      <c r="G257" s="192">
        <v>0.55037239999999998</v>
      </c>
      <c r="H257" s="161">
        <v>2.3090891999999998E-2</v>
      </c>
      <c r="I257" s="161">
        <v>0.78251731999999996</v>
      </c>
      <c r="J257" s="161">
        <v>0.11068989999999999</v>
      </c>
      <c r="K257" s="161">
        <v>1.6430212999999999E-2</v>
      </c>
      <c r="L257" s="161">
        <v>1.9110241E-2</v>
      </c>
      <c r="M257" s="161">
        <v>9.0283481999999995E-3</v>
      </c>
      <c r="N257" s="161">
        <v>1.4757424999999999E-2</v>
      </c>
      <c r="O257" s="161">
        <v>6.1132395000000001E-3</v>
      </c>
      <c r="P257" s="161">
        <v>0</v>
      </c>
      <c r="Q257" s="161">
        <v>4.3361904E-2</v>
      </c>
      <c r="R257" s="161">
        <v>8.8839682000000003E-2</v>
      </c>
      <c r="T257" s="89">
        <f t="shared" si="33"/>
        <v>4.7445896551724136</v>
      </c>
    </row>
    <row r="258" spans="1:20">
      <c r="A258" s="29" t="s">
        <v>52</v>
      </c>
      <c r="B258" s="194" t="s">
        <v>3124</v>
      </c>
      <c r="C258" s="87">
        <f t="shared" si="34"/>
        <v>1.6972918367000001</v>
      </c>
      <c r="D258" s="90">
        <f t="shared" si="35"/>
        <v>0.15076668899999998</v>
      </c>
      <c r="E258" s="90">
        <f t="shared" si="36"/>
        <v>0.79137546990000007</v>
      </c>
      <c r="F258" s="91">
        <f t="shared" si="37"/>
        <v>0.1952407478</v>
      </c>
      <c r="G258" s="192">
        <v>0.55990892999999997</v>
      </c>
      <c r="H258" s="161">
        <v>2.3374927E-2</v>
      </c>
      <c r="I258" s="161">
        <v>0.75986149000000003</v>
      </c>
      <c r="J258" s="161">
        <v>0.11459725</v>
      </c>
      <c r="K258" s="161">
        <v>1.7566297000000002E-2</v>
      </c>
      <c r="L258" s="161">
        <v>1.8603142E-2</v>
      </c>
      <c r="M258" s="161">
        <v>8.1390529000000007E-3</v>
      </c>
      <c r="N258" s="161">
        <v>1.2982888999999999E-2</v>
      </c>
      <c r="O258" s="161">
        <v>6.7365877999999999E-3</v>
      </c>
      <c r="P258" s="161">
        <v>0</v>
      </c>
      <c r="Q258" s="161">
        <v>4.0662281000000002E-2</v>
      </c>
      <c r="R258" s="161">
        <v>0.13485899000000001</v>
      </c>
      <c r="T258" s="89">
        <f t="shared" si="33"/>
        <v>4.8268011206896544</v>
      </c>
    </row>
    <row r="259" spans="1:20">
      <c r="A259" s="29" t="s">
        <v>52</v>
      </c>
      <c r="B259" s="194" t="s">
        <v>3125</v>
      </c>
      <c r="C259" s="87">
        <f t="shared" si="34"/>
        <v>1.6961025179</v>
      </c>
      <c r="D259" s="90">
        <f t="shared" si="35"/>
        <v>0.15266596800000001</v>
      </c>
      <c r="E259" s="90">
        <f t="shared" si="36"/>
        <v>0.88045491539999998</v>
      </c>
      <c r="F259" s="91">
        <f t="shared" si="37"/>
        <v>8.3186894499999997E-2</v>
      </c>
      <c r="G259" s="192">
        <v>0.57979473999999998</v>
      </c>
      <c r="H259" s="161">
        <v>2.1776178E-2</v>
      </c>
      <c r="I259" s="161">
        <v>0.85074125</v>
      </c>
      <c r="J259" s="161">
        <v>0.12089602000000001</v>
      </c>
      <c r="K259" s="161">
        <v>1.7351351000000001E-2</v>
      </c>
      <c r="L259" s="161">
        <v>1.4418597E-2</v>
      </c>
      <c r="M259" s="161">
        <v>7.9374874000000002E-3</v>
      </c>
      <c r="N259" s="161">
        <v>1.1935658E-2</v>
      </c>
      <c r="O259" s="161">
        <v>4.6188844999999999E-3</v>
      </c>
      <c r="P259" s="161">
        <v>0</v>
      </c>
      <c r="Q259" s="161">
        <v>5.3902143E-2</v>
      </c>
      <c r="R259" s="161">
        <v>1.2730208999999999E-2</v>
      </c>
      <c r="T259" s="89">
        <f t="shared" si="33"/>
        <v>4.998230517241379</v>
      </c>
    </row>
    <row r="261" spans="1:20">
      <c r="B261" s="1" t="s">
        <v>3126</v>
      </c>
    </row>
    <row r="262" spans="1:20">
      <c r="A262" s="29" t="s">
        <v>30</v>
      </c>
      <c r="B262" s="194" t="s">
        <v>3127</v>
      </c>
      <c r="C262" s="87">
        <f t="shared" ref="C262:C266" si="38">D262+E262+F262+G262</f>
        <v>338.53496339999998</v>
      </c>
      <c r="D262" s="90">
        <f t="shared" ref="D262:D266" si="39">J262+K262+L262</f>
        <v>67.971327000000002</v>
      </c>
      <c r="E262" s="90">
        <f t="shared" ref="E262:E266" si="40">H262+I262+M262</f>
        <v>104.226972</v>
      </c>
      <c r="F262" s="91">
        <f t="shared" ref="F262:F266" si="41">N262+IF(O262="x",0,O262)+IF(P262="x",0,P262)+IF(Q262="x",0,Q262)+R262</f>
        <v>77.607460399999994</v>
      </c>
      <c r="G262" s="192">
        <v>88.729203999999996</v>
      </c>
      <c r="H262" s="161">
        <v>20.134160000000001</v>
      </c>
      <c r="I262" s="161">
        <v>71.633129999999994</v>
      </c>
      <c r="J262" s="161">
        <v>16.463011000000002</v>
      </c>
      <c r="K262" s="161">
        <v>10.487136</v>
      </c>
      <c r="L262" s="161">
        <v>41.021180000000001</v>
      </c>
      <c r="M262" s="161">
        <v>12.459682000000001</v>
      </c>
      <c r="N262" s="161">
        <v>67.091988999999998</v>
      </c>
      <c r="O262" s="161">
        <v>6.3035785999999998</v>
      </c>
      <c r="P262" s="161">
        <v>0</v>
      </c>
      <c r="Q262" s="161">
        <v>1.8216876</v>
      </c>
      <c r="R262" s="161">
        <v>2.3902052</v>
      </c>
      <c r="T262" s="89">
        <f t="shared" ref="T262:T266" si="42">G262/0.116</f>
        <v>764.90693103448268</v>
      </c>
    </row>
    <row r="263" spans="1:20">
      <c r="A263" s="29" t="s">
        <v>52</v>
      </c>
      <c r="B263" s="194" t="s">
        <v>3128</v>
      </c>
      <c r="C263" s="87">
        <f t="shared" si="38"/>
        <v>0.19651881853399999</v>
      </c>
      <c r="D263" s="90">
        <f t="shared" si="39"/>
        <v>0.14893074280000002</v>
      </c>
      <c r="E263" s="90">
        <f t="shared" si="40"/>
        <v>2.2373889100000002E-2</v>
      </c>
      <c r="F263" s="91">
        <f t="shared" si="41"/>
        <v>6.1992326339999999E-3</v>
      </c>
      <c r="G263" s="192">
        <v>1.9014954000000001E-2</v>
      </c>
      <c r="H263" s="161">
        <v>1.2346131000000001E-3</v>
      </c>
      <c r="I263" s="161">
        <v>1.0968802E-2</v>
      </c>
      <c r="J263" s="161">
        <v>4.6446890999999997E-2</v>
      </c>
      <c r="K263" s="161">
        <v>9.7571104000000006E-2</v>
      </c>
      <c r="L263" s="161">
        <v>4.9127477999999997E-3</v>
      </c>
      <c r="M263" s="161">
        <v>1.0170474000000001E-2</v>
      </c>
      <c r="N263" s="161">
        <v>1.0543658999999999E-3</v>
      </c>
      <c r="O263" s="161">
        <v>5.3992711000000004E-4</v>
      </c>
      <c r="P263" s="161">
        <v>0</v>
      </c>
      <c r="Q263" s="161">
        <v>4.5272107000000001E-3</v>
      </c>
      <c r="R263" s="161">
        <v>7.7728924000000006E-5</v>
      </c>
      <c r="T263" s="89">
        <f t="shared" si="42"/>
        <v>0.16392201724137931</v>
      </c>
    </row>
    <row r="264" spans="1:20">
      <c r="A264" s="29" t="s">
        <v>52</v>
      </c>
      <c r="B264" s="194" t="s">
        <v>3129</v>
      </c>
      <c r="C264" s="87">
        <f t="shared" si="38"/>
        <v>1.8190166175</v>
      </c>
      <c r="D264" s="90">
        <f t="shared" si="39"/>
        <v>7.679578799999999E-2</v>
      </c>
      <c r="E264" s="90">
        <f t="shared" si="40"/>
        <v>0.97042589849999994</v>
      </c>
      <c r="F264" s="91">
        <f t="shared" si="41"/>
        <v>0.18234830099999999</v>
      </c>
      <c r="G264" s="192">
        <v>0.58944662999999997</v>
      </c>
      <c r="H264" s="161">
        <v>2.2704638999999999E-2</v>
      </c>
      <c r="I264" s="161">
        <v>0.93940310999999999</v>
      </c>
      <c r="J264" s="161">
        <v>4.7172675999999997E-2</v>
      </c>
      <c r="K264" s="161">
        <v>1.4978567E-2</v>
      </c>
      <c r="L264" s="161">
        <v>1.4644545E-2</v>
      </c>
      <c r="M264" s="161">
        <v>8.3181495000000001E-3</v>
      </c>
      <c r="N264" s="161">
        <v>1.0209152000000001E-2</v>
      </c>
      <c r="O264" s="161">
        <v>1.0245311E-2</v>
      </c>
      <c r="P264" s="161">
        <v>0</v>
      </c>
      <c r="Q264" s="161">
        <v>4.1858597999999997E-2</v>
      </c>
      <c r="R264" s="161">
        <v>0.12003524</v>
      </c>
      <c r="T264" s="89">
        <f t="shared" si="42"/>
        <v>5.0814364655172408</v>
      </c>
    </row>
    <row r="265" spans="1:20">
      <c r="A265" s="29" t="s">
        <v>26</v>
      </c>
      <c r="B265" s="194" t="s">
        <v>3130</v>
      </c>
      <c r="C265" s="87">
        <f t="shared" si="38"/>
        <v>0.11007009965</v>
      </c>
      <c r="D265" s="90">
        <f t="shared" si="39"/>
        <v>4.7780010299999995E-3</v>
      </c>
      <c r="E265" s="90">
        <f t="shared" si="40"/>
        <v>5.8395597119999997E-2</v>
      </c>
      <c r="F265" s="91">
        <f t="shared" si="41"/>
        <v>1.09755915E-2</v>
      </c>
      <c r="G265" s="192">
        <v>3.592091E-2</v>
      </c>
      <c r="H265" s="161">
        <v>1.4211607999999999E-3</v>
      </c>
      <c r="I265" s="161">
        <v>5.6455450999999997E-2</v>
      </c>
      <c r="J265" s="161">
        <v>2.9255475999999999E-3</v>
      </c>
      <c r="K265" s="161">
        <v>9.4195358999999996E-4</v>
      </c>
      <c r="L265" s="161">
        <v>9.1049983999999995E-4</v>
      </c>
      <c r="M265" s="161">
        <v>5.1898532000000004E-4</v>
      </c>
      <c r="N265" s="161">
        <v>6.3755704999999998E-4</v>
      </c>
      <c r="O265" s="161">
        <v>6.2169354999999996E-4</v>
      </c>
      <c r="P265" s="161">
        <v>0</v>
      </c>
      <c r="Q265" s="161">
        <v>2.5116474999999998E-3</v>
      </c>
      <c r="R265" s="161">
        <v>7.2046934E-3</v>
      </c>
      <c r="T265" s="89">
        <f t="shared" si="42"/>
        <v>0.30966301724137929</v>
      </c>
    </row>
    <row r="266" spans="1:20">
      <c r="A266" s="29" t="s">
        <v>26</v>
      </c>
      <c r="B266" s="194" t="s">
        <v>3131</v>
      </c>
      <c r="C266" s="87">
        <f t="shared" si="38"/>
        <v>28.841325980000001</v>
      </c>
      <c r="D266" s="90">
        <f t="shared" si="39"/>
        <v>6.8120361999999997</v>
      </c>
      <c r="E266" s="90">
        <f t="shared" si="40"/>
        <v>5.8643631300000001</v>
      </c>
      <c r="F266" s="91">
        <f t="shared" si="41"/>
        <v>4.5639766499999999</v>
      </c>
      <c r="G266" s="192">
        <v>11.600949999999999</v>
      </c>
      <c r="H266" s="161">
        <v>1.9801569999999999</v>
      </c>
      <c r="I266" s="161">
        <v>2.9587105</v>
      </c>
      <c r="J266" s="161">
        <v>1.7599757</v>
      </c>
      <c r="K266" s="161">
        <v>1.1553354</v>
      </c>
      <c r="L266" s="161">
        <v>3.8967250999999998</v>
      </c>
      <c r="M266" s="161">
        <v>0.92549563000000001</v>
      </c>
      <c r="N266" s="161">
        <v>3.4443899</v>
      </c>
      <c r="O266" s="161">
        <v>0.50410566999999995</v>
      </c>
      <c r="P266" s="161">
        <v>0</v>
      </c>
      <c r="Q266" s="161">
        <v>0.37951298999999999</v>
      </c>
      <c r="R266" s="161">
        <v>0.23596808999999999</v>
      </c>
      <c r="T266" s="89">
        <f t="shared" si="42"/>
        <v>100.0081896551724</v>
      </c>
    </row>
    <row r="268" spans="1:20">
      <c r="B268" s="1" t="s">
        <v>3132</v>
      </c>
    </row>
    <row r="269" spans="1:20">
      <c r="A269" s="29" t="s">
        <v>52</v>
      </c>
      <c r="B269" s="194" t="s">
        <v>3133</v>
      </c>
      <c r="C269" s="87">
        <f t="shared" ref="C269:C288" si="43">D269+E269+F269+G269</f>
        <v>0.1459491057</v>
      </c>
      <c r="D269" s="90">
        <f t="shared" ref="D269:D288" si="44">J269+K269+L269</f>
        <v>3.5944719E-2</v>
      </c>
      <c r="E269" s="90">
        <f t="shared" ref="E269:E288" si="45">H269+I269+M269</f>
        <v>0.10669484</v>
      </c>
      <c r="F269" s="91">
        <f t="shared" ref="F269:F288" si="46">N269+IF(O269="x",0,O269)+IF(P269="x",0,P269)+IF(Q269="x",0,Q269)+R269</f>
        <v>0</v>
      </c>
      <c r="G269" s="192">
        <v>3.3095466999999998E-3</v>
      </c>
      <c r="H269" s="161">
        <v>0</v>
      </c>
      <c r="I269" s="161">
        <v>0.10669484</v>
      </c>
      <c r="J269" s="161">
        <v>3.5944719E-2</v>
      </c>
      <c r="K269" s="161">
        <v>0</v>
      </c>
      <c r="L269" s="161">
        <v>0</v>
      </c>
      <c r="M269" s="161">
        <v>0</v>
      </c>
      <c r="N269" s="161">
        <v>0</v>
      </c>
      <c r="O269" s="161">
        <v>0</v>
      </c>
      <c r="P269" s="161">
        <v>0</v>
      </c>
      <c r="Q269" s="161">
        <v>0</v>
      </c>
      <c r="R269" s="161">
        <v>0</v>
      </c>
      <c r="T269" s="89">
        <f t="shared" ref="T269:T288" si="47">G269/0.116</f>
        <v>2.8530574999999996E-2</v>
      </c>
    </row>
    <row r="270" spans="1:20">
      <c r="A270" s="29" t="s">
        <v>52</v>
      </c>
      <c r="B270" s="194" t="s">
        <v>3134</v>
      </c>
      <c r="C270" s="87">
        <f t="shared" si="43"/>
        <v>0.1493700825</v>
      </c>
      <c r="D270" s="90">
        <f t="shared" si="44"/>
        <v>3.6001196999999999E-2</v>
      </c>
      <c r="E270" s="90">
        <f t="shared" si="45"/>
        <v>0.10669484</v>
      </c>
      <c r="F270" s="91">
        <f t="shared" si="46"/>
        <v>0</v>
      </c>
      <c r="G270" s="192">
        <v>6.6740454999999997E-3</v>
      </c>
      <c r="H270" s="161">
        <v>0</v>
      </c>
      <c r="I270" s="161">
        <v>0.10669484</v>
      </c>
      <c r="J270" s="161">
        <v>3.6001196999999999E-2</v>
      </c>
      <c r="K270" s="161">
        <v>0</v>
      </c>
      <c r="L270" s="161">
        <v>0</v>
      </c>
      <c r="M270" s="161">
        <v>0</v>
      </c>
      <c r="N270" s="161">
        <v>0</v>
      </c>
      <c r="O270" s="161">
        <v>0</v>
      </c>
      <c r="P270" s="161">
        <v>0</v>
      </c>
      <c r="Q270" s="161">
        <v>0</v>
      </c>
      <c r="R270" s="161">
        <v>0</v>
      </c>
      <c r="T270" s="89">
        <f t="shared" si="47"/>
        <v>5.7534874999999992E-2</v>
      </c>
    </row>
    <row r="271" spans="1:20">
      <c r="A271" s="29" t="s">
        <v>52</v>
      </c>
      <c r="B271" s="194" t="s">
        <v>3135</v>
      </c>
      <c r="C271" s="87">
        <f t="shared" si="43"/>
        <v>0.15364630200000001</v>
      </c>
      <c r="D271" s="90">
        <f t="shared" si="44"/>
        <v>3.6071792999999998E-2</v>
      </c>
      <c r="E271" s="90">
        <f t="shared" si="45"/>
        <v>0.10669484</v>
      </c>
      <c r="F271" s="91">
        <f t="shared" si="46"/>
        <v>0</v>
      </c>
      <c r="G271" s="192">
        <v>1.0879669E-2</v>
      </c>
      <c r="H271" s="161">
        <v>0</v>
      </c>
      <c r="I271" s="161">
        <v>0.10669484</v>
      </c>
      <c r="J271" s="161">
        <v>3.6071792999999998E-2</v>
      </c>
      <c r="K271" s="161">
        <v>0</v>
      </c>
      <c r="L271" s="161">
        <v>0</v>
      </c>
      <c r="M271" s="161">
        <v>0</v>
      </c>
      <c r="N271" s="161">
        <v>0</v>
      </c>
      <c r="O271" s="161">
        <v>0</v>
      </c>
      <c r="P271" s="161">
        <v>0</v>
      </c>
      <c r="Q271" s="161">
        <v>0</v>
      </c>
      <c r="R271" s="161">
        <v>0</v>
      </c>
      <c r="T271" s="89">
        <f t="shared" si="47"/>
        <v>9.3790249999999992E-2</v>
      </c>
    </row>
    <row r="272" spans="1:20">
      <c r="A272" s="29" t="s">
        <v>52</v>
      </c>
      <c r="B272" s="194" t="s">
        <v>3136</v>
      </c>
      <c r="C272" s="87">
        <f t="shared" si="43"/>
        <v>0.49363266400000005</v>
      </c>
      <c r="D272" s="90">
        <f t="shared" si="44"/>
        <v>0.10280005</v>
      </c>
      <c r="E272" s="90">
        <f t="shared" si="45"/>
        <v>0.30484239000000002</v>
      </c>
      <c r="F272" s="91">
        <f t="shared" si="46"/>
        <v>0</v>
      </c>
      <c r="G272" s="192">
        <v>8.5990224000000004E-2</v>
      </c>
      <c r="H272" s="161">
        <v>0</v>
      </c>
      <c r="I272" s="161">
        <v>0.30484239000000002</v>
      </c>
      <c r="J272" s="161">
        <v>0.10280005</v>
      </c>
      <c r="K272" s="161">
        <v>0</v>
      </c>
      <c r="L272" s="161">
        <v>0</v>
      </c>
      <c r="M272" s="161">
        <v>0</v>
      </c>
      <c r="N272" s="161">
        <v>0</v>
      </c>
      <c r="O272" s="161">
        <v>0</v>
      </c>
      <c r="P272" s="161">
        <v>0</v>
      </c>
      <c r="Q272" s="161">
        <v>0</v>
      </c>
      <c r="R272" s="161">
        <v>0</v>
      </c>
      <c r="T272" s="89">
        <f t="shared" si="47"/>
        <v>0.74129503448275857</v>
      </c>
    </row>
    <row r="273" spans="1:20">
      <c r="A273" s="29" t="s">
        <v>52</v>
      </c>
      <c r="B273" s="194" t="s">
        <v>3137</v>
      </c>
      <c r="C273" s="87">
        <f t="shared" si="43"/>
        <v>0.49790888799999999</v>
      </c>
      <c r="D273" s="90">
        <f t="shared" si="44"/>
        <v>0.10287064999999999</v>
      </c>
      <c r="E273" s="90">
        <f t="shared" si="45"/>
        <v>0.30484239000000002</v>
      </c>
      <c r="F273" s="91">
        <f t="shared" si="46"/>
        <v>0</v>
      </c>
      <c r="G273" s="192">
        <v>9.0195847999999995E-2</v>
      </c>
      <c r="H273" s="161">
        <v>0</v>
      </c>
      <c r="I273" s="161">
        <v>0.30484239000000002</v>
      </c>
      <c r="J273" s="161">
        <v>0.10287064999999999</v>
      </c>
      <c r="K273" s="161">
        <v>0</v>
      </c>
      <c r="L273" s="161">
        <v>0</v>
      </c>
      <c r="M273" s="161">
        <v>0</v>
      </c>
      <c r="N273" s="161">
        <v>0</v>
      </c>
      <c r="O273" s="161">
        <v>0</v>
      </c>
      <c r="P273" s="161">
        <v>0</v>
      </c>
      <c r="Q273" s="161">
        <v>0</v>
      </c>
      <c r="R273" s="161">
        <v>0</v>
      </c>
      <c r="T273" s="89">
        <f t="shared" si="47"/>
        <v>0.77755041379310341</v>
      </c>
    </row>
    <row r="274" spans="1:20">
      <c r="A274" s="29" t="s">
        <v>52</v>
      </c>
      <c r="B274" s="194" t="s">
        <v>3138</v>
      </c>
      <c r="C274" s="87">
        <f t="shared" si="43"/>
        <v>0.50218510100000002</v>
      </c>
      <c r="D274" s="90">
        <f t="shared" si="44"/>
        <v>0.10294124</v>
      </c>
      <c r="E274" s="90">
        <f t="shared" si="45"/>
        <v>0.30484239000000002</v>
      </c>
      <c r="F274" s="91">
        <f t="shared" si="46"/>
        <v>0</v>
      </c>
      <c r="G274" s="192">
        <v>9.4401471000000001E-2</v>
      </c>
      <c r="H274" s="161">
        <v>0</v>
      </c>
      <c r="I274" s="161">
        <v>0.30484239000000002</v>
      </c>
      <c r="J274" s="161">
        <v>0.10294124</v>
      </c>
      <c r="K274" s="161">
        <v>0</v>
      </c>
      <c r="L274" s="161">
        <v>0</v>
      </c>
      <c r="M274" s="161">
        <v>0</v>
      </c>
      <c r="N274" s="161">
        <v>0</v>
      </c>
      <c r="O274" s="161">
        <v>0</v>
      </c>
      <c r="P274" s="161">
        <v>0</v>
      </c>
      <c r="Q274" s="161">
        <v>0</v>
      </c>
      <c r="R274" s="161">
        <v>0</v>
      </c>
      <c r="T274" s="89">
        <f t="shared" si="47"/>
        <v>0.81380578448275853</v>
      </c>
    </row>
    <row r="275" spans="1:20">
      <c r="A275" s="29" t="s">
        <v>52</v>
      </c>
      <c r="B275" s="194" t="s">
        <v>3139</v>
      </c>
      <c r="C275" s="87">
        <f t="shared" si="43"/>
        <v>1.4277785999999999</v>
      </c>
      <c r="D275" s="90">
        <f t="shared" si="44"/>
        <v>0.21520126000000001</v>
      </c>
      <c r="E275" s="90">
        <f t="shared" si="45"/>
        <v>0.60968478000000004</v>
      </c>
      <c r="F275" s="91">
        <f t="shared" si="46"/>
        <v>0</v>
      </c>
      <c r="G275" s="192">
        <v>0.60289256000000002</v>
      </c>
      <c r="H275" s="161">
        <v>0</v>
      </c>
      <c r="I275" s="161">
        <v>0.60968478000000004</v>
      </c>
      <c r="J275" s="161">
        <v>0.21520126000000001</v>
      </c>
      <c r="K275" s="161">
        <v>0</v>
      </c>
      <c r="L275" s="161">
        <v>0</v>
      </c>
      <c r="M275" s="161">
        <v>0</v>
      </c>
      <c r="N275" s="161">
        <v>0</v>
      </c>
      <c r="O275" s="161">
        <v>0</v>
      </c>
      <c r="P275" s="161">
        <v>0</v>
      </c>
      <c r="Q275" s="161">
        <v>0</v>
      </c>
      <c r="R275" s="161">
        <v>0</v>
      </c>
      <c r="T275" s="89">
        <f t="shared" si="47"/>
        <v>5.1973496551724141</v>
      </c>
    </row>
    <row r="276" spans="1:20">
      <c r="A276" s="29" t="s">
        <v>52</v>
      </c>
      <c r="B276" s="194" t="s">
        <v>3140</v>
      </c>
      <c r="C276" s="87">
        <f t="shared" si="43"/>
        <v>1.4961981099999999</v>
      </c>
      <c r="D276" s="90">
        <f t="shared" si="44"/>
        <v>0.21633079999999999</v>
      </c>
      <c r="E276" s="90">
        <f t="shared" si="45"/>
        <v>0.60968478000000004</v>
      </c>
      <c r="F276" s="91">
        <f t="shared" si="46"/>
        <v>0</v>
      </c>
      <c r="G276" s="192">
        <v>0.67018253000000005</v>
      </c>
      <c r="H276" s="161">
        <v>0</v>
      </c>
      <c r="I276" s="161">
        <v>0.60968478000000004</v>
      </c>
      <c r="J276" s="161">
        <v>0.21633079999999999</v>
      </c>
      <c r="K276" s="161">
        <v>0</v>
      </c>
      <c r="L276" s="161">
        <v>0</v>
      </c>
      <c r="M276" s="161">
        <v>0</v>
      </c>
      <c r="N276" s="161">
        <v>0</v>
      </c>
      <c r="O276" s="161">
        <v>0</v>
      </c>
      <c r="P276" s="161">
        <v>0</v>
      </c>
      <c r="Q276" s="161">
        <v>0</v>
      </c>
      <c r="R276" s="161">
        <v>0</v>
      </c>
      <c r="T276" s="89">
        <f t="shared" si="47"/>
        <v>5.7774356034482759</v>
      </c>
    </row>
    <row r="277" spans="1:20">
      <c r="A277" s="29" t="s">
        <v>52</v>
      </c>
      <c r="B277" s="194" t="s">
        <v>3141</v>
      </c>
      <c r="C277" s="87">
        <f t="shared" si="43"/>
        <v>1.5133030000000001</v>
      </c>
      <c r="D277" s="90">
        <f t="shared" si="44"/>
        <v>0.21661319000000001</v>
      </c>
      <c r="E277" s="90">
        <f t="shared" si="45"/>
        <v>0.60968478000000004</v>
      </c>
      <c r="F277" s="91">
        <f t="shared" si="46"/>
        <v>0</v>
      </c>
      <c r="G277" s="192">
        <v>0.68700503000000002</v>
      </c>
      <c r="H277" s="161">
        <v>0</v>
      </c>
      <c r="I277" s="161">
        <v>0.60968478000000004</v>
      </c>
      <c r="J277" s="161">
        <v>0.21661319000000001</v>
      </c>
      <c r="K277" s="161">
        <v>0</v>
      </c>
      <c r="L277" s="161">
        <v>0</v>
      </c>
      <c r="M277" s="161">
        <v>0</v>
      </c>
      <c r="N277" s="161">
        <v>0</v>
      </c>
      <c r="O277" s="161">
        <v>0</v>
      </c>
      <c r="P277" s="161">
        <v>0</v>
      </c>
      <c r="Q277" s="161">
        <v>0</v>
      </c>
      <c r="R277" s="161">
        <v>0</v>
      </c>
      <c r="T277" s="89">
        <f t="shared" si="47"/>
        <v>5.9224571551724132</v>
      </c>
    </row>
    <row r="278" spans="1:20">
      <c r="A278" s="29" t="s">
        <v>52</v>
      </c>
      <c r="B278" s="194" t="s">
        <v>3142</v>
      </c>
      <c r="C278" s="87">
        <f t="shared" si="43"/>
        <v>1.0205584999999999</v>
      </c>
      <c r="D278" s="90">
        <f t="shared" si="44"/>
        <v>0.20814157999999999</v>
      </c>
      <c r="E278" s="90">
        <f t="shared" si="45"/>
        <v>0.61245512999999996</v>
      </c>
      <c r="F278" s="91">
        <f t="shared" si="46"/>
        <v>0</v>
      </c>
      <c r="G278" s="192">
        <v>0.19996179</v>
      </c>
      <c r="H278" s="161">
        <v>0</v>
      </c>
      <c r="I278" s="161">
        <v>0.61245512999999996</v>
      </c>
      <c r="J278" s="161">
        <v>0.20814157999999999</v>
      </c>
      <c r="K278" s="161">
        <v>0</v>
      </c>
      <c r="L278" s="161">
        <v>0</v>
      </c>
      <c r="M278" s="161">
        <v>0</v>
      </c>
      <c r="N278" s="161">
        <v>0</v>
      </c>
      <c r="O278" s="161">
        <v>0</v>
      </c>
      <c r="P278" s="161">
        <v>0</v>
      </c>
      <c r="Q278" s="161">
        <v>0</v>
      </c>
      <c r="R278" s="161">
        <v>0</v>
      </c>
      <c r="T278" s="89">
        <f t="shared" si="47"/>
        <v>1.7238085344827585</v>
      </c>
    </row>
    <row r="279" spans="1:20">
      <c r="A279" s="29" t="s">
        <v>52</v>
      </c>
      <c r="B279" s="194" t="s">
        <v>3143</v>
      </c>
      <c r="C279" s="87">
        <f t="shared" si="43"/>
        <v>1.23404113</v>
      </c>
      <c r="D279" s="90">
        <f t="shared" si="44"/>
        <v>0.21124783999999999</v>
      </c>
      <c r="E279" s="90">
        <f t="shared" si="45"/>
        <v>0.63778405999999999</v>
      </c>
      <c r="F279" s="91">
        <f t="shared" si="46"/>
        <v>0</v>
      </c>
      <c r="G279" s="192">
        <v>0.38500922999999998</v>
      </c>
      <c r="H279" s="161">
        <v>0</v>
      </c>
      <c r="I279" s="161">
        <v>0.63778405999999999</v>
      </c>
      <c r="J279" s="161">
        <v>0.21124783999999999</v>
      </c>
      <c r="K279" s="161">
        <v>0</v>
      </c>
      <c r="L279" s="161">
        <v>0</v>
      </c>
      <c r="M279" s="161">
        <v>0</v>
      </c>
      <c r="N279" s="161">
        <v>0</v>
      </c>
      <c r="O279" s="161">
        <v>0</v>
      </c>
      <c r="P279" s="161">
        <v>0</v>
      </c>
      <c r="Q279" s="161">
        <v>0</v>
      </c>
      <c r="R279" s="161">
        <v>0</v>
      </c>
      <c r="T279" s="89">
        <f t="shared" si="47"/>
        <v>3.3190450862068963</v>
      </c>
    </row>
    <row r="280" spans="1:20">
      <c r="A280" s="29" t="s">
        <v>52</v>
      </c>
      <c r="B280" s="194" t="s">
        <v>3144</v>
      </c>
      <c r="C280" s="87">
        <f t="shared" si="43"/>
        <v>1.5162716600000001</v>
      </c>
      <c r="D280" s="90">
        <f t="shared" si="44"/>
        <v>0.21590722000000001</v>
      </c>
      <c r="E280" s="90">
        <f t="shared" si="45"/>
        <v>0.63778405999999999</v>
      </c>
      <c r="F280" s="91">
        <f t="shared" si="46"/>
        <v>0</v>
      </c>
      <c r="G280" s="192">
        <v>0.66258037999999997</v>
      </c>
      <c r="H280" s="161">
        <v>0</v>
      </c>
      <c r="I280" s="161">
        <v>0.63778405999999999</v>
      </c>
      <c r="J280" s="161">
        <v>0.21590722000000001</v>
      </c>
      <c r="K280" s="161">
        <v>0</v>
      </c>
      <c r="L280" s="161">
        <v>0</v>
      </c>
      <c r="M280" s="161">
        <v>0</v>
      </c>
      <c r="N280" s="161">
        <v>0</v>
      </c>
      <c r="O280" s="161">
        <v>0</v>
      </c>
      <c r="P280" s="161">
        <v>0</v>
      </c>
      <c r="Q280" s="161">
        <v>0</v>
      </c>
      <c r="R280" s="161">
        <v>0</v>
      </c>
      <c r="T280" s="89">
        <f t="shared" si="47"/>
        <v>5.7118998275862065</v>
      </c>
    </row>
    <row r="281" spans="1:20">
      <c r="A281" s="29" t="s">
        <v>52</v>
      </c>
      <c r="B281" s="194" t="s">
        <v>3145</v>
      </c>
      <c r="C281" s="87">
        <f t="shared" si="43"/>
        <v>0.84898905300000005</v>
      </c>
      <c r="D281" s="90">
        <f t="shared" si="44"/>
        <v>0.2055295</v>
      </c>
      <c r="E281" s="90">
        <f t="shared" si="45"/>
        <v>0.60968478000000004</v>
      </c>
      <c r="F281" s="91">
        <f t="shared" si="46"/>
        <v>0</v>
      </c>
      <c r="G281" s="192">
        <v>3.3774773000000001E-2</v>
      </c>
      <c r="H281" s="161">
        <v>0</v>
      </c>
      <c r="I281" s="161">
        <v>0.60968478000000004</v>
      </c>
      <c r="J281" s="161">
        <v>0.2055295</v>
      </c>
      <c r="K281" s="161">
        <v>0</v>
      </c>
      <c r="L281" s="161">
        <v>0</v>
      </c>
      <c r="M281" s="161">
        <v>0</v>
      </c>
      <c r="N281" s="161">
        <v>0</v>
      </c>
      <c r="O281" s="161">
        <v>0</v>
      </c>
      <c r="P281" s="161">
        <v>0</v>
      </c>
      <c r="Q281" s="161">
        <v>0</v>
      </c>
      <c r="R281" s="161">
        <v>0</v>
      </c>
      <c r="T281" s="89">
        <f t="shared" si="47"/>
        <v>0.29116183620689656</v>
      </c>
    </row>
    <row r="282" spans="1:20">
      <c r="A282" s="29" t="s">
        <v>52</v>
      </c>
      <c r="B282" s="194" t="s">
        <v>3146</v>
      </c>
      <c r="C282" s="87">
        <f t="shared" si="43"/>
        <v>0.75847688000000002</v>
      </c>
      <c r="D282" s="90">
        <f t="shared" si="44"/>
        <v>0.14654627000000001</v>
      </c>
      <c r="E282" s="90">
        <f t="shared" si="45"/>
        <v>0.42677935</v>
      </c>
      <c r="F282" s="91">
        <f t="shared" si="46"/>
        <v>0</v>
      </c>
      <c r="G282" s="192">
        <v>0.18515126000000001</v>
      </c>
      <c r="H282" s="161">
        <v>0</v>
      </c>
      <c r="I282" s="161">
        <v>0.42677935</v>
      </c>
      <c r="J282" s="161">
        <v>0.14654627000000001</v>
      </c>
      <c r="K282" s="161">
        <v>0</v>
      </c>
      <c r="L282" s="161">
        <v>0</v>
      </c>
      <c r="M282" s="161">
        <v>0</v>
      </c>
      <c r="N282" s="161">
        <v>0</v>
      </c>
      <c r="O282" s="161">
        <v>0</v>
      </c>
      <c r="P282" s="161">
        <v>0</v>
      </c>
      <c r="Q282" s="161">
        <v>0</v>
      </c>
      <c r="R282" s="161">
        <v>0</v>
      </c>
      <c r="T282" s="89">
        <f t="shared" si="47"/>
        <v>1.5961315517241379</v>
      </c>
    </row>
    <row r="283" spans="1:20">
      <c r="A283" s="29" t="s">
        <v>52</v>
      </c>
      <c r="B283" s="194" t="s">
        <v>3147</v>
      </c>
      <c r="C283" s="87">
        <f t="shared" si="43"/>
        <v>0.94663058</v>
      </c>
      <c r="D283" s="90">
        <f t="shared" si="44"/>
        <v>0.14965253000000001</v>
      </c>
      <c r="E283" s="90">
        <f t="shared" si="45"/>
        <v>0.42677935</v>
      </c>
      <c r="F283" s="91">
        <f t="shared" si="46"/>
        <v>0</v>
      </c>
      <c r="G283" s="192">
        <v>0.37019869999999999</v>
      </c>
      <c r="H283" s="161">
        <v>0</v>
      </c>
      <c r="I283" s="161">
        <v>0.42677935</v>
      </c>
      <c r="J283" s="161">
        <v>0.14965253000000001</v>
      </c>
      <c r="K283" s="161">
        <v>0</v>
      </c>
      <c r="L283" s="161">
        <v>0</v>
      </c>
      <c r="M283" s="161">
        <v>0</v>
      </c>
      <c r="N283" s="161">
        <v>0</v>
      </c>
      <c r="O283" s="161">
        <v>0</v>
      </c>
      <c r="P283" s="161">
        <v>0</v>
      </c>
      <c r="Q283" s="161">
        <v>0</v>
      </c>
      <c r="R283" s="161">
        <v>0</v>
      </c>
      <c r="T283" s="89">
        <f t="shared" si="47"/>
        <v>3.1913681034482755</v>
      </c>
    </row>
    <row r="284" spans="1:20">
      <c r="A284" s="29" t="s">
        <v>52</v>
      </c>
      <c r="B284" s="194" t="s">
        <v>3148</v>
      </c>
      <c r="C284" s="87">
        <f t="shared" si="43"/>
        <v>1.22886111</v>
      </c>
      <c r="D284" s="90">
        <f t="shared" si="44"/>
        <v>0.15431191</v>
      </c>
      <c r="E284" s="90">
        <f t="shared" si="45"/>
        <v>0.42677935</v>
      </c>
      <c r="F284" s="91">
        <f t="shared" si="46"/>
        <v>0</v>
      </c>
      <c r="G284" s="192">
        <v>0.64776984999999998</v>
      </c>
      <c r="H284" s="161">
        <v>0</v>
      </c>
      <c r="I284" s="161">
        <v>0.42677935</v>
      </c>
      <c r="J284" s="161">
        <v>0.15431191</v>
      </c>
      <c r="K284" s="161">
        <v>0</v>
      </c>
      <c r="L284" s="161">
        <v>0</v>
      </c>
      <c r="M284" s="161">
        <v>0</v>
      </c>
      <c r="N284" s="161">
        <v>0</v>
      </c>
      <c r="O284" s="161">
        <v>0</v>
      </c>
      <c r="P284" s="161">
        <v>0</v>
      </c>
      <c r="Q284" s="161">
        <v>0</v>
      </c>
      <c r="R284" s="161">
        <v>0</v>
      </c>
      <c r="T284" s="89">
        <f t="shared" si="47"/>
        <v>5.5842228448275861</v>
      </c>
    </row>
    <row r="285" spans="1:20">
      <c r="A285" s="29" t="s">
        <v>52</v>
      </c>
      <c r="B285" s="194" t="s">
        <v>3149</v>
      </c>
      <c r="C285" s="87">
        <f t="shared" si="43"/>
        <v>0.71734500099999998</v>
      </c>
      <c r="D285" s="90">
        <f t="shared" si="44"/>
        <v>0.15427067</v>
      </c>
      <c r="E285" s="90">
        <f t="shared" si="45"/>
        <v>0.51804130000000004</v>
      </c>
      <c r="F285" s="91">
        <f t="shared" si="46"/>
        <v>0</v>
      </c>
      <c r="G285" s="192">
        <v>4.5033031000000001E-2</v>
      </c>
      <c r="H285" s="161">
        <v>0</v>
      </c>
      <c r="I285" s="161">
        <v>0.51804130000000004</v>
      </c>
      <c r="J285" s="161">
        <v>0.15427067</v>
      </c>
      <c r="K285" s="161">
        <v>0</v>
      </c>
      <c r="L285" s="161">
        <v>0</v>
      </c>
      <c r="M285" s="161">
        <v>0</v>
      </c>
      <c r="N285" s="161">
        <v>0</v>
      </c>
      <c r="O285" s="161">
        <v>0</v>
      </c>
      <c r="P285" s="161">
        <v>0</v>
      </c>
      <c r="Q285" s="161">
        <v>0</v>
      </c>
      <c r="R285" s="161">
        <v>0</v>
      </c>
      <c r="T285" s="89">
        <f t="shared" si="47"/>
        <v>0.38821578448275862</v>
      </c>
    </row>
    <row r="286" spans="1:20">
      <c r="A286" s="29" t="s">
        <v>52</v>
      </c>
      <c r="B286" s="194" t="s">
        <v>3150</v>
      </c>
      <c r="C286" s="87">
        <f t="shared" si="43"/>
        <v>0.73444988500000008</v>
      </c>
      <c r="D286" s="90">
        <f t="shared" si="44"/>
        <v>0.15455305999999999</v>
      </c>
      <c r="E286" s="90">
        <f t="shared" si="45"/>
        <v>0.51804130000000004</v>
      </c>
      <c r="F286" s="91">
        <f t="shared" si="46"/>
        <v>0</v>
      </c>
      <c r="G286" s="192">
        <v>6.1855525000000001E-2</v>
      </c>
      <c r="H286" s="161">
        <v>0</v>
      </c>
      <c r="I286" s="161">
        <v>0.51804130000000004</v>
      </c>
      <c r="J286" s="161">
        <v>0.15455305999999999</v>
      </c>
      <c r="K286" s="161">
        <v>0</v>
      </c>
      <c r="L286" s="161">
        <v>0</v>
      </c>
      <c r="M286" s="161">
        <v>0</v>
      </c>
      <c r="N286" s="161">
        <v>0</v>
      </c>
      <c r="O286" s="161">
        <v>0</v>
      </c>
      <c r="P286" s="161">
        <v>0</v>
      </c>
      <c r="Q286" s="161">
        <v>0</v>
      </c>
      <c r="R286" s="161">
        <v>0</v>
      </c>
      <c r="T286" s="89">
        <f t="shared" si="47"/>
        <v>0.53323728448275864</v>
      </c>
    </row>
    <row r="287" spans="1:20">
      <c r="A287" s="29" t="s">
        <v>52</v>
      </c>
      <c r="B287" s="194" t="s">
        <v>3151</v>
      </c>
      <c r="C287" s="87">
        <f t="shared" si="43"/>
        <v>0.74300232200000005</v>
      </c>
      <c r="D287" s="90">
        <f t="shared" si="44"/>
        <v>0.15469425000000001</v>
      </c>
      <c r="E287" s="90">
        <f t="shared" si="45"/>
        <v>0.51804130000000004</v>
      </c>
      <c r="F287" s="91">
        <f t="shared" si="46"/>
        <v>0</v>
      </c>
      <c r="G287" s="192">
        <v>7.0266772000000005E-2</v>
      </c>
      <c r="H287" s="161">
        <v>0</v>
      </c>
      <c r="I287" s="161">
        <v>0.51804130000000004</v>
      </c>
      <c r="J287" s="161">
        <v>0.15469425000000001</v>
      </c>
      <c r="K287" s="161">
        <v>0</v>
      </c>
      <c r="L287" s="161">
        <v>0</v>
      </c>
      <c r="M287" s="161">
        <v>0</v>
      </c>
      <c r="N287" s="161">
        <v>0</v>
      </c>
      <c r="O287" s="161">
        <v>0</v>
      </c>
      <c r="P287" s="161">
        <v>0</v>
      </c>
      <c r="Q287" s="161">
        <v>0</v>
      </c>
      <c r="R287" s="161">
        <v>0</v>
      </c>
      <c r="T287" s="89">
        <f t="shared" si="47"/>
        <v>0.6057480344827586</v>
      </c>
    </row>
    <row r="288" spans="1:20">
      <c r="A288" s="29" t="s">
        <v>52</v>
      </c>
      <c r="B288" s="194" t="s">
        <v>3152</v>
      </c>
      <c r="C288" s="87">
        <f t="shared" si="43"/>
        <v>0.64182570800000005</v>
      </c>
      <c r="D288" s="90">
        <f t="shared" si="44"/>
        <v>0.15488693000000001</v>
      </c>
      <c r="E288" s="90">
        <f t="shared" si="45"/>
        <v>0.45935155</v>
      </c>
      <c r="F288" s="91">
        <f t="shared" si="46"/>
        <v>0</v>
      </c>
      <c r="G288" s="192">
        <v>2.7587227999999998E-2</v>
      </c>
      <c r="H288" s="161">
        <v>0</v>
      </c>
      <c r="I288" s="161">
        <v>0.45935155</v>
      </c>
      <c r="J288" s="161">
        <v>0.15488693000000001</v>
      </c>
      <c r="K288" s="161">
        <v>0</v>
      </c>
      <c r="L288" s="161">
        <v>0</v>
      </c>
      <c r="M288" s="161">
        <v>0</v>
      </c>
      <c r="N288" s="161">
        <v>0</v>
      </c>
      <c r="O288" s="161">
        <v>0</v>
      </c>
      <c r="P288" s="161">
        <v>0</v>
      </c>
      <c r="Q288" s="161">
        <v>0</v>
      </c>
      <c r="R288" s="161">
        <v>0</v>
      </c>
      <c r="T288" s="89">
        <f t="shared" si="47"/>
        <v>0.23782093103448274</v>
      </c>
    </row>
    <row r="290" spans="1:20">
      <c r="B290" s="1" t="s">
        <v>3153</v>
      </c>
    </row>
    <row r="291" spans="1:20">
      <c r="A291" s="29" t="s">
        <v>26</v>
      </c>
      <c r="B291" s="194" t="s">
        <v>3171</v>
      </c>
      <c r="C291" s="87">
        <f t="shared" ref="C291:C307" si="48">D291+E291+F291+G291</f>
        <v>0.1473166229</v>
      </c>
      <c r="D291" s="90">
        <f t="shared" ref="D291:D307" si="49">J291+K291+L291</f>
        <v>7.3326179999999999E-3</v>
      </c>
      <c r="E291" s="90">
        <f t="shared" ref="E291:E307" si="50">H291+I291+M291</f>
        <v>7.4766425100000006E-2</v>
      </c>
      <c r="F291" s="91">
        <f t="shared" ref="F291:F307" si="51">N291+IF(O291="x",0,O291)+IF(P291="x",0,P291)+IF(Q291="x",0,Q291)+R291</f>
        <v>1.59068378E-2</v>
      </c>
      <c r="G291" s="192">
        <v>4.9310741999999998E-2</v>
      </c>
      <c r="H291" s="161">
        <v>2.9287524999999999E-3</v>
      </c>
      <c r="I291" s="161">
        <v>7.0722683999999994E-2</v>
      </c>
      <c r="J291" s="161">
        <v>4.2417111E-3</v>
      </c>
      <c r="K291" s="161">
        <v>1.3801945999999999E-3</v>
      </c>
      <c r="L291" s="161">
        <v>1.7107123E-3</v>
      </c>
      <c r="M291" s="161">
        <v>1.1149885999999999E-3</v>
      </c>
      <c r="N291" s="161">
        <v>1.0044684E-3</v>
      </c>
      <c r="O291" s="161">
        <v>2.7632068000000001E-3</v>
      </c>
      <c r="P291" s="161">
        <v>0</v>
      </c>
      <c r="Q291" s="161">
        <v>3.1100012999999999E-3</v>
      </c>
      <c r="R291" s="161">
        <v>9.0291612999999996E-3</v>
      </c>
      <c r="T291" s="89">
        <f t="shared" ref="T291:T315" si="52">G291/0.116</f>
        <v>0.42509260344827582</v>
      </c>
    </row>
    <row r="292" spans="1:20">
      <c r="A292" s="29" t="s">
        <v>3196</v>
      </c>
      <c r="B292" s="194" t="s">
        <v>3172</v>
      </c>
      <c r="C292" s="87">
        <f t="shared" si="48"/>
        <v>2.4617856371999999E-8</v>
      </c>
      <c r="D292" s="90">
        <f t="shared" si="49"/>
        <v>4.0510660000000005E-9</v>
      </c>
      <c r="E292" s="90">
        <f t="shared" si="50"/>
        <v>5.9310057099999995E-9</v>
      </c>
      <c r="F292" s="91">
        <f t="shared" si="51"/>
        <v>4.3227546619999997E-9</v>
      </c>
      <c r="G292" s="192">
        <v>1.0313030000000001E-8</v>
      </c>
      <c r="H292" s="161">
        <v>1.465604E-9</v>
      </c>
      <c r="I292" s="161">
        <v>3.6621316000000001E-9</v>
      </c>
      <c r="J292" s="161">
        <v>1.1097008000000001E-9</v>
      </c>
      <c r="K292" s="161">
        <v>7.7440949999999996E-10</v>
      </c>
      <c r="L292" s="161">
        <v>2.1669557E-9</v>
      </c>
      <c r="M292" s="161">
        <v>8.0327011000000003E-10</v>
      </c>
      <c r="N292" s="161">
        <v>3.1225594999999999E-9</v>
      </c>
      <c r="O292" s="161">
        <v>5.0481480000000002E-10</v>
      </c>
      <c r="P292" s="161">
        <v>0</v>
      </c>
      <c r="Q292" s="161">
        <v>8.3158631999999999E-11</v>
      </c>
      <c r="R292" s="161">
        <v>6.1222173000000004E-10</v>
      </c>
      <c r="T292" s="89">
        <f t="shared" si="52"/>
        <v>8.8905431034482767E-8</v>
      </c>
    </row>
    <row r="293" spans="1:20">
      <c r="A293" s="29" t="s">
        <v>3196</v>
      </c>
      <c r="B293" s="194" t="s">
        <v>3173</v>
      </c>
      <c r="C293" s="87">
        <f t="shared" si="48"/>
        <v>2.4713134585E-8</v>
      </c>
      <c r="D293" s="90">
        <f t="shared" si="49"/>
        <v>3.9743324499999998E-9</v>
      </c>
      <c r="E293" s="90">
        <f t="shared" si="50"/>
        <v>5.8928764800000001E-9</v>
      </c>
      <c r="F293" s="91">
        <f t="shared" si="51"/>
        <v>4.876739355E-9</v>
      </c>
      <c r="G293" s="192">
        <v>9.9691862999999996E-9</v>
      </c>
      <c r="H293" s="161">
        <v>1.3787898000000001E-9</v>
      </c>
      <c r="I293" s="161">
        <v>3.6554332999999999E-9</v>
      </c>
      <c r="J293" s="161">
        <v>1.0800179999999999E-9</v>
      </c>
      <c r="K293" s="161">
        <v>7.3659155000000002E-10</v>
      </c>
      <c r="L293" s="161">
        <v>2.1577229E-9</v>
      </c>
      <c r="M293" s="161">
        <v>8.5865337999999999E-10</v>
      </c>
      <c r="N293" s="161">
        <v>3.1177872000000002E-9</v>
      </c>
      <c r="O293" s="161">
        <v>1.0543861999999999E-9</v>
      </c>
      <c r="P293" s="161">
        <v>0</v>
      </c>
      <c r="Q293" s="161">
        <v>8.3974154999999996E-11</v>
      </c>
      <c r="R293" s="161">
        <v>6.2059179999999998E-10</v>
      </c>
      <c r="T293" s="89">
        <f t="shared" si="52"/>
        <v>8.5941261206896541E-8</v>
      </c>
    </row>
    <row r="294" spans="1:20">
      <c r="A294" s="29" t="s">
        <v>3196</v>
      </c>
      <c r="B294" s="194" t="s">
        <v>3174</v>
      </c>
      <c r="C294" s="87">
        <f t="shared" si="48"/>
        <v>3.1732207479999998E-8</v>
      </c>
      <c r="D294" s="90">
        <f t="shared" si="49"/>
        <v>5.6901731000000006E-9</v>
      </c>
      <c r="E294" s="90">
        <f t="shared" si="50"/>
        <v>7.6730161000000005E-9</v>
      </c>
      <c r="F294" s="91">
        <f t="shared" si="51"/>
        <v>4.2104882799999998E-9</v>
      </c>
      <c r="G294" s="192">
        <v>1.415853E-8</v>
      </c>
      <c r="H294" s="161">
        <v>2.1539401000000001E-9</v>
      </c>
      <c r="I294" s="161">
        <v>4.3737371999999998E-9</v>
      </c>
      <c r="J294" s="161">
        <v>1.7133218E-9</v>
      </c>
      <c r="K294" s="161">
        <v>1.5810719E-9</v>
      </c>
      <c r="L294" s="161">
        <v>2.3957794E-9</v>
      </c>
      <c r="M294" s="161">
        <v>1.1453387999999999E-9</v>
      </c>
      <c r="N294" s="161">
        <v>3.1354742999999999E-9</v>
      </c>
      <c r="O294" s="161">
        <v>4.6734364000000004E-10</v>
      </c>
      <c r="P294" s="161">
        <v>0</v>
      </c>
      <c r="Q294" s="161">
        <v>8.4850599999999994E-11</v>
      </c>
      <c r="R294" s="161">
        <v>5.2281974000000004E-10</v>
      </c>
      <c r="T294" s="89">
        <f t="shared" si="52"/>
        <v>1.2205629310344826E-7</v>
      </c>
    </row>
    <row r="295" spans="1:20">
      <c r="A295" s="29" t="s">
        <v>3196</v>
      </c>
      <c r="B295" s="194" t="s">
        <v>3175</v>
      </c>
      <c r="C295" s="87">
        <f t="shared" si="48"/>
        <v>2.7844345537000001E-8</v>
      </c>
      <c r="D295" s="90">
        <f t="shared" si="49"/>
        <v>4.1547590799999995E-9</v>
      </c>
      <c r="E295" s="90">
        <f t="shared" si="50"/>
        <v>7.0153969999999994E-9</v>
      </c>
      <c r="F295" s="91">
        <f t="shared" si="51"/>
        <v>4.7601674569999999E-9</v>
      </c>
      <c r="G295" s="192">
        <v>1.1914022E-8</v>
      </c>
      <c r="H295" s="161">
        <v>1.4235882999999999E-9</v>
      </c>
      <c r="I295" s="161">
        <v>4.4938945999999999E-9</v>
      </c>
      <c r="J295" s="161">
        <v>1.1682056999999999E-9</v>
      </c>
      <c r="K295" s="161">
        <v>7.5121877999999996E-10</v>
      </c>
      <c r="L295" s="161">
        <v>2.2353346000000002E-9</v>
      </c>
      <c r="M295" s="161">
        <v>1.0979141000000001E-9</v>
      </c>
      <c r="N295" s="161">
        <v>3.1476082999999999E-9</v>
      </c>
      <c r="O295" s="161">
        <v>9.9726124999999991E-10</v>
      </c>
      <c r="P295" s="161">
        <v>0</v>
      </c>
      <c r="Q295" s="161">
        <v>8.7430896999999996E-11</v>
      </c>
      <c r="R295" s="161">
        <v>5.2786700999999998E-10</v>
      </c>
      <c r="T295" s="89">
        <f t="shared" si="52"/>
        <v>1.0270708620689655E-7</v>
      </c>
    </row>
    <row r="296" spans="1:20">
      <c r="A296" s="29" t="s">
        <v>3196</v>
      </c>
      <c r="B296" s="194" t="s">
        <v>3176</v>
      </c>
      <c r="C296" s="87">
        <f t="shared" si="48"/>
        <v>2.6404279208999999E-8</v>
      </c>
      <c r="D296" s="90">
        <f t="shared" si="49"/>
        <v>4.1500188299999997E-9</v>
      </c>
      <c r="E296" s="90">
        <f t="shared" si="50"/>
        <v>6.7706850299999999E-9</v>
      </c>
      <c r="F296" s="91">
        <f t="shared" si="51"/>
        <v>4.553450348999999E-9</v>
      </c>
      <c r="G296" s="192">
        <v>1.0930124999999999E-8</v>
      </c>
      <c r="H296" s="161">
        <v>1.6089904E-9</v>
      </c>
      <c r="I296" s="161">
        <v>4.3271744999999998E-9</v>
      </c>
      <c r="J296" s="161">
        <v>1.2037642000000001E-9</v>
      </c>
      <c r="K296" s="161">
        <v>7.6747833000000003E-10</v>
      </c>
      <c r="L296" s="161">
        <v>2.1787762999999999E-9</v>
      </c>
      <c r="M296" s="161">
        <v>8.3452012999999999E-10</v>
      </c>
      <c r="N296" s="161">
        <v>3.1412479999999999E-9</v>
      </c>
      <c r="O296" s="161">
        <v>6.8581601999999997E-10</v>
      </c>
      <c r="P296" s="161">
        <v>0</v>
      </c>
      <c r="Q296" s="161">
        <v>8.6976928999999998E-11</v>
      </c>
      <c r="R296" s="161">
        <v>6.3940939999999998E-10</v>
      </c>
      <c r="T296" s="89">
        <f t="shared" si="52"/>
        <v>9.4225215517241368E-8</v>
      </c>
    </row>
    <row r="297" spans="1:20">
      <c r="A297" s="29" t="s">
        <v>3196</v>
      </c>
      <c r="B297" s="194" t="s">
        <v>3177</v>
      </c>
      <c r="C297" s="87">
        <f t="shared" si="48"/>
        <v>3.2120449750000003E-8</v>
      </c>
      <c r="D297" s="90">
        <f t="shared" si="49"/>
        <v>4.8062144800000002E-9</v>
      </c>
      <c r="E297" s="90">
        <f t="shared" si="50"/>
        <v>8.6383628999999992E-9</v>
      </c>
      <c r="F297" s="91">
        <f t="shared" si="51"/>
        <v>4.42594337E-9</v>
      </c>
      <c r="G297" s="192">
        <v>1.4249929000000001E-8</v>
      </c>
      <c r="H297" s="161">
        <v>2.9672045E-9</v>
      </c>
      <c r="I297" s="161">
        <v>4.3184347999999998E-9</v>
      </c>
      <c r="J297" s="161">
        <v>1.5397019E-9</v>
      </c>
      <c r="K297" s="161">
        <v>8.0207268000000005E-10</v>
      </c>
      <c r="L297" s="161">
        <v>2.4644399000000002E-9</v>
      </c>
      <c r="M297" s="161">
        <v>1.3527236E-9</v>
      </c>
      <c r="N297" s="161">
        <v>3.1341445999999999E-9</v>
      </c>
      <c r="O297" s="161">
        <v>5.0978424999999998E-10</v>
      </c>
      <c r="P297" s="161">
        <v>0</v>
      </c>
      <c r="Q297" s="161">
        <v>1.0007200999999999E-10</v>
      </c>
      <c r="R297" s="161">
        <v>6.8194251000000004E-10</v>
      </c>
      <c r="T297" s="89">
        <f t="shared" si="52"/>
        <v>1.2284421551724138E-7</v>
      </c>
    </row>
    <row r="298" spans="1:20">
      <c r="A298" s="29" t="s">
        <v>3196</v>
      </c>
      <c r="B298" s="194" t="s">
        <v>3178</v>
      </c>
      <c r="C298" s="87">
        <f t="shared" si="48"/>
        <v>2.8335162884999999E-8</v>
      </c>
      <c r="D298" s="90">
        <f t="shared" si="49"/>
        <v>4.4785350000000006E-9</v>
      </c>
      <c r="E298" s="90">
        <f t="shared" si="50"/>
        <v>6.6391227000000002E-9</v>
      </c>
      <c r="F298" s="91">
        <f t="shared" si="51"/>
        <v>4.8660271850000002E-9</v>
      </c>
      <c r="G298" s="192">
        <v>1.2351477999999999E-8</v>
      </c>
      <c r="H298" s="161">
        <v>1.6834561000000001E-9</v>
      </c>
      <c r="I298" s="161">
        <v>3.8579936000000001E-9</v>
      </c>
      <c r="J298" s="161">
        <v>1.1935758E-9</v>
      </c>
      <c r="K298" s="161">
        <v>1.0029232000000001E-9</v>
      </c>
      <c r="L298" s="161">
        <v>2.2820360000000001E-9</v>
      </c>
      <c r="M298" s="161">
        <v>1.0976729999999999E-9</v>
      </c>
      <c r="N298" s="161">
        <v>3.1319995000000002E-9</v>
      </c>
      <c r="O298" s="161">
        <v>1.1249486000000001E-9</v>
      </c>
      <c r="P298" s="161">
        <v>0</v>
      </c>
      <c r="Q298" s="161">
        <v>8.4279805000000002E-11</v>
      </c>
      <c r="R298" s="161">
        <v>5.2479927999999998E-10</v>
      </c>
      <c r="T298" s="89">
        <f t="shared" si="52"/>
        <v>1.0647825862068964E-7</v>
      </c>
    </row>
    <row r="299" spans="1:20">
      <c r="A299" s="29" t="s">
        <v>26</v>
      </c>
      <c r="B299" s="194" t="s">
        <v>3179</v>
      </c>
      <c r="C299" s="87">
        <f t="shared" si="48"/>
        <v>0.14711584970000002</v>
      </c>
      <c r="D299" s="90">
        <f t="shared" si="49"/>
        <v>7.322780499999999E-3</v>
      </c>
      <c r="E299" s="90">
        <f t="shared" si="50"/>
        <v>7.4664660600000016E-2</v>
      </c>
      <c r="F299" s="91">
        <f t="shared" si="51"/>
        <v>1.58849566E-2</v>
      </c>
      <c r="G299" s="192">
        <v>4.9243452E-2</v>
      </c>
      <c r="H299" s="161">
        <v>2.9246434999999999E-3</v>
      </c>
      <c r="I299" s="161">
        <v>7.0626587000000005E-2</v>
      </c>
      <c r="J299" s="161">
        <v>4.2359766999999996E-3</v>
      </c>
      <c r="K299" s="161">
        <v>1.3783453999999999E-3</v>
      </c>
      <c r="L299" s="161">
        <v>1.7084584000000001E-3</v>
      </c>
      <c r="M299" s="161">
        <v>1.1134300999999999E-3</v>
      </c>
      <c r="N299" s="161">
        <v>1.0031553E-3</v>
      </c>
      <c r="O299" s="161">
        <v>2.7591083999999998E-3</v>
      </c>
      <c r="P299" s="161">
        <v>0</v>
      </c>
      <c r="Q299" s="161">
        <v>3.1057783000000001E-3</v>
      </c>
      <c r="R299" s="161">
        <v>9.0169146000000002E-3</v>
      </c>
      <c r="T299" s="89">
        <f t="shared" si="52"/>
        <v>0.42451251724137928</v>
      </c>
    </row>
    <row r="300" spans="1:20">
      <c r="A300" s="29" t="s">
        <v>3196</v>
      </c>
      <c r="B300" s="194" t="s">
        <v>3180</v>
      </c>
      <c r="C300" s="87">
        <f t="shared" si="48"/>
        <v>2.1951227919999997E-8</v>
      </c>
      <c r="D300" s="90">
        <f t="shared" si="49"/>
        <v>4.9960246000000001E-9</v>
      </c>
      <c r="E300" s="90">
        <f t="shared" si="50"/>
        <v>4.4064587499999997E-9</v>
      </c>
      <c r="F300" s="91">
        <f t="shared" si="51"/>
        <v>4.0648874699999997E-9</v>
      </c>
      <c r="G300" s="192">
        <v>8.4838570999999992E-9</v>
      </c>
      <c r="H300" s="161">
        <v>1.4926875E-9</v>
      </c>
      <c r="I300" s="161">
        <v>2.1249675E-9</v>
      </c>
      <c r="J300" s="161">
        <v>1.2220553E-9</v>
      </c>
      <c r="K300" s="161">
        <v>1.0752876E-9</v>
      </c>
      <c r="L300" s="161">
        <v>2.6986817000000002E-9</v>
      </c>
      <c r="M300" s="161">
        <v>7.8880374999999996E-10</v>
      </c>
      <c r="N300" s="161">
        <v>2.2384864999999999E-9</v>
      </c>
      <c r="O300" s="161">
        <v>9.3534834999999997E-10</v>
      </c>
      <c r="P300" s="161">
        <v>0</v>
      </c>
      <c r="Q300" s="161">
        <v>2.4203481000000001E-10</v>
      </c>
      <c r="R300" s="161">
        <v>6.4901780999999996E-10</v>
      </c>
      <c r="T300" s="89">
        <f t="shared" si="52"/>
        <v>7.3136699137931026E-8</v>
      </c>
    </row>
    <row r="301" spans="1:20">
      <c r="A301" s="29" t="s">
        <v>3196</v>
      </c>
      <c r="B301" s="194" t="s">
        <v>3181</v>
      </c>
      <c r="C301" s="87">
        <f t="shared" si="48"/>
        <v>2.823612186E-8</v>
      </c>
      <c r="D301" s="90">
        <f t="shared" si="49"/>
        <v>6.5323921999999995E-9</v>
      </c>
      <c r="E301" s="90">
        <f t="shared" si="50"/>
        <v>6.0003999000000001E-9</v>
      </c>
      <c r="F301" s="91">
        <f t="shared" si="51"/>
        <v>3.46832476E-9</v>
      </c>
      <c r="G301" s="192">
        <v>1.2235005E-8</v>
      </c>
      <c r="H301" s="161">
        <v>2.1867589000000001E-9</v>
      </c>
      <c r="I301" s="161">
        <v>2.7681384999999998E-9</v>
      </c>
      <c r="J301" s="161">
        <v>1.789117E-9</v>
      </c>
      <c r="K301" s="161">
        <v>1.8314372E-9</v>
      </c>
      <c r="L301" s="161">
        <v>2.9118379999999999E-9</v>
      </c>
      <c r="M301" s="161">
        <v>1.0455024999999999E-9</v>
      </c>
      <c r="N301" s="161">
        <v>2.2543236E-9</v>
      </c>
      <c r="O301" s="161">
        <v>4.0970909E-10</v>
      </c>
      <c r="P301" s="161">
        <v>0</v>
      </c>
      <c r="Q301" s="161">
        <v>2.4281957999999999E-10</v>
      </c>
      <c r="R301" s="161">
        <v>5.6147248999999995E-10</v>
      </c>
      <c r="T301" s="89">
        <f t="shared" si="52"/>
        <v>1.0547418103448275E-7</v>
      </c>
    </row>
    <row r="302" spans="1:20">
      <c r="A302" s="29" t="s">
        <v>3196</v>
      </c>
      <c r="B302" s="194" t="s">
        <v>3182</v>
      </c>
      <c r="C302" s="87">
        <f t="shared" si="48"/>
        <v>2.4754921939999998E-8</v>
      </c>
      <c r="D302" s="90">
        <f t="shared" si="49"/>
        <v>5.1575790000000004E-9</v>
      </c>
      <c r="E302" s="90">
        <f t="shared" si="50"/>
        <v>5.4115661999999998E-9</v>
      </c>
      <c r="F302" s="91">
        <f t="shared" si="51"/>
        <v>3.9605087399999998E-9</v>
      </c>
      <c r="G302" s="192">
        <v>1.0225268E-8</v>
      </c>
      <c r="H302" s="161">
        <v>1.5328002E-9</v>
      </c>
      <c r="I302" s="161">
        <v>2.8757277E-9</v>
      </c>
      <c r="J302" s="161">
        <v>1.3010187999999999E-9</v>
      </c>
      <c r="K302" s="161">
        <v>1.0883848E-9</v>
      </c>
      <c r="L302" s="161">
        <v>2.7681754E-9</v>
      </c>
      <c r="M302" s="161">
        <v>1.0030383E-9</v>
      </c>
      <c r="N302" s="161">
        <v>2.2651884E-9</v>
      </c>
      <c r="O302" s="161">
        <v>8.8419854000000002E-10</v>
      </c>
      <c r="P302" s="161">
        <v>0</v>
      </c>
      <c r="Q302" s="161">
        <v>2.4512998000000002E-10</v>
      </c>
      <c r="R302" s="161">
        <v>5.6599181999999997E-10</v>
      </c>
      <c r="T302" s="89">
        <f t="shared" si="52"/>
        <v>8.8148862068965508E-8</v>
      </c>
    </row>
    <row r="303" spans="1:20">
      <c r="A303" s="29" t="s">
        <v>3196</v>
      </c>
      <c r="B303" s="194" t="s">
        <v>3183</v>
      </c>
      <c r="C303" s="87">
        <f t="shared" si="48"/>
        <v>2.3465482969999996E-8</v>
      </c>
      <c r="D303" s="90">
        <f t="shared" si="49"/>
        <v>5.1533345999999998E-9</v>
      </c>
      <c r="E303" s="90">
        <f t="shared" si="50"/>
        <v>5.1924506799999995E-9</v>
      </c>
      <c r="F303" s="91">
        <f t="shared" si="51"/>
        <v>3.7754136899999996E-9</v>
      </c>
      <c r="G303" s="192">
        <v>9.3442840000000004E-9</v>
      </c>
      <c r="H303" s="161">
        <v>1.6988097E-9</v>
      </c>
      <c r="I303" s="161">
        <v>2.7264461999999999E-9</v>
      </c>
      <c r="J303" s="161">
        <v>1.3328580000000001E-9</v>
      </c>
      <c r="K303" s="161">
        <v>1.1029436E-9</v>
      </c>
      <c r="L303" s="161">
        <v>2.7175329999999999E-9</v>
      </c>
      <c r="M303" s="161">
        <v>7.6719478000000001E-10</v>
      </c>
      <c r="N303" s="161">
        <v>2.2594932999999998E-9</v>
      </c>
      <c r="O303" s="161">
        <v>6.0532975999999998E-10</v>
      </c>
      <c r="P303" s="161">
        <v>0</v>
      </c>
      <c r="Q303" s="161">
        <v>2.4472349999999999E-10</v>
      </c>
      <c r="R303" s="161">
        <v>6.6586713000000003E-10</v>
      </c>
      <c r="T303" s="89">
        <f t="shared" si="52"/>
        <v>8.0554172413793101E-8</v>
      </c>
    </row>
    <row r="304" spans="1:20">
      <c r="A304" s="29" t="s">
        <v>3196</v>
      </c>
      <c r="B304" s="194" t="s">
        <v>3184</v>
      </c>
      <c r="C304" s="87">
        <f t="shared" si="48"/>
        <v>2.3994905E-8</v>
      </c>
      <c r="D304" s="90">
        <f t="shared" si="49"/>
        <v>5.1512062000000005E-9</v>
      </c>
      <c r="E304" s="90">
        <f t="shared" si="50"/>
        <v>4.7644152399999999E-9</v>
      </c>
      <c r="F304" s="91">
        <f t="shared" si="51"/>
        <v>3.7160755599999999E-9</v>
      </c>
      <c r="G304" s="192">
        <v>1.0363208E-8</v>
      </c>
      <c r="H304" s="161">
        <v>1.5035657999999999E-9</v>
      </c>
      <c r="I304" s="161">
        <v>2.4155113000000001E-9</v>
      </c>
      <c r="J304" s="161">
        <v>1.3359193000000001E-9</v>
      </c>
      <c r="K304" s="161">
        <v>1.086802E-9</v>
      </c>
      <c r="L304" s="161">
        <v>2.7284849E-9</v>
      </c>
      <c r="M304" s="161">
        <v>8.4533813999999998E-10</v>
      </c>
      <c r="N304" s="161">
        <v>2.2535727000000001E-9</v>
      </c>
      <c r="O304" s="161">
        <v>6.3673128999999999E-10</v>
      </c>
      <c r="P304" s="161">
        <v>0</v>
      </c>
      <c r="Q304" s="161">
        <v>2.4623520999999998E-10</v>
      </c>
      <c r="R304" s="161">
        <v>5.7953635999999996E-10</v>
      </c>
      <c r="T304" s="89">
        <f t="shared" si="52"/>
        <v>8.9337999999999989E-8</v>
      </c>
    </row>
    <row r="305" spans="1:20">
      <c r="A305" s="29" t="s">
        <v>3196</v>
      </c>
      <c r="B305" s="194" t="s">
        <v>3185</v>
      </c>
      <c r="C305" s="87">
        <f t="shared" si="48"/>
        <v>2.8583755050000002E-8</v>
      </c>
      <c r="D305" s="90">
        <f t="shared" si="49"/>
        <v>5.7408937E-9</v>
      </c>
      <c r="E305" s="90">
        <f t="shared" si="50"/>
        <v>6.8647737000000004E-9</v>
      </c>
      <c r="F305" s="91">
        <f t="shared" si="51"/>
        <v>3.6612436500000004E-9</v>
      </c>
      <c r="G305" s="192">
        <v>1.2316844E-8</v>
      </c>
      <c r="H305" s="161">
        <v>2.9149578000000002E-9</v>
      </c>
      <c r="I305" s="161">
        <v>2.7186206000000001E-9</v>
      </c>
      <c r="J305" s="161">
        <v>1.6336573999999999E-9</v>
      </c>
      <c r="K305" s="161">
        <v>1.1339195E-9</v>
      </c>
      <c r="L305" s="161">
        <v>2.9733168E-9</v>
      </c>
      <c r="M305" s="161">
        <v>1.2311953E-9</v>
      </c>
      <c r="N305" s="161">
        <v>2.2531329000000002E-9</v>
      </c>
      <c r="O305" s="161">
        <v>4.4771050999999999E-10</v>
      </c>
      <c r="P305" s="161">
        <v>0</v>
      </c>
      <c r="Q305" s="161">
        <v>2.5644886000000002E-10</v>
      </c>
      <c r="R305" s="161">
        <v>7.0395137999999998E-10</v>
      </c>
      <c r="T305" s="89">
        <f t="shared" si="52"/>
        <v>1.0617968965517241E-7</v>
      </c>
    </row>
    <row r="306" spans="1:20">
      <c r="A306" s="29" t="s">
        <v>3196</v>
      </c>
      <c r="B306" s="194" t="s">
        <v>3186</v>
      </c>
      <c r="C306" s="87">
        <f t="shared" si="48"/>
        <v>2.5656371150000003E-8</v>
      </c>
      <c r="D306" s="90">
        <f t="shared" si="49"/>
        <v>5.8658691000000007E-9</v>
      </c>
      <c r="E306" s="90">
        <f t="shared" si="50"/>
        <v>5.5218617100000002E-9</v>
      </c>
      <c r="F306" s="91">
        <f t="shared" si="51"/>
        <v>3.4545603400000004E-9</v>
      </c>
      <c r="G306" s="192">
        <v>1.0814080000000001E-8</v>
      </c>
      <c r="H306" s="161">
        <v>2.1124307000000001E-9</v>
      </c>
      <c r="I306" s="161">
        <v>2.4634927000000002E-9</v>
      </c>
      <c r="J306" s="161">
        <v>1.4710041000000001E-9</v>
      </c>
      <c r="K306" s="161">
        <v>1.5765011E-9</v>
      </c>
      <c r="L306" s="161">
        <v>2.8183639000000002E-9</v>
      </c>
      <c r="M306" s="161">
        <v>9.4593831000000006E-10</v>
      </c>
      <c r="N306" s="161">
        <v>2.2438131000000001E-9</v>
      </c>
      <c r="O306" s="161">
        <v>3.7670269999999998E-10</v>
      </c>
      <c r="P306" s="161">
        <v>0</v>
      </c>
      <c r="Q306" s="161">
        <v>2.4134184999999999E-10</v>
      </c>
      <c r="R306" s="161">
        <v>5.9270269000000002E-10</v>
      </c>
      <c r="T306" s="89">
        <f t="shared" si="52"/>
        <v>9.3224827586206896E-8</v>
      </c>
    </row>
    <row r="307" spans="1:20">
      <c r="A307" s="29" t="s">
        <v>3196</v>
      </c>
      <c r="B307" s="194" t="s">
        <v>3187</v>
      </c>
      <c r="C307" s="87">
        <f t="shared" si="48"/>
        <v>2.6238734348000001E-8</v>
      </c>
      <c r="D307" s="90">
        <f t="shared" si="49"/>
        <v>4.1719997799999995E-9</v>
      </c>
      <c r="E307" s="90">
        <f t="shared" si="50"/>
        <v>6.0924216500000005E-9</v>
      </c>
      <c r="F307" s="91">
        <f t="shared" si="51"/>
        <v>5.1977149179999999E-9</v>
      </c>
      <c r="G307" s="192">
        <v>1.0776598E-8</v>
      </c>
      <c r="H307" s="161">
        <v>1.5181561000000001E-9</v>
      </c>
      <c r="I307" s="161">
        <v>3.6883361000000001E-9</v>
      </c>
      <c r="J307" s="161">
        <v>1.1418066E-9</v>
      </c>
      <c r="K307" s="161">
        <v>8.4293258000000002E-10</v>
      </c>
      <c r="L307" s="161">
        <v>2.1872605999999999E-9</v>
      </c>
      <c r="M307" s="161">
        <v>8.8592944999999999E-10</v>
      </c>
      <c r="N307" s="161">
        <v>3.1276477000000001E-9</v>
      </c>
      <c r="O307" s="161">
        <v>1.4963997E-9</v>
      </c>
      <c r="P307" s="161">
        <v>0</v>
      </c>
      <c r="Q307" s="161">
        <v>8.4849448000000001E-11</v>
      </c>
      <c r="R307" s="161">
        <v>4.8881806999999996E-10</v>
      </c>
      <c r="T307" s="89">
        <f t="shared" si="52"/>
        <v>9.2901706896551723E-8</v>
      </c>
    </row>
    <row r="308" spans="1:20">
      <c r="A308" s="29" t="s">
        <v>3196</v>
      </c>
      <c r="B308" s="194" t="s">
        <v>3188</v>
      </c>
      <c r="C308" s="87">
        <f t="shared" ref="C308:C315" si="53">D308+E308+F308+G308</f>
        <v>3.8007970298999999E-8</v>
      </c>
      <c r="D308" s="90">
        <f t="shared" ref="D308:D315" si="54">J308+K308+L308</f>
        <v>7.0490369999999993E-9</v>
      </c>
      <c r="E308" s="90">
        <f t="shared" ref="E308:E315" si="55">H308+I308+M308</f>
        <v>9.0772723000000016E-9</v>
      </c>
      <c r="F308" s="91">
        <f t="shared" ref="F308:F315" si="56">N308+IF(O308="x",0,O308)+IF(P308="x",0,P308)+IF(Q308="x",0,Q308)+R308</f>
        <v>4.0805779989999996E-9</v>
      </c>
      <c r="G308" s="192">
        <v>1.7801082999999998E-8</v>
      </c>
      <c r="H308" s="161">
        <v>2.8178901000000001E-9</v>
      </c>
      <c r="I308" s="161">
        <v>4.8927528000000002E-9</v>
      </c>
      <c r="J308" s="161">
        <v>2.2036992999999999E-9</v>
      </c>
      <c r="K308" s="161">
        <v>2.2589157000000002E-9</v>
      </c>
      <c r="L308" s="161">
        <v>2.5864220000000001E-9</v>
      </c>
      <c r="M308" s="161">
        <v>1.3666294000000001E-9</v>
      </c>
      <c r="N308" s="161">
        <v>3.1573046000000001E-9</v>
      </c>
      <c r="O308" s="161">
        <v>5.1207565999999995E-10</v>
      </c>
      <c r="P308" s="161">
        <v>0</v>
      </c>
      <c r="Q308" s="161">
        <v>8.6319028999999994E-11</v>
      </c>
      <c r="R308" s="161">
        <v>3.2487871000000001E-10</v>
      </c>
      <c r="T308" s="89">
        <f t="shared" si="52"/>
        <v>1.5345761206896549E-7</v>
      </c>
    </row>
    <row r="309" spans="1:20">
      <c r="A309" s="29" t="s">
        <v>3196</v>
      </c>
      <c r="B309" s="194" t="s">
        <v>3189</v>
      </c>
      <c r="C309" s="87">
        <f t="shared" si="53"/>
        <v>3.1488995042999998E-8</v>
      </c>
      <c r="D309" s="90">
        <f t="shared" si="54"/>
        <v>4.4745302899999997E-9</v>
      </c>
      <c r="E309" s="90">
        <f t="shared" si="55"/>
        <v>7.9746089000000013E-9</v>
      </c>
      <c r="F309" s="91">
        <f t="shared" si="56"/>
        <v>5.0022528529999999E-9</v>
      </c>
      <c r="G309" s="192">
        <v>1.4037603000000001E-8</v>
      </c>
      <c r="H309" s="161">
        <v>1.5932721000000001E-9</v>
      </c>
      <c r="I309" s="161">
        <v>5.0942268000000003E-9</v>
      </c>
      <c r="J309" s="161">
        <v>1.2896755000000001E-9</v>
      </c>
      <c r="K309" s="161">
        <v>8.6745879000000001E-10</v>
      </c>
      <c r="L309" s="161">
        <v>2.3173959999999998E-9</v>
      </c>
      <c r="M309" s="161">
        <v>1.2871099999999999E-9</v>
      </c>
      <c r="N309" s="161">
        <v>3.1776502000000001E-9</v>
      </c>
      <c r="O309" s="161">
        <v>1.4006154000000001E-9</v>
      </c>
      <c r="P309" s="161">
        <v>0</v>
      </c>
      <c r="Q309" s="161">
        <v>9.0645542999999998E-11</v>
      </c>
      <c r="R309" s="161">
        <v>3.3334170999999998E-10</v>
      </c>
      <c r="T309" s="89">
        <f t="shared" si="52"/>
        <v>1.2101381896551724E-7</v>
      </c>
    </row>
    <row r="310" spans="1:20">
      <c r="A310" s="29" t="s">
        <v>3196</v>
      </c>
      <c r="B310" s="194" t="s">
        <v>3190</v>
      </c>
      <c r="C310" s="87">
        <f t="shared" si="53"/>
        <v>2.9074363012000001E-8</v>
      </c>
      <c r="D310" s="90">
        <f t="shared" si="54"/>
        <v>4.4665821000000004E-9</v>
      </c>
      <c r="E310" s="90">
        <f t="shared" si="55"/>
        <v>7.5642881E-9</v>
      </c>
      <c r="F310" s="91">
        <f t="shared" si="56"/>
        <v>4.6556398119999999E-9</v>
      </c>
      <c r="G310" s="192">
        <v>1.2387852999999999E-8</v>
      </c>
      <c r="H310" s="161">
        <v>1.9041453E-9</v>
      </c>
      <c r="I310" s="161">
        <v>4.8146787999999998E-9</v>
      </c>
      <c r="J310" s="161">
        <v>1.3492981999999999E-9</v>
      </c>
      <c r="K310" s="161">
        <v>8.94722E-10</v>
      </c>
      <c r="L310" s="161">
        <v>2.2225619E-9</v>
      </c>
      <c r="M310" s="161">
        <v>8.4546400000000003E-10</v>
      </c>
      <c r="N310" s="161">
        <v>3.1669855999999999E-9</v>
      </c>
      <c r="O310" s="161">
        <v>8.7839936999999997E-10</v>
      </c>
      <c r="P310" s="161">
        <v>0</v>
      </c>
      <c r="Q310" s="161">
        <v>8.9884351999999996E-11</v>
      </c>
      <c r="R310" s="161">
        <v>5.2037049000000005E-10</v>
      </c>
      <c r="T310" s="89">
        <f t="shared" si="52"/>
        <v>1.0679183620689654E-7</v>
      </c>
    </row>
    <row r="311" spans="1:20">
      <c r="A311" s="29" t="s">
        <v>3196</v>
      </c>
      <c r="B311" s="194" t="s">
        <v>3191</v>
      </c>
      <c r="C311" s="87">
        <f t="shared" si="53"/>
        <v>3.0065770502000004E-8</v>
      </c>
      <c r="D311" s="90">
        <f t="shared" si="54"/>
        <v>4.4625964200000001E-9</v>
      </c>
      <c r="E311" s="90">
        <f t="shared" si="55"/>
        <v>6.7627392500000003E-9</v>
      </c>
      <c r="F311" s="91">
        <f t="shared" si="56"/>
        <v>4.5445218319999999E-9</v>
      </c>
      <c r="G311" s="192">
        <v>1.4295913E-8</v>
      </c>
      <c r="H311" s="161">
        <v>1.5385271E-9</v>
      </c>
      <c r="I311" s="161">
        <v>4.2324151000000002E-9</v>
      </c>
      <c r="J311" s="161">
        <v>1.3550309999999999E-9</v>
      </c>
      <c r="K311" s="161">
        <v>8.6449472000000002E-10</v>
      </c>
      <c r="L311" s="161">
        <v>2.2430707E-9</v>
      </c>
      <c r="M311" s="161">
        <v>9.9179704999999992E-10</v>
      </c>
      <c r="N311" s="161">
        <v>3.1558985000000002E-9</v>
      </c>
      <c r="O311" s="161">
        <v>9.3720257999999994E-10</v>
      </c>
      <c r="P311" s="161">
        <v>0</v>
      </c>
      <c r="Q311" s="161">
        <v>9.2715221999999999E-11</v>
      </c>
      <c r="R311" s="161">
        <v>3.5870552999999999E-10</v>
      </c>
      <c r="T311" s="89">
        <f t="shared" si="52"/>
        <v>1.2324062931034481E-7</v>
      </c>
    </row>
    <row r="312" spans="1:20">
      <c r="A312" s="29" t="s">
        <v>3196</v>
      </c>
      <c r="B312" s="194" t="s">
        <v>3192</v>
      </c>
      <c r="C312" s="87">
        <f t="shared" si="53"/>
        <v>3.8658955940000006E-8</v>
      </c>
      <c r="D312" s="90">
        <f t="shared" si="54"/>
        <v>5.5668585999999999E-9</v>
      </c>
      <c r="E312" s="90">
        <f t="shared" si="55"/>
        <v>1.0695918000000002E-8</v>
      </c>
      <c r="F312" s="91">
        <f t="shared" si="56"/>
        <v>4.4418423399999997E-9</v>
      </c>
      <c r="G312" s="192">
        <v>1.7954337000000001E-8</v>
      </c>
      <c r="H312" s="161">
        <v>4.1815317000000003E-9</v>
      </c>
      <c r="I312" s="161">
        <v>4.8000243000000003E-9</v>
      </c>
      <c r="J312" s="161">
        <v>1.9125819999999998E-9</v>
      </c>
      <c r="K312" s="161">
        <v>9.5272810000000009E-10</v>
      </c>
      <c r="L312" s="161">
        <v>2.7015485E-9</v>
      </c>
      <c r="M312" s="161">
        <v>1.7143620000000001E-9</v>
      </c>
      <c r="N312" s="161">
        <v>3.1550748999999998E-9</v>
      </c>
      <c r="O312" s="161">
        <v>5.8323798000000004E-10</v>
      </c>
      <c r="P312" s="161">
        <v>0</v>
      </c>
      <c r="Q312" s="161">
        <v>1.1184154E-10</v>
      </c>
      <c r="R312" s="161">
        <v>5.9168791999999999E-10</v>
      </c>
      <c r="T312" s="89">
        <f t="shared" si="52"/>
        <v>1.5477876724137931E-7</v>
      </c>
    </row>
    <row r="313" spans="1:20">
      <c r="A313" s="29" t="s">
        <v>3196</v>
      </c>
      <c r="B313" s="194" t="s">
        <v>3193</v>
      </c>
      <c r="C313" s="87">
        <f t="shared" si="53"/>
        <v>3.3177069524999999E-8</v>
      </c>
      <c r="D313" s="90">
        <f t="shared" si="54"/>
        <v>5.8008905E-9</v>
      </c>
      <c r="E313" s="90">
        <f t="shared" si="55"/>
        <v>8.1811506000000006E-9</v>
      </c>
      <c r="F313" s="91">
        <f t="shared" si="56"/>
        <v>4.054802425E-9</v>
      </c>
      <c r="G313" s="192">
        <v>1.5140226000000001E-8</v>
      </c>
      <c r="H313" s="161">
        <v>2.6787012999999999E-9</v>
      </c>
      <c r="I313" s="161">
        <v>4.3222661000000002E-9</v>
      </c>
      <c r="J313" s="161">
        <v>1.6079938999999999E-9</v>
      </c>
      <c r="K313" s="161">
        <v>1.7815165E-9</v>
      </c>
      <c r="L313" s="161">
        <v>2.4113801E-9</v>
      </c>
      <c r="M313" s="161">
        <v>1.1801831999999999E-9</v>
      </c>
      <c r="N313" s="161">
        <v>3.1376224000000001E-9</v>
      </c>
      <c r="O313" s="161">
        <v>4.5026714000000002E-10</v>
      </c>
      <c r="P313" s="161">
        <v>0</v>
      </c>
      <c r="Q313" s="161">
        <v>8.3551794999999994E-11</v>
      </c>
      <c r="R313" s="161">
        <v>3.8336109E-10</v>
      </c>
      <c r="T313" s="89">
        <f t="shared" si="52"/>
        <v>1.3051918965517242E-7</v>
      </c>
    </row>
    <row r="314" spans="1:20">
      <c r="A314" s="29" t="s">
        <v>3196</v>
      </c>
      <c r="B314" s="194" t="s">
        <v>3194</v>
      </c>
      <c r="C314" s="87">
        <f t="shared" si="53"/>
        <v>5.5534643360000003E-8</v>
      </c>
      <c r="D314" s="90">
        <f t="shared" si="54"/>
        <v>9.7642084999999992E-9</v>
      </c>
      <c r="E314" s="90">
        <f t="shared" si="55"/>
        <v>1.4166985799999999E-8</v>
      </c>
      <c r="F314" s="91">
        <f t="shared" si="56"/>
        <v>9.1544350599999992E-9</v>
      </c>
      <c r="G314" s="192">
        <v>2.2449013999999999E-8</v>
      </c>
      <c r="H314" s="161">
        <v>2.8110623999999999E-9</v>
      </c>
      <c r="I314" s="161">
        <v>9.188926E-9</v>
      </c>
      <c r="J314" s="161">
        <v>2.2798216000000002E-9</v>
      </c>
      <c r="K314" s="161">
        <v>3.1014767000000001E-9</v>
      </c>
      <c r="L314" s="161">
        <v>4.3829101999999998E-9</v>
      </c>
      <c r="M314" s="161">
        <v>2.1669974000000001E-9</v>
      </c>
      <c r="N314" s="161">
        <v>6.3056350999999998E-9</v>
      </c>
      <c r="O314" s="161">
        <v>2.1903250999999999E-9</v>
      </c>
      <c r="P314" s="161">
        <v>0</v>
      </c>
      <c r="Q314" s="161">
        <v>1.7768073999999999E-10</v>
      </c>
      <c r="R314" s="161">
        <v>4.8079412E-10</v>
      </c>
      <c r="T314" s="89">
        <f t="shared" si="52"/>
        <v>1.9352598275862068E-7</v>
      </c>
    </row>
    <row r="315" spans="1:20">
      <c r="A315" s="29" t="s">
        <v>3196</v>
      </c>
      <c r="B315" s="194" t="s">
        <v>3195</v>
      </c>
      <c r="C315" s="87">
        <f t="shared" si="53"/>
        <v>6.8836061739999989E-8</v>
      </c>
      <c r="D315" s="90">
        <f t="shared" si="54"/>
        <v>1.19397106E-8</v>
      </c>
      <c r="E315" s="90">
        <f t="shared" si="55"/>
        <v>2.08997236E-8</v>
      </c>
      <c r="F315" s="91">
        <f t="shared" si="56"/>
        <v>7.491074539999999E-9</v>
      </c>
      <c r="G315" s="192">
        <v>2.8505553E-8</v>
      </c>
      <c r="H315" s="161">
        <v>6.6763133000000003E-9</v>
      </c>
      <c r="I315" s="161">
        <v>1.0220447E-8</v>
      </c>
      <c r="J315" s="161">
        <v>3.2570487E-9</v>
      </c>
      <c r="K315" s="161">
        <v>3.3166258999999999E-9</v>
      </c>
      <c r="L315" s="161">
        <v>5.3660359999999998E-9</v>
      </c>
      <c r="M315" s="161">
        <v>4.0029633000000002E-9</v>
      </c>
      <c r="N315" s="161">
        <v>6.3787856999999999E-9</v>
      </c>
      <c r="O315" s="161">
        <v>1.0180412999999999E-9</v>
      </c>
      <c r="P315" s="161">
        <v>0</v>
      </c>
      <c r="Q315" s="161">
        <v>2.0871363000000001E-10</v>
      </c>
      <c r="R315" s="161">
        <v>-1.1446609E-10</v>
      </c>
      <c r="T315" s="89">
        <f t="shared" si="52"/>
        <v>2.4573752586206894E-7</v>
      </c>
    </row>
    <row r="317" spans="1:20">
      <c r="B317" s="1" t="s">
        <v>3197</v>
      </c>
    </row>
    <row r="318" spans="1:20">
      <c r="A318" s="29" t="s">
        <v>52</v>
      </c>
      <c r="B318" s="194" t="s">
        <v>3154</v>
      </c>
      <c r="C318" s="87">
        <f t="shared" ref="C318:C334" si="57">D318+E318+F318+G318</f>
        <v>6.1873930030000004</v>
      </c>
      <c r="D318" s="90">
        <f t="shared" ref="D318:D334" si="58">J318+K318+L318</f>
        <v>0.51008673699999996</v>
      </c>
      <c r="E318" s="90">
        <f t="shared" ref="E318:E334" si="59">H318+I318+M318</f>
        <v>3.085447066</v>
      </c>
      <c r="F318" s="91">
        <f t="shared" ref="F318:F334" si="60">N318+IF(O318="x",0,O318)+IF(P318="x",0,P318)+IF(Q318="x",0,Q318)+R318</f>
        <v>0.32831140000000003</v>
      </c>
      <c r="G318" s="192">
        <v>2.2635478</v>
      </c>
      <c r="H318" s="161">
        <v>7.2303225999999998E-2</v>
      </c>
      <c r="I318" s="161">
        <v>2.9849671</v>
      </c>
      <c r="J318" s="161">
        <v>0.42721367999999998</v>
      </c>
      <c r="K318" s="161">
        <v>3.6400670000000003E-2</v>
      </c>
      <c r="L318" s="161">
        <v>4.6472386999999997E-2</v>
      </c>
      <c r="M318" s="161">
        <v>2.8176739999999999E-2</v>
      </c>
      <c r="N318" s="161">
        <v>4.8054746000000002E-2</v>
      </c>
      <c r="O318" s="161">
        <v>1.2853760000000001E-2</v>
      </c>
      <c r="P318" s="161">
        <v>0</v>
      </c>
      <c r="Q318" s="161">
        <v>0.21338482</v>
      </c>
      <c r="R318" s="161">
        <v>5.4018073999999999E-2</v>
      </c>
      <c r="T318" s="89">
        <f t="shared" ref="T318:T381" si="61">G318/0.116</f>
        <v>19.513343103448275</v>
      </c>
    </row>
    <row r="319" spans="1:20">
      <c r="A319" s="29" t="s">
        <v>52</v>
      </c>
      <c r="B319" s="194" t="s">
        <v>3155</v>
      </c>
      <c r="C319" s="87">
        <f t="shared" si="57"/>
        <v>8.9092301420000002</v>
      </c>
      <c r="D319" s="90">
        <f t="shared" si="58"/>
        <v>0.80174054100000003</v>
      </c>
      <c r="E319" s="90">
        <f t="shared" si="59"/>
        <v>4.0974678469999999</v>
      </c>
      <c r="F319" s="91">
        <f t="shared" si="60"/>
        <v>0.40149475400000001</v>
      </c>
      <c r="G319" s="192">
        <v>3.608527</v>
      </c>
      <c r="H319" s="161">
        <v>7.5650640000000005E-2</v>
      </c>
      <c r="I319" s="161">
        <v>3.9922211000000001</v>
      </c>
      <c r="J319" s="161">
        <v>0.68407529</v>
      </c>
      <c r="K319" s="161">
        <v>5.0793603999999999E-2</v>
      </c>
      <c r="L319" s="161">
        <v>6.6871647000000006E-2</v>
      </c>
      <c r="M319" s="161">
        <v>2.9596107E-2</v>
      </c>
      <c r="N319" s="161">
        <v>6.7101216000000005E-2</v>
      </c>
      <c r="O319" s="161">
        <v>1.3421326000000001E-2</v>
      </c>
      <c r="P319" s="161">
        <v>0</v>
      </c>
      <c r="Q319" s="161">
        <v>0.26750131999999999</v>
      </c>
      <c r="R319" s="161">
        <v>5.3470891999999999E-2</v>
      </c>
      <c r="T319" s="89">
        <f t="shared" si="61"/>
        <v>31.107991379310345</v>
      </c>
    </row>
    <row r="320" spans="1:20">
      <c r="A320" s="29" t="s">
        <v>52</v>
      </c>
      <c r="B320" s="194" t="s">
        <v>3156</v>
      </c>
      <c r="C320" s="87">
        <f t="shared" si="57"/>
        <v>10.313572039</v>
      </c>
      <c r="D320" s="90">
        <f t="shared" si="58"/>
        <v>1.097032765</v>
      </c>
      <c r="E320" s="90">
        <f t="shared" si="59"/>
        <v>4.8130472529999997</v>
      </c>
      <c r="F320" s="91">
        <f t="shared" si="60"/>
        <v>0.515101221</v>
      </c>
      <c r="G320" s="192">
        <v>3.8883907999999998</v>
      </c>
      <c r="H320" s="161">
        <v>0.1167827</v>
      </c>
      <c r="I320" s="161">
        <v>4.6451055999999999</v>
      </c>
      <c r="J320" s="161">
        <v>0.91626958999999997</v>
      </c>
      <c r="K320" s="161">
        <v>8.3458718000000001E-2</v>
      </c>
      <c r="L320" s="161">
        <v>9.7304456999999997E-2</v>
      </c>
      <c r="M320" s="161">
        <v>5.1158953E-2</v>
      </c>
      <c r="N320" s="161">
        <v>9.3385426999999993E-2</v>
      </c>
      <c r="O320" s="161">
        <v>1.8007854E-2</v>
      </c>
      <c r="P320" s="161">
        <v>0</v>
      </c>
      <c r="Q320" s="161">
        <v>0.29619044</v>
      </c>
      <c r="R320" s="161">
        <v>0.1075175</v>
      </c>
      <c r="T320" s="89">
        <f t="shared" si="61"/>
        <v>33.520610344827581</v>
      </c>
    </row>
    <row r="321" spans="1:20">
      <c r="A321" s="29" t="s">
        <v>52</v>
      </c>
      <c r="B321" s="194" t="s">
        <v>3157</v>
      </c>
      <c r="C321" s="87">
        <f t="shared" si="57"/>
        <v>7.0674264849999995</v>
      </c>
      <c r="D321" s="90">
        <f t="shared" si="58"/>
        <v>0.597482607</v>
      </c>
      <c r="E321" s="90">
        <f t="shared" si="59"/>
        <v>3.576557373</v>
      </c>
      <c r="F321" s="91">
        <f t="shared" si="60"/>
        <v>0.31152900499999997</v>
      </c>
      <c r="G321" s="192">
        <v>2.5818574999999999</v>
      </c>
      <c r="H321" s="161">
        <v>7.6424018999999996E-2</v>
      </c>
      <c r="I321" s="161">
        <v>3.4679237000000001</v>
      </c>
      <c r="J321" s="161">
        <v>0.49423961999999999</v>
      </c>
      <c r="K321" s="161">
        <v>4.6315393000000003E-2</v>
      </c>
      <c r="L321" s="161">
        <v>5.6927593999999998E-2</v>
      </c>
      <c r="M321" s="161">
        <v>3.2209653999999997E-2</v>
      </c>
      <c r="N321" s="161">
        <v>5.6342914000000001E-2</v>
      </c>
      <c r="O321" s="161">
        <v>1.9019069999999999E-2</v>
      </c>
      <c r="P321" s="161">
        <v>0</v>
      </c>
      <c r="Q321" s="161">
        <v>0.19166211</v>
      </c>
      <c r="R321" s="161">
        <v>4.4504911000000001E-2</v>
      </c>
      <c r="T321" s="89">
        <f t="shared" si="61"/>
        <v>22.257392241379307</v>
      </c>
    </row>
    <row r="322" spans="1:20">
      <c r="A322" s="29" t="s">
        <v>52</v>
      </c>
      <c r="B322" s="194" t="s">
        <v>3158</v>
      </c>
      <c r="C322" s="87">
        <f t="shared" si="57"/>
        <v>5.6813737499999997</v>
      </c>
      <c r="D322" s="90">
        <f t="shared" si="58"/>
        <v>0.42355981100000001</v>
      </c>
      <c r="E322" s="90">
        <f t="shared" si="59"/>
        <v>2.4051586379999996</v>
      </c>
      <c r="F322" s="91">
        <f t="shared" si="60"/>
        <v>0.29278210099999996</v>
      </c>
      <c r="G322" s="192">
        <v>2.5598732000000002</v>
      </c>
      <c r="H322" s="161">
        <v>6.5799903000000007E-2</v>
      </c>
      <c r="I322" s="161">
        <v>2.3162018</v>
      </c>
      <c r="J322" s="161">
        <v>0.34381011</v>
      </c>
      <c r="K322" s="161">
        <v>3.7601131000000003E-2</v>
      </c>
      <c r="L322" s="161">
        <v>4.2148570000000003E-2</v>
      </c>
      <c r="M322" s="161">
        <v>2.3156935E-2</v>
      </c>
      <c r="N322" s="161">
        <v>4.5659974999999998E-2</v>
      </c>
      <c r="O322" s="161">
        <v>1.5714914E-2</v>
      </c>
      <c r="P322" s="161">
        <v>0</v>
      </c>
      <c r="Q322" s="161">
        <v>0.18975386</v>
      </c>
      <c r="R322" s="161">
        <v>4.1653351999999998E-2</v>
      </c>
      <c r="T322" s="89">
        <f t="shared" si="61"/>
        <v>22.067872413793104</v>
      </c>
    </row>
    <row r="323" spans="1:20">
      <c r="A323" s="29" t="s">
        <v>52</v>
      </c>
      <c r="B323" s="194" t="s">
        <v>3159</v>
      </c>
      <c r="C323" s="87">
        <f t="shared" si="57"/>
        <v>10.199935217</v>
      </c>
      <c r="D323" s="90">
        <f t="shared" si="58"/>
        <v>1.285549423</v>
      </c>
      <c r="E323" s="90">
        <f t="shared" si="59"/>
        <v>4.2363481370000002</v>
      </c>
      <c r="F323" s="91">
        <f t="shared" si="60"/>
        <v>0.47325445700000002</v>
      </c>
      <c r="G323" s="192">
        <v>4.2047831999999996</v>
      </c>
      <c r="H323" s="161">
        <v>0.10277066</v>
      </c>
      <c r="I323" s="161">
        <v>4.0802509000000002</v>
      </c>
      <c r="J323" s="161">
        <v>1.1141713</v>
      </c>
      <c r="K323" s="161">
        <v>6.4765133000000003E-2</v>
      </c>
      <c r="L323" s="161">
        <v>0.10661299</v>
      </c>
      <c r="M323" s="161">
        <v>5.3326577E-2</v>
      </c>
      <c r="N323" s="161">
        <v>9.2828456000000004E-2</v>
      </c>
      <c r="O323" s="161">
        <v>1.4907101000000001E-2</v>
      </c>
      <c r="P323" s="161">
        <v>0</v>
      </c>
      <c r="Q323" s="161">
        <v>0.19282682000000001</v>
      </c>
      <c r="R323" s="161">
        <v>0.17269208</v>
      </c>
      <c r="T323" s="89">
        <f t="shared" si="61"/>
        <v>36.248131034482753</v>
      </c>
    </row>
    <row r="324" spans="1:20">
      <c r="A324" s="29" t="s">
        <v>52</v>
      </c>
      <c r="B324" s="194" t="s">
        <v>3160</v>
      </c>
      <c r="C324" s="87">
        <f t="shared" si="57"/>
        <v>6.2012513620000007</v>
      </c>
      <c r="D324" s="90">
        <f t="shared" si="58"/>
        <v>0.50000712000000003</v>
      </c>
      <c r="E324" s="90">
        <f t="shared" si="59"/>
        <v>3.7170071870000001</v>
      </c>
      <c r="F324" s="91">
        <f t="shared" si="60"/>
        <v>0.359701255</v>
      </c>
      <c r="G324" s="192">
        <v>1.6245358000000001</v>
      </c>
      <c r="H324" s="161">
        <v>8.3447977000000007E-2</v>
      </c>
      <c r="I324" s="161">
        <v>3.5995835999999999</v>
      </c>
      <c r="J324" s="161">
        <v>0.39966553999999999</v>
      </c>
      <c r="K324" s="161">
        <v>4.5166770000000002E-2</v>
      </c>
      <c r="L324" s="161">
        <v>5.5174809999999998E-2</v>
      </c>
      <c r="M324" s="161">
        <v>3.3975610000000003E-2</v>
      </c>
      <c r="N324" s="161">
        <v>5.6800305000000002E-2</v>
      </c>
      <c r="O324" s="161">
        <v>2.1226945000000001E-2</v>
      </c>
      <c r="P324" s="161">
        <v>0</v>
      </c>
      <c r="Q324" s="161">
        <v>0.22715162</v>
      </c>
      <c r="R324" s="161">
        <v>5.4522385E-2</v>
      </c>
      <c r="T324" s="89">
        <f t="shared" si="61"/>
        <v>14.004618965517242</v>
      </c>
    </row>
    <row r="325" spans="1:20">
      <c r="A325" s="29" t="s">
        <v>52</v>
      </c>
      <c r="B325" s="194" t="s">
        <v>3161</v>
      </c>
      <c r="C325" s="87">
        <f t="shared" si="57"/>
        <v>7.7352136652999999</v>
      </c>
      <c r="D325" s="90">
        <f t="shared" si="58"/>
        <v>0.52706433899999994</v>
      </c>
      <c r="E325" s="90">
        <f t="shared" si="59"/>
        <v>2.9707043950000003</v>
      </c>
      <c r="F325" s="91">
        <f t="shared" si="60"/>
        <v>0.47401423130000003</v>
      </c>
      <c r="G325" s="192">
        <v>3.7634306999999998</v>
      </c>
      <c r="H325" s="161">
        <v>5.5212817999999997E-2</v>
      </c>
      <c r="I325" s="161">
        <v>2.9019110000000001</v>
      </c>
      <c r="J325" s="161">
        <v>0.47019994999999998</v>
      </c>
      <c r="K325" s="161">
        <v>3.0771649000000002E-2</v>
      </c>
      <c r="L325" s="161">
        <v>2.609274E-2</v>
      </c>
      <c r="M325" s="161">
        <v>1.3580577E-2</v>
      </c>
      <c r="N325" s="161">
        <v>2.0119682E-2</v>
      </c>
      <c r="O325" s="161">
        <v>6.9510993000000002E-3</v>
      </c>
      <c r="P325" s="161">
        <v>0</v>
      </c>
      <c r="Q325" s="161">
        <v>0.42255998</v>
      </c>
      <c r="R325" s="161">
        <v>2.4383470000000001E-2</v>
      </c>
      <c r="T325" s="89">
        <f t="shared" si="61"/>
        <v>32.443368103448272</v>
      </c>
    </row>
    <row r="326" spans="1:20">
      <c r="A326" s="29" t="s">
        <v>52</v>
      </c>
      <c r="B326" s="194" t="s">
        <v>3162</v>
      </c>
      <c r="C326" s="87">
        <f t="shared" si="57"/>
        <v>6.1014367380999994</v>
      </c>
      <c r="D326" s="90">
        <f t="shared" si="58"/>
        <v>0.40161487299999998</v>
      </c>
      <c r="E326" s="90">
        <f t="shared" si="59"/>
        <v>2.3345107749999996</v>
      </c>
      <c r="F326" s="91">
        <f t="shared" si="60"/>
        <v>0.39039559010000002</v>
      </c>
      <c r="G326" s="192">
        <v>2.9749154999999998</v>
      </c>
      <c r="H326" s="161">
        <v>7.3282386000000005E-2</v>
      </c>
      <c r="I326" s="161">
        <v>2.2423183</v>
      </c>
      <c r="J326" s="161">
        <v>0.32864441999999999</v>
      </c>
      <c r="K326" s="161">
        <v>3.7167084000000003E-2</v>
      </c>
      <c r="L326" s="161">
        <v>3.5803369000000002E-2</v>
      </c>
      <c r="M326" s="161">
        <v>1.8910089000000001E-2</v>
      </c>
      <c r="N326" s="161">
        <v>2.8688436000000001E-2</v>
      </c>
      <c r="O326" s="161">
        <v>9.4194020999999999E-3</v>
      </c>
      <c r="P326" s="161">
        <v>0</v>
      </c>
      <c r="Q326" s="161">
        <v>0.32286828000000001</v>
      </c>
      <c r="R326" s="161">
        <v>2.9419471999999999E-2</v>
      </c>
      <c r="T326" s="89">
        <f t="shared" si="61"/>
        <v>25.645823275862067</v>
      </c>
    </row>
    <row r="327" spans="1:20">
      <c r="A327" s="29" t="s">
        <v>52</v>
      </c>
      <c r="B327" s="194" t="s">
        <v>3163</v>
      </c>
      <c r="C327" s="87">
        <f t="shared" si="57"/>
        <v>1.8648533281000002</v>
      </c>
      <c r="D327" s="90">
        <f t="shared" si="58"/>
        <v>0.140329172</v>
      </c>
      <c r="E327" s="90">
        <f t="shared" si="59"/>
        <v>0.59877109299999998</v>
      </c>
      <c r="F327" s="91">
        <f t="shared" si="60"/>
        <v>0.11040756310000001</v>
      </c>
      <c r="G327" s="192">
        <v>1.0153455</v>
      </c>
      <c r="H327" s="161">
        <v>3.8890813000000003E-2</v>
      </c>
      <c r="I327" s="161">
        <v>0.54966647999999996</v>
      </c>
      <c r="J327" s="161">
        <v>8.9485291999999994E-2</v>
      </c>
      <c r="K327" s="161">
        <v>3.0171380000000001E-2</v>
      </c>
      <c r="L327" s="161">
        <v>2.06725E-2</v>
      </c>
      <c r="M327" s="161">
        <v>1.02138E-2</v>
      </c>
      <c r="N327" s="161">
        <v>1.9508378E-2</v>
      </c>
      <c r="O327" s="161">
        <v>5.6542470999999999E-3</v>
      </c>
      <c r="P327" s="161">
        <v>0</v>
      </c>
      <c r="Q327" s="161">
        <v>7.0602810000000002E-2</v>
      </c>
      <c r="R327" s="161">
        <v>1.4642128000000001E-2</v>
      </c>
      <c r="T327" s="89">
        <f t="shared" si="61"/>
        <v>8.7529784482758615</v>
      </c>
    </row>
    <row r="328" spans="1:20">
      <c r="A328" s="29" t="s">
        <v>52</v>
      </c>
      <c r="B328" s="194" t="s">
        <v>3164</v>
      </c>
      <c r="C328" s="87">
        <f t="shared" si="57"/>
        <v>2.1076816012999999</v>
      </c>
      <c r="D328" s="90">
        <f t="shared" si="58"/>
        <v>0.15804475299999998</v>
      </c>
      <c r="E328" s="90">
        <f t="shared" si="59"/>
        <v>0.67342492899999995</v>
      </c>
      <c r="F328" s="91">
        <f t="shared" si="60"/>
        <v>0.11914771930000001</v>
      </c>
      <c r="G328" s="192">
        <v>1.1570642</v>
      </c>
      <c r="H328" s="161">
        <v>4.2097814999999997E-2</v>
      </c>
      <c r="I328" s="161">
        <v>0.62055258000000002</v>
      </c>
      <c r="J328" s="161">
        <v>0.10501499</v>
      </c>
      <c r="K328" s="161">
        <v>3.1471746000000002E-2</v>
      </c>
      <c r="L328" s="161">
        <v>2.1558016999999999E-2</v>
      </c>
      <c r="M328" s="161">
        <v>1.0774534000000001E-2</v>
      </c>
      <c r="N328" s="161">
        <v>2.0209100000000001E-2</v>
      </c>
      <c r="O328" s="161">
        <v>6.0453473000000001E-3</v>
      </c>
      <c r="P328" s="161">
        <v>0</v>
      </c>
      <c r="Q328" s="161">
        <v>7.9857299000000007E-2</v>
      </c>
      <c r="R328" s="161">
        <v>1.3035972999999999E-2</v>
      </c>
      <c r="T328" s="89">
        <f t="shared" si="61"/>
        <v>9.9746913793103449</v>
      </c>
    </row>
    <row r="329" spans="1:20">
      <c r="A329" s="29" t="s">
        <v>52</v>
      </c>
      <c r="B329" s="194" t="s">
        <v>3165</v>
      </c>
      <c r="C329" s="87">
        <f t="shared" si="57"/>
        <v>2.1500829049999997</v>
      </c>
      <c r="D329" s="90">
        <f t="shared" si="58"/>
        <v>0.16477370699999999</v>
      </c>
      <c r="E329" s="90">
        <f t="shared" si="59"/>
        <v>0.73447635900000008</v>
      </c>
      <c r="F329" s="91">
        <f t="shared" si="60"/>
        <v>0.11405393900000001</v>
      </c>
      <c r="G329" s="192">
        <v>1.1367788999999999</v>
      </c>
      <c r="H329" s="161">
        <v>4.0466687000000001E-2</v>
      </c>
      <c r="I329" s="161">
        <v>0.68399655000000004</v>
      </c>
      <c r="J329" s="161">
        <v>0.11454087</v>
      </c>
      <c r="K329" s="161">
        <v>3.0836057E-2</v>
      </c>
      <c r="L329" s="161">
        <v>1.9396779999999999E-2</v>
      </c>
      <c r="M329" s="161">
        <v>1.0013121999999999E-2</v>
      </c>
      <c r="N329" s="161">
        <v>1.7939257E-2</v>
      </c>
      <c r="O329" s="161">
        <v>5.7434610000000001E-3</v>
      </c>
      <c r="P329" s="161">
        <v>0</v>
      </c>
      <c r="Q329" s="161">
        <v>7.6395957E-2</v>
      </c>
      <c r="R329" s="161">
        <v>1.3975263999999999E-2</v>
      </c>
      <c r="T329" s="89">
        <f t="shared" si="61"/>
        <v>9.7998181034482741</v>
      </c>
    </row>
    <row r="330" spans="1:20">
      <c r="A330" s="29" t="s">
        <v>52</v>
      </c>
      <c r="B330" s="194" t="s">
        <v>3166</v>
      </c>
      <c r="C330" s="87">
        <f t="shared" si="57"/>
        <v>3.7149639470000002</v>
      </c>
      <c r="D330" s="90">
        <f t="shared" si="58"/>
        <v>0.25530050100000001</v>
      </c>
      <c r="E330" s="90">
        <f t="shared" si="59"/>
        <v>1.3953277870000003</v>
      </c>
      <c r="F330" s="91">
        <f t="shared" si="60"/>
        <v>0.239255259</v>
      </c>
      <c r="G330" s="192">
        <v>1.8250804</v>
      </c>
      <c r="H330" s="161">
        <v>4.8238138E-2</v>
      </c>
      <c r="I330" s="161">
        <v>1.3339981000000001</v>
      </c>
      <c r="J330" s="161">
        <v>0.19975338000000001</v>
      </c>
      <c r="K330" s="161">
        <v>3.0290151000000001E-2</v>
      </c>
      <c r="L330" s="161">
        <v>2.525697E-2</v>
      </c>
      <c r="M330" s="161">
        <v>1.3091548999999999E-2</v>
      </c>
      <c r="N330" s="161">
        <v>2.2339326E-2</v>
      </c>
      <c r="O330" s="161">
        <v>6.6919550000000003E-3</v>
      </c>
      <c r="P330" s="161">
        <v>0</v>
      </c>
      <c r="Q330" s="161">
        <v>0.18578032</v>
      </c>
      <c r="R330" s="161">
        <v>2.4443658E-2</v>
      </c>
      <c r="T330" s="89">
        <f t="shared" si="61"/>
        <v>15.733451724137931</v>
      </c>
    </row>
    <row r="331" spans="1:20">
      <c r="A331" s="29" t="s">
        <v>52</v>
      </c>
      <c r="B331" s="194" t="s">
        <v>3167</v>
      </c>
      <c r="C331" s="87">
        <f t="shared" si="57"/>
        <v>5.3944064285</v>
      </c>
      <c r="D331" s="90">
        <f t="shared" si="58"/>
        <v>0.331093729</v>
      </c>
      <c r="E331" s="90">
        <f t="shared" si="59"/>
        <v>2.0319436930000001</v>
      </c>
      <c r="F331" s="91">
        <f t="shared" si="60"/>
        <v>0.3176413065</v>
      </c>
      <c r="G331" s="192">
        <v>2.7137277000000002</v>
      </c>
      <c r="H331" s="161">
        <v>5.7738198999999997E-2</v>
      </c>
      <c r="I331" s="161">
        <v>1.9581284999999999</v>
      </c>
      <c r="J331" s="161">
        <v>0.27065214999999998</v>
      </c>
      <c r="K331" s="161">
        <v>3.1480049000000003E-2</v>
      </c>
      <c r="L331" s="161">
        <v>2.8961529999999999E-2</v>
      </c>
      <c r="M331" s="161">
        <v>1.6076994000000001E-2</v>
      </c>
      <c r="N331" s="161">
        <v>2.6028003000000001E-2</v>
      </c>
      <c r="O331" s="161">
        <v>8.2275725000000004E-3</v>
      </c>
      <c r="P331" s="161">
        <v>0</v>
      </c>
      <c r="Q331" s="161">
        <v>0.24195696</v>
      </c>
      <c r="R331" s="161">
        <v>4.1428771000000003E-2</v>
      </c>
      <c r="T331" s="89">
        <f t="shared" si="61"/>
        <v>23.394204310344829</v>
      </c>
    </row>
    <row r="332" spans="1:20">
      <c r="A332" s="29" t="s">
        <v>52</v>
      </c>
      <c r="B332" s="194" t="s">
        <v>3168</v>
      </c>
      <c r="C332" s="87">
        <f t="shared" si="57"/>
        <v>5.6088993609000006</v>
      </c>
      <c r="D332" s="90">
        <f t="shared" si="58"/>
        <v>0.33640070500000002</v>
      </c>
      <c r="E332" s="90">
        <f t="shared" si="59"/>
        <v>2.1053577050000003</v>
      </c>
      <c r="F332" s="91">
        <f t="shared" si="60"/>
        <v>0.33314555089999998</v>
      </c>
      <c r="G332" s="192">
        <v>2.8339954000000001</v>
      </c>
      <c r="H332" s="161">
        <v>6.0593154000000003E-2</v>
      </c>
      <c r="I332" s="161">
        <v>2.0273267000000001</v>
      </c>
      <c r="J332" s="161">
        <v>0.27168609999999999</v>
      </c>
      <c r="K332" s="161">
        <v>3.3400039999999999E-2</v>
      </c>
      <c r="L332" s="161">
        <v>3.1314565000000003E-2</v>
      </c>
      <c r="M332" s="161">
        <v>1.7437851000000001E-2</v>
      </c>
      <c r="N332" s="161">
        <v>2.9423110999999998E-2</v>
      </c>
      <c r="O332" s="161">
        <v>8.9175438999999999E-3</v>
      </c>
      <c r="P332" s="161">
        <v>0</v>
      </c>
      <c r="Q332" s="161">
        <v>0.24565312</v>
      </c>
      <c r="R332" s="161">
        <v>4.9151776000000001E-2</v>
      </c>
      <c r="T332" s="89">
        <f t="shared" si="61"/>
        <v>24.430994827586208</v>
      </c>
    </row>
    <row r="333" spans="1:20">
      <c r="A333" s="29" t="s">
        <v>52</v>
      </c>
      <c r="B333" s="194" t="s">
        <v>3169</v>
      </c>
      <c r="C333" s="87">
        <f t="shared" si="57"/>
        <v>2.9242310967999998</v>
      </c>
      <c r="D333" s="90">
        <f t="shared" si="58"/>
        <v>0.20569852499999999</v>
      </c>
      <c r="E333" s="90">
        <f t="shared" si="59"/>
        <v>0.996425848</v>
      </c>
      <c r="F333" s="91">
        <f t="shared" si="60"/>
        <v>0.24158692380000002</v>
      </c>
      <c r="G333" s="192">
        <v>1.4805197999999999</v>
      </c>
      <c r="H333" s="161">
        <v>3.5678451999999999E-2</v>
      </c>
      <c r="I333" s="161">
        <v>0.94969028</v>
      </c>
      <c r="J333" s="161">
        <v>0.15534866</v>
      </c>
      <c r="K333" s="161">
        <v>2.7304847E-2</v>
      </c>
      <c r="L333" s="161">
        <v>2.3045018E-2</v>
      </c>
      <c r="M333" s="161">
        <v>1.1057116000000001E-2</v>
      </c>
      <c r="N333" s="161">
        <v>2.2826922999999999E-2</v>
      </c>
      <c r="O333" s="161">
        <v>5.2568258E-3</v>
      </c>
      <c r="P333" s="161">
        <v>0</v>
      </c>
      <c r="Q333" s="161">
        <v>0.18513413000000001</v>
      </c>
      <c r="R333" s="161">
        <v>2.8369044999999999E-2</v>
      </c>
      <c r="T333" s="89">
        <f t="shared" si="61"/>
        <v>12.763101724137931</v>
      </c>
    </row>
    <row r="334" spans="1:20">
      <c r="A334" s="29" t="s">
        <v>52</v>
      </c>
      <c r="B334" s="194" t="s">
        <v>3170</v>
      </c>
      <c r="C334" s="87">
        <f t="shared" si="57"/>
        <v>1.8461553279</v>
      </c>
      <c r="D334" s="90">
        <f t="shared" si="58"/>
        <v>0.14752258600000001</v>
      </c>
      <c r="E334" s="90">
        <f t="shared" si="59"/>
        <v>0.760347632</v>
      </c>
      <c r="F334" s="91">
        <f t="shared" si="60"/>
        <v>0.1392440999</v>
      </c>
      <c r="G334" s="192">
        <v>0.79904101000000005</v>
      </c>
      <c r="H334" s="161">
        <v>4.0017200000000003E-2</v>
      </c>
      <c r="I334" s="161">
        <v>0.70884431000000003</v>
      </c>
      <c r="J334" s="161">
        <v>9.7712884999999999E-2</v>
      </c>
      <c r="K334" s="161">
        <v>2.7243182000000001E-2</v>
      </c>
      <c r="L334" s="161">
        <v>2.2566519E-2</v>
      </c>
      <c r="M334" s="161">
        <v>1.1486122E-2</v>
      </c>
      <c r="N334" s="161">
        <v>2.0334741E-2</v>
      </c>
      <c r="O334" s="161">
        <v>5.7185528999999999E-3</v>
      </c>
      <c r="P334" s="161">
        <v>0</v>
      </c>
      <c r="Q334" s="161">
        <v>9.4321881999999996E-2</v>
      </c>
      <c r="R334" s="161">
        <v>1.8868923999999999E-2</v>
      </c>
      <c r="T334" s="89">
        <f t="shared" si="61"/>
        <v>6.888284568965517</v>
      </c>
    </row>
    <row r="336" spans="1:20">
      <c r="B336" s="1" t="s">
        <v>3223</v>
      </c>
      <c r="T336" s="89">
        <f t="shared" si="61"/>
        <v>0</v>
      </c>
    </row>
    <row r="337" spans="1:20">
      <c r="A337" s="29" t="s">
        <v>26</v>
      </c>
      <c r="B337" s="194" t="s">
        <v>3198</v>
      </c>
      <c r="C337" s="87">
        <f t="shared" ref="C337:C361" si="62">D337+E337+F337+G337</f>
        <v>48.347659699999994</v>
      </c>
      <c r="D337" s="90">
        <f t="shared" ref="D337:D361" si="63">J337+K337+L337</f>
        <v>9.3923291999999989</v>
      </c>
      <c r="E337" s="90">
        <f t="shared" ref="E337:E361" si="64">H337+I337+M337</f>
        <v>9.4165709999999994</v>
      </c>
      <c r="F337" s="91">
        <f t="shared" ref="F337:F361" si="65">N337+IF(O337="x",0,O337)+IF(P337="x",0,P337)+IF(Q337="x",0,Q337)+R337</f>
        <v>7.7944575</v>
      </c>
      <c r="G337" s="192">
        <v>21.744302000000001</v>
      </c>
      <c r="H337" s="161">
        <v>3.5957439999999998</v>
      </c>
      <c r="I337" s="161">
        <v>3.6962994</v>
      </c>
      <c r="J337" s="161">
        <v>2.9015401000000001</v>
      </c>
      <c r="K337" s="161">
        <v>2.0465621000000001</v>
      </c>
      <c r="L337" s="161">
        <v>4.4442269999999997</v>
      </c>
      <c r="M337" s="161">
        <v>2.1245276</v>
      </c>
      <c r="N337" s="161">
        <v>3.6606643000000001</v>
      </c>
      <c r="O337" s="161">
        <v>0.26757621999999998</v>
      </c>
      <c r="P337" s="161">
        <v>0</v>
      </c>
      <c r="Q337" s="161">
        <v>0.14306078</v>
      </c>
      <c r="R337" s="161">
        <v>3.7231562</v>
      </c>
      <c r="T337" s="89">
        <f t="shared" si="61"/>
        <v>187.45087931034482</v>
      </c>
    </row>
    <row r="338" spans="1:20">
      <c r="A338" s="29" t="s">
        <v>26</v>
      </c>
      <c r="B338" s="194" t="s">
        <v>3199</v>
      </c>
      <c r="C338" s="87">
        <f t="shared" si="62"/>
        <v>32.797458759999998</v>
      </c>
      <c r="D338" s="90">
        <f t="shared" si="63"/>
        <v>8.0832595000000005</v>
      </c>
      <c r="E338" s="90">
        <f t="shared" si="64"/>
        <v>5.6579731399999993</v>
      </c>
      <c r="F338" s="91">
        <f t="shared" si="65"/>
        <v>5.2351331200000004</v>
      </c>
      <c r="G338" s="192">
        <v>13.821092999999999</v>
      </c>
      <c r="H338" s="161">
        <v>2.2652779999999999</v>
      </c>
      <c r="I338" s="161">
        <v>2.3989243999999998</v>
      </c>
      <c r="J338" s="161">
        <v>2.1334689999999998</v>
      </c>
      <c r="K338" s="161">
        <v>2.0785857999999999</v>
      </c>
      <c r="L338" s="161">
        <v>3.8712046999999998</v>
      </c>
      <c r="M338" s="161">
        <v>0.99377073999999999</v>
      </c>
      <c r="N338" s="161">
        <v>3.6434719000000002</v>
      </c>
      <c r="O338" s="161">
        <v>0.52214914999999995</v>
      </c>
      <c r="P338" s="161">
        <v>0</v>
      </c>
      <c r="Q338" s="161">
        <v>0.14207806000000001</v>
      </c>
      <c r="R338" s="161">
        <v>0.92743401000000003</v>
      </c>
      <c r="T338" s="89">
        <f t="shared" si="61"/>
        <v>119.14735344827585</v>
      </c>
    </row>
    <row r="339" spans="1:20">
      <c r="A339" s="29" t="s">
        <v>26</v>
      </c>
      <c r="B339" s="194" t="s">
        <v>3200</v>
      </c>
      <c r="C339" s="87">
        <f t="shared" si="62"/>
        <v>51.29679608</v>
      </c>
      <c r="D339" s="90">
        <f t="shared" si="63"/>
        <v>11.938691200000001</v>
      </c>
      <c r="E339" s="90">
        <f t="shared" si="64"/>
        <v>9.755449200000001</v>
      </c>
      <c r="F339" s="91">
        <f t="shared" si="65"/>
        <v>6.73635568</v>
      </c>
      <c r="G339" s="192">
        <v>22.866299999999999</v>
      </c>
      <c r="H339" s="161">
        <v>3.8843502999999999</v>
      </c>
      <c r="I339" s="161">
        <v>4.0727301000000002</v>
      </c>
      <c r="J339" s="161">
        <v>3.5532783000000001</v>
      </c>
      <c r="K339" s="161">
        <v>3.9759796999999999</v>
      </c>
      <c r="L339" s="161">
        <v>4.4094331999999996</v>
      </c>
      <c r="M339" s="161">
        <v>1.7983688</v>
      </c>
      <c r="N339" s="161">
        <v>3.6738496</v>
      </c>
      <c r="O339" s="161">
        <v>0.43401124000000002</v>
      </c>
      <c r="P339" s="161">
        <v>0</v>
      </c>
      <c r="Q339" s="161">
        <v>0.14605783999999999</v>
      </c>
      <c r="R339" s="161">
        <v>2.482437</v>
      </c>
      <c r="T339" s="89">
        <f t="shared" si="61"/>
        <v>197.12327586206894</v>
      </c>
    </row>
    <row r="340" spans="1:20">
      <c r="A340" s="29" t="s">
        <v>26</v>
      </c>
      <c r="B340" s="194" t="s">
        <v>3201</v>
      </c>
      <c r="C340" s="87">
        <f t="shared" si="62"/>
        <v>40.975087490000007</v>
      </c>
      <c r="D340" s="90">
        <f t="shared" si="63"/>
        <v>8.3271614000000014</v>
      </c>
      <c r="E340" s="90">
        <f t="shared" si="64"/>
        <v>8.2086278000000004</v>
      </c>
      <c r="F340" s="91">
        <f t="shared" si="65"/>
        <v>6.8524252899999993</v>
      </c>
      <c r="G340" s="192">
        <v>17.586873000000001</v>
      </c>
      <c r="H340" s="161">
        <v>2.1664504999999998</v>
      </c>
      <c r="I340" s="161">
        <v>4.3553587</v>
      </c>
      <c r="J340" s="161">
        <v>2.2710815000000002</v>
      </c>
      <c r="K340" s="161">
        <v>2.0240376000000002</v>
      </c>
      <c r="L340" s="161">
        <v>4.0320422999999996</v>
      </c>
      <c r="M340" s="161">
        <v>1.6868186000000001</v>
      </c>
      <c r="N340" s="161">
        <v>3.7023904999999999</v>
      </c>
      <c r="O340" s="161">
        <v>1.6804589000000001</v>
      </c>
      <c r="P340" s="161">
        <v>0</v>
      </c>
      <c r="Q340" s="161">
        <v>0.15212708999999999</v>
      </c>
      <c r="R340" s="161">
        <v>1.3174488</v>
      </c>
      <c r="T340" s="89">
        <f t="shared" si="61"/>
        <v>151.61097413793104</v>
      </c>
    </row>
    <row r="341" spans="1:20">
      <c r="A341" s="29" t="s">
        <v>26</v>
      </c>
      <c r="B341" s="194" t="s">
        <v>3202</v>
      </c>
      <c r="C341" s="87">
        <f t="shared" si="62"/>
        <v>41.368709930000001</v>
      </c>
      <c r="D341" s="90">
        <f t="shared" si="63"/>
        <v>8.6923087999999993</v>
      </c>
      <c r="E341" s="90">
        <f t="shared" si="64"/>
        <v>7.3675796999999994</v>
      </c>
      <c r="F341" s="91">
        <f t="shared" si="65"/>
        <v>8.3244384300000007</v>
      </c>
      <c r="G341" s="192">
        <v>16.984383000000001</v>
      </c>
      <c r="H341" s="161">
        <v>3.1667784000000001</v>
      </c>
      <c r="I341" s="161">
        <v>2.9871099999999999</v>
      </c>
      <c r="J341" s="161">
        <v>2.5711724</v>
      </c>
      <c r="K341" s="161">
        <v>2.0524800000000001</v>
      </c>
      <c r="L341" s="161">
        <v>4.0686564000000001</v>
      </c>
      <c r="M341" s="161">
        <v>1.2136913</v>
      </c>
      <c r="N341" s="161">
        <v>3.6684608999999999</v>
      </c>
      <c r="O341" s="161">
        <v>2.3938499000000002</v>
      </c>
      <c r="P341" s="161">
        <v>0</v>
      </c>
      <c r="Q341" s="161">
        <v>0.17348663</v>
      </c>
      <c r="R341" s="161">
        <v>2.088641</v>
      </c>
      <c r="T341" s="89">
        <f t="shared" si="61"/>
        <v>146.4170948275862</v>
      </c>
    </row>
    <row r="342" spans="1:20">
      <c r="A342" s="29" t="s">
        <v>26</v>
      </c>
      <c r="B342" s="194" t="s">
        <v>3203</v>
      </c>
      <c r="C342" s="87">
        <f t="shared" si="62"/>
        <v>60.361320309999996</v>
      </c>
      <c r="D342" s="90">
        <f t="shared" si="63"/>
        <v>11.5830746</v>
      </c>
      <c r="E342" s="90">
        <f t="shared" si="64"/>
        <v>11.930922800000001</v>
      </c>
      <c r="F342" s="91">
        <f t="shared" si="65"/>
        <v>8.4137629099999991</v>
      </c>
      <c r="G342" s="192">
        <v>28.43356</v>
      </c>
      <c r="H342" s="161">
        <v>4.8227178000000004</v>
      </c>
      <c r="I342" s="161">
        <v>4.6676837999999998</v>
      </c>
      <c r="J342" s="161">
        <v>3.9838304</v>
      </c>
      <c r="K342" s="161">
        <v>2.8436498000000001</v>
      </c>
      <c r="L342" s="161">
        <v>4.7555943999999997</v>
      </c>
      <c r="M342" s="161">
        <v>2.4405212000000001</v>
      </c>
      <c r="N342" s="161">
        <v>3.6998503</v>
      </c>
      <c r="O342" s="161">
        <v>0.55940389000000001</v>
      </c>
      <c r="P342" s="161">
        <v>0</v>
      </c>
      <c r="Q342" s="161">
        <v>0.14912671999999999</v>
      </c>
      <c r="R342" s="161">
        <v>4.005382</v>
      </c>
      <c r="T342" s="89">
        <f t="shared" si="61"/>
        <v>245.11689655172412</v>
      </c>
    </row>
    <row r="343" spans="1:20">
      <c r="A343" s="29" t="s">
        <v>26</v>
      </c>
      <c r="B343" s="194" t="s">
        <v>3204</v>
      </c>
      <c r="C343" s="87">
        <f t="shared" si="62"/>
        <v>43.246987140000002</v>
      </c>
      <c r="D343" s="90">
        <f t="shared" si="63"/>
        <v>9.0887320000000003</v>
      </c>
      <c r="E343" s="90">
        <f t="shared" si="64"/>
        <v>7.3235729000000003</v>
      </c>
      <c r="F343" s="91">
        <f t="shared" si="65"/>
        <v>8.2188462400000013</v>
      </c>
      <c r="G343" s="192">
        <v>18.615836000000002</v>
      </c>
      <c r="H343" s="161">
        <v>2.7776995000000002</v>
      </c>
      <c r="I343" s="161">
        <v>2.8596219</v>
      </c>
      <c r="J343" s="161">
        <v>2.3307557999999999</v>
      </c>
      <c r="K343" s="161">
        <v>2.6160850999999998</v>
      </c>
      <c r="L343" s="161">
        <v>4.1418910999999996</v>
      </c>
      <c r="M343" s="161">
        <v>1.6862515</v>
      </c>
      <c r="N343" s="161">
        <v>3.6656762000000001</v>
      </c>
      <c r="O343" s="161">
        <v>1.980799</v>
      </c>
      <c r="P343" s="161">
        <v>0</v>
      </c>
      <c r="Q343" s="161">
        <v>0.14471523999999999</v>
      </c>
      <c r="R343" s="161">
        <v>2.4276558000000001</v>
      </c>
      <c r="T343" s="89">
        <f t="shared" si="61"/>
        <v>160.48134482758621</v>
      </c>
    </row>
    <row r="344" spans="1:20">
      <c r="A344" s="29" t="s">
        <v>26</v>
      </c>
      <c r="B344" s="194" t="s">
        <v>3205</v>
      </c>
      <c r="C344" s="87">
        <f t="shared" si="62"/>
        <v>32.790677529999996</v>
      </c>
      <c r="D344" s="90">
        <f t="shared" si="63"/>
        <v>7.2927436999999999</v>
      </c>
      <c r="E344" s="90">
        <f t="shared" si="64"/>
        <v>5.5306902999999998</v>
      </c>
      <c r="F344" s="91">
        <f t="shared" si="65"/>
        <v>6.7404565299999994</v>
      </c>
      <c r="G344" s="192">
        <v>13.226787</v>
      </c>
      <c r="H344" s="161">
        <v>2.0354017</v>
      </c>
      <c r="I344" s="161">
        <v>2.3966536000000001</v>
      </c>
      <c r="J344" s="161">
        <v>2.1124627</v>
      </c>
      <c r="K344" s="161">
        <v>1.4384367</v>
      </c>
      <c r="L344" s="161">
        <v>3.7418442999999999</v>
      </c>
      <c r="M344" s="161">
        <v>1.098635</v>
      </c>
      <c r="N344" s="161">
        <v>3.5777947000000001</v>
      </c>
      <c r="O344" s="161">
        <v>0.25325346999999998</v>
      </c>
      <c r="P344" s="161">
        <v>0</v>
      </c>
      <c r="Q344" s="161">
        <v>0.14138966</v>
      </c>
      <c r="R344" s="161">
        <v>2.7680186999999998</v>
      </c>
      <c r="T344" s="89">
        <f t="shared" si="61"/>
        <v>114.02402586206895</v>
      </c>
    </row>
    <row r="345" spans="1:20">
      <c r="A345" s="29" t="s">
        <v>26</v>
      </c>
      <c r="B345" s="194" t="s">
        <v>3206</v>
      </c>
      <c r="C345" s="87">
        <f t="shared" si="62"/>
        <v>27.55272531</v>
      </c>
      <c r="D345" s="90">
        <f t="shared" si="63"/>
        <v>6.9773053000000003</v>
      </c>
      <c r="E345" s="90">
        <f t="shared" si="64"/>
        <v>4.6250040700000001</v>
      </c>
      <c r="F345" s="91">
        <f t="shared" si="65"/>
        <v>4.6328359399999997</v>
      </c>
      <c r="G345" s="192">
        <v>11.31758</v>
      </c>
      <c r="H345" s="161">
        <v>1.7148075</v>
      </c>
      <c r="I345" s="161">
        <v>2.0840331000000001</v>
      </c>
      <c r="J345" s="161">
        <v>1.9273853999999999</v>
      </c>
      <c r="K345" s="161">
        <v>1.4461533</v>
      </c>
      <c r="L345" s="161">
        <v>3.6037666000000002</v>
      </c>
      <c r="M345" s="161">
        <v>0.82616347000000001</v>
      </c>
      <c r="N345" s="161">
        <v>3.5736520000000001</v>
      </c>
      <c r="O345" s="161">
        <v>0.31459633999999997</v>
      </c>
      <c r="P345" s="161">
        <v>0</v>
      </c>
      <c r="Q345" s="161">
        <v>0.14115285999999999</v>
      </c>
      <c r="R345" s="161">
        <v>0.60343473999999997</v>
      </c>
      <c r="T345" s="89">
        <f t="shared" si="61"/>
        <v>97.565344827586202</v>
      </c>
    </row>
    <row r="346" spans="1:20">
      <c r="A346" s="29" t="s">
        <v>26</v>
      </c>
      <c r="B346" s="194" t="s">
        <v>3207</v>
      </c>
      <c r="C346" s="87">
        <f t="shared" si="62"/>
        <v>32.873557730000002</v>
      </c>
      <c r="D346" s="90">
        <f t="shared" si="63"/>
        <v>7.9063248999999995</v>
      </c>
      <c r="E346" s="90">
        <f t="shared" si="64"/>
        <v>5.6123476999999999</v>
      </c>
      <c r="F346" s="91">
        <f t="shared" si="65"/>
        <v>5.8577381300000004</v>
      </c>
      <c r="G346" s="192">
        <v>13.497147</v>
      </c>
      <c r="H346" s="161">
        <v>2.1049454000000001</v>
      </c>
      <c r="I346" s="161">
        <v>2.4873598000000001</v>
      </c>
      <c r="J346" s="161">
        <v>2.2695080999999999</v>
      </c>
      <c r="K346" s="161">
        <v>1.9033566</v>
      </c>
      <c r="L346" s="161">
        <v>3.7334602000000001</v>
      </c>
      <c r="M346" s="161">
        <v>1.0200425</v>
      </c>
      <c r="N346" s="161">
        <v>3.5809719000000002</v>
      </c>
      <c r="O346" s="161">
        <v>0.29335829000000002</v>
      </c>
      <c r="P346" s="161">
        <v>0</v>
      </c>
      <c r="Q346" s="161">
        <v>0.14211183999999999</v>
      </c>
      <c r="R346" s="161">
        <v>1.8412961000000001</v>
      </c>
      <c r="T346" s="89">
        <f t="shared" si="61"/>
        <v>116.35471551724137</v>
      </c>
    </row>
    <row r="347" spans="1:20">
      <c r="A347" s="29" t="s">
        <v>26</v>
      </c>
      <c r="B347" s="194" t="s">
        <v>3208</v>
      </c>
      <c r="C347" s="87">
        <f t="shared" si="62"/>
        <v>29.810958020000001</v>
      </c>
      <c r="D347" s="90">
        <f t="shared" si="63"/>
        <v>7.0360768</v>
      </c>
      <c r="E347" s="90">
        <f t="shared" si="64"/>
        <v>5.2396197500000001</v>
      </c>
      <c r="F347" s="91">
        <f t="shared" si="65"/>
        <v>5.31026547</v>
      </c>
      <c r="G347" s="192">
        <v>12.224996000000001</v>
      </c>
      <c r="H347" s="161">
        <v>1.6909936999999999</v>
      </c>
      <c r="I347" s="161">
        <v>2.5554630999999999</v>
      </c>
      <c r="J347" s="161">
        <v>1.960545</v>
      </c>
      <c r="K347" s="161">
        <v>1.4330091</v>
      </c>
      <c r="L347" s="161">
        <v>3.6425226999999998</v>
      </c>
      <c r="M347" s="161">
        <v>0.99316294999999999</v>
      </c>
      <c r="N347" s="161">
        <v>3.5878492</v>
      </c>
      <c r="O347" s="161">
        <v>0.59370712000000003</v>
      </c>
      <c r="P347" s="161">
        <v>0</v>
      </c>
      <c r="Q347" s="161">
        <v>0.14357431000000001</v>
      </c>
      <c r="R347" s="161">
        <v>0.98513483999999996</v>
      </c>
      <c r="T347" s="89">
        <f t="shared" si="61"/>
        <v>105.38789655172414</v>
      </c>
    </row>
    <row r="348" spans="1:20">
      <c r="A348" s="29" t="s">
        <v>26</v>
      </c>
      <c r="B348" s="194" t="s">
        <v>3209</v>
      </c>
      <c r="C348" s="87">
        <f t="shared" si="62"/>
        <v>30.301059729999999</v>
      </c>
      <c r="D348" s="90">
        <f t="shared" si="63"/>
        <v>7.1240641999999994</v>
      </c>
      <c r="E348" s="90">
        <f t="shared" si="64"/>
        <v>5.0369574700000008</v>
      </c>
      <c r="F348" s="91">
        <f t="shared" si="65"/>
        <v>6.0602200599999998</v>
      </c>
      <c r="G348" s="192">
        <v>12.079818</v>
      </c>
      <c r="H348" s="161">
        <v>1.9320364999999999</v>
      </c>
      <c r="I348" s="161">
        <v>2.2257646000000002</v>
      </c>
      <c r="J348" s="161">
        <v>2.0328561000000001</v>
      </c>
      <c r="K348" s="161">
        <v>1.4398626999999999</v>
      </c>
      <c r="L348" s="161">
        <v>3.6513453999999999</v>
      </c>
      <c r="M348" s="161">
        <v>0.87915637000000002</v>
      </c>
      <c r="N348" s="161">
        <v>3.5796733999999999</v>
      </c>
      <c r="O348" s="161">
        <v>0.76560857000000004</v>
      </c>
      <c r="P348" s="161">
        <v>0</v>
      </c>
      <c r="Q348" s="161">
        <v>0.14872119</v>
      </c>
      <c r="R348" s="161">
        <v>1.5662168999999999</v>
      </c>
      <c r="T348" s="89">
        <f t="shared" si="61"/>
        <v>104.13636206896551</v>
      </c>
    </row>
    <row r="349" spans="1:20">
      <c r="A349" s="29" t="s">
        <v>26</v>
      </c>
      <c r="B349" s="194" t="s">
        <v>3210</v>
      </c>
      <c r="C349" s="87">
        <f t="shared" si="62"/>
        <v>35.766910920000001</v>
      </c>
      <c r="D349" s="90">
        <f t="shared" si="63"/>
        <v>7.8206343</v>
      </c>
      <c r="E349" s="90">
        <f t="shared" si="64"/>
        <v>6.1365582999999999</v>
      </c>
      <c r="F349" s="91">
        <f t="shared" si="65"/>
        <v>6.9710623199999997</v>
      </c>
      <c r="G349" s="192">
        <v>14.838656</v>
      </c>
      <c r="H349" s="161">
        <v>2.3310580999999999</v>
      </c>
      <c r="I349" s="161">
        <v>2.6307222000000001</v>
      </c>
      <c r="J349" s="161">
        <v>2.3732555999999998</v>
      </c>
      <c r="K349" s="161">
        <v>1.6305061000000001</v>
      </c>
      <c r="L349" s="161">
        <v>3.8168725999999999</v>
      </c>
      <c r="M349" s="161">
        <v>1.1747780000000001</v>
      </c>
      <c r="N349" s="161">
        <v>3.5872370999999998</v>
      </c>
      <c r="O349" s="161">
        <v>0.32357339000000002</v>
      </c>
      <c r="P349" s="161">
        <v>0</v>
      </c>
      <c r="Q349" s="161">
        <v>0.14285133</v>
      </c>
      <c r="R349" s="161">
        <v>2.9174004999999998</v>
      </c>
      <c r="T349" s="89">
        <f t="shared" si="61"/>
        <v>127.91944827586207</v>
      </c>
    </row>
    <row r="350" spans="1:20">
      <c r="A350" s="29" t="s">
        <v>26</v>
      </c>
      <c r="B350" s="194" t="s">
        <v>3211</v>
      </c>
      <c r="C350" s="87">
        <f t="shared" si="62"/>
        <v>30.904782569999998</v>
      </c>
      <c r="D350" s="90">
        <f t="shared" si="63"/>
        <v>7.2195879000000005</v>
      </c>
      <c r="E350" s="90">
        <f t="shared" si="64"/>
        <v>5.0263535100000007</v>
      </c>
      <c r="F350" s="91">
        <f t="shared" si="65"/>
        <v>6.1859021599999995</v>
      </c>
      <c r="G350" s="192">
        <v>12.472939</v>
      </c>
      <c r="H350" s="161">
        <v>1.8382826000000001</v>
      </c>
      <c r="I350" s="161">
        <v>2.1950446000000001</v>
      </c>
      <c r="J350" s="161">
        <v>1.9749243999999999</v>
      </c>
      <c r="K350" s="161">
        <v>1.5756711999999999</v>
      </c>
      <c r="L350" s="161">
        <v>3.6689923000000002</v>
      </c>
      <c r="M350" s="161">
        <v>0.99302630999999997</v>
      </c>
      <c r="N350" s="161">
        <v>3.5790023999999998</v>
      </c>
      <c r="O350" s="161">
        <v>0.66607824000000004</v>
      </c>
      <c r="P350" s="161">
        <v>0</v>
      </c>
      <c r="Q350" s="161">
        <v>0.14178832</v>
      </c>
      <c r="R350" s="161">
        <v>1.7990332</v>
      </c>
      <c r="T350" s="89">
        <f t="shared" si="61"/>
        <v>107.52533620689655</v>
      </c>
    </row>
    <row r="351" spans="1:20">
      <c r="A351" s="29" t="s">
        <v>26</v>
      </c>
      <c r="B351" s="194" t="s">
        <v>3212</v>
      </c>
      <c r="C351" s="87">
        <f t="shared" si="62"/>
        <v>91.114497940000007</v>
      </c>
      <c r="D351" s="90">
        <f t="shared" si="63"/>
        <v>11.304805000000002</v>
      </c>
      <c r="E351" s="90">
        <f t="shared" si="64"/>
        <v>36.720874600000002</v>
      </c>
      <c r="F351" s="91">
        <f t="shared" si="65"/>
        <v>19.63152534</v>
      </c>
      <c r="G351" s="192">
        <v>23.457293</v>
      </c>
      <c r="H351" s="161">
        <v>3.5261279000000001</v>
      </c>
      <c r="I351" s="161">
        <v>30.670351</v>
      </c>
      <c r="J351" s="161">
        <v>4.0762327000000003</v>
      </c>
      <c r="K351" s="161">
        <v>2.2289197000000001</v>
      </c>
      <c r="L351" s="161">
        <v>4.9996526000000001</v>
      </c>
      <c r="M351" s="161">
        <v>2.5243956999999999</v>
      </c>
      <c r="N351" s="161">
        <v>4.3858416</v>
      </c>
      <c r="O351" s="161">
        <v>0.37999514000000001</v>
      </c>
      <c r="P351" s="161">
        <v>0</v>
      </c>
      <c r="Q351" s="161">
        <v>1.9118116000000001</v>
      </c>
      <c r="R351" s="161">
        <v>12.953877</v>
      </c>
      <c r="T351" s="89">
        <f t="shared" si="61"/>
        <v>202.21804310344825</v>
      </c>
    </row>
    <row r="352" spans="1:20">
      <c r="A352" s="29" t="s">
        <v>26</v>
      </c>
      <c r="B352" s="194" t="s">
        <v>3213</v>
      </c>
      <c r="C352" s="87">
        <f t="shared" si="62"/>
        <v>71.791446539999995</v>
      </c>
      <c r="D352" s="90">
        <f t="shared" si="63"/>
        <v>10.4373492</v>
      </c>
      <c r="E352" s="90">
        <f t="shared" si="64"/>
        <v>34.2302368</v>
      </c>
      <c r="F352" s="91">
        <f t="shared" si="65"/>
        <v>8.9168865400000001</v>
      </c>
      <c r="G352" s="192">
        <v>18.206973999999999</v>
      </c>
      <c r="H352" s="161">
        <v>2.6444937999999998</v>
      </c>
      <c r="I352" s="161">
        <v>29.810644</v>
      </c>
      <c r="J352" s="161">
        <v>3.5672700000000002</v>
      </c>
      <c r="K352" s="161">
        <v>2.2501400999999999</v>
      </c>
      <c r="L352" s="161">
        <v>4.6199390999999999</v>
      </c>
      <c r="M352" s="161">
        <v>1.775099</v>
      </c>
      <c r="N352" s="161">
        <v>4.3744490999999996</v>
      </c>
      <c r="O352" s="161">
        <v>0.54868804000000004</v>
      </c>
      <c r="P352" s="161">
        <v>0</v>
      </c>
      <c r="Q352" s="161">
        <v>1.9111604</v>
      </c>
      <c r="R352" s="161">
        <v>2.082589</v>
      </c>
      <c r="T352" s="89">
        <f t="shared" si="61"/>
        <v>156.95667241379309</v>
      </c>
    </row>
    <row r="353" spans="1:20">
      <c r="A353" s="29" t="s">
        <v>26</v>
      </c>
      <c r="B353" s="194" t="s">
        <v>3214</v>
      </c>
      <c r="C353" s="87">
        <f t="shared" si="62"/>
        <v>89.271396499999994</v>
      </c>
      <c r="D353" s="90">
        <f t="shared" si="63"/>
        <v>12.992153399999999</v>
      </c>
      <c r="E353" s="90">
        <f t="shared" si="64"/>
        <v>36.945432400000001</v>
      </c>
      <c r="F353" s="91">
        <f t="shared" si="65"/>
        <v>15.133025700000001</v>
      </c>
      <c r="G353" s="192">
        <v>24.200785</v>
      </c>
      <c r="H353" s="161">
        <v>3.7173729999999998</v>
      </c>
      <c r="I353" s="161">
        <v>30.919792999999999</v>
      </c>
      <c r="J353" s="161">
        <v>4.5081075000000004</v>
      </c>
      <c r="K353" s="161">
        <v>3.5074494000000001</v>
      </c>
      <c r="L353" s="161">
        <v>4.9765965000000003</v>
      </c>
      <c r="M353" s="161">
        <v>2.3082663999999999</v>
      </c>
      <c r="N353" s="161">
        <v>4.3945789</v>
      </c>
      <c r="O353" s="161">
        <v>0.49028339999999998</v>
      </c>
      <c r="P353" s="161">
        <v>0</v>
      </c>
      <c r="Q353" s="161">
        <v>1.9137976000000001</v>
      </c>
      <c r="R353" s="161">
        <v>8.3343658000000005</v>
      </c>
      <c r="T353" s="89">
        <f t="shared" si="61"/>
        <v>208.62745689655171</v>
      </c>
    </row>
    <row r="354" spans="1:20">
      <c r="A354" s="29" t="s">
        <v>26</v>
      </c>
      <c r="B354" s="194" t="s">
        <v>3215</v>
      </c>
      <c r="C354" s="87">
        <f t="shared" si="62"/>
        <v>78.950808500000008</v>
      </c>
      <c r="D354" s="90">
        <f t="shared" si="63"/>
        <v>10.598970900000001</v>
      </c>
      <c r="E354" s="90">
        <f t="shared" si="64"/>
        <v>35.9204303</v>
      </c>
      <c r="F354" s="91">
        <f t="shared" si="65"/>
        <v>11.729037300000002</v>
      </c>
      <c r="G354" s="192">
        <v>20.702369999999998</v>
      </c>
      <c r="H354" s="161">
        <v>2.5790057000000002</v>
      </c>
      <c r="I354" s="161">
        <v>31.107077</v>
      </c>
      <c r="J354" s="161">
        <v>3.6584588999999998</v>
      </c>
      <c r="K354" s="161">
        <v>2.2139937999999999</v>
      </c>
      <c r="L354" s="161">
        <v>4.7265182000000001</v>
      </c>
      <c r="M354" s="161">
        <v>2.2343476</v>
      </c>
      <c r="N354" s="161">
        <v>4.4134916000000004</v>
      </c>
      <c r="O354" s="161">
        <v>1.3162427000000001</v>
      </c>
      <c r="P354" s="161">
        <v>0</v>
      </c>
      <c r="Q354" s="161">
        <v>1.9178194</v>
      </c>
      <c r="R354" s="161">
        <v>4.0814836000000003</v>
      </c>
      <c r="T354" s="89">
        <f t="shared" si="61"/>
        <v>178.46870689655171</v>
      </c>
    </row>
    <row r="355" spans="1:20">
      <c r="A355" s="29" t="s">
        <v>26</v>
      </c>
      <c r="B355" s="194" t="s">
        <v>3216</v>
      </c>
      <c r="C355" s="87">
        <f t="shared" si="62"/>
        <v>81.602564399999991</v>
      </c>
      <c r="D355" s="90">
        <f t="shared" si="63"/>
        <v>10.8409362</v>
      </c>
      <c r="E355" s="90">
        <f t="shared" si="64"/>
        <v>35.363108999999994</v>
      </c>
      <c r="F355" s="91">
        <f t="shared" si="65"/>
        <v>15.095390200000001</v>
      </c>
      <c r="G355" s="192">
        <v>20.303128999999998</v>
      </c>
      <c r="H355" s="161">
        <v>3.2418735000000001</v>
      </c>
      <c r="I355" s="161">
        <v>30.200406000000001</v>
      </c>
      <c r="J355" s="161">
        <v>3.8573143999999999</v>
      </c>
      <c r="K355" s="161">
        <v>2.2328412000000002</v>
      </c>
      <c r="L355" s="161">
        <v>4.7507805999999997</v>
      </c>
      <c r="M355" s="161">
        <v>1.9208295</v>
      </c>
      <c r="N355" s="161">
        <v>4.3910080000000002</v>
      </c>
      <c r="O355" s="161">
        <v>1.7889717000000001</v>
      </c>
      <c r="P355" s="161">
        <v>0</v>
      </c>
      <c r="Q355" s="161">
        <v>1.9319732999999999</v>
      </c>
      <c r="R355" s="161">
        <v>6.9834372</v>
      </c>
      <c r="T355" s="89">
        <f t="shared" si="61"/>
        <v>175.02697413793101</v>
      </c>
    </row>
    <row r="356" spans="1:20">
      <c r="A356" s="29" t="s">
        <v>26</v>
      </c>
      <c r="B356" s="194" t="s">
        <v>3217</v>
      </c>
      <c r="C356" s="87">
        <f t="shared" si="62"/>
        <v>99.567606119999994</v>
      </c>
      <c r="D356" s="90">
        <f t="shared" si="63"/>
        <v>12.756503800000001</v>
      </c>
      <c r="E356" s="90">
        <f t="shared" si="64"/>
        <v>38.3870109</v>
      </c>
      <c r="F356" s="91">
        <f t="shared" si="65"/>
        <v>20.53415742</v>
      </c>
      <c r="G356" s="192">
        <v>27.889934</v>
      </c>
      <c r="H356" s="161">
        <v>4.3391827999999997</v>
      </c>
      <c r="I356" s="161">
        <v>31.314039000000001</v>
      </c>
      <c r="J356" s="161">
        <v>4.7934131000000004</v>
      </c>
      <c r="K356" s="161">
        <v>2.7571102999999999</v>
      </c>
      <c r="L356" s="161">
        <v>5.2059803999999996</v>
      </c>
      <c r="M356" s="161">
        <v>2.7337891000000001</v>
      </c>
      <c r="N356" s="161">
        <v>4.4118082999999997</v>
      </c>
      <c r="O356" s="161">
        <v>0.57337492000000001</v>
      </c>
      <c r="P356" s="161">
        <v>0</v>
      </c>
      <c r="Q356" s="161">
        <v>1.9158312</v>
      </c>
      <c r="R356" s="161">
        <v>13.633143</v>
      </c>
      <c r="T356" s="89">
        <f t="shared" si="61"/>
        <v>240.43046551724137</v>
      </c>
    </row>
    <row r="357" spans="1:20">
      <c r="A357" s="29" t="s">
        <v>26</v>
      </c>
      <c r="B357" s="194" t="s">
        <v>3218</v>
      </c>
      <c r="C357" s="87">
        <f t="shared" si="62"/>
        <v>83.761382900000001</v>
      </c>
      <c r="D357" s="90">
        <f t="shared" si="63"/>
        <v>11.1036261</v>
      </c>
      <c r="E357" s="90">
        <f t="shared" si="64"/>
        <v>35.333947999999999</v>
      </c>
      <c r="F357" s="91">
        <f t="shared" si="65"/>
        <v>15.939595799999999</v>
      </c>
      <c r="G357" s="192">
        <v>21.384212999999999</v>
      </c>
      <c r="H357" s="161">
        <v>2.9840502</v>
      </c>
      <c r="I357" s="161">
        <v>30.115926000000002</v>
      </c>
      <c r="J357" s="161">
        <v>3.6980021999999999</v>
      </c>
      <c r="K357" s="161">
        <v>2.6063144</v>
      </c>
      <c r="L357" s="161">
        <v>4.7993094999999997</v>
      </c>
      <c r="M357" s="161">
        <v>2.2339718</v>
      </c>
      <c r="N357" s="161">
        <v>4.3891628000000003</v>
      </c>
      <c r="O357" s="161">
        <v>1.5152631999999999</v>
      </c>
      <c r="P357" s="161">
        <v>0</v>
      </c>
      <c r="Q357" s="161">
        <v>1.9129079</v>
      </c>
      <c r="R357" s="161">
        <v>8.1222618999999998</v>
      </c>
      <c r="T357" s="89">
        <f t="shared" si="61"/>
        <v>184.34666379310343</v>
      </c>
    </row>
    <row r="358" spans="1:20">
      <c r="A358" s="29" t="s">
        <v>30</v>
      </c>
      <c r="B358" s="194" t="s">
        <v>3219</v>
      </c>
      <c r="C358" s="87">
        <f t="shared" si="62"/>
        <v>96.777379489999987</v>
      </c>
      <c r="D358" s="90">
        <f t="shared" si="63"/>
        <v>26.2871469</v>
      </c>
      <c r="E358" s="90">
        <f t="shared" si="64"/>
        <v>17.205605899999998</v>
      </c>
      <c r="F358" s="91">
        <f t="shared" si="65"/>
        <v>17.099635689999999</v>
      </c>
      <c r="G358" s="192">
        <v>36.184990999999997</v>
      </c>
      <c r="H358" s="161">
        <v>6.6528891000000003</v>
      </c>
      <c r="I358" s="161">
        <v>7.4098889999999997</v>
      </c>
      <c r="J358" s="161">
        <v>6.9922499</v>
      </c>
      <c r="K358" s="161">
        <v>5.5231389999999996</v>
      </c>
      <c r="L358" s="161">
        <v>13.771758</v>
      </c>
      <c r="M358" s="161">
        <v>3.1428278000000001</v>
      </c>
      <c r="N358" s="161">
        <v>12.287083000000001</v>
      </c>
      <c r="O358" s="161">
        <v>1.1546801</v>
      </c>
      <c r="P358" s="161">
        <v>0</v>
      </c>
      <c r="Q358" s="161">
        <v>3.0071634999999999</v>
      </c>
      <c r="R358" s="161">
        <v>0.65070908999999999</v>
      </c>
      <c r="T358" s="89">
        <f t="shared" si="61"/>
        <v>311.93957758620684</v>
      </c>
    </row>
    <row r="359" spans="1:20">
      <c r="A359" s="29" t="s">
        <v>26</v>
      </c>
      <c r="B359" s="194" t="s">
        <v>3220</v>
      </c>
      <c r="C359" s="87">
        <f t="shared" si="62"/>
        <v>864.91726770000002</v>
      </c>
      <c r="D359" s="90">
        <f t="shared" si="63"/>
        <v>231.01243399999998</v>
      </c>
      <c r="E359" s="90">
        <f t="shared" si="64"/>
        <v>142.60758099999998</v>
      </c>
      <c r="F359" s="91">
        <f t="shared" si="65"/>
        <v>152.91861270000004</v>
      </c>
      <c r="G359" s="192">
        <v>338.37864000000002</v>
      </c>
      <c r="H359" s="161">
        <v>53.702451000000003</v>
      </c>
      <c r="I359" s="161">
        <v>65.330376999999999</v>
      </c>
      <c r="J359" s="161">
        <v>65.307586000000001</v>
      </c>
      <c r="K359" s="161">
        <v>48.082267999999999</v>
      </c>
      <c r="L359" s="161">
        <v>117.62258</v>
      </c>
      <c r="M359" s="161">
        <v>23.574753000000001</v>
      </c>
      <c r="N359" s="161">
        <v>130.00219000000001</v>
      </c>
      <c r="O359" s="161">
        <v>8.5836427999999998</v>
      </c>
      <c r="P359" s="161">
        <v>0</v>
      </c>
      <c r="Q359" s="161">
        <v>5.9317814000000002</v>
      </c>
      <c r="R359" s="161">
        <v>8.4009985</v>
      </c>
      <c r="T359" s="89">
        <f t="shared" si="61"/>
        <v>2917.0572413793102</v>
      </c>
    </row>
    <row r="360" spans="1:20">
      <c r="A360" s="29" t="s">
        <v>26</v>
      </c>
      <c r="B360" s="194" t="s">
        <v>3221</v>
      </c>
      <c r="C360" s="87">
        <f t="shared" si="62"/>
        <v>4245.7239680000002</v>
      </c>
      <c r="D360" s="90">
        <f t="shared" si="63"/>
        <v>990.81357000000003</v>
      </c>
      <c r="E360" s="90">
        <f t="shared" si="64"/>
        <v>1075.0786900000001</v>
      </c>
      <c r="F360" s="91">
        <f t="shared" si="65"/>
        <v>825.93820799999992</v>
      </c>
      <c r="G360" s="192">
        <v>1353.8934999999999</v>
      </c>
      <c r="H360" s="161">
        <v>222.23885999999999</v>
      </c>
      <c r="I360" s="161">
        <v>722.52806999999996</v>
      </c>
      <c r="J360" s="161">
        <v>237.6944</v>
      </c>
      <c r="K360" s="161">
        <v>167.58296000000001</v>
      </c>
      <c r="L360" s="161">
        <v>585.53620999999998</v>
      </c>
      <c r="M360" s="161">
        <v>130.31175999999999</v>
      </c>
      <c r="N360" s="161">
        <v>725.29341999999997</v>
      </c>
      <c r="O360" s="161">
        <v>56.829475000000002</v>
      </c>
      <c r="P360" s="161">
        <v>0</v>
      </c>
      <c r="Q360" s="161">
        <v>18.389468000000001</v>
      </c>
      <c r="R360" s="161">
        <v>25.425844999999999</v>
      </c>
      <c r="T360" s="89">
        <f t="shared" si="61"/>
        <v>11671.49568965517</v>
      </c>
    </row>
    <row r="361" spans="1:20">
      <c r="A361" s="29" t="s">
        <v>26</v>
      </c>
      <c r="B361" s="194" t="s">
        <v>3222</v>
      </c>
      <c r="C361" s="87">
        <f t="shared" si="62"/>
        <v>2178.4958033399998</v>
      </c>
      <c r="D361" s="90">
        <f t="shared" si="63"/>
        <v>539.22425599999997</v>
      </c>
      <c r="E361" s="90">
        <f t="shared" si="64"/>
        <v>871.85154999999997</v>
      </c>
      <c r="F361" s="91">
        <f t="shared" si="65"/>
        <v>468.95775734000006</v>
      </c>
      <c r="G361" s="192">
        <v>298.46224000000001</v>
      </c>
      <c r="H361" s="161">
        <v>418.96042</v>
      </c>
      <c r="I361" s="161">
        <v>249.63163</v>
      </c>
      <c r="J361" s="161">
        <v>83.820136000000005</v>
      </c>
      <c r="K361" s="161">
        <v>48.174950000000003</v>
      </c>
      <c r="L361" s="161">
        <v>407.22917000000001</v>
      </c>
      <c r="M361" s="161">
        <v>203.2595</v>
      </c>
      <c r="N361" s="161">
        <v>450.41896000000003</v>
      </c>
      <c r="O361" s="161">
        <v>14.176316</v>
      </c>
      <c r="P361" s="161">
        <v>0</v>
      </c>
      <c r="Q361" s="161">
        <v>0.43148113999999999</v>
      </c>
      <c r="R361" s="161">
        <v>3.9310002000000002</v>
      </c>
      <c r="T361" s="89">
        <f t="shared" si="61"/>
        <v>2572.9503448275859</v>
      </c>
    </row>
    <row r="363" spans="1:20">
      <c r="B363" s="1" t="s">
        <v>3224</v>
      </c>
      <c r="T363" s="89">
        <f t="shared" si="61"/>
        <v>0</v>
      </c>
    </row>
    <row r="364" spans="1:20">
      <c r="A364" s="29" t="s">
        <v>52</v>
      </c>
      <c r="B364" s="194" t="s">
        <v>3225</v>
      </c>
      <c r="C364" s="87">
        <f t="shared" ref="C364:C381" si="66">D364+E364+F364+G364</f>
        <v>8.9880006999999984E-2</v>
      </c>
      <c r="D364" s="90">
        <f t="shared" ref="D364:D381" si="67">J364+K364+L364</f>
        <v>2.2156241E-2</v>
      </c>
      <c r="E364" s="90">
        <f t="shared" ref="E364:E381" si="68">H364+I364+M364</f>
        <v>6.5770789999999996E-2</v>
      </c>
      <c r="F364" s="91">
        <f t="shared" ref="F364:F381" si="69">N364+IF(O364="x",0,O364)+IF(P364="x",0,P364)+IF(Q364="x",0,Q364)+R364</f>
        <v>0</v>
      </c>
      <c r="G364" s="192">
        <v>1.9529759999999999E-3</v>
      </c>
      <c r="H364" s="161">
        <v>0</v>
      </c>
      <c r="I364" s="161">
        <v>6.5770789999999996E-2</v>
      </c>
      <c r="J364" s="161">
        <v>2.2156241E-2</v>
      </c>
      <c r="K364" s="161">
        <v>0</v>
      </c>
      <c r="L364" s="161">
        <v>0</v>
      </c>
      <c r="M364" s="161">
        <v>0</v>
      </c>
      <c r="N364" s="161">
        <v>0</v>
      </c>
      <c r="O364" s="161">
        <v>0</v>
      </c>
      <c r="P364" s="161">
        <v>0</v>
      </c>
      <c r="Q364" s="161">
        <v>0</v>
      </c>
      <c r="R364" s="161">
        <v>0</v>
      </c>
      <c r="T364" s="89">
        <f t="shared" si="61"/>
        <v>1.6836E-2</v>
      </c>
    </row>
    <row r="365" spans="1:20">
      <c r="A365" s="29" t="s">
        <v>52</v>
      </c>
      <c r="B365" s="194" t="s">
        <v>3226</v>
      </c>
      <c r="C365" s="87">
        <f t="shared" si="66"/>
        <v>9.1634353000000002E-2</v>
      </c>
      <c r="D365" s="90">
        <f t="shared" si="67"/>
        <v>2.2185203000000001E-2</v>
      </c>
      <c r="E365" s="90">
        <f t="shared" si="68"/>
        <v>6.5770789999999996E-2</v>
      </c>
      <c r="F365" s="91">
        <f t="shared" si="69"/>
        <v>0</v>
      </c>
      <c r="G365" s="192">
        <v>3.6783599999999999E-3</v>
      </c>
      <c r="H365" s="161">
        <v>0</v>
      </c>
      <c r="I365" s="161">
        <v>6.5770789999999996E-2</v>
      </c>
      <c r="J365" s="161">
        <v>2.2185203000000001E-2</v>
      </c>
      <c r="K365" s="161">
        <v>0</v>
      </c>
      <c r="L365" s="161">
        <v>0</v>
      </c>
      <c r="M365" s="161">
        <v>0</v>
      </c>
      <c r="N365" s="161">
        <v>0</v>
      </c>
      <c r="O365" s="161">
        <v>0</v>
      </c>
      <c r="P365" s="161">
        <v>0</v>
      </c>
      <c r="Q365" s="161">
        <v>0</v>
      </c>
      <c r="R365" s="161">
        <v>0</v>
      </c>
      <c r="T365" s="89">
        <f t="shared" si="61"/>
        <v>3.1709999999999995E-2</v>
      </c>
    </row>
    <row r="366" spans="1:20">
      <c r="A366" s="29" t="s">
        <v>52</v>
      </c>
      <c r="B366" s="194" t="s">
        <v>3227</v>
      </c>
      <c r="C366" s="87">
        <f t="shared" si="66"/>
        <v>9.3827286999999995E-2</v>
      </c>
      <c r="D366" s="90">
        <f t="shared" si="67"/>
        <v>2.2221406999999999E-2</v>
      </c>
      <c r="E366" s="90">
        <f t="shared" si="68"/>
        <v>6.5770789999999996E-2</v>
      </c>
      <c r="F366" s="91">
        <f t="shared" si="69"/>
        <v>0</v>
      </c>
      <c r="G366" s="192">
        <v>5.8350900000000002E-3</v>
      </c>
      <c r="H366" s="161">
        <v>0</v>
      </c>
      <c r="I366" s="161">
        <v>6.5770789999999996E-2</v>
      </c>
      <c r="J366" s="161">
        <v>2.2221406999999999E-2</v>
      </c>
      <c r="K366" s="161">
        <v>0</v>
      </c>
      <c r="L366" s="161">
        <v>0</v>
      </c>
      <c r="M366" s="161">
        <v>0</v>
      </c>
      <c r="N366" s="161">
        <v>0</v>
      </c>
      <c r="O366" s="161">
        <v>0</v>
      </c>
      <c r="P366" s="161">
        <v>0</v>
      </c>
      <c r="Q366" s="161">
        <v>0</v>
      </c>
      <c r="R366" s="161">
        <v>0</v>
      </c>
      <c r="T366" s="89">
        <f t="shared" si="61"/>
        <v>5.03025E-2</v>
      </c>
    </row>
    <row r="367" spans="1:20">
      <c r="A367" s="29" t="s">
        <v>52</v>
      </c>
      <c r="B367" s="194" t="s">
        <v>3228</v>
      </c>
      <c r="C367" s="87">
        <f t="shared" si="66"/>
        <v>0.30340792099999997</v>
      </c>
      <c r="D367" s="90">
        <f t="shared" si="67"/>
        <v>6.3355263999999994E-2</v>
      </c>
      <c r="E367" s="90">
        <f t="shared" si="68"/>
        <v>0.18791653999999999</v>
      </c>
      <c r="F367" s="91">
        <f t="shared" si="69"/>
        <v>0</v>
      </c>
      <c r="G367" s="192">
        <v>5.2136117000000003E-2</v>
      </c>
      <c r="H367" s="161">
        <v>0</v>
      </c>
      <c r="I367" s="161">
        <v>0.18791653999999999</v>
      </c>
      <c r="J367" s="161">
        <v>6.3355263999999994E-2</v>
      </c>
      <c r="K367" s="161">
        <v>0</v>
      </c>
      <c r="L367" s="161">
        <v>0</v>
      </c>
      <c r="M367" s="161">
        <v>0</v>
      </c>
      <c r="N367" s="161">
        <v>0</v>
      </c>
      <c r="O367" s="161">
        <v>0</v>
      </c>
      <c r="P367" s="161">
        <v>0</v>
      </c>
      <c r="Q367" s="161">
        <v>0</v>
      </c>
      <c r="R367" s="161">
        <v>0</v>
      </c>
      <c r="T367" s="89">
        <f t="shared" si="61"/>
        <v>0.44944928448275862</v>
      </c>
    </row>
    <row r="368" spans="1:20">
      <c r="A368" s="29" t="s">
        <v>52</v>
      </c>
      <c r="B368" s="194" t="s">
        <v>3229</v>
      </c>
      <c r="C368" s="87">
        <f t="shared" si="66"/>
        <v>0.30560085399999998</v>
      </c>
      <c r="D368" s="90">
        <f t="shared" si="67"/>
        <v>6.3391467000000007E-2</v>
      </c>
      <c r="E368" s="90">
        <f t="shared" si="68"/>
        <v>0.18791653999999999</v>
      </c>
      <c r="F368" s="91">
        <f t="shared" si="69"/>
        <v>0</v>
      </c>
      <c r="G368" s="192">
        <v>5.4292846999999998E-2</v>
      </c>
      <c r="H368" s="161">
        <v>0</v>
      </c>
      <c r="I368" s="161">
        <v>0.18791653999999999</v>
      </c>
      <c r="J368" s="161">
        <v>6.3391467000000007E-2</v>
      </c>
      <c r="K368" s="161">
        <v>0</v>
      </c>
      <c r="L368" s="161">
        <v>0</v>
      </c>
      <c r="M368" s="161">
        <v>0</v>
      </c>
      <c r="N368" s="161">
        <v>0</v>
      </c>
      <c r="O368" s="161">
        <v>0</v>
      </c>
      <c r="P368" s="161">
        <v>0</v>
      </c>
      <c r="Q368" s="161">
        <v>0</v>
      </c>
      <c r="R368" s="161">
        <v>0</v>
      </c>
      <c r="T368" s="89">
        <f t="shared" si="61"/>
        <v>0.46804178448275857</v>
      </c>
    </row>
    <row r="369" spans="1:20">
      <c r="A369" s="29" t="s">
        <v>52</v>
      </c>
      <c r="B369" s="194" t="s">
        <v>3230</v>
      </c>
      <c r="C369" s="87">
        <f t="shared" si="66"/>
        <v>0.30779378800000001</v>
      </c>
      <c r="D369" s="90">
        <f t="shared" si="67"/>
        <v>6.3427671000000005E-2</v>
      </c>
      <c r="E369" s="90">
        <f t="shared" si="68"/>
        <v>0.18791653999999999</v>
      </c>
      <c r="F369" s="91">
        <f t="shared" si="69"/>
        <v>0</v>
      </c>
      <c r="G369" s="192">
        <v>5.6449577000000001E-2</v>
      </c>
      <c r="H369" s="161">
        <v>0</v>
      </c>
      <c r="I369" s="161">
        <v>0.18791653999999999</v>
      </c>
      <c r="J369" s="161">
        <v>6.3427671000000005E-2</v>
      </c>
      <c r="K369" s="161">
        <v>0</v>
      </c>
      <c r="L369" s="161">
        <v>0</v>
      </c>
      <c r="M369" s="161">
        <v>0</v>
      </c>
      <c r="N369" s="161">
        <v>0</v>
      </c>
      <c r="O369" s="161">
        <v>0</v>
      </c>
      <c r="P369" s="161">
        <v>0</v>
      </c>
      <c r="Q369" s="161">
        <v>0</v>
      </c>
      <c r="R369" s="161">
        <v>0</v>
      </c>
      <c r="T369" s="89">
        <f t="shared" si="61"/>
        <v>0.48663428448275858</v>
      </c>
    </row>
    <row r="370" spans="1:20">
      <c r="A370" s="29" t="s">
        <v>52</v>
      </c>
      <c r="B370" s="194" t="s">
        <v>3231</v>
      </c>
      <c r="C370" s="87">
        <f t="shared" si="66"/>
        <v>0.75421777999999995</v>
      </c>
      <c r="D370" s="90">
        <f t="shared" si="67"/>
        <v>0.11581348</v>
      </c>
      <c r="E370" s="90">
        <f t="shared" si="68"/>
        <v>0.32885395000000001</v>
      </c>
      <c r="F370" s="91">
        <f t="shared" si="69"/>
        <v>0</v>
      </c>
      <c r="G370" s="192">
        <v>0.30955034999999997</v>
      </c>
      <c r="H370" s="161">
        <v>0</v>
      </c>
      <c r="I370" s="161">
        <v>0.32885395000000001</v>
      </c>
      <c r="J370" s="161">
        <v>0.11581348</v>
      </c>
      <c r="K370" s="161">
        <v>0</v>
      </c>
      <c r="L370" s="161">
        <v>0</v>
      </c>
      <c r="M370" s="161">
        <v>0</v>
      </c>
      <c r="N370" s="161">
        <v>0</v>
      </c>
      <c r="O370" s="161">
        <v>0</v>
      </c>
      <c r="P370" s="161">
        <v>0</v>
      </c>
      <c r="Q370" s="161">
        <v>0</v>
      </c>
      <c r="R370" s="161">
        <v>0</v>
      </c>
      <c r="T370" s="89">
        <f t="shared" si="61"/>
        <v>2.6685374999999998</v>
      </c>
    </row>
    <row r="371" spans="1:20">
      <c r="A371" s="29" t="s">
        <v>52</v>
      </c>
      <c r="B371" s="194" t="s">
        <v>3232</v>
      </c>
      <c r="C371" s="87">
        <f t="shared" si="66"/>
        <v>0.78930472000000007</v>
      </c>
      <c r="D371" s="90">
        <f t="shared" si="67"/>
        <v>0.11639273999999999</v>
      </c>
      <c r="E371" s="90">
        <f t="shared" si="68"/>
        <v>0.32885395000000001</v>
      </c>
      <c r="F371" s="91">
        <f t="shared" si="69"/>
        <v>0</v>
      </c>
      <c r="G371" s="192">
        <v>0.34405803000000001</v>
      </c>
      <c r="H371" s="161">
        <v>0</v>
      </c>
      <c r="I371" s="161">
        <v>0.32885395000000001</v>
      </c>
      <c r="J371" s="161">
        <v>0.11639273999999999</v>
      </c>
      <c r="K371" s="161">
        <v>0</v>
      </c>
      <c r="L371" s="161">
        <v>0</v>
      </c>
      <c r="M371" s="161">
        <v>0</v>
      </c>
      <c r="N371" s="161">
        <v>0</v>
      </c>
      <c r="O371" s="161">
        <v>0</v>
      </c>
      <c r="P371" s="161">
        <v>0</v>
      </c>
      <c r="Q371" s="161">
        <v>0</v>
      </c>
      <c r="R371" s="161">
        <v>0</v>
      </c>
      <c r="T371" s="89">
        <f t="shared" si="61"/>
        <v>2.9660175</v>
      </c>
    </row>
    <row r="372" spans="1:20">
      <c r="A372" s="29" t="s">
        <v>52</v>
      </c>
      <c r="B372" s="194" t="s">
        <v>3233</v>
      </c>
      <c r="C372" s="87">
        <f t="shared" si="66"/>
        <v>0.79807644999999994</v>
      </c>
      <c r="D372" s="90">
        <f t="shared" si="67"/>
        <v>0.11653755</v>
      </c>
      <c r="E372" s="90">
        <f t="shared" si="68"/>
        <v>0.32885395000000001</v>
      </c>
      <c r="F372" s="91">
        <f t="shared" si="69"/>
        <v>0</v>
      </c>
      <c r="G372" s="192">
        <v>0.35268495</v>
      </c>
      <c r="H372" s="161">
        <v>0</v>
      </c>
      <c r="I372" s="161">
        <v>0.32885395000000001</v>
      </c>
      <c r="J372" s="161">
        <v>0.11653755</v>
      </c>
      <c r="K372" s="161">
        <v>0</v>
      </c>
      <c r="L372" s="161">
        <v>0</v>
      </c>
      <c r="M372" s="161">
        <v>0</v>
      </c>
      <c r="N372" s="161">
        <v>0</v>
      </c>
      <c r="O372" s="161">
        <v>0</v>
      </c>
      <c r="P372" s="161">
        <v>0</v>
      </c>
      <c r="Q372" s="161">
        <v>0</v>
      </c>
      <c r="R372" s="161">
        <v>0</v>
      </c>
      <c r="T372" s="89">
        <f t="shared" si="61"/>
        <v>3.0403875</v>
      </c>
    </row>
    <row r="373" spans="1:20">
      <c r="A373" s="29" t="s">
        <v>52</v>
      </c>
      <c r="B373" s="194" t="s">
        <v>3234</v>
      </c>
      <c r="C373" s="87">
        <f t="shared" si="66"/>
        <v>0.61245029000000006</v>
      </c>
      <c r="D373" s="90">
        <f t="shared" si="67"/>
        <v>0.12801385000000001</v>
      </c>
      <c r="E373" s="90">
        <f t="shared" si="68"/>
        <v>0.37860343000000002</v>
      </c>
      <c r="F373" s="91">
        <f t="shared" si="69"/>
        <v>0</v>
      </c>
      <c r="G373" s="192">
        <v>0.10583301000000001</v>
      </c>
      <c r="H373" s="161">
        <v>0</v>
      </c>
      <c r="I373" s="161">
        <v>0.37860343000000002</v>
      </c>
      <c r="J373" s="161">
        <v>0.12801385000000001</v>
      </c>
      <c r="K373" s="161">
        <v>0</v>
      </c>
      <c r="L373" s="161">
        <v>0</v>
      </c>
      <c r="M373" s="161">
        <v>0</v>
      </c>
      <c r="N373" s="161">
        <v>0</v>
      </c>
      <c r="O373" s="161">
        <v>0</v>
      </c>
      <c r="P373" s="161">
        <v>0</v>
      </c>
      <c r="Q373" s="161">
        <v>0</v>
      </c>
      <c r="R373" s="161">
        <v>0</v>
      </c>
      <c r="T373" s="89">
        <f t="shared" si="61"/>
        <v>0.91235353448275858</v>
      </c>
    </row>
    <row r="374" spans="1:20">
      <c r="A374" s="29" t="s">
        <v>52</v>
      </c>
      <c r="B374" s="194" t="s">
        <v>3235</v>
      </c>
      <c r="C374" s="87">
        <f t="shared" si="66"/>
        <v>0.73426829999999998</v>
      </c>
      <c r="D374" s="90">
        <f t="shared" si="67"/>
        <v>0.12960679999999999</v>
      </c>
      <c r="E374" s="90">
        <f t="shared" si="68"/>
        <v>0.40393236999999999</v>
      </c>
      <c r="F374" s="91">
        <f t="shared" si="69"/>
        <v>0</v>
      </c>
      <c r="G374" s="192">
        <v>0.20072913000000001</v>
      </c>
      <c r="H374" s="161">
        <v>0</v>
      </c>
      <c r="I374" s="161">
        <v>0.40393236999999999</v>
      </c>
      <c r="J374" s="161">
        <v>0.12960679999999999</v>
      </c>
      <c r="K374" s="161">
        <v>0</v>
      </c>
      <c r="L374" s="161">
        <v>0</v>
      </c>
      <c r="M374" s="161">
        <v>0</v>
      </c>
      <c r="N374" s="161">
        <v>0</v>
      </c>
      <c r="O374" s="161">
        <v>0</v>
      </c>
      <c r="P374" s="161">
        <v>0</v>
      </c>
      <c r="Q374" s="161">
        <v>0</v>
      </c>
      <c r="R374" s="161">
        <v>0</v>
      </c>
      <c r="T374" s="89">
        <f t="shared" si="61"/>
        <v>1.7304235344827585</v>
      </c>
    </row>
    <row r="375" spans="1:20">
      <c r="A375" s="29" t="s">
        <v>52</v>
      </c>
      <c r="B375" s="194" t="s">
        <v>3236</v>
      </c>
      <c r="C375" s="87">
        <f t="shared" si="66"/>
        <v>0.87900190999999994</v>
      </c>
      <c r="D375" s="90">
        <f t="shared" si="67"/>
        <v>0.13199622999999999</v>
      </c>
      <c r="E375" s="90">
        <f t="shared" si="68"/>
        <v>0.40393236999999999</v>
      </c>
      <c r="F375" s="91">
        <f t="shared" si="69"/>
        <v>0</v>
      </c>
      <c r="G375" s="192">
        <v>0.34307331000000002</v>
      </c>
      <c r="H375" s="161">
        <v>0</v>
      </c>
      <c r="I375" s="161">
        <v>0.40393236999999999</v>
      </c>
      <c r="J375" s="161">
        <v>0.13199622999999999</v>
      </c>
      <c r="K375" s="161">
        <v>0</v>
      </c>
      <c r="L375" s="161">
        <v>0</v>
      </c>
      <c r="M375" s="161">
        <v>0</v>
      </c>
      <c r="N375" s="161">
        <v>0</v>
      </c>
      <c r="O375" s="161">
        <v>0</v>
      </c>
      <c r="P375" s="161">
        <v>0</v>
      </c>
      <c r="Q375" s="161">
        <v>0</v>
      </c>
      <c r="R375" s="161">
        <v>0</v>
      </c>
      <c r="T375" s="89">
        <f t="shared" si="61"/>
        <v>2.9575285344827584</v>
      </c>
    </row>
    <row r="376" spans="1:20">
      <c r="A376" s="29" t="s">
        <v>52</v>
      </c>
      <c r="B376" s="194" t="s">
        <v>3237</v>
      </c>
      <c r="C376" s="87">
        <f t="shared" si="66"/>
        <v>0.44983053200000001</v>
      </c>
      <c r="D376" s="90">
        <f t="shared" si="67"/>
        <v>9.0044137999999996E-2</v>
      </c>
      <c r="E376" s="90">
        <f t="shared" si="68"/>
        <v>0.26308315999999998</v>
      </c>
      <c r="F376" s="91">
        <f t="shared" si="69"/>
        <v>0</v>
      </c>
      <c r="G376" s="192">
        <v>9.6703233999999999E-2</v>
      </c>
      <c r="H376" s="161">
        <v>0</v>
      </c>
      <c r="I376" s="161">
        <v>0.26308315999999998</v>
      </c>
      <c r="J376" s="161">
        <v>9.0044137999999996E-2</v>
      </c>
      <c r="K376" s="161">
        <v>0</v>
      </c>
      <c r="L376" s="161">
        <v>0</v>
      </c>
      <c r="M376" s="161">
        <v>0</v>
      </c>
      <c r="N376" s="161">
        <v>0</v>
      </c>
      <c r="O376" s="161">
        <v>0</v>
      </c>
      <c r="P376" s="161">
        <v>0</v>
      </c>
      <c r="Q376" s="161">
        <v>0</v>
      </c>
      <c r="R376" s="161">
        <v>0</v>
      </c>
      <c r="T376" s="89">
        <f t="shared" si="61"/>
        <v>0.8336485689655172</v>
      </c>
    </row>
    <row r="377" spans="1:20">
      <c r="A377" s="29" t="s">
        <v>52</v>
      </c>
      <c r="B377" s="194" t="s">
        <v>3238</v>
      </c>
      <c r="C377" s="87">
        <f t="shared" si="66"/>
        <v>0.54631959999999991</v>
      </c>
      <c r="D377" s="90">
        <f t="shared" si="67"/>
        <v>9.1637090000000004E-2</v>
      </c>
      <c r="E377" s="90">
        <f t="shared" si="68"/>
        <v>0.26308315999999998</v>
      </c>
      <c r="F377" s="91">
        <f t="shared" si="69"/>
        <v>0</v>
      </c>
      <c r="G377" s="192">
        <v>0.19159935</v>
      </c>
      <c r="H377" s="161">
        <v>0</v>
      </c>
      <c r="I377" s="161">
        <v>0.26308315999999998</v>
      </c>
      <c r="J377" s="161">
        <v>9.1637090000000004E-2</v>
      </c>
      <c r="K377" s="161">
        <v>0</v>
      </c>
      <c r="L377" s="161">
        <v>0</v>
      </c>
      <c r="M377" s="161">
        <v>0</v>
      </c>
      <c r="N377" s="161">
        <v>0</v>
      </c>
      <c r="O377" s="161">
        <v>0</v>
      </c>
      <c r="P377" s="161">
        <v>0</v>
      </c>
      <c r="Q377" s="161">
        <v>0</v>
      </c>
      <c r="R377" s="161">
        <v>0</v>
      </c>
      <c r="T377" s="89">
        <f t="shared" si="61"/>
        <v>1.6517185344827585</v>
      </c>
    </row>
    <row r="378" spans="1:20">
      <c r="A378" s="29" t="s">
        <v>52</v>
      </c>
      <c r="B378" s="194" t="s">
        <v>3239</v>
      </c>
      <c r="C378" s="87">
        <f t="shared" si="66"/>
        <v>0.69105320800000003</v>
      </c>
      <c r="D378" s="90">
        <f t="shared" si="67"/>
        <v>9.4026518000000003E-2</v>
      </c>
      <c r="E378" s="90">
        <f t="shared" si="68"/>
        <v>0.26308315999999998</v>
      </c>
      <c r="F378" s="91">
        <f t="shared" si="69"/>
        <v>0</v>
      </c>
      <c r="G378" s="192">
        <v>0.33394352999999999</v>
      </c>
      <c r="H378" s="161">
        <v>0</v>
      </c>
      <c r="I378" s="161">
        <v>0.26308315999999998</v>
      </c>
      <c r="J378" s="161">
        <v>9.4026518000000003E-2</v>
      </c>
      <c r="K378" s="161">
        <v>0</v>
      </c>
      <c r="L378" s="161">
        <v>0</v>
      </c>
      <c r="M378" s="161">
        <v>0</v>
      </c>
      <c r="N378" s="161">
        <v>0</v>
      </c>
      <c r="O378" s="161">
        <v>0</v>
      </c>
      <c r="P378" s="161">
        <v>0</v>
      </c>
      <c r="Q378" s="161">
        <v>0</v>
      </c>
      <c r="R378" s="161">
        <v>0</v>
      </c>
      <c r="T378" s="89">
        <f t="shared" si="61"/>
        <v>2.8788235344827582</v>
      </c>
    </row>
    <row r="379" spans="1:20">
      <c r="A379" s="29" t="s">
        <v>52</v>
      </c>
      <c r="B379" s="194" t="s">
        <v>3240</v>
      </c>
      <c r="C379" s="87">
        <f t="shared" si="66"/>
        <v>0.54521545700000007</v>
      </c>
      <c r="D379" s="90">
        <f t="shared" si="67"/>
        <v>9.5069100000000004E-2</v>
      </c>
      <c r="E379" s="90">
        <f t="shared" si="68"/>
        <v>0.42412938</v>
      </c>
      <c r="F379" s="91">
        <f t="shared" si="69"/>
        <v>0</v>
      </c>
      <c r="G379" s="192">
        <v>2.6016977E-2</v>
      </c>
      <c r="H379" s="161">
        <v>0</v>
      </c>
      <c r="I379" s="161">
        <v>0.42412938</v>
      </c>
      <c r="J379" s="161">
        <v>9.5069100000000004E-2</v>
      </c>
      <c r="K379" s="161">
        <v>0</v>
      </c>
      <c r="L379" s="161">
        <v>0</v>
      </c>
      <c r="M379" s="161">
        <v>0</v>
      </c>
      <c r="N379" s="161">
        <v>0</v>
      </c>
      <c r="O379" s="161">
        <v>0</v>
      </c>
      <c r="P379" s="161">
        <v>0</v>
      </c>
      <c r="Q379" s="161">
        <v>0</v>
      </c>
      <c r="R379" s="161">
        <v>0</v>
      </c>
      <c r="T379" s="89">
        <f t="shared" si="61"/>
        <v>0.22428428448275861</v>
      </c>
    </row>
    <row r="380" spans="1:20">
      <c r="A380" s="29" t="s">
        <v>52</v>
      </c>
      <c r="B380" s="194" t="s">
        <v>3241</v>
      </c>
      <c r="C380" s="87">
        <f t="shared" si="66"/>
        <v>0.44919833999999997</v>
      </c>
      <c r="D380" s="90">
        <f t="shared" si="67"/>
        <v>9.5213912999999997E-2</v>
      </c>
      <c r="E380" s="90">
        <f t="shared" si="68"/>
        <v>0.31934053000000001</v>
      </c>
      <c r="F380" s="91">
        <f t="shared" si="69"/>
        <v>0</v>
      </c>
      <c r="G380" s="192">
        <v>3.4643897E-2</v>
      </c>
      <c r="H380" s="161">
        <v>0</v>
      </c>
      <c r="I380" s="161">
        <v>0.31934053000000001</v>
      </c>
      <c r="J380" s="161">
        <v>9.5213912999999997E-2</v>
      </c>
      <c r="K380" s="161">
        <v>0</v>
      </c>
      <c r="L380" s="161">
        <v>0</v>
      </c>
      <c r="M380" s="161">
        <v>0</v>
      </c>
      <c r="N380" s="161">
        <v>0</v>
      </c>
      <c r="O380" s="161">
        <v>0</v>
      </c>
      <c r="P380" s="161">
        <v>0</v>
      </c>
      <c r="Q380" s="161">
        <v>0</v>
      </c>
      <c r="R380" s="161">
        <v>0</v>
      </c>
      <c r="T380" s="89">
        <f t="shared" si="61"/>
        <v>0.2986542844827586</v>
      </c>
    </row>
    <row r="381" spans="1:20">
      <c r="A381" s="29" t="s">
        <v>52</v>
      </c>
      <c r="B381" s="194" t="s">
        <v>3242</v>
      </c>
      <c r="C381" s="87">
        <f t="shared" si="66"/>
        <v>0.45358420700000002</v>
      </c>
      <c r="D381" s="90">
        <f t="shared" si="67"/>
        <v>9.5286319999999994E-2</v>
      </c>
      <c r="E381" s="90">
        <f t="shared" si="68"/>
        <v>0.31934053000000001</v>
      </c>
      <c r="F381" s="91">
        <f t="shared" si="69"/>
        <v>0</v>
      </c>
      <c r="G381" s="192">
        <v>3.8957356999999998E-2</v>
      </c>
      <c r="H381" s="161">
        <v>0</v>
      </c>
      <c r="I381" s="161">
        <v>0.31934053000000001</v>
      </c>
      <c r="J381" s="161">
        <v>9.5286319999999994E-2</v>
      </c>
      <c r="K381" s="161">
        <v>0</v>
      </c>
      <c r="L381" s="161">
        <v>0</v>
      </c>
      <c r="M381" s="161">
        <v>0</v>
      </c>
      <c r="N381" s="161">
        <v>0</v>
      </c>
      <c r="O381" s="161">
        <v>0</v>
      </c>
      <c r="P381" s="161">
        <v>0</v>
      </c>
      <c r="Q381" s="161">
        <v>0</v>
      </c>
      <c r="R381" s="161">
        <v>0</v>
      </c>
      <c r="T381" s="89">
        <f t="shared" si="61"/>
        <v>0.33583928448275857</v>
      </c>
    </row>
    <row r="383" spans="1:20">
      <c r="B383" s="1" t="s">
        <v>3243</v>
      </c>
    </row>
    <row r="384" spans="1:20">
      <c r="A384" s="29" t="s">
        <v>52</v>
      </c>
      <c r="B384" s="194" t="s">
        <v>3244</v>
      </c>
      <c r="C384" s="87">
        <f t="shared" ref="C384" si="70">D384+E384+F384+G384</f>
        <v>6.2373566839999999</v>
      </c>
      <c r="D384" s="90">
        <f t="shared" ref="D384" si="71">J384+K384+L384</f>
        <v>0.29554136200000003</v>
      </c>
      <c r="E384" s="90">
        <f t="shared" ref="E384" si="72">H384+I384+M384</f>
        <v>3.6774538450000001</v>
      </c>
      <c r="F384" s="91">
        <f t="shared" ref="F384" si="73">N384+IF(O384="x",0,O384)+IF(P384="x",0,P384)+IF(Q384="x",0,Q384)+R384</f>
        <v>0.35701977699999998</v>
      </c>
      <c r="G384" s="192">
        <v>1.9073416999999999</v>
      </c>
      <c r="H384" s="161">
        <v>8.4611803999999999E-2</v>
      </c>
      <c r="I384" s="161">
        <v>3.5537831999999998</v>
      </c>
      <c r="J384" s="161">
        <v>0.15824445000000001</v>
      </c>
      <c r="K384" s="161">
        <v>3.7954518E-2</v>
      </c>
      <c r="L384" s="161">
        <v>9.9342394000000001E-2</v>
      </c>
      <c r="M384" s="161">
        <v>3.9058840999999997E-2</v>
      </c>
      <c r="N384" s="161">
        <v>0.10322321</v>
      </c>
      <c r="O384" s="161">
        <v>5.0891487999999999E-2</v>
      </c>
      <c r="P384" s="161">
        <v>0</v>
      </c>
      <c r="Q384" s="161">
        <v>0.16917805</v>
      </c>
      <c r="R384" s="161">
        <v>3.3727028999999999E-2</v>
      </c>
      <c r="T384" s="89">
        <f t="shared" ref="T384" si="74">G384/0.116</f>
        <v>16.442600862068964</v>
      </c>
    </row>
    <row r="386" spans="1:20">
      <c r="B386" s="1" t="s">
        <v>3245</v>
      </c>
    </row>
    <row r="387" spans="1:20" ht="12" customHeight="1">
      <c r="A387" s="29" t="s">
        <v>52</v>
      </c>
      <c r="B387" s="194" t="s">
        <v>3246</v>
      </c>
      <c r="C387" s="87">
        <f t="shared" ref="C387:C449" si="75">D387+E387+F387+G387</f>
        <v>7.1349703059999996</v>
      </c>
      <c r="D387" s="90">
        <f t="shared" ref="D387:D449" si="76">J387+K387+L387</f>
        <v>0.53731106900000003</v>
      </c>
      <c r="E387" s="90">
        <f t="shared" ref="E387:E449" si="77">H387+I387+M387</f>
        <v>4.0884201720000002</v>
      </c>
      <c r="F387" s="91">
        <f t="shared" ref="F387:F449" si="78">N387+IF(O387="x",0,O387)+IF(P387="x",0,P387)+IF(Q387="x",0,Q387)+R387</f>
        <v>0.38543706500000002</v>
      </c>
      <c r="G387" s="192">
        <v>2.123802</v>
      </c>
      <c r="H387" s="161">
        <v>9.3944101000000002E-2</v>
      </c>
      <c r="I387" s="161">
        <v>3.9550019999999999</v>
      </c>
      <c r="J387" s="161">
        <v>0.42770012000000002</v>
      </c>
      <c r="K387" s="161">
        <v>4.7837383999999997E-2</v>
      </c>
      <c r="L387" s="161">
        <v>6.1773565000000003E-2</v>
      </c>
      <c r="M387" s="161">
        <v>3.9474070999999999E-2</v>
      </c>
      <c r="N387" s="161">
        <v>6.2019377000000001E-2</v>
      </c>
      <c r="O387" s="161">
        <v>1.840601E-2</v>
      </c>
      <c r="P387" s="161">
        <v>0</v>
      </c>
      <c r="Q387" s="161">
        <v>0.23553951000000001</v>
      </c>
      <c r="R387" s="161">
        <v>6.9472168000000001E-2</v>
      </c>
      <c r="T387" s="89">
        <f t="shared" ref="T387:T449" si="79">G387/0.116</f>
        <v>18.308637931034482</v>
      </c>
    </row>
    <row r="388" spans="1:20">
      <c r="A388" s="29" t="s">
        <v>52</v>
      </c>
      <c r="B388" s="194" t="s">
        <v>3247</v>
      </c>
      <c r="C388" s="87">
        <f t="shared" si="75"/>
        <v>12.009100444</v>
      </c>
      <c r="D388" s="90">
        <f t="shared" si="76"/>
        <v>0.86620087000000001</v>
      </c>
      <c r="E388" s="90">
        <f t="shared" si="77"/>
        <v>6.5271278610000003</v>
      </c>
      <c r="F388" s="91">
        <f t="shared" si="78"/>
        <v>0.62347541299999998</v>
      </c>
      <c r="G388" s="192">
        <v>3.9922963</v>
      </c>
      <c r="H388" s="161">
        <v>0.15073265999999999</v>
      </c>
      <c r="I388" s="161">
        <v>6.3148553999999999</v>
      </c>
      <c r="J388" s="161">
        <v>0.63710206000000003</v>
      </c>
      <c r="K388" s="161">
        <v>0.11192265</v>
      </c>
      <c r="L388" s="161">
        <v>0.11717616</v>
      </c>
      <c r="M388" s="161">
        <v>6.1539800999999998E-2</v>
      </c>
      <c r="N388" s="161">
        <v>0.11186117</v>
      </c>
      <c r="O388" s="161">
        <v>3.2594353E-2</v>
      </c>
      <c r="P388" s="161">
        <v>0</v>
      </c>
      <c r="Q388" s="161">
        <v>0.34586833</v>
      </c>
      <c r="R388" s="161">
        <v>0.13315156</v>
      </c>
      <c r="T388" s="89">
        <f t="shared" si="79"/>
        <v>34.416347413793105</v>
      </c>
    </row>
    <row r="389" spans="1:20">
      <c r="A389" s="29" t="s">
        <v>52</v>
      </c>
      <c r="B389" s="194" t="s">
        <v>3248</v>
      </c>
      <c r="C389" s="87">
        <f t="shared" si="75"/>
        <v>7.7918096709999993</v>
      </c>
      <c r="D389" s="90">
        <f t="shared" si="76"/>
        <v>0.69114525900000001</v>
      </c>
      <c r="E389" s="90">
        <f t="shared" si="77"/>
        <v>4.0715734650000002</v>
      </c>
      <c r="F389" s="91">
        <f t="shared" si="78"/>
        <v>0.41019814700000001</v>
      </c>
      <c r="G389" s="192">
        <v>2.6188927999999998</v>
      </c>
      <c r="H389" s="161">
        <v>0.11200182</v>
      </c>
      <c r="I389" s="161">
        <v>3.9102564000000002</v>
      </c>
      <c r="J389" s="161">
        <v>0.51911655000000001</v>
      </c>
      <c r="K389" s="161">
        <v>8.4874111000000002E-2</v>
      </c>
      <c r="L389" s="161">
        <v>8.7154598E-2</v>
      </c>
      <c r="M389" s="161">
        <v>4.9315245000000001E-2</v>
      </c>
      <c r="N389" s="161">
        <v>7.9692552999999999E-2</v>
      </c>
      <c r="O389" s="161">
        <v>1.9755584E-2</v>
      </c>
      <c r="P389" s="161">
        <v>0</v>
      </c>
      <c r="Q389" s="161">
        <v>0.20573920000000001</v>
      </c>
      <c r="R389" s="161">
        <v>0.10501081</v>
      </c>
      <c r="T389" s="89">
        <f t="shared" si="79"/>
        <v>22.576662068965515</v>
      </c>
    </row>
    <row r="390" spans="1:20">
      <c r="A390" s="29" t="s">
        <v>52</v>
      </c>
      <c r="B390" s="194" t="s">
        <v>3249</v>
      </c>
      <c r="C390" s="87">
        <f t="shared" si="75"/>
        <v>8.9839475740000001</v>
      </c>
      <c r="D390" s="90">
        <f t="shared" si="76"/>
        <v>0.67989066599999992</v>
      </c>
      <c r="E390" s="90">
        <f t="shared" si="77"/>
        <v>5.4288071149999997</v>
      </c>
      <c r="F390" s="91">
        <f t="shared" si="78"/>
        <v>0.39218929299999999</v>
      </c>
      <c r="G390" s="192">
        <v>2.4830605000000001</v>
      </c>
      <c r="H390" s="161">
        <v>0.10685654999999999</v>
      </c>
      <c r="I390" s="161">
        <v>5.2725876999999999</v>
      </c>
      <c r="J390" s="161">
        <v>0.52806843999999997</v>
      </c>
      <c r="K390" s="161">
        <v>6.606998E-2</v>
      </c>
      <c r="L390" s="161">
        <v>8.5752246000000004E-2</v>
      </c>
      <c r="M390" s="161">
        <v>4.9362864999999999E-2</v>
      </c>
      <c r="N390" s="161">
        <v>7.7243416999999995E-2</v>
      </c>
      <c r="O390" s="161">
        <v>3.0332299E-2</v>
      </c>
      <c r="P390" s="161">
        <v>0</v>
      </c>
      <c r="Q390" s="161">
        <v>0.21499563999999999</v>
      </c>
      <c r="R390" s="161">
        <v>6.9617937000000005E-2</v>
      </c>
      <c r="T390" s="89">
        <f t="shared" si="79"/>
        <v>21.405693965517241</v>
      </c>
    </row>
    <row r="391" spans="1:20">
      <c r="A391" s="29" t="s">
        <v>52</v>
      </c>
      <c r="B391" s="194" t="s">
        <v>3250</v>
      </c>
      <c r="C391" s="87">
        <f t="shared" si="75"/>
        <v>8.8036074820000003</v>
      </c>
      <c r="D391" s="90">
        <f t="shared" si="76"/>
        <v>0.66143216400000004</v>
      </c>
      <c r="E391" s="90">
        <f t="shared" si="77"/>
        <v>5.3231544789999994</v>
      </c>
      <c r="F391" s="91">
        <f t="shared" si="78"/>
        <v>0.39872623900000004</v>
      </c>
      <c r="G391" s="192">
        <v>2.4202946000000001</v>
      </c>
      <c r="H391" s="161">
        <v>0.11015268</v>
      </c>
      <c r="I391" s="161">
        <v>5.1661897999999997</v>
      </c>
      <c r="J391" s="161">
        <v>0.51072236999999998</v>
      </c>
      <c r="K391" s="161">
        <v>6.5548064000000003E-2</v>
      </c>
      <c r="L391" s="161">
        <v>8.5161730000000005E-2</v>
      </c>
      <c r="M391" s="161">
        <v>4.6811999E-2</v>
      </c>
      <c r="N391" s="161">
        <v>7.6422206000000006E-2</v>
      </c>
      <c r="O391" s="161">
        <v>3.3213579999999999E-2</v>
      </c>
      <c r="P391" s="161">
        <v>0</v>
      </c>
      <c r="Q391" s="161">
        <v>0.21262838000000001</v>
      </c>
      <c r="R391" s="161">
        <v>7.6462073000000005E-2</v>
      </c>
      <c r="T391" s="89">
        <f t="shared" si="79"/>
        <v>20.864608620689655</v>
      </c>
    </row>
    <row r="392" spans="1:20">
      <c r="A392" s="29" t="s">
        <v>52</v>
      </c>
      <c r="B392" s="194" t="s">
        <v>3251</v>
      </c>
      <c r="C392" s="87">
        <f t="shared" si="75"/>
        <v>7.6649964629999996</v>
      </c>
      <c r="D392" s="90">
        <f t="shared" si="76"/>
        <v>0.63907099300000003</v>
      </c>
      <c r="E392" s="90">
        <f t="shared" si="77"/>
        <v>3.8818503839999998</v>
      </c>
      <c r="F392" s="91">
        <f t="shared" si="78"/>
        <v>0.43310088599999996</v>
      </c>
      <c r="G392" s="192">
        <v>2.7109741999999999</v>
      </c>
      <c r="H392" s="161">
        <v>0.11841989999999999</v>
      </c>
      <c r="I392" s="161">
        <v>3.7094155999999998</v>
      </c>
      <c r="J392" s="161">
        <v>0.47287188000000002</v>
      </c>
      <c r="K392" s="161">
        <v>7.6444537000000007E-2</v>
      </c>
      <c r="L392" s="161">
        <v>8.9754576000000003E-2</v>
      </c>
      <c r="M392" s="161">
        <v>5.4014883999999999E-2</v>
      </c>
      <c r="N392" s="161">
        <v>7.9849126000000006E-2</v>
      </c>
      <c r="O392" s="161">
        <v>2.0637340000000001E-2</v>
      </c>
      <c r="P392" s="161">
        <v>0</v>
      </c>
      <c r="Q392" s="161">
        <v>0.20634225</v>
      </c>
      <c r="R392" s="161">
        <v>0.12627216999999999</v>
      </c>
      <c r="T392" s="89">
        <f t="shared" si="79"/>
        <v>23.370467241379309</v>
      </c>
    </row>
    <row r="393" spans="1:20">
      <c r="A393" s="29" t="s">
        <v>52</v>
      </c>
      <c r="B393" s="194" t="s">
        <v>3252</v>
      </c>
      <c r="C393" s="87">
        <f t="shared" si="75"/>
        <v>6.5322467480000004</v>
      </c>
      <c r="D393" s="90">
        <f t="shared" si="76"/>
        <v>0.50817933700000006</v>
      </c>
      <c r="E393" s="90">
        <f t="shared" si="77"/>
        <v>4.0941382319999997</v>
      </c>
      <c r="F393" s="91">
        <f t="shared" si="78"/>
        <v>0.38218737899999999</v>
      </c>
      <c r="G393" s="192">
        <v>1.5477418000000001</v>
      </c>
      <c r="H393" s="161">
        <v>9.1309093999999993E-2</v>
      </c>
      <c r="I393" s="161">
        <v>3.9647668</v>
      </c>
      <c r="J393" s="161">
        <v>0.39770775000000003</v>
      </c>
      <c r="K393" s="161">
        <v>4.9671878000000003E-2</v>
      </c>
      <c r="L393" s="161">
        <v>6.0799709E-2</v>
      </c>
      <c r="M393" s="161">
        <v>3.8062338000000001E-2</v>
      </c>
      <c r="N393" s="161">
        <v>6.2035521000000003E-2</v>
      </c>
      <c r="O393" s="161">
        <v>2.3924480000000001E-2</v>
      </c>
      <c r="P393" s="161">
        <v>0</v>
      </c>
      <c r="Q393" s="161">
        <v>0.23554484000000001</v>
      </c>
      <c r="R393" s="161">
        <v>6.0682538000000001E-2</v>
      </c>
      <c r="T393" s="89">
        <f t="shared" si="79"/>
        <v>13.34260172413793</v>
      </c>
    </row>
    <row r="394" spans="1:20">
      <c r="A394" s="29" t="s">
        <v>52</v>
      </c>
      <c r="B394" s="194" t="s">
        <v>3253</v>
      </c>
      <c r="C394" s="87">
        <f t="shared" si="75"/>
        <v>4.3717313453999997</v>
      </c>
      <c r="D394" s="90">
        <f t="shared" si="76"/>
        <v>0.370601185</v>
      </c>
      <c r="E394" s="90">
        <f t="shared" si="77"/>
        <v>1.709749897</v>
      </c>
      <c r="F394" s="91">
        <f t="shared" si="78"/>
        <v>0.23786436340000003</v>
      </c>
      <c r="G394" s="192">
        <v>2.0535158999999998</v>
      </c>
      <c r="H394" s="161">
        <v>4.3026752000000001E-2</v>
      </c>
      <c r="I394" s="161">
        <v>1.655122</v>
      </c>
      <c r="J394" s="161">
        <v>0.32698835999999998</v>
      </c>
      <c r="K394" s="161">
        <v>2.0845266000000001E-2</v>
      </c>
      <c r="L394" s="161">
        <v>2.2767559E-2</v>
      </c>
      <c r="M394" s="161">
        <v>1.1601145E-2</v>
      </c>
      <c r="N394" s="161">
        <v>2.6715259000000002E-2</v>
      </c>
      <c r="O394" s="161">
        <v>5.9356503999999999E-3</v>
      </c>
      <c r="P394" s="161">
        <v>0</v>
      </c>
      <c r="Q394" s="161">
        <v>0.18823301000000001</v>
      </c>
      <c r="R394" s="161">
        <v>1.6980444000000001E-2</v>
      </c>
      <c r="T394" s="89">
        <f t="shared" si="79"/>
        <v>17.702723275862066</v>
      </c>
    </row>
    <row r="395" spans="1:20">
      <c r="A395" s="29" t="s">
        <v>52</v>
      </c>
      <c r="B395" s="194" t="s">
        <v>3254</v>
      </c>
      <c r="C395" s="87">
        <f t="shared" si="75"/>
        <v>7.2158323817000003</v>
      </c>
      <c r="D395" s="90">
        <f t="shared" si="76"/>
        <v>0.62401179100000004</v>
      </c>
      <c r="E395" s="90">
        <f t="shared" si="77"/>
        <v>3.1087363499999996</v>
      </c>
      <c r="F395" s="91">
        <f t="shared" si="78"/>
        <v>0.3183326407</v>
      </c>
      <c r="G395" s="192">
        <v>3.1647516000000002</v>
      </c>
      <c r="H395" s="161">
        <v>4.9265319000000002E-2</v>
      </c>
      <c r="I395" s="161">
        <v>3.0443875999999999</v>
      </c>
      <c r="J395" s="161">
        <v>0.55171188000000004</v>
      </c>
      <c r="K395" s="161">
        <v>2.8170278999999999E-2</v>
      </c>
      <c r="L395" s="161">
        <v>4.4129632000000002E-2</v>
      </c>
      <c r="M395" s="161">
        <v>1.5083431E-2</v>
      </c>
      <c r="N395" s="161">
        <v>4.7422248E-2</v>
      </c>
      <c r="O395" s="161">
        <v>7.6227457E-3</v>
      </c>
      <c r="P395" s="161">
        <v>0</v>
      </c>
      <c r="Q395" s="161">
        <v>0.25168107000000001</v>
      </c>
      <c r="R395" s="161">
        <v>1.1606577E-2</v>
      </c>
      <c r="T395" s="89">
        <f t="shared" si="79"/>
        <v>27.282341379310346</v>
      </c>
    </row>
    <row r="396" spans="1:20">
      <c r="A396" s="29" t="s">
        <v>52</v>
      </c>
      <c r="B396" s="194" t="s">
        <v>3255</v>
      </c>
      <c r="C396" s="87">
        <f t="shared" si="75"/>
        <v>8.0614434539999991</v>
      </c>
      <c r="D396" s="90">
        <f t="shared" si="76"/>
        <v>0.71842492700000005</v>
      </c>
      <c r="E396" s="90">
        <f t="shared" si="77"/>
        <v>3.096930886</v>
      </c>
      <c r="F396" s="91">
        <f t="shared" si="78"/>
        <v>0.49309314099999996</v>
      </c>
      <c r="G396" s="192">
        <v>3.7529944999999998</v>
      </c>
      <c r="H396" s="161">
        <v>8.1104020999999998E-2</v>
      </c>
      <c r="I396" s="161">
        <v>2.9921150000000001</v>
      </c>
      <c r="J396" s="161">
        <v>0.61496147000000001</v>
      </c>
      <c r="K396" s="161">
        <v>4.6576869999999999E-2</v>
      </c>
      <c r="L396" s="161">
        <v>5.6886587000000002E-2</v>
      </c>
      <c r="M396" s="161">
        <v>2.3711864999999999E-2</v>
      </c>
      <c r="N396" s="161">
        <v>6.2244818E-2</v>
      </c>
      <c r="O396" s="161">
        <v>1.1205949E-2</v>
      </c>
      <c r="P396" s="161">
        <v>0</v>
      </c>
      <c r="Q396" s="161">
        <v>0.38813651999999998</v>
      </c>
      <c r="R396" s="161">
        <v>3.1505854E-2</v>
      </c>
      <c r="T396" s="89">
        <f t="shared" si="79"/>
        <v>32.353400862068959</v>
      </c>
    </row>
    <row r="397" spans="1:20">
      <c r="A397" s="29" t="s">
        <v>52</v>
      </c>
      <c r="B397" s="194" t="s">
        <v>3256</v>
      </c>
      <c r="C397" s="87">
        <f t="shared" si="75"/>
        <v>5.1080119670999995</v>
      </c>
      <c r="D397" s="90">
        <f t="shared" si="76"/>
        <v>0.42398464800000002</v>
      </c>
      <c r="E397" s="90">
        <f t="shared" si="77"/>
        <v>1.9906289410000002</v>
      </c>
      <c r="F397" s="91">
        <f t="shared" si="78"/>
        <v>0.2305547781</v>
      </c>
      <c r="G397" s="192">
        <v>2.4628435999999998</v>
      </c>
      <c r="H397" s="161">
        <v>4.8939694999999998E-2</v>
      </c>
      <c r="I397" s="161">
        <v>1.9280759000000001</v>
      </c>
      <c r="J397" s="161">
        <v>0.37060871000000001</v>
      </c>
      <c r="K397" s="161">
        <v>2.4879814E-2</v>
      </c>
      <c r="L397" s="161">
        <v>2.8496124000000001E-2</v>
      </c>
      <c r="M397" s="161">
        <v>1.3613346E-2</v>
      </c>
      <c r="N397" s="161">
        <v>3.3501182999999997E-2</v>
      </c>
      <c r="O397" s="161">
        <v>8.7565340999999994E-3</v>
      </c>
      <c r="P397" s="161">
        <v>0</v>
      </c>
      <c r="Q397" s="161">
        <v>0.17553993000000001</v>
      </c>
      <c r="R397" s="161">
        <v>1.2757131E-2</v>
      </c>
      <c r="T397" s="89">
        <f t="shared" si="79"/>
        <v>21.231410344827584</v>
      </c>
    </row>
    <row r="398" spans="1:20">
      <c r="A398" s="29" t="s">
        <v>52</v>
      </c>
      <c r="B398" s="194" t="s">
        <v>3257</v>
      </c>
      <c r="C398" s="87">
        <f t="shared" si="75"/>
        <v>5.1102122543000004</v>
      </c>
      <c r="D398" s="90">
        <f t="shared" si="76"/>
        <v>0.42440587899999999</v>
      </c>
      <c r="E398" s="90">
        <f t="shared" si="77"/>
        <v>1.9895806190000001</v>
      </c>
      <c r="F398" s="91">
        <f t="shared" si="78"/>
        <v>0.2342508563</v>
      </c>
      <c r="G398" s="192">
        <v>2.4619749</v>
      </c>
      <c r="H398" s="161">
        <v>5.0128135999999997E-2</v>
      </c>
      <c r="I398" s="161">
        <v>1.9264018999999999</v>
      </c>
      <c r="J398" s="161">
        <v>0.37095350999999999</v>
      </c>
      <c r="K398" s="161">
        <v>2.4913184000000001E-2</v>
      </c>
      <c r="L398" s="161">
        <v>2.8539185000000002E-2</v>
      </c>
      <c r="M398" s="161">
        <v>1.3050582999999999E-2</v>
      </c>
      <c r="N398" s="161">
        <v>3.3460269000000001E-2</v>
      </c>
      <c r="O398" s="161">
        <v>9.6045612999999998E-3</v>
      </c>
      <c r="P398" s="161">
        <v>0</v>
      </c>
      <c r="Q398" s="161">
        <v>0.17556199</v>
      </c>
      <c r="R398" s="161">
        <v>1.5624035999999999E-2</v>
      </c>
      <c r="T398" s="89">
        <f t="shared" si="79"/>
        <v>21.223921551724136</v>
      </c>
    </row>
    <row r="399" spans="1:20">
      <c r="A399" s="29" t="s">
        <v>52</v>
      </c>
      <c r="B399" s="194" t="s">
        <v>3258</v>
      </c>
      <c r="C399" s="87">
        <f t="shared" si="75"/>
        <v>7.5362123820999996</v>
      </c>
      <c r="D399" s="90">
        <f t="shared" si="76"/>
        <v>0.65110896600000001</v>
      </c>
      <c r="E399" s="90">
        <f t="shared" si="77"/>
        <v>3.1163702609999997</v>
      </c>
      <c r="F399" s="91">
        <f t="shared" si="78"/>
        <v>0.46998125509999999</v>
      </c>
      <c r="G399" s="192">
        <v>3.2987519000000001</v>
      </c>
      <c r="H399" s="161">
        <v>4.8454364E-2</v>
      </c>
      <c r="I399" s="161">
        <v>3.0494279</v>
      </c>
      <c r="J399" s="161">
        <v>0.57162884000000003</v>
      </c>
      <c r="K399" s="161">
        <v>2.8202806E-2</v>
      </c>
      <c r="L399" s="161">
        <v>5.1277320000000001E-2</v>
      </c>
      <c r="M399" s="161">
        <v>1.8487996999999999E-2</v>
      </c>
      <c r="N399" s="161">
        <v>5.0687395000000003E-2</v>
      </c>
      <c r="O399" s="161">
        <v>6.8485791000000001E-3</v>
      </c>
      <c r="P399" s="161">
        <v>0</v>
      </c>
      <c r="Q399" s="161">
        <v>0.37570135999999998</v>
      </c>
      <c r="R399" s="161">
        <v>3.6743920999999999E-2</v>
      </c>
      <c r="T399" s="89">
        <f t="shared" si="79"/>
        <v>28.437516379310345</v>
      </c>
    </row>
    <row r="400" spans="1:20">
      <c r="A400" s="29" t="s">
        <v>52</v>
      </c>
      <c r="B400" s="194" t="s">
        <v>3259</v>
      </c>
      <c r="C400" s="87">
        <f t="shared" si="75"/>
        <v>4.2358072551000001</v>
      </c>
      <c r="D400" s="90">
        <f t="shared" si="76"/>
        <v>0.36405497199999998</v>
      </c>
      <c r="E400" s="90">
        <f t="shared" si="77"/>
        <v>1.710396853</v>
      </c>
      <c r="F400" s="91">
        <f t="shared" si="78"/>
        <v>0.23579373010000002</v>
      </c>
      <c r="G400" s="192">
        <v>1.9255617</v>
      </c>
      <c r="H400" s="161">
        <v>4.2296142000000002E-2</v>
      </c>
      <c r="I400" s="161">
        <v>1.6568894999999999</v>
      </c>
      <c r="J400" s="161">
        <v>0.32021123000000001</v>
      </c>
      <c r="K400" s="161">
        <v>2.1347194999999999E-2</v>
      </c>
      <c r="L400" s="161">
        <v>2.2496546999999999E-2</v>
      </c>
      <c r="M400" s="161">
        <v>1.1211211E-2</v>
      </c>
      <c r="N400" s="161">
        <v>2.6716110000000001E-2</v>
      </c>
      <c r="O400" s="161">
        <v>7.4530691000000001E-3</v>
      </c>
      <c r="P400" s="161">
        <v>0</v>
      </c>
      <c r="Q400" s="161">
        <v>0.18820991000000001</v>
      </c>
      <c r="R400" s="161">
        <v>1.3414641E-2</v>
      </c>
      <c r="T400" s="89">
        <f t="shared" si="79"/>
        <v>16.599669827586208</v>
      </c>
    </row>
    <row r="401" spans="1:20">
      <c r="A401" s="29" t="s">
        <v>52</v>
      </c>
      <c r="B401" s="194" t="s">
        <v>3260</v>
      </c>
      <c r="C401" s="87">
        <f t="shared" si="75"/>
        <v>6.7396183980000002</v>
      </c>
      <c r="D401" s="90">
        <f t="shared" si="76"/>
        <v>0.61327316599999993</v>
      </c>
      <c r="E401" s="90">
        <f t="shared" si="77"/>
        <v>3.123846828</v>
      </c>
      <c r="F401" s="91">
        <f t="shared" si="78"/>
        <v>0.34259090400000003</v>
      </c>
      <c r="G401" s="192">
        <v>2.6599075000000001</v>
      </c>
      <c r="H401" s="161">
        <v>7.2725200000000004E-2</v>
      </c>
      <c r="I401" s="161">
        <v>3.0214324000000001</v>
      </c>
      <c r="J401" s="161">
        <v>0.52679039999999999</v>
      </c>
      <c r="K401" s="161">
        <v>3.6707121000000002E-2</v>
      </c>
      <c r="L401" s="161">
        <v>4.9775645E-2</v>
      </c>
      <c r="M401" s="161">
        <v>2.9689228000000002E-2</v>
      </c>
      <c r="N401" s="161">
        <v>5.0774726999999999E-2</v>
      </c>
      <c r="O401" s="161">
        <v>1.2368870000000001E-2</v>
      </c>
      <c r="P401" s="161">
        <v>0</v>
      </c>
      <c r="Q401" s="161">
        <v>0.20899706000000001</v>
      </c>
      <c r="R401" s="161">
        <v>7.0450246999999994E-2</v>
      </c>
      <c r="T401" s="89">
        <f t="shared" si="79"/>
        <v>22.930237068965518</v>
      </c>
    </row>
    <row r="402" spans="1:20">
      <c r="A402" s="29" t="s">
        <v>52</v>
      </c>
      <c r="B402" s="194" t="s">
        <v>3261</v>
      </c>
      <c r="C402" s="87">
        <f t="shared" si="75"/>
        <v>10.251009846000001</v>
      </c>
      <c r="D402" s="90">
        <f t="shared" si="76"/>
        <v>1.007786386</v>
      </c>
      <c r="E402" s="90">
        <f t="shared" si="77"/>
        <v>4.725967217</v>
      </c>
      <c r="F402" s="91">
        <f t="shared" si="78"/>
        <v>0.44995224300000003</v>
      </c>
      <c r="G402" s="192">
        <v>4.067304</v>
      </c>
      <c r="H402" s="161">
        <v>8.9861786999999999E-2</v>
      </c>
      <c r="I402" s="161">
        <v>4.5963544000000001</v>
      </c>
      <c r="J402" s="161">
        <v>0.86127284999999998</v>
      </c>
      <c r="K402" s="161">
        <v>6.37905E-2</v>
      </c>
      <c r="L402" s="161">
        <v>8.2723036E-2</v>
      </c>
      <c r="M402" s="161">
        <v>3.975103E-2</v>
      </c>
      <c r="N402" s="161">
        <v>8.0509939000000003E-2</v>
      </c>
      <c r="O402" s="161">
        <v>1.5876294999999999E-2</v>
      </c>
      <c r="P402" s="161">
        <v>0</v>
      </c>
      <c r="Q402" s="161">
        <v>0.26768489000000001</v>
      </c>
      <c r="R402" s="161">
        <v>8.5881119000000006E-2</v>
      </c>
      <c r="T402" s="89">
        <f t="shared" si="79"/>
        <v>35.062965517241381</v>
      </c>
    </row>
    <row r="403" spans="1:20">
      <c r="A403" s="29" t="s">
        <v>52</v>
      </c>
      <c r="B403" s="194" t="s">
        <v>3262</v>
      </c>
      <c r="C403" s="87">
        <f t="shared" si="75"/>
        <v>11.664654959</v>
      </c>
      <c r="D403" s="90">
        <f t="shared" si="76"/>
        <v>1.3185245299999999</v>
      </c>
      <c r="E403" s="90">
        <f t="shared" si="77"/>
        <v>5.473786885</v>
      </c>
      <c r="F403" s="91">
        <f t="shared" si="78"/>
        <v>0.553385444</v>
      </c>
      <c r="G403" s="192">
        <v>4.3189580999999997</v>
      </c>
      <c r="H403" s="161">
        <v>0.12719639999999999</v>
      </c>
      <c r="I403" s="161">
        <v>5.2879936000000001</v>
      </c>
      <c r="J403" s="161">
        <v>1.1157068999999999</v>
      </c>
      <c r="K403" s="161">
        <v>9.2236869999999999E-2</v>
      </c>
      <c r="L403" s="161">
        <v>0.11058076</v>
      </c>
      <c r="M403" s="161">
        <v>5.8596885000000001E-2</v>
      </c>
      <c r="N403" s="161">
        <v>0.1054496</v>
      </c>
      <c r="O403" s="161">
        <v>1.9162163999999999E-2</v>
      </c>
      <c r="P403" s="161">
        <v>0</v>
      </c>
      <c r="Q403" s="161">
        <v>0.30146993</v>
      </c>
      <c r="R403" s="161">
        <v>0.12730374999999999</v>
      </c>
      <c r="T403" s="89">
        <f t="shared" si="79"/>
        <v>37.232397413793102</v>
      </c>
    </row>
    <row r="404" spans="1:20">
      <c r="A404" s="29" t="s">
        <v>52</v>
      </c>
      <c r="B404" s="194" t="s">
        <v>3263</v>
      </c>
      <c r="C404" s="87">
        <f t="shared" si="75"/>
        <v>7.0995966050000003</v>
      </c>
      <c r="D404" s="90">
        <f t="shared" si="76"/>
        <v>0.665800014</v>
      </c>
      <c r="E404" s="90">
        <f t="shared" si="77"/>
        <v>3.3768164409999999</v>
      </c>
      <c r="F404" s="91">
        <f t="shared" si="78"/>
        <v>0.31176444999999997</v>
      </c>
      <c r="G404" s="192">
        <v>2.7452157000000001</v>
      </c>
      <c r="H404" s="161">
        <v>7.4212865000000003E-2</v>
      </c>
      <c r="I404" s="161">
        <v>3.2693116</v>
      </c>
      <c r="J404" s="161">
        <v>0.56159117000000003</v>
      </c>
      <c r="K404" s="161">
        <v>4.7576136999999998E-2</v>
      </c>
      <c r="L404" s="161">
        <v>5.6632706999999997E-2</v>
      </c>
      <c r="M404" s="161">
        <v>3.3291976000000001E-2</v>
      </c>
      <c r="N404" s="161">
        <v>5.7798834E-2</v>
      </c>
      <c r="O404" s="161">
        <v>1.8231048999999999E-2</v>
      </c>
      <c r="P404" s="161">
        <v>0</v>
      </c>
      <c r="Q404" s="161">
        <v>0.18625359</v>
      </c>
      <c r="R404" s="161">
        <v>4.9480977000000002E-2</v>
      </c>
      <c r="T404" s="89">
        <f t="shared" si="79"/>
        <v>23.665652586206896</v>
      </c>
    </row>
    <row r="405" spans="1:20">
      <c r="A405" s="29" t="s">
        <v>52</v>
      </c>
      <c r="B405" s="194" t="s">
        <v>3264</v>
      </c>
      <c r="C405" s="87">
        <f t="shared" si="75"/>
        <v>6.1250970890000005</v>
      </c>
      <c r="D405" s="90">
        <f t="shared" si="76"/>
        <v>0.41300466299999999</v>
      </c>
      <c r="E405" s="90">
        <f t="shared" si="77"/>
        <v>2.7016347270000001</v>
      </c>
      <c r="F405" s="91">
        <f t="shared" si="78"/>
        <v>0.34698909900000002</v>
      </c>
      <c r="G405" s="192">
        <v>2.6634685999999999</v>
      </c>
      <c r="H405" s="161">
        <v>7.9661352000000005E-2</v>
      </c>
      <c r="I405" s="161">
        <v>2.5896756000000001</v>
      </c>
      <c r="J405" s="161">
        <v>0.30985395999999998</v>
      </c>
      <c r="K405" s="161">
        <v>4.9148388000000001E-2</v>
      </c>
      <c r="L405" s="161">
        <v>5.4002315000000002E-2</v>
      </c>
      <c r="M405" s="161">
        <v>3.2297775000000001E-2</v>
      </c>
      <c r="N405" s="161">
        <v>5.6604080000000001E-2</v>
      </c>
      <c r="O405" s="161">
        <v>2.1111034000000001E-2</v>
      </c>
      <c r="P405" s="161">
        <v>0</v>
      </c>
      <c r="Q405" s="161">
        <v>0.20301208000000001</v>
      </c>
      <c r="R405" s="161">
        <v>6.6261904999999996E-2</v>
      </c>
      <c r="T405" s="89">
        <f t="shared" si="79"/>
        <v>22.960936206896548</v>
      </c>
    </row>
    <row r="406" spans="1:20">
      <c r="A406" s="29" t="s">
        <v>52</v>
      </c>
      <c r="B406" s="194" t="s">
        <v>3265</v>
      </c>
      <c r="C406" s="87">
        <f t="shared" si="75"/>
        <v>10.481595002000001</v>
      </c>
      <c r="D406" s="90">
        <f t="shared" si="76"/>
        <v>1.3573803719999999</v>
      </c>
      <c r="E406" s="90">
        <f t="shared" si="77"/>
        <v>4.2757367590000008</v>
      </c>
      <c r="F406" s="91">
        <f t="shared" si="78"/>
        <v>0.47771597099999996</v>
      </c>
      <c r="G406" s="192">
        <v>4.3707618999999998</v>
      </c>
      <c r="H406" s="161">
        <v>0.10103186</v>
      </c>
      <c r="I406" s="161">
        <v>4.1214548000000004</v>
      </c>
      <c r="J406" s="161">
        <v>1.1854267999999999</v>
      </c>
      <c r="K406" s="161">
        <v>6.3467421999999996E-2</v>
      </c>
      <c r="L406" s="161">
        <v>0.10848615</v>
      </c>
      <c r="M406" s="161">
        <v>5.3250099000000002E-2</v>
      </c>
      <c r="N406" s="161">
        <v>9.4270602999999994E-2</v>
      </c>
      <c r="O406" s="161">
        <v>1.4270408E-2</v>
      </c>
      <c r="P406" s="161">
        <v>0</v>
      </c>
      <c r="Q406" s="161">
        <v>0.19132510999999999</v>
      </c>
      <c r="R406" s="161">
        <v>0.17784985</v>
      </c>
      <c r="T406" s="89">
        <f t="shared" si="79"/>
        <v>37.678981896551718</v>
      </c>
    </row>
    <row r="407" spans="1:20">
      <c r="A407" s="29" t="s">
        <v>52</v>
      </c>
      <c r="B407" s="194" t="s">
        <v>3266</v>
      </c>
      <c r="C407" s="87">
        <f t="shared" si="75"/>
        <v>5.8790220029999993</v>
      </c>
      <c r="D407" s="90">
        <f t="shared" si="76"/>
        <v>0.57219156400000004</v>
      </c>
      <c r="E407" s="90">
        <f t="shared" si="77"/>
        <v>3.1364762399999999</v>
      </c>
      <c r="F407" s="91">
        <f t="shared" si="78"/>
        <v>0.32899719900000002</v>
      </c>
      <c r="G407" s="192">
        <v>1.8413569999999999</v>
      </c>
      <c r="H407" s="161">
        <v>7.0728330000000006E-2</v>
      </c>
      <c r="I407" s="161">
        <v>3.0371280999999999</v>
      </c>
      <c r="J407" s="161">
        <v>0.48506116999999999</v>
      </c>
      <c r="K407" s="161">
        <v>3.8093607000000002E-2</v>
      </c>
      <c r="L407" s="161">
        <v>4.9036786999999998E-2</v>
      </c>
      <c r="M407" s="161">
        <v>2.8619809999999999E-2</v>
      </c>
      <c r="N407" s="161">
        <v>5.0784849999999999E-2</v>
      </c>
      <c r="O407" s="161">
        <v>1.6543817999999998E-2</v>
      </c>
      <c r="P407" s="161">
        <v>0</v>
      </c>
      <c r="Q407" s="161">
        <v>0.20899169000000001</v>
      </c>
      <c r="R407" s="161">
        <v>5.2676841000000002E-2</v>
      </c>
      <c r="T407" s="89">
        <f t="shared" si="79"/>
        <v>15.873767241379309</v>
      </c>
    </row>
    <row r="408" spans="1:20">
      <c r="A408" s="29" t="s">
        <v>52</v>
      </c>
      <c r="B408" s="194" t="s">
        <v>3267</v>
      </c>
      <c r="C408" s="87">
        <f t="shared" si="75"/>
        <v>2.2079249921999997</v>
      </c>
      <c r="D408" s="90">
        <f t="shared" si="76"/>
        <v>0.12231719199999999</v>
      </c>
      <c r="E408" s="90">
        <f t="shared" si="77"/>
        <v>0.65314979299999998</v>
      </c>
      <c r="F408" s="91">
        <f t="shared" si="78"/>
        <v>0.13570820719999999</v>
      </c>
      <c r="G408" s="192">
        <v>1.2967498</v>
      </c>
      <c r="H408" s="161">
        <v>4.4791683999999998E-2</v>
      </c>
      <c r="I408" s="161">
        <v>0.59622653000000003</v>
      </c>
      <c r="J408" s="161">
        <v>7.7514052E-2</v>
      </c>
      <c r="K408" s="161">
        <v>2.0981638E-2</v>
      </c>
      <c r="L408" s="161">
        <v>2.3821502000000001E-2</v>
      </c>
      <c r="M408" s="161">
        <v>1.2131579E-2</v>
      </c>
      <c r="N408" s="161">
        <v>2.3144708999999999E-2</v>
      </c>
      <c r="O408" s="161">
        <v>6.8784132E-3</v>
      </c>
      <c r="P408" s="161">
        <v>0</v>
      </c>
      <c r="Q408" s="161">
        <v>9.3496417999999998E-2</v>
      </c>
      <c r="R408" s="161">
        <v>1.2188667E-2</v>
      </c>
      <c r="T408" s="89">
        <f t="shared" si="79"/>
        <v>11.178877586206896</v>
      </c>
    </row>
    <row r="409" spans="1:20">
      <c r="A409" s="29" t="s">
        <v>52</v>
      </c>
      <c r="B409" s="194" t="s">
        <v>3268</v>
      </c>
      <c r="C409" s="87">
        <f t="shared" si="75"/>
        <v>1.7693105815000001</v>
      </c>
      <c r="D409" s="90">
        <f t="shared" si="76"/>
        <v>0.120206931</v>
      </c>
      <c r="E409" s="90">
        <f t="shared" si="77"/>
        <v>0.6689021986</v>
      </c>
      <c r="F409" s="91">
        <f t="shared" si="78"/>
        <v>0.1071154419</v>
      </c>
      <c r="G409" s="192">
        <v>0.87308600999999997</v>
      </c>
      <c r="H409" s="161">
        <v>2.5197423E-2</v>
      </c>
      <c r="I409" s="161">
        <v>0.63737805999999997</v>
      </c>
      <c r="J409" s="161">
        <v>9.7039179000000003E-2</v>
      </c>
      <c r="K409" s="161">
        <v>1.189112E-2</v>
      </c>
      <c r="L409" s="161">
        <v>1.1276632E-2</v>
      </c>
      <c r="M409" s="161">
        <v>6.3267156000000003E-3</v>
      </c>
      <c r="N409" s="161">
        <v>9.2195286000000005E-3</v>
      </c>
      <c r="O409" s="161">
        <v>3.3038806000000001E-3</v>
      </c>
      <c r="P409" s="161">
        <v>0</v>
      </c>
      <c r="Q409" s="161">
        <v>8.4629596000000001E-2</v>
      </c>
      <c r="R409" s="161">
        <v>9.9624367000000005E-3</v>
      </c>
      <c r="T409" s="89">
        <f t="shared" si="79"/>
        <v>7.5266035344827582</v>
      </c>
    </row>
    <row r="410" spans="1:20">
      <c r="A410" s="29" t="s">
        <v>52</v>
      </c>
      <c r="B410" s="194" t="s">
        <v>3269</v>
      </c>
      <c r="C410" s="87">
        <f t="shared" si="75"/>
        <v>1.8965059110000002</v>
      </c>
      <c r="D410" s="90">
        <f t="shared" si="76"/>
        <v>0.106624261</v>
      </c>
      <c r="E410" s="90">
        <f t="shared" si="77"/>
        <v>0.58654942500000007</v>
      </c>
      <c r="F410" s="91">
        <f t="shared" si="78"/>
        <v>0.11308042499999998</v>
      </c>
      <c r="G410" s="192">
        <v>1.0902518000000001</v>
      </c>
      <c r="H410" s="161">
        <v>3.8459160999999999E-2</v>
      </c>
      <c r="I410" s="161">
        <v>0.53787905000000003</v>
      </c>
      <c r="J410" s="161">
        <v>6.8735403E-2</v>
      </c>
      <c r="K410" s="161">
        <v>1.8142146000000001E-2</v>
      </c>
      <c r="L410" s="161">
        <v>1.9746712E-2</v>
      </c>
      <c r="M410" s="161">
        <v>1.0211214E-2</v>
      </c>
      <c r="N410" s="161">
        <v>1.8809646999999999E-2</v>
      </c>
      <c r="O410" s="161">
        <v>5.8682509999999997E-3</v>
      </c>
      <c r="P410" s="161">
        <v>0</v>
      </c>
      <c r="Q410" s="161">
        <v>7.6995780999999999E-2</v>
      </c>
      <c r="R410" s="161">
        <v>1.1406746000000001E-2</v>
      </c>
      <c r="T410" s="89">
        <f t="shared" si="79"/>
        <v>9.398722413793104</v>
      </c>
    </row>
    <row r="411" spans="1:20">
      <c r="A411" s="29" t="s">
        <v>52</v>
      </c>
      <c r="B411" s="194" t="s">
        <v>3270</v>
      </c>
      <c r="C411" s="87">
        <f t="shared" si="75"/>
        <v>2.9465083086000003</v>
      </c>
      <c r="D411" s="90">
        <f t="shared" si="76"/>
        <v>0.19418651399999998</v>
      </c>
      <c r="E411" s="90">
        <f t="shared" si="77"/>
        <v>0.89952026360000004</v>
      </c>
      <c r="F411" s="91">
        <f t="shared" si="78"/>
        <v>0.128992731</v>
      </c>
      <c r="G411" s="192">
        <v>1.7238088</v>
      </c>
      <c r="H411" s="161">
        <v>3.4698156000000001E-2</v>
      </c>
      <c r="I411" s="161">
        <v>0.85697643999999995</v>
      </c>
      <c r="J411" s="161">
        <v>0.1522259</v>
      </c>
      <c r="K411" s="161">
        <v>2.4076468E-2</v>
      </c>
      <c r="L411" s="161">
        <v>1.7884146E-2</v>
      </c>
      <c r="M411" s="161">
        <v>7.8456675999999999E-3</v>
      </c>
      <c r="N411" s="161">
        <v>1.5343839E-2</v>
      </c>
      <c r="O411" s="161">
        <v>4.0322229999999997E-3</v>
      </c>
      <c r="P411" s="161">
        <v>0</v>
      </c>
      <c r="Q411" s="161">
        <v>9.5169963999999996E-2</v>
      </c>
      <c r="R411" s="161">
        <v>1.4446705000000001E-2</v>
      </c>
      <c r="T411" s="89">
        <f t="shared" si="79"/>
        <v>14.860420689655172</v>
      </c>
    </row>
    <row r="412" spans="1:20">
      <c r="A412" s="29" t="s">
        <v>52</v>
      </c>
      <c r="B412" s="194" t="s">
        <v>3271</v>
      </c>
      <c r="C412" s="87">
        <f t="shared" si="75"/>
        <v>1.7002032477000002</v>
      </c>
      <c r="D412" s="90">
        <f t="shared" si="76"/>
        <v>0.101846409</v>
      </c>
      <c r="E412" s="90">
        <f t="shared" si="77"/>
        <v>0.70935657100000005</v>
      </c>
      <c r="F412" s="91">
        <f t="shared" si="78"/>
        <v>0.1344216577</v>
      </c>
      <c r="G412" s="192">
        <v>0.75457861000000004</v>
      </c>
      <c r="H412" s="161">
        <v>3.2768083000000003E-2</v>
      </c>
      <c r="I412" s="161">
        <v>0.66653536000000002</v>
      </c>
      <c r="J412" s="161">
        <v>6.9953668999999996E-2</v>
      </c>
      <c r="K412" s="161">
        <v>1.3217786E-2</v>
      </c>
      <c r="L412" s="161">
        <v>1.8674954000000001E-2</v>
      </c>
      <c r="M412" s="161">
        <v>1.0053128E-2</v>
      </c>
      <c r="N412" s="161">
        <v>1.8485192000000001E-2</v>
      </c>
      <c r="O412" s="161">
        <v>5.1402766999999999E-3</v>
      </c>
      <c r="P412" s="161">
        <v>0</v>
      </c>
      <c r="Q412" s="161">
        <v>9.1216381999999999E-2</v>
      </c>
      <c r="R412" s="161">
        <v>1.9579807000000001E-2</v>
      </c>
      <c r="T412" s="89">
        <f t="shared" si="79"/>
        <v>6.504988017241379</v>
      </c>
    </row>
    <row r="413" spans="1:20">
      <c r="A413" s="29" t="s">
        <v>52</v>
      </c>
      <c r="B413" s="194" t="s">
        <v>3272</v>
      </c>
      <c r="C413" s="87">
        <f t="shared" si="75"/>
        <v>2.0346431251000001</v>
      </c>
      <c r="D413" s="90">
        <f t="shared" si="76"/>
        <v>0.124156032</v>
      </c>
      <c r="E413" s="90">
        <f t="shared" si="77"/>
        <v>0.75255845480000005</v>
      </c>
      <c r="F413" s="91">
        <f t="shared" si="78"/>
        <v>0.1188345383</v>
      </c>
      <c r="G413" s="192">
        <v>1.0390941</v>
      </c>
      <c r="H413" s="161">
        <v>3.0660333000000001E-2</v>
      </c>
      <c r="I413" s="161">
        <v>0.71345685000000003</v>
      </c>
      <c r="J413" s="161">
        <v>9.4435792000000005E-2</v>
      </c>
      <c r="K413" s="161">
        <v>1.4803017E-2</v>
      </c>
      <c r="L413" s="161">
        <v>1.4917223E-2</v>
      </c>
      <c r="M413" s="161">
        <v>8.4412718000000005E-3</v>
      </c>
      <c r="N413" s="161">
        <v>1.6455781999999999E-2</v>
      </c>
      <c r="O413" s="161">
        <v>4.8932712999999999E-3</v>
      </c>
      <c r="P413" s="161">
        <v>0</v>
      </c>
      <c r="Q413" s="161">
        <v>8.0607192999999994E-2</v>
      </c>
      <c r="R413" s="161">
        <v>1.6878292E-2</v>
      </c>
      <c r="T413" s="89">
        <f t="shared" si="79"/>
        <v>8.957707758620689</v>
      </c>
    </row>
    <row r="414" spans="1:20">
      <c r="A414" s="29" t="s">
        <v>52</v>
      </c>
      <c r="B414" s="194" t="s">
        <v>3273</v>
      </c>
      <c r="C414" s="87">
        <f t="shared" si="75"/>
        <v>1.9035534945999997</v>
      </c>
      <c r="D414" s="90">
        <f t="shared" si="76"/>
        <v>0.1325382232</v>
      </c>
      <c r="E414" s="90">
        <f t="shared" si="77"/>
        <v>0.58249603369999992</v>
      </c>
      <c r="F414" s="91">
        <f t="shared" si="78"/>
        <v>0.1092896377</v>
      </c>
      <c r="G414" s="192">
        <v>1.0792295999999999</v>
      </c>
      <c r="H414" s="161">
        <v>1.7924399000000001E-2</v>
      </c>
      <c r="I414" s="161">
        <v>0.56022744999999996</v>
      </c>
      <c r="J414" s="161">
        <v>0.11314423999999999</v>
      </c>
      <c r="K414" s="161">
        <v>1.0433914000000001E-2</v>
      </c>
      <c r="L414" s="161">
        <v>8.9600692000000003E-3</v>
      </c>
      <c r="M414" s="161">
        <v>4.3441846999999999E-3</v>
      </c>
      <c r="N414" s="161">
        <v>8.7324671999999999E-3</v>
      </c>
      <c r="O414" s="161">
        <v>2.2759408E-3</v>
      </c>
      <c r="P414" s="161">
        <v>0</v>
      </c>
      <c r="Q414" s="161">
        <v>9.3144052000000005E-2</v>
      </c>
      <c r="R414" s="161">
        <v>5.1371777000000004E-3</v>
      </c>
      <c r="T414" s="89">
        <f t="shared" si="79"/>
        <v>9.3037034482758614</v>
      </c>
    </row>
    <row r="415" spans="1:20">
      <c r="A415" s="29" t="s">
        <v>52</v>
      </c>
      <c r="B415" s="194" t="s">
        <v>3274</v>
      </c>
      <c r="C415" s="87">
        <f t="shared" si="75"/>
        <v>1.9469550768000001</v>
      </c>
      <c r="D415" s="90">
        <f t="shared" si="76"/>
        <v>0.13614885300000001</v>
      </c>
      <c r="E415" s="90">
        <f t="shared" si="77"/>
        <v>0.73900984300000006</v>
      </c>
      <c r="F415" s="91">
        <f t="shared" si="78"/>
        <v>0.12169226079999999</v>
      </c>
      <c r="G415" s="192">
        <v>0.95010412</v>
      </c>
      <c r="H415" s="161">
        <v>2.5670493999999999E-2</v>
      </c>
      <c r="I415" s="161">
        <v>0.70682363000000004</v>
      </c>
      <c r="J415" s="161">
        <v>0.11497561000000001</v>
      </c>
      <c r="K415" s="161">
        <v>1.0381101E-2</v>
      </c>
      <c r="L415" s="161">
        <v>1.0792141999999999E-2</v>
      </c>
      <c r="M415" s="161">
        <v>6.5157189999999997E-3</v>
      </c>
      <c r="N415" s="161">
        <v>1.1608988000000001E-2</v>
      </c>
      <c r="O415" s="161">
        <v>3.6686312E-3</v>
      </c>
      <c r="P415" s="161">
        <v>0</v>
      </c>
      <c r="Q415" s="161">
        <v>0.1010696</v>
      </c>
      <c r="R415" s="161">
        <v>5.3450416000000002E-3</v>
      </c>
      <c r="T415" s="89">
        <f t="shared" si="79"/>
        <v>8.1905527586206883</v>
      </c>
    </row>
    <row r="416" spans="1:20">
      <c r="A416" s="29" t="s">
        <v>52</v>
      </c>
      <c r="B416" s="194" t="s">
        <v>3275</v>
      </c>
      <c r="C416" s="87">
        <f t="shared" si="75"/>
        <v>3.505092984</v>
      </c>
      <c r="D416" s="90">
        <f t="shared" si="76"/>
        <v>0.209547555</v>
      </c>
      <c r="E416" s="90">
        <f t="shared" si="77"/>
        <v>1.2842561690000001</v>
      </c>
      <c r="F416" s="91">
        <f t="shared" si="78"/>
        <v>0.23106106000000001</v>
      </c>
      <c r="G416" s="192">
        <v>1.7802282</v>
      </c>
      <c r="H416" s="161">
        <v>7.9609279000000005E-2</v>
      </c>
      <c r="I416" s="161">
        <v>1.1837568000000001</v>
      </c>
      <c r="J416" s="161">
        <v>0.13234298999999999</v>
      </c>
      <c r="K416" s="161">
        <v>3.7761134000000002E-2</v>
      </c>
      <c r="L416" s="161">
        <v>3.9443431000000001E-2</v>
      </c>
      <c r="M416" s="161">
        <v>2.089009E-2</v>
      </c>
      <c r="N416" s="161">
        <v>3.2780015000000003E-2</v>
      </c>
      <c r="O416" s="161">
        <v>1.0303211E-2</v>
      </c>
      <c r="P416" s="161">
        <v>0</v>
      </c>
      <c r="Q416" s="161">
        <v>0.15842009000000001</v>
      </c>
      <c r="R416" s="161">
        <v>2.9557744E-2</v>
      </c>
      <c r="T416" s="89">
        <f t="shared" si="79"/>
        <v>15.346794827586207</v>
      </c>
    </row>
    <row r="417" spans="1:20">
      <c r="A417" s="29" t="s">
        <v>52</v>
      </c>
      <c r="B417" s="194" t="s">
        <v>3276</v>
      </c>
      <c r="C417" s="87">
        <f t="shared" si="75"/>
        <v>1.4512001002999999</v>
      </c>
      <c r="D417" s="90">
        <f t="shared" si="76"/>
        <v>8.3008613000000009E-2</v>
      </c>
      <c r="E417" s="90">
        <f t="shared" si="77"/>
        <v>0.47727149260000001</v>
      </c>
      <c r="F417" s="91">
        <f t="shared" si="78"/>
        <v>8.6003534699999995E-2</v>
      </c>
      <c r="G417" s="192">
        <v>0.80491645999999994</v>
      </c>
      <c r="H417" s="161">
        <v>2.8171696E-2</v>
      </c>
      <c r="I417" s="161">
        <v>0.44159829</v>
      </c>
      <c r="J417" s="161">
        <v>5.5366907999999999E-2</v>
      </c>
      <c r="K417" s="161">
        <v>1.3424123E-2</v>
      </c>
      <c r="L417" s="161">
        <v>1.4217581999999999E-2</v>
      </c>
      <c r="M417" s="161">
        <v>7.5015066E-3</v>
      </c>
      <c r="N417" s="161">
        <v>1.3763188000000001E-2</v>
      </c>
      <c r="O417" s="161">
        <v>4.3344337000000002E-3</v>
      </c>
      <c r="P417" s="161">
        <v>0</v>
      </c>
      <c r="Q417" s="161">
        <v>5.7586474999999998E-2</v>
      </c>
      <c r="R417" s="161">
        <v>1.0319438E-2</v>
      </c>
      <c r="T417" s="89">
        <f t="shared" si="79"/>
        <v>6.938934999999999</v>
      </c>
    </row>
    <row r="418" spans="1:20">
      <c r="A418" s="29" t="s">
        <v>52</v>
      </c>
      <c r="B418" s="194" t="s">
        <v>3277</v>
      </c>
      <c r="C418" s="87">
        <f t="shared" si="75"/>
        <v>1.9580573752000001</v>
      </c>
      <c r="D418" s="90">
        <f t="shared" si="76"/>
        <v>0.10902569399999999</v>
      </c>
      <c r="E418" s="90">
        <f t="shared" si="77"/>
        <v>0.64833306400000001</v>
      </c>
      <c r="F418" s="91">
        <f t="shared" si="78"/>
        <v>0.1242555172</v>
      </c>
      <c r="G418" s="192">
        <v>1.0764431000000001</v>
      </c>
      <c r="H418" s="161">
        <v>3.8260212000000002E-2</v>
      </c>
      <c r="I418" s="161">
        <v>0.59941232</v>
      </c>
      <c r="J418" s="161">
        <v>7.0204588999999998E-2</v>
      </c>
      <c r="K418" s="161">
        <v>1.8398986999999999E-2</v>
      </c>
      <c r="L418" s="161">
        <v>2.0422118E-2</v>
      </c>
      <c r="M418" s="161">
        <v>1.0660532E-2</v>
      </c>
      <c r="N418" s="161">
        <v>2.0506888000000001E-2</v>
      </c>
      <c r="O418" s="161">
        <v>6.0411231999999999E-3</v>
      </c>
      <c r="P418" s="161">
        <v>0</v>
      </c>
      <c r="Q418" s="161">
        <v>8.0700879000000003E-2</v>
      </c>
      <c r="R418" s="161">
        <v>1.7006627E-2</v>
      </c>
      <c r="T418" s="89">
        <f t="shared" si="79"/>
        <v>9.2796818965517254</v>
      </c>
    </row>
    <row r="419" spans="1:20">
      <c r="A419" s="29" t="s">
        <v>52</v>
      </c>
      <c r="B419" s="194" t="s">
        <v>3278</v>
      </c>
      <c r="C419" s="87">
        <f t="shared" si="75"/>
        <v>1.6705819270000002</v>
      </c>
      <c r="D419" s="90">
        <f t="shared" si="76"/>
        <v>9.4110667000000009E-2</v>
      </c>
      <c r="E419" s="90">
        <f t="shared" si="77"/>
        <v>0.54822041970000002</v>
      </c>
      <c r="F419" s="91">
        <f t="shared" si="78"/>
        <v>0.10169357030000001</v>
      </c>
      <c r="G419" s="192">
        <v>0.92655726999999999</v>
      </c>
      <c r="H419" s="161">
        <v>3.3161548999999998E-2</v>
      </c>
      <c r="I419" s="161">
        <v>0.50610226999999997</v>
      </c>
      <c r="J419" s="161">
        <v>6.1152866E-2</v>
      </c>
      <c r="K419" s="161">
        <v>1.5864901000000001E-2</v>
      </c>
      <c r="L419" s="161">
        <v>1.7092900000000001E-2</v>
      </c>
      <c r="M419" s="161">
        <v>8.9566006999999993E-3</v>
      </c>
      <c r="N419" s="161">
        <v>1.6621879999999999E-2</v>
      </c>
      <c r="O419" s="161">
        <v>5.1409903000000003E-3</v>
      </c>
      <c r="P419" s="161">
        <v>0</v>
      </c>
      <c r="Q419" s="161">
        <v>6.6983468000000004E-2</v>
      </c>
      <c r="R419" s="161">
        <v>1.2947231999999999E-2</v>
      </c>
      <c r="T419" s="89">
        <f t="shared" si="79"/>
        <v>7.9875626724137927</v>
      </c>
    </row>
    <row r="420" spans="1:20">
      <c r="A420" s="29" t="s">
        <v>52</v>
      </c>
      <c r="B420" s="194" t="s">
        <v>3279</v>
      </c>
      <c r="C420" s="87">
        <f t="shared" si="75"/>
        <v>1.4050067659000001</v>
      </c>
      <c r="D420" s="90">
        <f t="shared" si="76"/>
        <v>7.8170397999999988E-2</v>
      </c>
      <c r="E420" s="90">
        <f t="shared" si="77"/>
        <v>0.47626869550000006</v>
      </c>
      <c r="F420" s="91">
        <f t="shared" si="78"/>
        <v>9.0244932400000005E-2</v>
      </c>
      <c r="G420" s="192">
        <v>0.76032274</v>
      </c>
      <c r="H420" s="161">
        <v>2.7196742999999999E-2</v>
      </c>
      <c r="I420" s="161">
        <v>0.44141601000000003</v>
      </c>
      <c r="J420" s="161">
        <v>5.0409851999999998E-2</v>
      </c>
      <c r="K420" s="161">
        <v>1.3164357999999999E-2</v>
      </c>
      <c r="L420" s="161">
        <v>1.4596188E-2</v>
      </c>
      <c r="M420" s="161">
        <v>7.6559425000000004E-3</v>
      </c>
      <c r="N420" s="161">
        <v>1.4816242E-2</v>
      </c>
      <c r="O420" s="161">
        <v>4.3308484000000001E-3</v>
      </c>
      <c r="P420" s="161">
        <v>0</v>
      </c>
      <c r="Q420" s="161">
        <v>5.7762608E-2</v>
      </c>
      <c r="R420" s="161">
        <v>1.3335234E-2</v>
      </c>
      <c r="T420" s="89">
        <f t="shared" si="79"/>
        <v>6.5545063793103449</v>
      </c>
    </row>
    <row r="421" spans="1:20">
      <c r="A421" s="29" t="s">
        <v>52</v>
      </c>
      <c r="B421" s="194" t="s">
        <v>3280</v>
      </c>
      <c r="C421" s="87">
        <f t="shared" si="75"/>
        <v>2.5752167429999999</v>
      </c>
      <c r="D421" s="90">
        <f t="shared" si="76"/>
        <v>0.156810267</v>
      </c>
      <c r="E421" s="90">
        <f t="shared" si="77"/>
        <v>0.942849296</v>
      </c>
      <c r="F421" s="91">
        <f t="shared" si="78"/>
        <v>0.13393948</v>
      </c>
      <c r="G421" s="192">
        <v>1.3416177</v>
      </c>
      <c r="H421" s="161">
        <v>4.9500368000000003E-2</v>
      </c>
      <c r="I421" s="161">
        <v>0.88130171999999996</v>
      </c>
      <c r="J421" s="161">
        <v>0.11147073</v>
      </c>
      <c r="K421" s="161">
        <v>2.3879411E-2</v>
      </c>
      <c r="L421" s="161">
        <v>2.1460126E-2</v>
      </c>
      <c r="M421" s="161">
        <v>1.2047208E-2</v>
      </c>
      <c r="N421" s="161">
        <v>1.8911331E-2</v>
      </c>
      <c r="O421" s="161">
        <v>7.3523939999999999E-3</v>
      </c>
      <c r="P421" s="161">
        <v>0</v>
      </c>
      <c r="Q421" s="161">
        <v>8.8740133999999998E-2</v>
      </c>
      <c r="R421" s="161">
        <v>1.8935621E-2</v>
      </c>
      <c r="T421" s="89">
        <f t="shared" si="79"/>
        <v>11.565669827586207</v>
      </c>
    </row>
    <row r="422" spans="1:20">
      <c r="A422" s="29" t="s">
        <v>52</v>
      </c>
      <c r="B422" s="194" t="s">
        <v>3281</v>
      </c>
      <c r="C422" s="87">
        <f t="shared" si="75"/>
        <v>1.5071872781</v>
      </c>
      <c r="D422" s="90">
        <f t="shared" si="76"/>
        <v>8.2654063999999999E-2</v>
      </c>
      <c r="E422" s="90">
        <f t="shared" si="77"/>
        <v>0.57048895050000004</v>
      </c>
      <c r="F422" s="91">
        <f t="shared" si="78"/>
        <v>0.1071995836</v>
      </c>
      <c r="G422" s="192">
        <v>0.74684468000000004</v>
      </c>
      <c r="H422" s="161">
        <v>2.6784133000000002E-2</v>
      </c>
      <c r="I422" s="161">
        <v>0.53541488999999998</v>
      </c>
      <c r="J422" s="161">
        <v>5.3664798999999999E-2</v>
      </c>
      <c r="K422" s="161">
        <v>1.3464665000000001E-2</v>
      </c>
      <c r="L422" s="161">
        <v>1.55246E-2</v>
      </c>
      <c r="M422" s="161">
        <v>8.2899275000000005E-3</v>
      </c>
      <c r="N422" s="161">
        <v>1.7324098999999999E-2</v>
      </c>
      <c r="O422" s="161">
        <v>4.5677226E-3</v>
      </c>
      <c r="P422" s="161">
        <v>0</v>
      </c>
      <c r="Q422" s="161">
        <v>6.3890295E-2</v>
      </c>
      <c r="R422" s="161">
        <v>2.1417466999999999E-2</v>
      </c>
      <c r="T422" s="89">
        <f t="shared" si="79"/>
        <v>6.4383162068965518</v>
      </c>
    </row>
    <row r="423" spans="1:20">
      <c r="A423" s="29" t="s">
        <v>52</v>
      </c>
      <c r="B423" s="194" t="s">
        <v>3282</v>
      </c>
      <c r="C423" s="87">
        <f t="shared" si="75"/>
        <v>1.9472966235</v>
      </c>
      <c r="D423" s="90">
        <f t="shared" si="76"/>
        <v>0.116690748</v>
      </c>
      <c r="E423" s="90">
        <f t="shared" si="77"/>
        <v>0.65678533579999998</v>
      </c>
      <c r="F423" s="91">
        <f t="shared" si="78"/>
        <v>0.1070428397</v>
      </c>
      <c r="G423" s="192">
        <v>1.0667777000000001</v>
      </c>
      <c r="H423" s="161">
        <v>3.4627867999999999E-2</v>
      </c>
      <c r="I423" s="161">
        <v>0.61329213999999999</v>
      </c>
      <c r="J423" s="161">
        <v>8.4038241999999999E-2</v>
      </c>
      <c r="K423" s="161">
        <v>1.6354812999999999E-2</v>
      </c>
      <c r="L423" s="161">
        <v>1.6297692999999999E-2</v>
      </c>
      <c r="M423" s="161">
        <v>8.8653277999999995E-3</v>
      </c>
      <c r="N423" s="161">
        <v>1.5759370000000002E-2</v>
      </c>
      <c r="O423" s="161">
        <v>5.2322727000000003E-3</v>
      </c>
      <c r="P423" s="161">
        <v>0</v>
      </c>
      <c r="Q423" s="161">
        <v>7.4904750000000006E-2</v>
      </c>
      <c r="R423" s="161">
        <v>1.1146447E-2</v>
      </c>
      <c r="T423" s="89">
        <f t="shared" si="79"/>
        <v>9.1963594827586199</v>
      </c>
    </row>
    <row r="424" spans="1:20">
      <c r="A424" s="29" t="s">
        <v>52</v>
      </c>
      <c r="B424" s="194" t="s">
        <v>3283</v>
      </c>
      <c r="C424" s="87">
        <f t="shared" si="75"/>
        <v>3.9917189358999998</v>
      </c>
      <c r="D424" s="90">
        <f t="shared" si="76"/>
        <v>0.26670985999999997</v>
      </c>
      <c r="E424" s="90">
        <f t="shared" si="77"/>
        <v>1.520849355</v>
      </c>
      <c r="F424" s="91">
        <f t="shared" si="78"/>
        <v>0.28034092090000001</v>
      </c>
      <c r="G424" s="192">
        <v>1.9238188000000001</v>
      </c>
      <c r="H424" s="161">
        <v>5.8399197E-2</v>
      </c>
      <c r="I424" s="161">
        <v>1.447873</v>
      </c>
      <c r="J424" s="161">
        <v>0.21296244</v>
      </c>
      <c r="K424" s="161">
        <v>2.7835385000000001E-2</v>
      </c>
      <c r="L424" s="161">
        <v>2.5912035E-2</v>
      </c>
      <c r="M424" s="161">
        <v>1.4577158E-2</v>
      </c>
      <c r="N424" s="161">
        <v>1.9523362999999998E-2</v>
      </c>
      <c r="O424" s="161">
        <v>7.5539578999999999E-3</v>
      </c>
      <c r="P424" s="161">
        <v>0</v>
      </c>
      <c r="Q424" s="161">
        <v>0.22765832</v>
      </c>
      <c r="R424" s="161">
        <v>2.5605280000000001E-2</v>
      </c>
      <c r="T424" s="89">
        <f t="shared" si="79"/>
        <v>16.584644827586207</v>
      </c>
    </row>
    <row r="425" spans="1:20">
      <c r="A425" s="29" t="s">
        <v>52</v>
      </c>
      <c r="B425" s="194" t="s">
        <v>3284</v>
      </c>
      <c r="C425" s="87">
        <f t="shared" si="75"/>
        <v>1.7589879845999998</v>
      </c>
      <c r="D425" s="90">
        <f t="shared" si="76"/>
        <v>0.1103732419</v>
      </c>
      <c r="E425" s="90">
        <f t="shared" si="77"/>
        <v>0.57162931149999996</v>
      </c>
      <c r="F425" s="91">
        <f t="shared" si="78"/>
        <v>8.1201131199999999E-2</v>
      </c>
      <c r="G425" s="192">
        <v>0.99578429999999996</v>
      </c>
      <c r="H425" s="161">
        <v>2.1511368999999999E-2</v>
      </c>
      <c r="I425" s="161">
        <v>0.54477321000000001</v>
      </c>
      <c r="J425" s="161">
        <v>9.0221564000000004E-2</v>
      </c>
      <c r="K425" s="161">
        <v>1.0311038E-2</v>
      </c>
      <c r="L425" s="161">
        <v>9.8406398999999999E-3</v>
      </c>
      <c r="M425" s="161">
        <v>5.3447325000000002E-3</v>
      </c>
      <c r="N425" s="161">
        <v>8.827896E-3</v>
      </c>
      <c r="O425" s="161">
        <v>3.1990956000000001E-3</v>
      </c>
      <c r="P425" s="161">
        <v>0</v>
      </c>
      <c r="Q425" s="161">
        <v>6.1514912999999997E-2</v>
      </c>
      <c r="R425" s="161">
        <v>7.6592266000000001E-3</v>
      </c>
      <c r="T425" s="89">
        <f t="shared" si="79"/>
        <v>8.5843474137931022</v>
      </c>
    </row>
    <row r="426" spans="1:20">
      <c r="A426" s="29" t="s">
        <v>52</v>
      </c>
      <c r="B426" s="194" t="s">
        <v>3285</v>
      </c>
      <c r="C426" s="87">
        <f t="shared" si="75"/>
        <v>3.9040917465999998</v>
      </c>
      <c r="D426" s="90">
        <f t="shared" si="76"/>
        <v>0.189961255</v>
      </c>
      <c r="E426" s="90">
        <f t="shared" si="77"/>
        <v>1.3803142829999999</v>
      </c>
      <c r="F426" s="91">
        <f t="shared" si="78"/>
        <v>0.21338830859999999</v>
      </c>
      <c r="G426" s="192">
        <v>2.1204279000000001</v>
      </c>
      <c r="H426" s="161">
        <v>5.8342117999999998E-2</v>
      </c>
      <c r="I426" s="161">
        <v>1.3041436</v>
      </c>
      <c r="J426" s="161">
        <v>0.12811518999999999</v>
      </c>
      <c r="K426" s="161">
        <v>3.0914654999999999E-2</v>
      </c>
      <c r="L426" s="161">
        <v>3.0931409999999999E-2</v>
      </c>
      <c r="M426" s="161">
        <v>1.7828565000000001E-2</v>
      </c>
      <c r="N426" s="161">
        <v>3.1722908000000001E-2</v>
      </c>
      <c r="O426" s="161">
        <v>9.1791705999999997E-3</v>
      </c>
      <c r="P426" s="161">
        <v>0</v>
      </c>
      <c r="Q426" s="161">
        <v>0.11519943000000001</v>
      </c>
      <c r="R426" s="161">
        <v>5.7286799999999999E-2</v>
      </c>
      <c r="T426" s="89">
        <f t="shared" si="79"/>
        <v>18.279550862068966</v>
      </c>
    </row>
    <row r="427" spans="1:20">
      <c r="A427" s="29" t="s">
        <v>52</v>
      </c>
      <c r="B427" s="194" t="s">
        <v>3286</v>
      </c>
      <c r="C427" s="87">
        <f t="shared" si="75"/>
        <v>2.8181225613000001</v>
      </c>
      <c r="D427" s="90">
        <f t="shared" si="76"/>
        <v>0.163815775</v>
      </c>
      <c r="E427" s="90">
        <f t="shared" si="77"/>
        <v>1.0143991399999999</v>
      </c>
      <c r="F427" s="91">
        <f t="shared" si="78"/>
        <v>0.13586704629999999</v>
      </c>
      <c r="G427" s="192">
        <v>1.5040405999999999</v>
      </c>
      <c r="H427" s="161">
        <v>4.4067341000000003E-2</v>
      </c>
      <c r="I427" s="161">
        <v>0.95930751999999997</v>
      </c>
      <c r="J427" s="161">
        <v>0.12333484</v>
      </c>
      <c r="K427" s="161">
        <v>2.1314698999999999E-2</v>
      </c>
      <c r="L427" s="161">
        <v>1.9166236E-2</v>
      </c>
      <c r="M427" s="161">
        <v>1.1024279E-2</v>
      </c>
      <c r="N427" s="161">
        <v>1.4747367000000001E-2</v>
      </c>
      <c r="O427" s="161">
        <v>5.7293133000000003E-3</v>
      </c>
      <c r="P427" s="161">
        <v>0</v>
      </c>
      <c r="Q427" s="161">
        <v>9.6718589999999993E-2</v>
      </c>
      <c r="R427" s="161">
        <v>1.8671776000000001E-2</v>
      </c>
      <c r="T427" s="89">
        <f t="shared" si="79"/>
        <v>12.965867241379309</v>
      </c>
    </row>
    <row r="428" spans="1:20">
      <c r="A428" s="29" t="s">
        <v>52</v>
      </c>
      <c r="B428" s="194" t="s">
        <v>3287</v>
      </c>
      <c r="C428" s="87">
        <f t="shared" si="75"/>
        <v>1.8412958585000001</v>
      </c>
      <c r="D428" s="90">
        <f t="shared" si="76"/>
        <v>0.10272833200000001</v>
      </c>
      <c r="E428" s="90">
        <f t="shared" si="77"/>
        <v>0.61475172700000003</v>
      </c>
      <c r="F428" s="91">
        <f t="shared" si="78"/>
        <v>0.1153385995</v>
      </c>
      <c r="G428" s="192">
        <v>1.0084772</v>
      </c>
      <c r="H428" s="161">
        <v>3.6538602000000003E-2</v>
      </c>
      <c r="I428" s="161">
        <v>0.56815218000000001</v>
      </c>
      <c r="J428" s="161">
        <v>6.5916816000000003E-2</v>
      </c>
      <c r="K428" s="161">
        <v>1.7605266000000001E-2</v>
      </c>
      <c r="L428" s="161">
        <v>1.9206250000000001E-2</v>
      </c>
      <c r="M428" s="161">
        <v>1.0060945E-2</v>
      </c>
      <c r="N428" s="161">
        <v>1.8983007999999999E-2</v>
      </c>
      <c r="O428" s="161">
        <v>5.7367655000000002E-3</v>
      </c>
      <c r="P428" s="161">
        <v>0</v>
      </c>
      <c r="Q428" s="161">
        <v>7.4458572000000001E-2</v>
      </c>
      <c r="R428" s="161">
        <v>1.6160253999999999E-2</v>
      </c>
      <c r="T428" s="89">
        <f t="shared" si="79"/>
        <v>8.6937689655172399</v>
      </c>
    </row>
    <row r="429" spans="1:20">
      <c r="A429" s="29" t="s">
        <v>52</v>
      </c>
      <c r="B429" s="194" t="s">
        <v>3288</v>
      </c>
      <c r="C429" s="87">
        <f t="shared" si="75"/>
        <v>3.9559970864</v>
      </c>
      <c r="D429" s="90">
        <f t="shared" si="76"/>
        <v>0.26404660899999999</v>
      </c>
      <c r="E429" s="90">
        <f t="shared" si="77"/>
        <v>1.3231993518999998</v>
      </c>
      <c r="F429" s="91">
        <f t="shared" si="78"/>
        <v>0.35196262549999996</v>
      </c>
      <c r="G429" s="192">
        <v>2.0167885000000001</v>
      </c>
      <c r="H429" s="161">
        <v>3.0917065000000001E-2</v>
      </c>
      <c r="I429" s="161">
        <v>1.2829565999999999</v>
      </c>
      <c r="J429" s="161">
        <v>0.22921361000000001</v>
      </c>
      <c r="K429" s="161">
        <v>1.5937980000000001E-2</v>
      </c>
      <c r="L429" s="161">
        <v>1.8895018999999999E-2</v>
      </c>
      <c r="M429" s="161">
        <v>9.3256868999999996E-3</v>
      </c>
      <c r="N429" s="161">
        <v>1.8015821000000001E-2</v>
      </c>
      <c r="O429" s="161">
        <v>4.9100454999999998E-3</v>
      </c>
      <c r="P429" s="161">
        <v>0</v>
      </c>
      <c r="Q429" s="161">
        <v>0.30483686999999998</v>
      </c>
      <c r="R429" s="161">
        <v>2.4199888999999999E-2</v>
      </c>
      <c r="T429" s="89">
        <f t="shared" si="79"/>
        <v>17.386107758620689</v>
      </c>
    </row>
    <row r="430" spans="1:20">
      <c r="A430" s="29" t="s">
        <v>52</v>
      </c>
      <c r="B430" s="194" t="s">
        <v>3289</v>
      </c>
      <c r="C430" s="87">
        <f t="shared" si="75"/>
        <v>3.8755143860999999</v>
      </c>
      <c r="D430" s="90">
        <f t="shared" si="76"/>
        <v>0.25999639299999999</v>
      </c>
      <c r="E430" s="90">
        <f t="shared" si="77"/>
        <v>1.3094161304</v>
      </c>
      <c r="F430" s="91">
        <f t="shared" si="78"/>
        <v>0.35202596269999997</v>
      </c>
      <c r="G430" s="192">
        <v>1.9540759000000001</v>
      </c>
      <c r="H430" s="161">
        <v>2.9600133000000001E-2</v>
      </c>
      <c r="I430" s="161">
        <v>1.2705712</v>
      </c>
      <c r="J430" s="161">
        <v>0.22623562</v>
      </c>
      <c r="K430" s="161">
        <v>1.4983263E-2</v>
      </c>
      <c r="L430" s="161">
        <v>1.8777510000000001E-2</v>
      </c>
      <c r="M430" s="161">
        <v>9.2447973999999992E-3</v>
      </c>
      <c r="N430" s="161">
        <v>1.7656135999999999E-2</v>
      </c>
      <c r="O430" s="161">
        <v>4.3923386999999998E-3</v>
      </c>
      <c r="P430" s="161">
        <v>0</v>
      </c>
      <c r="Q430" s="161">
        <v>0.30656634999999999</v>
      </c>
      <c r="R430" s="161">
        <v>2.3411138000000001E-2</v>
      </c>
      <c r="T430" s="89">
        <f t="shared" si="79"/>
        <v>16.845481896551725</v>
      </c>
    </row>
    <row r="431" spans="1:20">
      <c r="A431" s="29" t="s">
        <v>52</v>
      </c>
      <c r="B431" s="194" t="s">
        <v>3290</v>
      </c>
      <c r="C431" s="87">
        <f t="shared" si="75"/>
        <v>10.4031980038</v>
      </c>
      <c r="D431" s="90">
        <f t="shared" si="76"/>
        <v>0.70400778399999997</v>
      </c>
      <c r="E431" s="90">
        <f t="shared" si="77"/>
        <v>3.464549463</v>
      </c>
      <c r="F431" s="91">
        <f t="shared" si="78"/>
        <v>0.57307135679999999</v>
      </c>
      <c r="G431" s="192">
        <v>5.6615694000000003</v>
      </c>
      <c r="H431" s="161">
        <v>6.0523947000000002E-2</v>
      </c>
      <c r="I431" s="161">
        <v>3.3928745</v>
      </c>
      <c r="J431" s="161">
        <v>0.62359140999999996</v>
      </c>
      <c r="K431" s="161">
        <v>5.2346363999999999E-2</v>
      </c>
      <c r="L431" s="161">
        <v>2.8070009999999999E-2</v>
      </c>
      <c r="M431" s="161">
        <v>1.1151016E-2</v>
      </c>
      <c r="N431" s="161">
        <v>1.8818392999999999E-2</v>
      </c>
      <c r="O431" s="161">
        <v>6.0514567999999996E-3</v>
      </c>
      <c r="P431" s="161">
        <v>0</v>
      </c>
      <c r="Q431" s="161">
        <v>0.51401669000000005</v>
      </c>
      <c r="R431" s="161">
        <v>3.4184816999999999E-2</v>
      </c>
      <c r="T431" s="89">
        <f t="shared" si="79"/>
        <v>48.806632758620687</v>
      </c>
    </row>
    <row r="432" spans="1:20">
      <c r="A432" s="29" t="s">
        <v>52</v>
      </c>
      <c r="B432" s="194" t="s">
        <v>3291</v>
      </c>
      <c r="C432" s="87">
        <f t="shared" si="75"/>
        <v>8.783730609700001</v>
      </c>
      <c r="D432" s="90">
        <f t="shared" si="76"/>
        <v>0.606397097</v>
      </c>
      <c r="E432" s="90">
        <f t="shared" si="77"/>
        <v>3.7777007660000002</v>
      </c>
      <c r="F432" s="91">
        <f t="shared" si="78"/>
        <v>0.6104163467</v>
      </c>
      <c r="G432" s="192">
        <v>3.7892163999999999</v>
      </c>
      <c r="H432" s="161">
        <v>5.7198499999999999E-2</v>
      </c>
      <c r="I432" s="161">
        <v>3.7042245999999999</v>
      </c>
      <c r="J432" s="161">
        <v>0.56219207000000004</v>
      </c>
      <c r="K432" s="161">
        <v>1.461602E-2</v>
      </c>
      <c r="L432" s="161">
        <v>2.9589007000000001E-2</v>
      </c>
      <c r="M432" s="161">
        <v>1.6277666E-2</v>
      </c>
      <c r="N432" s="161">
        <v>1.8270194999999999E-2</v>
      </c>
      <c r="O432" s="161">
        <v>8.0532737000000004E-3</v>
      </c>
      <c r="P432" s="161">
        <v>0</v>
      </c>
      <c r="Q432" s="161">
        <v>0.56406829999999997</v>
      </c>
      <c r="R432" s="161">
        <v>2.0024578000000001E-2</v>
      </c>
      <c r="T432" s="89">
        <f t="shared" si="79"/>
        <v>32.665658620689655</v>
      </c>
    </row>
    <row r="433" spans="1:20">
      <c r="A433" s="29" t="s">
        <v>52</v>
      </c>
      <c r="B433" s="194" t="s">
        <v>3292</v>
      </c>
      <c r="C433" s="87">
        <f t="shared" si="75"/>
        <v>9.4742821690000003</v>
      </c>
      <c r="D433" s="90">
        <f t="shared" si="76"/>
        <v>0.64246064899999999</v>
      </c>
      <c r="E433" s="90">
        <f t="shared" si="77"/>
        <v>3.7652118800000003</v>
      </c>
      <c r="F433" s="91">
        <f t="shared" si="78"/>
        <v>0.60505364000000006</v>
      </c>
      <c r="G433" s="192">
        <v>4.4615559999999999</v>
      </c>
      <c r="H433" s="161">
        <v>6.1294435000000001E-2</v>
      </c>
      <c r="I433" s="161">
        <v>3.6886176000000002</v>
      </c>
      <c r="J433" s="161">
        <v>0.58604860999999997</v>
      </c>
      <c r="K433" s="161">
        <v>2.9215371E-2</v>
      </c>
      <c r="L433" s="161">
        <v>2.7196668E-2</v>
      </c>
      <c r="M433" s="161">
        <v>1.5299844999999999E-2</v>
      </c>
      <c r="N433" s="161">
        <v>2.0491267000000001E-2</v>
      </c>
      <c r="O433" s="161">
        <v>7.9284579999999993E-3</v>
      </c>
      <c r="P433" s="161">
        <v>0</v>
      </c>
      <c r="Q433" s="161">
        <v>0.54975921000000005</v>
      </c>
      <c r="R433" s="161">
        <v>2.6874704999999999E-2</v>
      </c>
      <c r="T433" s="89">
        <f t="shared" si="79"/>
        <v>38.461689655172414</v>
      </c>
    </row>
    <row r="434" spans="1:20">
      <c r="A434" s="29" t="s">
        <v>52</v>
      </c>
      <c r="B434" s="194" t="s">
        <v>3293</v>
      </c>
      <c r="C434" s="87">
        <f t="shared" si="75"/>
        <v>2.4961849032999996</v>
      </c>
      <c r="D434" s="90">
        <f t="shared" si="76"/>
        <v>0.14498415399999998</v>
      </c>
      <c r="E434" s="90">
        <f t="shared" si="77"/>
        <v>0.84404466499999997</v>
      </c>
      <c r="F434" s="91">
        <f t="shared" si="78"/>
        <v>0.1407753843</v>
      </c>
      <c r="G434" s="192">
        <v>1.3663806999999999</v>
      </c>
      <c r="H434" s="161">
        <v>4.9948032000000003E-2</v>
      </c>
      <c r="I434" s="161">
        <v>0.78129915999999999</v>
      </c>
      <c r="J434" s="161">
        <v>9.7185764999999993E-2</v>
      </c>
      <c r="K434" s="161">
        <v>2.3892685E-2</v>
      </c>
      <c r="L434" s="161">
        <v>2.3905704E-2</v>
      </c>
      <c r="M434" s="161">
        <v>1.2797473E-2</v>
      </c>
      <c r="N434" s="161">
        <v>2.2009304E-2</v>
      </c>
      <c r="O434" s="161">
        <v>7.5484193000000003E-3</v>
      </c>
      <c r="P434" s="161">
        <v>0</v>
      </c>
      <c r="Q434" s="161">
        <v>9.3544140999999997E-2</v>
      </c>
      <c r="R434" s="161">
        <v>1.7673520000000002E-2</v>
      </c>
      <c r="T434" s="89">
        <f t="shared" si="79"/>
        <v>11.779143965517239</v>
      </c>
    </row>
    <row r="435" spans="1:20">
      <c r="A435" s="29" t="s">
        <v>52</v>
      </c>
      <c r="B435" s="194" t="s">
        <v>3294</v>
      </c>
      <c r="C435" s="87">
        <f t="shared" si="75"/>
        <v>1.9588034293999999</v>
      </c>
      <c r="D435" s="90">
        <f t="shared" si="76"/>
        <v>0.12064913800000002</v>
      </c>
      <c r="E435" s="90">
        <f t="shared" si="77"/>
        <v>0.81581438599999989</v>
      </c>
      <c r="F435" s="91">
        <f t="shared" si="78"/>
        <v>0.15301711539999999</v>
      </c>
      <c r="G435" s="192">
        <v>0.86932279000000001</v>
      </c>
      <c r="H435" s="161">
        <v>4.5586323999999998E-2</v>
      </c>
      <c r="I435" s="161">
        <v>0.75712228999999998</v>
      </c>
      <c r="J435" s="161">
        <v>8.0615816000000007E-2</v>
      </c>
      <c r="K435" s="161">
        <v>1.5215899999999999E-2</v>
      </c>
      <c r="L435" s="161">
        <v>2.4817421999999999E-2</v>
      </c>
      <c r="M435" s="161">
        <v>1.3105772E-2</v>
      </c>
      <c r="N435" s="161">
        <v>2.0217782E-2</v>
      </c>
      <c r="O435" s="161">
        <v>6.5536993999999998E-3</v>
      </c>
      <c r="P435" s="161">
        <v>0</v>
      </c>
      <c r="Q435" s="161">
        <v>0.1132763</v>
      </c>
      <c r="R435" s="161">
        <v>1.2969334000000001E-2</v>
      </c>
      <c r="T435" s="89">
        <f t="shared" si="79"/>
        <v>7.4941619827586203</v>
      </c>
    </row>
    <row r="436" spans="1:20">
      <c r="A436" s="29" t="s">
        <v>52</v>
      </c>
      <c r="B436" s="194" t="s">
        <v>3295</v>
      </c>
      <c r="C436" s="87">
        <f t="shared" si="75"/>
        <v>1.7853889675000001</v>
      </c>
      <c r="D436" s="90">
        <f t="shared" si="76"/>
        <v>0.10680564799999999</v>
      </c>
      <c r="E436" s="90">
        <f t="shared" si="77"/>
        <v>0.61195569690000007</v>
      </c>
      <c r="F436" s="91">
        <f t="shared" si="78"/>
        <v>9.7517682600000002E-2</v>
      </c>
      <c r="G436" s="192">
        <v>0.96910993999999995</v>
      </c>
      <c r="H436" s="161">
        <v>3.2547116000000001E-2</v>
      </c>
      <c r="I436" s="161">
        <v>0.57114008999999999</v>
      </c>
      <c r="J436" s="161">
        <v>7.6200118999999997E-2</v>
      </c>
      <c r="K436" s="161">
        <v>1.5467682E-2</v>
      </c>
      <c r="L436" s="161">
        <v>1.5137846999999999E-2</v>
      </c>
      <c r="M436" s="161">
        <v>8.2684908999999997E-3</v>
      </c>
      <c r="N436" s="161">
        <v>1.4352386E-2</v>
      </c>
      <c r="O436" s="161">
        <v>4.9076466000000001E-3</v>
      </c>
      <c r="P436" s="161">
        <v>0</v>
      </c>
      <c r="Q436" s="161">
        <v>6.7123082000000001E-2</v>
      </c>
      <c r="R436" s="161">
        <v>1.1134567999999999E-2</v>
      </c>
      <c r="T436" s="89">
        <f t="shared" si="79"/>
        <v>8.3543960344827575</v>
      </c>
    </row>
    <row r="437" spans="1:20">
      <c r="A437" s="29" t="s">
        <v>52</v>
      </c>
      <c r="B437" s="194" t="s">
        <v>3296</v>
      </c>
      <c r="C437" s="87">
        <f t="shared" si="75"/>
        <v>1.9390456303999999</v>
      </c>
      <c r="D437" s="90">
        <f t="shared" si="76"/>
        <v>0.1352925378</v>
      </c>
      <c r="E437" s="90">
        <f t="shared" si="77"/>
        <v>0.72276142479999994</v>
      </c>
      <c r="F437" s="91">
        <f t="shared" si="78"/>
        <v>8.72282578E-2</v>
      </c>
      <c r="G437" s="192">
        <v>0.99376341000000001</v>
      </c>
      <c r="H437" s="161">
        <v>1.7836725000000001E-2</v>
      </c>
      <c r="I437" s="161">
        <v>0.70095147999999996</v>
      </c>
      <c r="J437" s="161">
        <v>0.1221962</v>
      </c>
      <c r="K437" s="161">
        <v>7.8435794999999996E-3</v>
      </c>
      <c r="L437" s="161">
        <v>5.2527583000000003E-3</v>
      </c>
      <c r="M437" s="161">
        <v>3.9732198000000003E-3</v>
      </c>
      <c r="N437" s="161">
        <v>7.4139428E-3</v>
      </c>
      <c r="O437" s="161">
        <v>2.5866325999999999E-3</v>
      </c>
      <c r="P437" s="161">
        <v>0</v>
      </c>
      <c r="Q437" s="161">
        <v>7.3855877E-2</v>
      </c>
      <c r="R437" s="161">
        <v>3.3718054E-3</v>
      </c>
      <c r="T437" s="89">
        <f t="shared" si="79"/>
        <v>8.5669259482758626</v>
      </c>
    </row>
    <row r="438" spans="1:20">
      <c r="A438" s="29" t="s">
        <v>52</v>
      </c>
      <c r="B438" s="194" t="s">
        <v>3297</v>
      </c>
      <c r="C438" s="87">
        <f t="shared" si="75"/>
        <v>1.3978673829399999</v>
      </c>
      <c r="D438" s="90">
        <f t="shared" si="76"/>
        <v>0.10784940160000001</v>
      </c>
      <c r="E438" s="90">
        <f t="shared" si="77"/>
        <v>0.48872111989999995</v>
      </c>
      <c r="F438" s="91">
        <f t="shared" si="78"/>
        <v>9.1473731439999997E-2</v>
      </c>
      <c r="G438" s="192">
        <v>0.70982312999999997</v>
      </c>
      <c r="H438" s="161">
        <v>6.3647212999999999E-3</v>
      </c>
      <c r="I438" s="161">
        <v>0.48075628999999998</v>
      </c>
      <c r="J438" s="161">
        <v>0.10225375</v>
      </c>
      <c r="K438" s="161">
        <v>2.8369123000000001E-3</v>
      </c>
      <c r="L438" s="161">
        <v>2.7587393000000002E-3</v>
      </c>
      <c r="M438" s="161">
        <v>1.6001086E-3</v>
      </c>
      <c r="N438" s="161">
        <v>3.2436218000000002E-3</v>
      </c>
      <c r="O438" s="161">
        <v>9.0103054000000005E-4</v>
      </c>
      <c r="P438" s="161">
        <v>0</v>
      </c>
      <c r="Q438" s="161">
        <v>8.6237765999999993E-2</v>
      </c>
      <c r="R438" s="161">
        <v>1.0913131E-3</v>
      </c>
      <c r="T438" s="89">
        <f t="shared" si="79"/>
        <v>6.119164913793103</v>
      </c>
    </row>
    <row r="439" spans="1:20">
      <c r="A439" s="29" t="s">
        <v>52</v>
      </c>
      <c r="B439" s="194" t="s">
        <v>3298</v>
      </c>
      <c r="C439" s="87">
        <f t="shared" si="75"/>
        <v>2.8744173625</v>
      </c>
      <c r="D439" s="90">
        <f t="shared" si="76"/>
        <v>0.20667761739999999</v>
      </c>
      <c r="E439" s="90">
        <f t="shared" si="77"/>
        <v>0.83067743990000009</v>
      </c>
      <c r="F439" s="91">
        <f t="shared" si="78"/>
        <v>0.21340630520000001</v>
      </c>
      <c r="G439" s="192">
        <v>1.623656</v>
      </c>
      <c r="H439" s="161">
        <v>1.5257168E-2</v>
      </c>
      <c r="I439" s="161">
        <v>0.81260927000000005</v>
      </c>
      <c r="J439" s="161">
        <v>0.18640587</v>
      </c>
      <c r="K439" s="161">
        <v>1.3195724000000001E-2</v>
      </c>
      <c r="L439" s="161">
        <v>7.0760234E-3</v>
      </c>
      <c r="M439" s="161">
        <v>2.8110018999999999E-3</v>
      </c>
      <c r="N439" s="161">
        <v>4.7438313000000001E-3</v>
      </c>
      <c r="O439" s="161">
        <v>1.5254804E-3</v>
      </c>
      <c r="P439" s="161">
        <v>0</v>
      </c>
      <c r="Q439" s="161">
        <v>0.19851952</v>
      </c>
      <c r="R439" s="161">
        <v>8.6174735000000002E-3</v>
      </c>
      <c r="T439" s="89">
        <f t="shared" si="79"/>
        <v>13.99703448275862</v>
      </c>
    </row>
    <row r="440" spans="1:20">
      <c r="A440" s="29" t="s">
        <v>52</v>
      </c>
      <c r="B440" s="194" t="s">
        <v>3299</v>
      </c>
      <c r="C440" s="87">
        <f t="shared" si="75"/>
        <v>1.4912354903999998</v>
      </c>
      <c r="D440" s="90">
        <f t="shared" si="76"/>
        <v>8.2294598300000008E-2</v>
      </c>
      <c r="E440" s="90">
        <f t="shared" si="77"/>
        <v>0.42020272250000001</v>
      </c>
      <c r="F440" s="91">
        <f t="shared" si="78"/>
        <v>9.8415899600000009E-2</v>
      </c>
      <c r="G440" s="192">
        <v>0.89032226999999997</v>
      </c>
      <c r="H440" s="161">
        <v>1.9517974E-2</v>
      </c>
      <c r="I440" s="161">
        <v>0.39509503000000001</v>
      </c>
      <c r="J440" s="161">
        <v>6.2612581E-2</v>
      </c>
      <c r="K440" s="161">
        <v>8.9518012999999994E-3</v>
      </c>
      <c r="L440" s="161">
        <v>1.0730216000000001E-2</v>
      </c>
      <c r="M440" s="161">
        <v>5.5897185000000002E-3</v>
      </c>
      <c r="N440" s="161">
        <v>1.2141333000000001E-2</v>
      </c>
      <c r="O440" s="161">
        <v>3.0321594000000001E-3</v>
      </c>
      <c r="P440" s="161">
        <v>0</v>
      </c>
      <c r="Q440" s="161">
        <v>7.7213523000000006E-2</v>
      </c>
      <c r="R440" s="161">
        <v>6.0288842E-3</v>
      </c>
      <c r="T440" s="89">
        <f t="shared" si="79"/>
        <v>7.6751919827586201</v>
      </c>
    </row>
    <row r="441" spans="1:20">
      <c r="A441" s="29" t="s">
        <v>52</v>
      </c>
      <c r="B441" s="194" t="s">
        <v>3300</v>
      </c>
      <c r="C441" s="87">
        <f t="shared" si="75"/>
        <v>3.6325216544000001</v>
      </c>
      <c r="D441" s="90">
        <f t="shared" si="76"/>
        <v>0.22734748999999999</v>
      </c>
      <c r="E441" s="90">
        <f t="shared" si="77"/>
        <v>1.3086659969999999</v>
      </c>
      <c r="F441" s="91">
        <f t="shared" si="78"/>
        <v>0.18404236740000002</v>
      </c>
      <c r="G441" s="192">
        <v>1.9124658000000001</v>
      </c>
      <c r="H441" s="161">
        <v>6.0093005999999997E-2</v>
      </c>
      <c r="I441" s="161">
        <v>1.2339637999999999</v>
      </c>
      <c r="J441" s="161">
        <v>0.17340985</v>
      </c>
      <c r="K441" s="161">
        <v>2.8523896999999999E-2</v>
      </c>
      <c r="L441" s="161">
        <v>2.5413742999999999E-2</v>
      </c>
      <c r="M441" s="161">
        <v>1.4609191000000001E-2</v>
      </c>
      <c r="N441" s="161">
        <v>2.4079927000000001E-2</v>
      </c>
      <c r="O441" s="161">
        <v>8.9251513999999994E-3</v>
      </c>
      <c r="P441" s="161">
        <v>0</v>
      </c>
      <c r="Q441" s="161">
        <v>0.13044774000000001</v>
      </c>
      <c r="R441" s="161">
        <v>2.0589548999999999E-2</v>
      </c>
      <c r="T441" s="89">
        <f t="shared" si="79"/>
        <v>16.486774137931036</v>
      </c>
    </row>
    <row r="442" spans="1:20">
      <c r="A442" s="29" t="s">
        <v>52</v>
      </c>
      <c r="B442" s="194" t="s">
        <v>3301</v>
      </c>
      <c r="C442" s="87">
        <f t="shared" si="75"/>
        <v>3.6715500733999997</v>
      </c>
      <c r="D442" s="90">
        <f t="shared" si="76"/>
        <v>0.23883701299999999</v>
      </c>
      <c r="E442" s="90">
        <f t="shared" si="77"/>
        <v>1.0403996203000001</v>
      </c>
      <c r="F442" s="91">
        <f t="shared" si="78"/>
        <v>0.14861314010000001</v>
      </c>
      <c r="G442" s="192">
        <v>2.2437003</v>
      </c>
      <c r="H442" s="161">
        <v>4.7405142999999997E-2</v>
      </c>
      <c r="I442" s="161">
        <v>0.98300730000000003</v>
      </c>
      <c r="J442" s="161">
        <v>0.17978802999999999</v>
      </c>
      <c r="K442" s="161">
        <v>3.5545918000000003E-2</v>
      </c>
      <c r="L442" s="161">
        <v>2.3503065E-2</v>
      </c>
      <c r="M442" s="161">
        <v>9.9871773000000004E-3</v>
      </c>
      <c r="N442" s="161">
        <v>1.8687829E-2</v>
      </c>
      <c r="O442" s="161">
        <v>5.2185640999999998E-3</v>
      </c>
      <c r="P442" s="161">
        <v>0</v>
      </c>
      <c r="Q442" s="161">
        <v>0.10346374</v>
      </c>
      <c r="R442" s="161">
        <v>2.1243007000000001E-2</v>
      </c>
      <c r="T442" s="89">
        <f t="shared" si="79"/>
        <v>19.342243965517241</v>
      </c>
    </row>
    <row r="443" spans="1:20">
      <c r="A443" s="29" t="s">
        <v>52</v>
      </c>
      <c r="B443" s="194" t="s">
        <v>3302</v>
      </c>
      <c r="C443" s="87">
        <f t="shared" si="75"/>
        <v>3.1530535943999998</v>
      </c>
      <c r="D443" s="90">
        <f t="shared" si="76"/>
        <v>0.20539864400000002</v>
      </c>
      <c r="E443" s="90">
        <f t="shared" si="77"/>
        <v>1.1294790009999998</v>
      </c>
      <c r="F443" s="91">
        <f t="shared" si="78"/>
        <v>0.19059744939999998</v>
      </c>
      <c r="G443" s="192">
        <v>1.6275785</v>
      </c>
      <c r="H443" s="161">
        <v>4.8626425000000001E-2</v>
      </c>
      <c r="I443" s="161">
        <v>1.0682986999999999</v>
      </c>
      <c r="J443" s="161">
        <v>0.15933132</v>
      </c>
      <c r="K443" s="161">
        <v>2.2835339999999999E-2</v>
      </c>
      <c r="L443" s="161">
        <v>2.3231984000000001E-2</v>
      </c>
      <c r="M443" s="161">
        <v>1.2553876E-2</v>
      </c>
      <c r="N443" s="161">
        <v>1.9984301999999999E-2</v>
      </c>
      <c r="O443" s="161">
        <v>6.4277494000000001E-3</v>
      </c>
      <c r="P443" s="161">
        <v>0</v>
      </c>
      <c r="Q443" s="161">
        <v>0.14687286999999999</v>
      </c>
      <c r="R443" s="161">
        <v>1.7312528000000001E-2</v>
      </c>
      <c r="T443" s="89">
        <f t="shared" si="79"/>
        <v>14.030849137931034</v>
      </c>
    </row>
    <row r="444" spans="1:20">
      <c r="A444" s="29" t="s">
        <v>52</v>
      </c>
      <c r="B444" s="194" t="s">
        <v>3303</v>
      </c>
      <c r="C444" s="87">
        <f t="shared" si="75"/>
        <v>1.9961859101999999</v>
      </c>
      <c r="D444" s="90">
        <f t="shared" si="76"/>
        <v>0.110569082</v>
      </c>
      <c r="E444" s="90">
        <f t="shared" si="77"/>
        <v>0.740047911</v>
      </c>
      <c r="F444" s="91">
        <f t="shared" si="78"/>
        <v>0.1631578772</v>
      </c>
      <c r="G444" s="192">
        <v>0.98241104000000001</v>
      </c>
      <c r="H444" s="161">
        <v>3.3237424000000002E-2</v>
      </c>
      <c r="I444" s="161">
        <v>0.69577226000000003</v>
      </c>
      <c r="J444" s="161">
        <v>7.1744718999999998E-2</v>
      </c>
      <c r="K444" s="161">
        <v>1.6986128999999999E-2</v>
      </c>
      <c r="L444" s="161">
        <v>2.1838234000000002E-2</v>
      </c>
      <c r="M444" s="161">
        <v>1.1038226999999999E-2</v>
      </c>
      <c r="N444" s="161">
        <v>2.3555481999999999E-2</v>
      </c>
      <c r="O444" s="161">
        <v>5.3839272000000002E-3</v>
      </c>
      <c r="P444" s="161">
        <v>0</v>
      </c>
      <c r="Q444" s="161">
        <v>0.10405766</v>
      </c>
      <c r="R444" s="161">
        <v>3.0160808000000001E-2</v>
      </c>
      <c r="T444" s="89">
        <f t="shared" si="79"/>
        <v>8.4690606896551728</v>
      </c>
    </row>
    <row r="445" spans="1:20">
      <c r="A445" s="29" t="s">
        <v>52</v>
      </c>
      <c r="B445" s="194" t="s">
        <v>3304</v>
      </c>
      <c r="C445" s="87">
        <f t="shared" si="75"/>
        <v>1.8038257116</v>
      </c>
      <c r="D445" s="90">
        <f t="shared" si="76"/>
        <v>0.104059868</v>
      </c>
      <c r="E445" s="90">
        <f t="shared" si="77"/>
        <v>0.61682377769999996</v>
      </c>
      <c r="F445" s="91">
        <f t="shared" si="78"/>
        <v>0.1021107259</v>
      </c>
      <c r="G445" s="192">
        <v>0.98083134000000005</v>
      </c>
      <c r="H445" s="161">
        <v>3.7068467000000001E-2</v>
      </c>
      <c r="I445" s="161">
        <v>0.57026787999999995</v>
      </c>
      <c r="J445" s="161">
        <v>6.8515117E-2</v>
      </c>
      <c r="K445" s="161">
        <v>1.7825599000000001E-2</v>
      </c>
      <c r="L445" s="161">
        <v>1.7719151999999998E-2</v>
      </c>
      <c r="M445" s="161">
        <v>9.4874307000000005E-3</v>
      </c>
      <c r="N445" s="161">
        <v>1.6106491000000001E-2</v>
      </c>
      <c r="O445" s="161">
        <v>5.6058558999999997E-3</v>
      </c>
      <c r="P445" s="161">
        <v>0</v>
      </c>
      <c r="Q445" s="161">
        <v>6.6536434000000005E-2</v>
      </c>
      <c r="R445" s="161">
        <v>1.3861945000000001E-2</v>
      </c>
      <c r="T445" s="89">
        <f t="shared" si="79"/>
        <v>8.455442586206896</v>
      </c>
    </row>
    <row r="446" spans="1:20">
      <c r="A446" s="29" t="s">
        <v>52</v>
      </c>
      <c r="B446" s="194" t="s">
        <v>3305</v>
      </c>
      <c r="C446" s="87">
        <f t="shared" si="75"/>
        <v>2.1538581637999998</v>
      </c>
      <c r="D446" s="90">
        <f t="shared" si="76"/>
        <v>0.13092703</v>
      </c>
      <c r="E446" s="90">
        <f t="shared" si="77"/>
        <v>0.7634945944</v>
      </c>
      <c r="F446" s="91">
        <f t="shared" si="78"/>
        <v>0.11733453940000001</v>
      </c>
      <c r="G446" s="192">
        <v>1.142102</v>
      </c>
      <c r="H446" s="161">
        <v>3.6861928000000002E-2</v>
      </c>
      <c r="I446" s="161">
        <v>0.71721199000000002</v>
      </c>
      <c r="J446" s="161">
        <v>9.6437101999999997E-2</v>
      </c>
      <c r="K446" s="161">
        <v>1.7589068999999999E-2</v>
      </c>
      <c r="L446" s="161">
        <v>1.6900859000000001E-2</v>
      </c>
      <c r="M446" s="161">
        <v>9.4206763999999995E-3</v>
      </c>
      <c r="N446" s="161">
        <v>1.6557057999999999E-2</v>
      </c>
      <c r="O446" s="161">
        <v>5.6047094000000004E-3</v>
      </c>
      <c r="P446" s="161">
        <v>0</v>
      </c>
      <c r="Q446" s="161">
        <v>8.0817861000000005E-2</v>
      </c>
      <c r="R446" s="161">
        <v>1.4354911E-2</v>
      </c>
      <c r="T446" s="89">
        <f t="shared" si="79"/>
        <v>9.8457068965517234</v>
      </c>
    </row>
    <row r="447" spans="1:20">
      <c r="A447" s="29" t="s">
        <v>52</v>
      </c>
      <c r="B447" s="194" t="s">
        <v>3306</v>
      </c>
      <c r="C447" s="87">
        <f t="shared" si="75"/>
        <v>1.7867263036000001</v>
      </c>
      <c r="D447" s="90">
        <f t="shared" si="76"/>
        <v>0.11538974999999999</v>
      </c>
      <c r="E447" s="90">
        <f t="shared" si="77"/>
        <v>0.74125982060000006</v>
      </c>
      <c r="F447" s="91">
        <f t="shared" si="78"/>
        <v>0.128685833</v>
      </c>
      <c r="G447" s="192">
        <v>0.80139090000000002</v>
      </c>
      <c r="H447" s="161">
        <v>3.4034663999999999E-2</v>
      </c>
      <c r="I447" s="161">
        <v>0.69763600000000003</v>
      </c>
      <c r="J447" s="161">
        <v>8.5876728999999999E-2</v>
      </c>
      <c r="K447" s="161">
        <v>1.2084269E-2</v>
      </c>
      <c r="L447" s="161">
        <v>1.7428751999999999E-2</v>
      </c>
      <c r="M447" s="161">
        <v>9.5891566000000008E-3</v>
      </c>
      <c r="N447" s="161">
        <v>1.5364452000000001E-2</v>
      </c>
      <c r="O447" s="161">
        <v>4.9569649999999998E-3</v>
      </c>
      <c r="P447" s="161">
        <v>0</v>
      </c>
      <c r="Q447" s="161">
        <v>9.7000969000000006E-2</v>
      </c>
      <c r="R447" s="161">
        <v>1.1363447E-2</v>
      </c>
      <c r="T447" s="89">
        <f t="shared" si="79"/>
        <v>6.9085422413793101</v>
      </c>
    </row>
    <row r="448" spans="1:20">
      <c r="A448" s="29" t="s">
        <v>52</v>
      </c>
      <c r="B448" s="194" t="s">
        <v>3307</v>
      </c>
      <c r="C448" s="87">
        <f t="shared" si="75"/>
        <v>1.7714778675</v>
      </c>
      <c r="D448" s="90">
        <f t="shared" si="76"/>
        <v>0.108526495</v>
      </c>
      <c r="E448" s="90">
        <f t="shared" si="77"/>
        <v>0.81971619800000006</v>
      </c>
      <c r="F448" s="91">
        <f t="shared" si="78"/>
        <v>0.14269003450000001</v>
      </c>
      <c r="G448" s="192">
        <v>0.70054514000000001</v>
      </c>
      <c r="H448" s="161">
        <v>4.4887172000000003E-2</v>
      </c>
      <c r="I448" s="161">
        <v>0.76176487999999998</v>
      </c>
      <c r="J448" s="161">
        <v>6.9860074999999994E-2</v>
      </c>
      <c r="K448" s="161">
        <v>1.4137960999999999E-2</v>
      </c>
      <c r="L448" s="161">
        <v>2.4528458999999999E-2</v>
      </c>
      <c r="M448" s="161">
        <v>1.3064146E-2</v>
      </c>
      <c r="N448" s="161">
        <v>1.8890524999999998E-2</v>
      </c>
      <c r="O448" s="161">
        <v>6.4919894999999998E-3</v>
      </c>
      <c r="P448" s="161">
        <v>0</v>
      </c>
      <c r="Q448" s="161">
        <v>0.10158854</v>
      </c>
      <c r="R448" s="161">
        <v>1.571898E-2</v>
      </c>
      <c r="T448" s="89">
        <f t="shared" si="79"/>
        <v>6.0391822413793097</v>
      </c>
    </row>
    <row r="449" spans="1:20">
      <c r="A449" s="29" t="s">
        <v>52</v>
      </c>
      <c r="B449" s="194" t="s">
        <v>3308</v>
      </c>
      <c r="C449" s="87">
        <f t="shared" si="75"/>
        <v>1.6311933916999999</v>
      </c>
      <c r="D449" s="90">
        <f t="shared" si="76"/>
        <v>9.1215477999999989E-2</v>
      </c>
      <c r="E449" s="90">
        <f t="shared" si="77"/>
        <v>0.65465874199999996</v>
      </c>
      <c r="F449" s="91">
        <f t="shared" si="78"/>
        <v>0.13860420170000001</v>
      </c>
      <c r="G449" s="192">
        <v>0.74671496999999998</v>
      </c>
      <c r="H449" s="161">
        <v>3.0359488E-2</v>
      </c>
      <c r="I449" s="161">
        <v>0.61428716999999999</v>
      </c>
      <c r="J449" s="161">
        <v>5.8102468999999997E-2</v>
      </c>
      <c r="K449" s="161">
        <v>1.4127753E-2</v>
      </c>
      <c r="L449" s="161">
        <v>1.8985255999999999E-2</v>
      </c>
      <c r="M449" s="161">
        <v>1.0012083999999999E-2</v>
      </c>
      <c r="N449" s="161">
        <v>2.1040525000000001E-2</v>
      </c>
      <c r="O449" s="161">
        <v>5.0977536999999998E-3</v>
      </c>
      <c r="P449" s="161">
        <v>0</v>
      </c>
      <c r="Q449" s="161">
        <v>8.7264174E-2</v>
      </c>
      <c r="R449" s="161">
        <v>2.5201748999999999E-2</v>
      </c>
      <c r="T449" s="89">
        <f t="shared" si="79"/>
        <v>6.4371980172413785</v>
      </c>
    </row>
    <row r="451" spans="1:20">
      <c r="B451" s="1" t="s">
        <v>3470</v>
      </c>
    </row>
    <row r="452" spans="1:20">
      <c r="A452" s="29" t="s">
        <v>52</v>
      </c>
      <c r="B452" s="194" t="s">
        <v>3309</v>
      </c>
      <c r="C452" s="87">
        <f t="shared" ref="C452:C487" si="80">D452+E452+F452+G452</f>
        <v>0.50306494870000007</v>
      </c>
      <c r="D452" s="90">
        <f t="shared" ref="D452:D487" si="81">J452+K452+L452</f>
        <v>5.8901608699999997E-2</v>
      </c>
      <c r="E452" s="90">
        <f t="shared" ref="E452:E487" si="82">H452+I452+M452</f>
        <v>0.20909377170000001</v>
      </c>
      <c r="F452" s="91">
        <f t="shared" ref="F452:F487" si="83">N452+IF(O452="x",0,O452)+IF(P452="x",0,P452)+IF(Q452="x",0,Q452)+R452</f>
        <v>1.9893028300000001E-2</v>
      </c>
      <c r="G452" s="192">
        <v>0.21517654</v>
      </c>
      <c r="H452" s="161">
        <v>7.0056134999999997E-3</v>
      </c>
      <c r="I452" s="161">
        <v>0.20000983999999999</v>
      </c>
      <c r="J452" s="161">
        <v>4.9613599000000001E-2</v>
      </c>
      <c r="K452" s="161">
        <v>5.0944331999999998E-3</v>
      </c>
      <c r="L452" s="161">
        <v>4.1935764999999998E-3</v>
      </c>
      <c r="M452" s="161">
        <v>2.0783182000000001E-3</v>
      </c>
      <c r="N452" s="161">
        <v>4.1036878000000002E-3</v>
      </c>
      <c r="O452" s="161">
        <v>1.494518E-3</v>
      </c>
      <c r="P452" s="161">
        <v>0</v>
      </c>
      <c r="Q452" s="161">
        <v>1.2098862E-2</v>
      </c>
      <c r="R452" s="161">
        <v>2.1959605E-3</v>
      </c>
      <c r="T452" s="89">
        <f t="shared" ref="T452:T487" si="84">G452/0.116</f>
        <v>1.854970172413793</v>
      </c>
    </row>
    <row r="453" spans="1:20">
      <c r="A453" s="29" t="s">
        <v>52</v>
      </c>
      <c r="B453" s="194" t="s">
        <v>3310</v>
      </c>
      <c r="C453" s="87">
        <f t="shared" si="80"/>
        <v>0.46678310000000001</v>
      </c>
      <c r="D453" s="90">
        <f t="shared" si="81"/>
        <v>4.5968547900000004E-2</v>
      </c>
      <c r="E453" s="90">
        <f t="shared" si="82"/>
        <v>0.17367233819999997</v>
      </c>
      <c r="F453" s="91">
        <f t="shared" si="83"/>
        <v>2.2185323900000001E-2</v>
      </c>
      <c r="G453" s="192">
        <v>0.22495688999999999</v>
      </c>
      <c r="H453" s="161">
        <v>7.0627136000000002E-3</v>
      </c>
      <c r="I453" s="161">
        <v>0.16433403999999999</v>
      </c>
      <c r="J453" s="161">
        <v>3.7570909E-2</v>
      </c>
      <c r="K453" s="161">
        <v>4.6782821999999998E-3</v>
      </c>
      <c r="L453" s="161">
        <v>3.7193566999999999E-3</v>
      </c>
      <c r="M453" s="161">
        <v>2.2755846E-3</v>
      </c>
      <c r="N453" s="161">
        <v>3.0246281000000002E-3</v>
      </c>
      <c r="O453" s="161">
        <v>7.4802289999999997E-4</v>
      </c>
      <c r="P453" s="161">
        <v>0</v>
      </c>
      <c r="Q453" s="161">
        <v>1.5522741E-2</v>
      </c>
      <c r="R453" s="161">
        <v>2.8899319E-3</v>
      </c>
      <c r="T453" s="89">
        <f t="shared" si="84"/>
        <v>1.9392835344827584</v>
      </c>
    </row>
    <row r="454" spans="1:20">
      <c r="A454" s="29" t="s">
        <v>52</v>
      </c>
      <c r="B454" s="194" t="s">
        <v>3311</v>
      </c>
      <c r="C454" s="87">
        <f t="shared" si="80"/>
        <v>0.46176270080000004</v>
      </c>
      <c r="D454" s="90">
        <f t="shared" si="81"/>
        <v>5.20206338E-2</v>
      </c>
      <c r="E454" s="90">
        <f t="shared" si="82"/>
        <v>0.18934114360000001</v>
      </c>
      <c r="F454" s="91">
        <f t="shared" si="83"/>
        <v>2.1522683399999999E-2</v>
      </c>
      <c r="G454" s="192">
        <v>0.19887824000000001</v>
      </c>
      <c r="H454" s="161">
        <v>6.5281326000000001E-3</v>
      </c>
      <c r="I454" s="161">
        <v>0.18100843</v>
      </c>
      <c r="J454" s="161">
        <v>4.3238133999999998E-2</v>
      </c>
      <c r="K454" s="161">
        <v>4.9636152999999999E-3</v>
      </c>
      <c r="L454" s="161">
        <v>3.8188845E-3</v>
      </c>
      <c r="M454" s="161">
        <v>1.804581E-3</v>
      </c>
      <c r="N454" s="161">
        <v>3.7762523E-3</v>
      </c>
      <c r="O454" s="161">
        <v>3.5472884000000001E-3</v>
      </c>
      <c r="P454" s="161">
        <v>0</v>
      </c>
      <c r="Q454" s="161">
        <v>1.1321220999999999E-2</v>
      </c>
      <c r="R454" s="161">
        <v>2.8779217000000001E-3</v>
      </c>
      <c r="T454" s="89">
        <f t="shared" si="84"/>
        <v>1.7144675862068965</v>
      </c>
    </row>
    <row r="455" spans="1:20">
      <c r="A455" s="29" t="s">
        <v>52</v>
      </c>
      <c r="B455" s="194" t="s">
        <v>3312</v>
      </c>
      <c r="C455" s="87">
        <f t="shared" si="80"/>
        <v>0.85227855152999998</v>
      </c>
      <c r="D455" s="90">
        <f t="shared" si="81"/>
        <v>6.5747218400000002E-2</v>
      </c>
      <c r="E455" s="90">
        <f t="shared" si="82"/>
        <v>0.29012720800000003</v>
      </c>
      <c r="F455" s="91">
        <f t="shared" si="83"/>
        <v>4.3888585129999998E-2</v>
      </c>
      <c r="G455" s="192">
        <v>0.45251553999999999</v>
      </c>
      <c r="H455" s="161">
        <v>6.0511069000000004E-3</v>
      </c>
      <c r="I455" s="161">
        <v>0.28284466000000003</v>
      </c>
      <c r="J455" s="161">
        <v>5.7043071000000001E-2</v>
      </c>
      <c r="K455" s="161">
        <v>5.5060209000000002E-3</v>
      </c>
      <c r="L455" s="161">
        <v>3.1981265000000001E-3</v>
      </c>
      <c r="M455" s="161">
        <v>1.2314411E-3</v>
      </c>
      <c r="N455" s="161">
        <v>2.6272146999999999E-3</v>
      </c>
      <c r="O455" s="161">
        <v>7.0393102999999997E-4</v>
      </c>
      <c r="P455" s="161">
        <v>0</v>
      </c>
      <c r="Q455" s="161">
        <v>3.7453583999999998E-2</v>
      </c>
      <c r="R455" s="161">
        <v>3.1038554000000001E-3</v>
      </c>
      <c r="T455" s="89">
        <f t="shared" si="84"/>
        <v>3.9009960344827586</v>
      </c>
    </row>
    <row r="456" spans="1:20">
      <c r="A456" s="29" t="s">
        <v>52</v>
      </c>
      <c r="B456" s="194" t="s">
        <v>3313</v>
      </c>
      <c r="C456" s="87">
        <f t="shared" si="80"/>
        <v>0.40522645930000001</v>
      </c>
      <c r="D456" s="90">
        <f t="shared" si="81"/>
        <v>4.7928036699999996E-2</v>
      </c>
      <c r="E456" s="90">
        <f t="shared" si="82"/>
        <v>0.18719112210000002</v>
      </c>
      <c r="F456" s="91">
        <f t="shared" si="83"/>
        <v>2.1840660500000001E-2</v>
      </c>
      <c r="G456" s="192">
        <v>0.14826664000000001</v>
      </c>
      <c r="H456" s="161">
        <v>5.7852813999999999E-3</v>
      </c>
      <c r="I456" s="161">
        <v>0.17956804000000001</v>
      </c>
      <c r="J456" s="161">
        <v>3.9862400999999999E-2</v>
      </c>
      <c r="K456" s="161">
        <v>4.3193140999999999E-3</v>
      </c>
      <c r="L456" s="161">
        <v>3.7463216000000001E-3</v>
      </c>
      <c r="M456" s="161">
        <v>1.8378006999999999E-3</v>
      </c>
      <c r="N456" s="161">
        <v>3.8305943000000002E-3</v>
      </c>
      <c r="O456" s="161">
        <v>1.7679213999999999E-3</v>
      </c>
      <c r="P456" s="161">
        <v>0</v>
      </c>
      <c r="Q456" s="161">
        <v>1.2817828999999999E-2</v>
      </c>
      <c r="R456" s="161">
        <v>3.4243158000000001E-3</v>
      </c>
      <c r="T456" s="89">
        <f t="shared" si="84"/>
        <v>1.2781606896551725</v>
      </c>
    </row>
    <row r="457" spans="1:20">
      <c r="A457" s="29" t="s">
        <v>52</v>
      </c>
      <c r="B457" s="194" t="s">
        <v>3314</v>
      </c>
      <c r="C457" s="87">
        <f t="shared" si="80"/>
        <v>0.46478117799999996</v>
      </c>
      <c r="D457" s="90">
        <f t="shared" si="81"/>
        <v>5.2483445699999999E-2</v>
      </c>
      <c r="E457" s="90">
        <f t="shared" si="82"/>
        <v>0.19374968470000001</v>
      </c>
      <c r="F457" s="91">
        <f t="shared" si="83"/>
        <v>2.0740967599999997E-2</v>
      </c>
      <c r="G457" s="192">
        <v>0.19780708</v>
      </c>
      <c r="H457" s="161">
        <v>6.0926275000000004E-3</v>
      </c>
      <c r="I457" s="161">
        <v>0.18592130000000001</v>
      </c>
      <c r="J457" s="161">
        <v>4.4049511E-2</v>
      </c>
      <c r="K457" s="161">
        <v>4.7798720999999997E-3</v>
      </c>
      <c r="L457" s="161">
        <v>3.6540625999999998E-3</v>
      </c>
      <c r="M457" s="161">
        <v>1.7357571999999999E-3</v>
      </c>
      <c r="N457" s="161">
        <v>3.7489251999999998E-3</v>
      </c>
      <c r="O457" s="161">
        <v>2.8164398999999999E-3</v>
      </c>
      <c r="P457" s="161">
        <v>0</v>
      </c>
      <c r="Q457" s="161">
        <v>1.1762359E-2</v>
      </c>
      <c r="R457" s="161">
        <v>2.4132435E-3</v>
      </c>
      <c r="T457" s="89">
        <f t="shared" si="84"/>
        <v>1.705233448275862</v>
      </c>
    </row>
    <row r="458" spans="1:20">
      <c r="A458" s="29" t="s">
        <v>52</v>
      </c>
      <c r="B458" s="194" t="s">
        <v>3315</v>
      </c>
      <c r="C458" s="87">
        <f t="shared" si="80"/>
        <v>0.6930435397100001</v>
      </c>
      <c r="D458" s="90">
        <f t="shared" si="81"/>
        <v>5.4761205700000003E-2</v>
      </c>
      <c r="E458" s="90">
        <f t="shared" si="82"/>
        <v>0.23502569710000001</v>
      </c>
      <c r="F458" s="91">
        <f t="shared" si="83"/>
        <v>3.8511476909999995E-2</v>
      </c>
      <c r="G458" s="192">
        <v>0.36474516000000001</v>
      </c>
      <c r="H458" s="161">
        <v>4.8988742999999998E-3</v>
      </c>
      <c r="I458" s="161">
        <v>0.22910672000000001</v>
      </c>
      <c r="J458" s="161">
        <v>4.7768269000000002E-2</v>
      </c>
      <c r="K458" s="161">
        <v>4.5746965000000002E-3</v>
      </c>
      <c r="L458" s="161">
        <v>2.4182402E-3</v>
      </c>
      <c r="M458" s="161">
        <v>1.0201028E-3</v>
      </c>
      <c r="N458" s="161">
        <v>2.034461E-3</v>
      </c>
      <c r="O458" s="161">
        <v>4.5425770999999999E-4</v>
      </c>
      <c r="P458" s="161">
        <v>0</v>
      </c>
      <c r="Q458" s="161">
        <v>3.318455E-2</v>
      </c>
      <c r="R458" s="161">
        <v>2.8382082000000001E-3</v>
      </c>
      <c r="T458" s="89">
        <f t="shared" si="84"/>
        <v>3.144354827586207</v>
      </c>
    </row>
    <row r="459" spans="1:20">
      <c r="A459" s="29" t="s">
        <v>52</v>
      </c>
      <c r="B459" s="194" t="s">
        <v>3316</v>
      </c>
      <c r="C459" s="87">
        <f t="shared" si="80"/>
        <v>0.75411771750000001</v>
      </c>
      <c r="D459" s="90">
        <f t="shared" si="81"/>
        <v>6.7308762300000005E-2</v>
      </c>
      <c r="E459" s="90">
        <f t="shared" si="82"/>
        <v>0.3080420807</v>
      </c>
      <c r="F459" s="91">
        <f t="shared" si="83"/>
        <v>4.2492494499999998E-2</v>
      </c>
      <c r="G459" s="192">
        <v>0.33627437999999998</v>
      </c>
      <c r="H459" s="161">
        <v>1.0093922E-2</v>
      </c>
      <c r="I459" s="161">
        <v>0.29518663000000001</v>
      </c>
      <c r="J459" s="161">
        <v>5.5548596999999998E-2</v>
      </c>
      <c r="K459" s="161">
        <v>6.6771744999999999E-3</v>
      </c>
      <c r="L459" s="161">
        <v>5.0829908000000002E-3</v>
      </c>
      <c r="M459" s="161">
        <v>2.7615286999999999E-3</v>
      </c>
      <c r="N459" s="161">
        <v>4.1899509999999999E-3</v>
      </c>
      <c r="O459" s="161">
        <v>1.2301224000000001E-3</v>
      </c>
      <c r="P459" s="161">
        <v>0</v>
      </c>
      <c r="Q459" s="161">
        <v>3.3110386999999998E-2</v>
      </c>
      <c r="R459" s="161">
        <v>3.9620341000000002E-3</v>
      </c>
      <c r="T459" s="89">
        <f t="shared" si="84"/>
        <v>2.8989170689655168</v>
      </c>
    </row>
    <row r="460" spans="1:20">
      <c r="A460" s="29" t="s">
        <v>52</v>
      </c>
      <c r="B460" s="194" t="s">
        <v>3317</v>
      </c>
      <c r="C460" s="87">
        <f t="shared" si="80"/>
        <v>0.90113872712999998</v>
      </c>
      <c r="D460" s="90">
        <f t="shared" si="81"/>
        <v>6.7158713100000003E-2</v>
      </c>
      <c r="E460" s="90">
        <f t="shared" si="82"/>
        <v>0.30873953999999998</v>
      </c>
      <c r="F460" s="91">
        <f t="shared" si="83"/>
        <v>4.8167874029999995E-2</v>
      </c>
      <c r="G460" s="192">
        <v>0.47707260000000001</v>
      </c>
      <c r="H460" s="161">
        <v>5.3874170000000002E-3</v>
      </c>
      <c r="I460" s="161">
        <v>0.30230330999999999</v>
      </c>
      <c r="J460" s="161">
        <v>5.9720792000000002E-2</v>
      </c>
      <c r="K460" s="161">
        <v>4.7226094999999997E-3</v>
      </c>
      <c r="L460" s="161">
        <v>2.7153116E-3</v>
      </c>
      <c r="M460" s="161">
        <v>1.048813E-3</v>
      </c>
      <c r="N460" s="161">
        <v>2.2104967E-3</v>
      </c>
      <c r="O460" s="161">
        <v>5.4167753000000001E-4</v>
      </c>
      <c r="P460" s="161">
        <v>0</v>
      </c>
      <c r="Q460" s="161">
        <v>4.2429469999999997E-2</v>
      </c>
      <c r="R460" s="161">
        <v>2.9862297999999998E-3</v>
      </c>
      <c r="T460" s="89">
        <f t="shared" si="84"/>
        <v>4.112694827586207</v>
      </c>
    </row>
    <row r="461" spans="1:20">
      <c r="A461" s="29" t="s">
        <v>52</v>
      </c>
      <c r="B461" s="194" t="s">
        <v>3318</v>
      </c>
      <c r="C461" s="87">
        <f t="shared" si="80"/>
        <v>0.39609618520000001</v>
      </c>
      <c r="D461" s="90">
        <f t="shared" si="81"/>
        <v>4.4440407499999994E-2</v>
      </c>
      <c r="E461" s="90">
        <f t="shared" si="82"/>
        <v>0.16540854159999999</v>
      </c>
      <c r="F461" s="91">
        <f t="shared" si="83"/>
        <v>1.8867556099999998E-2</v>
      </c>
      <c r="G461" s="192">
        <v>0.16737968</v>
      </c>
      <c r="H461" s="161">
        <v>6.9487289999999998E-3</v>
      </c>
      <c r="I461" s="161">
        <v>0.15618304</v>
      </c>
      <c r="J461" s="161">
        <v>3.5818140999999998E-2</v>
      </c>
      <c r="K461" s="161">
        <v>4.7875896999999999E-3</v>
      </c>
      <c r="L461" s="161">
        <v>3.8346767999999998E-3</v>
      </c>
      <c r="M461" s="161">
        <v>2.2767726E-3</v>
      </c>
      <c r="N461" s="161">
        <v>3.5216107999999999E-3</v>
      </c>
      <c r="O461" s="161">
        <v>2.6693774999999999E-3</v>
      </c>
      <c r="P461" s="161">
        <v>0</v>
      </c>
      <c r="Q461" s="161">
        <v>1.0417269999999999E-2</v>
      </c>
      <c r="R461" s="161">
        <v>2.2592977999999998E-3</v>
      </c>
      <c r="T461" s="89">
        <f t="shared" si="84"/>
        <v>1.442928275862069</v>
      </c>
    </row>
    <row r="462" spans="1:20">
      <c r="A462" s="29" t="s">
        <v>52</v>
      </c>
      <c r="B462" s="194" t="s">
        <v>3319</v>
      </c>
      <c r="C462" s="87">
        <f t="shared" si="80"/>
        <v>0.41339545190000004</v>
      </c>
      <c r="D462" s="90">
        <f t="shared" si="81"/>
        <v>4.79858856E-2</v>
      </c>
      <c r="E462" s="90">
        <f t="shared" si="82"/>
        <v>0.17126528570000002</v>
      </c>
      <c r="F462" s="91">
        <f t="shared" si="83"/>
        <v>1.7476180599999998E-2</v>
      </c>
      <c r="G462" s="192">
        <v>0.17666809999999999</v>
      </c>
      <c r="H462" s="161">
        <v>6.0413868000000004E-3</v>
      </c>
      <c r="I462" s="161">
        <v>0.16316377000000001</v>
      </c>
      <c r="J462" s="161">
        <v>3.9650398000000003E-2</v>
      </c>
      <c r="K462" s="161">
        <v>4.6459526999999999E-3</v>
      </c>
      <c r="L462" s="161">
        <v>3.6895348999999998E-3</v>
      </c>
      <c r="M462" s="161">
        <v>2.0601288999999999E-3</v>
      </c>
      <c r="N462" s="161">
        <v>3.5979844E-3</v>
      </c>
      <c r="O462" s="161">
        <v>1.7078305E-3</v>
      </c>
      <c r="P462" s="161">
        <v>0</v>
      </c>
      <c r="Q462" s="161">
        <v>9.7808980999999993E-3</v>
      </c>
      <c r="R462" s="161">
        <v>2.3894675999999999E-3</v>
      </c>
      <c r="T462" s="89">
        <f t="shared" si="84"/>
        <v>1.5230008620689655</v>
      </c>
    </row>
    <row r="463" spans="1:20">
      <c r="A463" s="29" t="s">
        <v>52</v>
      </c>
      <c r="B463" s="194" t="s">
        <v>3320</v>
      </c>
      <c r="C463" s="87">
        <f t="shared" si="80"/>
        <v>0.35261171229999999</v>
      </c>
      <c r="D463" s="90">
        <f t="shared" si="81"/>
        <v>4.1696386299999999E-2</v>
      </c>
      <c r="E463" s="90">
        <f t="shared" si="82"/>
        <v>0.14748281539999999</v>
      </c>
      <c r="F463" s="91">
        <f t="shared" si="83"/>
        <v>1.5082580599999999E-2</v>
      </c>
      <c r="G463" s="192">
        <v>0.14834992999999999</v>
      </c>
      <c r="H463" s="161">
        <v>5.2967635999999997E-3</v>
      </c>
      <c r="I463" s="161">
        <v>0.14060796</v>
      </c>
      <c r="J463" s="161">
        <v>3.4032888999999997E-2</v>
      </c>
      <c r="K463" s="161">
        <v>4.4121938999999999E-3</v>
      </c>
      <c r="L463" s="161">
        <v>3.2513033999999998E-3</v>
      </c>
      <c r="M463" s="161">
        <v>1.5780918000000001E-3</v>
      </c>
      <c r="N463" s="161">
        <v>3.2690228000000002E-3</v>
      </c>
      <c r="O463" s="161">
        <v>1.0817819000000001E-3</v>
      </c>
      <c r="P463" s="161">
        <v>0</v>
      </c>
      <c r="Q463" s="161">
        <v>8.4818641999999996E-3</v>
      </c>
      <c r="R463" s="161">
        <v>2.2499117000000001E-3</v>
      </c>
      <c r="T463" s="89">
        <f t="shared" si="84"/>
        <v>1.2788787068965515</v>
      </c>
    </row>
    <row r="464" spans="1:20">
      <c r="A464" s="29" t="s">
        <v>52</v>
      </c>
      <c r="B464" s="194" t="s">
        <v>3321</v>
      </c>
      <c r="C464" s="87">
        <f t="shared" si="80"/>
        <v>0.49259160560000004</v>
      </c>
      <c r="D464" s="90">
        <f t="shared" si="81"/>
        <v>5.1842487999999999E-2</v>
      </c>
      <c r="E464" s="90">
        <f t="shared" si="82"/>
        <v>0.20067342500000002</v>
      </c>
      <c r="F464" s="91">
        <f t="shared" si="83"/>
        <v>2.21390526E-2</v>
      </c>
      <c r="G464" s="192">
        <v>0.21793663999999999</v>
      </c>
      <c r="H464" s="161">
        <v>8.4983187000000002E-3</v>
      </c>
      <c r="I464" s="161">
        <v>0.19012528000000001</v>
      </c>
      <c r="J464" s="161">
        <v>4.2015228000000002E-2</v>
      </c>
      <c r="K464" s="161">
        <v>5.6357819000000002E-3</v>
      </c>
      <c r="L464" s="161">
        <v>4.1914780999999998E-3</v>
      </c>
      <c r="M464" s="161">
        <v>2.0498262999999999E-3</v>
      </c>
      <c r="N464" s="161">
        <v>3.8632495000000002E-3</v>
      </c>
      <c r="O464" s="161">
        <v>2.3699570999999998E-3</v>
      </c>
      <c r="P464" s="161">
        <v>0</v>
      </c>
      <c r="Q464" s="161">
        <v>1.2262222E-2</v>
      </c>
      <c r="R464" s="161">
        <v>3.6436239999999998E-3</v>
      </c>
      <c r="T464" s="89">
        <f t="shared" si="84"/>
        <v>1.8787641379310343</v>
      </c>
    </row>
    <row r="465" spans="1:20">
      <c r="A465" s="29" t="s">
        <v>52</v>
      </c>
      <c r="B465" s="194" t="s">
        <v>3322</v>
      </c>
      <c r="C465" s="87">
        <f t="shared" si="80"/>
        <v>0.35821259989999998</v>
      </c>
      <c r="D465" s="90">
        <f t="shared" si="81"/>
        <v>4.1479386400000005E-2</v>
      </c>
      <c r="E465" s="90">
        <f t="shared" si="82"/>
        <v>0.15826744979999999</v>
      </c>
      <c r="F465" s="91">
        <f t="shared" si="83"/>
        <v>1.7746503699999999E-2</v>
      </c>
      <c r="G465" s="192">
        <v>0.14071926000000001</v>
      </c>
      <c r="H465" s="161">
        <v>5.2051077999999999E-3</v>
      </c>
      <c r="I465" s="161">
        <v>0.15148591</v>
      </c>
      <c r="J465" s="161">
        <v>3.3808017000000003E-2</v>
      </c>
      <c r="K465" s="161">
        <v>4.4149662000000003E-3</v>
      </c>
      <c r="L465" s="161">
        <v>3.2564031999999998E-3</v>
      </c>
      <c r="M465" s="161">
        <v>1.576432E-3</v>
      </c>
      <c r="N465" s="161">
        <v>3.3686906999999999E-3</v>
      </c>
      <c r="O465" s="161">
        <v>2.7260551999999999E-3</v>
      </c>
      <c r="P465" s="161">
        <v>0</v>
      </c>
      <c r="Q465" s="161">
        <v>8.9287098999999998E-3</v>
      </c>
      <c r="R465" s="161">
        <v>2.7230479E-3</v>
      </c>
      <c r="T465" s="89">
        <f t="shared" si="84"/>
        <v>1.2130970689655174</v>
      </c>
    </row>
    <row r="466" spans="1:20">
      <c r="A466" s="29" t="s">
        <v>52</v>
      </c>
      <c r="B466" s="194" t="s">
        <v>3323</v>
      </c>
      <c r="C466" s="87">
        <f t="shared" si="80"/>
        <v>0.45687839279999998</v>
      </c>
      <c r="D466" s="90">
        <f t="shared" si="81"/>
        <v>5.22861622E-2</v>
      </c>
      <c r="E466" s="90">
        <f t="shared" si="82"/>
        <v>0.18676023000000003</v>
      </c>
      <c r="F466" s="91">
        <f t="shared" si="83"/>
        <v>2.2155700600000001E-2</v>
      </c>
      <c r="G466" s="192">
        <v>0.1956763</v>
      </c>
      <c r="H466" s="161">
        <v>6.2530225000000002E-3</v>
      </c>
      <c r="I466" s="161">
        <v>0.17879100000000001</v>
      </c>
      <c r="J466" s="161">
        <v>4.3766148999999997E-2</v>
      </c>
      <c r="K466" s="161">
        <v>4.8142931999999999E-3</v>
      </c>
      <c r="L466" s="161">
        <v>3.70572E-3</v>
      </c>
      <c r="M466" s="161">
        <v>1.7162074999999999E-3</v>
      </c>
      <c r="N466" s="161">
        <v>3.6793375000000001E-3</v>
      </c>
      <c r="O466" s="161">
        <v>5.2074877E-3</v>
      </c>
      <c r="P466" s="161">
        <v>0</v>
      </c>
      <c r="Q466" s="161">
        <v>1.1114581E-2</v>
      </c>
      <c r="R466" s="161">
        <v>2.1542943999999999E-3</v>
      </c>
      <c r="T466" s="89">
        <f t="shared" si="84"/>
        <v>1.6868646551724138</v>
      </c>
    </row>
    <row r="467" spans="1:20">
      <c r="A467" s="29" t="s">
        <v>52</v>
      </c>
      <c r="B467" s="194" t="s">
        <v>3324</v>
      </c>
      <c r="C467" s="87">
        <f t="shared" si="80"/>
        <v>0.43645656330000004</v>
      </c>
      <c r="D467" s="90">
        <f t="shared" si="81"/>
        <v>4.7428915299999999E-2</v>
      </c>
      <c r="E467" s="90">
        <f t="shared" si="82"/>
        <v>0.17732062790000003</v>
      </c>
      <c r="F467" s="91">
        <f t="shared" si="83"/>
        <v>1.90931001E-2</v>
      </c>
      <c r="G467" s="192">
        <v>0.19261391999999999</v>
      </c>
      <c r="H467" s="161">
        <v>7.0469445E-3</v>
      </c>
      <c r="I467" s="161">
        <v>0.16848446</v>
      </c>
      <c r="J467" s="161">
        <v>3.8931427999999997E-2</v>
      </c>
      <c r="K467" s="161">
        <v>4.8794006999999997E-3</v>
      </c>
      <c r="L467" s="161">
        <v>3.6180866000000002E-3</v>
      </c>
      <c r="M467" s="161">
        <v>1.7892234000000001E-3</v>
      </c>
      <c r="N467" s="161">
        <v>3.4374064000000002E-3</v>
      </c>
      <c r="O467" s="161">
        <v>2.1767584000000001E-3</v>
      </c>
      <c r="P467" s="161">
        <v>0</v>
      </c>
      <c r="Q467" s="161">
        <v>1.0941228000000001E-2</v>
      </c>
      <c r="R467" s="161">
        <v>2.5377072999999998E-3</v>
      </c>
      <c r="T467" s="89">
        <f t="shared" si="84"/>
        <v>1.6604648275862068</v>
      </c>
    </row>
    <row r="468" spans="1:20">
      <c r="A468" s="29" t="s">
        <v>52</v>
      </c>
      <c r="B468" s="194" t="s">
        <v>3325</v>
      </c>
      <c r="C468" s="87">
        <f t="shared" si="80"/>
        <v>0.47529313569999998</v>
      </c>
      <c r="D468" s="90">
        <f t="shared" si="81"/>
        <v>5.4437397499999998E-2</v>
      </c>
      <c r="E468" s="90">
        <f t="shared" si="82"/>
        <v>0.19858532810000001</v>
      </c>
      <c r="F468" s="91">
        <f t="shared" si="83"/>
        <v>1.9847680100000001E-2</v>
      </c>
      <c r="G468" s="192">
        <v>0.20242273</v>
      </c>
      <c r="H468" s="161">
        <v>8.7166176000000005E-3</v>
      </c>
      <c r="I468" s="161">
        <v>0.18681262000000001</v>
      </c>
      <c r="J468" s="161">
        <v>4.4434981999999998E-2</v>
      </c>
      <c r="K468" s="161">
        <v>5.2739431999999998E-3</v>
      </c>
      <c r="L468" s="161">
        <v>4.7284722999999997E-3</v>
      </c>
      <c r="M468" s="161">
        <v>3.0560905000000002E-3</v>
      </c>
      <c r="N468" s="161">
        <v>3.9639239000000001E-3</v>
      </c>
      <c r="O468" s="161">
        <v>1.1629105E-3</v>
      </c>
      <c r="P468" s="161">
        <v>0</v>
      </c>
      <c r="Q468" s="161">
        <v>1.1324113E-2</v>
      </c>
      <c r="R468" s="161">
        <v>3.3967327000000002E-3</v>
      </c>
      <c r="T468" s="89">
        <f t="shared" si="84"/>
        <v>1.7450235344827585</v>
      </c>
    </row>
    <row r="469" spans="1:20">
      <c r="A469" s="29" t="s">
        <v>52</v>
      </c>
      <c r="B469" s="194" t="s">
        <v>3326</v>
      </c>
      <c r="C469" s="87">
        <f t="shared" si="80"/>
        <v>0.36864475569999999</v>
      </c>
      <c r="D469" s="90">
        <f t="shared" si="81"/>
        <v>4.1159670199999998E-2</v>
      </c>
      <c r="E469" s="90">
        <f t="shared" si="82"/>
        <v>0.14875117080000003</v>
      </c>
      <c r="F469" s="91">
        <f t="shared" si="83"/>
        <v>1.9032874700000001E-2</v>
      </c>
      <c r="G469" s="192">
        <v>0.15970103999999999</v>
      </c>
      <c r="H469" s="161">
        <v>5.6703431999999996E-3</v>
      </c>
      <c r="I469" s="161">
        <v>0.14131930000000001</v>
      </c>
      <c r="J469" s="161">
        <v>3.3627687000000003E-2</v>
      </c>
      <c r="K469" s="161">
        <v>4.2409472000000002E-3</v>
      </c>
      <c r="L469" s="161">
        <v>3.2910359999999998E-3</v>
      </c>
      <c r="M469" s="161">
        <v>1.7615275999999999E-3</v>
      </c>
      <c r="N469" s="161">
        <v>3.1291494E-3</v>
      </c>
      <c r="O469" s="161">
        <v>3.3326810000000001E-3</v>
      </c>
      <c r="P469" s="161">
        <v>0</v>
      </c>
      <c r="Q469" s="161">
        <v>1.0932501000000001E-2</v>
      </c>
      <c r="R469" s="161">
        <v>1.6385433E-3</v>
      </c>
      <c r="T469" s="89">
        <f t="shared" si="84"/>
        <v>1.3767331034482757</v>
      </c>
    </row>
    <row r="470" spans="1:20">
      <c r="A470" s="29" t="s">
        <v>52</v>
      </c>
      <c r="B470" s="194" t="s">
        <v>3327</v>
      </c>
      <c r="C470" s="87">
        <f t="shared" si="80"/>
        <v>1.4588914938099999</v>
      </c>
      <c r="D470" s="90">
        <f t="shared" si="81"/>
        <v>6.2534487599999994E-2</v>
      </c>
      <c r="E470" s="90">
        <f t="shared" si="82"/>
        <v>0.30481120919999999</v>
      </c>
      <c r="F470" s="91">
        <f t="shared" si="83"/>
        <v>4.7045297010000001E-2</v>
      </c>
      <c r="G470" s="192">
        <v>1.0445005000000001</v>
      </c>
      <c r="H470" s="161">
        <v>7.5355114999999997E-3</v>
      </c>
      <c r="I470" s="161">
        <v>0.29528840000000001</v>
      </c>
      <c r="J470" s="161">
        <v>5.3416975999999998E-2</v>
      </c>
      <c r="K470" s="161">
        <v>5.6456492E-3</v>
      </c>
      <c r="L470" s="161">
        <v>3.4718624000000002E-3</v>
      </c>
      <c r="M470" s="161">
        <v>1.9872977000000001E-3</v>
      </c>
      <c r="N470" s="161">
        <v>2.8399701999999999E-3</v>
      </c>
      <c r="O470" s="161">
        <v>8.8940701E-4</v>
      </c>
      <c r="P470" s="161">
        <v>0</v>
      </c>
      <c r="Q470" s="161">
        <v>3.9661766000000001E-2</v>
      </c>
      <c r="R470" s="161">
        <v>3.6541538000000001E-3</v>
      </c>
      <c r="T470" s="89">
        <f t="shared" si="84"/>
        <v>9.0043146551724131</v>
      </c>
    </row>
    <row r="471" spans="1:20">
      <c r="A471" s="29" t="s">
        <v>52</v>
      </c>
      <c r="B471" s="194" t="s">
        <v>3328</v>
      </c>
      <c r="C471" s="87">
        <f t="shared" si="80"/>
        <v>0.35530472666000001</v>
      </c>
      <c r="D471" s="90">
        <f t="shared" si="81"/>
        <v>3.5340180400000004E-2</v>
      </c>
      <c r="E471" s="90">
        <f t="shared" si="82"/>
        <v>0.13044526870000001</v>
      </c>
      <c r="F471" s="91">
        <f t="shared" si="83"/>
        <v>1.491310756E-2</v>
      </c>
      <c r="G471" s="192">
        <v>0.17460617</v>
      </c>
      <c r="H471" s="161">
        <v>4.4564156000000002E-3</v>
      </c>
      <c r="I471" s="161">
        <v>0.12480089</v>
      </c>
      <c r="J471" s="161">
        <v>2.9402111000000002E-2</v>
      </c>
      <c r="K471" s="161">
        <v>3.6034563000000002E-3</v>
      </c>
      <c r="L471" s="161">
        <v>2.3346131000000002E-3</v>
      </c>
      <c r="M471" s="161">
        <v>1.1879631E-3</v>
      </c>
      <c r="N471" s="161">
        <v>2.3398937999999998E-3</v>
      </c>
      <c r="O471" s="161">
        <v>6.7915855999999995E-4</v>
      </c>
      <c r="P471" s="161">
        <v>0</v>
      </c>
      <c r="Q471" s="161">
        <v>1.0313991E-2</v>
      </c>
      <c r="R471" s="161">
        <v>1.5800642E-3</v>
      </c>
      <c r="T471" s="89">
        <f t="shared" si="84"/>
        <v>1.5052256034482758</v>
      </c>
    </row>
    <row r="472" spans="1:20">
      <c r="A472" s="29" t="s">
        <v>52</v>
      </c>
      <c r="B472" s="194" t="s">
        <v>3329</v>
      </c>
      <c r="C472" s="87">
        <f t="shared" si="80"/>
        <v>0.74576173187000006</v>
      </c>
      <c r="D472" s="90">
        <f t="shared" si="81"/>
        <v>7.3711117300000004E-2</v>
      </c>
      <c r="E472" s="90">
        <f t="shared" si="82"/>
        <v>0.31799415990000002</v>
      </c>
      <c r="F472" s="91">
        <f t="shared" si="83"/>
        <v>3.3885954669999996E-2</v>
      </c>
      <c r="G472" s="192">
        <v>0.32017050000000002</v>
      </c>
      <c r="H472" s="161">
        <v>7.1788746999999998E-3</v>
      </c>
      <c r="I472" s="161">
        <v>0.30874782000000001</v>
      </c>
      <c r="J472" s="161">
        <v>6.5380690000000005E-2</v>
      </c>
      <c r="K472" s="161">
        <v>4.7406660000000002E-3</v>
      </c>
      <c r="L472" s="161">
        <v>3.5897613E-3</v>
      </c>
      <c r="M472" s="161">
        <v>2.0674652000000002E-3</v>
      </c>
      <c r="N472" s="161">
        <v>3.3855589999999998E-3</v>
      </c>
      <c r="O472" s="161">
        <v>9.6961376999999999E-4</v>
      </c>
      <c r="P472" s="161">
        <v>0</v>
      </c>
      <c r="Q472" s="161">
        <v>2.4134323999999999E-2</v>
      </c>
      <c r="R472" s="161">
        <v>5.3964579000000002E-3</v>
      </c>
      <c r="T472" s="89">
        <f t="shared" si="84"/>
        <v>2.7600905172413794</v>
      </c>
    </row>
    <row r="473" spans="1:20">
      <c r="A473" s="29" t="s">
        <v>52</v>
      </c>
      <c r="B473" s="194" t="s">
        <v>3330</v>
      </c>
      <c r="C473" s="87">
        <f t="shared" si="80"/>
        <v>0.53179061139999995</v>
      </c>
      <c r="D473" s="90">
        <f t="shared" si="81"/>
        <v>5.9325043199999997E-2</v>
      </c>
      <c r="E473" s="90">
        <f t="shared" si="82"/>
        <v>0.22043939069999999</v>
      </c>
      <c r="F473" s="91">
        <f t="shared" si="83"/>
        <v>2.2108197499999999E-2</v>
      </c>
      <c r="G473" s="192">
        <v>0.22991797999999999</v>
      </c>
      <c r="H473" s="161">
        <v>7.7943053999999998E-3</v>
      </c>
      <c r="I473" s="161">
        <v>0.21061511999999999</v>
      </c>
      <c r="J473" s="161">
        <v>4.9755774000000003E-2</v>
      </c>
      <c r="K473" s="161">
        <v>5.3612638999999997E-3</v>
      </c>
      <c r="L473" s="161">
        <v>4.2080052999999996E-3</v>
      </c>
      <c r="M473" s="161">
        <v>2.0299653E-3</v>
      </c>
      <c r="N473" s="161">
        <v>4.1409599000000004E-3</v>
      </c>
      <c r="O473" s="161">
        <v>1.4773741999999999E-3</v>
      </c>
      <c r="P473" s="161">
        <v>0</v>
      </c>
      <c r="Q473" s="161">
        <v>1.3089969999999999E-2</v>
      </c>
      <c r="R473" s="161">
        <v>3.3998933999999999E-3</v>
      </c>
      <c r="T473" s="89">
        <f t="shared" si="84"/>
        <v>1.9820515517241377</v>
      </c>
    </row>
    <row r="474" spans="1:20">
      <c r="A474" s="29" t="s">
        <v>52</v>
      </c>
      <c r="B474" s="194" t="s">
        <v>3331</v>
      </c>
      <c r="C474" s="87">
        <f t="shared" si="80"/>
        <v>0.50903567179999998</v>
      </c>
      <c r="D474" s="90">
        <f t="shared" si="81"/>
        <v>5.2348057200000006E-2</v>
      </c>
      <c r="E474" s="90">
        <f t="shared" si="82"/>
        <v>0.21835450050000002</v>
      </c>
      <c r="F474" s="91">
        <f t="shared" si="83"/>
        <v>2.7665154100000002E-2</v>
      </c>
      <c r="G474" s="192">
        <v>0.21066795999999999</v>
      </c>
      <c r="H474" s="161">
        <v>7.2693282000000003E-3</v>
      </c>
      <c r="I474" s="161">
        <v>0.20901847000000001</v>
      </c>
      <c r="J474" s="161">
        <v>4.4064045000000003E-2</v>
      </c>
      <c r="K474" s="161">
        <v>4.2288261000000002E-3</v>
      </c>
      <c r="L474" s="161">
        <v>4.0551861000000002E-3</v>
      </c>
      <c r="M474" s="161">
        <v>2.0667022999999998E-3</v>
      </c>
      <c r="N474" s="161">
        <v>3.5093915999999999E-3</v>
      </c>
      <c r="O474" s="161">
        <v>1.0890114000000001E-3</v>
      </c>
      <c r="P474" s="161">
        <v>0</v>
      </c>
      <c r="Q474" s="161">
        <v>2.0181279E-2</v>
      </c>
      <c r="R474" s="161">
        <v>2.8854721000000001E-3</v>
      </c>
      <c r="T474" s="89">
        <f t="shared" si="84"/>
        <v>1.8161031034482757</v>
      </c>
    </row>
    <row r="475" spans="1:20">
      <c r="A475" s="29" t="s">
        <v>52</v>
      </c>
      <c r="B475" s="194" t="s">
        <v>3332</v>
      </c>
      <c r="C475" s="87">
        <f t="shared" si="80"/>
        <v>0.41067134989999998</v>
      </c>
      <c r="D475" s="90">
        <f t="shared" si="81"/>
        <v>4.5060852399999997E-2</v>
      </c>
      <c r="E475" s="90">
        <f t="shared" si="82"/>
        <v>0.16397761390000001</v>
      </c>
      <c r="F475" s="91">
        <f t="shared" si="83"/>
        <v>1.68214036E-2</v>
      </c>
      <c r="G475" s="192">
        <v>0.18481148</v>
      </c>
      <c r="H475" s="161">
        <v>5.8987231999999999E-3</v>
      </c>
      <c r="I475" s="161">
        <v>0.15635315</v>
      </c>
      <c r="J475" s="161">
        <v>3.7043640000000003E-2</v>
      </c>
      <c r="K475" s="161">
        <v>4.6265845999999998E-3</v>
      </c>
      <c r="L475" s="161">
        <v>3.3906278000000001E-3</v>
      </c>
      <c r="M475" s="161">
        <v>1.7257406999999999E-3</v>
      </c>
      <c r="N475" s="161">
        <v>3.3244169E-3</v>
      </c>
      <c r="O475" s="161">
        <v>1.2823354E-3</v>
      </c>
      <c r="P475" s="161">
        <v>0</v>
      </c>
      <c r="Q475" s="161">
        <v>9.9842708999999998E-3</v>
      </c>
      <c r="R475" s="161">
        <v>2.2303803999999998E-3</v>
      </c>
      <c r="T475" s="89">
        <f t="shared" si="84"/>
        <v>1.5932024137931033</v>
      </c>
    </row>
    <row r="476" spans="1:20">
      <c r="A476" s="29" t="s">
        <v>52</v>
      </c>
      <c r="B476" s="194" t="s">
        <v>3333</v>
      </c>
      <c r="C476" s="87">
        <f t="shared" si="80"/>
        <v>0.36937302142</v>
      </c>
      <c r="D476" s="90">
        <f t="shared" si="81"/>
        <v>3.6820732500000002E-2</v>
      </c>
      <c r="E476" s="90">
        <f t="shared" si="82"/>
        <v>0.12972362769999998</v>
      </c>
      <c r="F476" s="91">
        <f t="shared" si="83"/>
        <v>1.8419601219999998E-2</v>
      </c>
      <c r="G476" s="192">
        <v>0.18440906000000001</v>
      </c>
      <c r="H476" s="161">
        <v>3.5368971999999999E-3</v>
      </c>
      <c r="I476" s="161">
        <v>0.12514312999999999</v>
      </c>
      <c r="J476" s="161">
        <v>3.1111577000000001E-2</v>
      </c>
      <c r="K476" s="161">
        <v>3.4265433999999999E-3</v>
      </c>
      <c r="L476" s="161">
        <v>2.2826120999999999E-3</v>
      </c>
      <c r="M476" s="161">
        <v>1.0436005E-3</v>
      </c>
      <c r="N476" s="161">
        <v>2.2303657E-3</v>
      </c>
      <c r="O476" s="161">
        <v>4.5924212000000001E-4</v>
      </c>
      <c r="P476" s="161">
        <v>0</v>
      </c>
      <c r="Q476" s="161">
        <v>1.4556220999999999E-2</v>
      </c>
      <c r="R476" s="161">
        <v>1.1737723999999999E-3</v>
      </c>
      <c r="T476" s="89">
        <f t="shared" si="84"/>
        <v>1.589733275862069</v>
      </c>
    </row>
    <row r="477" spans="1:20">
      <c r="A477" s="29" t="s">
        <v>52</v>
      </c>
      <c r="B477" s="194" t="s">
        <v>3334</v>
      </c>
      <c r="C477" s="87">
        <f t="shared" si="80"/>
        <v>0.75658674640000001</v>
      </c>
      <c r="D477" s="90">
        <f t="shared" si="81"/>
        <v>7.4003904000000009E-2</v>
      </c>
      <c r="E477" s="90">
        <f t="shared" si="82"/>
        <v>0.32286741409999997</v>
      </c>
      <c r="F477" s="91">
        <f t="shared" si="83"/>
        <v>3.5204888300000001E-2</v>
      </c>
      <c r="G477" s="192">
        <v>0.32451054000000001</v>
      </c>
      <c r="H477" s="161">
        <v>7.1043885000000003E-3</v>
      </c>
      <c r="I477" s="161">
        <v>0.31382589999999999</v>
      </c>
      <c r="J477" s="161">
        <v>6.5632993000000001E-2</v>
      </c>
      <c r="K477" s="161">
        <v>4.7555095000000004E-3</v>
      </c>
      <c r="L477" s="161">
        <v>3.6154015E-3</v>
      </c>
      <c r="M477" s="161">
        <v>1.9371256E-3</v>
      </c>
      <c r="N477" s="161">
        <v>3.6724027000000002E-3</v>
      </c>
      <c r="O477" s="161">
        <v>1.0432886000000001E-3</v>
      </c>
      <c r="P477" s="161">
        <v>0</v>
      </c>
      <c r="Q477" s="161">
        <v>2.4013099999999999E-2</v>
      </c>
      <c r="R477" s="161">
        <v>6.4760970000000001E-3</v>
      </c>
      <c r="T477" s="89">
        <f t="shared" si="84"/>
        <v>2.7975046551724136</v>
      </c>
    </row>
    <row r="478" spans="1:20">
      <c r="A478" s="29" t="s">
        <v>52</v>
      </c>
      <c r="B478" s="194" t="s">
        <v>3335</v>
      </c>
      <c r="C478" s="87">
        <f t="shared" si="80"/>
        <v>0.43692130214999997</v>
      </c>
      <c r="D478" s="90">
        <f t="shared" si="81"/>
        <v>4.6264322899999995E-2</v>
      </c>
      <c r="E478" s="90">
        <f t="shared" si="82"/>
        <v>0.17135826669999998</v>
      </c>
      <c r="F478" s="91">
        <f t="shared" si="83"/>
        <v>2.261652255E-2</v>
      </c>
      <c r="G478" s="192">
        <v>0.19668219000000001</v>
      </c>
      <c r="H478" s="161">
        <v>6.5270479000000001E-3</v>
      </c>
      <c r="I478" s="161">
        <v>0.16287773</v>
      </c>
      <c r="J478" s="161">
        <v>3.9392731E-2</v>
      </c>
      <c r="K478" s="161">
        <v>3.5545926999999999E-3</v>
      </c>
      <c r="L478" s="161">
        <v>3.3169991999999998E-3</v>
      </c>
      <c r="M478" s="161">
        <v>1.9534888E-3</v>
      </c>
      <c r="N478" s="161">
        <v>3.1085772E-3</v>
      </c>
      <c r="O478" s="161">
        <v>8.0345665000000003E-4</v>
      </c>
      <c r="P478" s="161">
        <v>0</v>
      </c>
      <c r="Q478" s="161">
        <v>1.6655863E-2</v>
      </c>
      <c r="R478" s="161">
        <v>2.0486256999999999E-3</v>
      </c>
      <c r="T478" s="89">
        <f t="shared" si="84"/>
        <v>1.6955361206896551</v>
      </c>
    </row>
    <row r="479" spans="1:20">
      <c r="A479" s="29" t="s">
        <v>52</v>
      </c>
      <c r="B479" s="194" t="s">
        <v>3336</v>
      </c>
      <c r="C479" s="87">
        <f t="shared" si="80"/>
        <v>0.47644434720000001</v>
      </c>
      <c r="D479" s="90">
        <f t="shared" si="81"/>
        <v>4.9546249800000004E-2</v>
      </c>
      <c r="E479" s="90">
        <f t="shared" si="82"/>
        <v>0.19358136270000001</v>
      </c>
      <c r="F479" s="91">
        <f t="shared" si="83"/>
        <v>2.1859094699999998E-2</v>
      </c>
      <c r="G479" s="192">
        <v>0.21145764</v>
      </c>
      <c r="H479" s="161">
        <v>7.9367941000000001E-3</v>
      </c>
      <c r="I479" s="161">
        <v>0.18375263</v>
      </c>
      <c r="J479" s="161">
        <v>4.0496267000000002E-2</v>
      </c>
      <c r="K479" s="161">
        <v>5.2212087000000004E-3</v>
      </c>
      <c r="L479" s="161">
        <v>3.8287741000000001E-3</v>
      </c>
      <c r="M479" s="161">
        <v>1.8919385999999999E-3</v>
      </c>
      <c r="N479" s="161">
        <v>3.6080396000000002E-3</v>
      </c>
      <c r="O479" s="161">
        <v>1.2013479000000001E-3</v>
      </c>
      <c r="P479" s="161">
        <v>0</v>
      </c>
      <c r="Q479" s="161">
        <v>1.3634947E-2</v>
      </c>
      <c r="R479" s="161">
        <v>3.4147601999999998E-3</v>
      </c>
      <c r="T479" s="89">
        <f t="shared" si="84"/>
        <v>1.8229106896551723</v>
      </c>
    </row>
    <row r="480" spans="1:20">
      <c r="A480" s="29" t="s">
        <v>52</v>
      </c>
      <c r="B480" s="194" t="s">
        <v>3337</v>
      </c>
      <c r="C480" s="87">
        <f t="shared" si="80"/>
        <v>0.88636583879999997</v>
      </c>
      <c r="D480" s="90">
        <f t="shared" si="81"/>
        <v>0.117349911</v>
      </c>
      <c r="E480" s="90">
        <f t="shared" si="82"/>
        <v>0.28157469559999998</v>
      </c>
      <c r="F480" s="91">
        <f t="shared" si="83"/>
        <v>4.8388582200000002E-2</v>
      </c>
      <c r="G480" s="192">
        <v>0.43905264999999999</v>
      </c>
      <c r="H480" s="161">
        <v>1.7465179000000001E-2</v>
      </c>
      <c r="I480" s="161">
        <v>0.25677804999999998</v>
      </c>
      <c r="J480" s="161">
        <v>5.7548883000000002E-2</v>
      </c>
      <c r="K480" s="161">
        <v>1.0189281999999999E-2</v>
      </c>
      <c r="L480" s="161">
        <v>4.9611745999999998E-2</v>
      </c>
      <c r="M480" s="161">
        <v>7.3314666000000002E-3</v>
      </c>
      <c r="N480" s="161">
        <v>1.5037893E-2</v>
      </c>
      <c r="O480" s="161">
        <v>1.2654483000000001E-3</v>
      </c>
      <c r="P480" s="161">
        <v>0</v>
      </c>
      <c r="Q480" s="161">
        <v>2.8740041000000001E-2</v>
      </c>
      <c r="R480" s="161">
        <v>3.3451999E-3</v>
      </c>
      <c r="T480" s="89">
        <f t="shared" si="84"/>
        <v>3.7849366379310343</v>
      </c>
    </row>
    <row r="481" spans="1:20">
      <c r="A481" s="29" t="s">
        <v>52</v>
      </c>
      <c r="B481" s="194" t="s">
        <v>3338</v>
      </c>
      <c r="C481" s="87">
        <f t="shared" si="80"/>
        <v>0.43593794969999999</v>
      </c>
      <c r="D481" s="90">
        <f t="shared" si="81"/>
        <v>4.8568961299999998E-2</v>
      </c>
      <c r="E481" s="90">
        <f t="shared" si="82"/>
        <v>0.17786215089999999</v>
      </c>
      <c r="F481" s="91">
        <f t="shared" si="83"/>
        <v>1.98303575E-2</v>
      </c>
      <c r="G481" s="192">
        <v>0.18967648000000001</v>
      </c>
      <c r="H481" s="161">
        <v>6.3383271999999996E-3</v>
      </c>
      <c r="I481" s="161">
        <v>0.16969087999999999</v>
      </c>
      <c r="J481" s="161">
        <v>4.0378076999999998E-2</v>
      </c>
      <c r="K481" s="161">
        <v>4.6039445000000002E-3</v>
      </c>
      <c r="L481" s="161">
        <v>3.5869398000000002E-3</v>
      </c>
      <c r="M481" s="161">
        <v>1.8329437000000001E-3</v>
      </c>
      <c r="N481" s="161">
        <v>3.4983756E-3</v>
      </c>
      <c r="O481" s="161">
        <v>2.2701840000000002E-3</v>
      </c>
      <c r="P481" s="161">
        <v>0</v>
      </c>
      <c r="Q481" s="161">
        <v>1.1633344E-2</v>
      </c>
      <c r="R481" s="161">
        <v>2.4284539E-3</v>
      </c>
      <c r="T481" s="89">
        <f t="shared" si="84"/>
        <v>1.6351420689655172</v>
      </c>
    </row>
    <row r="482" spans="1:20">
      <c r="A482" s="29" t="s">
        <v>52</v>
      </c>
      <c r="B482" s="194" t="s">
        <v>3339</v>
      </c>
      <c r="C482" s="87">
        <f t="shared" si="80"/>
        <v>0.41939708849999996</v>
      </c>
      <c r="D482" s="90">
        <f t="shared" si="81"/>
        <v>4.6809000400000002E-2</v>
      </c>
      <c r="E482" s="90">
        <f t="shared" si="82"/>
        <v>0.1854970084</v>
      </c>
      <c r="F482" s="91">
        <f t="shared" si="83"/>
        <v>2.3155229699999998E-2</v>
      </c>
      <c r="G482" s="192">
        <v>0.16393584999999999</v>
      </c>
      <c r="H482" s="161">
        <v>6.7857428999999999E-3</v>
      </c>
      <c r="I482" s="161">
        <v>0.17646348000000001</v>
      </c>
      <c r="J482" s="161">
        <v>3.8024331000000001E-2</v>
      </c>
      <c r="K482" s="161">
        <v>4.6711278E-3</v>
      </c>
      <c r="L482" s="161">
        <v>4.1135416000000003E-3</v>
      </c>
      <c r="M482" s="161">
        <v>2.2477855000000001E-3</v>
      </c>
      <c r="N482" s="161">
        <v>3.7823255000000002E-3</v>
      </c>
      <c r="O482" s="161">
        <v>1.8359133999999999E-3</v>
      </c>
      <c r="P482" s="161">
        <v>0</v>
      </c>
      <c r="Q482" s="161">
        <v>1.4227073E-2</v>
      </c>
      <c r="R482" s="161">
        <v>3.3099178000000002E-3</v>
      </c>
      <c r="T482" s="89">
        <f t="shared" si="84"/>
        <v>1.4132400862068963</v>
      </c>
    </row>
    <row r="483" spans="1:20">
      <c r="A483" s="29" t="s">
        <v>52</v>
      </c>
      <c r="B483" s="194" t="s">
        <v>3340</v>
      </c>
      <c r="C483" s="87">
        <f t="shared" si="80"/>
        <v>0.41576970330000002</v>
      </c>
      <c r="D483" s="90">
        <f t="shared" si="81"/>
        <v>4.0434686599999999E-2</v>
      </c>
      <c r="E483" s="90">
        <f t="shared" si="82"/>
        <v>0.16430621320000002</v>
      </c>
      <c r="F483" s="91">
        <f t="shared" si="83"/>
        <v>2.8856383499999999E-2</v>
      </c>
      <c r="G483" s="192">
        <v>0.18217242</v>
      </c>
      <c r="H483" s="161">
        <v>3.7530049999999998E-3</v>
      </c>
      <c r="I483" s="161">
        <v>0.15935687000000001</v>
      </c>
      <c r="J483" s="161">
        <v>3.5862703000000003E-2</v>
      </c>
      <c r="K483" s="161">
        <v>2.2703812999999998E-3</v>
      </c>
      <c r="L483" s="161">
        <v>2.3016022999999999E-3</v>
      </c>
      <c r="M483" s="161">
        <v>1.1963382E-3</v>
      </c>
      <c r="N483" s="161">
        <v>2.3838837000000001E-3</v>
      </c>
      <c r="O483" s="161">
        <v>1.081343E-3</v>
      </c>
      <c r="P483" s="161">
        <v>0</v>
      </c>
      <c r="Q483" s="161">
        <v>2.3322600999999998E-2</v>
      </c>
      <c r="R483" s="161">
        <v>2.0685558E-3</v>
      </c>
      <c r="T483" s="89">
        <f t="shared" si="84"/>
        <v>1.570451896551724</v>
      </c>
    </row>
    <row r="484" spans="1:20">
      <c r="A484" s="29" t="s">
        <v>52</v>
      </c>
      <c r="B484" s="194" t="s">
        <v>3341</v>
      </c>
      <c r="C484" s="87">
        <f t="shared" si="80"/>
        <v>0.41205819040000002</v>
      </c>
      <c r="D484" s="90">
        <f t="shared" si="81"/>
        <v>4.0909203800000002E-2</v>
      </c>
      <c r="E484" s="90">
        <f t="shared" si="82"/>
        <v>0.16762247830000002</v>
      </c>
      <c r="F484" s="91">
        <f t="shared" si="83"/>
        <v>2.8099098299999997E-2</v>
      </c>
      <c r="G484" s="192">
        <v>0.17542741000000001</v>
      </c>
      <c r="H484" s="161">
        <v>5.3273130999999998E-3</v>
      </c>
      <c r="I484" s="161">
        <v>0.16067345</v>
      </c>
      <c r="J484" s="161">
        <v>3.3774967000000003E-2</v>
      </c>
      <c r="K484" s="161">
        <v>3.7293882999999998E-3</v>
      </c>
      <c r="L484" s="161">
        <v>3.4048485E-3</v>
      </c>
      <c r="M484" s="161">
        <v>1.6217152E-3</v>
      </c>
      <c r="N484" s="161">
        <v>3.4886566999999999E-3</v>
      </c>
      <c r="O484" s="161">
        <v>1.5227684E-3</v>
      </c>
      <c r="P484" s="161">
        <v>0</v>
      </c>
      <c r="Q484" s="161">
        <v>1.9442009999999999E-2</v>
      </c>
      <c r="R484" s="161">
        <v>3.6456632E-3</v>
      </c>
      <c r="T484" s="89">
        <f t="shared" si="84"/>
        <v>1.5123052586206895</v>
      </c>
    </row>
    <row r="485" spans="1:20">
      <c r="A485" s="29" t="s">
        <v>52</v>
      </c>
      <c r="B485" s="194" t="s">
        <v>3342</v>
      </c>
      <c r="C485" s="87">
        <f t="shared" si="80"/>
        <v>0.38557078899999997</v>
      </c>
      <c r="D485" s="90">
        <f t="shared" si="81"/>
        <v>4.5181436199999994E-2</v>
      </c>
      <c r="E485" s="90">
        <f t="shared" si="82"/>
        <v>0.1685262287</v>
      </c>
      <c r="F485" s="91">
        <f t="shared" si="83"/>
        <v>1.81506541E-2</v>
      </c>
      <c r="G485" s="192">
        <v>0.15371246999999999</v>
      </c>
      <c r="H485" s="161">
        <v>5.6891707000000001E-3</v>
      </c>
      <c r="I485" s="161">
        <v>0.16124231999999999</v>
      </c>
      <c r="J485" s="161">
        <v>3.7001754999999997E-2</v>
      </c>
      <c r="K485" s="161">
        <v>4.6765338000000004E-3</v>
      </c>
      <c r="L485" s="161">
        <v>3.5031474E-3</v>
      </c>
      <c r="M485" s="161">
        <v>1.5947380000000001E-3</v>
      </c>
      <c r="N485" s="161">
        <v>3.4744840999999999E-3</v>
      </c>
      <c r="O485" s="161">
        <v>2.8821832E-3</v>
      </c>
      <c r="P485" s="161">
        <v>0</v>
      </c>
      <c r="Q485" s="161">
        <v>9.3974819000000008E-3</v>
      </c>
      <c r="R485" s="161">
        <v>2.3965049000000001E-3</v>
      </c>
      <c r="T485" s="89">
        <f t="shared" si="84"/>
        <v>1.3251074999999999</v>
      </c>
    </row>
    <row r="486" spans="1:20">
      <c r="A486" s="29" t="s">
        <v>52</v>
      </c>
      <c r="B486" s="194" t="s">
        <v>3343</v>
      </c>
      <c r="C486" s="87">
        <f t="shared" si="80"/>
        <v>0.42235467659999998</v>
      </c>
      <c r="D486" s="90">
        <f t="shared" si="81"/>
        <v>4.3624936599999997E-2</v>
      </c>
      <c r="E486" s="90">
        <f t="shared" si="82"/>
        <v>0.17396364619999999</v>
      </c>
      <c r="F486" s="91">
        <f t="shared" si="83"/>
        <v>2.3026163799999999E-2</v>
      </c>
      <c r="G486" s="192">
        <v>0.18173992999999999</v>
      </c>
      <c r="H486" s="161">
        <v>6.4540018000000003E-3</v>
      </c>
      <c r="I486" s="161">
        <v>0.16570857999999999</v>
      </c>
      <c r="J486" s="161">
        <v>3.6026227000000001E-2</v>
      </c>
      <c r="K486" s="161">
        <v>4.2552461000000003E-3</v>
      </c>
      <c r="L486" s="161">
        <v>3.3434634999999998E-3</v>
      </c>
      <c r="M486" s="161">
        <v>1.8010643999999999E-3</v>
      </c>
      <c r="N486" s="161">
        <v>3.2142814E-3</v>
      </c>
      <c r="O486" s="161">
        <v>2.9225309999999999E-3</v>
      </c>
      <c r="P486" s="161">
        <v>0</v>
      </c>
      <c r="Q486" s="161">
        <v>1.4600174E-2</v>
      </c>
      <c r="R486" s="161">
        <v>2.2891774E-3</v>
      </c>
      <c r="T486" s="89">
        <f t="shared" si="84"/>
        <v>1.5667235344827586</v>
      </c>
    </row>
    <row r="487" spans="1:20">
      <c r="A487" s="29" t="s">
        <v>52</v>
      </c>
      <c r="B487" s="194" t="s">
        <v>3344</v>
      </c>
      <c r="C487" s="87">
        <f t="shared" si="80"/>
        <v>0.41002132339999997</v>
      </c>
      <c r="D487" s="90">
        <f t="shared" si="81"/>
        <v>4.6047652299999998E-2</v>
      </c>
      <c r="E487" s="90">
        <f t="shared" si="82"/>
        <v>0.18142689449999999</v>
      </c>
      <c r="F487" s="91">
        <f t="shared" si="83"/>
        <v>2.2739416599999999E-2</v>
      </c>
      <c r="G487" s="192">
        <v>0.15980736000000001</v>
      </c>
      <c r="H487" s="161">
        <v>6.8211885000000003E-3</v>
      </c>
      <c r="I487" s="161">
        <v>0.17229802999999999</v>
      </c>
      <c r="J487" s="161">
        <v>3.7135429999999997E-2</v>
      </c>
      <c r="K487" s="161">
        <v>4.7572211999999999E-3</v>
      </c>
      <c r="L487" s="161">
        <v>4.1550010999999998E-3</v>
      </c>
      <c r="M487" s="161">
        <v>2.3076759999999998E-3</v>
      </c>
      <c r="N487" s="161">
        <v>3.8110127000000001E-3</v>
      </c>
      <c r="O487" s="161">
        <v>1.9318946E-3</v>
      </c>
      <c r="P487" s="161">
        <v>0</v>
      </c>
      <c r="Q487" s="161">
        <v>1.3645930000000001E-2</v>
      </c>
      <c r="R487" s="161">
        <v>3.3505792999999999E-3</v>
      </c>
      <c r="T487" s="89">
        <f t="shared" si="84"/>
        <v>1.3776496551724138</v>
      </c>
    </row>
    <row r="489" spans="1:20">
      <c r="B489" s="1" t="s">
        <v>3469</v>
      </c>
    </row>
    <row r="490" spans="1:20">
      <c r="A490" s="29" t="s">
        <v>52</v>
      </c>
      <c r="B490" s="194" t="s">
        <v>3345</v>
      </c>
      <c r="C490" s="87">
        <f t="shared" ref="C490:C553" si="85">D490+E490+F490+G490</f>
        <v>0.12199942571400001</v>
      </c>
      <c r="D490" s="90">
        <f t="shared" ref="D490:D553" si="86">J490+K490+L490</f>
        <v>4.3118811800000004E-2</v>
      </c>
      <c r="E490" s="90">
        <f t="shared" ref="E490:E553" si="87">H490+I490+M490</f>
        <v>3.2870514170000004E-2</v>
      </c>
      <c r="F490" s="91">
        <f t="shared" ref="F490:F553" si="88">N490+IF(O490="x",0,O490)+IF(P490="x",0,P490)+IF(Q490="x",0,Q490)+R490</f>
        <v>3.0898677440000001E-3</v>
      </c>
      <c r="G490" s="192">
        <v>4.2920232000000003E-2</v>
      </c>
      <c r="H490" s="161">
        <v>4.7394791E-3</v>
      </c>
      <c r="I490" s="161">
        <v>2.7271988E-2</v>
      </c>
      <c r="J490" s="161">
        <v>2.6550476999999999E-2</v>
      </c>
      <c r="K490" s="161">
        <v>1.3828096E-2</v>
      </c>
      <c r="L490" s="161">
        <v>2.7402388000000001E-3</v>
      </c>
      <c r="M490" s="161">
        <v>8.5904706999999998E-4</v>
      </c>
      <c r="N490" s="161">
        <v>1.8183415E-3</v>
      </c>
      <c r="O490" s="161">
        <v>3.2151628000000001E-4</v>
      </c>
      <c r="P490" s="161">
        <v>0</v>
      </c>
      <c r="Q490" s="161">
        <v>6.8737234000000003E-5</v>
      </c>
      <c r="R490" s="161">
        <v>8.8127273000000001E-4</v>
      </c>
      <c r="T490" s="89">
        <f t="shared" ref="T490:T553" si="89">G490/0.116</f>
        <v>0.370002</v>
      </c>
    </row>
    <row r="491" spans="1:20">
      <c r="A491" s="29" t="s">
        <v>52</v>
      </c>
      <c r="B491" s="194" t="s">
        <v>3346</v>
      </c>
      <c r="C491" s="87">
        <f t="shared" si="85"/>
        <v>2.5653053999000003E-2</v>
      </c>
      <c r="D491" s="90">
        <f t="shared" si="86"/>
        <v>7.6355755000000001E-3</v>
      </c>
      <c r="E491" s="90">
        <f t="shared" si="87"/>
        <v>6.4339529300000003E-3</v>
      </c>
      <c r="F491" s="91">
        <f t="shared" si="88"/>
        <v>2.0227689689999999E-3</v>
      </c>
      <c r="G491" s="192">
        <v>9.5607565999999995E-3</v>
      </c>
      <c r="H491" s="161">
        <v>1.2702430999999999E-3</v>
      </c>
      <c r="I491" s="161">
        <v>4.6485507999999998E-3</v>
      </c>
      <c r="J491" s="161">
        <v>4.0886515999999998E-3</v>
      </c>
      <c r="K491" s="161">
        <v>2.3794371999999999E-3</v>
      </c>
      <c r="L491" s="161">
        <v>1.1674866999999999E-3</v>
      </c>
      <c r="M491" s="161">
        <v>5.1515903000000005E-4</v>
      </c>
      <c r="N491" s="161">
        <v>1.1274823000000001E-3</v>
      </c>
      <c r="O491" s="161">
        <v>6.0566408999999997E-4</v>
      </c>
      <c r="P491" s="161">
        <v>0</v>
      </c>
      <c r="Q491" s="161">
        <v>4.5290239000000002E-5</v>
      </c>
      <c r="R491" s="161">
        <v>2.4433233999999999E-4</v>
      </c>
      <c r="T491" s="89">
        <f t="shared" si="89"/>
        <v>8.2420315517241369E-2</v>
      </c>
    </row>
    <row r="492" spans="1:20">
      <c r="A492" s="29" t="s">
        <v>52</v>
      </c>
      <c r="B492" s="194" t="s">
        <v>3347</v>
      </c>
      <c r="C492" s="87">
        <f t="shared" si="85"/>
        <v>3.2956320760999996E-2</v>
      </c>
      <c r="D492" s="90">
        <f t="shared" si="86"/>
        <v>8.3505821999999997E-3</v>
      </c>
      <c r="E492" s="90">
        <f t="shared" si="87"/>
        <v>8.2188564999999998E-3</v>
      </c>
      <c r="F492" s="91">
        <f t="shared" si="88"/>
        <v>2.3369340609999999E-3</v>
      </c>
      <c r="G492" s="192">
        <v>1.4049948E-2</v>
      </c>
      <c r="H492" s="161">
        <v>2.1947436000000001E-3</v>
      </c>
      <c r="I492" s="161">
        <v>4.9888806000000004E-3</v>
      </c>
      <c r="J492" s="161">
        <v>4.5000370999999997E-3</v>
      </c>
      <c r="K492" s="161">
        <v>2.3868939E-3</v>
      </c>
      <c r="L492" s="161">
        <v>1.4636511999999999E-3</v>
      </c>
      <c r="M492" s="161">
        <v>1.0352323E-3</v>
      </c>
      <c r="N492" s="161">
        <v>1.1284502999999999E-3</v>
      </c>
      <c r="O492" s="161">
        <v>1.0701452E-4</v>
      </c>
      <c r="P492" s="161">
        <v>0</v>
      </c>
      <c r="Q492" s="161">
        <v>3.5830441000000001E-5</v>
      </c>
      <c r="R492" s="161">
        <v>1.0656388000000001E-3</v>
      </c>
      <c r="T492" s="89">
        <f t="shared" si="89"/>
        <v>0.12112024137931034</v>
      </c>
    </row>
    <row r="493" spans="1:20">
      <c r="A493" s="29" t="s">
        <v>52</v>
      </c>
      <c r="B493" s="194" t="s">
        <v>3348</v>
      </c>
      <c r="C493" s="87">
        <f t="shared" si="85"/>
        <v>2.7551419420000001E-2</v>
      </c>
      <c r="D493" s="90">
        <f t="shared" si="86"/>
        <v>7.5885039999999994E-3</v>
      </c>
      <c r="E493" s="90">
        <f t="shared" si="87"/>
        <v>5.8675030700000002E-3</v>
      </c>
      <c r="F493" s="91">
        <f t="shared" si="88"/>
        <v>4.7787248499999999E-3</v>
      </c>
      <c r="G493" s="192">
        <v>9.3166875000000003E-3</v>
      </c>
      <c r="H493" s="161">
        <v>1.1323920999999999E-3</v>
      </c>
      <c r="I493" s="161">
        <v>4.3683059000000002E-3</v>
      </c>
      <c r="J493" s="161">
        <v>4.0900108000000001E-3</v>
      </c>
      <c r="K493" s="161">
        <v>2.3949739999999998E-3</v>
      </c>
      <c r="L493" s="161">
        <v>1.1035191999999999E-3</v>
      </c>
      <c r="M493" s="161">
        <v>3.6680506999999999E-4</v>
      </c>
      <c r="N493" s="161">
        <v>1.1258380999999999E-3</v>
      </c>
      <c r="O493" s="161">
        <v>2.7163397000000001E-3</v>
      </c>
      <c r="P493" s="161">
        <v>0</v>
      </c>
      <c r="Q493" s="161">
        <v>4.3678109999999998E-5</v>
      </c>
      <c r="R493" s="161">
        <v>8.9286894000000004E-4</v>
      </c>
      <c r="T493" s="89">
        <f t="shared" si="89"/>
        <v>8.0316271551724133E-2</v>
      </c>
    </row>
    <row r="494" spans="1:20">
      <c r="A494" s="29" t="s">
        <v>52</v>
      </c>
      <c r="B494" s="194" t="s">
        <v>3349</v>
      </c>
      <c r="C494" s="87">
        <f t="shared" si="85"/>
        <v>2.0747509321000002E-2</v>
      </c>
      <c r="D494" s="90">
        <f t="shared" si="86"/>
        <v>6.1837022000000002E-3</v>
      </c>
      <c r="E494" s="90">
        <f t="shared" si="87"/>
        <v>4.8818905300000003E-3</v>
      </c>
      <c r="F494" s="91">
        <f t="shared" si="88"/>
        <v>1.813124791E-3</v>
      </c>
      <c r="G494" s="192">
        <v>7.8687918000000003E-3</v>
      </c>
      <c r="H494" s="161">
        <v>1.2431871E-3</v>
      </c>
      <c r="I494" s="161">
        <v>3.3132795999999999E-3</v>
      </c>
      <c r="J494" s="161">
        <v>3.1686612999999998E-3</v>
      </c>
      <c r="K494" s="161">
        <v>1.9609364000000001E-3</v>
      </c>
      <c r="L494" s="161">
        <v>1.0541045000000001E-3</v>
      </c>
      <c r="M494" s="161">
        <v>3.2542383000000002E-4</v>
      </c>
      <c r="N494" s="161">
        <v>1.0795873E-3</v>
      </c>
      <c r="O494" s="161">
        <v>2.5276318000000002E-4</v>
      </c>
      <c r="P494" s="161">
        <v>0</v>
      </c>
      <c r="Q494" s="161">
        <v>3.5133201E-5</v>
      </c>
      <c r="R494" s="161">
        <v>4.4564110999999998E-4</v>
      </c>
      <c r="T494" s="89">
        <f t="shared" si="89"/>
        <v>6.7834412068965511E-2</v>
      </c>
    </row>
    <row r="495" spans="1:20">
      <c r="A495" s="29" t="s">
        <v>52</v>
      </c>
      <c r="B495" s="194" t="s">
        <v>3350</v>
      </c>
      <c r="C495" s="87">
        <f t="shared" si="85"/>
        <v>2.5234801908999998E-2</v>
      </c>
      <c r="D495" s="90">
        <f t="shared" si="86"/>
        <v>7.6396423E-3</v>
      </c>
      <c r="E495" s="90">
        <f t="shared" si="87"/>
        <v>6.0209476100000006E-3</v>
      </c>
      <c r="F495" s="91">
        <f t="shared" si="88"/>
        <v>2.6668399989999998E-3</v>
      </c>
      <c r="G495" s="192">
        <v>8.9073720000000002E-3</v>
      </c>
      <c r="H495" s="161">
        <v>1.2751951000000001E-3</v>
      </c>
      <c r="I495" s="161">
        <v>4.3182999000000001E-3</v>
      </c>
      <c r="J495" s="161">
        <v>4.1158701999999998E-3</v>
      </c>
      <c r="K495" s="161">
        <v>2.4140219E-3</v>
      </c>
      <c r="L495" s="161">
        <v>1.1097501999999999E-3</v>
      </c>
      <c r="M495" s="161">
        <v>4.2745260999999999E-4</v>
      </c>
      <c r="N495" s="161">
        <v>1.1163264000000001E-3</v>
      </c>
      <c r="O495" s="161">
        <v>1.0470207000000001E-3</v>
      </c>
      <c r="P495" s="161">
        <v>0</v>
      </c>
      <c r="Q495" s="161">
        <v>3.6404528999999999E-5</v>
      </c>
      <c r="R495" s="161">
        <v>4.6708836999999998E-4</v>
      </c>
      <c r="T495" s="89">
        <f t="shared" si="89"/>
        <v>7.6787689655172409E-2</v>
      </c>
    </row>
    <row r="496" spans="1:20">
      <c r="A496" s="29" t="s">
        <v>52</v>
      </c>
      <c r="B496" s="194" t="s">
        <v>3351</v>
      </c>
      <c r="C496" s="87">
        <f t="shared" si="85"/>
        <v>2.5053584095000001E-2</v>
      </c>
      <c r="D496" s="90">
        <f t="shared" si="86"/>
        <v>7.4910870000000004E-3</v>
      </c>
      <c r="E496" s="90">
        <f t="shared" si="87"/>
        <v>6.0013590100000003E-3</v>
      </c>
      <c r="F496" s="91">
        <f t="shared" si="88"/>
        <v>3.515664085E-3</v>
      </c>
      <c r="G496" s="192">
        <v>8.0454740000000004E-3</v>
      </c>
      <c r="H496" s="161">
        <v>1.0571720000000001E-3</v>
      </c>
      <c r="I496" s="161">
        <v>4.5791959999999998E-3</v>
      </c>
      <c r="J496" s="161">
        <v>4.0084203000000001E-3</v>
      </c>
      <c r="K496" s="161">
        <v>2.3816795E-3</v>
      </c>
      <c r="L496" s="161">
        <v>1.1009872E-3</v>
      </c>
      <c r="M496" s="161">
        <v>3.6499101000000002E-4</v>
      </c>
      <c r="N496" s="161">
        <v>1.1221064E-3</v>
      </c>
      <c r="O496" s="161">
        <v>2.0289952000000001E-3</v>
      </c>
      <c r="P496" s="161">
        <v>0</v>
      </c>
      <c r="Q496" s="161">
        <v>3.6808504999999999E-5</v>
      </c>
      <c r="R496" s="161">
        <v>3.2775398000000001E-4</v>
      </c>
      <c r="T496" s="89">
        <f t="shared" si="89"/>
        <v>6.9357534482758623E-2</v>
      </c>
    </row>
    <row r="497" spans="1:20">
      <c r="A497" s="29" t="s">
        <v>52</v>
      </c>
      <c r="B497" s="194" t="s">
        <v>3352</v>
      </c>
      <c r="C497" s="87">
        <f t="shared" si="85"/>
        <v>2.8100590299999999E-2</v>
      </c>
      <c r="D497" s="90">
        <f t="shared" si="86"/>
        <v>8.4622912999999991E-3</v>
      </c>
      <c r="E497" s="90">
        <f t="shared" si="87"/>
        <v>7.0828501099999995E-3</v>
      </c>
      <c r="F497" s="91">
        <f t="shared" si="88"/>
        <v>2.1005898899999998E-3</v>
      </c>
      <c r="G497" s="192">
        <v>1.0454859E-2</v>
      </c>
      <c r="H497" s="161">
        <v>2.1409447999999999E-3</v>
      </c>
      <c r="I497" s="161">
        <v>4.3707364999999998E-3</v>
      </c>
      <c r="J497" s="161">
        <v>4.0347433999999996E-3</v>
      </c>
      <c r="K497" s="161">
        <v>3.2475725E-3</v>
      </c>
      <c r="L497" s="161">
        <v>1.1799753999999999E-3</v>
      </c>
      <c r="M497" s="161">
        <v>5.7116880999999995E-4</v>
      </c>
      <c r="N497" s="161">
        <v>1.0843846000000001E-3</v>
      </c>
      <c r="O497" s="161">
        <v>9.9608542000000002E-5</v>
      </c>
      <c r="P497" s="161">
        <v>0</v>
      </c>
      <c r="Q497" s="161">
        <v>3.5644988000000002E-5</v>
      </c>
      <c r="R497" s="161">
        <v>8.8095176000000004E-4</v>
      </c>
      <c r="T497" s="89">
        <f t="shared" si="89"/>
        <v>9.01280948275862E-2</v>
      </c>
    </row>
    <row r="498" spans="1:20">
      <c r="A498" s="29" t="s">
        <v>52</v>
      </c>
      <c r="B498" s="194" t="s">
        <v>3353</v>
      </c>
      <c r="C498" s="87">
        <f t="shared" si="85"/>
        <v>3.2519616037999993E-2</v>
      </c>
      <c r="D498" s="90">
        <f t="shared" si="86"/>
        <v>8.9392828999999997E-3</v>
      </c>
      <c r="E498" s="90">
        <f t="shared" si="87"/>
        <v>7.6888391499999997E-3</v>
      </c>
      <c r="F498" s="91">
        <f t="shared" si="88"/>
        <v>2.1136999879999997E-3</v>
      </c>
      <c r="G498" s="192">
        <v>1.3777793999999999E-2</v>
      </c>
      <c r="H498" s="161">
        <v>2.2704394000000001E-3</v>
      </c>
      <c r="I498" s="161">
        <v>4.5970624999999996E-3</v>
      </c>
      <c r="J498" s="161">
        <v>4.2912866999999999E-3</v>
      </c>
      <c r="K498" s="161">
        <v>3.2482841000000002E-3</v>
      </c>
      <c r="L498" s="161">
        <v>1.3997121E-3</v>
      </c>
      <c r="M498" s="161">
        <v>8.2133724999999998E-4</v>
      </c>
      <c r="N498" s="161">
        <v>1.1095813E-3</v>
      </c>
      <c r="O498" s="161">
        <v>2.0188418999999999E-4</v>
      </c>
      <c r="P498" s="161">
        <v>0</v>
      </c>
      <c r="Q498" s="161">
        <v>3.7583027999999999E-5</v>
      </c>
      <c r="R498" s="161">
        <v>7.6465146999999995E-4</v>
      </c>
      <c r="T498" s="89">
        <f t="shared" si="89"/>
        <v>0.11877408620689654</v>
      </c>
    </row>
    <row r="499" spans="1:20">
      <c r="A499" s="29" t="s">
        <v>52</v>
      </c>
      <c r="B499" s="194" t="s">
        <v>3354</v>
      </c>
      <c r="C499" s="87">
        <f t="shared" si="85"/>
        <v>3.2664550677999997E-2</v>
      </c>
      <c r="D499" s="90">
        <f t="shared" si="86"/>
        <v>8.2942806000000004E-3</v>
      </c>
      <c r="E499" s="90">
        <f t="shared" si="87"/>
        <v>7.8757589999999995E-3</v>
      </c>
      <c r="F499" s="91">
        <f t="shared" si="88"/>
        <v>3.5224860779999997E-3</v>
      </c>
      <c r="G499" s="192">
        <v>1.2972025E-2</v>
      </c>
      <c r="H499" s="161">
        <v>2.0195340999999999E-3</v>
      </c>
      <c r="I499" s="161">
        <v>4.8843751999999999E-3</v>
      </c>
      <c r="J499" s="161">
        <v>4.4657322000000001E-3</v>
      </c>
      <c r="K499" s="161">
        <v>2.4404759E-3</v>
      </c>
      <c r="L499" s="161">
        <v>1.3880724999999999E-3</v>
      </c>
      <c r="M499" s="161">
        <v>9.7184970000000002E-4</v>
      </c>
      <c r="N499" s="161">
        <v>1.1332408E-3</v>
      </c>
      <c r="O499" s="161">
        <v>1.9118996999999999E-3</v>
      </c>
      <c r="P499" s="161">
        <v>0</v>
      </c>
      <c r="Q499" s="161">
        <v>4.3082147999999997E-5</v>
      </c>
      <c r="R499" s="161">
        <v>4.3426343000000002E-4</v>
      </c>
      <c r="T499" s="89">
        <f t="shared" si="89"/>
        <v>0.11182780172413792</v>
      </c>
    </row>
    <row r="500" spans="1:20">
      <c r="A500" s="29" t="s">
        <v>52</v>
      </c>
      <c r="B500" s="194" t="s">
        <v>3355</v>
      </c>
      <c r="C500" s="87">
        <f t="shared" si="85"/>
        <v>2.9507271464E-2</v>
      </c>
      <c r="D500" s="90">
        <f t="shared" si="86"/>
        <v>7.7602315E-3</v>
      </c>
      <c r="E500" s="90">
        <f t="shared" si="87"/>
        <v>7.5280647999999995E-3</v>
      </c>
      <c r="F500" s="91">
        <f t="shared" si="88"/>
        <v>2.6554811640000001E-3</v>
      </c>
      <c r="G500" s="192">
        <v>1.1563494000000001E-2</v>
      </c>
      <c r="H500" s="161">
        <v>1.3279940000000001E-3</v>
      </c>
      <c r="I500" s="161">
        <v>5.4314838999999998E-3</v>
      </c>
      <c r="J500" s="161">
        <v>4.1563833999999997E-3</v>
      </c>
      <c r="K500" s="161">
        <v>2.3902339000000002E-3</v>
      </c>
      <c r="L500" s="161">
        <v>1.2136142000000001E-3</v>
      </c>
      <c r="M500" s="161">
        <v>7.6858690000000001E-4</v>
      </c>
      <c r="N500" s="161">
        <v>1.1546472E-3</v>
      </c>
      <c r="O500" s="161">
        <v>9.7168909000000005E-4</v>
      </c>
      <c r="P500" s="161">
        <v>0</v>
      </c>
      <c r="Q500" s="161">
        <v>4.1369533999999997E-5</v>
      </c>
      <c r="R500" s="161">
        <v>4.8777534000000002E-4</v>
      </c>
      <c r="T500" s="89">
        <f t="shared" si="89"/>
        <v>9.9685293103448272E-2</v>
      </c>
    </row>
    <row r="501" spans="1:20">
      <c r="A501" s="29" t="s">
        <v>52</v>
      </c>
      <c r="B501" s="194" t="s">
        <v>3356</v>
      </c>
      <c r="C501" s="87">
        <f t="shared" si="85"/>
        <v>2.6713226123000002E-2</v>
      </c>
      <c r="D501" s="90">
        <f t="shared" si="86"/>
        <v>7.9541829000000005E-3</v>
      </c>
      <c r="E501" s="90">
        <f t="shared" si="87"/>
        <v>6.5744347299999993E-3</v>
      </c>
      <c r="F501" s="91">
        <f t="shared" si="88"/>
        <v>2.0554054929999999E-3</v>
      </c>
      <c r="G501" s="192">
        <v>1.0129203E-2</v>
      </c>
      <c r="H501" s="161">
        <v>1.3181804000000001E-3</v>
      </c>
      <c r="I501" s="161">
        <v>4.7832509999999996E-3</v>
      </c>
      <c r="J501" s="161">
        <v>4.3081472000000001E-3</v>
      </c>
      <c r="K501" s="161">
        <v>2.4911677000000001E-3</v>
      </c>
      <c r="L501" s="161">
        <v>1.1548680000000001E-3</v>
      </c>
      <c r="M501" s="161">
        <v>4.7300332999999998E-4</v>
      </c>
      <c r="N501" s="161">
        <v>1.1578738999999999E-3</v>
      </c>
      <c r="O501" s="161">
        <v>4.5281272000000002E-4</v>
      </c>
      <c r="P501" s="161">
        <v>0</v>
      </c>
      <c r="Q501" s="161">
        <v>6.5213092999999995E-5</v>
      </c>
      <c r="R501" s="161">
        <v>3.7950578000000001E-4</v>
      </c>
      <c r="T501" s="89">
        <f t="shared" si="89"/>
        <v>8.7320715517241368E-2</v>
      </c>
    </row>
    <row r="502" spans="1:20">
      <c r="A502" s="29" t="s">
        <v>52</v>
      </c>
      <c r="B502" s="194" t="s">
        <v>3357</v>
      </c>
      <c r="C502" s="87">
        <f t="shared" si="85"/>
        <v>2.9076432823000001E-2</v>
      </c>
      <c r="D502" s="90">
        <f t="shared" si="86"/>
        <v>8.1476666000000007E-3</v>
      </c>
      <c r="E502" s="90">
        <f t="shared" si="87"/>
        <v>7.0749507699999995E-3</v>
      </c>
      <c r="F502" s="91">
        <f t="shared" si="88"/>
        <v>3.8690877530000002E-3</v>
      </c>
      <c r="G502" s="192">
        <v>9.9847276999999995E-3</v>
      </c>
      <c r="H502" s="161">
        <v>1.9454508999999999E-3</v>
      </c>
      <c r="I502" s="161">
        <v>4.7173301999999997E-3</v>
      </c>
      <c r="J502" s="161">
        <v>4.4519887000000003E-3</v>
      </c>
      <c r="K502" s="161">
        <v>2.4952354999999999E-3</v>
      </c>
      <c r="L502" s="161">
        <v>1.2004424000000001E-3</v>
      </c>
      <c r="M502" s="161">
        <v>4.1216967000000002E-4</v>
      </c>
      <c r="N502" s="161">
        <v>1.1504363E-3</v>
      </c>
      <c r="O502" s="161">
        <v>1.3885014E-3</v>
      </c>
      <c r="P502" s="161">
        <v>0</v>
      </c>
      <c r="Q502" s="161">
        <v>3.9126852999999998E-5</v>
      </c>
      <c r="R502" s="161">
        <v>1.2910231999999999E-3</v>
      </c>
      <c r="T502" s="89">
        <f t="shared" si="89"/>
        <v>8.6075238793103442E-2</v>
      </c>
    </row>
    <row r="503" spans="1:20">
      <c r="A503" s="29" t="s">
        <v>52</v>
      </c>
      <c r="B503" s="194" t="s">
        <v>3358</v>
      </c>
      <c r="C503" s="87">
        <f t="shared" si="85"/>
        <v>2.6771041357000001E-2</v>
      </c>
      <c r="D503" s="90">
        <f t="shared" si="86"/>
        <v>7.7877027999999999E-3</v>
      </c>
      <c r="E503" s="90">
        <f t="shared" si="87"/>
        <v>6.10535169E-3</v>
      </c>
      <c r="F503" s="91">
        <f t="shared" si="88"/>
        <v>3.629658767E-3</v>
      </c>
      <c r="G503" s="192">
        <v>9.2483280999999997E-3</v>
      </c>
      <c r="H503" s="161">
        <v>1.2270467999999999E-3</v>
      </c>
      <c r="I503" s="161">
        <v>4.4431078000000002E-3</v>
      </c>
      <c r="J503" s="161">
        <v>4.2013364999999997E-3</v>
      </c>
      <c r="K503" s="161">
        <v>2.4644186000000001E-3</v>
      </c>
      <c r="L503" s="161">
        <v>1.1219476999999999E-3</v>
      </c>
      <c r="M503" s="161">
        <v>4.3519708999999998E-4</v>
      </c>
      <c r="N503" s="161">
        <v>1.1278421E-3</v>
      </c>
      <c r="O503" s="161">
        <v>2.0809907999999998E-3</v>
      </c>
      <c r="P503" s="161">
        <v>0</v>
      </c>
      <c r="Q503" s="161">
        <v>5.9830356999999998E-5</v>
      </c>
      <c r="R503" s="161">
        <v>3.6099550999999999E-4</v>
      </c>
      <c r="T503" s="89">
        <f t="shared" si="89"/>
        <v>7.9726966379310343E-2</v>
      </c>
    </row>
    <row r="504" spans="1:20">
      <c r="A504" s="29" t="s">
        <v>52</v>
      </c>
      <c r="B504" s="194" t="s">
        <v>3359</v>
      </c>
      <c r="C504" s="87">
        <f t="shared" si="85"/>
        <v>2.6694600418000002E-2</v>
      </c>
      <c r="D504" s="90">
        <f t="shared" si="86"/>
        <v>7.4145945000000007E-3</v>
      </c>
      <c r="E504" s="90">
        <f t="shared" si="87"/>
        <v>5.5431858600000009E-3</v>
      </c>
      <c r="F504" s="91">
        <f t="shared" si="88"/>
        <v>6.0339991580000002E-3</v>
      </c>
      <c r="G504" s="192">
        <v>7.7028208999999999E-3</v>
      </c>
      <c r="H504" s="161">
        <v>1.0631308000000001E-3</v>
      </c>
      <c r="I504" s="161">
        <v>4.1421733000000004E-3</v>
      </c>
      <c r="J504" s="161">
        <v>3.9629814000000001E-3</v>
      </c>
      <c r="K504" s="161">
        <v>2.3631495999999999E-3</v>
      </c>
      <c r="L504" s="161">
        <v>1.0884635E-3</v>
      </c>
      <c r="M504" s="161">
        <v>3.3788176E-4</v>
      </c>
      <c r="N504" s="161">
        <v>1.1212513000000001E-3</v>
      </c>
      <c r="O504" s="161">
        <v>4.4121322000000001E-3</v>
      </c>
      <c r="P504" s="161">
        <v>0</v>
      </c>
      <c r="Q504" s="161">
        <v>3.5461737999999997E-5</v>
      </c>
      <c r="R504" s="161">
        <v>4.6515392000000001E-4</v>
      </c>
      <c r="T504" s="89">
        <f t="shared" si="89"/>
        <v>6.6403628448275853E-2</v>
      </c>
    </row>
    <row r="505" spans="1:20">
      <c r="A505" s="29" t="s">
        <v>52</v>
      </c>
      <c r="B505" s="194" t="s">
        <v>3360</v>
      </c>
      <c r="C505" s="87">
        <f t="shared" si="85"/>
        <v>2.9865584744000001E-2</v>
      </c>
      <c r="D505" s="90">
        <f t="shared" si="86"/>
        <v>8.1249382000000009E-3</v>
      </c>
      <c r="E505" s="90">
        <f t="shared" si="87"/>
        <v>7.1265622000000004E-3</v>
      </c>
      <c r="F505" s="91">
        <f t="shared" si="88"/>
        <v>3.2658413440000002E-3</v>
      </c>
      <c r="G505" s="192">
        <v>1.1348242999999999E-2</v>
      </c>
      <c r="H505" s="161">
        <v>1.9530509000000001E-3</v>
      </c>
      <c r="I505" s="161">
        <v>4.6895267999999997E-3</v>
      </c>
      <c r="J505" s="161">
        <v>4.4271763000000002E-3</v>
      </c>
      <c r="K505" s="161">
        <v>2.4543904E-3</v>
      </c>
      <c r="L505" s="161">
        <v>1.2433715E-3</v>
      </c>
      <c r="M505" s="161">
        <v>4.8398449999999997E-4</v>
      </c>
      <c r="N505" s="161">
        <v>1.1385531000000001E-3</v>
      </c>
      <c r="O505" s="161">
        <v>1.4036647E-3</v>
      </c>
      <c r="P505" s="161">
        <v>0</v>
      </c>
      <c r="Q505" s="161">
        <v>5.4354263999999997E-5</v>
      </c>
      <c r="R505" s="161">
        <v>6.6926927999999997E-4</v>
      </c>
      <c r="T505" s="89">
        <f t="shared" si="89"/>
        <v>9.7829681034482752E-2</v>
      </c>
    </row>
    <row r="506" spans="1:20">
      <c r="A506" s="29" t="s">
        <v>52</v>
      </c>
      <c r="B506" s="194" t="s">
        <v>3361</v>
      </c>
      <c r="C506" s="87">
        <f t="shared" si="85"/>
        <v>3.4599229001999993E-2</v>
      </c>
      <c r="D506" s="90">
        <f t="shared" si="86"/>
        <v>8.8070173999999987E-3</v>
      </c>
      <c r="E506" s="90">
        <f t="shared" si="87"/>
        <v>9.5715447000000002E-3</v>
      </c>
      <c r="F506" s="91">
        <f t="shared" si="88"/>
        <v>2.5247649019999995E-3</v>
      </c>
      <c r="G506" s="192">
        <v>1.3695901999999999E-2</v>
      </c>
      <c r="H506" s="161">
        <v>3.1622270000000001E-3</v>
      </c>
      <c r="I506" s="161">
        <v>4.8657550999999999E-3</v>
      </c>
      <c r="J506" s="161">
        <v>4.3520045999999998E-3</v>
      </c>
      <c r="K506" s="161">
        <v>2.6048427999999998E-3</v>
      </c>
      <c r="L506" s="161">
        <v>1.8501699999999999E-3</v>
      </c>
      <c r="M506" s="161">
        <v>1.5435626E-3</v>
      </c>
      <c r="N506" s="161">
        <v>1.140023E-3</v>
      </c>
      <c r="O506" s="161">
        <v>2.9634234E-4</v>
      </c>
      <c r="P506" s="161">
        <v>0</v>
      </c>
      <c r="Q506" s="161">
        <v>3.5704762E-5</v>
      </c>
      <c r="R506" s="161">
        <v>1.0526947999999999E-3</v>
      </c>
      <c r="T506" s="89">
        <f t="shared" si="89"/>
        <v>0.11806812068965516</v>
      </c>
    </row>
    <row r="507" spans="1:20">
      <c r="A507" s="29" t="s">
        <v>52</v>
      </c>
      <c r="B507" s="194" t="s">
        <v>3362</v>
      </c>
      <c r="C507" s="87">
        <f t="shared" si="85"/>
        <v>3.0124329326E-2</v>
      </c>
      <c r="D507" s="90">
        <f t="shared" si="86"/>
        <v>8.0334134999999994E-3</v>
      </c>
      <c r="E507" s="90">
        <f t="shared" si="87"/>
        <v>7.122471410000001E-3</v>
      </c>
      <c r="F507" s="91">
        <f t="shared" si="88"/>
        <v>4.1982834159999998E-3</v>
      </c>
      <c r="G507" s="192">
        <v>1.0770161E-2</v>
      </c>
      <c r="H507" s="161">
        <v>1.7901746E-3</v>
      </c>
      <c r="I507" s="161">
        <v>4.610093E-3</v>
      </c>
      <c r="J507" s="161">
        <v>4.2561589999999998E-3</v>
      </c>
      <c r="K507" s="161">
        <v>2.4177348999999998E-3</v>
      </c>
      <c r="L507" s="161">
        <v>1.3595196E-3</v>
      </c>
      <c r="M507" s="161">
        <v>7.2220381000000005E-4</v>
      </c>
      <c r="N507" s="161">
        <v>1.1262647999999999E-3</v>
      </c>
      <c r="O507" s="161">
        <v>2.7377737E-3</v>
      </c>
      <c r="P507" s="161">
        <v>0</v>
      </c>
      <c r="Q507" s="161">
        <v>5.3578056000000001E-5</v>
      </c>
      <c r="R507" s="161">
        <v>2.8066685999999998E-4</v>
      </c>
      <c r="T507" s="89">
        <f t="shared" si="89"/>
        <v>9.2846215517241371E-2</v>
      </c>
    </row>
    <row r="508" spans="1:20">
      <c r="A508" s="29" t="s">
        <v>52</v>
      </c>
      <c r="B508" s="194" t="s">
        <v>3363</v>
      </c>
      <c r="C508" s="87">
        <f t="shared" si="85"/>
        <v>2.7218670787999999E-2</v>
      </c>
      <c r="D508" s="90">
        <f t="shared" si="86"/>
        <v>7.5595244999999995E-3</v>
      </c>
      <c r="E508" s="90">
        <f t="shared" si="87"/>
        <v>6.5531235500000005E-3</v>
      </c>
      <c r="F508" s="91">
        <f t="shared" si="88"/>
        <v>2.170516738E-3</v>
      </c>
      <c r="G508" s="192">
        <v>1.0935505999999999E-2</v>
      </c>
      <c r="H508" s="161">
        <v>1.6476989E-3</v>
      </c>
      <c r="I508" s="161">
        <v>4.3996293000000001E-3</v>
      </c>
      <c r="J508" s="161">
        <v>4.0614967999999998E-3</v>
      </c>
      <c r="K508" s="161">
        <v>2.3019553000000002E-3</v>
      </c>
      <c r="L508" s="161">
        <v>1.1960724E-3</v>
      </c>
      <c r="M508" s="161">
        <v>5.0579534999999998E-4</v>
      </c>
      <c r="N508" s="161">
        <v>1.1235563E-3</v>
      </c>
      <c r="O508" s="161">
        <v>2.6286084000000002E-4</v>
      </c>
      <c r="P508" s="161">
        <v>0</v>
      </c>
      <c r="Q508" s="161">
        <v>4.1536097999999998E-5</v>
      </c>
      <c r="R508" s="161">
        <v>7.4256349999999997E-4</v>
      </c>
      <c r="T508" s="89">
        <f t="shared" si="89"/>
        <v>9.4271603448275856E-2</v>
      </c>
    </row>
    <row r="509" spans="1:20">
      <c r="A509" s="29" t="s">
        <v>52</v>
      </c>
      <c r="B509" s="194" t="s">
        <v>3364</v>
      </c>
      <c r="C509" s="87">
        <f t="shared" si="85"/>
        <v>2.7972648338999997E-2</v>
      </c>
      <c r="D509" s="90">
        <f t="shared" si="86"/>
        <v>7.7534555E-3</v>
      </c>
      <c r="E509" s="90">
        <f t="shared" si="87"/>
        <v>7.1780716599999994E-3</v>
      </c>
      <c r="F509" s="91">
        <f t="shared" si="88"/>
        <v>2.884824179E-3</v>
      </c>
      <c r="G509" s="192">
        <v>1.0156297E-2</v>
      </c>
      <c r="H509" s="161">
        <v>1.5931647E-3</v>
      </c>
      <c r="I509" s="161">
        <v>5.1930353999999996E-3</v>
      </c>
      <c r="J509" s="161">
        <v>4.2072417999999999E-3</v>
      </c>
      <c r="K509" s="161">
        <v>2.4134906000000001E-3</v>
      </c>
      <c r="L509" s="161">
        <v>1.1327231E-3</v>
      </c>
      <c r="M509" s="161">
        <v>3.9187156E-4</v>
      </c>
      <c r="N509" s="161">
        <v>1.1455508E-3</v>
      </c>
      <c r="O509" s="161">
        <v>5.2624583999999995E-4</v>
      </c>
      <c r="P509" s="161">
        <v>0</v>
      </c>
      <c r="Q509" s="161">
        <v>4.0720238999999997E-5</v>
      </c>
      <c r="R509" s="161">
        <v>1.1723072999999999E-3</v>
      </c>
      <c r="T509" s="89">
        <f t="shared" si="89"/>
        <v>8.7554284482758621E-2</v>
      </c>
    </row>
    <row r="510" spans="1:20">
      <c r="A510" s="29" t="s">
        <v>52</v>
      </c>
      <c r="B510" s="194" t="s">
        <v>3365</v>
      </c>
      <c r="C510" s="87">
        <f t="shared" si="85"/>
        <v>2.8399345158000001E-2</v>
      </c>
      <c r="D510" s="90">
        <f t="shared" si="86"/>
        <v>7.7048867E-3</v>
      </c>
      <c r="E510" s="90">
        <f t="shared" si="87"/>
        <v>6.6780023300000001E-3</v>
      </c>
      <c r="F510" s="91">
        <f t="shared" si="88"/>
        <v>2.5381731279999998E-3</v>
      </c>
      <c r="G510" s="192">
        <v>1.1478283000000001E-2</v>
      </c>
      <c r="H510" s="161">
        <v>1.8992472E-3</v>
      </c>
      <c r="I510" s="161">
        <v>4.2559688E-3</v>
      </c>
      <c r="J510" s="161">
        <v>4.0747737000000001E-3</v>
      </c>
      <c r="K510" s="161">
        <v>2.4575555999999999E-3</v>
      </c>
      <c r="L510" s="161">
        <v>1.1725574E-3</v>
      </c>
      <c r="M510" s="161">
        <v>5.2278633E-4</v>
      </c>
      <c r="N510" s="161">
        <v>1.1119872999999999E-3</v>
      </c>
      <c r="O510" s="161">
        <v>3.2034035000000002E-4</v>
      </c>
      <c r="P510" s="161">
        <v>0</v>
      </c>
      <c r="Q510" s="161">
        <v>3.4805078000000003E-5</v>
      </c>
      <c r="R510" s="161">
        <v>1.0710404E-3</v>
      </c>
      <c r="T510" s="89">
        <f t="shared" si="89"/>
        <v>9.8950715517241383E-2</v>
      </c>
    </row>
    <row r="511" spans="1:20">
      <c r="A511" s="29" t="s">
        <v>52</v>
      </c>
      <c r="B511" s="194" t="s">
        <v>3366</v>
      </c>
      <c r="C511" s="87">
        <f t="shared" si="85"/>
        <v>2.8651585661999997E-2</v>
      </c>
      <c r="D511" s="90">
        <f t="shared" si="86"/>
        <v>7.8871415999999996E-3</v>
      </c>
      <c r="E511" s="90">
        <f t="shared" si="87"/>
        <v>6.5995157799999997E-3</v>
      </c>
      <c r="F511" s="91">
        <f t="shared" si="88"/>
        <v>2.244759282E-3</v>
      </c>
      <c r="G511" s="192">
        <v>1.1920169E-2</v>
      </c>
      <c r="H511" s="161">
        <v>1.2955536000000001E-3</v>
      </c>
      <c r="I511" s="161">
        <v>4.7850471000000002E-3</v>
      </c>
      <c r="J511" s="161">
        <v>4.2985651999999999E-3</v>
      </c>
      <c r="K511" s="161">
        <v>2.4322485999999999E-3</v>
      </c>
      <c r="L511" s="161">
        <v>1.1563278E-3</v>
      </c>
      <c r="M511" s="161">
        <v>5.1891508000000001E-4</v>
      </c>
      <c r="N511" s="161">
        <v>1.1399343000000001E-3</v>
      </c>
      <c r="O511" s="161">
        <v>5.7731106999999999E-4</v>
      </c>
      <c r="P511" s="161">
        <v>0</v>
      </c>
      <c r="Q511" s="161">
        <v>4.3144902E-5</v>
      </c>
      <c r="R511" s="161">
        <v>4.8436901000000002E-4</v>
      </c>
      <c r="T511" s="89">
        <f t="shared" si="89"/>
        <v>0.10276007758620689</v>
      </c>
    </row>
    <row r="512" spans="1:20">
      <c r="A512" s="29" t="s">
        <v>52</v>
      </c>
      <c r="B512" s="194" t="s">
        <v>3367</v>
      </c>
      <c r="C512" s="87">
        <f t="shared" si="85"/>
        <v>2.1221602480000001E-2</v>
      </c>
      <c r="D512" s="90">
        <f t="shared" si="86"/>
        <v>7.0148021999999997E-3</v>
      </c>
      <c r="E512" s="90">
        <f t="shared" si="87"/>
        <v>5.1916330899999998E-3</v>
      </c>
      <c r="F512" s="91">
        <f t="shared" si="88"/>
        <v>1.64667919E-3</v>
      </c>
      <c r="G512" s="192">
        <v>7.3684880000000003E-3</v>
      </c>
      <c r="H512" s="161">
        <v>9.7817406999999999E-4</v>
      </c>
      <c r="I512" s="161">
        <v>3.8260777E-3</v>
      </c>
      <c r="J512" s="161">
        <v>3.6857049E-3</v>
      </c>
      <c r="K512" s="161">
        <v>2.2403564999999999E-3</v>
      </c>
      <c r="L512" s="161">
        <v>1.0887408E-3</v>
      </c>
      <c r="M512" s="161">
        <v>3.8738131999999998E-4</v>
      </c>
      <c r="N512" s="161">
        <v>1.1151449000000001E-3</v>
      </c>
      <c r="O512" s="161">
        <v>1.1496203E-4</v>
      </c>
      <c r="P512" s="161">
        <v>0</v>
      </c>
      <c r="Q512" s="161">
        <v>3.4705030000000003E-5</v>
      </c>
      <c r="R512" s="161">
        <v>3.8186722999999998E-4</v>
      </c>
      <c r="T512" s="89">
        <f t="shared" si="89"/>
        <v>6.3521448275862064E-2</v>
      </c>
    </row>
    <row r="513" spans="1:20">
      <c r="A513" s="29" t="s">
        <v>52</v>
      </c>
      <c r="B513" s="194" t="s">
        <v>3368</v>
      </c>
      <c r="C513" s="87">
        <f t="shared" si="85"/>
        <v>3.3999429333999999E-2</v>
      </c>
      <c r="D513" s="90">
        <f t="shared" si="86"/>
        <v>8.1436114000000004E-3</v>
      </c>
      <c r="E513" s="90">
        <f t="shared" si="87"/>
        <v>9.4286803000000006E-3</v>
      </c>
      <c r="F513" s="91">
        <f t="shared" si="88"/>
        <v>2.0681026340000001E-3</v>
      </c>
      <c r="G513" s="192">
        <v>1.4359034999999999E-2</v>
      </c>
      <c r="H513" s="161">
        <v>3.4787093000000001E-3</v>
      </c>
      <c r="I513" s="161">
        <v>4.8258444000000003E-3</v>
      </c>
      <c r="J513" s="161">
        <v>4.3419731999999999E-3</v>
      </c>
      <c r="K513" s="161">
        <v>2.2847963000000001E-3</v>
      </c>
      <c r="L513" s="161">
        <v>1.5168419E-3</v>
      </c>
      <c r="M513" s="161">
        <v>1.1241266E-3</v>
      </c>
      <c r="N513" s="161">
        <v>1.1200272000000001E-3</v>
      </c>
      <c r="O513" s="161">
        <v>2.7086139000000002E-4</v>
      </c>
      <c r="P513" s="161">
        <v>0</v>
      </c>
      <c r="Q513" s="161">
        <v>5.9409434E-5</v>
      </c>
      <c r="R513" s="161">
        <v>6.1780460999999996E-4</v>
      </c>
      <c r="T513" s="89">
        <f t="shared" si="89"/>
        <v>0.12378478448275861</v>
      </c>
    </row>
    <row r="514" spans="1:20">
      <c r="A514" s="29" t="s">
        <v>52</v>
      </c>
      <c r="B514" s="194" t="s">
        <v>3369</v>
      </c>
      <c r="C514" s="87">
        <f t="shared" si="85"/>
        <v>2.7657412545000003E-2</v>
      </c>
      <c r="D514" s="90">
        <f t="shared" si="86"/>
        <v>7.9066409000000011E-3</v>
      </c>
      <c r="E514" s="90">
        <f t="shared" si="87"/>
        <v>7.0951805999999997E-3</v>
      </c>
      <c r="F514" s="91">
        <f t="shared" si="88"/>
        <v>2.6092500449999998E-3</v>
      </c>
      <c r="G514" s="192">
        <v>1.0046341E-2</v>
      </c>
      <c r="H514" s="161">
        <v>2.0954496999999999E-3</v>
      </c>
      <c r="I514" s="161">
        <v>4.5796227E-3</v>
      </c>
      <c r="J514" s="161">
        <v>4.3373741000000002E-3</v>
      </c>
      <c r="K514" s="161">
        <v>2.4097806E-3</v>
      </c>
      <c r="L514" s="161">
        <v>1.1594862E-3</v>
      </c>
      <c r="M514" s="161">
        <v>4.201082E-4</v>
      </c>
      <c r="N514" s="161">
        <v>1.1401917000000001E-3</v>
      </c>
      <c r="O514" s="161">
        <v>3.2231706E-4</v>
      </c>
      <c r="P514" s="161">
        <v>0</v>
      </c>
      <c r="Q514" s="161">
        <v>4.2273785000000001E-5</v>
      </c>
      <c r="R514" s="161">
        <v>1.1044675E-3</v>
      </c>
      <c r="T514" s="89">
        <f t="shared" si="89"/>
        <v>8.6606387931034479E-2</v>
      </c>
    </row>
    <row r="515" spans="1:20">
      <c r="A515" s="29" t="s">
        <v>52</v>
      </c>
      <c r="B515" s="194" t="s">
        <v>3370</v>
      </c>
      <c r="C515" s="87">
        <f t="shared" si="85"/>
        <v>0.136256386535</v>
      </c>
      <c r="D515" s="90">
        <f t="shared" si="86"/>
        <v>6.0029808099999998E-2</v>
      </c>
      <c r="E515" s="90">
        <f t="shared" si="87"/>
        <v>2.7277800100000003E-2</v>
      </c>
      <c r="F515" s="91">
        <f t="shared" si="88"/>
        <v>1.4222375334999999E-2</v>
      </c>
      <c r="G515" s="192">
        <v>3.4726403000000003E-2</v>
      </c>
      <c r="H515" s="161">
        <v>1.1713584000000001E-2</v>
      </c>
      <c r="I515" s="161">
        <v>9.3643740999999996E-3</v>
      </c>
      <c r="J515" s="161">
        <v>7.2132741999999996E-3</v>
      </c>
      <c r="K515" s="161">
        <v>5.8735749000000002E-3</v>
      </c>
      <c r="L515" s="161">
        <v>4.6942958999999999E-2</v>
      </c>
      <c r="M515" s="161">
        <v>6.1998419999999997E-3</v>
      </c>
      <c r="N515" s="161">
        <v>1.3044676999999999E-2</v>
      </c>
      <c r="O515" s="161">
        <v>6.5823894000000005E-4</v>
      </c>
      <c r="P515" s="161">
        <v>0</v>
      </c>
      <c r="Q515" s="161">
        <v>7.9784465000000006E-5</v>
      </c>
      <c r="R515" s="161">
        <v>4.3967493E-4</v>
      </c>
      <c r="T515" s="89">
        <f t="shared" si="89"/>
        <v>0.29936554310344826</v>
      </c>
    </row>
    <row r="516" spans="1:20">
      <c r="A516" s="29" t="s">
        <v>52</v>
      </c>
      <c r="B516" s="194" t="s">
        <v>3371</v>
      </c>
      <c r="C516" s="87">
        <f t="shared" si="85"/>
        <v>2.5020359840000003E-2</v>
      </c>
      <c r="D516" s="90">
        <f t="shared" si="86"/>
        <v>6.6032519E-3</v>
      </c>
      <c r="E516" s="90">
        <f t="shared" si="87"/>
        <v>6.2448410900000006E-3</v>
      </c>
      <c r="F516" s="91">
        <f t="shared" si="88"/>
        <v>2.9298632499999999E-3</v>
      </c>
      <c r="G516" s="192">
        <v>9.2424036000000008E-3</v>
      </c>
      <c r="H516" s="161">
        <v>1.9412820999999999E-3</v>
      </c>
      <c r="I516" s="161">
        <v>3.5364547999999999E-3</v>
      </c>
      <c r="J516" s="161">
        <v>3.2786962999999999E-3</v>
      </c>
      <c r="K516" s="161">
        <v>2.0703092999999999E-3</v>
      </c>
      <c r="L516" s="161">
        <v>1.2542463E-3</v>
      </c>
      <c r="M516" s="161">
        <v>7.6710419000000001E-4</v>
      </c>
      <c r="N516" s="161">
        <v>1.1038879999999999E-3</v>
      </c>
      <c r="O516" s="161">
        <v>1.4421073999999999E-3</v>
      </c>
      <c r="P516" s="161">
        <v>0</v>
      </c>
      <c r="Q516" s="161">
        <v>3.6438820000000002E-5</v>
      </c>
      <c r="R516" s="161">
        <v>3.4742903E-4</v>
      </c>
      <c r="T516" s="89">
        <f t="shared" si="89"/>
        <v>7.9675893103448275E-2</v>
      </c>
    </row>
    <row r="517" spans="1:20">
      <c r="A517" s="29" t="s">
        <v>52</v>
      </c>
      <c r="B517" s="194" t="s">
        <v>3372</v>
      </c>
      <c r="C517" s="87">
        <f t="shared" si="85"/>
        <v>2.8636270446999998E-2</v>
      </c>
      <c r="D517" s="90">
        <f t="shared" si="86"/>
        <v>7.3372026999999999E-3</v>
      </c>
      <c r="E517" s="90">
        <f t="shared" si="87"/>
        <v>6.4812862899999999E-3</v>
      </c>
      <c r="F517" s="91">
        <f t="shared" si="88"/>
        <v>2.7359914569999996E-3</v>
      </c>
      <c r="G517" s="192">
        <v>1.208179E-2</v>
      </c>
      <c r="H517" s="161">
        <v>1.9722159000000001E-3</v>
      </c>
      <c r="I517" s="161">
        <v>4.0114082999999998E-3</v>
      </c>
      <c r="J517" s="161">
        <v>3.8524849000000001E-3</v>
      </c>
      <c r="K517" s="161">
        <v>2.2937023E-3</v>
      </c>
      <c r="L517" s="161">
        <v>1.1910155000000001E-3</v>
      </c>
      <c r="M517" s="161">
        <v>4.9766209000000003E-4</v>
      </c>
      <c r="N517" s="161">
        <v>1.1029432E-3</v>
      </c>
      <c r="O517" s="161">
        <v>1.1520288999999999E-3</v>
      </c>
      <c r="P517" s="161">
        <v>0</v>
      </c>
      <c r="Q517" s="161">
        <v>3.5206076999999999E-5</v>
      </c>
      <c r="R517" s="161">
        <v>4.4581328E-4</v>
      </c>
      <c r="T517" s="89">
        <f t="shared" si="89"/>
        <v>0.10415336206896551</v>
      </c>
    </row>
    <row r="518" spans="1:20">
      <c r="A518" s="29" t="s">
        <v>52</v>
      </c>
      <c r="B518" s="194" t="s">
        <v>3373</v>
      </c>
      <c r="C518" s="87">
        <f t="shared" si="85"/>
        <v>2.4821112072000003E-2</v>
      </c>
      <c r="D518" s="90">
        <f t="shared" si="86"/>
        <v>7.6217207000000009E-3</v>
      </c>
      <c r="E518" s="90">
        <f t="shared" si="87"/>
        <v>5.6346765199999996E-3</v>
      </c>
      <c r="F518" s="91">
        <f t="shared" si="88"/>
        <v>3.7287763519999999E-3</v>
      </c>
      <c r="G518" s="192">
        <v>7.8359385000000004E-3</v>
      </c>
      <c r="H518" s="161">
        <v>1.0372805E-3</v>
      </c>
      <c r="I518" s="161">
        <v>4.2672261999999999E-3</v>
      </c>
      <c r="J518" s="161">
        <v>4.0840295E-3</v>
      </c>
      <c r="K518" s="161">
        <v>2.4372545E-3</v>
      </c>
      <c r="L518" s="161">
        <v>1.1004367E-3</v>
      </c>
      <c r="M518" s="161">
        <v>3.3016981999999998E-4</v>
      </c>
      <c r="N518" s="161">
        <v>1.1254730999999999E-3</v>
      </c>
      <c r="O518" s="161">
        <v>2.1566134000000001E-3</v>
      </c>
      <c r="P518" s="161">
        <v>0</v>
      </c>
      <c r="Q518" s="161">
        <v>4.5242932000000001E-5</v>
      </c>
      <c r="R518" s="161">
        <v>4.0144691999999997E-4</v>
      </c>
      <c r="T518" s="89">
        <f t="shared" si="89"/>
        <v>6.7551193965517245E-2</v>
      </c>
    </row>
    <row r="519" spans="1:20">
      <c r="A519" s="29" t="s">
        <v>52</v>
      </c>
      <c r="B519" s="194" t="s">
        <v>3374</v>
      </c>
      <c r="C519" s="87">
        <f t="shared" si="85"/>
        <v>2.9075520335999999E-2</v>
      </c>
      <c r="D519" s="90">
        <f t="shared" si="86"/>
        <v>7.6760321000000006E-3</v>
      </c>
      <c r="E519" s="90">
        <f t="shared" si="87"/>
        <v>7.0912971099999994E-3</v>
      </c>
      <c r="F519" s="91">
        <f t="shared" si="88"/>
        <v>4.0357081260000002E-3</v>
      </c>
      <c r="G519" s="192">
        <v>1.0272483000000001E-2</v>
      </c>
      <c r="H519" s="161">
        <v>2.0490492999999999E-3</v>
      </c>
      <c r="I519" s="161">
        <v>4.3772936999999998E-3</v>
      </c>
      <c r="J519" s="161">
        <v>4.0531487000000001E-3</v>
      </c>
      <c r="K519" s="161">
        <v>2.3684613000000002E-3</v>
      </c>
      <c r="L519" s="161">
        <v>1.2544221000000001E-3</v>
      </c>
      <c r="M519" s="161">
        <v>6.6495411000000004E-4</v>
      </c>
      <c r="N519" s="161">
        <v>1.1146572999999999E-3</v>
      </c>
      <c r="O519" s="161">
        <v>2.5934220000000002E-3</v>
      </c>
      <c r="P519" s="161">
        <v>0</v>
      </c>
      <c r="Q519" s="161">
        <v>4.2641336E-5</v>
      </c>
      <c r="R519" s="161">
        <v>2.8498748999999999E-4</v>
      </c>
      <c r="T519" s="89">
        <f t="shared" si="89"/>
        <v>8.8555887931034485E-2</v>
      </c>
    </row>
    <row r="520" spans="1:20">
      <c r="A520" s="29" t="s">
        <v>52</v>
      </c>
      <c r="B520" s="194" t="s">
        <v>3375</v>
      </c>
      <c r="C520" s="87">
        <f t="shared" si="85"/>
        <v>3.108475841E-2</v>
      </c>
      <c r="D520" s="90">
        <f t="shared" si="86"/>
        <v>8.4364087999999997E-3</v>
      </c>
      <c r="E520" s="90">
        <f t="shared" si="87"/>
        <v>7.15330338E-3</v>
      </c>
      <c r="F520" s="91">
        <f t="shared" si="88"/>
        <v>3.0846222299999999E-3</v>
      </c>
      <c r="G520" s="192">
        <v>1.2410424E-2</v>
      </c>
      <c r="H520" s="161">
        <v>1.7241222000000001E-3</v>
      </c>
      <c r="I520" s="161">
        <v>4.6565755000000002E-3</v>
      </c>
      <c r="J520" s="161">
        <v>4.3245703999999999E-3</v>
      </c>
      <c r="K520" s="161">
        <v>2.820726E-3</v>
      </c>
      <c r="L520" s="161">
        <v>1.2911124E-3</v>
      </c>
      <c r="M520" s="161">
        <v>7.7260567999999999E-4</v>
      </c>
      <c r="N520" s="161">
        <v>1.1387134000000001E-3</v>
      </c>
      <c r="O520" s="161">
        <v>1.152361E-3</v>
      </c>
      <c r="P520" s="161">
        <v>0</v>
      </c>
      <c r="Q520" s="161">
        <v>3.6865E-5</v>
      </c>
      <c r="R520" s="161">
        <v>7.5668282999999999E-4</v>
      </c>
      <c r="T520" s="89">
        <f t="shared" si="89"/>
        <v>0.10698641379310345</v>
      </c>
    </row>
    <row r="521" spans="1:20">
      <c r="A521" s="29" t="s">
        <v>52</v>
      </c>
      <c r="B521" s="194" t="s">
        <v>3376</v>
      </c>
      <c r="C521" s="87">
        <f t="shared" si="85"/>
        <v>2.9503838387999998E-2</v>
      </c>
      <c r="D521" s="90">
        <f t="shared" si="86"/>
        <v>9.9444093000000001E-3</v>
      </c>
      <c r="E521" s="90">
        <f t="shared" si="87"/>
        <v>7.3640646799999999E-3</v>
      </c>
      <c r="F521" s="91">
        <f t="shared" si="88"/>
        <v>2.257649008E-3</v>
      </c>
      <c r="G521" s="192">
        <v>9.9377153999999999E-3</v>
      </c>
      <c r="H521" s="161">
        <v>1.3653415999999999E-3</v>
      </c>
      <c r="I521" s="161">
        <v>5.6308212999999999E-3</v>
      </c>
      <c r="J521" s="161">
        <v>5.4456603999999999E-3</v>
      </c>
      <c r="K521" s="161">
        <v>2.9951709E-3</v>
      </c>
      <c r="L521" s="161">
        <v>1.503578E-3</v>
      </c>
      <c r="M521" s="161">
        <v>3.6790177999999999E-4</v>
      </c>
      <c r="N521" s="161">
        <v>1.0696954E-3</v>
      </c>
      <c r="O521" s="161">
        <v>1.135871E-4</v>
      </c>
      <c r="P521" s="161">
        <v>0</v>
      </c>
      <c r="Q521" s="161">
        <v>8.5762097999999998E-5</v>
      </c>
      <c r="R521" s="161">
        <v>9.8860441000000001E-4</v>
      </c>
      <c r="T521" s="89">
        <f t="shared" si="89"/>
        <v>8.5669960344827586E-2</v>
      </c>
    </row>
    <row r="522" spans="1:20">
      <c r="A522" s="29" t="s">
        <v>52</v>
      </c>
      <c r="B522" s="194" t="s">
        <v>3377</v>
      </c>
      <c r="C522" s="87">
        <f t="shared" si="85"/>
        <v>4.9427788718000003E-3</v>
      </c>
      <c r="D522" s="90">
        <f t="shared" si="86"/>
        <v>1.3396674399999999E-3</v>
      </c>
      <c r="E522" s="90">
        <f t="shared" si="87"/>
        <v>1.0881427719999998E-3</v>
      </c>
      <c r="F522" s="91">
        <f t="shared" si="88"/>
        <v>8.1354085980000004E-4</v>
      </c>
      <c r="G522" s="192">
        <v>1.7014278E-3</v>
      </c>
      <c r="H522" s="161">
        <v>3.1244659E-4</v>
      </c>
      <c r="I522" s="161">
        <v>6.8845156999999997E-4</v>
      </c>
      <c r="J522" s="161">
        <v>6.5402411000000001E-4</v>
      </c>
      <c r="K522" s="161">
        <v>3.6690346999999999E-4</v>
      </c>
      <c r="L522" s="161">
        <v>3.1873985999999999E-4</v>
      </c>
      <c r="M522" s="161">
        <v>8.7244612000000001E-5</v>
      </c>
      <c r="N522" s="161">
        <v>5.5984785E-4</v>
      </c>
      <c r="O522" s="161">
        <v>5.9106105E-5</v>
      </c>
      <c r="P522" s="161">
        <v>0</v>
      </c>
      <c r="Q522" s="161">
        <v>9.6447547999999999E-6</v>
      </c>
      <c r="R522" s="161">
        <v>1.8494215E-4</v>
      </c>
      <c r="T522" s="89">
        <f t="shared" si="89"/>
        <v>1.4667481034482758E-2</v>
      </c>
    </row>
    <row r="523" spans="1:20">
      <c r="A523" s="29" t="s">
        <v>52</v>
      </c>
      <c r="B523" s="194" t="s">
        <v>3378</v>
      </c>
      <c r="C523" s="87">
        <f t="shared" si="85"/>
        <v>7.1746637636000005E-3</v>
      </c>
      <c r="D523" s="90">
        <f t="shared" si="86"/>
        <v>1.8926183100000001E-3</v>
      </c>
      <c r="E523" s="90">
        <f t="shared" si="87"/>
        <v>1.6234930600000001E-3</v>
      </c>
      <c r="F523" s="91">
        <f t="shared" si="88"/>
        <v>1.3286834936000001E-3</v>
      </c>
      <c r="G523" s="192">
        <v>2.3298689E-3</v>
      </c>
      <c r="H523" s="161">
        <v>5.3211280000000001E-4</v>
      </c>
      <c r="I523" s="161">
        <v>9.4392981000000005E-4</v>
      </c>
      <c r="J523" s="161">
        <v>8.6263978999999999E-4</v>
      </c>
      <c r="K523" s="161">
        <v>6.8062690999999998E-4</v>
      </c>
      <c r="L523" s="161">
        <v>3.4935161000000003E-4</v>
      </c>
      <c r="M523" s="161">
        <v>1.4745045E-4</v>
      </c>
      <c r="N523" s="161">
        <v>5.6085075000000004E-4</v>
      </c>
      <c r="O523" s="161">
        <v>2.1480247E-5</v>
      </c>
      <c r="P523" s="161">
        <v>0</v>
      </c>
      <c r="Q523" s="161">
        <v>9.7698965999999998E-6</v>
      </c>
      <c r="R523" s="161">
        <v>7.3658260000000004E-4</v>
      </c>
      <c r="T523" s="89">
        <f t="shared" si="89"/>
        <v>2.008507672413793E-2</v>
      </c>
    </row>
    <row r="524" spans="1:20">
      <c r="A524" s="29" t="s">
        <v>52</v>
      </c>
      <c r="B524" s="194" t="s">
        <v>3379</v>
      </c>
      <c r="C524" s="87">
        <f t="shared" si="85"/>
        <v>1.870843543E-2</v>
      </c>
      <c r="D524" s="90">
        <f t="shared" si="86"/>
        <v>5.7808935699999999E-3</v>
      </c>
      <c r="E524" s="90">
        <f t="shared" si="87"/>
        <v>4.6648902299999996E-3</v>
      </c>
      <c r="F524" s="91">
        <f t="shared" si="88"/>
        <v>1.3666784300000001E-3</v>
      </c>
      <c r="G524" s="192">
        <v>6.8959731999999998E-3</v>
      </c>
      <c r="H524" s="161">
        <v>9.5606461999999998E-4</v>
      </c>
      <c r="I524" s="161">
        <v>3.4387838000000002E-3</v>
      </c>
      <c r="J524" s="161">
        <v>3.3033448E-3</v>
      </c>
      <c r="K524" s="161">
        <v>1.9061423000000001E-3</v>
      </c>
      <c r="L524" s="161">
        <v>5.7140646999999996E-4</v>
      </c>
      <c r="M524" s="161">
        <v>2.7004181000000001E-4</v>
      </c>
      <c r="N524" s="161">
        <v>6.7269428000000001E-4</v>
      </c>
      <c r="O524" s="161">
        <v>7.1462679999999995E-5</v>
      </c>
      <c r="P524" s="161">
        <v>0</v>
      </c>
      <c r="Q524" s="161">
        <v>1.0519759999999999E-5</v>
      </c>
      <c r="R524" s="161">
        <v>6.1200171000000002E-4</v>
      </c>
      <c r="T524" s="89">
        <f t="shared" si="89"/>
        <v>5.9448044827586199E-2</v>
      </c>
    </row>
    <row r="525" spans="1:20">
      <c r="A525" s="29" t="s">
        <v>52</v>
      </c>
      <c r="B525" s="194" t="s">
        <v>3380</v>
      </c>
      <c r="C525" s="87">
        <f t="shared" si="85"/>
        <v>4.8123148779999998E-3</v>
      </c>
      <c r="D525" s="90">
        <f t="shared" si="86"/>
        <v>1.2750233199999999E-3</v>
      </c>
      <c r="E525" s="90">
        <f t="shared" si="87"/>
        <v>9.7443987399999999E-4</v>
      </c>
      <c r="F525" s="91">
        <f t="shared" si="88"/>
        <v>7.3286608400000008E-4</v>
      </c>
      <c r="G525" s="192">
        <v>1.8299856000000001E-3</v>
      </c>
      <c r="H525" s="161">
        <v>2.3728051999999999E-4</v>
      </c>
      <c r="I525" s="161">
        <v>6.5375535000000002E-4</v>
      </c>
      <c r="J525" s="161">
        <v>6.2305624999999996E-4</v>
      </c>
      <c r="K525" s="161">
        <v>3.4133087999999999E-4</v>
      </c>
      <c r="L525" s="161">
        <v>3.1063618999999998E-4</v>
      </c>
      <c r="M525" s="161">
        <v>8.3404004000000001E-5</v>
      </c>
      <c r="N525" s="161">
        <v>5.5804626000000002E-4</v>
      </c>
      <c r="O525" s="161">
        <v>1.9797832E-5</v>
      </c>
      <c r="P525" s="161">
        <v>0</v>
      </c>
      <c r="Q525" s="161">
        <v>1.0355322000000001E-5</v>
      </c>
      <c r="R525" s="161">
        <v>1.4466667000000001E-4</v>
      </c>
      <c r="T525" s="89">
        <f t="shared" si="89"/>
        <v>1.5775737931034484E-2</v>
      </c>
    </row>
    <row r="526" spans="1:20">
      <c r="A526" s="29" t="s">
        <v>52</v>
      </c>
      <c r="B526" s="194" t="s">
        <v>3381</v>
      </c>
      <c r="C526" s="87">
        <f t="shared" si="85"/>
        <v>1.93280469956E-2</v>
      </c>
      <c r="D526" s="90">
        <f t="shared" si="86"/>
        <v>6.2626995800000003E-3</v>
      </c>
      <c r="E526" s="90">
        <f t="shared" si="87"/>
        <v>4.7043531799999998E-3</v>
      </c>
      <c r="F526" s="91">
        <f t="shared" si="88"/>
        <v>1.5139712356E-3</v>
      </c>
      <c r="G526" s="192">
        <v>6.8470229999999998E-3</v>
      </c>
      <c r="H526" s="161">
        <v>1.0180918000000001E-3</v>
      </c>
      <c r="I526" s="161">
        <v>3.3257918000000001E-3</v>
      </c>
      <c r="J526" s="161">
        <v>3.1434638999999999E-3</v>
      </c>
      <c r="K526" s="161">
        <v>2.5391872000000001E-3</v>
      </c>
      <c r="L526" s="161">
        <v>5.8004848000000003E-4</v>
      </c>
      <c r="M526" s="161">
        <v>3.6046957999999999E-4</v>
      </c>
      <c r="N526" s="161">
        <v>6.6113974000000001E-4</v>
      </c>
      <c r="O526" s="161">
        <v>4.6376343000000003E-5</v>
      </c>
      <c r="P526" s="161">
        <v>0</v>
      </c>
      <c r="Q526" s="161">
        <v>9.8810325999999996E-6</v>
      </c>
      <c r="R526" s="161">
        <v>7.9657412000000004E-4</v>
      </c>
      <c r="T526" s="89">
        <f t="shared" si="89"/>
        <v>5.9026060344827581E-2</v>
      </c>
    </row>
    <row r="527" spans="1:20">
      <c r="A527" s="29" t="s">
        <v>52</v>
      </c>
      <c r="B527" s="194" t="s">
        <v>3382</v>
      </c>
      <c r="C527" s="87">
        <f t="shared" si="85"/>
        <v>1.9443030358000001E-2</v>
      </c>
      <c r="D527" s="90">
        <f t="shared" si="86"/>
        <v>5.4536498399999998E-3</v>
      </c>
      <c r="E527" s="90">
        <f t="shared" si="87"/>
        <v>4.7792056699999998E-3</v>
      </c>
      <c r="F527" s="91">
        <f t="shared" si="88"/>
        <v>1.7561428480000001E-3</v>
      </c>
      <c r="G527" s="192">
        <v>7.4540320000000002E-3</v>
      </c>
      <c r="H527" s="161">
        <v>1.0675748E-3</v>
      </c>
      <c r="I527" s="161">
        <v>3.350217E-3</v>
      </c>
      <c r="J527" s="161">
        <v>3.1947220000000001E-3</v>
      </c>
      <c r="K527" s="161">
        <v>1.6480911E-3</v>
      </c>
      <c r="L527" s="161">
        <v>6.1083673999999999E-4</v>
      </c>
      <c r="M527" s="161">
        <v>3.6141386999999998E-4</v>
      </c>
      <c r="N527" s="161">
        <v>6.6889227000000004E-4</v>
      </c>
      <c r="O527" s="161">
        <v>8.8364549999999994E-5</v>
      </c>
      <c r="P527" s="161">
        <v>0</v>
      </c>
      <c r="Q527" s="161">
        <v>1.0957758E-5</v>
      </c>
      <c r="R527" s="161">
        <v>9.879282699999999E-4</v>
      </c>
      <c r="T527" s="89">
        <f t="shared" si="89"/>
        <v>6.4258896551724135E-2</v>
      </c>
    </row>
    <row r="528" spans="1:20">
      <c r="A528" s="29" t="s">
        <v>52</v>
      </c>
      <c r="B528" s="194" t="s">
        <v>3383</v>
      </c>
      <c r="C528" s="87">
        <f t="shared" si="85"/>
        <v>1.9248373331200001E-2</v>
      </c>
      <c r="D528" s="90">
        <f t="shared" si="86"/>
        <v>5.9439393800000007E-3</v>
      </c>
      <c r="E528" s="90">
        <f t="shared" si="87"/>
        <v>4.7741193099999999E-3</v>
      </c>
      <c r="F528" s="91">
        <f t="shared" si="88"/>
        <v>1.7351923412000001E-3</v>
      </c>
      <c r="G528" s="192">
        <v>6.7951223000000003E-3</v>
      </c>
      <c r="H528" s="161">
        <v>9.1350950999999998E-4</v>
      </c>
      <c r="I528" s="161">
        <v>3.6562386999999998E-3</v>
      </c>
      <c r="J528" s="161">
        <v>3.5438049000000001E-3</v>
      </c>
      <c r="K528" s="161">
        <v>1.8636812999999999E-3</v>
      </c>
      <c r="L528" s="161">
        <v>5.3645318000000003E-4</v>
      </c>
      <c r="M528" s="161">
        <v>2.0437109999999999E-4</v>
      </c>
      <c r="N528" s="161">
        <v>6.8631067999999997E-4</v>
      </c>
      <c r="O528" s="161">
        <v>1.0345805E-4</v>
      </c>
      <c r="P528" s="161">
        <v>0</v>
      </c>
      <c r="Q528" s="161">
        <v>9.8719811999999992E-6</v>
      </c>
      <c r="R528" s="161">
        <v>9.3555163000000005E-4</v>
      </c>
      <c r="T528" s="89">
        <f t="shared" si="89"/>
        <v>5.8578640517241376E-2</v>
      </c>
    </row>
    <row r="529" spans="1:20">
      <c r="A529" s="29" t="s">
        <v>52</v>
      </c>
      <c r="B529" s="194" t="s">
        <v>3384</v>
      </c>
      <c r="C529" s="87">
        <f t="shared" si="85"/>
        <v>1.72523594587E-2</v>
      </c>
      <c r="D529" s="90">
        <f t="shared" si="86"/>
        <v>5.0753472399999999E-3</v>
      </c>
      <c r="E529" s="90">
        <f t="shared" si="87"/>
        <v>4.1861434600000006E-3</v>
      </c>
      <c r="F529" s="91">
        <f t="shared" si="88"/>
        <v>2.1074485586999999E-3</v>
      </c>
      <c r="G529" s="192">
        <v>5.8834202000000004E-3</v>
      </c>
      <c r="H529" s="161">
        <v>9.1876906999999999E-4</v>
      </c>
      <c r="I529" s="161">
        <v>3.1261455E-3</v>
      </c>
      <c r="J529" s="161">
        <v>3.0260666000000002E-3</v>
      </c>
      <c r="K529" s="161">
        <v>1.5675846999999999E-3</v>
      </c>
      <c r="L529" s="161">
        <v>4.8169594000000001E-4</v>
      </c>
      <c r="M529" s="161">
        <v>1.4122888999999999E-4</v>
      </c>
      <c r="N529" s="161">
        <v>6.6203569000000001E-4</v>
      </c>
      <c r="O529" s="161">
        <v>1.1724927999999999E-4</v>
      </c>
      <c r="P529" s="161">
        <v>0</v>
      </c>
      <c r="Q529" s="161">
        <v>9.7907886999999996E-6</v>
      </c>
      <c r="R529" s="161">
        <v>1.3183728E-3</v>
      </c>
      <c r="T529" s="89">
        <f t="shared" si="89"/>
        <v>5.0719139655172413E-2</v>
      </c>
    </row>
    <row r="530" spans="1:20">
      <c r="A530" s="29" t="s">
        <v>52</v>
      </c>
      <c r="B530" s="194" t="s">
        <v>3385</v>
      </c>
      <c r="C530" s="87">
        <f t="shared" si="85"/>
        <v>8.2081220140000008E-3</v>
      </c>
      <c r="D530" s="90">
        <f t="shared" si="86"/>
        <v>1.7829304099999999E-3</v>
      </c>
      <c r="E530" s="90">
        <f t="shared" si="87"/>
        <v>2.17508732E-3</v>
      </c>
      <c r="F530" s="91">
        <f t="shared" si="88"/>
        <v>9.8963518400000013E-4</v>
      </c>
      <c r="G530" s="192">
        <v>3.2604690999999998E-3</v>
      </c>
      <c r="H530" s="161">
        <v>8.5802063E-4</v>
      </c>
      <c r="I530" s="161">
        <v>1.0340794E-3</v>
      </c>
      <c r="J530" s="161">
        <v>9.1731365999999997E-4</v>
      </c>
      <c r="K530" s="161">
        <v>4.3451870999999998E-4</v>
      </c>
      <c r="L530" s="161">
        <v>4.3109803999999999E-4</v>
      </c>
      <c r="M530" s="161">
        <v>2.8298728999999999E-4</v>
      </c>
      <c r="N530" s="161">
        <v>5.6890724000000002E-4</v>
      </c>
      <c r="O530" s="161">
        <v>6.2026235000000002E-5</v>
      </c>
      <c r="P530" s="161">
        <v>0</v>
      </c>
      <c r="Q530" s="161">
        <v>1.5594079E-5</v>
      </c>
      <c r="R530" s="161">
        <v>3.4310763000000002E-4</v>
      </c>
      <c r="T530" s="89">
        <f t="shared" si="89"/>
        <v>2.8107492241379307E-2</v>
      </c>
    </row>
    <row r="531" spans="1:20">
      <c r="A531" s="29" t="s">
        <v>52</v>
      </c>
      <c r="B531" s="194" t="s">
        <v>3386</v>
      </c>
      <c r="C531" s="87">
        <f t="shared" si="85"/>
        <v>0.12199855081900002</v>
      </c>
      <c r="D531" s="90">
        <f t="shared" si="86"/>
        <v>5.5084237200000004E-2</v>
      </c>
      <c r="E531" s="90">
        <f t="shared" si="87"/>
        <v>2.3749573900000001E-2</v>
      </c>
      <c r="F531" s="91">
        <f t="shared" si="88"/>
        <v>1.3448311719000001E-2</v>
      </c>
      <c r="G531" s="192">
        <v>2.9716428E-2</v>
      </c>
      <c r="H531" s="161">
        <v>1.1053815E-2</v>
      </c>
      <c r="I531" s="161">
        <v>6.6913479999999997E-3</v>
      </c>
      <c r="J531" s="161">
        <v>4.6381449000000002E-3</v>
      </c>
      <c r="K531" s="161">
        <v>4.2418292999999996E-3</v>
      </c>
      <c r="L531" s="161">
        <v>4.6204263000000002E-2</v>
      </c>
      <c r="M531" s="161">
        <v>6.0044108999999998E-3</v>
      </c>
      <c r="N531" s="161">
        <v>1.2519722E-2</v>
      </c>
      <c r="O531" s="161">
        <v>5.8266043000000005E-4</v>
      </c>
      <c r="P531" s="161">
        <v>0</v>
      </c>
      <c r="Q531" s="161">
        <v>5.4683079000000001E-5</v>
      </c>
      <c r="R531" s="161">
        <v>2.9124621000000002E-4</v>
      </c>
      <c r="T531" s="89">
        <f t="shared" si="89"/>
        <v>0.25617610344827585</v>
      </c>
    </row>
    <row r="532" spans="1:20">
      <c r="A532" s="29" t="s">
        <v>52</v>
      </c>
      <c r="B532" s="194" t="s">
        <v>3387</v>
      </c>
      <c r="C532" s="87">
        <f t="shared" si="85"/>
        <v>5.9313424940999997E-3</v>
      </c>
      <c r="D532" s="90">
        <f t="shared" si="86"/>
        <v>1.4440077300000001E-3</v>
      </c>
      <c r="E532" s="90">
        <f t="shared" si="87"/>
        <v>1.4236291399999999E-3</v>
      </c>
      <c r="F532" s="91">
        <f t="shared" si="88"/>
        <v>1.0222608240999999E-3</v>
      </c>
      <c r="G532" s="192">
        <v>2.0414448000000002E-3</v>
      </c>
      <c r="H532" s="161">
        <v>4.8431233000000002E-4</v>
      </c>
      <c r="I532" s="161">
        <v>7.4349873999999996E-4</v>
      </c>
      <c r="J532" s="161">
        <v>6.8142750000000003E-4</v>
      </c>
      <c r="K532" s="161">
        <v>3.9445970000000002E-4</v>
      </c>
      <c r="L532" s="161">
        <v>3.6812052999999999E-4</v>
      </c>
      <c r="M532" s="161">
        <v>1.9581806999999999E-4</v>
      </c>
      <c r="N532" s="161">
        <v>5.6590931999999999E-4</v>
      </c>
      <c r="O532" s="161">
        <v>3.5038639000000002E-4</v>
      </c>
      <c r="P532" s="161">
        <v>0</v>
      </c>
      <c r="Q532" s="161">
        <v>9.9631241000000001E-6</v>
      </c>
      <c r="R532" s="161">
        <v>9.6001990000000006E-5</v>
      </c>
      <c r="T532" s="89">
        <f t="shared" si="89"/>
        <v>1.7598662068965518E-2</v>
      </c>
    </row>
    <row r="533" spans="1:20">
      <c r="A533" s="29" t="s">
        <v>52</v>
      </c>
      <c r="B533" s="194" t="s">
        <v>3388</v>
      </c>
      <c r="C533" s="87">
        <f t="shared" si="85"/>
        <v>6.8490250832999996E-3</v>
      </c>
      <c r="D533" s="90">
        <f t="shared" si="86"/>
        <v>1.59876349E-3</v>
      </c>
      <c r="E533" s="90">
        <f t="shared" si="87"/>
        <v>1.46232967E-3</v>
      </c>
      <c r="F533" s="91">
        <f t="shared" si="88"/>
        <v>1.0749418232999998E-3</v>
      </c>
      <c r="G533" s="192">
        <v>2.7129900999999998E-3</v>
      </c>
      <c r="H533" s="161">
        <v>4.8918577000000001E-4</v>
      </c>
      <c r="I533" s="161">
        <v>8.4389293999999999E-4</v>
      </c>
      <c r="J533" s="161">
        <v>8.0645049999999996E-4</v>
      </c>
      <c r="K533" s="161">
        <v>4.4085742999999997E-4</v>
      </c>
      <c r="L533" s="161">
        <v>3.5145556000000001E-4</v>
      </c>
      <c r="M533" s="161">
        <v>1.2925096000000001E-4</v>
      </c>
      <c r="N533" s="161">
        <v>5.6499630999999996E-4</v>
      </c>
      <c r="O533" s="161">
        <v>2.7918251999999998E-4</v>
      </c>
      <c r="P533" s="161">
        <v>0</v>
      </c>
      <c r="Q533" s="161">
        <v>9.6587132999999999E-6</v>
      </c>
      <c r="R533" s="161">
        <v>2.2110428000000001E-4</v>
      </c>
      <c r="T533" s="89">
        <f t="shared" si="89"/>
        <v>2.3387845689655171E-2</v>
      </c>
    </row>
    <row r="534" spans="1:20">
      <c r="A534" s="29" t="s">
        <v>52</v>
      </c>
      <c r="B534" s="194" t="s">
        <v>3389</v>
      </c>
      <c r="C534" s="87">
        <f t="shared" si="85"/>
        <v>6.7746526989999993E-3</v>
      </c>
      <c r="D534" s="90">
        <f t="shared" si="86"/>
        <v>1.6543647799999999E-3</v>
      </c>
      <c r="E534" s="90">
        <f t="shared" si="87"/>
        <v>1.5907705499999998E-3</v>
      </c>
      <c r="F534" s="91">
        <f t="shared" si="88"/>
        <v>1.2879056689999999E-3</v>
      </c>
      <c r="G534" s="192">
        <v>2.2416116999999999E-3</v>
      </c>
      <c r="H534" s="161">
        <v>5.0525693999999997E-4</v>
      </c>
      <c r="I534" s="161">
        <v>9.1562217999999998E-4</v>
      </c>
      <c r="J534" s="161">
        <v>8.3812312999999999E-4</v>
      </c>
      <c r="K534" s="161">
        <v>4.5043672999999998E-4</v>
      </c>
      <c r="L534" s="161">
        <v>3.6580492000000002E-4</v>
      </c>
      <c r="M534" s="161">
        <v>1.6989142999999999E-4</v>
      </c>
      <c r="N534" s="161">
        <v>5.6706979999999996E-4</v>
      </c>
      <c r="O534" s="161">
        <v>6.3257468E-4</v>
      </c>
      <c r="P534" s="161">
        <v>0</v>
      </c>
      <c r="Q534" s="161">
        <v>1.14814E-5</v>
      </c>
      <c r="R534" s="161">
        <v>7.6779788999999996E-5</v>
      </c>
      <c r="T534" s="89">
        <f t="shared" si="89"/>
        <v>1.9324238793103448E-2</v>
      </c>
    </row>
    <row r="535" spans="1:20">
      <c r="A535" s="29" t="s">
        <v>53</v>
      </c>
      <c r="B535" s="194" t="s">
        <v>3390</v>
      </c>
      <c r="C535" s="87">
        <f t="shared" si="85"/>
        <v>1556.2300343300001</v>
      </c>
      <c r="D535" s="90">
        <f t="shared" si="86"/>
        <v>287.56513200000001</v>
      </c>
      <c r="E535" s="90">
        <f t="shared" si="87"/>
        <v>212.85601299999999</v>
      </c>
      <c r="F535" s="91">
        <f t="shared" si="88"/>
        <v>803.01959933000001</v>
      </c>
      <c r="G535" s="192">
        <v>252.78928999999999</v>
      </c>
      <c r="H535" s="161">
        <v>104.90122</v>
      </c>
      <c r="I535" s="161">
        <v>59.651601999999997</v>
      </c>
      <c r="J535" s="161">
        <v>47.258819000000003</v>
      </c>
      <c r="K535" s="161">
        <v>43.422263000000001</v>
      </c>
      <c r="L535" s="161">
        <v>196.88405</v>
      </c>
      <c r="M535" s="161">
        <v>48.303190999999998</v>
      </c>
      <c r="N535" s="161">
        <v>787.81173999999999</v>
      </c>
      <c r="O535" s="161">
        <v>11.873605</v>
      </c>
      <c r="P535" s="161">
        <v>0</v>
      </c>
      <c r="Q535" s="161">
        <v>0.36898933</v>
      </c>
      <c r="R535" s="161">
        <v>2.965265</v>
      </c>
      <c r="T535" s="89">
        <f t="shared" si="89"/>
        <v>2179.2180172413791</v>
      </c>
    </row>
    <row r="536" spans="1:20">
      <c r="A536" s="29" t="s">
        <v>52</v>
      </c>
      <c r="B536" s="194" t="s">
        <v>3391</v>
      </c>
      <c r="C536" s="87">
        <f t="shared" si="85"/>
        <v>6.4545509749999999E-3</v>
      </c>
      <c r="D536" s="90">
        <f t="shared" si="86"/>
        <v>1.3001692E-3</v>
      </c>
      <c r="E536" s="90">
        <f t="shared" si="87"/>
        <v>1.42302707E-3</v>
      </c>
      <c r="F536" s="91">
        <f t="shared" si="88"/>
        <v>9.1224720499999998E-4</v>
      </c>
      <c r="G536" s="192">
        <v>2.8191075000000001E-3</v>
      </c>
      <c r="H536" s="161">
        <v>4.5145419E-4</v>
      </c>
      <c r="I536" s="161">
        <v>6.7618580999999995E-4</v>
      </c>
      <c r="J536" s="161">
        <v>3.2879578000000003E-4</v>
      </c>
      <c r="K536" s="161">
        <v>4.2148268999999999E-4</v>
      </c>
      <c r="L536" s="161">
        <v>5.4989073000000005E-4</v>
      </c>
      <c r="M536" s="161">
        <v>2.9538706999999997E-4</v>
      </c>
      <c r="N536" s="161">
        <v>2.9131289999999999E-4</v>
      </c>
      <c r="O536" s="161">
        <v>4.2673891000000002E-4</v>
      </c>
      <c r="P536" s="161">
        <v>0</v>
      </c>
      <c r="Q536" s="161">
        <v>3.2697814999999998E-5</v>
      </c>
      <c r="R536" s="161">
        <v>1.6149757999999999E-4</v>
      </c>
      <c r="T536" s="89">
        <f t="shared" si="89"/>
        <v>2.4302650862068967E-2</v>
      </c>
    </row>
    <row r="537" spans="1:20">
      <c r="A537" s="29" t="s">
        <v>52</v>
      </c>
      <c r="B537" s="194" t="s">
        <v>3392</v>
      </c>
      <c r="C537" s="87">
        <f t="shared" si="85"/>
        <v>1.1471091045999998E-2</v>
      </c>
      <c r="D537" s="90">
        <f t="shared" si="86"/>
        <v>1.8941856799999999E-3</v>
      </c>
      <c r="E537" s="90">
        <f t="shared" si="87"/>
        <v>2.8117589799999997E-3</v>
      </c>
      <c r="F537" s="91">
        <f t="shared" si="88"/>
        <v>5.0052578600000004E-4</v>
      </c>
      <c r="G537" s="192">
        <v>6.2646205999999996E-3</v>
      </c>
      <c r="H537" s="161">
        <v>1.1556321E-3</v>
      </c>
      <c r="I537" s="161">
        <v>9.6706107000000001E-4</v>
      </c>
      <c r="J537" s="161">
        <v>6.7270028E-4</v>
      </c>
      <c r="K537" s="161">
        <v>4.4519995000000002E-4</v>
      </c>
      <c r="L537" s="161">
        <v>7.7628544999999998E-4</v>
      </c>
      <c r="M537" s="161">
        <v>6.8906581000000001E-4</v>
      </c>
      <c r="N537" s="161">
        <v>2.9376131999999999E-4</v>
      </c>
      <c r="O537" s="161">
        <v>4.9547026000000003E-5</v>
      </c>
      <c r="P537" s="161">
        <v>0</v>
      </c>
      <c r="Q537" s="161">
        <v>2.555803E-5</v>
      </c>
      <c r="R537" s="161">
        <v>1.3165941E-4</v>
      </c>
      <c r="T537" s="89">
        <f t="shared" si="89"/>
        <v>5.4005349999999994E-2</v>
      </c>
    </row>
    <row r="538" spans="1:20">
      <c r="A538" s="29" t="s">
        <v>52</v>
      </c>
      <c r="B538" s="194" t="s">
        <v>3393</v>
      </c>
      <c r="C538" s="87">
        <f t="shared" si="85"/>
        <v>7.2532685439999998E-3</v>
      </c>
      <c r="D538" s="90">
        <f t="shared" si="86"/>
        <v>1.21292659E-3</v>
      </c>
      <c r="E538" s="90">
        <f t="shared" si="87"/>
        <v>9.5591282999999989E-4</v>
      </c>
      <c r="F538" s="91">
        <f t="shared" si="88"/>
        <v>2.5009340239999997E-3</v>
      </c>
      <c r="G538" s="192">
        <v>2.5834950999999999E-3</v>
      </c>
      <c r="H538" s="161">
        <v>3.4205397999999997E-4</v>
      </c>
      <c r="I538" s="161">
        <v>4.312583E-4</v>
      </c>
      <c r="J538" s="161">
        <v>2.9721013999999999E-4</v>
      </c>
      <c r="K538" s="161">
        <v>4.1640113000000002E-4</v>
      </c>
      <c r="L538" s="161">
        <v>4.9931531999999998E-4</v>
      </c>
      <c r="M538" s="161">
        <v>1.8260054999999999E-4</v>
      </c>
      <c r="N538" s="161">
        <v>2.8862312000000001E-4</v>
      </c>
      <c r="O538" s="161">
        <v>2.0191039999999999E-3</v>
      </c>
      <c r="P538" s="161">
        <v>0</v>
      </c>
      <c r="Q538" s="161">
        <v>3.1477543999999998E-5</v>
      </c>
      <c r="R538" s="161">
        <v>1.6172935999999999E-4</v>
      </c>
      <c r="T538" s="89">
        <f t="shared" si="89"/>
        <v>2.227150948275862E-2</v>
      </c>
    </row>
    <row r="539" spans="1:20">
      <c r="A539" s="29" t="s">
        <v>52</v>
      </c>
      <c r="B539" s="194" t="s">
        <v>3394</v>
      </c>
      <c r="C539" s="87">
        <f t="shared" si="85"/>
        <v>5.7351616470000012E-3</v>
      </c>
      <c r="D539" s="90">
        <f t="shared" si="86"/>
        <v>1.2935382600000002E-3</v>
      </c>
      <c r="E539" s="90">
        <f t="shared" si="87"/>
        <v>1.0871814700000001E-3</v>
      </c>
      <c r="F539" s="91">
        <f t="shared" si="88"/>
        <v>7.2526941700000003E-4</v>
      </c>
      <c r="G539" s="192">
        <v>2.6291725000000001E-3</v>
      </c>
      <c r="H539" s="161">
        <v>5.4516733000000003E-4</v>
      </c>
      <c r="I539" s="161">
        <v>3.7177955E-4</v>
      </c>
      <c r="J539" s="161">
        <v>3.2028215000000002E-4</v>
      </c>
      <c r="K539" s="161">
        <v>4.5989351999999999E-4</v>
      </c>
      <c r="L539" s="161">
        <v>5.1336258999999998E-4</v>
      </c>
      <c r="M539" s="161">
        <v>1.7023459000000001E-4</v>
      </c>
      <c r="N539" s="161">
        <v>2.8587282999999999E-4</v>
      </c>
      <c r="O539" s="161">
        <v>1.6635407999999999E-4</v>
      </c>
      <c r="P539" s="161">
        <v>0</v>
      </c>
      <c r="Q539" s="161">
        <v>2.5107126999999999E-5</v>
      </c>
      <c r="R539" s="161">
        <v>2.4793538000000002E-4</v>
      </c>
      <c r="T539" s="89">
        <f t="shared" si="89"/>
        <v>2.2665280172413795E-2</v>
      </c>
    </row>
    <row r="540" spans="1:20">
      <c r="A540" s="29" t="s">
        <v>52</v>
      </c>
      <c r="B540" s="194" t="s">
        <v>3395</v>
      </c>
      <c r="C540" s="87">
        <f t="shared" si="85"/>
        <v>5.730330455E-3</v>
      </c>
      <c r="D540" s="90">
        <f t="shared" si="86"/>
        <v>1.1998823500000001E-3</v>
      </c>
      <c r="E540" s="90">
        <f t="shared" si="87"/>
        <v>1.0303574100000001E-3</v>
      </c>
      <c r="F540" s="91">
        <f t="shared" si="88"/>
        <v>1.2795798950000002E-3</v>
      </c>
      <c r="G540" s="192">
        <v>2.2205108E-3</v>
      </c>
      <c r="H540" s="161">
        <v>4.4370108000000002E-4</v>
      </c>
      <c r="I540" s="161">
        <v>3.5941548000000001E-4</v>
      </c>
      <c r="J540" s="161">
        <v>2.8391050000000002E-4</v>
      </c>
      <c r="K540" s="161">
        <v>4.1400859999999999E-4</v>
      </c>
      <c r="L540" s="161">
        <v>5.0196325E-4</v>
      </c>
      <c r="M540" s="161">
        <v>2.2724084999999999E-4</v>
      </c>
      <c r="N540" s="161">
        <v>2.8011652E-4</v>
      </c>
      <c r="O540" s="161">
        <v>7.5731726000000002E-4</v>
      </c>
      <c r="P540" s="161">
        <v>0</v>
      </c>
      <c r="Q540" s="161">
        <v>2.5977565000000001E-5</v>
      </c>
      <c r="R540" s="161">
        <v>2.1616855000000001E-4</v>
      </c>
      <c r="T540" s="89">
        <f t="shared" si="89"/>
        <v>1.9142334482758622E-2</v>
      </c>
    </row>
    <row r="541" spans="1:20">
      <c r="A541" s="29" t="s">
        <v>52</v>
      </c>
      <c r="B541" s="194" t="s">
        <v>3396</v>
      </c>
      <c r="C541" s="87">
        <f t="shared" si="85"/>
        <v>5.7539193700000008E-3</v>
      </c>
      <c r="D541" s="90">
        <f t="shared" si="86"/>
        <v>1.1388175899999999E-3</v>
      </c>
      <c r="E541" s="90">
        <f t="shared" si="87"/>
        <v>1.0554816999999998E-3</v>
      </c>
      <c r="F541" s="91">
        <f t="shared" si="88"/>
        <v>1.9385009800000001E-3</v>
      </c>
      <c r="G541" s="192">
        <v>1.6211190999999999E-3</v>
      </c>
      <c r="H541" s="161">
        <v>2.8441844999999998E-4</v>
      </c>
      <c r="I541" s="161">
        <v>5.9009136999999998E-4</v>
      </c>
      <c r="J541" s="161">
        <v>2.3531611E-4</v>
      </c>
      <c r="K541" s="161">
        <v>4.0629095999999997E-4</v>
      </c>
      <c r="L541" s="161">
        <v>4.9721051999999997E-4</v>
      </c>
      <c r="M541" s="161">
        <v>1.8097187999999999E-4</v>
      </c>
      <c r="N541" s="161">
        <v>2.8572888999999998E-4</v>
      </c>
      <c r="O541" s="161">
        <v>1.5007756E-3</v>
      </c>
      <c r="P541" s="161">
        <v>0</v>
      </c>
      <c r="Q541" s="161">
        <v>2.6286349999999999E-5</v>
      </c>
      <c r="R541" s="161">
        <v>1.2571014E-4</v>
      </c>
      <c r="T541" s="89">
        <f t="shared" si="89"/>
        <v>1.3975164655172413E-2</v>
      </c>
    </row>
    <row r="542" spans="1:20">
      <c r="A542" s="29" t="s">
        <v>52</v>
      </c>
      <c r="B542" s="194" t="s">
        <v>3397</v>
      </c>
      <c r="C542" s="87">
        <f t="shared" si="85"/>
        <v>1.0549318628000001E-2</v>
      </c>
      <c r="D542" s="90">
        <f t="shared" si="86"/>
        <v>2.9095050200000001E-3</v>
      </c>
      <c r="E542" s="90">
        <f t="shared" si="87"/>
        <v>2.66866809E-3</v>
      </c>
      <c r="F542" s="91">
        <f t="shared" si="88"/>
        <v>4.9342051800000005E-4</v>
      </c>
      <c r="G542" s="192">
        <v>4.4777250000000001E-3</v>
      </c>
      <c r="H542" s="161">
        <v>1.2118540000000001E-3</v>
      </c>
      <c r="I542" s="161">
        <v>1.1028201E-3</v>
      </c>
      <c r="J542" s="161">
        <v>9.0860088999999999E-4</v>
      </c>
      <c r="K542" s="161">
        <v>1.3971718000000001E-3</v>
      </c>
      <c r="L542" s="161">
        <v>6.0373233000000004E-4</v>
      </c>
      <c r="M542" s="161">
        <v>3.5399398999999998E-4</v>
      </c>
      <c r="N542" s="161">
        <v>2.8659454E-4</v>
      </c>
      <c r="O542" s="161">
        <v>5.0101661999999998E-5</v>
      </c>
      <c r="P542" s="161">
        <v>0</v>
      </c>
      <c r="Q542" s="161">
        <v>2.5485796000000002E-5</v>
      </c>
      <c r="R542" s="161">
        <v>1.3123852E-4</v>
      </c>
      <c r="T542" s="89">
        <f t="shared" si="89"/>
        <v>3.8601077586206893E-2</v>
      </c>
    </row>
    <row r="543" spans="1:20">
      <c r="A543" s="29" t="s">
        <v>52</v>
      </c>
      <c r="B543" s="194" t="s">
        <v>3398</v>
      </c>
      <c r="C543" s="87">
        <f t="shared" si="85"/>
        <v>1.3413333517E-2</v>
      </c>
      <c r="D543" s="90">
        <f t="shared" si="86"/>
        <v>3.0625465599999997E-3</v>
      </c>
      <c r="E543" s="90">
        <f t="shared" si="87"/>
        <v>2.9672483000000001E-3</v>
      </c>
      <c r="F543" s="91">
        <f t="shared" si="88"/>
        <v>6.0410585700000001E-4</v>
      </c>
      <c r="G543" s="192">
        <v>6.7794327999999996E-3</v>
      </c>
      <c r="H543" s="161">
        <v>1.2880548999999999E-3</v>
      </c>
      <c r="I543" s="161">
        <v>1.1397808E-3</v>
      </c>
      <c r="J543" s="161">
        <v>9.7174082999999995E-4</v>
      </c>
      <c r="K543" s="161">
        <v>1.3304848999999999E-3</v>
      </c>
      <c r="L543" s="161">
        <v>7.6032083000000003E-4</v>
      </c>
      <c r="M543" s="161">
        <v>5.3941259999999995E-4</v>
      </c>
      <c r="N543" s="161">
        <v>2.9981119999999999E-4</v>
      </c>
      <c r="O543" s="161">
        <v>1.2591328999999999E-4</v>
      </c>
      <c r="P543" s="161">
        <v>0</v>
      </c>
      <c r="Q543" s="161">
        <v>2.6933186999999999E-5</v>
      </c>
      <c r="R543" s="161">
        <v>1.5144818E-4</v>
      </c>
      <c r="T543" s="89">
        <f t="shared" si="89"/>
        <v>5.8443386206896548E-2</v>
      </c>
    </row>
    <row r="544" spans="1:20">
      <c r="A544" s="29" t="s">
        <v>52</v>
      </c>
      <c r="B544" s="194" t="s">
        <v>3399</v>
      </c>
      <c r="C544" s="87">
        <f t="shared" si="85"/>
        <v>5.8884536500000001E-3</v>
      </c>
      <c r="D544" s="90">
        <f t="shared" si="86"/>
        <v>1.1613981699999999E-3</v>
      </c>
      <c r="E544" s="90">
        <f t="shared" si="87"/>
        <v>8.1561941000000005E-4</v>
      </c>
      <c r="F544" s="91">
        <f t="shared" si="88"/>
        <v>8.2033067000000001E-4</v>
      </c>
      <c r="G544" s="192">
        <v>3.0911053999999999E-3</v>
      </c>
      <c r="H544" s="161">
        <v>3.0732919000000001E-4</v>
      </c>
      <c r="I544" s="161">
        <v>3.6036385000000001E-4</v>
      </c>
      <c r="J544" s="161">
        <v>3.2250828000000002E-4</v>
      </c>
      <c r="K544" s="161">
        <v>4.2999485999999998E-4</v>
      </c>
      <c r="L544" s="161">
        <v>4.0889502999999998E-4</v>
      </c>
      <c r="M544" s="161">
        <v>1.4792637000000001E-4</v>
      </c>
      <c r="N544" s="161">
        <v>2.6824618000000002E-4</v>
      </c>
      <c r="O544" s="161">
        <v>4.5959891000000002E-5</v>
      </c>
      <c r="P544" s="161">
        <v>0</v>
      </c>
      <c r="Q544" s="161">
        <v>2.7120229000000001E-5</v>
      </c>
      <c r="R544" s="161">
        <v>4.7900436999999998E-4</v>
      </c>
      <c r="T544" s="89">
        <f t="shared" si="89"/>
        <v>2.6647460344827584E-2</v>
      </c>
    </row>
    <row r="545" spans="1:20">
      <c r="A545" s="29" t="s">
        <v>52</v>
      </c>
      <c r="B545" s="194" t="s">
        <v>3400</v>
      </c>
      <c r="C545" s="87">
        <f t="shared" si="85"/>
        <v>1.1364102946E-2</v>
      </c>
      <c r="D545" s="90">
        <f t="shared" si="86"/>
        <v>1.6937787799999999E-3</v>
      </c>
      <c r="E545" s="90">
        <f t="shared" si="87"/>
        <v>2.43165967E-3</v>
      </c>
      <c r="F545" s="91">
        <f t="shared" si="88"/>
        <v>1.948309296E-3</v>
      </c>
      <c r="G545" s="192">
        <v>5.2903552000000001E-3</v>
      </c>
      <c r="H545" s="161">
        <v>1.0061084000000001E-3</v>
      </c>
      <c r="I545" s="161">
        <v>7.8722600000000003E-4</v>
      </c>
      <c r="J545" s="161">
        <v>5.4811612999999999E-4</v>
      </c>
      <c r="K545" s="161">
        <v>4.3393050999999998E-4</v>
      </c>
      <c r="L545" s="161">
        <v>7.1173213999999995E-4</v>
      </c>
      <c r="M545" s="161">
        <v>6.3832527000000003E-4</v>
      </c>
      <c r="N545" s="161">
        <v>2.9276006000000001E-4</v>
      </c>
      <c r="O545" s="161">
        <v>1.411736E-3</v>
      </c>
      <c r="P545" s="161">
        <v>0</v>
      </c>
      <c r="Q545" s="161">
        <v>3.1024076000000001E-5</v>
      </c>
      <c r="R545" s="161">
        <v>2.1278916E-4</v>
      </c>
      <c r="T545" s="89">
        <f t="shared" si="89"/>
        <v>4.5606510344827586E-2</v>
      </c>
    </row>
    <row r="546" spans="1:20">
      <c r="A546" s="29" t="s">
        <v>52</v>
      </c>
      <c r="B546" s="194" t="s">
        <v>3401</v>
      </c>
      <c r="C546" s="87">
        <f t="shared" si="85"/>
        <v>9.1840864209999998E-3</v>
      </c>
      <c r="D546" s="90">
        <f t="shared" si="86"/>
        <v>1.39423369E-3</v>
      </c>
      <c r="E546" s="90">
        <f t="shared" si="87"/>
        <v>2.2486388000000001E-3</v>
      </c>
      <c r="F546" s="91">
        <f t="shared" si="88"/>
        <v>1.2108504309999999E-3</v>
      </c>
      <c r="G546" s="192">
        <v>4.3303635E-3</v>
      </c>
      <c r="H546" s="161">
        <v>4.9503239999999999E-4</v>
      </c>
      <c r="I546" s="161">
        <v>1.2669838E-3</v>
      </c>
      <c r="J546" s="161">
        <v>3.7990574999999997E-4</v>
      </c>
      <c r="K546" s="161">
        <v>4.2962958999999998E-4</v>
      </c>
      <c r="L546" s="161">
        <v>5.8469835000000004E-4</v>
      </c>
      <c r="M546" s="161">
        <v>4.8662260000000002E-4</v>
      </c>
      <c r="N546" s="161">
        <v>3.1181144999999999E-4</v>
      </c>
      <c r="O546" s="161">
        <v>7.0294024999999997E-4</v>
      </c>
      <c r="P546" s="161">
        <v>0</v>
      </c>
      <c r="Q546" s="161">
        <v>2.9739270999999999E-5</v>
      </c>
      <c r="R546" s="161">
        <v>1.6635945999999999E-4</v>
      </c>
      <c r="T546" s="89">
        <f t="shared" si="89"/>
        <v>3.7330719827586206E-2</v>
      </c>
    </row>
    <row r="547" spans="1:20">
      <c r="A547" s="29" t="s">
        <v>52</v>
      </c>
      <c r="B547" s="194" t="s">
        <v>3402</v>
      </c>
      <c r="C547" s="87">
        <f t="shared" si="85"/>
        <v>6.6040161040000003E-3</v>
      </c>
      <c r="D547" s="90">
        <f t="shared" si="86"/>
        <v>1.33369446E-3</v>
      </c>
      <c r="E547" s="90">
        <f t="shared" si="87"/>
        <v>1.3703369000000001E-3</v>
      </c>
      <c r="F547" s="91">
        <f t="shared" si="88"/>
        <v>8.5769644399999998E-4</v>
      </c>
      <c r="G547" s="192">
        <v>3.0422882999999999E-3</v>
      </c>
      <c r="H547" s="161">
        <v>4.6611193999999999E-4</v>
      </c>
      <c r="I547" s="161">
        <v>6.4400595000000001E-4</v>
      </c>
      <c r="J547" s="161">
        <v>3.6397959999999999E-4</v>
      </c>
      <c r="K547" s="161">
        <v>4.3856995999999999E-4</v>
      </c>
      <c r="L547" s="161">
        <v>5.3114489999999998E-4</v>
      </c>
      <c r="M547" s="161">
        <v>2.6021901000000002E-4</v>
      </c>
      <c r="N547" s="161">
        <v>3.0844964000000002E-4</v>
      </c>
      <c r="O547" s="161">
        <v>3.1003315999999999E-4</v>
      </c>
      <c r="P547" s="161">
        <v>0</v>
      </c>
      <c r="Q547" s="161">
        <v>4.7716473999999998E-5</v>
      </c>
      <c r="R547" s="161">
        <v>1.9149717E-4</v>
      </c>
      <c r="T547" s="89">
        <f t="shared" si="89"/>
        <v>2.6226623275862067E-2</v>
      </c>
    </row>
    <row r="548" spans="1:20">
      <c r="A548" s="29" t="s">
        <v>52</v>
      </c>
      <c r="B548" s="194" t="s">
        <v>3403</v>
      </c>
      <c r="C548" s="87">
        <f t="shared" si="85"/>
        <v>7.8563510049999997E-3</v>
      </c>
      <c r="D548" s="90">
        <f t="shared" si="86"/>
        <v>1.53142085E-3</v>
      </c>
      <c r="E548" s="90">
        <f t="shared" si="87"/>
        <v>1.7876989799999999E-3</v>
      </c>
      <c r="F548" s="91">
        <f t="shared" si="88"/>
        <v>1.5525196749999999E-3</v>
      </c>
      <c r="G548" s="192">
        <v>2.9847114999999999E-3</v>
      </c>
      <c r="H548" s="161">
        <v>9.4482675999999995E-4</v>
      </c>
      <c r="I548" s="161">
        <v>6.2771853000000003E-4</v>
      </c>
      <c r="J548" s="161">
        <v>5.0513369000000001E-4</v>
      </c>
      <c r="K548" s="161">
        <v>4.5844590999999997E-4</v>
      </c>
      <c r="L548" s="161">
        <v>5.6784125E-4</v>
      </c>
      <c r="M548" s="161">
        <v>2.1515369E-4</v>
      </c>
      <c r="N548" s="161">
        <v>3.0428649000000001E-4</v>
      </c>
      <c r="O548" s="161">
        <v>1.0164406E-3</v>
      </c>
      <c r="P548" s="161">
        <v>0</v>
      </c>
      <c r="Q548" s="161">
        <v>2.8035665000000001E-5</v>
      </c>
      <c r="R548" s="161">
        <v>2.0375691999999999E-4</v>
      </c>
      <c r="T548" s="89">
        <f t="shared" si="89"/>
        <v>2.5730271551724134E-2</v>
      </c>
    </row>
    <row r="549" spans="1:20">
      <c r="A549" s="29" t="s">
        <v>52</v>
      </c>
      <c r="B549" s="194" t="s">
        <v>3404</v>
      </c>
      <c r="C549" s="87">
        <f t="shared" si="85"/>
        <v>6.789057133000001E-3</v>
      </c>
      <c r="D549" s="90">
        <f t="shared" si="86"/>
        <v>1.25979364E-3</v>
      </c>
      <c r="E549" s="90">
        <f t="shared" si="87"/>
        <v>1.0560436099999999E-3</v>
      </c>
      <c r="F549" s="91">
        <f t="shared" si="88"/>
        <v>2.044192483E-3</v>
      </c>
      <c r="G549" s="192">
        <v>2.4290274E-3</v>
      </c>
      <c r="H549" s="161">
        <v>4.0272206999999999E-4</v>
      </c>
      <c r="I549" s="161">
        <v>4.2079144999999999E-4</v>
      </c>
      <c r="J549" s="161">
        <v>3.1599257999999998E-4</v>
      </c>
      <c r="K549" s="161">
        <v>4.3519157999999999E-4</v>
      </c>
      <c r="L549" s="161">
        <v>5.0860947999999996E-4</v>
      </c>
      <c r="M549" s="161">
        <v>2.3253008999999999E-4</v>
      </c>
      <c r="N549" s="161">
        <v>2.8723704999999999E-4</v>
      </c>
      <c r="O549" s="161">
        <v>1.5389901999999999E-3</v>
      </c>
      <c r="P549" s="161">
        <v>0</v>
      </c>
      <c r="Q549" s="161">
        <v>4.3658443E-5</v>
      </c>
      <c r="R549" s="161">
        <v>1.7430679000000001E-4</v>
      </c>
      <c r="T549" s="89">
        <f t="shared" si="89"/>
        <v>2.0939891379310342E-2</v>
      </c>
    </row>
    <row r="550" spans="1:20">
      <c r="A550" s="29" t="s">
        <v>52</v>
      </c>
      <c r="B550" s="194" t="s">
        <v>3405</v>
      </c>
      <c r="C550" s="87">
        <f t="shared" si="85"/>
        <v>7.0786382089999995E-3</v>
      </c>
      <c r="D550" s="90">
        <f t="shared" si="86"/>
        <v>1.1334182799999999E-3</v>
      </c>
      <c r="E550" s="90">
        <f t="shared" si="87"/>
        <v>7.5085804999999999E-4</v>
      </c>
      <c r="F550" s="91">
        <f t="shared" si="88"/>
        <v>3.7772437790000004E-3</v>
      </c>
      <c r="G550" s="192">
        <v>1.4171181E-3</v>
      </c>
      <c r="H550" s="161">
        <v>2.9516808000000001E-4</v>
      </c>
      <c r="I550" s="161">
        <v>2.9407552999999998E-4</v>
      </c>
      <c r="J550" s="161">
        <v>2.3396568000000001E-4</v>
      </c>
      <c r="K550" s="161">
        <v>4.0919227999999997E-4</v>
      </c>
      <c r="L550" s="161">
        <v>4.9026031999999998E-4</v>
      </c>
      <c r="M550" s="161">
        <v>1.6161444000000001E-4</v>
      </c>
      <c r="N550" s="161">
        <v>2.8661110999999998E-4</v>
      </c>
      <c r="O550" s="161">
        <v>3.2990836000000002E-3</v>
      </c>
      <c r="P550" s="161">
        <v>0</v>
      </c>
      <c r="Q550" s="161">
        <v>2.5281269E-5</v>
      </c>
      <c r="R550" s="161">
        <v>1.662678E-4</v>
      </c>
      <c r="T550" s="89">
        <f t="shared" si="89"/>
        <v>1.2216535344827585E-2</v>
      </c>
    </row>
    <row r="551" spans="1:20">
      <c r="A551" s="29" t="s">
        <v>52</v>
      </c>
      <c r="B551" s="194" t="s">
        <v>3406</v>
      </c>
      <c r="C551" s="87">
        <f t="shared" si="85"/>
        <v>9.0164863790000004E-3</v>
      </c>
      <c r="D551" s="90">
        <f t="shared" si="86"/>
        <v>1.56736399E-3</v>
      </c>
      <c r="E551" s="90">
        <f t="shared" si="87"/>
        <v>1.8674831000000001E-3</v>
      </c>
      <c r="F551" s="91">
        <f t="shared" si="88"/>
        <v>1.5129649890000001E-3</v>
      </c>
      <c r="G551" s="192">
        <v>4.0686743000000001E-3</v>
      </c>
      <c r="H551" s="161">
        <v>9.5656511000000004E-4</v>
      </c>
      <c r="I551" s="161">
        <v>6.4052282999999997E-4</v>
      </c>
      <c r="J551" s="161">
        <v>5.1948463000000005E-4</v>
      </c>
      <c r="K551" s="161">
        <v>4.4499904000000002E-4</v>
      </c>
      <c r="L551" s="161">
        <v>6.0288032E-4</v>
      </c>
      <c r="M551" s="161">
        <v>2.7039516E-4</v>
      </c>
      <c r="N551" s="161">
        <v>2.9693941000000001E-4</v>
      </c>
      <c r="O551" s="161">
        <v>1.0275598E-3</v>
      </c>
      <c r="P551" s="161">
        <v>0</v>
      </c>
      <c r="Q551" s="161">
        <v>3.9526778999999998E-5</v>
      </c>
      <c r="R551" s="161">
        <v>1.48939E-4</v>
      </c>
      <c r="T551" s="89">
        <f t="shared" si="89"/>
        <v>3.5074778448275862E-2</v>
      </c>
    </row>
    <row r="552" spans="1:20">
      <c r="A552" s="29" t="s">
        <v>52</v>
      </c>
      <c r="B552" s="194" t="s">
        <v>3407</v>
      </c>
      <c r="C552" s="87">
        <f t="shared" si="85"/>
        <v>1.2521710753000001E-2</v>
      </c>
      <c r="D552" s="90">
        <f t="shared" si="86"/>
        <v>2.13241128E-3</v>
      </c>
      <c r="E552" s="90">
        <f t="shared" si="87"/>
        <v>3.7509666500000001E-3</v>
      </c>
      <c r="F552" s="91">
        <f t="shared" si="88"/>
        <v>7.503023229999999E-4</v>
      </c>
      <c r="G552" s="192">
        <v>5.8880305000000004E-3</v>
      </c>
      <c r="H552" s="161">
        <v>1.8737585000000001E-3</v>
      </c>
      <c r="I552" s="161">
        <v>8.0663135000000005E-4</v>
      </c>
      <c r="J552" s="161">
        <v>4.9490937999999997E-4</v>
      </c>
      <c r="K552" s="161">
        <v>5.7476700000000001E-4</v>
      </c>
      <c r="L552" s="161">
        <v>1.0627348999999999E-3</v>
      </c>
      <c r="M552" s="161">
        <v>1.0705768E-3</v>
      </c>
      <c r="N552" s="161">
        <v>2.99327E-4</v>
      </c>
      <c r="O552" s="161">
        <v>1.9298448E-4</v>
      </c>
      <c r="P552" s="161">
        <v>0</v>
      </c>
      <c r="Q552" s="161">
        <v>2.5460893E-5</v>
      </c>
      <c r="R552" s="161">
        <v>2.3252995000000001E-4</v>
      </c>
      <c r="T552" s="89">
        <f t="shared" si="89"/>
        <v>5.0758883620689657E-2</v>
      </c>
    </row>
    <row r="553" spans="1:20">
      <c r="A553" s="29" t="s">
        <v>52</v>
      </c>
      <c r="B553" s="194" t="s">
        <v>3408</v>
      </c>
      <c r="C553" s="87">
        <f t="shared" si="85"/>
        <v>9.8093160770000003E-3</v>
      </c>
      <c r="D553" s="90">
        <f t="shared" si="86"/>
        <v>1.6003765399999999E-3</v>
      </c>
      <c r="E553" s="90">
        <f t="shared" si="87"/>
        <v>1.9425803299999997E-3</v>
      </c>
      <c r="F553" s="91">
        <f t="shared" si="88"/>
        <v>2.5346389069999999E-3</v>
      </c>
      <c r="G553" s="192">
        <v>3.7317203000000001E-3</v>
      </c>
      <c r="H553" s="161">
        <v>8.4379227999999997E-4</v>
      </c>
      <c r="I553" s="161">
        <v>6.4716579999999995E-4</v>
      </c>
      <c r="J553" s="161">
        <v>4.5519628999999998E-4</v>
      </c>
      <c r="K553" s="161">
        <v>4.5038210999999998E-4</v>
      </c>
      <c r="L553" s="161">
        <v>6.9479814000000003E-4</v>
      </c>
      <c r="M553" s="161">
        <v>4.5162225000000002E-4</v>
      </c>
      <c r="N553" s="161">
        <v>2.9039430000000002E-4</v>
      </c>
      <c r="O553" s="161">
        <v>2.0356196E-3</v>
      </c>
      <c r="P553" s="161">
        <v>0</v>
      </c>
      <c r="Q553" s="161">
        <v>3.8951766999999998E-5</v>
      </c>
      <c r="R553" s="161">
        <v>1.6967324E-4</v>
      </c>
      <c r="T553" s="89">
        <f t="shared" si="89"/>
        <v>3.2170002586206899E-2</v>
      </c>
    </row>
    <row r="554" spans="1:20">
      <c r="A554" s="29" t="s">
        <v>52</v>
      </c>
      <c r="B554" s="194" t="s">
        <v>3409</v>
      </c>
      <c r="C554" s="87">
        <f t="shared" ref="C554:C570" si="90">D554+E554+F554+G554</f>
        <v>1.7143947E-2</v>
      </c>
      <c r="D554" s="90">
        <f t="shared" ref="D554:D570" si="91">J554+K554+L554</f>
        <v>5.3871837899999997E-3</v>
      </c>
      <c r="E554" s="90">
        <f t="shared" ref="E554:E570" si="92">H554+I554+M554</f>
        <v>3.7353289299999998E-3</v>
      </c>
      <c r="F554" s="91">
        <f t="shared" ref="F554:F570" si="93">N554+IF(O554="x",0,O554)+IF(P554="x",0,P554)+IF(Q554="x",0,Q554)+R554</f>
        <v>5.5405028000000002E-4</v>
      </c>
      <c r="G554" s="192">
        <v>7.4673839999999997E-3</v>
      </c>
      <c r="H554" s="161">
        <v>1.5664552999999999E-3</v>
      </c>
      <c r="I554" s="161">
        <v>1.3377224000000001E-3</v>
      </c>
      <c r="J554" s="161">
        <v>1.0117307E-3</v>
      </c>
      <c r="K554" s="161">
        <v>3.5509724E-3</v>
      </c>
      <c r="L554" s="161">
        <v>8.2448069E-4</v>
      </c>
      <c r="M554" s="161">
        <v>8.3115122999999997E-4</v>
      </c>
      <c r="N554" s="161">
        <v>2.8790290999999998E-4</v>
      </c>
      <c r="O554" s="161">
        <v>5.4337901999999999E-5</v>
      </c>
      <c r="P554" s="161">
        <v>0</v>
      </c>
      <c r="Q554" s="161">
        <v>2.5030467999999999E-5</v>
      </c>
      <c r="R554" s="161">
        <v>1.8677900000000001E-4</v>
      </c>
      <c r="T554" s="89">
        <f t="shared" ref="T554:T570" si="94">G554/0.116</f>
        <v>6.4374000000000001E-2</v>
      </c>
    </row>
    <row r="555" spans="1:20">
      <c r="A555" s="29" t="s">
        <v>52</v>
      </c>
      <c r="B555" s="194" t="s">
        <v>3410</v>
      </c>
      <c r="C555" s="87">
        <f t="shared" si="90"/>
        <v>7.8223243840000005E-3</v>
      </c>
      <c r="D555" s="90">
        <f t="shared" si="91"/>
        <v>1.45104645E-3</v>
      </c>
      <c r="E555" s="90">
        <f t="shared" si="92"/>
        <v>1.6728136800000001E-3</v>
      </c>
      <c r="F555" s="91">
        <f t="shared" si="93"/>
        <v>6.3259165400000004E-4</v>
      </c>
      <c r="G555" s="192">
        <v>4.0658726000000001E-3</v>
      </c>
      <c r="H555" s="161">
        <v>7.5842056999999999E-4</v>
      </c>
      <c r="I555" s="161">
        <v>6.2250339000000001E-4</v>
      </c>
      <c r="J555" s="161">
        <v>4.3921417000000003E-4</v>
      </c>
      <c r="K555" s="161">
        <v>4.3080785999999999E-4</v>
      </c>
      <c r="L555" s="161">
        <v>5.8102442000000003E-4</v>
      </c>
      <c r="M555" s="161">
        <v>2.9188971999999998E-4</v>
      </c>
      <c r="N555" s="161">
        <v>2.9431788E-4</v>
      </c>
      <c r="O555" s="161">
        <v>1.6876163E-4</v>
      </c>
      <c r="P555" s="161">
        <v>0</v>
      </c>
      <c r="Q555" s="161">
        <v>2.9876814E-5</v>
      </c>
      <c r="R555" s="161">
        <v>1.3963533E-4</v>
      </c>
      <c r="T555" s="89">
        <f t="shared" si="94"/>
        <v>3.5050625862068967E-2</v>
      </c>
    </row>
    <row r="556" spans="1:20">
      <c r="A556" s="29" t="s">
        <v>52</v>
      </c>
      <c r="B556" s="194" t="s">
        <v>3411</v>
      </c>
      <c r="C556" s="87">
        <f t="shared" si="90"/>
        <v>1.6907127831999998E-2</v>
      </c>
      <c r="D556" s="90">
        <f t="shared" si="91"/>
        <v>2.8994285199999996E-3</v>
      </c>
      <c r="E556" s="90">
        <f t="shared" si="92"/>
        <v>3.9654937300000002E-3</v>
      </c>
      <c r="F556" s="91">
        <f t="shared" si="93"/>
        <v>7.0832348199999999E-4</v>
      </c>
      <c r="G556" s="192">
        <v>9.3338820999999995E-3</v>
      </c>
      <c r="H556" s="161">
        <v>1.7186110999999999E-3</v>
      </c>
      <c r="I556" s="161">
        <v>1.4128278E-3</v>
      </c>
      <c r="J556" s="161">
        <v>1.1693448E-3</v>
      </c>
      <c r="K556" s="161">
        <v>8.1093189999999996E-4</v>
      </c>
      <c r="L556" s="161">
        <v>9.1915181999999997E-4</v>
      </c>
      <c r="M556" s="161">
        <v>8.3405483000000002E-4</v>
      </c>
      <c r="N556" s="161">
        <v>3.1174125000000001E-4</v>
      </c>
      <c r="O556" s="161">
        <v>1.8344786999999999E-4</v>
      </c>
      <c r="P556" s="161">
        <v>0</v>
      </c>
      <c r="Q556" s="161">
        <v>2.8341302000000001E-5</v>
      </c>
      <c r="R556" s="161">
        <v>1.8479305999999999E-4</v>
      </c>
      <c r="T556" s="89">
        <f t="shared" si="94"/>
        <v>8.0464500862068952E-2</v>
      </c>
    </row>
    <row r="557" spans="1:20">
      <c r="A557" s="29" t="s">
        <v>52</v>
      </c>
      <c r="B557" s="194" t="s">
        <v>3412</v>
      </c>
      <c r="C557" s="87">
        <f t="shared" si="90"/>
        <v>7.6299069720000001E-3</v>
      </c>
      <c r="D557" s="90">
        <f t="shared" si="91"/>
        <v>1.3891213900000001E-3</v>
      </c>
      <c r="E557" s="90">
        <f t="shared" si="92"/>
        <v>1.98453607E-3</v>
      </c>
      <c r="F557" s="91">
        <f t="shared" si="93"/>
        <v>9.8774831199999994E-4</v>
      </c>
      <c r="G557" s="192">
        <v>3.2685012000000001E-3</v>
      </c>
      <c r="H557" s="161">
        <v>6.9512945E-4</v>
      </c>
      <c r="I557" s="161">
        <v>1.0870516999999999E-3</v>
      </c>
      <c r="J557" s="161">
        <v>4.1828356000000002E-4</v>
      </c>
      <c r="K557" s="161">
        <v>4.471794E-4</v>
      </c>
      <c r="L557" s="161">
        <v>5.2365843E-4</v>
      </c>
      <c r="M557" s="161">
        <v>2.0235492E-4</v>
      </c>
      <c r="N557" s="161">
        <v>3.0494746999999998E-4</v>
      </c>
      <c r="O557" s="161">
        <v>3.6680997999999999E-4</v>
      </c>
      <c r="P557" s="161">
        <v>0</v>
      </c>
      <c r="Q557" s="161">
        <v>2.9249312000000001E-5</v>
      </c>
      <c r="R557" s="161">
        <v>2.8674155E-4</v>
      </c>
      <c r="T557" s="89">
        <f t="shared" si="94"/>
        <v>2.817673448275862E-2</v>
      </c>
    </row>
    <row r="558" spans="1:20">
      <c r="A558" s="29" t="s">
        <v>52</v>
      </c>
      <c r="B558" s="194" t="s">
        <v>3413</v>
      </c>
      <c r="C558" s="87">
        <f t="shared" si="90"/>
        <v>8.7531250459999994E-3</v>
      </c>
      <c r="D558" s="90">
        <f t="shared" si="91"/>
        <v>1.6651045400000002E-3</v>
      </c>
      <c r="E558" s="90">
        <f t="shared" si="92"/>
        <v>1.8471823499999998E-3</v>
      </c>
      <c r="F558" s="91">
        <f t="shared" si="93"/>
        <v>6.6006505600000004E-4</v>
      </c>
      <c r="G558" s="192">
        <v>4.5807731000000003E-3</v>
      </c>
      <c r="H558" s="161">
        <v>9.5941783E-4</v>
      </c>
      <c r="I558" s="161">
        <v>5.8123213999999998E-4</v>
      </c>
      <c r="J558" s="161">
        <v>5.1476780000000001E-4</v>
      </c>
      <c r="K558" s="161">
        <v>5.8221735000000001E-4</v>
      </c>
      <c r="L558" s="161">
        <v>5.6811939000000003E-4</v>
      </c>
      <c r="M558" s="161">
        <v>3.0653237999999998E-4</v>
      </c>
      <c r="N558" s="161">
        <v>2.8860072000000002E-4</v>
      </c>
      <c r="O558" s="161">
        <v>2.1237407999999999E-4</v>
      </c>
      <c r="P558" s="161">
        <v>0</v>
      </c>
      <c r="Q558" s="161">
        <v>2.4803016E-5</v>
      </c>
      <c r="R558" s="161">
        <v>1.3428723999999999E-4</v>
      </c>
      <c r="T558" s="89">
        <f t="shared" si="94"/>
        <v>3.9489423275862072E-2</v>
      </c>
    </row>
    <row r="559" spans="1:20">
      <c r="A559" s="29" t="s">
        <v>52</v>
      </c>
      <c r="B559" s="194" t="s">
        <v>3414</v>
      </c>
      <c r="C559" s="87">
        <f t="shared" si="90"/>
        <v>8.2680188440000003E-3</v>
      </c>
      <c r="D559" s="90">
        <f t="shared" si="91"/>
        <v>1.38655235E-3</v>
      </c>
      <c r="E559" s="90">
        <f t="shared" si="92"/>
        <v>1.4686112200000001E-3</v>
      </c>
      <c r="F559" s="91">
        <f t="shared" si="93"/>
        <v>9.1622897399999995E-4</v>
      </c>
      <c r="G559" s="192">
        <v>4.4966262999999998E-3</v>
      </c>
      <c r="H559" s="161">
        <v>4.5979543E-4</v>
      </c>
      <c r="I559" s="161">
        <v>7.1227322999999998E-4</v>
      </c>
      <c r="J559" s="161">
        <v>4.2197224999999998E-4</v>
      </c>
      <c r="K559" s="161">
        <v>4.2772174999999998E-4</v>
      </c>
      <c r="L559" s="161">
        <v>5.3685834999999999E-4</v>
      </c>
      <c r="M559" s="161">
        <v>2.9654255999999999E-4</v>
      </c>
      <c r="N559" s="161">
        <v>2.9781083000000001E-4</v>
      </c>
      <c r="O559" s="161">
        <v>4.0466166999999999E-4</v>
      </c>
      <c r="P559" s="161">
        <v>0</v>
      </c>
      <c r="Q559" s="161">
        <v>3.1071434000000002E-5</v>
      </c>
      <c r="R559" s="161">
        <v>1.8268504000000001E-4</v>
      </c>
      <c r="T559" s="89">
        <f t="shared" si="94"/>
        <v>3.8764019827586205E-2</v>
      </c>
    </row>
    <row r="560" spans="1:20">
      <c r="A560" s="29" t="s">
        <v>52</v>
      </c>
      <c r="B560" s="194" t="s">
        <v>3415</v>
      </c>
      <c r="C560" s="87">
        <f t="shared" si="90"/>
        <v>3.8722159950000004E-3</v>
      </c>
      <c r="D560" s="90">
        <f t="shared" si="91"/>
        <v>1.1443697100000001E-3</v>
      </c>
      <c r="E560" s="90">
        <f t="shared" si="92"/>
        <v>7.2557436000000007E-4</v>
      </c>
      <c r="F560" s="91">
        <f t="shared" si="93"/>
        <v>5.2273322500000002E-4</v>
      </c>
      <c r="G560" s="192">
        <v>1.4795387000000001E-3</v>
      </c>
      <c r="H560" s="161">
        <v>2.6437990000000001E-4</v>
      </c>
      <c r="I560" s="161">
        <v>2.5683812999999998E-4</v>
      </c>
      <c r="J560" s="161">
        <v>2.2117813000000001E-4</v>
      </c>
      <c r="K560" s="161">
        <v>4.1831981999999998E-4</v>
      </c>
      <c r="L560" s="161">
        <v>5.0487176000000005E-4</v>
      </c>
      <c r="M560" s="161">
        <v>2.0435633E-4</v>
      </c>
      <c r="N560" s="161">
        <v>2.9098349999999998E-4</v>
      </c>
      <c r="O560" s="161">
        <v>5.7396464E-5</v>
      </c>
      <c r="P560" s="161">
        <v>0</v>
      </c>
      <c r="Q560" s="161">
        <v>2.4727521000000001E-5</v>
      </c>
      <c r="R560" s="161">
        <v>1.4962573999999999E-4</v>
      </c>
      <c r="T560" s="89">
        <f t="shared" si="94"/>
        <v>1.2754643965517242E-2</v>
      </c>
    </row>
    <row r="561" spans="1:20">
      <c r="A561" s="29" t="s">
        <v>52</v>
      </c>
      <c r="B561" s="194" t="s">
        <v>3416</v>
      </c>
      <c r="C561" s="87">
        <f t="shared" si="90"/>
        <v>9.1101676660000006E-3</v>
      </c>
      <c r="D561" s="90">
        <f t="shared" si="91"/>
        <v>1.7361822199999999E-3</v>
      </c>
      <c r="E561" s="90">
        <f t="shared" si="92"/>
        <v>2.14188067E-3</v>
      </c>
      <c r="F561" s="91">
        <f t="shared" si="93"/>
        <v>7.2771307599999997E-4</v>
      </c>
      <c r="G561" s="192">
        <v>4.5043916999999998E-3</v>
      </c>
      <c r="H561" s="161">
        <v>1.2610468000000001E-3</v>
      </c>
      <c r="I561" s="161">
        <v>7.2382809E-4</v>
      </c>
      <c r="J561" s="161">
        <v>6.507447E-4</v>
      </c>
      <c r="K561" s="161">
        <v>5.6338207999999997E-4</v>
      </c>
      <c r="L561" s="161">
        <v>5.2205543999999998E-4</v>
      </c>
      <c r="M561" s="161">
        <v>1.5700577999999999E-4</v>
      </c>
      <c r="N561" s="161">
        <v>2.9065786000000003E-4</v>
      </c>
      <c r="O561" s="161">
        <v>2.7226582000000003E-4</v>
      </c>
      <c r="P561" s="161">
        <v>0</v>
      </c>
      <c r="Q561" s="161">
        <v>2.4752975999999999E-5</v>
      </c>
      <c r="R561" s="161">
        <v>1.4003641999999999E-4</v>
      </c>
      <c r="T561" s="89">
        <f t="shared" si="94"/>
        <v>3.8830962931034475E-2</v>
      </c>
    </row>
    <row r="562" spans="1:20">
      <c r="A562" s="29" t="s">
        <v>52</v>
      </c>
      <c r="B562" s="194" t="s">
        <v>3417</v>
      </c>
      <c r="C562" s="87">
        <f t="shared" si="90"/>
        <v>1.3799084453E-2</v>
      </c>
      <c r="D562" s="90">
        <f t="shared" si="91"/>
        <v>2.0973194199999999E-3</v>
      </c>
      <c r="E562" s="90">
        <f t="shared" si="92"/>
        <v>4.0002291499999995E-3</v>
      </c>
      <c r="F562" s="91">
        <f t="shared" si="93"/>
        <v>8.5013688299999998E-4</v>
      </c>
      <c r="G562" s="192">
        <v>6.8513990000000002E-3</v>
      </c>
      <c r="H562" s="161">
        <v>2.1609838999999999E-3</v>
      </c>
      <c r="I562" s="161">
        <v>1.0776188999999999E-3</v>
      </c>
      <c r="J562" s="161">
        <v>7.8084420999999997E-4</v>
      </c>
      <c r="K562" s="161">
        <v>4.8451476999999998E-4</v>
      </c>
      <c r="L562" s="161">
        <v>8.3196043999999995E-4</v>
      </c>
      <c r="M562" s="161">
        <v>7.6162634999999996E-4</v>
      </c>
      <c r="N562" s="161">
        <v>2.9728063E-4</v>
      </c>
      <c r="O562" s="161">
        <v>1.7682848E-4</v>
      </c>
      <c r="P562" s="161">
        <v>0</v>
      </c>
      <c r="Q562" s="161">
        <v>4.3382193E-5</v>
      </c>
      <c r="R562" s="161">
        <v>3.3264558000000002E-4</v>
      </c>
      <c r="T562" s="89">
        <f t="shared" si="94"/>
        <v>5.9063784482758619E-2</v>
      </c>
    </row>
    <row r="563" spans="1:20">
      <c r="A563" s="29" t="s">
        <v>52</v>
      </c>
      <c r="B563" s="194" t="s">
        <v>3418</v>
      </c>
      <c r="C563" s="87">
        <f t="shared" si="90"/>
        <v>7.4021235540000004E-3</v>
      </c>
      <c r="D563" s="90">
        <f t="shared" si="91"/>
        <v>1.5060849099999998E-3</v>
      </c>
      <c r="E563" s="90">
        <f t="shared" si="92"/>
        <v>1.9231509799999998E-3</v>
      </c>
      <c r="F563" s="91">
        <f t="shared" si="93"/>
        <v>7.8374086400000002E-4</v>
      </c>
      <c r="G563" s="192">
        <v>3.1891468000000002E-3</v>
      </c>
      <c r="H563" s="161">
        <v>1.0747762E-3</v>
      </c>
      <c r="I563" s="161">
        <v>6.2450167999999996E-4</v>
      </c>
      <c r="J563" s="161">
        <v>5.1694353999999997E-4</v>
      </c>
      <c r="K563" s="161">
        <v>4.4494859E-4</v>
      </c>
      <c r="L563" s="161">
        <v>5.4419278000000001E-4</v>
      </c>
      <c r="M563" s="161">
        <v>2.2387310000000001E-4</v>
      </c>
      <c r="N563" s="161">
        <v>3.0107422000000001E-4</v>
      </c>
      <c r="O563" s="161">
        <v>2.122619E-4</v>
      </c>
      <c r="P563" s="161">
        <v>0</v>
      </c>
      <c r="Q563" s="161">
        <v>3.0418423999999999E-5</v>
      </c>
      <c r="R563" s="161">
        <v>2.3998632E-4</v>
      </c>
      <c r="T563" s="89">
        <f t="shared" si="94"/>
        <v>2.7492644827586208E-2</v>
      </c>
    </row>
    <row r="564" spans="1:20">
      <c r="A564" s="29" t="s">
        <v>52</v>
      </c>
      <c r="B564" s="194" t="s">
        <v>3419</v>
      </c>
      <c r="C564" s="87">
        <f t="shared" si="90"/>
        <v>3.4206694349999999E-3</v>
      </c>
      <c r="D564" s="90">
        <f t="shared" si="91"/>
        <v>1.1208955E-3</v>
      </c>
      <c r="E564" s="90">
        <f t="shared" si="92"/>
        <v>6.1135284000000002E-4</v>
      </c>
      <c r="F564" s="91">
        <f t="shared" si="93"/>
        <v>4.8932009499999996E-4</v>
      </c>
      <c r="G564" s="192">
        <v>1.1991009999999999E-3</v>
      </c>
      <c r="H564" s="161">
        <v>2.4568327000000002E-4</v>
      </c>
      <c r="I564" s="161">
        <v>2.4263236999999999E-4</v>
      </c>
      <c r="J564" s="161">
        <v>2.0790488E-4</v>
      </c>
      <c r="K564" s="161">
        <v>4.0852028999999998E-4</v>
      </c>
      <c r="L564" s="161">
        <v>5.0447033000000001E-4</v>
      </c>
      <c r="M564" s="161">
        <v>1.2303720000000001E-4</v>
      </c>
      <c r="N564" s="161">
        <v>2.8340603999999999E-4</v>
      </c>
      <c r="O564" s="161">
        <v>4.6466406999999999E-5</v>
      </c>
      <c r="P564" s="161">
        <v>0</v>
      </c>
      <c r="Q564" s="161">
        <v>2.4700128000000001E-5</v>
      </c>
      <c r="R564" s="161">
        <v>1.3474752000000001E-4</v>
      </c>
      <c r="T564" s="89">
        <f t="shared" si="94"/>
        <v>1.0337077586206896E-2</v>
      </c>
    </row>
    <row r="565" spans="1:20">
      <c r="A565" s="29" t="s">
        <v>52</v>
      </c>
      <c r="B565" s="194" t="s">
        <v>3420</v>
      </c>
      <c r="C565" s="87">
        <f t="shared" si="90"/>
        <v>8.9647645269999993E-3</v>
      </c>
      <c r="D565" s="90">
        <f t="shared" si="91"/>
        <v>1.60874765E-3</v>
      </c>
      <c r="E565" s="90">
        <f t="shared" si="92"/>
        <v>2.1146456999999999E-3</v>
      </c>
      <c r="F565" s="91">
        <f t="shared" si="93"/>
        <v>1.578603877E-3</v>
      </c>
      <c r="G565" s="192">
        <v>3.6627673E-3</v>
      </c>
      <c r="H565" s="161">
        <v>1.0713966000000001E-3</v>
      </c>
      <c r="I565" s="161">
        <v>5.3990761000000001E-4</v>
      </c>
      <c r="J565" s="161">
        <v>4.0291382E-4</v>
      </c>
      <c r="K565" s="161">
        <v>5.4171017999999997E-4</v>
      </c>
      <c r="L565" s="161">
        <v>6.6412364999999998E-4</v>
      </c>
      <c r="M565" s="161">
        <v>5.0334149000000003E-4</v>
      </c>
      <c r="N565" s="161">
        <v>3.0411203999999999E-4</v>
      </c>
      <c r="O565" s="161">
        <v>1.0644179999999999E-3</v>
      </c>
      <c r="P565" s="161">
        <v>0</v>
      </c>
      <c r="Q565" s="161">
        <v>2.6094376999999999E-5</v>
      </c>
      <c r="R565" s="161">
        <v>1.8397946E-4</v>
      </c>
      <c r="T565" s="89">
        <f t="shared" si="94"/>
        <v>3.1575580172413791E-2</v>
      </c>
    </row>
    <row r="566" spans="1:20">
      <c r="A566" s="29" t="s">
        <v>52</v>
      </c>
      <c r="B566" s="194" t="s">
        <v>3421</v>
      </c>
      <c r="C566" s="87">
        <f t="shared" si="90"/>
        <v>1.0489521801000001E-2</v>
      </c>
      <c r="D566" s="90">
        <f t="shared" si="91"/>
        <v>1.74925661E-3</v>
      </c>
      <c r="E566" s="90">
        <f t="shared" si="92"/>
        <v>1.9758995300000002E-3</v>
      </c>
      <c r="F566" s="91">
        <f t="shared" si="93"/>
        <v>1.3700495610000003E-3</v>
      </c>
      <c r="G566" s="192">
        <v>5.3943161000000002E-3</v>
      </c>
      <c r="H566" s="161">
        <v>1.0518375000000001E-3</v>
      </c>
      <c r="I566" s="161">
        <v>6.3071448999999999E-4</v>
      </c>
      <c r="J566" s="161">
        <v>5.7508842999999998E-4</v>
      </c>
      <c r="K566" s="161">
        <v>5.7616804000000001E-4</v>
      </c>
      <c r="L566" s="161">
        <v>5.9800013999999999E-4</v>
      </c>
      <c r="M566" s="161">
        <v>2.9334754000000002E-4</v>
      </c>
      <c r="N566" s="161">
        <v>2.9178933000000002E-4</v>
      </c>
      <c r="O566" s="161">
        <v>8.4264886000000002E-4</v>
      </c>
      <c r="P566" s="161">
        <v>0</v>
      </c>
      <c r="Q566" s="161">
        <v>2.5134140999999999E-5</v>
      </c>
      <c r="R566" s="161">
        <v>2.1047722999999999E-4</v>
      </c>
      <c r="T566" s="89">
        <f t="shared" si="94"/>
        <v>4.6502725000000002E-2</v>
      </c>
    </row>
    <row r="567" spans="1:20">
      <c r="A567" s="29" t="s">
        <v>52</v>
      </c>
      <c r="B567" s="194" t="s">
        <v>3422</v>
      </c>
      <c r="C567" s="87">
        <f t="shared" si="90"/>
        <v>5.2869931050000003E-3</v>
      </c>
      <c r="D567" s="90">
        <f t="shared" si="91"/>
        <v>1.13591461E-3</v>
      </c>
      <c r="E567" s="90">
        <f t="shared" si="92"/>
        <v>7.0203833000000008E-4</v>
      </c>
      <c r="F567" s="91">
        <f t="shared" si="93"/>
        <v>2.0821775650000001E-3</v>
      </c>
      <c r="G567" s="192">
        <v>1.3668625999999999E-3</v>
      </c>
      <c r="H567" s="161">
        <v>2.6014984E-4</v>
      </c>
      <c r="I567" s="161">
        <v>2.8840061000000002E-4</v>
      </c>
      <c r="J567" s="161">
        <v>2.2793587000000001E-4</v>
      </c>
      <c r="K567" s="161">
        <v>4.1526234000000001E-4</v>
      </c>
      <c r="L567" s="161">
        <v>4.9271639999999995E-4</v>
      </c>
      <c r="M567" s="161">
        <v>1.5348788000000001E-4</v>
      </c>
      <c r="N567" s="161">
        <v>2.8562009000000001E-4</v>
      </c>
      <c r="O567" s="161">
        <v>1.5953904000000001E-3</v>
      </c>
      <c r="P567" s="161">
        <v>0</v>
      </c>
      <c r="Q567" s="161">
        <v>3.2647644999999999E-5</v>
      </c>
      <c r="R567" s="161">
        <v>1.6851942999999999E-4</v>
      </c>
      <c r="T567" s="89">
        <f t="shared" si="94"/>
        <v>1.1783298275862067E-2</v>
      </c>
    </row>
    <row r="568" spans="1:20">
      <c r="A568" s="29" t="s">
        <v>52</v>
      </c>
      <c r="B568" s="194" t="s">
        <v>3423</v>
      </c>
      <c r="C568" s="87">
        <f t="shared" si="90"/>
        <v>9.6214692229999992E-3</v>
      </c>
      <c r="D568" s="90">
        <f t="shared" si="91"/>
        <v>1.5389625899999999E-3</v>
      </c>
      <c r="E568" s="90">
        <f t="shared" si="92"/>
        <v>2.0789172000000001E-3</v>
      </c>
      <c r="F568" s="91">
        <f t="shared" si="93"/>
        <v>2.4380310329999997E-3</v>
      </c>
      <c r="G568" s="192">
        <v>3.5655584000000001E-3</v>
      </c>
      <c r="H568" s="161">
        <v>1.0612779000000001E-3</v>
      </c>
      <c r="I568" s="161">
        <v>6.0564904000000004E-4</v>
      </c>
      <c r="J568" s="161">
        <v>4.3291470999999999E-4</v>
      </c>
      <c r="K568" s="161">
        <v>4.8099302000000001E-4</v>
      </c>
      <c r="L568" s="161">
        <v>6.2505486000000003E-4</v>
      </c>
      <c r="M568" s="161">
        <v>4.1199025999999998E-4</v>
      </c>
      <c r="N568" s="161">
        <v>2.8760268999999998E-4</v>
      </c>
      <c r="O568" s="161">
        <v>1.9273933E-3</v>
      </c>
      <c r="P568" s="161">
        <v>0</v>
      </c>
      <c r="Q568" s="161">
        <v>3.0710823E-5</v>
      </c>
      <c r="R568" s="161">
        <v>1.9232422E-4</v>
      </c>
      <c r="T568" s="89">
        <f t="shared" si="94"/>
        <v>3.0737572413793102E-2</v>
      </c>
    </row>
    <row r="569" spans="1:20">
      <c r="A569" s="29" t="s">
        <v>52</v>
      </c>
      <c r="B569" s="194" t="s">
        <v>3424</v>
      </c>
      <c r="C569" s="87">
        <f t="shared" si="90"/>
        <v>9.7316052919999996E-3</v>
      </c>
      <c r="D569" s="90">
        <f t="shared" si="91"/>
        <v>1.7511359500000001E-3</v>
      </c>
      <c r="E569" s="90">
        <f t="shared" si="92"/>
        <v>1.8482142700000002E-3</v>
      </c>
      <c r="F569" s="91">
        <f t="shared" si="93"/>
        <v>1.3130148719999999E-3</v>
      </c>
      <c r="G569" s="192">
        <v>4.8192401999999999E-3</v>
      </c>
      <c r="H569" s="161">
        <v>7.7856642000000002E-4</v>
      </c>
      <c r="I569" s="161">
        <v>5.8225886000000003E-4</v>
      </c>
      <c r="J569" s="161">
        <v>4.0953619E-4</v>
      </c>
      <c r="K569" s="161">
        <v>7.0496244000000003E-4</v>
      </c>
      <c r="L569" s="161">
        <v>6.3663732000000003E-4</v>
      </c>
      <c r="M569" s="161">
        <v>4.8738899E-4</v>
      </c>
      <c r="N569" s="161">
        <v>2.9559478000000002E-4</v>
      </c>
      <c r="O569" s="161">
        <v>8.3743885999999995E-4</v>
      </c>
      <c r="P569" s="161">
        <v>0</v>
      </c>
      <c r="Q569" s="161">
        <v>2.6325772000000001E-5</v>
      </c>
      <c r="R569" s="161">
        <v>1.5365546E-4</v>
      </c>
      <c r="T569" s="89">
        <f t="shared" si="94"/>
        <v>4.1545174137931032E-2</v>
      </c>
    </row>
    <row r="570" spans="1:20">
      <c r="A570" s="29" t="s">
        <v>26</v>
      </c>
      <c r="B570" s="194" t="s">
        <v>3425</v>
      </c>
      <c r="C570" s="87">
        <f t="shared" si="90"/>
        <v>33.419150864000002</v>
      </c>
      <c r="D570" s="90">
        <f t="shared" si="91"/>
        <v>8.0507944600000005</v>
      </c>
      <c r="E570" s="90">
        <f t="shared" si="92"/>
        <v>4.76285223</v>
      </c>
      <c r="F570" s="91">
        <f t="shared" si="93"/>
        <v>12.004920874</v>
      </c>
      <c r="G570" s="192">
        <v>8.6005833000000003</v>
      </c>
      <c r="H570" s="161">
        <v>2.2108677999999999</v>
      </c>
      <c r="I570" s="161">
        <v>1.5538251000000001</v>
      </c>
      <c r="J570" s="161">
        <v>1.3608894</v>
      </c>
      <c r="K570" s="161">
        <v>0.97918106000000005</v>
      </c>
      <c r="L570" s="161">
        <v>5.7107239999999999</v>
      </c>
      <c r="M570" s="161">
        <v>0.99815933000000001</v>
      </c>
      <c r="N570" s="161">
        <v>11.514371000000001</v>
      </c>
      <c r="O570" s="161">
        <v>0.37869022000000002</v>
      </c>
      <c r="P570" s="161">
        <v>0</v>
      </c>
      <c r="Q570" s="161">
        <v>1.0926774E-2</v>
      </c>
      <c r="R570" s="161">
        <v>0.10093288</v>
      </c>
      <c r="T570" s="89">
        <f t="shared" si="94"/>
        <v>74.142959482758613</v>
      </c>
    </row>
    <row r="572" spans="1:20">
      <c r="B572" s="1" t="s">
        <v>3468</v>
      </c>
    </row>
    <row r="573" spans="1:20">
      <c r="A573" s="29" t="s">
        <v>52</v>
      </c>
      <c r="B573" s="194" t="s">
        <v>3426</v>
      </c>
      <c r="C573" s="87">
        <f t="shared" ref="C573:C614" si="95">D573+E573+F573+G573</f>
        <v>0.30943271136</v>
      </c>
      <c r="D573" s="90">
        <f t="shared" ref="D573:D614" si="96">J573+K573+L573</f>
        <v>1.7142312100000001E-2</v>
      </c>
      <c r="E573" s="90">
        <f t="shared" ref="E573:E614" si="97">H573+I573+M573</f>
        <v>9.1536584599999998E-2</v>
      </c>
      <c r="F573" s="91">
        <f t="shared" ref="F573:F614" si="98">N573+IF(O573="x",0,O573)+IF(P573="x",0,P573)+IF(Q573="x",0,Q573)+R573</f>
        <v>1.901901466E-2</v>
      </c>
      <c r="G573" s="192">
        <v>0.1817348</v>
      </c>
      <c r="H573" s="161">
        <v>6.2773927000000004E-3</v>
      </c>
      <c r="I573" s="161">
        <v>8.3558994999999997E-2</v>
      </c>
      <c r="J573" s="161">
        <v>1.0863314000000001E-2</v>
      </c>
      <c r="K573" s="161">
        <v>2.9405007000000002E-3</v>
      </c>
      <c r="L573" s="161">
        <v>3.3384973999999999E-3</v>
      </c>
      <c r="M573" s="161">
        <v>1.7001969E-3</v>
      </c>
      <c r="N573" s="161">
        <v>3.2436473000000002E-3</v>
      </c>
      <c r="O573" s="161">
        <v>9.6398475999999998E-4</v>
      </c>
      <c r="P573" s="161">
        <v>0</v>
      </c>
      <c r="Q573" s="161">
        <v>1.3103185E-2</v>
      </c>
      <c r="R573" s="161">
        <v>1.7081976E-3</v>
      </c>
      <c r="T573" s="89">
        <f t="shared" ref="T573:T614" si="99">G573/0.116</f>
        <v>1.5666793103448275</v>
      </c>
    </row>
    <row r="574" spans="1:20">
      <c r="A574" s="29" t="s">
        <v>52</v>
      </c>
      <c r="B574" s="194" t="s">
        <v>3427</v>
      </c>
      <c r="C574" s="87">
        <f t="shared" si="95"/>
        <v>0.27110929749000001</v>
      </c>
      <c r="D574" s="90">
        <f t="shared" si="96"/>
        <v>1.84191615E-2</v>
      </c>
      <c r="E574" s="90">
        <f t="shared" si="97"/>
        <v>0.10249506729999999</v>
      </c>
      <c r="F574" s="91">
        <f t="shared" si="98"/>
        <v>1.641316869E-2</v>
      </c>
      <c r="G574" s="192">
        <v>0.13378190000000001</v>
      </c>
      <c r="H574" s="161">
        <v>3.8609704000000002E-3</v>
      </c>
      <c r="I574" s="161">
        <v>9.7664661999999999E-2</v>
      </c>
      <c r="J574" s="161">
        <v>1.4869195E-2</v>
      </c>
      <c r="K574" s="161">
        <v>1.8220618999999999E-3</v>
      </c>
      <c r="L574" s="161">
        <v>1.7279045999999999E-3</v>
      </c>
      <c r="M574" s="161">
        <v>9.6943490000000001E-4</v>
      </c>
      <c r="N574" s="161">
        <v>1.4126970999999999E-3</v>
      </c>
      <c r="O574" s="161">
        <v>5.0624958999999998E-4</v>
      </c>
      <c r="P574" s="161">
        <v>0</v>
      </c>
      <c r="Q574" s="161">
        <v>1.296769E-2</v>
      </c>
      <c r="R574" s="161">
        <v>1.5265319999999999E-3</v>
      </c>
      <c r="T574" s="89">
        <f t="shared" si="99"/>
        <v>1.1532922413793103</v>
      </c>
    </row>
    <row r="575" spans="1:20">
      <c r="A575" s="29" t="s">
        <v>52</v>
      </c>
      <c r="B575" s="194" t="s">
        <v>3428</v>
      </c>
      <c r="C575" s="87">
        <f t="shared" si="95"/>
        <v>0.27136473475</v>
      </c>
      <c r="D575" s="90">
        <f t="shared" si="96"/>
        <v>1.5256511400000001E-2</v>
      </c>
      <c r="E575" s="90">
        <f t="shared" si="97"/>
        <v>8.3927410499999994E-2</v>
      </c>
      <c r="F575" s="91">
        <f t="shared" si="98"/>
        <v>1.6180302849999998E-2</v>
      </c>
      <c r="G575" s="192">
        <v>0.15600051000000001</v>
      </c>
      <c r="H575" s="161">
        <v>5.5029937000000001E-3</v>
      </c>
      <c r="I575" s="161">
        <v>7.6963327999999998E-2</v>
      </c>
      <c r="J575" s="161">
        <v>9.8351206000000004E-3</v>
      </c>
      <c r="K575" s="161">
        <v>2.5958994000000002E-3</v>
      </c>
      <c r="L575" s="161">
        <v>2.8254914E-3</v>
      </c>
      <c r="M575" s="161">
        <v>1.4610888E-3</v>
      </c>
      <c r="N575" s="161">
        <v>2.6914098999999999E-3</v>
      </c>
      <c r="O575" s="161">
        <v>8.3966854999999998E-4</v>
      </c>
      <c r="P575" s="161">
        <v>0</v>
      </c>
      <c r="Q575" s="161">
        <v>1.1017071E-2</v>
      </c>
      <c r="R575" s="161">
        <v>1.6321534E-3</v>
      </c>
      <c r="T575" s="89">
        <f t="shared" si="99"/>
        <v>1.3448319827586206</v>
      </c>
    </row>
    <row r="576" spans="1:20">
      <c r="A576" s="29" t="s">
        <v>52</v>
      </c>
      <c r="B576" s="194" t="s">
        <v>3429</v>
      </c>
      <c r="C576" s="87">
        <f t="shared" si="95"/>
        <v>0.38786705267999999</v>
      </c>
      <c r="D576" s="90">
        <f t="shared" si="96"/>
        <v>2.5561968400000003E-2</v>
      </c>
      <c r="E576" s="90">
        <f t="shared" si="97"/>
        <v>0.1184093958</v>
      </c>
      <c r="F576" s="91">
        <f t="shared" si="98"/>
        <v>1.6980108479999999E-2</v>
      </c>
      <c r="G576" s="192">
        <v>0.22691558000000001</v>
      </c>
      <c r="H576" s="161">
        <v>4.5675322000000001E-3</v>
      </c>
      <c r="I576" s="161">
        <v>0.11280909</v>
      </c>
      <c r="J576" s="161">
        <v>2.0038434000000001E-2</v>
      </c>
      <c r="K576" s="161">
        <v>3.1693339000000002E-3</v>
      </c>
      <c r="L576" s="161">
        <v>2.3542005E-3</v>
      </c>
      <c r="M576" s="161">
        <v>1.0327736000000001E-3</v>
      </c>
      <c r="N576" s="161">
        <v>2.0198042000000001E-3</v>
      </c>
      <c r="O576" s="161">
        <v>5.3078638E-4</v>
      </c>
      <c r="P576" s="161">
        <v>0</v>
      </c>
      <c r="Q576" s="161">
        <v>1.2527809000000001E-2</v>
      </c>
      <c r="R576" s="161">
        <v>1.9017089000000001E-3</v>
      </c>
      <c r="T576" s="89">
        <f t="shared" si="99"/>
        <v>1.9561687931034482</v>
      </c>
    </row>
    <row r="577" spans="1:20">
      <c r="A577" s="29" t="s">
        <v>52</v>
      </c>
      <c r="B577" s="194" t="s">
        <v>3430</v>
      </c>
      <c r="C577" s="87">
        <f t="shared" si="95"/>
        <v>0.23508887291000002</v>
      </c>
      <c r="D577" s="90">
        <f t="shared" si="96"/>
        <v>1.4082409000000001E-2</v>
      </c>
      <c r="E577" s="90">
        <f t="shared" si="97"/>
        <v>9.8083471500000005E-2</v>
      </c>
      <c r="F577" s="91">
        <f t="shared" si="98"/>
        <v>1.858662241E-2</v>
      </c>
      <c r="G577" s="192">
        <v>0.10433637</v>
      </c>
      <c r="H577" s="161">
        <v>4.530877E-3</v>
      </c>
      <c r="I577" s="161">
        <v>9.2162538000000002E-2</v>
      </c>
      <c r="J577" s="161">
        <v>9.6725665000000002E-3</v>
      </c>
      <c r="K577" s="161">
        <v>1.8276371E-3</v>
      </c>
      <c r="L577" s="161">
        <v>2.5822053999999999E-3</v>
      </c>
      <c r="M577" s="161">
        <v>1.3900564999999999E-3</v>
      </c>
      <c r="N577" s="161">
        <v>2.5559667E-3</v>
      </c>
      <c r="O577" s="161">
        <v>7.1075141000000001E-4</v>
      </c>
      <c r="P577" s="161">
        <v>0</v>
      </c>
      <c r="Q577" s="161">
        <v>1.2612584E-2</v>
      </c>
      <c r="R577" s="161">
        <v>2.7073203000000001E-3</v>
      </c>
      <c r="T577" s="89">
        <f t="shared" si="99"/>
        <v>0.89945146551724131</v>
      </c>
    </row>
    <row r="578" spans="1:20">
      <c r="A578" s="29" t="s">
        <v>52</v>
      </c>
      <c r="B578" s="194" t="s">
        <v>3431</v>
      </c>
      <c r="C578" s="87">
        <f t="shared" si="95"/>
        <v>0.28618623008999999</v>
      </c>
      <c r="D578" s="90">
        <f t="shared" si="96"/>
        <v>1.7463380600000002E-2</v>
      </c>
      <c r="E578" s="90">
        <f t="shared" si="97"/>
        <v>0.1058524035</v>
      </c>
      <c r="F578" s="91">
        <f t="shared" si="98"/>
        <v>1.6714875989999999E-2</v>
      </c>
      <c r="G578" s="192">
        <v>0.14615557000000001</v>
      </c>
      <c r="H578" s="161">
        <v>4.3125819000000001E-3</v>
      </c>
      <c r="I578" s="161">
        <v>0.1003525</v>
      </c>
      <c r="J578" s="161">
        <v>1.3283029E-2</v>
      </c>
      <c r="K578" s="161">
        <v>2.0821439000000001E-3</v>
      </c>
      <c r="L578" s="161">
        <v>2.0982077000000002E-3</v>
      </c>
      <c r="M578" s="161">
        <v>1.1873216000000001E-3</v>
      </c>
      <c r="N578" s="161">
        <v>2.3146162999999999E-3</v>
      </c>
      <c r="O578" s="161">
        <v>6.8827148999999995E-4</v>
      </c>
      <c r="P578" s="161">
        <v>0</v>
      </c>
      <c r="Q578" s="161">
        <v>1.1337943E-2</v>
      </c>
      <c r="R578" s="161">
        <v>2.3740452E-3</v>
      </c>
      <c r="T578" s="89">
        <f t="shared" si="99"/>
        <v>1.2599618103448276</v>
      </c>
    </row>
    <row r="579" spans="1:20">
      <c r="A579" s="29" t="s">
        <v>52</v>
      </c>
      <c r="B579" s="194" t="s">
        <v>3432</v>
      </c>
      <c r="C579" s="87">
        <f t="shared" si="95"/>
        <v>0.25502515223</v>
      </c>
      <c r="D579" s="90">
        <f t="shared" si="96"/>
        <v>1.7756570999999999E-2</v>
      </c>
      <c r="E579" s="90">
        <f t="shared" si="97"/>
        <v>7.8038858419999996E-2</v>
      </c>
      <c r="F579" s="91">
        <f t="shared" si="98"/>
        <v>1.464188281E-2</v>
      </c>
      <c r="G579" s="192">
        <v>0.14458784</v>
      </c>
      <c r="H579" s="161">
        <v>2.4013890999999999E-3</v>
      </c>
      <c r="I579" s="161">
        <v>7.5055465000000002E-2</v>
      </c>
      <c r="J579" s="161">
        <v>1.5158296999999999E-2</v>
      </c>
      <c r="K579" s="161">
        <v>1.3978649000000001E-3</v>
      </c>
      <c r="L579" s="161">
        <v>1.2004091E-3</v>
      </c>
      <c r="M579" s="161">
        <v>5.8200432000000003E-4</v>
      </c>
      <c r="N579" s="161">
        <v>1.1699166E-3</v>
      </c>
      <c r="O579" s="161">
        <v>3.0491507E-4</v>
      </c>
      <c r="P579" s="161">
        <v>0</v>
      </c>
      <c r="Q579" s="161">
        <v>1.2478807E-2</v>
      </c>
      <c r="R579" s="161">
        <v>6.8824413999999995E-4</v>
      </c>
      <c r="T579" s="89">
        <f t="shared" si="99"/>
        <v>1.2464468965517241</v>
      </c>
    </row>
    <row r="580" spans="1:20">
      <c r="A580" s="29" t="s">
        <v>52</v>
      </c>
      <c r="B580" s="194" t="s">
        <v>3433</v>
      </c>
      <c r="C580" s="87">
        <f t="shared" si="95"/>
        <v>0.24422649601999999</v>
      </c>
      <c r="D580" s="90">
        <f t="shared" si="96"/>
        <v>1.7078543599999999E-2</v>
      </c>
      <c r="E580" s="90">
        <f t="shared" si="97"/>
        <v>9.2701567009999999E-2</v>
      </c>
      <c r="F580" s="91">
        <f t="shared" si="98"/>
        <v>1.526510541E-2</v>
      </c>
      <c r="G580" s="192">
        <v>0.11918128</v>
      </c>
      <c r="H580" s="161">
        <v>3.2201127E-3</v>
      </c>
      <c r="I580" s="161">
        <v>8.8664120999999999E-2</v>
      </c>
      <c r="J580" s="161">
        <v>1.4422567000000001E-2</v>
      </c>
      <c r="K580" s="161">
        <v>1.3022077999999999E-3</v>
      </c>
      <c r="L580" s="161">
        <v>1.3537688E-3</v>
      </c>
      <c r="M580" s="161">
        <v>8.1733331000000001E-4</v>
      </c>
      <c r="N580" s="161">
        <v>1.4562341999999999E-3</v>
      </c>
      <c r="O580" s="161">
        <v>4.6019395000000002E-4</v>
      </c>
      <c r="P580" s="161">
        <v>0</v>
      </c>
      <c r="Q580" s="161">
        <v>1.2678194E-2</v>
      </c>
      <c r="R580" s="161">
        <v>6.7048325999999998E-4</v>
      </c>
      <c r="T580" s="89">
        <f t="shared" si="99"/>
        <v>1.0274248275862068</v>
      </c>
    </row>
    <row r="581" spans="1:20">
      <c r="A581" s="29" t="s">
        <v>52</v>
      </c>
      <c r="B581" s="194" t="s">
        <v>3434</v>
      </c>
      <c r="C581" s="87">
        <f t="shared" si="95"/>
        <v>0.4546733711</v>
      </c>
      <c r="D581" s="90">
        <f t="shared" si="96"/>
        <v>2.7182072499999998E-2</v>
      </c>
      <c r="E581" s="90">
        <f t="shared" si="97"/>
        <v>0.166591039</v>
      </c>
      <c r="F581" s="91">
        <f t="shared" si="98"/>
        <v>2.9972759599999999E-2</v>
      </c>
      <c r="G581" s="192">
        <v>0.23092750000000001</v>
      </c>
      <c r="H581" s="161">
        <v>1.0326750000000001E-2</v>
      </c>
      <c r="I581" s="161">
        <v>0.15355447</v>
      </c>
      <c r="J581" s="161">
        <v>1.7167256999999998E-2</v>
      </c>
      <c r="K581" s="161">
        <v>4.8982957000000002E-3</v>
      </c>
      <c r="L581" s="161">
        <v>5.1165198000000002E-3</v>
      </c>
      <c r="M581" s="161">
        <v>2.709819E-3</v>
      </c>
      <c r="N581" s="161">
        <v>4.2521553999999998E-3</v>
      </c>
      <c r="O581" s="161">
        <v>1.3365110999999999E-3</v>
      </c>
      <c r="P581" s="161">
        <v>0</v>
      </c>
      <c r="Q581" s="161">
        <v>2.0549924000000001E-2</v>
      </c>
      <c r="R581" s="161">
        <v>3.8341691000000002E-3</v>
      </c>
      <c r="T581" s="89">
        <f t="shared" si="99"/>
        <v>1.9907543103448275</v>
      </c>
    </row>
    <row r="582" spans="1:20">
      <c r="A582" s="29" t="s">
        <v>52</v>
      </c>
      <c r="B582" s="194" t="s">
        <v>3435</v>
      </c>
      <c r="C582" s="87">
        <f t="shared" si="95"/>
        <v>0.22398383394999999</v>
      </c>
      <c r="D582" s="90">
        <f t="shared" si="96"/>
        <v>1.2811870100000001E-2</v>
      </c>
      <c r="E582" s="90">
        <f t="shared" si="97"/>
        <v>7.3663925899999996E-2</v>
      </c>
      <c r="F582" s="91">
        <f t="shared" si="98"/>
        <v>1.3274117949999999E-2</v>
      </c>
      <c r="G582" s="192">
        <v>0.12423392</v>
      </c>
      <c r="H582" s="161">
        <v>4.3481283999999999E-3</v>
      </c>
      <c r="I582" s="161">
        <v>6.8157986000000004E-2</v>
      </c>
      <c r="J582" s="161">
        <v>8.5455424999999995E-3</v>
      </c>
      <c r="K582" s="161">
        <v>2.0719311E-3</v>
      </c>
      <c r="L582" s="161">
        <v>2.1943965000000001E-3</v>
      </c>
      <c r="M582" s="161">
        <v>1.1578115000000001E-3</v>
      </c>
      <c r="N582" s="161">
        <v>2.1242636000000001E-3</v>
      </c>
      <c r="O582" s="161">
        <v>6.6899324999999997E-4</v>
      </c>
      <c r="P582" s="161">
        <v>0</v>
      </c>
      <c r="Q582" s="161">
        <v>8.8881190999999995E-3</v>
      </c>
      <c r="R582" s="161">
        <v>1.5927420000000001E-3</v>
      </c>
      <c r="T582" s="89">
        <f t="shared" si="99"/>
        <v>1.0709820689655172</v>
      </c>
    </row>
    <row r="583" spans="1:20">
      <c r="A583" s="29" t="s">
        <v>52</v>
      </c>
      <c r="B583" s="194" t="s">
        <v>3436</v>
      </c>
      <c r="C583" s="87">
        <f t="shared" si="95"/>
        <v>0.27307010634999995</v>
      </c>
      <c r="D583" s="90">
        <f t="shared" si="96"/>
        <v>1.5204690999999999E-2</v>
      </c>
      <c r="E583" s="90">
        <f t="shared" si="97"/>
        <v>9.0416337499999999E-2</v>
      </c>
      <c r="F583" s="91">
        <f t="shared" si="98"/>
        <v>1.7328637849999998E-2</v>
      </c>
      <c r="G583" s="192">
        <v>0.15012043999999999</v>
      </c>
      <c r="H583" s="161">
        <v>5.3357578999999999E-3</v>
      </c>
      <c r="I583" s="161">
        <v>8.3593865000000003E-2</v>
      </c>
      <c r="J583" s="161">
        <v>9.7907111999999998E-3</v>
      </c>
      <c r="K583" s="161">
        <v>2.5659172000000001E-3</v>
      </c>
      <c r="L583" s="161">
        <v>2.8480625999999999E-3</v>
      </c>
      <c r="M583" s="161">
        <v>1.4867146000000001E-3</v>
      </c>
      <c r="N583" s="161">
        <v>2.8598845000000002E-3</v>
      </c>
      <c r="O583" s="161">
        <v>8.4249325000000002E-4</v>
      </c>
      <c r="P583" s="161">
        <v>0</v>
      </c>
      <c r="Q583" s="161">
        <v>1.1254521E-2</v>
      </c>
      <c r="R583" s="161">
        <v>2.3717390999999999E-3</v>
      </c>
      <c r="T583" s="89">
        <f t="shared" si="99"/>
        <v>1.2941417241379309</v>
      </c>
    </row>
    <row r="584" spans="1:20">
      <c r="A584" s="29" t="s">
        <v>52</v>
      </c>
      <c r="B584" s="194" t="s">
        <v>3437</v>
      </c>
      <c r="C584" s="87">
        <f t="shared" si="95"/>
        <v>0.22544223353999998</v>
      </c>
      <c r="D584" s="90">
        <f t="shared" si="96"/>
        <v>1.2700077200000002E-2</v>
      </c>
      <c r="E584" s="90">
        <f t="shared" si="97"/>
        <v>7.3981429000000001E-2</v>
      </c>
      <c r="F584" s="91">
        <f t="shared" si="98"/>
        <v>1.3723377340000001E-2</v>
      </c>
      <c r="G584" s="192">
        <v>0.12503734999999999</v>
      </c>
      <c r="H584" s="161">
        <v>4.4750956999999999E-3</v>
      </c>
      <c r="I584" s="161">
        <v>6.8297654999999999E-2</v>
      </c>
      <c r="J584" s="161">
        <v>8.2524771000000007E-3</v>
      </c>
      <c r="K584" s="161">
        <v>2.1409418999999998E-3</v>
      </c>
      <c r="L584" s="161">
        <v>2.3066582000000001E-3</v>
      </c>
      <c r="M584" s="161">
        <v>1.2086783E-3</v>
      </c>
      <c r="N584" s="161">
        <v>2.2430949E-3</v>
      </c>
      <c r="O584" s="161">
        <v>6.9376804000000005E-4</v>
      </c>
      <c r="P584" s="161">
        <v>0</v>
      </c>
      <c r="Q584" s="161">
        <v>9.0393069999999999E-3</v>
      </c>
      <c r="R584" s="161">
        <v>1.7472074000000001E-3</v>
      </c>
      <c r="T584" s="89">
        <f t="shared" si="99"/>
        <v>1.0779081896551723</v>
      </c>
    </row>
    <row r="585" spans="1:20">
      <c r="A585" s="29" t="s">
        <v>52</v>
      </c>
      <c r="B585" s="194" t="s">
        <v>3438</v>
      </c>
      <c r="C585" s="87">
        <f t="shared" si="95"/>
        <v>0.20172374284</v>
      </c>
      <c r="D585" s="90">
        <f t="shared" si="96"/>
        <v>1.1223309300000001E-2</v>
      </c>
      <c r="E585" s="90">
        <f t="shared" si="97"/>
        <v>6.8380243899999998E-2</v>
      </c>
      <c r="F585" s="91">
        <f t="shared" si="98"/>
        <v>1.295690964E-2</v>
      </c>
      <c r="G585" s="192">
        <v>0.10916328</v>
      </c>
      <c r="H585" s="161">
        <v>3.9047704999999999E-3</v>
      </c>
      <c r="I585" s="161">
        <v>6.3376271999999997E-2</v>
      </c>
      <c r="J585" s="161">
        <v>7.2375909000000002E-3</v>
      </c>
      <c r="K585" s="161">
        <v>1.8900718E-3</v>
      </c>
      <c r="L585" s="161">
        <v>2.0956465999999998E-3</v>
      </c>
      <c r="M585" s="161">
        <v>1.0992014000000001E-3</v>
      </c>
      <c r="N585" s="161">
        <v>2.1272409000000002E-3</v>
      </c>
      <c r="O585" s="161">
        <v>6.2180123999999997E-4</v>
      </c>
      <c r="P585" s="161">
        <v>0</v>
      </c>
      <c r="Q585" s="161">
        <v>8.2932622999999997E-3</v>
      </c>
      <c r="R585" s="161">
        <v>1.9146052000000001E-3</v>
      </c>
      <c r="T585" s="89">
        <f t="shared" si="99"/>
        <v>0.94106275862068967</v>
      </c>
    </row>
    <row r="586" spans="1:20">
      <c r="A586" s="29" t="s">
        <v>52</v>
      </c>
      <c r="B586" s="194" t="s">
        <v>3439</v>
      </c>
      <c r="C586" s="87">
        <f t="shared" si="95"/>
        <v>0.36876860310000004</v>
      </c>
      <c r="D586" s="90">
        <f t="shared" si="96"/>
        <v>2.2455081700000001E-2</v>
      </c>
      <c r="E586" s="90">
        <f t="shared" si="97"/>
        <v>0.13501512470000002</v>
      </c>
      <c r="F586" s="91">
        <f t="shared" si="98"/>
        <v>1.9180006700000002E-2</v>
      </c>
      <c r="G586" s="192">
        <v>0.19211839</v>
      </c>
      <c r="H586" s="161">
        <v>7.0884058999999998E-3</v>
      </c>
      <c r="I586" s="161">
        <v>0.12620157000000001</v>
      </c>
      <c r="J586" s="161">
        <v>1.5962502999999999E-2</v>
      </c>
      <c r="K586" s="161">
        <v>3.4195089999999998E-3</v>
      </c>
      <c r="L586" s="161">
        <v>3.0730697000000001E-3</v>
      </c>
      <c r="M586" s="161">
        <v>1.7251488E-3</v>
      </c>
      <c r="N586" s="161">
        <v>2.7080847000000002E-3</v>
      </c>
      <c r="O586" s="161">
        <v>1.0528559E-3</v>
      </c>
      <c r="P586" s="161">
        <v>0</v>
      </c>
      <c r="Q586" s="161">
        <v>1.2707503E-2</v>
      </c>
      <c r="R586" s="161">
        <v>2.7115631000000002E-3</v>
      </c>
      <c r="T586" s="89">
        <f t="shared" si="99"/>
        <v>1.6561930172413792</v>
      </c>
    </row>
    <row r="587" spans="1:20">
      <c r="A587" s="29" t="s">
        <v>52</v>
      </c>
      <c r="B587" s="194" t="s">
        <v>3440</v>
      </c>
      <c r="C587" s="87">
        <f t="shared" si="95"/>
        <v>0.21066971274000001</v>
      </c>
      <c r="D587" s="90">
        <f t="shared" si="96"/>
        <v>1.15531147E-2</v>
      </c>
      <c r="E587" s="90">
        <f t="shared" si="97"/>
        <v>7.97410806E-2</v>
      </c>
      <c r="F587" s="91">
        <f t="shared" si="98"/>
        <v>1.4984007439999999E-2</v>
      </c>
      <c r="G587" s="192">
        <v>0.10439151000000001</v>
      </c>
      <c r="H587" s="161">
        <v>3.7437986000000002E-3</v>
      </c>
      <c r="I587" s="161">
        <v>7.4838542999999993E-2</v>
      </c>
      <c r="J587" s="161">
        <v>7.5010900999999998E-3</v>
      </c>
      <c r="K587" s="161">
        <v>1.8820467999999999E-3</v>
      </c>
      <c r="L587" s="161">
        <v>2.1699777999999999E-3</v>
      </c>
      <c r="M587" s="161">
        <v>1.158739E-3</v>
      </c>
      <c r="N587" s="161">
        <v>2.4215059999999999E-3</v>
      </c>
      <c r="O587" s="161">
        <v>6.3846134000000005E-4</v>
      </c>
      <c r="P587" s="161">
        <v>0</v>
      </c>
      <c r="Q587" s="161">
        <v>8.9303765999999996E-3</v>
      </c>
      <c r="R587" s="161">
        <v>2.9936634999999999E-3</v>
      </c>
      <c r="T587" s="89">
        <f t="shared" si="99"/>
        <v>0.89992681034482758</v>
      </c>
    </row>
    <row r="588" spans="1:20">
      <c r="A588" s="29" t="s">
        <v>52</v>
      </c>
      <c r="B588" s="194" t="s">
        <v>3441</v>
      </c>
      <c r="C588" s="87">
        <f t="shared" si="95"/>
        <v>0.26001411017999998</v>
      </c>
      <c r="D588" s="90">
        <f t="shared" si="96"/>
        <v>1.55812122E-2</v>
      </c>
      <c r="E588" s="90">
        <f t="shared" si="97"/>
        <v>8.7697709600000007E-2</v>
      </c>
      <c r="F588" s="91">
        <f t="shared" si="98"/>
        <v>1.429296838E-2</v>
      </c>
      <c r="G588" s="192">
        <v>0.14244222000000001</v>
      </c>
      <c r="H588" s="161">
        <v>4.6237097E-3</v>
      </c>
      <c r="I588" s="161">
        <v>8.1890250999999997E-2</v>
      </c>
      <c r="J588" s="161">
        <v>1.1221264E-2</v>
      </c>
      <c r="K588" s="161">
        <v>2.1837876000000002E-3</v>
      </c>
      <c r="L588" s="161">
        <v>2.1761606000000001E-3</v>
      </c>
      <c r="M588" s="161">
        <v>1.1837489E-3</v>
      </c>
      <c r="N588" s="161">
        <v>2.1042806999999998E-3</v>
      </c>
      <c r="O588" s="161">
        <v>6.9864278E-4</v>
      </c>
      <c r="P588" s="161">
        <v>0</v>
      </c>
      <c r="Q588" s="161">
        <v>1.0001708E-2</v>
      </c>
      <c r="R588" s="161">
        <v>1.4883368999999999E-3</v>
      </c>
      <c r="T588" s="89">
        <f t="shared" si="99"/>
        <v>1.2279501724137931</v>
      </c>
    </row>
    <row r="589" spans="1:20">
      <c r="A589" s="29" t="s">
        <v>52</v>
      </c>
      <c r="B589" s="194" t="s">
        <v>3442</v>
      </c>
      <c r="C589" s="87">
        <f t="shared" si="95"/>
        <v>0.50693226700000005</v>
      </c>
      <c r="D589" s="90">
        <f t="shared" si="96"/>
        <v>3.3871081499999997E-2</v>
      </c>
      <c r="E589" s="90">
        <f t="shared" si="97"/>
        <v>0.19314175380000001</v>
      </c>
      <c r="F589" s="91">
        <f t="shared" si="98"/>
        <v>3.5602171699999997E-2</v>
      </c>
      <c r="G589" s="192">
        <v>0.24431726000000001</v>
      </c>
      <c r="H589" s="161">
        <v>7.4164633000000004E-3</v>
      </c>
      <c r="I589" s="161">
        <v>0.18387405000000001</v>
      </c>
      <c r="J589" s="161">
        <v>2.7045375E-2</v>
      </c>
      <c r="K589" s="161">
        <v>3.5349820999999999E-3</v>
      </c>
      <c r="L589" s="161">
        <v>3.2907244000000002E-3</v>
      </c>
      <c r="M589" s="161">
        <v>1.8512405E-3</v>
      </c>
      <c r="N589" s="161">
        <v>2.4793887000000001E-3</v>
      </c>
      <c r="O589" s="161">
        <v>9.5932229999999997E-4</v>
      </c>
      <c r="P589" s="161">
        <v>0</v>
      </c>
      <c r="Q589" s="161">
        <v>2.8911692999999999E-2</v>
      </c>
      <c r="R589" s="161">
        <v>3.2517676999999998E-3</v>
      </c>
      <c r="T589" s="89">
        <f t="shared" si="99"/>
        <v>2.1061832758620689</v>
      </c>
    </row>
    <row r="590" spans="1:20">
      <c r="A590" s="29" t="s">
        <v>52</v>
      </c>
      <c r="B590" s="194" t="s">
        <v>3443</v>
      </c>
      <c r="C590" s="87">
        <f t="shared" si="95"/>
        <v>0.24155740444999999</v>
      </c>
      <c r="D590" s="90">
        <f t="shared" si="96"/>
        <v>1.5157280299999999E-2</v>
      </c>
      <c r="E590" s="90">
        <f t="shared" si="97"/>
        <v>7.8500416889999994E-2</v>
      </c>
      <c r="F590" s="91">
        <f t="shared" si="98"/>
        <v>1.1151147259999999E-2</v>
      </c>
      <c r="G590" s="192">
        <v>0.13674855999999999</v>
      </c>
      <c r="H590" s="161">
        <v>2.9541022000000002E-3</v>
      </c>
      <c r="I590" s="161">
        <v>7.4812335999999993E-2</v>
      </c>
      <c r="J590" s="161">
        <v>1.2389901E-2</v>
      </c>
      <c r="K590" s="161">
        <v>1.4159889000000001E-3</v>
      </c>
      <c r="L590" s="161">
        <v>1.3513904E-3</v>
      </c>
      <c r="M590" s="161">
        <v>7.3397868999999999E-4</v>
      </c>
      <c r="N590" s="161">
        <v>1.2123128E-3</v>
      </c>
      <c r="O590" s="161">
        <v>4.3932375999999998E-4</v>
      </c>
      <c r="P590" s="161">
        <v>0</v>
      </c>
      <c r="Q590" s="161">
        <v>8.4476884000000002E-3</v>
      </c>
      <c r="R590" s="161">
        <v>1.0518223000000001E-3</v>
      </c>
      <c r="T590" s="89">
        <f t="shared" si="99"/>
        <v>1.1788668965517239</v>
      </c>
    </row>
    <row r="591" spans="1:20">
      <c r="A591" s="29" t="s">
        <v>52</v>
      </c>
      <c r="B591" s="194" t="s">
        <v>3444</v>
      </c>
      <c r="C591" s="87">
        <f t="shared" si="95"/>
        <v>0.43019225319999999</v>
      </c>
      <c r="D591" s="90">
        <f t="shared" si="96"/>
        <v>2.0931849900000001E-2</v>
      </c>
      <c r="E591" s="90">
        <f t="shared" si="97"/>
        <v>0.152096965</v>
      </c>
      <c r="F591" s="91">
        <f t="shared" si="98"/>
        <v>2.3513278299999999E-2</v>
      </c>
      <c r="G591" s="192">
        <v>0.23365016</v>
      </c>
      <c r="H591" s="161">
        <v>6.4287236999999997E-3</v>
      </c>
      <c r="I591" s="161">
        <v>0.14370371000000001</v>
      </c>
      <c r="J591" s="161">
        <v>1.4117026E-2</v>
      </c>
      <c r="K591" s="161">
        <v>3.4064887999999999E-3</v>
      </c>
      <c r="L591" s="161">
        <v>3.4083350999999998E-3</v>
      </c>
      <c r="M591" s="161">
        <v>1.9645312999999999E-3</v>
      </c>
      <c r="N591" s="161">
        <v>3.4955504000000002E-3</v>
      </c>
      <c r="O591" s="161">
        <v>1.0114537000000001E-3</v>
      </c>
      <c r="P591" s="161">
        <v>0</v>
      </c>
      <c r="Q591" s="161">
        <v>1.2693836E-2</v>
      </c>
      <c r="R591" s="161">
        <v>6.3124382000000001E-3</v>
      </c>
      <c r="T591" s="89">
        <f t="shared" si="99"/>
        <v>2.0142255172413792</v>
      </c>
    </row>
    <row r="592" spans="1:20">
      <c r="A592" s="29" t="s">
        <v>52</v>
      </c>
      <c r="B592" s="194" t="s">
        <v>3445</v>
      </c>
      <c r="C592" s="87">
        <f t="shared" si="95"/>
        <v>0.38735544175000003</v>
      </c>
      <c r="D592" s="90">
        <f t="shared" si="96"/>
        <v>2.2516739099999999E-2</v>
      </c>
      <c r="E592" s="90">
        <f t="shared" si="97"/>
        <v>0.13943078090000002</v>
      </c>
      <c r="F592" s="91">
        <f t="shared" si="98"/>
        <v>1.8675141749999999E-2</v>
      </c>
      <c r="G592" s="192">
        <v>0.20673278</v>
      </c>
      <c r="H592" s="161">
        <v>6.0571262000000004E-3</v>
      </c>
      <c r="I592" s="161">
        <v>0.13185835000000001</v>
      </c>
      <c r="J592" s="161">
        <v>1.695257E-2</v>
      </c>
      <c r="K592" s="161">
        <v>2.9297393999999999E-3</v>
      </c>
      <c r="L592" s="161">
        <v>2.6344297E-3</v>
      </c>
      <c r="M592" s="161">
        <v>1.5153047000000001E-3</v>
      </c>
      <c r="N592" s="161">
        <v>2.0270492E-3</v>
      </c>
      <c r="O592" s="161">
        <v>7.8750325000000003E-4</v>
      </c>
      <c r="P592" s="161">
        <v>0</v>
      </c>
      <c r="Q592" s="161">
        <v>1.3294123999999999E-2</v>
      </c>
      <c r="R592" s="161">
        <v>2.5664653000000001E-3</v>
      </c>
      <c r="T592" s="89">
        <f t="shared" si="99"/>
        <v>1.7821791379310343</v>
      </c>
    </row>
    <row r="593" spans="1:20">
      <c r="A593" s="29" t="s">
        <v>52</v>
      </c>
      <c r="B593" s="194" t="s">
        <v>3446</v>
      </c>
      <c r="C593" s="87">
        <f t="shared" si="95"/>
        <v>0.25984660035000001</v>
      </c>
      <c r="D593" s="90">
        <f t="shared" si="96"/>
        <v>1.4497185100000001E-2</v>
      </c>
      <c r="E593" s="90">
        <f t="shared" si="97"/>
        <v>8.6754738999999997E-2</v>
      </c>
      <c r="F593" s="91">
        <f t="shared" si="98"/>
        <v>1.6276766250000001E-2</v>
      </c>
      <c r="G593" s="192">
        <v>0.14231790999999999</v>
      </c>
      <c r="H593" s="161">
        <v>5.1563855E-3</v>
      </c>
      <c r="I593" s="161">
        <v>8.0178536999999994E-2</v>
      </c>
      <c r="J593" s="161">
        <v>9.3022855999999998E-3</v>
      </c>
      <c r="K593" s="161">
        <v>2.4844831E-3</v>
      </c>
      <c r="L593" s="161">
        <v>2.7104163999999999E-3</v>
      </c>
      <c r="M593" s="161">
        <v>1.4198164999999999E-3</v>
      </c>
      <c r="N593" s="161">
        <v>2.6789121999999999E-3</v>
      </c>
      <c r="O593" s="161">
        <v>8.0958145000000002E-4</v>
      </c>
      <c r="P593" s="161">
        <v>0</v>
      </c>
      <c r="Q593" s="161">
        <v>1.0507712000000001E-2</v>
      </c>
      <c r="R593" s="161">
        <v>2.2805605999999998E-3</v>
      </c>
      <c r="T593" s="89">
        <f t="shared" si="99"/>
        <v>1.2268785344827584</v>
      </c>
    </row>
    <row r="594" spans="1:20">
      <c r="A594" s="29" t="s">
        <v>52</v>
      </c>
      <c r="B594" s="194" t="s">
        <v>3447</v>
      </c>
      <c r="C594" s="87">
        <f t="shared" si="95"/>
        <v>0.35827103255000003</v>
      </c>
      <c r="D594" s="90">
        <f t="shared" si="96"/>
        <v>2.3913124699999996E-2</v>
      </c>
      <c r="E594" s="90">
        <f t="shared" si="97"/>
        <v>0.11983426565999999</v>
      </c>
      <c r="F594" s="91">
        <f t="shared" si="98"/>
        <v>3.1875152189999999E-2</v>
      </c>
      <c r="G594" s="192">
        <v>0.18264849</v>
      </c>
      <c r="H594" s="161">
        <v>2.7999739000000002E-3</v>
      </c>
      <c r="I594" s="161">
        <v>0.11618972</v>
      </c>
      <c r="J594" s="161">
        <v>2.0758507999999998E-2</v>
      </c>
      <c r="K594" s="161">
        <v>1.4434077000000001E-3</v>
      </c>
      <c r="L594" s="161">
        <v>1.711209E-3</v>
      </c>
      <c r="M594" s="161">
        <v>8.4457176000000001E-4</v>
      </c>
      <c r="N594" s="161">
        <v>1.6315853E-3</v>
      </c>
      <c r="O594" s="161">
        <v>4.4467349000000002E-4</v>
      </c>
      <c r="P594" s="161">
        <v>0</v>
      </c>
      <c r="Q594" s="161">
        <v>2.7607254000000001E-2</v>
      </c>
      <c r="R594" s="161">
        <v>2.1916394000000001E-3</v>
      </c>
      <c r="T594" s="89">
        <f t="shared" si="99"/>
        <v>1.574555948275862</v>
      </c>
    </row>
    <row r="595" spans="1:20">
      <c r="A595" s="29" t="s">
        <v>52</v>
      </c>
      <c r="B595" s="194" t="s">
        <v>3448</v>
      </c>
      <c r="C595" s="87">
        <f t="shared" si="95"/>
        <v>0.35098218236000001</v>
      </c>
      <c r="D595" s="90">
        <f t="shared" si="96"/>
        <v>2.3546320499999999E-2</v>
      </c>
      <c r="E595" s="90">
        <f t="shared" si="97"/>
        <v>0.11858599338</v>
      </c>
      <c r="F595" s="91">
        <f t="shared" si="98"/>
        <v>3.1880888480000001E-2</v>
      </c>
      <c r="G595" s="192">
        <v>0.17696898</v>
      </c>
      <c r="H595" s="161">
        <v>2.6807073000000002E-3</v>
      </c>
      <c r="I595" s="161">
        <v>0.11506804</v>
      </c>
      <c r="J595" s="161">
        <v>2.0488809E-2</v>
      </c>
      <c r="K595" s="161">
        <v>1.3569446000000001E-3</v>
      </c>
      <c r="L595" s="161">
        <v>1.7005669E-3</v>
      </c>
      <c r="M595" s="161">
        <v>8.3724608000000005E-4</v>
      </c>
      <c r="N595" s="161">
        <v>1.5990106999999999E-3</v>
      </c>
      <c r="O595" s="161">
        <v>3.9778787999999999E-4</v>
      </c>
      <c r="P595" s="161">
        <v>0</v>
      </c>
      <c r="Q595" s="161">
        <v>2.7763883E-2</v>
      </c>
      <c r="R595" s="161">
        <v>2.1202068999999998E-3</v>
      </c>
      <c r="T595" s="89">
        <f t="shared" si="99"/>
        <v>1.5255946551724138</v>
      </c>
    </row>
    <row r="596" spans="1:20">
      <c r="A596" s="29" t="s">
        <v>52</v>
      </c>
      <c r="B596" s="194" t="s">
        <v>3449</v>
      </c>
      <c r="C596" s="87">
        <f t="shared" si="95"/>
        <v>0.95357887006999997</v>
      </c>
      <c r="D596" s="90">
        <f t="shared" si="96"/>
        <v>6.4530824900000006E-2</v>
      </c>
      <c r="E596" s="90">
        <f t="shared" si="97"/>
        <v>0.31756783690000001</v>
      </c>
      <c r="F596" s="91">
        <f t="shared" si="98"/>
        <v>5.2528918269999995E-2</v>
      </c>
      <c r="G596" s="192">
        <v>0.51895128999999995</v>
      </c>
      <c r="H596" s="161">
        <v>5.5477514999999998E-3</v>
      </c>
      <c r="I596" s="161">
        <v>0.31099796000000002</v>
      </c>
      <c r="J596" s="161">
        <v>5.7159691999999998E-2</v>
      </c>
      <c r="K596" s="161">
        <v>4.7981771000000003E-3</v>
      </c>
      <c r="L596" s="161">
        <v>2.5729557999999999E-3</v>
      </c>
      <c r="M596" s="161">
        <v>1.0221253999999999E-3</v>
      </c>
      <c r="N596" s="161">
        <v>1.7249333E-3</v>
      </c>
      <c r="O596" s="161">
        <v>5.5468917E-4</v>
      </c>
      <c r="P596" s="161">
        <v>0</v>
      </c>
      <c r="Q596" s="161">
        <v>4.7115843999999997E-2</v>
      </c>
      <c r="R596" s="161">
        <v>3.1334518E-3</v>
      </c>
      <c r="T596" s="89">
        <f t="shared" si="99"/>
        <v>4.4737180172413789</v>
      </c>
    </row>
    <row r="597" spans="1:20">
      <c r="A597" s="29" t="s">
        <v>52</v>
      </c>
      <c r="B597" s="194" t="s">
        <v>3450</v>
      </c>
      <c r="C597" s="87">
        <f t="shared" si="95"/>
        <v>0.80513511289999995</v>
      </c>
      <c r="D597" s="90">
        <f t="shared" si="96"/>
        <v>5.55836252E-2</v>
      </c>
      <c r="E597" s="90">
        <f t="shared" si="97"/>
        <v>0.34627194889999996</v>
      </c>
      <c r="F597" s="91">
        <f t="shared" si="98"/>
        <v>5.5952038800000006E-2</v>
      </c>
      <c r="G597" s="192">
        <v>0.34732750000000001</v>
      </c>
      <c r="H597" s="161">
        <v>5.2429340000000003E-3</v>
      </c>
      <c r="I597" s="161">
        <v>0.33953696999999999</v>
      </c>
      <c r="J597" s="161">
        <v>5.15317E-2</v>
      </c>
      <c r="K597" s="161">
        <v>1.3397350000000001E-3</v>
      </c>
      <c r="L597" s="161">
        <v>2.7121901999999998E-3</v>
      </c>
      <c r="M597" s="161">
        <v>1.4920449E-3</v>
      </c>
      <c r="N597" s="161">
        <v>1.6746843E-3</v>
      </c>
      <c r="O597" s="161">
        <v>7.3817990000000003E-4</v>
      </c>
      <c r="P597" s="161">
        <v>0</v>
      </c>
      <c r="Q597" s="161">
        <v>5.1703680000000002E-2</v>
      </c>
      <c r="R597" s="161">
        <v>1.8354946E-3</v>
      </c>
      <c r="T597" s="89">
        <f t="shared" si="99"/>
        <v>2.9942025862068964</v>
      </c>
    </row>
    <row r="598" spans="1:20">
      <c r="A598" s="29" t="s">
        <v>52</v>
      </c>
      <c r="B598" s="194" t="s">
        <v>3451</v>
      </c>
      <c r="C598" s="87">
        <f t="shared" si="95"/>
        <v>0.86843249813000001</v>
      </c>
      <c r="D598" s="90">
        <f t="shared" si="96"/>
        <v>5.8889285400000005E-2</v>
      </c>
      <c r="E598" s="90">
        <f t="shared" si="97"/>
        <v>0.34512719179999996</v>
      </c>
      <c r="F598" s="91">
        <f t="shared" si="98"/>
        <v>5.546048093E-2</v>
      </c>
      <c r="G598" s="192">
        <v>0.40895554000000001</v>
      </c>
      <c r="H598" s="161">
        <v>5.6183759999999996E-3</v>
      </c>
      <c r="I598" s="161">
        <v>0.33810639999999997</v>
      </c>
      <c r="J598" s="161">
        <v>5.3718439999999999E-2</v>
      </c>
      <c r="K598" s="161">
        <v>2.677942E-3</v>
      </c>
      <c r="L598" s="161">
        <v>2.4929034E-3</v>
      </c>
      <c r="M598" s="161">
        <v>1.4024158E-3</v>
      </c>
      <c r="N598" s="161">
        <v>1.8782722999999999E-3</v>
      </c>
      <c r="O598" s="161">
        <v>7.2673903E-4</v>
      </c>
      <c r="P598" s="161">
        <v>0</v>
      </c>
      <c r="Q598" s="161">
        <v>5.0392078E-2</v>
      </c>
      <c r="R598" s="161">
        <v>2.4633915999999999E-3</v>
      </c>
      <c r="T598" s="89">
        <f t="shared" si="99"/>
        <v>3.5254787931034484</v>
      </c>
    </row>
    <row r="599" spans="1:20">
      <c r="A599" s="29" t="s">
        <v>52</v>
      </c>
      <c r="B599" s="194" t="s">
        <v>3452</v>
      </c>
      <c r="C599" s="87">
        <f t="shared" si="95"/>
        <v>0.33473584020000002</v>
      </c>
      <c r="D599" s="90">
        <f t="shared" si="96"/>
        <v>1.9442226999999999E-2</v>
      </c>
      <c r="E599" s="90">
        <f t="shared" si="97"/>
        <v>0.1131855279</v>
      </c>
      <c r="F599" s="91">
        <f t="shared" si="98"/>
        <v>1.88778353E-2</v>
      </c>
      <c r="G599" s="192">
        <v>0.18323025000000001</v>
      </c>
      <c r="H599" s="161">
        <v>6.6979798999999996E-3</v>
      </c>
      <c r="I599" s="161">
        <v>0.10477142</v>
      </c>
      <c r="J599" s="161">
        <v>1.3032512E-2</v>
      </c>
      <c r="K599" s="161">
        <v>3.2039846000000002E-3</v>
      </c>
      <c r="L599" s="161">
        <v>3.2057304000000001E-3</v>
      </c>
      <c r="M599" s="161">
        <v>1.7161279999999999E-3</v>
      </c>
      <c r="N599" s="161">
        <v>2.9514251000000002E-3</v>
      </c>
      <c r="O599" s="161">
        <v>1.0122353000000001E-3</v>
      </c>
      <c r="P599" s="161">
        <v>0</v>
      </c>
      <c r="Q599" s="161">
        <v>1.2544174E-2</v>
      </c>
      <c r="R599" s="161">
        <v>2.3700009E-3</v>
      </c>
      <c r="T599" s="89">
        <f t="shared" si="99"/>
        <v>1.5795711206896552</v>
      </c>
    </row>
    <row r="600" spans="1:20">
      <c r="A600" s="29" t="s">
        <v>52</v>
      </c>
      <c r="B600" s="194" t="s">
        <v>3453</v>
      </c>
      <c r="C600" s="87">
        <f t="shared" si="95"/>
        <v>0.26267353297000001</v>
      </c>
      <c r="D600" s="90">
        <f t="shared" si="96"/>
        <v>1.61789255E-2</v>
      </c>
      <c r="E600" s="90">
        <f t="shared" si="97"/>
        <v>0.10939987000000001</v>
      </c>
      <c r="F600" s="91">
        <f t="shared" si="98"/>
        <v>2.0519437469999999E-2</v>
      </c>
      <c r="G600" s="192">
        <v>0.11657530000000001</v>
      </c>
      <c r="H600" s="161">
        <v>6.1130793000000001E-3</v>
      </c>
      <c r="I600" s="161">
        <v>0.10152932000000001</v>
      </c>
      <c r="J600" s="161">
        <v>1.0810498E-2</v>
      </c>
      <c r="K600" s="161">
        <v>2.0404365999999998E-3</v>
      </c>
      <c r="L600" s="161">
        <v>3.3279909000000002E-3</v>
      </c>
      <c r="M600" s="161">
        <v>1.7574706999999999E-3</v>
      </c>
      <c r="N600" s="161">
        <v>2.7111838000000001E-3</v>
      </c>
      <c r="O600" s="161">
        <v>8.7884436999999998E-4</v>
      </c>
      <c r="P600" s="161">
        <v>0</v>
      </c>
      <c r="Q600" s="161">
        <v>1.5190235E-2</v>
      </c>
      <c r="R600" s="161">
        <v>1.7391742999999999E-3</v>
      </c>
      <c r="T600" s="89">
        <f t="shared" si="99"/>
        <v>1.0049594827586208</v>
      </c>
    </row>
    <row r="601" spans="1:20">
      <c r="A601" s="29" t="s">
        <v>52</v>
      </c>
      <c r="B601" s="194" t="s">
        <v>3454</v>
      </c>
      <c r="C601" s="87">
        <f t="shared" si="95"/>
        <v>0.24794015916000001</v>
      </c>
      <c r="D601" s="90">
        <f t="shared" si="96"/>
        <v>1.4832291600000002E-2</v>
      </c>
      <c r="E601" s="90">
        <f t="shared" si="97"/>
        <v>8.4983382400000015E-2</v>
      </c>
      <c r="F601" s="91">
        <f t="shared" si="98"/>
        <v>1.3542455160000001E-2</v>
      </c>
      <c r="G601" s="192">
        <v>0.13458202999999999</v>
      </c>
      <c r="H601" s="161">
        <v>4.5198762999999996E-3</v>
      </c>
      <c r="I601" s="161">
        <v>7.9315246000000006E-2</v>
      </c>
      <c r="J601" s="161">
        <v>1.0582047000000001E-2</v>
      </c>
      <c r="K601" s="161">
        <v>2.1480246999999999E-3</v>
      </c>
      <c r="L601" s="161">
        <v>2.1022199000000001E-3</v>
      </c>
      <c r="M601" s="161">
        <v>1.1482600999999999E-3</v>
      </c>
      <c r="N601" s="161">
        <v>1.9931415000000001E-3</v>
      </c>
      <c r="O601" s="161">
        <v>6.8153365999999997E-4</v>
      </c>
      <c r="P601" s="161">
        <v>0</v>
      </c>
      <c r="Q601" s="161">
        <v>9.3215025999999999E-3</v>
      </c>
      <c r="R601" s="161">
        <v>1.5462773999999999E-3</v>
      </c>
      <c r="T601" s="89">
        <f t="shared" si="99"/>
        <v>1.1601899137931033</v>
      </c>
    </row>
    <row r="602" spans="1:20">
      <c r="A602" s="29" t="s">
        <v>52</v>
      </c>
      <c r="B602" s="194" t="s">
        <v>3455</v>
      </c>
      <c r="C602" s="87">
        <f t="shared" si="95"/>
        <v>0.25508077603000001</v>
      </c>
      <c r="D602" s="90">
        <f t="shared" si="96"/>
        <v>1.779768663E-2</v>
      </c>
      <c r="E602" s="90">
        <f t="shared" si="97"/>
        <v>9.5079012579999997E-2</v>
      </c>
      <c r="F602" s="91">
        <f t="shared" si="98"/>
        <v>1.1474846820000001E-2</v>
      </c>
      <c r="G602" s="192">
        <v>0.13072923</v>
      </c>
      <c r="H602" s="161">
        <v>2.3464149000000001E-3</v>
      </c>
      <c r="I602" s="161">
        <v>9.2209922E-2</v>
      </c>
      <c r="J602" s="161">
        <v>1.6074867999999999E-2</v>
      </c>
      <c r="K602" s="161">
        <v>1.0318201E-3</v>
      </c>
      <c r="L602" s="161">
        <v>6.9099853000000001E-4</v>
      </c>
      <c r="M602" s="161">
        <v>5.2267568E-4</v>
      </c>
      <c r="N602" s="161">
        <v>9.7530157999999999E-4</v>
      </c>
      <c r="O602" s="161">
        <v>3.4027062000000001E-4</v>
      </c>
      <c r="P602" s="161">
        <v>0</v>
      </c>
      <c r="Q602" s="161">
        <v>9.7157148000000006E-3</v>
      </c>
      <c r="R602" s="161">
        <v>4.4355981999999998E-4</v>
      </c>
      <c r="T602" s="89">
        <f t="shared" si="99"/>
        <v>1.1269761206896551</v>
      </c>
    </row>
    <row r="603" spans="1:20">
      <c r="A603" s="29" t="s">
        <v>52</v>
      </c>
      <c r="B603" s="194" t="s">
        <v>3456</v>
      </c>
      <c r="C603" s="87">
        <f t="shared" si="95"/>
        <v>0.20242817789000001</v>
      </c>
      <c r="D603" s="90">
        <f t="shared" si="96"/>
        <v>1.5617904340000001E-2</v>
      </c>
      <c r="E603" s="90">
        <f t="shared" si="97"/>
        <v>7.0772756140000004E-2</v>
      </c>
      <c r="F603" s="91">
        <f t="shared" si="98"/>
        <v>1.3246507409999999E-2</v>
      </c>
      <c r="G603" s="192">
        <v>0.10279101</v>
      </c>
      <c r="H603" s="161">
        <v>9.2168898000000003E-4</v>
      </c>
      <c r="I603" s="161">
        <v>6.9619351999999995E-2</v>
      </c>
      <c r="J603" s="161">
        <v>1.4807585999999999E-2</v>
      </c>
      <c r="K603" s="161">
        <v>4.1081937000000002E-4</v>
      </c>
      <c r="L603" s="161">
        <v>3.9949897E-4</v>
      </c>
      <c r="M603" s="161">
        <v>2.3171516E-4</v>
      </c>
      <c r="N603" s="161">
        <v>4.6971584E-4</v>
      </c>
      <c r="O603" s="161">
        <v>1.3048017000000001E-4</v>
      </c>
      <c r="P603" s="161">
        <v>0</v>
      </c>
      <c r="Q603" s="161">
        <v>1.2488276E-2</v>
      </c>
      <c r="R603" s="161">
        <v>1.580354E-4</v>
      </c>
      <c r="T603" s="89">
        <f t="shared" si="99"/>
        <v>0.88612939655172407</v>
      </c>
    </row>
    <row r="604" spans="1:20">
      <c r="A604" s="29" t="s">
        <v>52</v>
      </c>
      <c r="B604" s="194" t="s">
        <v>3457</v>
      </c>
      <c r="C604" s="87">
        <f t="shared" si="95"/>
        <v>0.32442724936</v>
      </c>
      <c r="D604" s="90">
        <f t="shared" si="96"/>
        <v>2.3327110979999999E-2</v>
      </c>
      <c r="E604" s="90">
        <f t="shared" si="97"/>
        <v>9.3756180620000004E-2</v>
      </c>
      <c r="F604" s="91">
        <f t="shared" si="98"/>
        <v>2.4086557760000002E-2</v>
      </c>
      <c r="G604" s="192">
        <v>0.18325739999999999</v>
      </c>
      <c r="H604" s="161">
        <v>1.7220328999999999E-3</v>
      </c>
      <c r="I604" s="161">
        <v>9.1716878000000002E-2</v>
      </c>
      <c r="J604" s="161">
        <v>2.1039097E-2</v>
      </c>
      <c r="K604" s="161">
        <v>1.4893635E-3</v>
      </c>
      <c r="L604" s="161">
        <v>7.9865047999999996E-4</v>
      </c>
      <c r="M604" s="161">
        <v>3.1726972000000001E-4</v>
      </c>
      <c r="N604" s="161">
        <v>5.3542263E-4</v>
      </c>
      <c r="O604" s="161">
        <v>1.721766E-4</v>
      </c>
      <c r="P604" s="161">
        <v>0</v>
      </c>
      <c r="Q604" s="161">
        <v>2.2406328999999999E-2</v>
      </c>
      <c r="R604" s="161">
        <v>9.7262952999999997E-4</v>
      </c>
      <c r="T604" s="89">
        <f t="shared" si="99"/>
        <v>1.5798051724137929</v>
      </c>
    </row>
    <row r="605" spans="1:20">
      <c r="A605" s="29" t="s">
        <v>52</v>
      </c>
      <c r="B605" s="194" t="s">
        <v>3458</v>
      </c>
      <c r="C605" s="87">
        <f t="shared" si="95"/>
        <v>0.21227389787000001</v>
      </c>
      <c r="D605" s="90">
        <f t="shared" si="96"/>
        <v>1.1714444399999999E-2</v>
      </c>
      <c r="E605" s="90">
        <f t="shared" si="97"/>
        <v>5.9814879609999996E-2</v>
      </c>
      <c r="F605" s="91">
        <f t="shared" si="98"/>
        <v>1.4009273860000001E-2</v>
      </c>
      <c r="G605" s="192">
        <v>0.1267353</v>
      </c>
      <c r="H605" s="161">
        <v>2.7783382000000001E-3</v>
      </c>
      <c r="I605" s="161">
        <v>5.6240857999999998E-2</v>
      </c>
      <c r="J605" s="161">
        <v>8.9127550999999992E-3</v>
      </c>
      <c r="K605" s="161">
        <v>1.2742681000000001E-3</v>
      </c>
      <c r="L605" s="161">
        <v>1.5274212E-3</v>
      </c>
      <c r="M605" s="161">
        <v>7.9568341000000003E-4</v>
      </c>
      <c r="N605" s="161">
        <v>1.7282904000000001E-3</v>
      </c>
      <c r="O605" s="161">
        <v>4.3162083000000001E-4</v>
      </c>
      <c r="P605" s="161">
        <v>0</v>
      </c>
      <c r="Q605" s="161">
        <v>1.0991165000000001E-2</v>
      </c>
      <c r="R605" s="161">
        <v>8.5819762999999997E-4</v>
      </c>
      <c r="T605" s="89">
        <f t="shared" si="99"/>
        <v>1.0925456896551724</v>
      </c>
    </row>
    <row r="606" spans="1:20">
      <c r="A606" s="29" t="s">
        <v>52</v>
      </c>
      <c r="B606" s="194" t="s">
        <v>3459</v>
      </c>
      <c r="C606" s="87">
        <f t="shared" si="95"/>
        <v>0.47648841609999998</v>
      </c>
      <c r="D606" s="90">
        <f t="shared" si="96"/>
        <v>2.9821829899999996E-2</v>
      </c>
      <c r="E606" s="90">
        <f t="shared" si="97"/>
        <v>0.17166151429999998</v>
      </c>
      <c r="F606" s="91">
        <f t="shared" si="98"/>
        <v>2.41413719E-2</v>
      </c>
      <c r="G606" s="192">
        <v>0.25086370000000002</v>
      </c>
      <c r="H606" s="161">
        <v>7.8825742000000008E-3</v>
      </c>
      <c r="I606" s="161">
        <v>0.16186260999999999</v>
      </c>
      <c r="J606" s="161">
        <v>2.2746672999999999E-2</v>
      </c>
      <c r="K606" s="161">
        <v>3.7415624000000001E-3</v>
      </c>
      <c r="L606" s="161">
        <v>3.3335944999999998E-3</v>
      </c>
      <c r="M606" s="161">
        <v>1.9163301E-3</v>
      </c>
      <c r="N606" s="161">
        <v>3.158634E-3</v>
      </c>
      <c r="O606" s="161">
        <v>1.1707379999999999E-3</v>
      </c>
      <c r="P606" s="161">
        <v>0</v>
      </c>
      <c r="Q606" s="161">
        <v>1.7111208999999999E-2</v>
      </c>
      <c r="R606" s="161">
        <v>2.7007909000000001E-3</v>
      </c>
      <c r="T606" s="89">
        <f t="shared" si="99"/>
        <v>2.1626181034482759</v>
      </c>
    </row>
    <row r="607" spans="1:20">
      <c r="A607" s="29" t="s">
        <v>52</v>
      </c>
      <c r="B607" s="194" t="s">
        <v>3460</v>
      </c>
      <c r="C607" s="87">
        <f t="shared" si="95"/>
        <v>0.48160788101999996</v>
      </c>
      <c r="D607" s="90">
        <f t="shared" si="96"/>
        <v>3.1328945599999998E-2</v>
      </c>
      <c r="E607" s="90">
        <f t="shared" si="97"/>
        <v>0.13647223739999997</v>
      </c>
      <c r="F607" s="91">
        <f t="shared" si="98"/>
        <v>1.949401802E-2</v>
      </c>
      <c r="G607" s="192">
        <v>0.29431267999999999</v>
      </c>
      <c r="H607" s="161">
        <v>6.2182703000000002E-3</v>
      </c>
      <c r="I607" s="161">
        <v>0.12894391999999999</v>
      </c>
      <c r="J607" s="161">
        <v>2.3583318999999998E-2</v>
      </c>
      <c r="K607" s="161">
        <v>4.6626612999999999E-3</v>
      </c>
      <c r="L607" s="161">
        <v>3.0829653000000001E-3</v>
      </c>
      <c r="M607" s="161">
        <v>1.3100471E-3</v>
      </c>
      <c r="N607" s="161">
        <v>2.4513368E-3</v>
      </c>
      <c r="O607" s="161">
        <v>6.8453421999999998E-4</v>
      </c>
      <c r="P607" s="161">
        <v>0</v>
      </c>
      <c r="Q607" s="161">
        <v>1.3571639999999999E-2</v>
      </c>
      <c r="R607" s="161">
        <v>2.7865070000000001E-3</v>
      </c>
      <c r="T607" s="89">
        <f t="shared" si="99"/>
        <v>2.5371782758620687</v>
      </c>
    </row>
    <row r="608" spans="1:20">
      <c r="A608" s="29" t="s">
        <v>52</v>
      </c>
      <c r="B608" s="194" t="s">
        <v>3461</v>
      </c>
      <c r="C608" s="87">
        <f t="shared" si="95"/>
        <v>0.41359520565999996</v>
      </c>
      <c r="D608" s="90">
        <f t="shared" si="96"/>
        <v>2.6942736699999997E-2</v>
      </c>
      <c r="E608" s="90">
        <f t="shared" si="97"/>
        <v>0.1481570478</v>
      </c>
      <c r="F608" s="91">
        <f t="shared" si="98"/>
        <v>2.500122116E-2</v>
      </c>
      <c r="G608" s="192">
        <v>0.2134942</v>
      </c>
      <c r="H608" s="161">
        <v>6.3784693999999996E-3</v>
      </c>
      <c r="I608" s="161">
        <v>0.14013185</v>
      </c>
      <c r="J608" s="161">
        <v>2.0899951999999999E-2</v>
      </c>
      <c r="K608" s="161">
        <v>2.9953778999999999E-3</v>
      </c>
      <c r="L608" s="161">
        <v>3.0474068000000002E-3</v>
      </c>
      <c r="M608" s="161">
        <v>1.6467284E-3</v>
      </c>
      <c r="N608" s="161">
        <v>2.621399E-3</v>
      </c>
      <c r="O608" s="161">
        <v>8.4314655999999995E-4</v>
      </c>
      <c r="P608" s="161">
        <v>0</v>
      </c>
      <c r="Q608" s="161">
        <v>1.9265740999999999E-2</v>
      </c>
      <c r="R608" s="161">
        <v>2.2709345999999998E-3</v>
      </c>
      <c r="T608" s="89">
        <f t="shared" si="99"/>
        <v>1.8404672413793102</v>
      </c>
    </row>
    <row r="609" spans="1:20">
      <c r="A609" s="29" t="s">
        <v>52</v>
      </c>
      <c r="B609" s="194" t="s">
        <v>3462</v>
      </c>
      <c r="C609" s="87">
        <f t="shared" si="95"/>
        <v>0.26561539285000002</v>
      </c>
      <c r="D609" s="90">
        <f t="shared" si="96"/>
        <v>1.4712482199999998E-2</v>
      </c>
      <c r="E609" s="90">
        <f t="shared" si="97"/>
        <v>9.8471847299999998E-2</v>
      </c>
      <c r="F609" s="91">
        <f t="shared" si="98"/>
        <v>2.171002335E-2</v>
      </c>
      <c r="G609" s="192">
        <v>0.13072104000000001</v>
      </c>
      <c r="H609" s="161">
        <v>4.4226198000000003E-3</v>
      </c>
      <c r="I609" s="161">
        <v>9.2580465000000001E-2</v>
      </c>
      <c r="J609" s="161">
        <v>9.5464561999999992E-3</v>
      </c>
      <c r="K609" s="161">
        <v>2.2601989E-3</v>
      </c>
      <c r="L609" s="161">
        <v>2.9058271000000002E-3</v>
      </c>
      <c r="M609" s="161">
        <v>1.4687624999999999E-3</v>
      </c>
      <c r="N609" s="161">
        <v>3.1343264999999999E-3</v>
      </c>
      <c r="O609" s="161">
        <v>7.1639315000000001E-4</v>
      </c>
      <c r="P609" s="161">
        <v>0</v>
      </c>
      <c r="Q609" s="161">
        <v>1.3846063E-2</v>
      </c>
      <c r="R609" s="161">
        <v>4.0132407000000002E-3</v>
      </c>
      <c r="T609" s="89">
        <f t="shared" si="99"/>
        <v>1.1269055172413793</v>
      </c>
    </row>
    <row r="610" spans="1:20">
      <c r="A610" s="29" t="s">
        <v>52</v>
      </c>
      <c r="B610" s="194" t="s">
        <v>3463</v>
      </c>
      <c r="C610" s="87">
        <f t="shared" si="95"/>
        <v>0.25705517840000003</v>
      </c>
      <c r="D610" s="90">
        <f t="shared" si="96"/>
        <v>1.4829109E-2</v>
      </c>
      <c r="E610" s="90">
        <f t="shared" si="97"/>
        <v>8.7900814000000008E-2</v>
      </c>
      <c r="F610" s="91">
        <f t="shared" si="98"/>
        <v>1.45513454E-2</v>
      </c>
      <c r="G610" s="192">
        <v>0.13977391</v>
      </c>
      <c r="H610" s="161">
        <v>5.2824624000000001E-3</v>
      </c>
      <c r="I610" s="161">
        <v>8.1266340000000006E-2</v>
      </c>
      <c r="J610" s="161">
        <v>9.7637846000000004E-3</v>
      </c>
      <c r="K610" s="161">
        <v>2.5402468000000002E-3</v>
      </c>
      <c r="L610" s="161">
        <v>2.5250775999999999E-3</v>
      </c>
      <c r="M610" s="161">
        <v>1.3520116E-3</v>
      </c>
      <c r="N610" s="161">
        <v>2.2952644000000001E-3</v>
      </c>
      <c r="O610" s="161">
        <v>7.9886560000000004E-4</v>
      </c>
      <c r="P610" s="161">
        <v>0</v>
      </c>
      <c r="Q610" s="161">
        <v>9.4818113000000002E-3</v>
      </c>
      <c r="R610" s="161">
        <v>1.9754041000000001E-3</v>
      </c>
      <c r="T610" s="89">
        <f t="shared" si="99"/>
        <v>1.2049475000000001</v>
      </c>
    </row>
    <row r="611" spans="1:20">
      <c r="A611" s="29" t="s">
        <v>52</v>
      </c>
      <c r="B611" s="194" t="s">
        <v>3464</v>
      </c>
      <c r="C611" s="87">
        <f t="shared" si="95"/>
        <v>0.31042442846999996</v>
      </c>
      <c r="D611" s="90">
        <f t="shared" si="96"/>
        <v>1.8869836000000001E-2</v>
      </c>
      <c r="E611" s="90">
        <f t="shared" si="97"/>
        <v>0.11003852239999999</v>
      </c>
      <c r="F611" s="91">
        <f t="shared" si="98"/>
        <v>1.6910820069999999E-2</v>
      </c>
      <c r="G611" s="192">
        <v>0.16460525000000001</v>
      </c>
      <c r="H611" s="161">
        <v>5.3127189999999996E-3</v>
      </c>
      <c r="I611" s="161">
        <v>0.10336805</v>
      </c>
      <c r="J611" s="161">
        <v>1.3898980999999999E-2</v>
      </c>
      <c r="K611" s="161">
        <v>2.5350215999999999E-3</v>
      </c>
      <c r="L611" s="161">
        <v>2.4358333999999998E-3</v>
      </c>
      <c r="M611" s="161">
        <v>1.3577534000000001E-3</v>
      </c>
      <c r="N611" s="161">
        <v>2.3862832E-3</v>
      </c>
      <c r="O611" s="161">
        <v>8.0777777000000004E-4</v>
      </c>
      <c r="P611" s="161">
        <v>0</v>
      </c>
      <c r="Q611" s="161">
        <v>1.1647859999999999E-2</v>
      </c>
      <c r="R611" s="161">
        <v>2.0688990999999999E-3</v>
      </c>
      <c r="T611" s="89">
        <f t="shared" si="99"/>
        <v>1.4190107758620689</v>
      </c>
    </row>
    <row r="612" spans="1:20">
      <c r="A612" s="29" t="s">
        <v>52</v>
      </c>
      <c r="B612" s="194" t="s">
        <v>3465</v>
      </c>
      <c r="C612" s="87">
        <f t="shared" si="95"/>
        <v>0.25751161722999999</v>
      </c>
      <c r="D612" s="90">
        <f t="shared" si="96"/>
        <v>1.66305281E-2</v>
      </c>
      <c r="E612" s="90">
        <f t="shared" si="97"/>
        <v>0.10683394560000001</v>
      </c>
      <c r="F612" s="91">
        <f t="shared" si="98"/>
        <v>1.8546823529999999E-2</v>
      </c>
      <c r="G612" s="192">
        <v>0.11550032</v>
      </c>
      <c r="H612" s="161">
        <v>4.9052401000000004E-3</v>
      </c>
      <c r="I612" s="161">
        <v>0.10054667</v>
      </c>
      <c r="J612" s="161">
        <v>1.2376969E-2</v>
      </c>
      <c r="K612" s="161">
        <v>1.7416432E-3</v>
      </c>
      <c r="L612" s="161">
        <v>2.5119158999999999E-3</v>
      </c>
      <c r="M612" s="161">
        <v>1.3820354999999999E-3</v>
      </c>
      <c r="N612" s="161">
        <v>2.2143989000000001E-3</v>
      </c>
      <c r="O612" s="161">
        <v>7.1442173000000003E-4</v>
      </c>
      <c r="P612" s="161">
        <v>0</v>
      </c>
      <c r="Q612" s="161">
        <v>1.3980248000000001E-2</v>
      </c>
      <c r="R612" s="161">
        <v>1.6377549E-3</v>
      </c>
      <c r="T612" s="89">
        <f t="shared" si="99"/>
        <v>0.99569241379310347</v>
      </c>
    </row>
    <row r="613" spans="1:20">
      <c r="A613" s="29" t="s">
        <v>52</v>
      </c>
      <c r="B613" s="194" t="s">
        <v>3466</v>
      </c>
      <c r="C613" s="87">
        <f t="shared" si="95"/>
        <v>0.25830354343</v>
      </c>
      <c r="D613" s="90">
        <f t="shared" si="96"/>
        <v>1.5824514599999999E-2</v>
      </c>
      <c r="E613" s="90">
        <f t="shared" si="97"/>
        <v>0.119524834</v>
      </c>
      <c r="F613" s="91">
        <f t="shared" si="98"/>
        <v>2.0805984829999999E-2</v>
      </c>
      <c r="G613" s="192">
        <v>0.10214821</v>
      </c>
      <c r="H613" s="161">
        <v>6.5451088000000003E-3</v>
      </c>
      <c r="I613" s="161">
        <v>0.11107481</v>
      </c>
      <c r="J613" s="161">
        <v>1.0186469E-2</v>
      </c>
      <c r="K613" s="161">
        <v>2.0614907999999999E-3</v>
      </c>
      <c r="L613" s="161">
        <v>3.5765547999999999E-3</v>
      </c>
      <c r="M613" s="161">
        <v>1.9049151999999999E-3</v>
      </c>
      <c r="N613" s="161">
        <v>2.7544738000000002E-3</v>
      </c>
      <c r="O613" s="161">
        <v>9.4661292999999997E-4</v>
      </c>
      <c r="P613" s="161">
        <v>0</v>
      </c>
      <c r="Q613" s="161">
        <v>1.4812875E-2</v>
      </c>
      <c r="R613" s="161">
        <v>2.2920230999999998E-3</v>
      </c>
      <c r="T613" s="89">
        <f t="shared" si="99"/>
        <v>0.88058801724137925</v>
      </c>
    </row>
    <row r="614" spans="1:20">
      <c r="A614" s="29" t="s">
        <v>52</v>
      </c>
      <c r="B614" s="194" t="s">
        <v>3467</v>
      </c>
      <c r="C614" s="87">
        <f t="shared" si="95"/>
        <v>0.23425361585000001</v>
      </c>
      <c r="D614" s="90">
        <f t="shared" si="96"/>
        <v>1.3099339200000001E-2</v>
      </c>
      <c r="E614" s="90">
        <f t="shared" si="97"/>
        <v>9.4014713299999997E-2</v>
      </c>
      <c r="F614" s="91">
        <f t="shared" si="98"/>
        <v>1.9904773350000002E-2</v>
      </c>
      <c r="G614" s="192">
        <v>0.10723479</v>
      </c>
      <c r="H614" s="161">
        <v>4.3598876999999996E-3</v>
      </c>
      <c r="I614" s="161">
        <v>8.8217003000000002E-2</v>
      </c>
      <c r="J614" s="161">
        <v>8.3440219999999996E-3</v>
      </c>
      <c r="K614" s="161">
        <v>2.0288685999999998E-3</v>
      </c>
      <c r="L614" s="161">
        <v>2.7264486E-3</v>
      </c>
      <c r="M614" s="161">
        <v>1.4378226E-3</v>
      </c>
      <c r="N614" s="161">
        <v>3.0216030999999999E-3</v>
      </c>
      <c r="O614" s="161">
        <v>7.3208194999999998E-4</v>
      </c>
      <c r="P614" s="161">
        <v>0</v>
      </c>
      <c r="Q614" s="161">
        <v>1.2531897E-2</v>
      </c>
      <c r="R614" s="161">
        <v>3.6191913E-3</v>
      </c>
      <c r="T614" s="89">
        <f t="shared" si="99"/>
        <v>0.92443784482758617</v>
      </c>
    </row>
    <row r="616" spans="1:20">
      <c r="B616" s="1" t="s">
        <v>3471</v>
      </c>
    </row>
    <row r="617" spans="1:20">
      <c r="A617" s="29" t="s">
        <v>52</v>
      </c>
      <c r="B617" s="194" t="s">
        <v>3472</v>
      </c>
      <c r="C617" s="87">
        <f t="shared" ref="C617:C620" si="100">D617+E617+F617+G617</f>
        <v>0</v>
      </c>
      <c r="D617" s="90">
        <f t="shared" ref="D617:D620" si="101">J617+K617+L617</f>
        <v>0</v>
      </c>
      <c r="E617" s="90">
        <f t="shared" ref="E617:E620" si="102">H617+I617+M617</f>
        <v>0</v>
      </c>
      <c r="F617" s="91">
        <f t="shared" ref="F617:F620" si="103">N617+IF(O617="x",0,O617)+IF(P617="x",0,P617)+IF(Q617="x",0,Q617)+R617</f>
        <v>0</v>
      </c>
      <c r="G617" s="192">
        <v>0</v>
      </c>
      <c r="H617" s="161">
        <v>0</v>
      </c>
      <c r="I617" s="161">
        <v>0</v>
      </c>
      <c r="J617" s="161">
        <v>0</v>
      </c>
      <c r="K617" s="161">
        <v>0</v>
      </c>
      <c r="L617" s="161">
        <v>0</v>
      </c>
      <c r="M617" s="161">
        <v>0</v>
      </c>
      <c r="N617" s="161">
        <v>0</v>
      </c>
      <c r="O617" s="161">
        <v>0</v>
      </c>
      <c r="P617" s="161">
        <v>0</v>
      </c>
      <c r="Q617" s="161">
        <v>0</v>
      </c>
      <c r="R617" s="161">
        <v>0</v>
      </c>
      <c r="T617" s="89">
        <f t="shared" ref="T617:T625" si="104">G617/0.116</f>
        <v>0</v>
      </c>
    </row>
    <row r="618" spans="1:20">
      <c r="A618" s="29" t="s">
        <v>52</v>
      </c>
      <c r="B618" s="194" t="s">
        <v>3473</v>
      </c>
      <c r="C618" s="87">
        <f t="shared" si="100"/>
        <v>1.4688011712</v>
      </c>
      <c r="D618" s="90">
        <f t="shared" si="101"/>
        <v>9.8636264000000001E-2</v>
      </c>
      <c r="E618" s="90">
        <f t="shared" si="102"/>
        <v>0.71497228700000004</v>
      </c>
      <c r="F618" s="91">
        <f t="shared" si="103"/>
        <v>0.1054685202</v>
      </c>
      <c r="G618" s="192">
        <v>0.54972410000000005</v>
      </c>
      <c r="H618" s="161">
        <v>2.7951456E-2</v>
      </c>
      <c r="I618" s="161">
        <v>0.63889872999999997</v>
      </c>
      <c r="J618" s="161">
        <v>5.5807160000000001E-2</v>
      </c>
      <c r="K618" s="161">
        <v>2.6421336E-2</v>
      </c>
      <c r="L618" s="161">
        <v>1.6407768E-2</v>
      </c>
      <c r="M618" s="161">
        <v>4.8122101E-2</v>
      </c>
      <c r="N618" s="161">
        <v>2.5924401999999999E-2</v>
      </c>
      <c r="O618" s="161">
        <v>6.0746591999999997E-3</v>
      </c>
      <c r="P618" s="161">
        <v>0</v>
      </c>
      <c r="Q618" s="161">
        <v>2.7436751999999998E-2</v>
      </c>
      <c r="R618" s="161">
        <v>4.6032706999999999E-2</v>
      </c>
      <c r="T618" s="89">
        <f t="shared" si="104"/>
        <v>4.7390008620689654</v>
      </c>
    </row>
    <row r="619" spans="1:20">
      <c r="A619" s="29" t="s">
        <v>52</v>
      </c>
      <c r="B619" s="194" t="s">
        <v>3474</v>
      </c>
      <c r="C619" s="87">
        <f t="shared" si="100"/>
        <v>3.0424950089999996</v>
      </c>
      <c r="D619" s="90">
        <f t="shared" si="101"/>
        <v>0.23053217199999998</v>
      </c>
      <c r="E619" s="90">
        <f t="shared" si="102"/>
        <v>1.7718621630000002</v>
      </c>
      <c r="F619" s="91">
        <f t="shared" si="103"/>
        <v>0.222072194</v>
      </c>
      <c r="G619" s="192">
        <v>0.81802847999999995</v>
      </c>
      <c r="H619" s="161">
        <v>0.12051293</v>
      </c>
      <c r="I619" s="161">
        <v>1.6065574</v>
      </c>
      <c r="J619" s="161">
        <v>0.12981725999999999</v>
      </c>
      <c r="K619" s="161">
        <v>5.6032426000000003E-2</v>
      </c>
      <c r="L619" s="161">
        <v>4.4682486E-2</v>
      </c>
      <c r="M619" s="161">
        <v>4.4791833000000003E-2</v>
      </c>
      <c r="N619" s="161">
        <v>2.4832024000000001E-2</v>
      </c>
      <c r="O619" s="161">
        <v>4.6799634999999999E-2</v>
      </c>
      <c r="P619" s="161">
        <v>0</v>
      </c>
      <c r="Q619" s="161">
        <v>0.12774726</v>
      </c>
      <c r="R619" s="161">
        <v>2.2693274999999999E-2</v>
      </c>
      <c r="T619" s="89">
        <f t="shared" si="104"/>
        <v>7.0519696551724129</v>
      </c>
    </row>
    <row r="620" spans="1:20">
      <c r="A620" s="29" t="s">
        <v>52</v>
      </c>
      <c r="B620" s="194" t="s">
        <v>3475</v>
      </c>
      <c r="C620" s="87">
        <f t="shared" si="100"/>
        <v>1.0746646501999999</v>
      </c>
      <c r="D620" s="90">
        <f t="shared" si="101"/>
        <v>8.1428161999999998E-2</v>
      </c>
      <c r="E620" s="90">
        <f t="shared" si="102"/>
        <v>0.62585398399999992</v>
      </c>
      <c r="F620" s="91">
        <f t="shared" si="103"/>
        <v>7.84399442E-2</v>
      </c>
      <c r="G620" s="192">
        <v>0.28894256000000001</v>
      </c>
      <c r="H620" s="161">
        <v>4.2567362999999997E-2</v>
      </c>
      <c r="I620" s="161">
        <v>0.56746532999999999</v>
      </c>
      <c r="J620" s="161">
        <v>4.5853821000000003E-2</v>
      </c>
      <c r="K620" s="161">
        <v>1.9791672999999999E-2</v>
      </c>
      <c r="L620" s="161">
        <v>1.5782668E-2</v>
      </c>
      <c r="M620" s="161">
        <v>1.5821291000000001E-2</v>
      </c>
      <c r="N620" s="161">
        <v>8.7711231000000001E-3</v>
      </c>
      <c r="O620" s="161">
        <v>1.6530482999999999E-2</v>
      </c>
      <c r="P620" s="161">
        <v>0</v>
      </c>
      <c r="Q620" s="161">
        <v>4.5122660000000002E-2</v>
      </c>
      <c r="R620" s="161">
        <v>8.0156780999999996E-3</v>
      </c>
      <c r="T620" s="89">
        <f t="shared" si="104"/>
        <v>2.4908841379310345</v>
      </c>
    </row>
    <row r="622" spans="1:20">
      <c r="B622" s="1" t="s">
        <v>3476</v>
      </c>
      <c r="T622" s="195"/>
    </row>
    <row r="623" spans="1:20">
      <c r="A623" s="29" t="s">
        <v>52</v>
      </c>
      <c r="B623" s="194" t="s">
        <v>3477</v>
      </c>
      <c r="C623" s="87">
        <f t="shared" ref="C623:C625" si="105">D623+E623+F623+G623</f>
        <v>0.44688740170000002</v>
      </c>
      <c r="D623" s="90">
        <f t="shared" ref="D623:D625" si="106">J623+K623+L623</f>
        <v>3.15885552E-2</v>
      </c>
      <c r="E623" s="90">
        <f t="shared" ref="E623:E625" si="107">H623+I623+M623</f>
        <v>0.1511174881</v>
      </c>
      <c r="F623" s="91">
        <f t="shared" ref="F623:F625" si="108">N623+IF(O623="x",0,O623)+IF(P623="x",0,P623)+IF(Q623="x",0,Q623)+R623</f>
        <v>3.6537968399999995E-2</v>
      </c>
      <c r="G623" s="192">
        <v>0.22764339</v>
      </c>
      <c r="H623" s="161">
        <v>7.5986769000000003E-3</v>
      </c>
      <c r="I623" s="161">
        <v>0.14071633</v>
      </c>
      <c r="J623" s="161">
        <v>2.0427417999999999E-2</v>
      </c>
      <c r="K623" s="161">
        <v>7.6316446000000001E-3</v>
      </c>
      <c r="L623" s="161">
        <v>3.5294926000000002E-3</v>
      </c>
      <c r="M623" s="161">
        <v>2.8024812E-3</v>
      </c>
      <c r="N623" s="161">
        <v>3.0992952999999998E-3</v>
      </c>
      <c r="O623" s="161">
        <v>1.6469990999999999E-3</v>
      </c>
      <c r="P623" s="161">
        <v>0</v>
      </c>
      <c r="Q623" s="161">
        <v>1.2310896E-2</v>
      </c>
      <c r="R623" s="161">
        <v>1.9480778000000001E-2</v>
      </c>
      <c r="T623" s="89">
        <f t="shared" si="104"/>
        <v>1.9624430172413792</v>
      </c>
    </row>
    <row r="624" spans="1:20">
      <c r="A624" s="29" t="s">
        <v>52</v>
      </c>
      <c r="B624" s="194" t="s">
        <v>3478</v>
      </c>
      <c r="C624" s="87">
        <f t="shared" si="105"/>
        <v>0.10150999617000001</v>
      </c>
      <c r="D624" s="90">
        <f t="shared" si="106"/>
        <v>7.1308954000000001E-3</v>
      </c>
      <c r="E624" s="90">
        <f t="shared" si="107"/>
        <v>6.3529307300000004E-2</v>
      </c>
      <c r="F624" s="91">
        <f t="shared" si="108"/>
        <v>7.7193384699999999E-3</v>
      </c>
      <c r="G624" s="192">
        <v>2.3130455000000001E-2</v>
      </c>
      <c r="H624" s="161">
        <v>3.1744296000000001E-3</v>
      </c>
      <c r="I624" s="161">
        <v>5.9121033000000003E-2</v>
      </c>
      <c r="J624" s="161">
        <v>4.1926057000000001E-3</v>
      </c>
      <c r="K624" s="161">
        <v>1.5662714000000001E-3</v>
      </c>
      <c r="L624" s="161">
        <v>1.3720182999999999E-3</v>
      </c>
      <c r="M624" s="161">
        <v>1.2338447E-3</v>
      </c>
      <c r="N624" s="161">
        <v>8.6464761000000002E-4</v>
      </c>
      <c r="O624" s="161">
        <v>1.31478E-3</v>
      </c>
      <c r="P624" s="161">
        <v>0</v>
      </c>
      <c r="Q624" s="161">
        <v>4.7608946999999997E-3</v>
      </c>
      <c r="R624" s="161">
        <v>7.7901616000000001E-4</v>
      </c>
      <c r="T624" s="89">
        <f t="shared" si="104"/>
        <v>0.19940047413793102</v>
      </c>
    </row>
    <row r="625" spans="1:20">
      <c r="A625" s="29" t="s">
        <v>52</v>
      </c>
      <c r="B625" s="194" t="s">
        <v>3479</v>
      </c>
      <c r="C625" s="87">
        <f t="shared" si="105"/>
        <v>0.74779030020000004</v>
      </c>
      <c r="D625" s="90">
        <f t="shared" si="106"/>
        <v>5.2530929000000004E-2</v>
      </c>
      <c r="E625" s="90">
        <f t="shared" si="107"/>
        <v>0.46799922770000002</v>
      </c>
      <c r="F625" s="91">
        <f t="shared" si="108"/>
        <v>5.6865793499999998E-2</v>
      </c>
      <c r="G625" s="192">
        <v>0.17039435</v>
      </c>
      <c r="H625" s="161">
        <v>2.3384965000000001E-2</v>
      </c>
      <c r="I625" s="161">
        <v>0.43552494000000003</v>
      </c>
      <c r="J625" s="161">
        <v>3.0885527999999999E-2</v>
      </c>
      <c r="K625" s="161">
        <v>1.1538199000000001E-2</v>
      </c>
      <c r="L625" s="161">
        <v>1.0107201999999999E-2</v>
      </c>
      <c r="M625" s="161">
        <v>9.0893226999999993E-3</v>
      </c>
      <c r="N625" s="161">
        <v>6.3695708E-3</v>
      </c>
      <c r="O625" s="161">
        <v>9.6855463000000003E-3</v>
      </c>
      <c r="P625" s="161">
        <v>0</v>
      </c>
      <c r="Q625" s="161">
        <v>3.5071923999999997E-2</v>
      </c>
      <c r="R625" s="161">
        <v>5.7387523999999999E-3</v>
      </c>
      <c r="T625" s="89">
        <f t="shared" si="104"/>
        <v>1.4689168103448276</v>
      </c>
    </row>
    <row r="627" spans="1:20">
      <c r="B627" s="1" t="s">
        <v>3488</v>
      </c>
    </row>
    <row r="628" spans="1:20">
      <c r="A628" s="29" t="s">
        <v>52</v>
      </c>
      <c r="B628" s="194" t="s">
        <v>3480</v>
      </c>
      <c r="C628" s="87">
        <f t="shared" ref="C628:C635" si="109">D628+E628+F628+G628</f>
        <v>3.2730349999999997</v>
      </c>
      <c r="D628" s="90">
        <f t="shared" ref="D628:D635" si="110">J628+K628+L628</f>
        <v>5.4035E-2</v>
      </c>
      <c r="E628" s="90">
        <f t="shared" ref="E628:E635" si="111">H628+I628+M628</f>
        <v>0</v>
      </c>
      <c r="F628" s="91">
        <f t="shared" ref="F628:F635" si="112">N628+IF(O628="x",0,O628)+IF(P628="x",0,P628)+IF(Q628="x",0,Q628)+R628</f>
        <v>0</v>
      </c>
      <c r="G628" s="192">
        <v>3.2189999999999999</v>
      </c>
      <c r="H628" s="161">
        <v>0</v>
      </c>
      <c r="I628" s="161">
        <v>0</v>
      </c>
      <c r="J628" s="161">
        <v>5.4035E-2</v>
      </c>
      <c r="K628" s="161">
        <v>0</v>
      </c>
      <c r="L628" s="161">
        <v>0</v>
      </c>
      <c r="M628" s="161">
        <v>0</v>
      </c>
      <c r="N628" s="161">
        <v>0</v>
      </c>
      <c r="O628" s="161">
        <v>0</v>
      </c>
      <c r="P628" s="161">
        <v>0</v>
      </c>
      <c r="Q628" s="161">
        <v>0</v>
      </c>
      <c r="R628" s="161">
        <v>0</v>
      </c>
      <c r="T628" s="89">
        <f t="shared" ref="T628:T635" si="113">G628/0.116</f>
        <v>27.749999999999996</v>
      </c>
    </row>
    <row r="629" spans="1:20">
      <c r="A629" s="29" t="s">
        <v>52</v>
      </c>
      <c r="B629" s="194" t="s">
        <v>3481</v>
      </c>
      <c r="C629" s="87">
        <f t="shared" si="109"/>
        <v>3.2730349999999997</v>
      </c>
      <c r="D629" s="90">
        <f t="shared" si="110"/>
        <v>5.4035E-2</v>
      </c>
      <c r="E629" s="90">
        <f t="shared" si="111"/>
        <v>0</v>
      </c>
      <c r="F629" s="91">
        <f t="shared" si="112"/>
        <v>0</v>
      </c>
      <c r="G629" s="192">
        <v>3.2189999999999999</v>
      </c>
      <c r="H629" s="161">
        <v>0</v>
      </c>
      <c r="I629" s="161">
        <v>0</v>
      </c>
      <c r="J629" s="161">
        <v>5.4035E-2</v>
      </c>
      <c r="K629" s="161">
        <v>0</v>
      </c>
      <c r="L629" s="161">
        <v>0</v>
      </c>
      <c r="M629" s="161">
        <v>0</v>
      </c>
      <c r="N629" s="161">
        <v>0</v>
      </c>
      <c r="O629" s="161">
        <v>0</v>
      </c>
      <c r="P629" s="161">
        <v>0</v>
      </c>
      <c r="Q629" s="161">
        <v>0</v>
      </c>
      <c r="R629" s="161">
        <v>0</v>
      </c>
      <c r="T629" s="89">
        <f t="shared" si="113"/>
        <v>27.749999999999996</v>
      </c>
    </row>
    <row r="630" spans="1:20">
      <c r="A630" s="29" t="s">
        <v>52</v>
      </c>
      <c r="B630" s="194" t="s">
        <v>3482</v>
      </c>
      <c r="C630" s="87">
        <f t="shared" si="109"/>
        <v>3.2730349999999997</v>
      </c>
      <c r="D630" s="90">
        <f t="shared" si="110"/>
        <v>5.4035E-2</v>
      </c>
      <c r="E630" s="90">
        <f t="shared" si="111"/>
        <v>0</v>
      </c>
      <c r="F630" s="91">
        <f t="shared" si="112"/>
        <v>0</v>
      </c>
      <c r="G630" s="192">
        <v>3.2189999999999999</v>
      </c>
      <c r="H630" s="161">
        <v>0</v>
      </c>
      <c r="I630" s="161">
        <v>0</v>
      </c>
      <c r="J630" s="161">
        <v>5.4035E-2</v>
      </c>
      <c r="K630" s="161">
        <v>0</v>
      </c>
      <c r="L630" s="161">
        <v>0</v>
      </c>
      <c r="M630" s="161">
        <v>0</v>
      </c>
      <c r="N630" s="161">
        <v>0</v>
      </c>
      <c r="O630" s="161">
        <v>0</v>
      </c>
      <c r="P630" s="161">
        <v>0</v>
      </c>
      <c r="Q630" s="161">
        <v>0</v>
      </c>
      <c r="R630" s="161">
        <v>0</v>
      </c>
      <c r="T630" s="89">
        <f t="shared" si="113"/>
        <v>27.749999999999996</v>
      </c>
    </row>
    <row r="631" spans="1:20">
      <c r="A631" s="29" t="s">
        <v>52</v>
      </c>
      <c r="B631" s="194" t="s">
        <v>3483</v>
      </c>
      <c r="C631" s="87">
        <f t="shared" si="109"/>
        <v>0.26602847699999999</v>
      </c>
      <c r="D631" s="90">
        <f t="shared" si="110"/>
        <v>3.8100046999999998E-2</v>
      </c>
      <c r="E631" s="90">
        <f t="shared" si="111"/>
        <v>0.17310236000000001</v>
      </c>
      <c r="F631" s="91">
        <f t="shared" si="112"/>
        <v>0</v>
      </c>
      <c r="G631" s="192">
        <v>5.4826069999999998E-2</v>
      </c>
      <c r="H631" s="161">
        <v>0</v>
      </c>
      <c r="I631" s="161">
        <v>0.17310236000000001</v>
      </c>
      <c r="J631" s="161">
        <v>3.8100046999999998E-2</v>
      </c>
      <c r="K631" s="161">
        <v>0</v>
      </c>
      <c r="L631" s="161">
        <v>0</v>
      </c>
      <c r="M631" s="161">
        <v>0</v>
      </c>
      <c r="N631" s="161">
        <v>0</v>
      </c>
      <c r="O631" s="161">
        <v>0</v>
      </c>
      <c r="P631" s="161">
        <v>0</v>
      </c>
      <c r="Q631" s="161">
        <v>0</v>
      </c>
      <c r="R631" s="161">
        <v>0</v>
      </c>
      <c r="T631" s="89">
        <f t="shared" si="113"/>
        <v>0.47263853448275855</v>
      </c>
    </row>
    <row r="632" spans="1:20">
      <c r="A632" s="29" t="s">
        <v>52</v>
      </c>
      <c r="B632" s="194" t="s">
        <v>3484</v>
      </c>
      <c r="C632" s="87">
        <f t="shared" si="109"/>
        <v>0.32101230400000003</v>
      </c>
      <c r="D632" s="90">
        <f t="shared" si="110"/>
        <v>3.8063843E-2</v>
      </c>
      <c r="E632" s="90">
        <f t="shared" si="111"/>
        <v>0.22930092999999999</v>
      </c>
      <c r="F632" s="91">
        <f t="shared" si="112"/>
        <v>0</v>
      </c>
      <c r="G632" s="192">
        <v>5.3647530999999998E-2</v>
      </c>
      <c r="H632" s="161">
        <v>0</v>
      </c>
      <c r="I632" s="161">
        <v>0.22930092999999999</v>
      </c>
      <c r="J632" s="161">
        <v>3.8063843E-2</v>
      </c>
      <c r="K632" s="161">
        <v>0</v>
      </c>
      <c r="L632" s="161">
        <v>0</v>
      </c>
      <c r="M632" s="161">
        <v>0</v>
      </c>
      <c r="N632" s="161">
        <v>0</v>
      </c>
      <c r="O632" s="161">
        <v>0</v>
      </c>
      <c r="P632" s="161">
        <v>0</v>
      </c>
      <c r="Q632" s="161">
        <v>0</v>
      </c>
      <c r="R632" s="161">
        <v>0</v>
      </c>
      <c r="T632" s="89">
        <f t="shared" si="113"/>
        <v>0.46247871551724135</v>
      </c>
    </row>
    <row r="633" spans="1:20">
      <c r="A633" s="29" t="s">
        <v>52</v>
      </c>
      <c r="B633" s="194" t="s">
        <v>3485</v>
      </c>
      <c r="C633" s="87">
        <f t="shared" si="109"/>
        <v>0.24336782599999998</v>
      </c>
      <c r="D633" s="90">
        <f t="shared" si="110"/>
        <v>3.8100046999999998E-2</v>
      </c>
      <c r="E633" s="90">
        <f t="shared" si="111"/>
        <v>0.17217927999999999</v>
      </c>
      <c r="F633" s="91">
        <f t="shared" si="112"/>
        <v>0</v>
      </c>
      <c r="G633" s="192">
        <v>3.3088499E-2</v>
      </c>
      <c r="H633" s="161">
        <v>0</v>
      </c>
      <c r="I633" s="161">
        <v>0.17217927999999999</v>
      </c>
      <c r="J633" s="161">
        <v>3.8100046999999998E-2</v>
      </c>
      <c r="K633" s="161">
        <v>0</v>
      </c>
      <c r="L633" s="161">
        <v>0</v>
      </c>
      <c r="M633" s="161">
        <v>0</v>
      </c>
      <c r="N633" s="161">
        <v>0</v>
      </c>
      <c r="O633" s="161">
        <v>0</v>
      </c>
      <c r="P633" s="161">
        <v>0</v>
      </c>
      <c r="Q633" s="161">
        <v>0</v>
      </c>
      <c r="R633" s="161">
        <v>0</v>
      </c>
      <c r="T633" s="89">
        <f t="shared" si="113"/>
        <v>0.28524568103448272</v>
      </c>
    </row>
    <row r="634" spans="1:20">
      <c r="A634" s="29" t="s">
        <v>52</v>
      </c>
      <c r="B634" s="194" t="s">
        <v>3486</v>
      </c>
      <c r="C634" s="87">
        <f t="shared" si="109"/>
        <v>0.29835165199999997</v>
      </c>
      <c r="D634" s="90">
        <f t="shared" si="110"/>
        <v>3.8063843E-2</v>
      </c>
      <c r="E634" s="90">
        <f t="shared" si="111"/>
        <v>0.22837784999999999</v>
      </c>
      <c r="F634" s="91">
        <f t="shared" si="112"/>
        <v>0</v>
      </c>
      <c r="G634" s="192">
        <v>3.1909959000000002E-2</v>
      </c>
      <c r="H634" s="161">
        <v>0</v>
      </c>
      <c r="I634" s="161">
        <v>0.22837784999999999</v>
      </c>
      <c r="J634" s="161">
        <v>3.8063843E-2</v>
      </c>
      <c r="K634" s="161">
        <v>0</v>
      </c>
      <c r="L634" s="161">
        <v>0</v>
      </c>
      <c r="M634" s="161">
        <v>0</v>
      </c>
      <c r="N634" s="161">
        <v>0</v>
      </c>
      <c r="O634" s="161">
        <v>0</v>
      </c>
      <c r="P634" s="161">
        <v>0</v>
      </c>
      <c r="Q634" s="161">
        <v>0</v>
      </c>
      <c r="R634" s="161">
        <v>0</v>
      </c>
      <c r="T634" s="89">
        <f t="shared" si="113"/>
        <v>0.27508585344827585</v>
      </c>
    </row>
    <row r="635" spans="1:20">
      <c r="A635" s="29" t="s">
        <v>52</v>
      </c>
      <c r="B635" s="194" t="s">
        <v>3487</v>
      </c>
      <c r="C635" s="87">
        <f t="shared" si="109"/>
        <v>0.12258714</v>
      </c>
      <c r="D635" s="90">
        <f t="shared" si="110"/>
        <v>0</v>
      </c>
      <c r="E635" s="90">
        <f t="shared" si="111"/>
        <v>0</v>
      </c>
      <c r="F635" s="91">
        <f t="shared" si="112"/>
        <v>0</v>
      </c>
      <c r="G635" s="192">
        <v>0.12258714</v>
      </c>
      <c r="H635" s="161">
        <v>0</v>
      </c>
      <c r="I635" s="161">
        <v>0</v>
      </c>
      <c r="J635" s="161">
        <v>0</v>
      </c>
      <c r="K635" s="161">
        <v>0</v>
      </c>
      <c r="L635" s="161">
        <v>0</v>
      </c>
      <c r="M635" s="161">
        <v>0</v>
      </c>
      <c r="N635" s="161">
        <v>0</v>
      </c>
      <c r="O635" s="161">
        <v>0</v>
      </c>
      <c r="P635" s="161">
        <v>0</v>
      </c>
      <c r="Q635" s="161">
        <v>0</v>
      </c>
      <c r="R635" s="161">
        <v>0</v>
      </c>
      <c r="T635" s="89">
        <f t="shared" si="113"/>
        <v>1.0567856896551724</v>
      </c>
    </row>
    <row r="637" spans="1:20">
      <c r="B637" s="1" t="s">
        <v>3489</v>
      </c>
    </row>
    <row r="638" spans="1:20">
      <c r="A638" s="29" t="s">
        <v>53</v>
      </c>
      <c r="B638" s="194" t="s">
        <v>3490</v>
      </c>
      <c r="C638" s="87">
        <f t="shared" ref="C638:C644" si="114">D638+E638+F638+G638</f>
        <v>17.81819561</v>
      </c>
      <c r="D638" s="90">
        <f t="shared" ref="D638:D644" si="115">J638+K638+L638</f>
        <v>6.8130948</v>
      </c>
      <c r="E638" s="90">
        <f t="shared" ref="E638:E644" si="116">H638+I638+M638</f>
        <v>2.9943274299999998</v>
      </c>
      <c r="F638" s="91">
        <f t="shared" ref="F638:F644" si="117">N638+IF(O638="x",0,O638)+IF(P638="x",0,P638)+IF(Q638="x",0,Q638)+R638</f>
        <v>2.03023658</v>
      </c>
      <c r="G638" s="192">
        <v>5.9805368000000003</v>
      </c>
      <c r="H638" s="161">
        <v>1.1533697000000001</v>
      </c>
      <c r="I638" s="161">
        <v>1.3052919999999999</v>
      </c>
      <c r="J638" s="161">
        <v>1.2119055999999999</v>
      </c>
      <c r="K638" s="161">
        <v>1.0759938</v>
      </c>
      <c r="L638" s="161">
        <v>4.5251954000000003</v>
      </c>
      <c r="M638" s="161">
        <v>0.53566572999999995</v>
      </c>
      <c r="N638" s="161">
        <v>1.1628951000000001</v>
      </c>
      <c r="O638" s="161">
        <v>0.21706391999999999</v>
      </c>
      <c r="P638" s="161">
        <v>0</v>
      </c>
      <c r="Q638" s="161">
        <v>0.51958782999999997</v>
      </c>
      <c r="R638" s="161">
        <v>0.13068973</v>
      </c>
      <c r="T638" s="89">
        <f t="shared" ref="T638:T644" si="118">G638/0.116</f>
        <v>51.556351724137933</v>
      </c>
    </row>
    <row r="639" spans="1:20">
      <c r="A639" s="29" t="s">
        <v>53</v>
      </c>
      <c r="B639" s="194" t="s">
        <v>3491</v>
      </c>
      <c r="C639" s="87">
        <f t="shared" si="114"/>
        <v>29.17607057</v>
      </c>
      <c r="D639" s="90">
        <f t="shared" si="115"/>
        <v>7.9054228999999996</v>
      </c>
      <c r="E639" s="90">
        <f t="shared" si="116"/>
        <v>6.7129703999999997</v>
      </c>
      <c r="F639" s="91">
        <f t="shared" si="117"/>
        <v>5.64476757</v>
      </c>
      <c r="G639" s="192">
        <v>8.9129097000000002</v>
      </c>
      <c r="H639" s="161">
        <v>1.8379688999999999</v>
      </c>
      <c r="I639" s="161">
        <v>3.8468855999999998</v>
      </c>
      <c r="J639" s="161">
        <v>1.7041539999999999</v>
      </c>
      <c r="K639" s="161">
        <v>1.1674587999999999</v>
      </c>
      <c r="L639" s="161">
        <v>5.0338101000000002</v>
      </c>
      <c r="M639" s="161">
        <v>1.0281159</v>
      </c>
      <c r="N639" s="161">
        <v>4.7523838999999999</v>
      </c>
      <c r="O639" s="161">
        <v>0.34662849000000001</v>
      </c>
      <c r="P639" s="161">
        <v>0</v>
      </c>
      <c r="Q639" s="161">
        <v>0.37593075999999997</v>
      </c>
      <c r="R639" s="161">
        <v>0.16982442</v>
      </c>
      <c r="T639" s="89">
        <f t="shared" si="118"/>
        <v>76.835428448275863</v>
      </c>
    </row>
    <row r="640" spans="1:20">
      <c r="A640" s="29" t="s">
        <v>53</v>
      </c>
      <c r="B640" s="194" t="s">
        <v>3492</v>
      </c>
      <c r="C640" s="87">
        <f t="shared" si="114"/>
        <v>99.627846271999999</v>
      </c>
      <c r="D640" s="90">
        <f t="shared" si="115"/>
        <v>28.020627999999999</v>
      </c>
      <c r="E640" s="90">
        <f t="shared" si="116"/>
        <v>18.493414099999999</v>
      </c>
      <c r="F640" s="91">
        <f t="shared" si="117"/>
        <v>30.750776171999998</v>
      </c>
      <c r="G640" s="192">
        <v>22.363028</v>
      </c>
      <c r="H640" s="161">
        <v>4.2277374999999999</v>
      </c>
      <c r="I640" s="161">
        <v>11.544188999999999</v>
      </c>
      <c r="J640" s="161">
        <v>4.2951309000000002</v>
      </c>
      <c r="K640" s="161">
        <v>3.0929120999999999</v>
      </c>
      <c r="L640" s="161">
        <v>20.632584999999999</v>
      </c>
      <c r="M640" s="161">
        <v>2.7214876000000001</v>
      </c>
      <c r="N640" s="161">
        <v>29.261531999999999</v>
      </c>
      <c r="O640" s="161">
        <v>0.97734144000000001</v>
      </c>
      <c r="P640" s="161">
        <v>0</v>
      </c>
      <c r="Q640" s="161">
        <v>1.9726612000000001E-2</v>
      </c>
      <c r="R640" s="161">
        <v>0.49217611999999999</v>
      </c>
      <c r="T640" s="89">
        <f t="shared" si="118"/>
        <v>192.78472413793102</v>
      </c>
    </row>
    <row r="641" spans="1:20">
      <c r="A641" s="29" t="s">
        <v>30</v>
      </c>
      <c r="B641" s="194" t="s">
        <v>3493</v>
      </c>
      <c r="C641" s="87">
        <f t="shared" si="114"/>
        <v>85.121177219999993</v>
      </c>
      <c r="D641" s="90">
        <f t="shared" si="115"/>
        <v>25.179790699999998</v>
      </c>
      <c r="E641" s="90">
        <f t="shared" si="116"/>
        <v>15.096891899999999</v>
      </c>
      <c r="F641" s="91">
        <f t="shared" si="117"/>
        <v>10.770520620000001</v>
      </c>
      <c r="G641" s="192">
        <v>34.073974</v>
      </c>
      <c r="H641" s="161">
        <v>5.5569202000000004</v>
      </c>
      <c r="I641" s="161">
        <v>6.9715059999999998</v>
      </c>
      <c r="J641" s="161">
        <v>6.4641703000000001</v>
      </c>
      <c r="K641" s="161">
        <v>5.6332063999999997</v>
      </c>
      <c r="L641" s="161">
        <v>13.082414</v>
      </c>
      <c r="M641" s="161">
        <v>2.5684657</v>
      </c>
      <c r="N641" s="161">
        <v>5.4416115999999999</v>
      </c>
      <c r="O641" s="161">
        <v>1.1669246</v>
      </c>
      <c r="P641" s="161">
        <v>0</v>
      </c>
      <c r="Q641" s="161">
        <v>3.5732168</v>
      </c>
      <c r="R641" s="161">
        <v>0.58876762000000005</v>
      </c>
      <c r="T641" s="89">
        <f t="shared" si="118"/>
        <v>293.74115517241376</v>
      </c>
    </row>
    <row r="642" spans="1:20">
      <c r="A642" s="29" t="s">
        <v>53</v>
      </c>
      <c r="B642" s="194" t="s">
        <v>3494</v>
      </c>
      <c r="C642" s="87">
        <f t="shared" si="114"/>
        <v>39.661632388000001</v>
      </c>
      <c r="D642" s="90">
        <f t="shared" si="115"/>
        <v>9.8132678999999996</v>
      </c>
      <c r="E642" s="90">
        <f t="shared" si="116"/>
        <v>5.92134772</v>
      </c>
      <c r="F642" s="91">
        <f t="shared" si="117"/>
        <v>4.1023177680000007</v>
      </c>
      <c r="G642" s="192">
        <v>19.824698999999999</v>
      </c>
      <c r="H642" s="161">
        <v>2.1857671999999999</v>
      </c>
      <c r="I642" s="161">
        <v>2.9684227999999999</v>
      </c>
      <c r="J642" s="161">
        <v>3.2374410999999998</v>
      </c>
      <c r="K642" s="161">
        <v>2.0542850000000001</v>
      </c>
      <c r="L642" s="161">
        <v>4.5215417999999996</v>
      </c>
      <c r="M642" s="161">
        <v>0.76715772000000004</v>
      </c>
      <c r="N642" s="161">
        <v>2.8404821</v>
      </c>
      <c r="O642" s="161">
        <v>0.70436332000000001</v>
      </c>
      <c r="P642" s="161">
        <v>0</v>
      </c>
      <c r="Q642" s="161">
        <v>2.5234337999999999E-2</v>
      </c>
      <c r="R642" s="161">
        <v>0.53223801000000004</v>
      </c>
      <c r="T642" s="89">
        <f t="shared" si="118"/>
        <v>170.90257758620689</v>
      </c>
    </row>
    <row r="643" spans="1:20">
      <c r="A643" s="29" t="s">
        <v>30</v>
      </c>
      <c r="B643" s="194" t="s">
        <v>3495</v>
      </c>
      <c r="C643" s="87">
        <f t="shared" si="114"/>
        <v>53.5783591</v>
      </c>
      <c r="D643" s="90">
        <f t="shared" si="115"/>
        <v>15.1315755</v>
      </c>
      <c r="E643" s="90">
        <f t="shared" si="116"/>
        <v>10.455735900000001</v>
      </c>
      <c r="F643" s="91">
        <f t="shared" si="117"/>
        <v>7.0458247000000007</v>
      </c>
      <c r="G643" s="192">
        <v>20.945222999999999</v>
      </c>
      <c r="H643" s="161">
        <v>4.1030432000000001</v>
      </c>
      <c r="I643" s="161">
        <v>4.4245405</v>
      </c>
      <c r="J643" s="161">
        <v>4.0687014000000001</v>
      </c>
      <c r="K643" s="161">
        <v>3.0803479999999999</v>
      </c>
      <c r="L643" s="161">
        <v>7.9825261000000003</v>
      </c>
      <c r="M643" s="161">
        <v>1.9281522</v>
      </c>
      <c r="N643" s="161">
        <v>4.4218044000000001</v>
      </c>
      <c r="O643" s="161">
        <v>0.65201854999999997</v>
      </c>
      <c r="P643" s="161">
        <v>0</v>
      </c>
      <c r="Q643" s="161">
        <v>1.5288398000000001</v>
      </c>
      <c r="R643" s="161">
        <v>0.44316195000000003</v>
      </c>
      <c r="T643" s="89">
        <f t="shared" si="118"/>
        <v>180.56226724137929</v>
      </c>
    </row>
    <row r="644" spans="1:20">
      <c r="A644" s="29" t="s">
        <v>53</v>
      </c>
      <c r="B644" s="194" t="s">
        <v>3496</v>
      </c>
      <c r="C644" s="87">
        <f t="shared" si="114"/>
        <v>71.737783809000007</v>
      </c>
      <c r="D644" s="90">
        <f t="shared" si="115"/>
        <v>19.445834699999999</v>
      </c>
      <c r="E644" s="90">
        <f t="shared" si="116"/>
        <v>20.9930263</v>
      </c>
      <c r="F644" s="91">
        <f t="shared" si="117"/>
        <v>9.5439618089999989</v>
      </c>
      <c r="G644" s="192">
        <v>21.754961000000002</v>
      </c>
      <c r="H644" s="161">
        <v>10.612795</v>
      </c>
      <c r="I644" s="161">
        <v>5.7679260000000001</v>
      </c>
      <c r="J644" s="161">
        <v>4.8599202000000004</v>
      </c>
      <c r="K644" s="161">
        <v>2.2903365</v>
      </c>
      <c r="L644" s="161">
        <v>12.295578000000001</v>
      </c>
      <c r="M644" s="161">
        <v>4.6123053000000001</v>
      </c>
      <c r="N644" s="161">
        <v>8.2852473</v>
      </c>
      <c r="O644" s="161">
        <v>0.87268988999999997</v>
      </c>
      <c r="P644" s="161">
        <v>0</v>
      </c>
      <c r="Q644" s="161">
        <v>4.2827799E-2</v>
      </c>
      <c r="R644" s="161">
        <v>0.34319682000000001</v>
      </c>
      <c r="T644" s="89">
        <f t="shared" si="118"/>
        <v>187.54276724137932</v>
      </c>
    </row>
    <row r="646" spans="1:20">
      <c r="B646" s="1" t="s">
        <v>3497</v>
      </c>
    </row>
    <row r="647" spans="1:20">
      <c r="A647" s="29" t="s">
        <v>52</v>
      </c>
      <c r="B647" s="194" t="s">
        <v>3498</v>
      </c>
      <c r="C647" s="87">
        <f t="shared" ref="C647:C651" si="119">D647+E647+F647+G647</f>
        <v>2.0321626661000001</v>
      </c>
      <c r="D647" s="90">
        <f t="shared" ref="D647:D651" si="120">J647+K647+L647</f>
        <v>0.1711796112</v>
      </c>
      <c r="E647" s="90">
        <f t="shared" ref="E647:E651" si="121">H647+I647+M647</f>
        <v>0.91156810899999996</v>
      </c>
      <c r="F647" s="91">
        <f t="shared" ref="F647:F651" si="122">N647+IF(O647="x",0,O647)+IF(P647="x",0,P647)+IF(Q647="x",0,Q647)+R647</f>
        <v>0.12824749590000001</v>
      </c>
      <c r="G647" s="192">
        <v>0.82116745000000002</v>
      </c>
      <c r="H647" s="161">
        <v>1.9815658E-2</v>
      </c>
      <c r="I647" s="161">
        <v>0.88551391000000002</v>
      </c>
      <c r="J647" s="161">
        <v>0.15337315000000001</v>
      </c>
      <c r="K647" s="161">
        <v>7.1469072000000002E-3</v>
      </c>
      <c r="L647" s="161">
        <v>1.0659554E-2</v>
      </c>
      <c r="M647" s="161">
        <v>6.2385410000000002E-3</v>
      </c>
      <c r="N647" s="161">
        <v>8.9353663000000007E-3</v>
      </c>
      <c r="O647" s="161">
        <v>2.4515576999999998E-3</v>
      </c>
      <c r="P647" s="161">
        <v>0</v>
      </c>
      <c r="Q647" s="161">
        <v>0.11008015</v>
      </c>
      <c r="R647" s="161">
        <v>6.7804218999999999E-3</v>
      </c>
      <c r="T647" s="89">
        <f t="shared" ref="T647:T651" si="123">G647/0.116</f>
        <v>7.0790297413793102</v>
      </c>
    </row>
    <row r="648" spans="1:20">
      <c r="A648" s="29" t="s">
        <v>52</v>
      </c>
      <c r="B648" s="194" t="s">
        <v>3499</v>
      </c>
      <c r="C648" s="87">
        <f t="shared" si="119"/>
        <v>4.1134393889999998</v>
      </c>
      <c r="D648" s="90">
        <f t="shared" si="120"/>
        <v>0.444567243</v>
      </c>
      <c r="E648" s="90">
        <f t="shared" si="121"/>
        <v>2.2173253440000003</v>
      </c>
      <c r="F648" s="91">
        <f t="shared" si="122"/>
        <v>0.202664502</v>
      </c>
      <c r="G648" s="192">
        <v>1.2488823</v>
      </c>
      <c r="H648" s="161">
        <v>4.6957236999999999E-2</v>
      </c>
      <c r="I648" s="161">
        <v>2.1562011000000001</v>
      </c>
      <c r="J648" s="161">
        <v>0.39656654000000002</v>
      </c>
      <c r="K648" s="161">
        <v>2.2178897E-2</v>
      </c>
      <c r="L648" s="161">
        <v>2.5821805999999999E-2</v>
      </c>
      <c r="M648" s="161">
        <v>1.4167007000000001E-2</v>
      </c>
      <c r="N648" s="161">
        <v>2.6292856999999999E-2</v>
      </c>
      <c r="O648" s="161">
        <v>1.0679163E-2</v>
      </c>
      <c r="P648" s="161">
        <v>0</v>
      </c>
      <c r="Q648" s="161">
        <v>0.14807260999999999</v>
      </c>
      <c r="R648" s="161">
        <v>1.7619872000000002E-2</v>
      </c>
      <c r="T648" s="89">
        <f t="shared" si="123"/>
        <v>10.76622672413793</v>
      </c>
    </row>
    <row r="649" spans="1:20">
      <c r="A649" s="29" t="s">
        <v>52</v>
      </c>
      <c r="B649" s="194" t="s">
        <v>3500</v>
      </c>
      <c r="C649" s="87">
        <f t="shared" si="119"/>
        <v>3.4200353517999993</v>
      </c>
      <c r="D649" s="90">
        <f t="shared" si="120"/>
        <v>0.26961256299999997</v>
      </c>
      <c r="E649" s="90">
        <f t="shared" si="121"/>
        <v>1.3485549571999997</v>
      </c>
      <c r="F649" s="91">
        <f t="shared" si="122"/>
        <v>0.42396043160000002</v>
      </c>
      <c r="G649" s="192">
        <v>1.3779074</v>
      </c>
      <c r="H649" s="161">
        <v>3.1385066000000003E-2</v>
      </c>
      <c r="I649" s="161">
        <v>1.3084275999999999</v>
      </c>
      <c r="J649" s="161">
        <v>0.23811996999999999</v>
      </c>
      <c r="K649" s="161">
        <v>1.2742452E-2</v>
      </c>
      <c r="L649" s="161">
        <v>1.8750141000000001E-2</v>
      </c>
      <c r="M649" s="161">
        <v>8.7422912000000002E-3</v>
      </c>
      <c r="N649" s="161">
        <v>1.7687486999999998E-2</v>
      </c>
      <c r="O649" s="161">
        <v>8.5710145999999994E-3</v>
      </c>
      <c r="P649" s="161">
        <v>0</v>
      </c>
      <c r="Q649" s="161">
        <v>0.10960911</v>
      </c>
      <c r="R649" s="161">
        <v>0.28809282000000003</v>
      </c>
      <c r="T649" s="89">
        <f t="shared" si="123"/>
        <v>11.878512068965517</v>
      </c>
    </row>
    <row r="650" spans="1:20">
      <c r="A650" s="29" t="s">
        <v>52</v>
      </c>
      <c r="B650" s="194" t="s">
        <v>3501</v>
      </c>
      <c r="C650" s="87">
        <f t="shared" si="119"/>
        <v>2.0080864932</v>
      </c>
      <c r="D650" s="90">
        <f t="shared" si="120"/>
        <v>0.16892149210000001</v>
      </c>
      <c r="E650" s="90">
        <f t="shared" si="121"/>
        <v>0.90489723360000007</v>
      </c>
      <c r="F650" s="91">
        <f t="shared" si="122"/>
        <v>0.1281935575</v>
      </c>
      <c r="G650" s="192">
        <v>0.80607421000000001</v>
      </c>
      <c r="H650" s="161">
        <v>1.6964370999999999E-2</v>
      </c>
      <c r="I650" s="161">
        <v>0.88336391000000003</v>
      </c>
      <c r="J650" s="161">
        <v>0.15194086000000001</v>
      </c>
      <c r="K650" s="161">
        <v>7.2663157000000004E-3</v>
      </c>
      <c r="L650" s="161">
        <v>9.7143164000000008E-3</v>
      </c>
      <c r="M650" s="161">
        <v>4.5689525999999996E-3</v>
      </c>
      <c r="N650" s="161">
        <v>8.9945960000000005E-3</v>
      </c>
      <c r="O650" s="161">
        <v>2.3484431E-3</v>
      </c>
      <c r="P650" s="161">
        <v>0</v>
      </c>
      <c r="Q650" s="161">
        <v>0.110079</v>
      </c>
      <c r="R650" s="161">
        <v>6.7715183999999999E-3</v>
      </c>
      <c r="T650" s="89">
        <f t="shared" si="123"/>
        <v>6.9489156034482757</v>
      </c>
    </row>
    <row r="651" spans="1:20">
      <c r="A651" s="29" t="s">
        <v>52</v>
      </c>
      <c r="B651" s="194" t="s">
        <v>3502</v>
      </c>
      <c r="C651" s="87">
        <f t="shared" si="119"/>
        <v>4.0403304429999993</v>
      </c>
      <c r="D651" s="90">
        <f t="shared" si="120"/>
        <v>0.42399067699999998</v>
      </c>
      <c r="E651" s="90">
        <f t="shared" si="121"/>
        <v>2.1517819019999997</v>
      </c>
      <c r="F651" s="91">
        <f t="shared" si="122"/>
        <v>0.20384826399999997</v>
      </c>
      <c r="G651" s="192">
        <v>1.2607096</v>
      </c>
      <c r="H651" s="161">
        <v>4.8359311000000002E-2</v>
      </c>
      <c r="I651" s="161">
        <v>2.0882513999999999</v>
      </c>
      <c r="J651" s="161">
        <v>0.3742992</v>
      </c>
      <c r="K651" s="161">
        <v>2.3319494E-2</v>
      </c>
      <c r="L651" s="161">
        <v>2.6371983000000002E-2</v>
      </c>
      <c r="M651" s="161">
        <v>1.5171191000000001E-2</v>
      </c>
      <c r="N651" s="161">
        <v>2.6425461000000001E-2</v>
      </c>
      <c r="O651" s="161">
        <v>1.0999844E-2</v>
      </c>
      <c r="P651" s="161">
        <v>0</v>
      </c>
      <c r="Q651" s="161">
        <v>0.14916363999999999</v>
      </c>
      <c r="R651" s="161">
        <v>1.7259318999999999E-2</v>
      </c>
      <c r="T651" s="89">
        <f t="shared" si="123"/>
        <v>10.868186206896551</v>
      </c>
    </row>
    <row r="653" spans="1:20">
      <c r="B653" s="1" t="s">
        <v>3503</v>
      </c>
    </row>
    <row r="654" spans="1:20">
      <c r="A654" s="29" t="s">
        <v>52</v>
      </c>
      <c r="B654" s="194" t="s">
        <v>3504</v>
      </c>
      <c r="C654" s="87">
        <f t="shared" ref="C654:C659" si="124">D654+E654+F654+G654</f>
        <v>0.32641500099999998</v>
      </c>
      <c r="D654" s="90">
        <f t="shared" ref="D654:D659" si="125">J654+K654+L654</f>
        <v>7.1785738000000002E-2</v>
      </c>
      <c r="E654" s="90">
        <f t="shared" ref="E654:E659" si="126">H654+I654+M654</f>
        <v>0.21297208000000001</v>
      </c>
      <c r="F654" s="91">
        <f t="shared" ref="F654:F659" si="127">N654+IF(O654="x",0,O654)+IF(P654="x",0,P654)+IF(Q654="x",0,Q654)+R654</f>
        <v>0</v>
      </c>
      <c r="G654" s="192">
        <v>4.1657183E-2</v>
      </c>
      <c r="H654" s="161">
        <v>0</v>
      </c>
      <c r="I654" s="161">
        <v>0.21297208000000001</v>
      </c>
      <c r="J654" s="161">
        <v>7.1785738000000002E-2</v>
      </c>
      <c r="K654" s="161">
        <v>0</v>
      </c>
      <c r="L654" s="161">
        <v>0</v>
      </c>
      <c r="M654" s="161">
        <v>0</v>
      </c>
      <c r="N654" s="161">
        <v>0</v>
      </c>
      <c r="O654" s="161">
        <v>0</v>
      </c>
      <c r="P654" s="161">
        <v>0</v>
      </c>
      <c r="Q654" s="161">
        <v>0</v>
      </c>
      <c r="R654" s="161">
        <v>0</v>
      </c>
      <c r="T654" s="89">
        <f t="shared" ref="T654:T659" si="128">G654/0.116</f>
        <v>0.35911364655172412</v>
      </c>
    </row>
    <row r="655" spans="1:20">
      <c r="A655" s="29" t="s">
        <v>52</v>
      </c>
      <c r="B655" s="194" t="s">
        <v>3505</v>
      </c>
      <c r="C655" s="87">
        <f t="shared" si="124"/>
        <v>0.32838864100000004</v>
      </c>
      <c r="D655" s="90">
        <f t="shared" si="125"/>
        <v>7.1818321000000004E-2</v>
      </c>
      <c r="E655" s="90">
        <f t="shared" si="126"/>
        <v>0.21297208000000001</v>
      </c>
      <c r="F655" s="91">
        <f t="shared" si="127"/>
        <v>0</v>
      </c>
      <c r="G655" s="192">
        <v>4.3598240000000003E-2</v>
      </c>
      <c r="H655" s="161">
        <v>0</v>
      </c>
      <c r="I655" s="161">
        <v>0.21297208000000001</v>
      </c>
      <c r="J655" s="161">
        <v>7.1818321000000004E-2</v>
      </c>
      <c r="K655" s="161">
        <v>0</v>
      </c>
      <c r="L655" s="161">
        <v>0</v>
      </c>
      <c r="M655" s="161">
        <v>0</v>
      </c>
      <c r="N655" s="161">
        <v>0</v>
      </c>
      <c r="O655" s="161">
        <v>0</v>
      </c>
      <c r="P655" s="161">
        <v>0</v>
      </c>
      <c r="Q655" s="161">
        <v>0</v>
      </c>
      <c r="R655" s="161">
        <v>0</v>
      </c>
      <c r="T655" s="89">
        <f t="shared" si="128"/>
        <v>0.37584689655172415</v>
      </c>
    </row>
    <row r="656" spans="1:20">
      <c r="A656" s="29" t="s">
        <v>52</v>
      </c>
      <c r="B656" s="194" t="s">
        <v>3506</v>
      </c>
      <c r="C656" s="87">
        <f t="shared" si="124"/>
        <v>0.33036228099999998</v>
      </c>
      <c r="D656" s="90">
        <f t="shared" si="125"/>
        <v>7.1850903999999993E-2</v>
      </c>
      <c r="E656" s="90">
        <f t="shared" si="126"/>
        <v>0.21297208000000001</v>
      </c>
      <c r="F656" s="91">
        <f t="shared" si="127"/>
        <v>0</v>
      </c>
      <c r="G656" s="192">
        <v>4.5539296999999999E-2</v>
      </c>
      <c r="H656" s="161">
        <v>0</v>
      </c>
      <c r="I656" s="161">
        <v>0.21297208000000001</v>
      </c>
      <c r="J656" s="161">
        <v>7.1850903999999993E-2</v>
      </c>
      <c r="K656" s="161">
        <v>0</v>
      </c>
      <c r="L656" s="161">
        <v>0</v>
      </c>
      <c r="M656" s="161">
        <v>0</v>
      </c>
      <c r="N656" s="161">
        <v>0</v>
      </c>
      <c r="O656" s="161">
        <v>0</v>
      </c>
      <c r="P656" s="161">
        <v>0</v>
      </c>
      <c r="Q656" s="161">
        <v>0</v>
      </c>
      <c r="R656" s="161">
        <v>0</v>
      </c>
      <c r="T656" s="89">
        <f t="shared" si="128"/>
        <v>0.39258014655172413</v>
      </c>
    </row>
    <row r="657" spans="1:20">
      <c r="A657" s="29" t="s">
        <v>52</v>
      </c>
      <c r="B657" s="194" t="s">
        <v>3507</v>
      </c>
      <c r="C657" s="87">
        <f t="shared" si="124"/>
        <v>0.47884371399999998</v>
      </c>
      <c r="D657" s="90">
        <f t="shared" si="125"/>
        <v>0.10771119</v>
      </c>
      <c r="E657" s="90">
        <f t="shared" si="126"/>
        <v>0.34776554999999998</v>
      </c>
      <c r="F657" s="91">
        <f t="shared" si="127"/>
        <v>0</v>
      </c>
      <c r="G657" s="192">
        <v>2.3366973999999999E-2</v>
      </c>
      <c r="H657" s="161">
        <v>0</v>
      </c>
      <c r="I657" s="161">
        <v>0.34776554999999998</v>
      </c>
      <c r="J657" s="161">
        <v>0.10771119</v>
      </c>
      <c r="K657" s="161">
        <v>0</v>
      </c>
      <c r="L657" s="161">
        <v>0</v>
      </c>
      <c r="M657" s="161">
        <v>0</v>
      </c>
      <c r="N657" s="161">
        <v>0</v>
      </c>
      <c r="O657" s="161">
        <v>0</v>
      </c>
      <c r="P657" s="161">
        <v>0</v>
      </c>
      <c r="Q657" s="161">
        <v>0</v>
      </c>
      <c r="R657" s="161">
        <v>0</v>
      </c>
      <c r="T657" s="89">
        <f t="shared" si="128"/>
        <v>0.20143943103448272</v>
      </c>
    </row>
    <row r="658" spans="1:20">
      <c r="A658" s="29" t="s">
        <v>52</v>
      </c>
      <c r="B658" s="194" t="s">
        <v>3508</v>
      </c>
      <c r="C658" s="87">
        <f t="shared" si="124"/>
        <v>0.48673827200000003</v>
      </c>
      <c r="D658" s="90">
        <f t="shared" si="125"/>
        <v>0.10784152</v>
      </c>
      <c r="E658" s="90">
        <f t="shared" si="126"/>
        <v>0.34776554999999998</v>
      </c>
      <c r="F658" s="91">
        <f t="shared" si="127"/>
        <v>0</v>
      </c>
      <c r="G658" s="192">
        <v>3.1131202E-2</v>
      </c>
      <c r="H658" s="161">
        <v>0</v>
      </c>
      <c r="I658" s="161">
        <v>0.34776554999999998</v>
      </c>
      <c r="J658" s="161">
        <v>0.10784152</v>
      </c>
      <c r="K658" s="161">
        <v>0</v>
      </c>
      <c r="L658" s="161">
        <v>0</v>
      </c>
      <c r="M658" s="161">
        <v>0</v>
      </c>
      <c r="N658" s="161">
        <v>0</v>
      </c>
      <c r="O658" s="161">
        <v>0</v>
      </c>
      <c r="P658" s="161">
        <v>0</v>
      </c>
      <c r="Q658" s="161">
        <v>0</v>
      </c>
      <c r="R658" s="161">
        <v>0</v>
      </c>
      <c r="T658" s="89">
        <f t="shared" si="128"/>
        <v>0.26837243103448277</v>
      </c>
    </row>
    <row r="659" spans="1:20">
      <c r="A659" s="29" t="s">
        <v>52</v>
      </c>
      <c r="B659" s="194" t="s">
        <v>3509</v>
      </c>
      <c r="C659" s="87">
        <f t="shared" si="124"/>
        <v>0.49068555599999997</v>
      </c>
      <c r="D659" s="90">
        <f t="shared" si="125"/>
        <v>0.10790669</v>
      </c>
      <c r="E659" s="90">
        <f t="shared" si="126"/>
        <v>0.34776554999999998</v>
      </c>
      <c r="F659" s="91">
        <f t="shared" si="127"/>
        <v>0</v>
      </c>
      <c r="G659" s="192">
        <v>3.5013316000000003E-2</v>
      </c>
      <c r="H659" s="161">
        <v>0</v>
      </c>
      <c r="I659" s="161">
        <v>0.34776554999999998</v>
      </c>
      <c r="J659" s="161">
        <v>0.10790669</v>
      </c>
      <c r="K659" s="161">
        <v>0</v>
      </c>
      <c r="L659" s="161">
        <v>0</v>
      </c>
      <c r="M659" s="161">
        <v>0</v>
      </c>
      <c r="N659" s="161">
        <v>0</v>
      </c>
      <c r="O659" s="161">
        <v>0</v>
      </c>
      <c r="P659" s="161">
        <v>0</v>
      </c>
      <c r="Q659" s="161">
        <v>0</v>
      </c>
      <c r="R659" s="161">
        <v>0</v>
      </c>
      <c r="T659" s="89">
        <f t="shared" si="128"/>
        <v>0.30183893103448278</v>
      </c>
    </row>
    <row r="661" spans="1:20">
      <c r="B661" s="1" t="s">
        <v>3510</v>
      </c>
    </row>
    <row r="662" spans="1:20">
      <c r="A662" s="29" t="s">
        <v>52</v>
      </c>
      <c r="B662" s="194" t="s">
        <v>3511</v>
      </c>
      <c r="C662" s="87">
        <f t="shared" ref="C662:C691" si="129">D662+E662+F662+G662</f>
        <v>2.0004001003999998</v>
      </c>
      <c r="D662" s="90">
        <f t="shared" ref="D662:D691" si="130">J662+K662+L662</f>
        <v>0.16769572629999999</v>
      </c>
      <c r="E662" s="90">
        <f t="shared" ref="E662:E691" si="131">H662+I662+M662</f>
        <v>0.88763537479999999</v>
      </c>
      <c r="F662" s="91">
        <f t="shared" ref="F662:F691" si="132">N662+IF(O662="x",0,O662)+IF(P662="x",0,P662)+IF(Q662="x",0,Q662)+R662</f>
        <v>0.12674808930000001</v>
      </c>
      <c r="G662" s="192">
        <v>0.81832090999999996</v>
      </c>
      <c r="H662" s="161">
        <v>1.9300182999999999E-2</v>
      </c>
      <c r="I662" s="161">
        <v>0.86228114</v>
      </c>
      <c r="J662" s="161">
        <v>0.15054824999999999</v>
      </c>
      <c r="K662" s="161">
        <v>6.8549012999999997E-3</v>
      </c>
      <c r="L662" s="161">
        <v>1.0292575E-2</v>
      </c>
      <c r="M662" s="161">
        <v>6.0540517999999998E-3</v>
      </c>
      <c r="N662" s="161">
        <v>8.5777131999999999E-3</v>
      </c>
      <c r="O662" s="161">
        <v>2.3188489E-3</v>
      </c>
      <c r="P662" s="161">
        <v>0</v>
      </c>
      <c r="Q662" s="161">
        <v>0.10942278</v>
      </c>
      <c r="R662" s="161">
        <v>6.4287472000000003E-3</v>
      </c>
      <c r="T662" s="89">
        <f t="shared" ref="T662:T691" si="133">G662/0.116</f>
        <v>7.0544906034482748</v>
      </c>
    </row>
    <row r="663" spans="1:20">
      <c r="A663" s="29" t="s">
        <v>52</v>
      </c>
      <c r="B663" s="194" t="s">
        <v>3512</v>
      </c>
      <c r="C663" s="87">
        <f t="shared" si="129"/>
        <v>3.8967886887000001</v>
      </c>
      <c r="D663" s="90">
        <f t="shared" si="130"/>
        <v>0.47429126100000002</v>
      </c>
      <c r="E663" s="90">
        <f t="shared" si="131"/>
        <v>2.0754411935000001</v>
      </c>
      <c r="F663" s="91">
        <f t="shared" si="132"/>
        <v>0.15925913420000001</v>
      </c>
      <c r="G663" s="192">
        <v>1.1877971000000001</v>
      </c>
      <c r="H663" s="161">
        <v>3.1204709000000001E-2</v>
      </c>
      <c r="I663" s="161">
        <v>2.0368094000000001</v>
      </c>
      <c r="J663" s="161">
        <v>0.44835472999999998</v>
      </c>
      <c r="K663" s="161">
        <v>1.3101425999999999E-2</v>
      </c>
      <c r="L663" s="161">
        <v>1.2835104999999999E-2</v>
      </c>
      <c r="M663" s="161">
        <v>7.4270845000000002E-3</v>
      </c>
      <c r="N663" s="161">
        <v>1.3883876999999999E-2</v>
      </c>
      <c r="O663" s="161">
        <v>6.8925024999999997E-3</v>
      </c>
      <c r="P663" s="161">
        <v>0</v>
      </c>
      <c r="Q663" s="161">
        <v>0.12855004</v>
      </c>
      <c r="R663" s="161">
        <v>9.9327146999999994E-3</v>
      </c>
      <c r="T663" s="89">
        <f t="shared" si="133"/>
        <v>10.239630172413793</v>
      </c>
    </row>
    <row r="664" spans="1:20">
      <c r="A664" s="29" t="s">
        <v>52</v>
      </c>
      <c r="B664" s="194" t="s">
        <v>3513</v>
      </c>
      <c r="C664" s="87">
        <f t="shared" si="129"/>
        <v>3.3503742107000001</v>
      </c>
      <c r="D664" s="90">
        <f t="shared" si="130"/>
        <v>0.24006551200000001</v>
      </c>
      <c r="E664" s="90">
        <f t="shared" si="131"/>
        <v>1.2496601781000001</v>
      </c>
      <c r="F664" s="91">
        <f t="shared" si="132"/>
        <v>0.49572432059999999</v>
      </c>
      <c r="G664" s="192">
        <v>1.3649241999999999</v>
      </c>
      <c r="H664" s="161">
        <v>3.0926858000000002E-2</v>
      </c>
      <c r="I664" s="161">
        <v>1.2106736</v>
      </c>
      <c r="J664" s="161">
        <v>0.21046807000000001</v>
      </c>
      <c r="K664" s="161">
        <v>1.1541875E-2</v>
      </c>
      <c r="L664" s="161">
        <v>1.8055567000000002E-2</v>
      </c>
      <c r="M664" s="161">
        <v>8.0597201000000007E-3</v>
      </c>
      <c r="N664" s="161">
        <v>1.7276667999999998E-2</v>
      </c>
      <c r="O664" s="161">
        <v>9.1132126000000001E-3</v>
      </c>
      <c r="P664" s="161">
        <v>0</v>
      </c>
      <c r="Q664" s="161">
        <v>0.11268077999999999</v>
      </c>
      <c r="R664" s="161">
        <v>0.35665365999999998</v>
      </c>
      <c r="T664" s="89">
        <f t="shared" si="133"/>
        <v>11.766587931034481</v>
      </c>
    </row>
    <row r="665" spans="1:20">
      <c r="A665" s="29" t="s">
        <v>52</v>
      </c>
      <c r="B665" s="194" t="s">
        <v>3514</v>
      </c>
      <c r="C665" s="87">
        <f t="shared" si="129"/>
        <v>1.9764120884</v>
      </c>
      <c r="D665" s="90">
        <f t="shared" si="130"/>
        <v>0.16545521400000002</v>
      </c>
      <c r="E665" s="90">
        <f t="shared" si="131"/>
        <v>0.8809822612999999</v>
      </c>
      <c r="F665" s="91">
        <f t="shared" si="132"/>
        <v>0.12668945309999999</v>
      </c>
      <c r="G665" s="192">
        <v>0.80328516000000005</v>
      </c>
      <c r="H665" s="161">
        <v>1.6458993000000002E-2</v>
      </c>
      <c r="I665" s="161">
        <v>0.86013355999999996</v>
      </c>
      <c r="J665" s="161">
        <v>0.14912352000000001</v>
      </c>
      <c r="K665" s="161">
        <v>6.9817921999999998E-3</v>
      </c>
      <c r="L665" s="161">
        <v>9.3499017999999993E-3</v>
      </c>
      <c r="M665" s="161">
        <v>4.3897082999999996E-3</v>
      </c>
      <c r="N665" s="161">
        <v>8.6448658999999997E-3</v>
      </c>
      <c r="O665" s="161">
        <v>2.203188E-3</v>
      </c>
      <c r="P665" s="161">
        <v>0</v>
      </c>
      <c r="Q665" s="161">
        <v>0.1094213</v>
      </c>
      <c r="R665" s="161">
        <v>6.4200992000000004E-3</v>
      </c>
      <c r="T665" s="89">
        <f t="shared" si="133"/>
        <v>6.9248720689655174</v>
      </c>
    </row>
    <row r="666" spans="1:20">
      <c r="A666" s="29" t="s">
        <v>52</v>
      </c>
      <c r="B666" s="194" t="s">
        <v>3515</v>
      </c>
      <c r="C666" s="87">
        <f t="shared" si="129"/>
        <v>3.0360301454999998</v>
      </c>
      <c r="D666" s="90">
        <f t="shared" si="130"/>
        <v>0.25041590699999999</v>
      </c>
      <c r="E666" s="90">
        <f t="shared" si="131"/>
        <v>1.3885928487000001</v>
      </c>
      <c r="F666" s="91">
        <f t="shared" si="132"/>
        <v>0.1714236898</v>
      </c>
      <c r="G666" s="192">
        <v>1.2255977</v>
      </c>
      <c r="H666" s="161">
        <v>3.4444820000000001E-2</v>
      </c>
      <c r="I666" s="161">
        <v>1.3453287</v>
      </c>
      <c r="J666" s="161">
        <v>0.22147231000000001</v>
      </c>
      <c r="K666" s="161">
        <v>1.5026217E-2</v>
      </c>
      <c r="L666" s="161">
        <v>1.391738E-2</v>
      </c>
      <c r="M666" s="161">
        <v>8.8193287000000002E-3</v>
      </c>
      <c r="N666" s="161">
        <v>1.4773084000000001E-2</v>
      </c>
      <c r="O666" s="161">
        <v>7.5717650000000003E-3</v>
      </c>
      <c r="P666" s="161">
        <v>0</v>
      </c>
      <c r="Q666" s="161">
        <v>0.13909193</v>
      </c>
      <c r="R666" s="161">
        <v>9.9869108000000002E-3</v>
      </c>
      <c r="T666" s="89">
        <f t="shared" si="133"/>
        <v>10.565497413793103</v>
      </c>
    </row>
    <row r="667" spans="1:20">
      <c r="A667" s="29" t="s">
        <v>52</v>
      </c>
      <c r="B667" s="194" t="s">
        <v>3516</v>
      </c>
      <c r="C667" s="87">
        <f t="shared" si="129"/>
        <v>2.3180257152000001</v>
      </c>
      <c r="D667" s="90">
        <f t="shared" si="130"/>
        <v>0.20253461350000002</v>
      </c>
      <c r="E667" s="90">
        <f t="shared" si="131"/>
        <v>1.1269626767000001</v>
      </c>
      <c r="F667" s="91">
        <f t="shared" si="132"/>
        <v>0.14174209499999998</v>
      </c>
      <c r="G667" s="192">
        <v>0.84678633000000003</v>
      </c>
      <c r="H667" s="161">
        <v>2.4454933000000002E-2</v>
      </c>
      <c r="I667" s="161">
        <v>1.0946088</v>
      </c>
      <c r="J667" s="161">
        <v>0.17879728</v>
      </c>
      <c r="K667" s="161">
        <v>9.7749605000000007E-3</v>
      </c>
      <c r="L667" s="161">
        <v>1.3962373E-2</v>
      </c>
      <c r="M667" s="161">
        <v>7.8989436999999992E-3</v>
      </c>
      <c r="N667" s="161">
        <v>1.2154244E-2</v>
      </c>
      <c r="O667" s="161">
        <v>3.6459368000000001E-3</v>
      </c>
      <c r="P667" s="161">
        <v>0</v>
      </c>
      <c r="Q667" s="161">
        <v>0.11599642</v>
      </c>
      <c r="R667" s="161">
        <v>9.9454942000000001E-3</v>
      </c>
      <c r="T667" s="89">
        <f t="shared" si="133"/>
        <v>7.2998821551724138</v>
      </c>
    </row>
    <row r="668" spans="1:20">
      <c r="A668" s="29" t="s">
        <v>52</v>
      </c>
      <c r="B668" s="194" t="s">
        <v>3517</v>
      </c>
      <c r="C668" s="87">
        <f t="shared" si="129"/>
        <v>4.137511698</v>
      </c>
      <c r="D668" s="90">
        <f t="shared" si="130"/>
        <v>0.44126457600000002</v>
      </c>
      <c r="E668" s="90">
        <f t="shared" si="131"/>
        <v>2.2330902049999999</v>
      </c>
      <c r="F668" s="91">
        <f t="shared" si="132"/>
        <v>0.20748731699999998</v>
      </c>
      <c r="G668" s="192">
        <v>1.2556696000000001</v>
      </c>
      <c r="H668" s="161">
        <v>4.8707517999999998E-2</v>
      </c>
      <c r="I668" s="161">
        <v>2.1694667999999999</v>
      </c>
      <c r="J668" s="161">
        <v>0.3908123</v>
      </c>
      <c r="K668" s="161">
        <v>2.3187504000000001E-2</v>
      </c>
      <c r="L668" s="161">
        <v>2.7264772E-2</v>
      </c>
      <c r="M668" s="161">
        <v>1.4915886999999999E-2</v>
      </c>
      <c r="N668" s="161">
        <v>2.7671633000000001E-2</v>
      </c>
      <c r="O668" s="161">
        <v>1.1099904000000001E-2</v>
      </c>
      <c r="P668" s="161">
        <v>0</v>
      </c>
      <c r="Q668" s="161">
        <v>0.15024177999999999</v>
      </c>
      <c r="R668" s="161">
        <v>1.8474000000000001E-2</v>
      </c>
      <c r="T668" s="89">
        <f t="shared" si="133"/>
        <v>10.824737931034482</v>
      </c>
    </row>
    <row r="669" spans="1:20">
      <c r="A669" s="29" t="s">
        <v>52</v>
      </c>
      <c r="B669" s="194" t="s">
        <v>3518</v>
      </c>
      <c r="C669" s="87">
        <f t="shared" si="129"/>
        <v>3.6986796569000004</v>
      </c>
      <c r="D669" s="90">
        <f t="shared" si="130"/>
        <v>0.38780073100000001</v>
      </c>
      <c r="E669" s="90">
        <f t="shared" si="131"/>
        <v>1.7441339760000001</v>
      </c>
      <c r="F669" s="91">
        <f t="shared" si="132"/>
        <v>0.13690484990000001</v>
      </c>
      <c r="G669" s="192">
        <v>1.4298401000000001</v>
      </c>
      <c r="H669" s="161">
        <v>3.3217901000000001E-2</v>
      </c>
      <c r="I669" s="161">
        <v>1.6994435000000001</v>
      </c>
      <c r="J669" s="161">
        <v>0.34872754</v>
      </c>
      <c r="K669" s="161">
        <v>1.7544758000000001E-2</v>
      </c>
      <c r="L669" s="161">
        <v>2.1528433E-2</v>
      </c>
      <c r="M669" s="161">
        <v>1.1472575E-2</v>
      </c>
      <c r="N669" s="161">
        <v>1.9330763000000001E-2</v>
      </c>
      <c r="O669" s="161">
        <v>6.4022228999999998E-3</v>
      </c>
      <c r="P669" s="161">
        <v>0</v>
      </c>
      <c r="Q669" s="161">
        <v>9.7322407999999999E-2</v>
      </c>
      <c r="R669" s="161">
        <v>1.3849456E-2</v>
      </c>
      <c r="T669" s="89">
        <f t="shared" si="133"/>
        <v>12.32620775862069</v>
      </c>
    </row>
    <row r="670" spans="1:20">
      <c r="A670" s="29" t="s">
        <v>52</v>
      </c>
      <c r="B670" s="194" t="s">
        <v>3519</v>
      </c>
      <c r="C670" s="87">
        <f t="shared" si="129"/>
        <v>2.2931561560999998</v>
      </c>
      <c r="D670" s="90">
        <f t="shared" si="130"/>
        <v>0.20011799390000001</v>
      </c>
      <c r="E670" s="90">
        <f t="shared" si="131"/>
        <v>1.120132025</v>
      </c>
      <c r="F670" s="91">
        <f t="shared" si="132"/>
        <v>0.14173045719999999</v>
      </c>
      <c r="G670" s="192">
        <v>0.83117567999999997</v>
      </c>
      <c r="H670" s="161">
        <v>2.1512773999999998E-2</v>
      </c>
      <c r="I670" s="161">
        <v>1.0924370999999999</v>
      </c>
      <c r="J670" s="161">
        <v>0.17729692</v>
      </c>
      <c r="K670" s="161">
        <v>9.8270269000000007E-3</v>
      </c>
      <c r="L670" s="161">
        <v>1.2994047E-2</v>
      </c>
      <c r="M670" s="161">
        <v>6.1821510000000003E-3</v>
      </c>
      <c r="N670" s="161">
        <v>1.2142167000000001E-2</v>
      </c>
      <c r="O670" s="161">
        <v>3.6557394E-3</v>
      </c>
      <c r="P670" s="161">
        <v>0</v>
      </c>
      <c r="Q670" s="161">
        <v>0.11599826000000001</v>
      </c>
      <c r="R670" s="161">
        <v>9.9342908000000004E-3</v>
      </c>
      <c r="T670" s="89">
        <f t="shared" si="133"/>
        <v>7.1653075862068958</v>
      </c>
    </row>
    <row r="671" spans="1:20">
      <c r="A671" s="29" t="s">
        <v>52</v>
      </c>
      <c r="B671" s="194" t="s">
        <v>3520</v>
      </c>
      <c r="C671" s="87">
        <f t="shared" si="129"/>
        <v>4.1519194809999993</v>
      </c>
      <c r="D671" s="90">
        <f t="shared" si="130"/>
        <v>0.44327676699999996</v>
      </c>
      <c r="E671" s="90">
        <f t="shared" si="131"/>
        <v>2.2365807189999996</v>
      </c>
      <c r="F671" s="91">
        <f t="shared" si="132"/>
        <v>0.207450995</v>
      </c>
      <c r="G671" s="192">
        <v>1.2646109999999999</v>
      </c>
      <c r="H671" s="161">
        <v>4.9905366E-2</v>
      </c>
      <c r="I671" s="161">
        <v>2.1707983999999998</v>
      </c>
      <c r="J671" s="161">
        <v>0.39127996999999998</v>
      </c>
      <c r="K671" s="161">
        <v>2.4240969000000001E-2</v>
      </c>
      <c r="L671" s="161">
        <v>2.7755828E-2</v>
      </c>
      <c r="M671" s="161">
        <v>1.5876952999999999E-2</v>
      </c>
      <c r="N671" s="161">
        <v>2.7720168999999999E-2</v>
      </c>
      <c r="O671" s="161">
        <v>1.1380741999999999E-2</v>
      </c>
      <c r="P671" s="161">
        <v>0</v>
      </c>
      <c r="Q671" s="161">
        <v>0.15028272000000001</v>
      </c>
      <c r="R671" s="161">
        <v>1.8067363999999999E-2</v>
      </c>
      <c r="T671" s="89">
        <f t="shared" si="133"/>
        <v>10.90181896551724</v>
      </c>
    </row>
    <row r="672" spans="1:20">
      <c r="A672" s="29" t="s">
        <v>52</v>
      </c>
      <c r="B672" s="194" t="s">
        <v>3521</v>
      </c>
      <c r="C672" s="87">
        <f t="shared" si="129"/>
        <v>2.0080948619000001</v>
      </c>
      <c r="D672" s="90">
        <f t="shared" si="130"/>
        <v>0.16834078550000001</v>
      </c>
      <c r="E672" s="90">
        <f t="shared" si="131"/>
        <v>0.89104976339999997</v>
      </c>
      <c r="F672" s="91">
        <f t="shared" si="132"/>
        <v>0.12723564299999998</v>
      </c>
      <c r="G672" s="192">
        <v>0.82146867000000001</v>
      </c>
      <c r="H672" s="161">
        <v>1.9374424000000001E-2</v>
      </c>
      <c r="I672" s="161">
        <v>0.86559799999999998</v>
      </c>
      <c r="J672" s="161">
        <v>0.15112734999999999</v>
      </c>
      <c r="K672" s="161">
        <v>6.8812695000000004E-3</v>
      </c>
      <c r="L672" s="161">
        <v>1.0332166E-2</v>
      </c>
      <c r="M672" s="161">
        <v>6.0773394000000003E-3</v>
      </c>
      <c r="N672" s="161">
        <v>8.6107083000000004E-3</v>
      </c>
      <c r="O672" s="161">
        <v>2.3277685999999998E-3</v>
      </c>
      <c r="P672" s="161">
        <v>0</v>
      </c>
      <c r="Q672" s="161">
        <v>0.10984368999999999</v>
      </c>
      <c r="R672" s="161">
        <v>6.4534761000000001E-3</v>
      </c>
      <c r="T672" s="89">
        <f t="shared" si="133"/>
        <v>7.0816264655172407</v>
      </c>
    </row>
    <row r="673" spans="1:20">
      <c r="A673" s="29" t="s">
        <v>52</v>
      </c>
      <c r="B673" s="194" t="s">
        <v>3522</v>
      </c>
      <c r="C673" s="87">
        <f t="shared" si="129"/>
        <v>3.9101572129999997</v>
      </c>
      <c r="D673" s="90">
        <f t="shared" si="130"/>
        <v>0.475918391</v>
      </c>
      <c r="E673" s="90">
        <f t="shared" si="131"/>
        <v>2.0825613252999999</v>
      </c>
      <c r="F673" s="91">
        <f t="shared" si="132"/>
        <v>0.15980549669999999</v>
      </c>
      <c r="G673" s="192">
        <v>1.191872</v>
      </c>
      <c r="H673" s="161">
        <v>3.1311761E-2</v>
      </c>
      <c r="I673" s="161">
        <v>2.0437970000000001</v>
      </c>
      <c r="J673" s="161">
        <v>0.44989288</v>
      </c>
      <c r="K673" s="161">
        <v>1.3146372999999999E-2</v>
      </c>
      <c r="L673" s="161">
        <v>1.2879138E-2</v>
      </c>
      <c r="M673" s="161">
        <v>7.4525642999999997E-3</v>
      </c>
      <c r="N673" s="161">
        <v>1.3931508E-2</v>
      </c>
      <c r="O673" s="161">
        <v>6.9161483000000001E-3</v>
      </c>
      <c r="P673" s="161">
        <v>0</v>
      </c>
      <c r="Q673" s="161">
        <v>0.12899105</v>
      </c>
      <c r="R673" s="161">
        <v>9.9667903999999998E-3</v>
      </c>
      <c r="T673" s="89">
        <f t="shared" si="133"/>
        <v>10.274758620689655</v>
      </c>
    </row>
    <row r="674" spans="1:20">
      <c r="A674" s="29" t="s">
        <v>52</v>
      </c>
      <c r="B674" s="194" t="s">
        <v>3523</v>
      </c>
      <c r="C674" s="87">
        <f t="shared" si="129"/>
        <v>3.3400685231000002</v>
      </c>
      <c r="D674" s="90">
        <f t="shared" si="130"/>
        <v>0.239327082</v>
      </c>
      <c r="E674" s="90">
        <f t="shared" si="131"/>
        <v>1.2458162556000001</v>
      </c>
      <c r="F674" s="91">
        <f t="shared" si="132"/>
        <v>0.49419948550000004</v>
      </c>
      <c r="G674" s="192">
        <v>1.3607256999999999</v>
      </c>
      <c r="H674" s="161">
        <v>3.0831727E-2</v>
      </c>
      <c r="I674" s="161">
        <v>1.2069496</v>
      </c>
      <c r="J674" s="161">
        <v>0.20982068000000001</v>
      </c>
      <c r="K674" s="161">
        <v>1.1506373E-2</v>
      </c>
      <c r="L674" s="161">
        <v>1.8000029000000001E-2</v>
      </c>
      <c r="M674" s="161">
        <v>8.0349285999999995E-3</v>
      </c>
      <c r="N674" s="161">
        <v>1.7223525E-2</v>
      </c>
      <c r="O674" s="161">
        <v>9.0851804999999997E-3</v>
      </c>
      <c r="P674" s="161">
        <v>0</v>
      </c>
      <c r="Q674" s="161">
        <v>0.11233418000000001</v>
      </c>
      <c r="R674" s="161">
        <v>0.3555566</v>
      </c>
      <c r="T674" s="89">
        <f t="shared" si="133"/>
        <v>11.730393965517241</v>
      </c>
    </row>
    <row r="675" spans="1:20">
      <c r="A675" s="29" t="s">
        <v>52</v>
      </c>
      <c r="B675" s="194" t="s">
        <v>3524</v>
      </c>
      <c r="C675" s="87">
        <f t="shared" si="129"/>
        <v>1.9838454928</v>
      </c>
      <c r="D675" s="90">
        <f t="shared" si="130"/>
        <v>0.16607749860000001</v>
      </c>
      <c r="E675" s="90">
        <f t="shared" si="131"/>
        <v>0.88429568429999994</v>
      </c>
      <c r="F675" s="91">
        <f t="shared" si="132"/>
        <v>0.1271659399</v>
      </c>
      <c r="G675" s="192">
        <v>0.80630637000000005</v>
      </c>
      <c r="H675" s="161">
        <v>1.6520896E-2</v>
      </c>
      <c r="I675" s="161">
        <v>0.86336857</v>
      </c>
      <c r="J675" s="161">
        <v>0.14968438000000001</v>
      </c>
      <c r="K675" s="161">
        <v>7.0080511999999996E-3</v>
      </c>
      <c r="L675" s="161">
        <v>9.3850674000000005E-3</v>
      </c>
      <c r="M675" s="161">
        <v>4.4062182999999996E-3</v>
      </c>
      <c r="N675" s="161">
        <v>8.6773799000000006E-3</v>
      </c>
      <c r="O675" s="161">
        <v>2.2114742999999998E-3</v>
      </c>
      <c r="P675" s="161">
        <v>0</v>
      </c>
      <c r="Q675" s="161">
        <v>0.10983284</v>
      </c>
      <c r="R675" s="161">
        <v>6.4442457000000002E-3</v>
      </c>
      <c r="T675" s="89">
        <f t="shared" si="133"/>
        <v>6.9509169827586206</v>
      </c>
    </row>
    <row r="676" spans="1:20">
      <c r="A676" s="29" t="s">
        <v>52</v>
      </c>
      <c r="B676" s="194" t="s">
        <v>3525</v>
      </c>
      <c r="C676" s="87">
        <f t="shared" si="129"/>
        <v>3.0472744077999998</v>
      </c>
      <c r="D676" s="90">
        <f t="shared" si="130"/>
        <v>0.25134335200000002</v>
      </c>
      <c r="E676" s="90">
        <f t="shared" si="131"/>
        <v>1.393735682</v>
      </c>
      <c r="F676" s="91">
        <f t="shared" si="132"/>
        <v>0.1720585738</v>
      </c>
      <c r="G676" s="192">
        <v>1.2301367999999999</v>
      </c>
      <c r="H676" s="161">
        <v>3.4572390000000001E-2</v>
      </c>
      <c r="I676" s="161">
        <v>1.3503113</v>
      </c>
      <c r="J676" s="161">
        <v>0.22229256</v>
      </c>
      <c r="K676" s="161">
        <v>1.5081868E-2</v>
      </c>
      <c r="L676" s="161">
        <v>1.3968924000000001E-2</v>
      </c>
      <c r="M676" s="161">
        <v>8.8519919999999995E-3</v>
      </c>
      <c r="N676" s="161">
        <v>1.4827798E-2</v>
      </c>
      <c r="O676" s="161">
        <v>7.5998078000000004E-3</v>
      </c>
      <c r="P676" s="161">
        <v>0</v>
      </c>
      <c r="Q676" s="161">
        <v>0.13960707</v>
      </c>
      <c r="R676" s="161">
        <v>1.0023898E-2</v>
      </c>
      <c r="T676" s="89">
        <f t="shared" si="133"/>
        <v>10.604627586206895</v>
      </c>
    </row>
    <row r="677" spans="1:20">
      <c r="A677" s="29" t="s">
        <v>52</v>
      </c>
      <c r="B677" s="194" t="s">
        <v>3526</v>
      </c>
      <c r="C677" s="87">
        <f t="shared" si="129"/>
        <v>2.3269701108999996</v>
      </c>
      <c r="D677" s="90">
        <f t="shared" si="130"/>
        <v>0.20331611620000001</v>
      </c>
      <c r="E677" s="90">
        <f t="shared" si="131"/>
        <v>1.1313112177</v>
      </c>
      <c r="F677" s="91">
        <f t="shared" si="132"/>
        <v>0.14228902700000001</v>
      </c>
      <c r="G677" s="192">
        <v>0.85005375000000005</v>
      </c>
      <c r="H677" s="161">
        <v>2.4549294999999999E-2</v>
      </c>
      <c r="I677" s="161">
        <v>1.0988325000000001</v>
      </c>
      <c r="J677" s="161">
        <v>0.17948718999999999</v>
      </c>
      <c r="K677" s="161">
        <v>9.8126781999999992E-3</v>
      </c>
      <c r="L677" s="161">
        <v>1.4016248E-2</v>
      </c>
      <c r="M677" s="161">
        <v>7.9294226999999991E-3</v>
      </c>
      <c r="N677" s="161">
        <v>1.2201142E-2</v>
      </c>
      <c r="O677" s="161">
        <v>3.660005E-3</v>
      </c>
      <c r="P677" s="161">
        <v>0</v>
      </c>
      <c r="Q677" s="161">
        <v>0.11644401</v>
      </c>
      <c r="R677" s="161">
        <v>9.9838700000000006E-3</v>
      </c>
      <c r="T677" s="89">
        <f t="shared" si="133"/>
        <v>7.3280495689655174</v>
      </c>
    </row>
    <row r="678" spans="1:20">
      <c r="A678" s="29" t="s">
        <v>52</v>
      </c>
      <c r="B678" s="194" t="s">
        <v>3527</v>
      </c>
      <c r="C678" s="87">
        <f t="shared" si="129"/>
        <v>4.151694182</v>
      </c>
      <c r="D678" s="90">
        <f t="shared" si="130"/>
        <v>0.44277714599999995</v>
      </c>
      <c r="E678" s="90">
        <f t="shared" si="131"/>
        <v>2.2407447930000002</v>
      </c>
      <c r="F678" s="91">
        <f t="shared" si="132"/>
        <v>0.20819854300000001</v>
      </c>
      <c r="G678" s="192">
        <v>1.2599737</v>
      </c>
      <c r="H678" s="161">
        <v>4.8874477E-2</v>
      </c>
      <c r="I678" s="161">
        <v>2.1769033000000002</v>
      </c>
      <c r="J678" s="161">
        <v>0.39215192999999998</v>
      </c>
      <c r="K678" s="161">
        <v>2.3266986E-2</v>
      </c>
      <c r="L678" s="161">
        <v>2.7358230000000001E-2</v>
      </c>
      <c r="M678" s="161">
        <v>1.4967016E-2</v>
      </c>
      <c r="N678" s="161">
        <v>2.7766486E-2</v>
      </c>
      <c r="O678" s="161">
        <v>1.1137952E-2</v>
      </c>
      <c r="P678" s="161">
        <v>0</v>
      </c>
      <c r="Q678" s="161">
        <v>0.15075678000000001</v>
      </c>
      <c r="R678" s="161">
        <v>1.8537325E-2</v>
      </c>
      <c r="T678" s="89">
        <f t="shared" si="133"/>
        <v>10.861842241379309</v>
      </c>
    </row>
    <row r="679" spans="1:20">
      <c r="A679" s="29" t="s">
        <v>52</v>
      </c>
      <c r="B679" s="194" t="s">
        <v>3528</v>
      </c>
      <c r="C679" s="87">
        <f t="shared" si="129"/>
        <v>3.6892567271999996</v>
      </c>
      <c r="D679" s="90">
        <f t="shared" si="130"/>
        <v>0.38681274599999999</v>
      </c>
      <c r="E679" s="90">
        <f t="shared" si="131"/>
        <v>1.7396905189999998</v>
      </c>
      <c r="F679" s="91">
        <f t="shared" si="132"/>
        <v>0.13655606219999999</v>
      </c>
      <c r="G679" s="192">
        <v>1.4261973999999999</v>
      </c>
      <c r="H679" s="161">
        <v>3.3133271999999998E-2</v>
      </c>
      <c r="I679" s="161">
        <v>1.6951139</v>
      </c>
      <c r="J679" s="161">
        <v>0.34783910000000001</v>
      </c>
      <c r="K679" s="161">
        <v>1.7500060000000001E-2</v>
      </c>
      <c r="L679" s="161">
        <v>2.1473585999999999E-2</v>
      </c>
      <c r="M679" s="161">
        <v>1.1443347E-2</v>
      </c>
      <c r="N679" s="161">
        <v>1.9281514999999999E-2</v>
      </c>
      <c r="O679" s="161">
        <v>6.3859121999999997E-3</v>
      </c>
      <c r="P679" s="161">
        <v>0</v>
      </c>
      <c r="Q679" s="161">
        <v>9.7074463E-2</v>
      </c>
      <c r="R679" s="161">
        <v>1.3814172E-2</v>
      </c>
      <c r="T679" s="89">
        <f t="shared" si="133"/>
        <v>12.294805172413792</v>
      </c>
    </row>
    <row r="680" spans="1:20">
      <c r="A680" s="29" t="s">
        <v>52</v>
      </c>
      <c r="B680" s="194" t="s">
        <v>3529</v>
      </c>
      <c r="C680" s="87">
        <f t="shared" si="129"/>
        <v>2.3017048448000001</v>
      </c>
      <c r="D680" s="90">
        <f t="shared" si="130"/>
        <v>0.20086401939999998</v>
      </c>
      <c r="E680" s="90">
        <f t="shared" si="131"/>
        <v>1.1243077706</v>
      </c>
      <c r="F680" s="91">
        <f t="shared" si="132"/>
        <v>0.14225881480000002</v>
      </c>
      <c r="G680" s="192">
        <v>0.83427423999999994</v>
      </c>
      <c r="H680" s="161">
        <v>2.1592973000000001E-2</v>
      </c>
      <c r="I680" s="161">
        <v>1.0965096000000001</v>
      </c>
      <c r="J680" s="161">
        <v>0.17795786999999999</v>
      </c>
      <c r="K680" s="161">
        <v>9.8636613999999994E-3</v>
      </c>
      <c r="L680" s="161">
        <v>1.3042488E-2</v>
      </c>
      <c r="M680" s="161">
        <v>6.2051976000000002E-3</v>
      </c>
      <c r="N680" s="161">
        <v>1.2187432E-2</v>
      </c>
      <c r="O680" s="161">
        <v>3.6693677E-3</v>
      </c>
      <c r="P680" s="161">
        <v>0</v>
      </c>
      <c r="Q680" s="161">
        <v>0.11643069</v>
      </c>
      <c r="R680" s="161">
        <v>9.9713250999999992E-3</v>
      </c>
      <c r="T680" s="89">
        <f t="shared" si="133"/>
        <v>7.1920193103448264</v>
      </c>
    </row>
    <row r="681" spans="1:20">
      <c r="A681" s="29" t="s">
        <v>52</v>
      </c>
      <c r="B681" s="194" t="s">
        <v>3530</v>
      </c>
      <c r="C681" s="87">
        <f t="shared" si="129"/>
        <v>4.1707522080000006</v>
      </c>
      <c r="D681" s="90">
        <f t="shared" si="130"/>
        <v>0.44528742999999998</v>
      </c>
      <c r="E681" s="90">
        <f t="shared" si="131"/>
        <v>2.2467257020000004</v>
      </c>
      <c r="F681" s="91">
        <f t="shared" si="132"/>
        <v>0.20839197600000001</v>
      </c>
      <c r="G681" s="192">
        <v>1.2703471</v>
      </c>
      <c r="H681" s="161">
        <v>5.0131731999999998E-2</v>
      </c>
      <c r="I681" s="161">
        <v>2.1806450000000002</v>
      </c>
      <c r="J681" s="161">
        <v>0.39305477999999999</v>
      </c>
      <c r="K681" s="161">
        <v>2.4350923999999999E-2</v>
      </c>
      <c r="L681" s="161">
        <v>2.7881725999999999E-2</v>
      </c>
      <c r="M681" s="161">
        <v>1.594897E-2</v>
      </c>
      <c r="N681" s="161">
        <v>2.7845906E-2</v>
      </c>
      <c r="O681" s="161">
        <v>1.1432364E-2</v>
      </c>
      <c r="P681" s="161">
        <v>0</v>
      </c>
      <c r="Q681" s="161">
        <v>0.15096439</v>
      </c>
      <c r="R681" s="161">
        <v>1.8149315999999999E-2</v>
      </c>
      <c r="T681" s="89">
        <f t="shared" si="133"/>
        <v>10.951268103448275</v>
      </c>
    </row>
    <row r="682" spans="1:20">
      <c r="A682" s="29" t="s">
        <v>52</v>
      </c>
      <c r="B682" s="194" t="s">
        <v>3531</v>
      </c>
      <c r="C682" s="87">
        <f t="shared" si="129"/>
        <v>7.5333231038999999</v>
      </c>
      <c r="D682" s="90">
        <f t="shared" si="130"/>
        <v>0.63152670900000007</v>
      </c>
      <c r="E682" s="90">
        <f t="shared" si="131"/>
        <v>3.3427533209999996</v>
      </c>
      <c r="F682" s="91">
        <f t="shared" si="132"/>
        <v>0.47732167390000002</v>
      </c>
      <c r="G682" s="192">
        <v>3.0817214000000002</v>
      </c>
      <c r="H682" s="161">
        <v>7.2682717999999993E-2</v>
      </c>
      <c r="I682" s="161">
        <v>3.2472715999999999</v>
      </c>
      <c r="J682" s="161">
        <v>0.56695088999999999</v>
      </c>
      <c r="K682" s="161">
        <v>2.5814929E-2</v>
      </c>
      <c r="L682" s="161">
        <v>3.8760889999999999E-2</v>
      </c>
      <c r="M682" s="161">
        <v>2.2799003000000002E-2</v>
      </c>
      <c r="N682" s="161">
        <v>3.2302879999999999E-2</v>
      </c>
      <c r="O682" s="161">
        <v>8.7325718999999996E-3</v>
      </c>
      <c r="P682" s="161">
        <v>0</v>
      </c>
      <c r="Q682" s="161">
        <v>0.41207614999999997</v>
      </c>
      <c r="R682" s="161">
        <v>2.4210071999999999E-2</v>
      </c>
      <c r="T682" s="89">
        <f t="shared" si="133"/>
        <v>26.566563793103448</v>
      </c>
    </row>
    <row r="683" spans="1:20">
      <c r="A683" s="29" t="s">
        <v>52</v>
      </c>
      <c r="B683" s="194" t="s">
        <v>3532</v>
      </c>
      <c r="C683" s="87">
        <f t="shared" si="129"/>
        <v>14.703649405999998</v>
      </c>
      <c r="D683" s="90">
        <f t="shared" si="130"/>
        <v>1.789630625</v>
      </c>
      <c r="E683" s="90">
        <f t="shared" si="131"/>
        <v>7.8312073209999991</v>
      </c>
      <c r="F683" s="91">
        <f t="shared" si="132"/>
        <v>0.60092825999999999</v>
      </c>
      <c r="G683" s="192">
        <v>4.4818832000000004</v>
      </c>
      <c r="H683" s="161">
        <v>0.1177439</v>
      </c>
      <c r="I683" s="161">
        <v>7.6854389999999997</v>
      </c>
      <c r="J683" s="161">
        <v>1.691765</v>
      </c>
      <c r="K683" s="161">
        <v>4.9435264E-2</v>
      </c>
      <c r="L683" s="161">
        <v>4.8430360999999998E-2</v>
      </c>
      <c r="M683" s="161">
        <v>2.8024421000000001E-2</v>
      </c>
      <c r="N683" s="161">
        <v>5.2387665E-2</v>
      </c>
      <c r="O683" s="161">
        <v>2.6007296999999999E-2</v>
      </c>
      <c r="P683" s="161">
        <v>0</v>
      </c>
      <c r="Q683" s="161">
        <v>0.48505445000000003</v>
      </c>
      <c r="R683" s="161">
        <v>3.7478848000000002E-2</v>
      </c>
      <c r="T683" s="89">
        <f t="shared" si="133"/>
        <v>38.636924137931032</v>
      </c>
    </row>
    <row r="684" spans="1:20">
      <c r="A684" s="29" t="s">
        <v>52</v>
      </c>
      <c r="B684" s="194" t="s">
        <v>3533</v>
      </c>
      <c r="C684" s="87">
        <f t="shared" si="129"/>
        <v>12.662749568000002</v>
      </c>
      <c r="D684" s="90">
        <f t="shared" si="130"/>
        <v>0.907328366</v>
      </c>
      <c r="E684" s="90">
        <f t="shared" si="131"/>
        <v>4.7230944970000008</v>
      </c>
      <c r="F684" s="91">
        <f t="shared" si="132"/>
        <v>1.8735916050000001</v>
      </c>
      <c r="G684" s="192">
        <v>5.1587351000000004</v>
      </c>
      <c r="H684" s="161">
        <v>0.11688816</v>
      </c>
      <c r="I684" s="161">
        <v>4.5757446000000002</v>
      </c>
      <c r="J684" s="161">
        <v>0.79546474</v>
      </c>
      <c r="K684" s="161">
        <v>4.3622553000000001E-2</v>
      </c>
      <c r="L684" s="161">
        <v>6.8241072999999999E-2</v>
      </c>
      <c r="M684" s="161">
        <v>3.0461736999999999E-2</v>
      </c>
      <c r="N684" s="161">
        <v>6.5297220000000003E-2</v>
      </c>
      <c r="O684" s="161">
        <v>3.4443414999999998E-2</v>
      </c>
      <c r="P684" s="161">
        <v>0</v>
      </c>
      <c r="Q684" s="161">
        <v>0.42587736999999998</v>
      </c>
      <c r="R684" s="161">
        <v>1.3479736</v>
      </c>
      <c r="T684" s="89">
        <f t="shared" si="133"/>
        <v>44.471854310344831</v>
      </c>
    </row>
    <row r="685" spans="1:20">
      <c r="A685" s="29" t="s">
        <v>52</v>
      </c>
      <c r="B685" s="194" t="s">
        <v>3534</v>
      </c>
      <c r="C685" s="87">
        <f t="shared" si="129"/>
        <v>7.4428974915000001</v>
      </c>
      <c r="D685" s="90">
        <f t="shared" si="130"/>
        <v>0.62308169499999999</v>
      </c>
      <c r="E685" s="90">
        <f t="shared" si="131"/>
        <v>3.3176586550000002</v>
      </c>
      <c r="F685" s="91">
        <f t="shared" si="132"/>
        <v>0.47709514149999999</v>
      </c>
      <c r="G685" s="192">
        <v>3.0250620000000001</v>
      </c>
      <c r="H685" s="161">
        <v>6.1982313999999997E-2</v>
      </c>
      <c r="I685" s="161">
        <v>3.2391453000000001</v>
      </c>
      <c r="J685" s="161">
        <v>0.56157877</v>
      </c>
      <c r="K685" s="161">
        <v>2.6292474E-2</v>
      </c>
      <c r="L685" s="161">
        <v>3.5210450999999997E-2</v>
      </c>
      <c r="M685" s="161">
        <v>1.6531041E-2</v>
      </c>
      <c r="N685" s="161">
        <v>3.2555382000000001E-2</v>
      </c>
      <c r="O685" s="161">
        <v>8.2969045000000005E-3</v>
      </c>
      <c r="P685" s="161">
        <v>0</v>
      </c>
      <c r="Q685" s="161">
        <v>0.41206564000000001</v>
      </c>
      <c r="R685" s="161">
        <v>2.4177214999999998E-2</v>
      </c>
      <c r="T685" s="89">
        <f t="shared" si="133"/>
        <v>26.078120689655172</v>
      </c>
    </row>
    <row r="686" spans="1:20">
      <c r="A686" s="29" t="s">
        <v>52</v>
      </c>
      <c r="B686" s="194" t="s">
        <v>3535</v>
      </c>
      <c r="C686" s="87">
        <f t="shared" si="129"/>
        <v>11.456287285</v>
      </c>
      <c r="D686" s="90">
        <f t="shared" si="130"/>
        <v>0.94493022000000015</v>
      </c>
      <c r="E686" s="90">
        <f t="shared" si="131"/>
        <v>5.2397762060000002</v>
      </c>
      <c r="F686" s="91">
        <f t="shared" si="132"/>
        <v>0.64685755900000008</v>
      </c>
      <c r="G686" s="192">
        <v>4.6247233000000003</v>
      </c>
      <c r="H686" s="161">
        <v>0.12997557000000001</v>
      </c>
      <c r="I686" s="161">
        <v>5.0765213999999999</v>
      </c>
      <c r="J686" s="161">
        <v>0.83571320000000004</v>
      </c>
      <c r="K686" s="161">
        <v>5.6700578000000001E-2</v>
      </c>
      <c r="L686" s="161">
        <v>5.2516442000000003E-2</v>
      </c>
      <c r="M686" s="161">
        <v>3.3279235999999997E-2</v>
      </c>
      <c r="N686" s="161">
        <v>5.5745392999999997E-2</v>
      </c>
      <c r="O686" s="161">
        <v>2.8571625E-2</v>
      </c>
      <c r="P686" s="161">
        <v>0</v>
      </c>
      <c r="Q686" s="161">
        <v>0.52485550000000003</v>
      </c>
      <c r="R686" s="161">
        <v>3.7685041000000002E-2</v>
      </c>
      <c r="T686" s="89">
        <f t="shared" si="133"/>
        <v>39.868304310344826</v>
      </c>
    </row>
    <row r="687" spans="1:20">
      <c r="A687" s="29" t="s">
        <v>52</v>
      </c>
      <c r="B687" s="194" t="s">
        <v>3536</v>
      </c>
      <c r="C687" s="87">
        <f t="shared" si="129"/>
        <v>8.7295763659999999</v>
      </c>
      <c r="D687" s="90">
        <f t="shared" si="130"/>
        <v>0.76273587599999992</v>
      </c>
      <c r="E687" s="90">
        <f t="shared" si="131"/>
        <v>4.2440887850000006</v>
      </c>
      <c r="F687" s="91">
        <f t="shared" si="132"/>
        <v>0.53379410500000002</v>
      </c>
      <c r="G687" s="192">
        <v>3.1889576000000002</v>
      </c>
      <c r="H687" s="161">
        <v>9.2096132999999997E-2</v>
      </c>
      <c r="I687" s="161">
        <v>4.1222456000000003</v>
      </c>
      <c r="J687" s="161">
        <v>0.67334218999999995</v>
      </c>
      <c r="K687" s="161">
        <v>3.6812043000000003E-2</v>
      </c>
      <c r="L687" s="161">
        <v>5.2581642999999997E-2</v>
      </c>
      <c r="M687" s="161">
        <v>2.9747052E-2</v>
      </c>
      <c r="N687" s="161">
        <v>4.5772313000000002E-2</v>
      </c>
      <c r="O687" s="161">
        <v>1.3730427E-2</v>
      </c>
      <c r="P687" s="161">
        <v>0</v>
      </c>
      <c r="Q687" s="161">
        <v>0.43683709999999998</v>
      </c>
      <c r="R687" s="161">
        <v>3.7454265E-2</v>
      </c>
      <c r="T687" s="89">
        <f t="shared" si="133"/>
        <v>27.491013793103448</v>
      </c>
    </row>
    <row r="688" spans="1:20">
      <c r="A688" s="29" t="s">
        <v>52</v>
      </c>
      <c r="B688" s="194" t="s">
        <v>3537</v>
      </c>
      <c r="C688" s="87">
        <f t="shared" si="129"/>
        <v>15.612133276999998</v>
      </c>
      <c r="D688" s="90">
        <f t="shared" si="130"/>
        <v>1.6650301089999999</v>
      </c>
      <c r="E688" s="90">
        <f t="shared" si="131"/>
        <v>8.4261519249999992</v>
      </c>
      <c r="F688" s="91">
        <f t="shared" si="132"/>
        <v>0.78291494299999997</v>
      </c>
      <c r="G688" s="192">
        <v>4.7380363000000001</v>
      </c>
      <c r="H688" s="161">
        <v>0.18378879000000001</v>
      </c>
      <c r="I688" s="161">
        <v>8.1860807999999992</v>
      </c>
      <c r="J688" s="161">
        <v>1.4746577999999999</v>
      </c>
      <c r="K688" s="161">
        <v>8.7493748999999996E-2</v>
      </c>
      <c r="L688" s="161">
        <v>0.10287855999999999</v>
      </c>
      <c r="M688" s="161">
        <v>5.6282335000000003E-2</v>
      </c>
      <c r="N688" s="161">
        <v>0.10441378</v>
      </c>
      <c r="O688" s="161">
        <v>4.1883428E-2</v>
      </c>
      <c r="P688" s="161">
        <v>0</v>
      </c>
      <c r="Q688" s="161">
        <v>0.56690951999999994</v>
      </c>
      <c r="R688" s="161">
        <v>6.9708215000000004E-2</v>
      </c>
      <c r="T688" s="89">
        <f t="shared" si="133"/>
        <v>40.845140517241376</v>
      </c>
    </row>
    <row r="689" spans="1:20">
      <c r="A689" s="29" t="s">
        <v>52</v>
      </c>
      <c r="B689" s="194" t="s">
        <v>3538</v>
      </c>
      <c r="C689" s="87">
        <f t="shared" si="129"/>
        <v>13.979171544</v>
      </c>
      <c r="D689" s="90">
        <f t="shared" si="130"/>
        <v>1.4656940480000002</v>
      </c>
      <c r="E689" s="90">
        <f t="shared" si="131"/>
        <v>6.5919598939999995</v>
      </c>
      <c r="F689" s="91">
        <f t="shared" si="132"/>
        <v>0.51743230200000001</v>
      </c>
      <c r="G689" s="192">
        <v>5.4040853000000002</v>
      </c>
      <c r="H689" s="161">
        <v>0.12554715999999999</v>
      </c>
      <c r="I689" s="161">
        <v>6.4230520999999996</v>
      </c>
      <c r="J689" s="161">
        <v>1.3180168000000001</v>
      </c>
      <c r="K689" s="161">
        <v>6.6310466999999998E-2</v>
      </c>
      <c r="L689" s="161">
        <v>8.1366780999999999E-2</v>
      </c>
      <c r="M689" s="161">
        <v>4.3360634000000002E-2</v>
      </c>
      <c r="N689" s="161">
        <v>7.3060680000000003E-2</v>
      </c>
      <c r="O689" s="161">
        <v>2.4197221000000001E-2</v>
      </c>
      <c r="P689" s="161">
        <v>0</v>
      </c>
      <c r="Q689" s="161">
        <v>0.36783033999999998</v>
      </c>
      <c r="R689" s="161">
        <v>5.2344060999999997E-2</v>
      </c>
      <c r="T689" s="89">
        <f t="shared" si="133"/>
        <v>46.586942241379312</v>
      </c>
    </row>
    <row r="690" spans="1:20">
      <c r="A690" s="29" t="s">
        <v>52</v>
      </c>
      <c r="B690" s="194" t="s">
        <v>3539</v>
      </c>
      <c r="C690" s="87">
        <f t="shared" si="129"/>
        <v>8.6339814599999993</v>
      </c>
      <c r="D690" s="90">
        <f t="shared" si="130"/>
        <v>0.753465936</v>
      </c>
      <c r="E690" s="90">
        <f t="shared" si="131"/>
        <v>4.2174184950000004</v>
      </c>
      <c r="F690" s="91">
        <f t="shared" si="132"/>
        <v>0.53363052899999996</v>
      </c>
      <c r="G690" s="192">
        <v>3.1294664999999999</v>
      </c>
      <c r="H690" s="161">
        <v>8.0997926999999997E-2</v>
      </c>
      <c r="I690" s="161">
        <v>4.1131441000000004</v>
      </c>
      <c r="J690" s="161">
        <v>0.66754212000000002</v>
      </c>
      <c r="K690" s="161">
        <v>3.6999821000000002E-2</v>
      </c>
      <c r="L690" s="161">
        <v>4.8923994999999998E-2</v>
      </c>
      <c r="M690" s="161">
        <v>2.3276468000000002E-2</v>
      </c>
      <c r="N690" s="161">
        <v>4.5716573000000003E-2</v>
      </c>
      <c r="O690" s="161">
        <v>1.3764255E-2</v>
      </c>
      <c r="P690" s="161">
        <v>0</v>
      </c>
      <c r="Q690" s="161">
        <v>0.43674602000000001</v>
      </c>
      <c r="R690" s="161">
        <v>3.7403681000000001E-2</v>
      </c>
      <c r="T690" s="89">
        <f t="shared" si="133"/>
        <v>26.97815948275862</v>
      </c>
    </row>
    <row r="691" spans="1:20">
      <c r="A691" s="29" t="s">
        <v>52</v>
      </c>
      <c r="B691" s="194" t="s">
        <v>3540</v>
      </c>
      <c r="C691" s="87">
        <f t="shared" si="129"/>
        <v>15.662225957999999</v>
      </c>
      <c r="D691" s="90">
        <f t="shared" si="130"/>
        <v>1.672166569</v>
      </c>
      <c r="E691" s="90">
        <f t="shared" si="131"/>
        <v>8.437021291999999</v>
      </c>
      <c r="F691" s="91">
        <f t="shared" si="132"/>
        <v>0.78256439700000002</v>
      </c>
      <c r="G691" s="192">
        <v>4.7704737000000002</v>
      </c>
      <c r="H691" s="161">
        <v>0.18825728999999999</v>
      </c>
      <c r="I691" s="161">
        <v>8.1888716000000006</v>
      </c>
      <c r="J691" s="161">
        <v>1.4760198</v>
      </c>
      <c r="K691" s="161">
        <v>9.1443859000000002E-2</v>
      </c>
      <c r="L691" s="161">
        <v>0.10470291</v>
      </c>
      <c r="M691" s="161">
        <v>5.9892401999999997E-2</v>
      </c>
      <c r="N691" s="161">
        <v>0.10456840000000001</v>
      </c>
      <c r="O691" s="161">
        <v>4.2931408999999997E-2</v>
      </c>
      <c r="P691" s="161">
        <v>0</v>
      </c>
      <c r="Q691" s="161">
        <v>0.56690932999999999</v>
      </c>
      <c r="R691" s="161">
        <v>6.8155257999999996E-2</v>
      </c>
      <c r="T691" s="89">
        <f t="shared" si="133"/>
        <v>41.124773275862069</v>
      </c>
    </row>
    <row r="693" spans="1:20">
      <c r="B693" s="1" t="s">
        <v>3497</v>
      </c>
    </row>
    <row r="694" spans="1:20">
      <c r="A694" s="29" t="s">
        <v>52</v>
      </c>
      <c r="B694" s="194" t="s">
        <v>3541</v>
      </c>
      <c r="C694" s="87">
        <f t="shared" ref="C694:C700" si="134">D694+E694+F694+G694</f>
        <v>1.0637195375999999</v>
      </c>
      <c r="D694" s="90">
        <f t="shared" ref="D694:D700" si="135">J694+K694+L694</f>
        <v>0.10477466399999999</v>
      </c>
      <c r="E694" s="90">
        <f t="shared" ref="E694:E700" si="136">H694+I694+M694</f>
        <v>0.45931842369999998</v>
      </c>
      <c r="F694" s="91">
        <f t="shared" ref="F694:F700" si="137">N694+IF(O694="x",0,O694)+IF(P694="x",0,P694)+IF(Q694="x",0,Q694)+R694</f>
        <v>0.12057185989999999</v>
      </c>
      <c r="G694" s="192">
        <v>0.37905459000000002</v>
      </c>
      <c r="H694" s="161">
        <v>1.9161601E-2</v>
      </c>
      <c r="I694" s="161">
        <v>0.43239284</v>
      </c>
      <c r="J694" s="161">
        <v>7.7734809000000002E-2</v>
      </c>
      <c r="K694" s="161">
        <v>1.0646411999999999E-2</v>
      </c>
      <c r="L694" s="161">
        <v>1.6393443000000001E-2</v>
      </c>
      <c r="M694" s="161">
        <v>7.7639826999999998E-3</v>
      </c>
      <c r="N694" s="161">
        <v>1.2013652E-2</v>
      </c>
      <c r="O694" s="161">
        <v>6.2424248999999998E-3</v>
      </c>
      <c r="P694" s="161">
        <v>0</v>
      </c>
      <c r="Q694" s="161">
        <v>2.4985816000000001E-2</v>
      </c>
      <c r="R694" s="161">
        <v>7.7329966999999999E-2</v>
      </c>
      <c r="T694" s="89">
        <f t="shared" ref="T694:T700" si="138">G694/0.116</f>
        <v>3.2677119827586205</v>
      </c>
    </row>
    <row r="695" spans="1:20">
      <c r="A695" s="29" t="s">
        <v>52</v>
      </c>
      <c r="B695" s="194" t="s">
        <v>3542</v>
      </c>
      <c r="C695" s="87">
        <f t="shared" si="134"/>
        <v>1.2163785519999999</v>
      </c>
      <c r="D695" s="90">
        <f t="shared" si="135"/>
        <v>0.111895407</v>
      </c>
      <c r="E695" s="90">
        <f t="shared" si="136"/>
        <v>0.5827327927999999</v>
      </c>
      <c r="F695" s="91">
        <f t="shared" si="137"/>
        <v>9.0622022199999999E-2</v>
      </c>
      <c r="G695" s="192">
        <v>0.43112833</v>
      </c>
      <c r="H695" s="161">
        <v>1.7767959E-2</v>
      </c>
      <c r="I695" s="161">
        <v>0.55709476999999996</v>
      </c>
      <c r="J695" s="161">
        <v>8.4240161999999993E-2</v>
      </c>
      <c r="K695" s="161">
        <v>1.1541088E-2</v>
      </c>
      <c r="L695" s="161">
        <v>1.6114157E-2</v>
      </c>
      <c r="M695" s="161">
        <v>7.8700638000000003E-3</v>
      </c>
      <c r="N695" s="161">
        <v>1.1660366E-2</v>
      </c>
      <c r="O695" s="161">
        <v>5.5924692000000002E-3</v>
      </c>
      <c r="P695" s="161">
        <v>0</v>
      </c>
      <c r="Q695" s="161">
        <v>2.5977152999999999E-2</v>
      </c>
      <c r="R695" s="161">
        <v>4.7392034E-2</v>
      </c>
      <c r="T695" s="89">
        <f t="shared" si="138"/>
        <v>3.7166235344827583</v>
      </c>
    </row>
    <row r="696" spans="1:20">
      <c r="A696" s="29" t="s">
        <v>52</v>
      </c>
      <c r="B696" s="194" t="s">
        <v>3543</v>
      </c>
      <c r="C696" s="87">
        <f t="shared" si="134"/>
        <v>1.2119791771999999</v>
      </c>
      <c r="D696" s="90">
        <f t="shared" si="135"/>
        <v>0.11190267000000001</v>
      </c>
      <c r="E696" s="90">
        <f t="shared" si="136"/>
        <v>0.58132532790000002</v>
      </c>
      <c r="F696" s="91">
        <f t="shared" si="137"/>
        <v>8.9951929299999997E-2</v>
      </c>
      <c r="G696" s="192">
        <v>0.42879925000000002</v>
      </c>
      <c r="H696" s="161">
        <v>1.7739503E-2</v>
      </c>
      <c r="I696" s="161">
        <v>0.55619123999999998</v>
      </c>
      <c r="J696" s="161">
        <v>8.4286811000000003E-2</v>
      </c>
      <c r="K696" s="161">
        <v>1.1579957E-2</v>
      </c>
      <c r="L696" s="161">
        <v>1.6035902000000001E-2</v>
      </c>
      <c r="M696" s="161">
        <v>7.3945848999999999E-3</v>
      </c>
      <c r="N696" s="161">
        <v>1.168228E-2</v>
      </c>
      <c r="O696" s="161">
        <v>4.7497303000000003E-3</v>
      </c>
      <c r="P696" s="161">
        <v>0</v>
      </c>
      <c r="Q696" s="161">
        <v>2.6039567999999999E-2</v>
      </c>
      <c r="R696" s="161">
        <v>4.7480350999999997E-2</v>
      </c>
      <c r="T696" s="89">
        <f t="shared" si="138"/>
        <v>3.6965452586206897</v>
      </c>
    </row>
    <row r="697" spans="1:20">
      <c r="A697" s="29" t="s">
        <v>52</v>
      </c>
      <c r="B697" s="194" t="s">
        <v>3544</v>
      </c>
      <c r="C697" s="87">
        <f t="shared" si="134"/>
        <v>1.2176466892</v>
      </c>
      <c r="D697" s="90">
        <f t="shared" si="135"/>
        <v>0.112080584</v>
      </c>
      <c r="E697" s="90">
        <f t="shared" si="136"/>
        <v>0.58270162459999997</v>
      </c>
      <c r="F697" s="91">
        <f t="shared" si="137"/>
        <v>9.1109690599999987E-2</v>
      </c>
      <c r="G697" s="192">
        <v>0.43175479</v>
      </c>
      <c r="H697" s="161">
        <v>1.7818394000000001E-2</v>
      </c>
      <c r="I697" s="161">
        <v>0.55702532000000005</v>
      </c>
      <c r="J697" s="161">
        <v>8.4398691999999997E-2</v>
      </c>
      <c r="K697" s="161">
        <v>1.1559445E-2</v>
      </c>
      <c r="L697" s="161">
        <v>1.6122447000000002E-2</v>
      </c>
      <c r="M697" s="161">
        <v>7.8579106000000003E-3</v>
      </c>
      <c r="N697" s="161">
        <v>1.1686881E-2</v>
      </c>
      <c r="O697" s="161">
        <v>5.6179035999999998E-3</v>
      </c>
      <c r="P697" s="161">
        <v>0</v>
      </c>
      <c r="Q697" s="161">
        <v>2.5985153E-2</v>
      </c>
      <c r="R697" s="161">
        <v>4.7819753E-2</v>
      </c>
      <c r="T697" s="89">
        <f t="shared" si="138"/>
        <v>3.7220240517241376</v>
      </c>
    </row>
    <row r="698" spans="1:20">
      <c r="A698" s="29" t="s">
        <v>52</v>
      </c>
      <c r="B698" s="194" t="s">
        <v>3545</v>
      </c>
      <c r="C698" s="87">
        <f t="shared" si="134"/>
        <v>1.2141278938</v>
      </c>
      <c r="D698" s="90">
        <f t="shared" si="135"/>
        <v>0.112144363</v>
      </c>
      <c r="E698" s="90">
        <f t="shared" si="136"/>
        <v>0.58121386640000006</v>
      </c>
      <c r="F698" s="91">
        <f t="shared" si="137"/>
        <v>9.0823134400000005E-2</v>
      </c>
      <c r="G698" s="192">
        <v>0.42994652999999999</v>
      </c>
      <c r="H698" s="161">
        <v>1.7738381000000001E-2</v>
      </c>
      <c r="I698" s="161">
        <v>0.55608827999999999</v>
      </c>
      <c r="J698" s="161">
        <v>8.4551258000000004E-2</v>
      </c>
      <c r="K698" s="161">
        <v>1.1591035E-2</v>
      </c>
      <c r="L698" s="161">
        <v>1.600207E-2</v>
      </c>
      <c r="M698" s="161">
        <v>7.3872054000000001E-3</v>
      </c>
      <c r="N698" s="161">
        <v>1.1694586E-2</v>
      </c>
      <c r="O698" s="161">
        <v>4.7533154000000003E-3</v>
      </c>
      <c r="P698" s="161">
        <v>0</v>
      </c>
      <c r="Q698" s="161">
        <v>2.6047944999999999E-2</v>
      </c>
      <c r="R698" s="161">
        <v>4.8327288000000003E-2</v>
      </c>
      <c r="T698" s="89">
        <f t="shared" si="138"/>
        <v>3.7064356034482757</v>
      </c>
    </row>
    <row r="699" spans="1:20">
      <c r="A699" s="29" t="s">
        <v>52</v>
      </c>
      <c r="B699" s="194" t="s">
        <v>3546</v>
      </c>
      <c r="C699" s="87">
        <f t="shared" si="134"/>
        <v>1.1740364807999999</v>
      </c>
      <c r="D699" s="90">
        <f t="shared" si="135"/>
        <v>0.11609652599999999</v>
      </c>
      <c r="E699" s="90">
        <f t="shared" si="136"/>
        <v>0.6208165591999999</v>
      </c>
      <c r="F699" s="91">
        <f t="shared" si="137"/>
        <v>5.7473115599999992E-2</v>
      </c>
      <c r="G699" s="192">
        <v>0.37965028000000001</v>
      </c>
      <c r="H699" s="161">
        <v>1.9759334E-2</v>
      </c>
      <c r="I699" s="161">
        <v>0.59358085999999999</v>
      </c>
      <c r="J699" s="161">
        <v>9.0888469999999999E-2</v>
      </c>
      <c r="K699" s="161">
        <v>1.1230145E-2</v>
      </c>
      <c r="L699" s="161">
        <v>1.3977911000000001E-2</v>
      </c>
      <c r="M699" s="161">
        <v>7.4763651999999996E-3</v>
      </c>
      <c r="N699" s="161">
        <v>1.0458522E-2</v>
      </c>
      <c r="O699" s="161">
        <v>3.7057065999999998E-3</v>
      </c>
      <c r="P699" s="161">
        <v>0</v>
      </c>
      <c r="Q699" s="161">
        <v>3.2888560999999997E-2</v>
      </c>
      <c r="R699" s="161">
        <v>1.0420326000000001E-2</v>
      </c>
      <c r="T699" s="89">
        <f t="shared" si="138"/>
        <v>3.2728472413793104</v>
      </c>
    </row>
    <row r="700" spans="1:20">
      <c r="A700" s="29" t="s">
        <v>52</v>
      </c>
      <c r="B700" s="194" t="s">
        <v>3547</v>
      </c>
      <c r="C700" s="87">
        <f t="shared" si="134"/>
        <v>0.94698015869999996</v>
      </c>
      <c r="D700" s="90">
        <f t="shared" si="135"/>
        <v>9.2579559000000006E-2</v>
      </c>
      <c r="E700" s="90">
        <f t="shared" si="136"/>
        <v>0.40735873220000002</v>
      </c>
      <c r="F700" s="91">
        <f t="shared" si="137"/>
        <v>0.1128193475</v>
      </c>
      <c r="G700" s="192">
        <v>0.33422252000000002</v>
      </c>
      <c r="H700" s="161">
        <v>1.9118092999999999E-2</v>
      </c>
      <c r="I700" s="161">
        <v>0.38017148000000001</v>
      </c>
      <c r="J700" s="161">
        <v>6.5755052999999994E-2</v>
      </c>
      <c r="K700" s="161">
        <v>1.0604392000000001E-2</v>
      </c>
      <c r="L700" s="161">
        <v>1.6220114000000001E-2</v>
      </c>
      <c r="M700" s="161">
        <v>8.0691592000000003E-3</v>
      </c>
      <c r="N700" s="161">
        <v>1.1538466000000001E-2</v>
      </c>
      <c r="O700" s="161">
        <v>6.2036985000000003E-3</v>
      </c>
      <c r="P700" s="161">
        <v>0</v>
      </c>
      <c r="Q700" s="161">
        <v>2.3435025000000002E-2</v>
      </c>
      <c r="R700" s="161">
        <v>7.1642157999999997E-2</v>
      </c>
      <c r="T700" s="89">
        <f t="shared" si="138"/>
        <v>2.8812286206896554</v>
      </c>
    </row>
    <row r="702" spans="1:20">
      <c r="B702" s="1" t="s">
        <v>3548</v>
      </c>
    </row>
    <row r="703" spans="1:20">
      <c r="A703" s="29" t="s">
        <v>26</v>
      </c>
      <c r="B703" s="194" t="s">
        <v>3549</v>
      </c>
      <c r="C703" s="87">
        <f t="shared" ref="C703:C705" si="139">D703+E703+F703+G703</f>
        <v>1657.0005980000001</v>
      </c>
      <c r="D703" s="90">
        <f t="shared" ref="D703:D705" si="140">J703+K703+L703</f>
        <v>526.75235500000008</v>
      </c>
      <c r="E703" s="90">
        <f t="shared" ref="E703:E705" si="141">H703+I703+M703</f>
        <v>254.24656400000001</v>
      </c>
      <c r="F703" s="91">
        <f t="shared" ref="F703:F705" si="142">N703+IF(O703="x",0,O703)+IF(P703="x",0,P703)+IF(Q703="x",0,Q703)+R703</f>
        <v>330.754459</v>
      </c>
      <c r="G703" s="192">
        <v>545.24721999999997</v>
      </c>
      <c r="H703" s="161">
        <v>104.9495</v>
      </c>
      <c r="I703" s="161">
        <v>98.296693000000005</v>
      </c>
      <c r="J703" s="161">
        <v>95.571731999999997</v>
      </c>
      <c r="K703" s="161">
        <v>85.833033</v>
      </c>
      <c r="L703" s="161">
        <v>345.34759000000003</v>
      </c>
      <c r="M703" s="161">
        <v>51.000371000000001</v>
      </c>
      <c r="N703" s="161">
        <v>295.52366999999998</v>
      </c>
      <c r="O703" s="161">
        <v>16.230513999999999</v>
      </c>
      <c r="P703" s="161">
        <v>0</v>
      </c>
      <c r="Q703" s="161">
        <v>11.032297</v>
      </c>
      <c r="R703" s="161">
        <v>7.9679779999999996</v>
      </c>
      <c r="T703" s="89">
        <f t="shared" ref="T703:T705" si="143">G703/0.116</f>
        <v>4700.4070689655164</v>
      </c>
    </row>
    <row r="704" spans="1:20">
      <c r="A704" s="29" t="s">
        <v>26</v>
      </c>
      <c r="B704" s="194" t="s">
        <v>3550</v>
      </c>
      <c r="C704" s="87">
        <f t="shared" si="139"/>
        <v>91.538508250000007</v>
      </c>
      <c r="D704" s="90">
        <f t="shared" si="140"/>
        <v>16.667836000000001</v>
      </c>
      <c r="E704" s="90">
        <f t="shared" si="141"/>
        <v>17.018934899999998</v>
      </c>
      <c r="F704" s="91">
        <f t="shared" si="142"/>
        <v>8.16788135</v>
      </c>
      <c r="G704" s="192">
        <v>49.683855999999999</v>
      </c>
      <c r="H704" s="161">
        <v>7.3891286999999997</v>
      </c>
      <c r="I704" s="161">
        <v>6.6168259000000003</v>
      </c>
      <c r="J704" s="161">
        <v>6.1357853000000002</v>
      </c>
      <c r="K704" s="161">
        <v>3.5424601999999998</v>
      </c>
      <c r="L704" s="161">
        <v>6.9895905000000003</v>
      </c>
      <c r="M704" s="161">
        <v>3.0129803000000002</v>
      </c>
      <c r="N704" s="161">
        <v>5.1125033999999996</v>
      </c>
      <c r="O704" s="161">
        <v>1.1475740999999999</v>
      </c>
      <c r="P704" s="161">
        <v>0</v>
      </c>
      <c r="Q704" s="161">
        <v>1.3994715</v>
      </c>
      <c r="R704" s="161">
        <v>0.50833234999999999</v>
      </c>
      <c r="T704" s="89">
        <f t="shared" si="143"/>
        <v>428.30910344827583</v>
      </c>
    </row>
    <row r="705" spans="1:20">
      <c r="A705" s="29" t="s">
        <v>26</v>
      </c>
      <c r="B705" s="194" t="s">
        <v>3551</v>
      </c>
      <c r="C705" s="87">
        <f t="shared" si="139"/>
        <v>134.78351900000001</v>
      </c>
      <c r="D705" s="90">
        <f t="shared" si="140"/>
        <v>29.338305399999999</v>
      </c>
      <c r="E705" s="90">
        <f t="shared" si="141"/>
        <v>23.363760500000001</v>
      </c>
      <c r="F705" s="91">
        <f t="shared" si="142"/>
        <v>24.2178811</v>
      </c>
      <c r="G705" s="192">
        <v>57.863571999999998</v>
      </c>
      <c r="H705" s="161">
        <v>9.8066306000000001</v>
      </c>
      <c r="I705" s="161">
        <v>9.6637760000000004</v>
      </c>
      <c r="J705" s="161">
        <v>9.1168201</v>
      </c>
      <c r="K705" s="161">
        <v>6.8113773000000002</v>
      </c>
      <c r="L705" s="161">
        <v>13.410107999999999</v>
      </c>
      <c r="M705" s="161">
        <v>3.8933539000000001</v>
      </c>
      <c r="N705" s="161">
        <v>18.810085000000001</v>
      </c>
      <c r="O705" s="161">
        <v>2.0491518000000002</v>
      </c>
      <c r="P705" s="161">
        <v>0</v>
      </c>
      <c r="Q705" s="161">
        <v>2.2079387000000001</v>
      </c>
      <c r="R705" s="161">
        <v>1.1507056</v>
      </c>
      <c r="T705" s="89">
        <f t="shared" si="143"/>
        <v>498.82389655172409</v>
      </c>
    </row>
    <row r="707" spans="1:20">
      <c r="B707" s="1" t="s">
        <v>3503</v>
      </c>
    </row>
    <row r="708" spans="1:20">
      <c r="A708" s="29" t="s">
        <v>52</v>
      </c>
      <c r="B708" s="194" t="s">
        <v>3552</v>
      </c>
      <c r="C708" s="87">
        <f t="shared" ref="C708:C728" si="144">D708+E708+F708+G708</f>
        <v>0.22525791100000003</v>
      </c>
      <c r="D708" s="90">
        <f t="shared" ref="D708:D728" si="145">J708+K708+L708</f>
        <v>4.9545830999999999E-2</v>
      </c>
      <c r="E708" s="90">
        <f t="shared" ref="E708:E728" si="146">H708+I708+M708</f>
        <v>0.14615731000000001</v>
      </c>
      <c r="F708" s="91">
        <f t="shared" ref="F708:F728" si="147">N708+IF(O708="x",0,O708)+IF(P708="x",0,P708)+IF(Q708="x",0,Q708)+R708</f>
        <v>0</v>
      </c>
      <c r="G708" s="192">
        <v>2.9554770000000001E-2</v>
      </c>
      <c r="H708" s="161">
        <v>0</v>
      </c>
      <c r="I708" s="161">
        <v>0.14615731000000001</v>
      </c>
      <c r="J708" s="161">
        <v>4.9545830999999999E-2</v>
      </c>
      <c r="K708" s="161">
        <v>0</v>
      </c>
      <c r="L708" s="161">
        <v>0</v>
      </c>
      <c r="M708" s="161">
        <v>0</v>
      </c>
      <c r="N708" s="161">
        <v>0</v>
      </c>
      <c r="O708" s="161">
        <v>0</v>
      </c>
      <c r="P708" s="161">
        <v>0</v>
      </c>
      <c r="Q708" s="161">
        <v>0</v>
      </c>
      <c r="R708" s="161">
        <v>0</v>
      </c>
      <c r="T708" s="89">
        <f t="shared" ref="T708:T728" si="148">G708/0.116</f>
        <v>0.25478250000000002</v>
      </c>
    </row>
    <row r="709" spans="1:20">
      <c r="A709" s="29" t="s">
        <v>52</v>
      </c>
      <c r="B709" s="194" t="s">
        <v>3553</v>
      </c>
      <c r="C709" s="87">
        <f t="shared" si="144"/>
        <v>0.22525791100000003</v>
      </c>
      <c r="D709" s="90">
        <f t="shared" si="145"/>
        <v>4.9545830999999999E-2</v>
      </c>
      <c r="E709" s="90">
        <f t="shared" si="146"/>
        <v>0.14615731000000001</v>
      </c>
      <c r="F709" s="91">
        <f t="shared" si="147"/>
        <v>0</v>
      </c>
      <c r="G709" s="192">
        <v>2.9554770000000001E-2</v>
      </c>
      <c r="H709" s="161">
        <v>0</v>
      </c>
      <c r="I709" s="161">
        <v>0.14615731000000001</v>
      </c>
      <c r="J709" s="161">
        <v>4.9545830999999999E-2</v>
      </c>
      <c r="K709" s="161">
        <v>0</v>
      </c>
      <c r="L709" s="161">
        <v>0</v>
      </c>
      <c r="M709" s="161">
        <v>0</v>
      </c>
      <c r="N709" s="161">
        <v>0</v>
      </c>
      <c r="O709" s="161">
        <v>0</v>
      </c>
      <c r="P709" s="161">
        <v>0</v>
      </c>
      <c r="Q709" s="161">
        <v>0</v>
      </c>
      <c r="R709" s="161">
        <v>0</v>
      </c>
      <c r="T709" s="89">
        <f t="shared" si="148"/>
        <v>0.25478250000000002</v>
      </c>
    </row>
    <row r="710" spans="1:20">
      <c r="A710" s="29" t="s">
        <v>52</v>
      </c>
      <c r="B710" s="194" t="s">
        <v>3554</v>
      </c>
      <c r="C710" s="87">
        <f t="shared" si="144"/>
        <v>0.22525791100000003</v>
      </c>
      <c r="D710" s="90">
        <f t="shared" si="145"/>
        <v>4.9545830999999999E-2</v>
      </c>
      <c r="E710" s="90">
        <f t="shared" si="146"/>
        <v>0.14615731000000001</v>
      </c>
      <c r="F710" s="91">
        <f t="shared" si="147"/>
        <v>0</v>
      </c>
      <c r="G710" s="192">
        <v>2.9554770000000001E-2</v>
      </c>
      <c r="H710" s="161">
        <v>0</v>
      </c>
      <c r="I710" s="161">
        <v>0.14615731000000001</v>
      </c>
      <c r="J710" s="161">
        <v>4.9545830999999999E-2</v>
      </c>
      <c r="K710" s="161">
        <v>0</v>
      </c>
      <c r="L710" s="161">
        <v>0</v>
      </c>
      <c r="M710" s="161">
        <v>0</v>
      </c>
      <c r="N710" s="161">
        <v>0</v>
      </c>
      <c r="O710" s="161">
        <v>0</v>
      </c>
      <c r="P710" s="161">
        <v>0</v>
      </c>
      <c r="Q710" s="161">
        <v>0</v>
      </c>
      <c r="R710" s="161">
        <v>0</v>
      </c>
      <c r="T710" s="89">
        <f t="shared" si="148"/>
        <v>0.25478250000000002</v>
      </c>
    </row>
    <row r="711" spans="1:20">
      <c r="A711" s="29" t="s">
        <v>52</v>
      </c>
      <c r="B711" s="194" t="s">
        <v>3555</v>
      </c>
      <c r="C711" s="87">
        <f t="shared" si="144"/>
        <v>0.14011792050000002</v>
      </c>
      <c r="D711" s="90">
        <f t="shared" si="145"/>
        <v>3.4470292E-2</v>
      </c>
      <c r="E711" s="90">
        <f t="shared" si="146"/>
        <v>0.10231012</v>
      </c>
      <c r="F711" s="91">
        <f t="shared" si="147"/>
        <v>0</v>
      </c>
      <c r="G711" s="192">
        <v>3.3375085000000001E-3</v>
      </c>
      <c r="H711" s="161">
        <v>0</v>
      </c>
      <c r="I711" s="161">
        <v>0.10231012</v>
      </c>
      <c r="J711" s="161">
        <v>3.4470292E-2</v>
      </c>
      <c r="K711" s="161">
        <v>0</v>
      </c>
      <c r="L711" s="161">
        <v>0</v>
      </c>
      <c r="M711" s="161">
        <v>0</v>
      </c>
      <c r="N711" s="161">
        <v>0</v>
      </c>
      <c r="O711" s="161">
        <v>0</v>
      </c>
      <c r="P711" s="161">
        <v>0</v>
      </c>
      <c r="Q711" s="161">
        <v>0</v>
      </c>
      <c r="R711" s="161">
        <v>0</v>
      </c>
      <c r="T711" s="89">
        <f t="shared" si="148"/>
        <v>2.8771624999999999E-2</v>
      </c>
    </row>
    <row r="712" spans="1:20">
      <c r="A712" s="29" t="s">
        <v>52</v>
      </c>
      <c r="B712" s="194" t="s">
        <v>3556</v>
      </c>
      <c r="C712" s="87">
        <f t="shared" si="144"/>
        <v>0.14406520049999999</v>
      </c>
      <c r="D712" s="90">
        <f t="shared" si="145"/>
        <v>3.4535457999999998E-2</v>
      </c>
      <c r="E712" s="90">
        <f t="shared" si="146"/>
        <v>0.10231012</v>
      </c>
      <c r="F712" s="91">
        <f t="shared" si="147"/>
        <v>0</v>
      </c>
      <c r="G712" s="192">
        <v>7.2196224999999999E-3</v>
      </c>
      <c r="H712" s="161">
        <v>0</v>
      </c>
      <c r="I712" s="161">
        <v>0.10231012</v>
      </c>
      <c r="J712" s="161">
        <v>3.4535457999999998E-2</v>
      </c>
      <c r="K712" s="161">
        <v>0</v>
      </c>
      <c r="L712" s="161">
        <v>0</v>
      </c>
      <c r="M712" s="161">
        <v>0</v>
      </c>
      <c r="N712" s="161">
        <v>0</v>
      </c>
      <c r="O712" s="161">
        <v>0</v>
      </c>
      <c r="P712" s="161">
        <v>0</v>
      </c>
      <c r="Q712" s="161">
        <v>0</v>
      </c>
      <c r="R712" s="161">
        <v>0</v>
      </c>
      <c r="T712" s="89">
        <f t="shared" si="148"/>
        <v>6.2238124999999998E-2</v>
      </c>
    </row>
    <row r="713" spans="1:20">
      <c r="A713" s="29" t="s">
        <v>52</v>
      </c>
      <c r="B713" s="194" t="s">
        <v>3557</v>
      </c>
      <c r="C713" s="87">
        <f t="shared" si="144"/>
        <v>0.148999301</v>
      </c>
      <c r="D713" s="90">
        <f t="shared" si="145"/>
        <v>3.4616915999999998E-2</v>
      </c>
      <c r="E713" s="90">
        <f t="shared" si="146"/>
        <v>0.10231012</v>
      </c>
      <c r="F713" s="91">
        <f t="shared" si="147"/>
        <v>0</v>
      </c>
      <c r="G713" s="192">
        <v>1.2072265E-2</v>
      </c>
      <c r="H713" s="161">
        <v>0</v>
      </c>
      <c r="I713" s="161">
        <v>0.10231012</v>
      </c>
      <c r="J713" s="161">
        <v>3.4616915999999998E-2</v>
      </c>
      <c r="K713" s="161">
        <v>0</v>
      </c>
      <c r="L713" s="161">
        <v>0</v>
      </c>
      <c r="M713" s="161">
        <v>0</v>
      </c>
      <c r="N713" s="161">
        <v>0</v>
      </c>
      <c r="O713" s="161">
        <v>0</v>
      </c>
      <c r="P713" s="161">
        <v>0</v>
      </c>
      <c r="Q713" s="161">
        <v>0</v>
      </c>
      <c r="R713" s="161">
        <v>0</v>
      </c>
      <c r="T713" s="89">
        <f t="shared" si="148"/>
        <v>0.10407125</v>
      </c>
    </row>
    <row r="714" spans="1:20">
      <c r="A714" s="29" t="s">
        <v>52</v>
      </c>
      <c r="B714" s="194" t="s">
        <v>3558</v>
      </c>
      <c r="C714" s="87">
        <f t="shared" si="144"/>
        <v>0.475013621</v>
      </c>
      <c r="D714" s="90">
        <f t="shared" si="145"/>
        <v>9.8602915999999999E-2</v>
      </c>
      <c r="E714" s="90">
        <f t="shared" si="146"/>
        <v>0.29231462000000002</v>
      </c>
      <c r="F714" s="91">
        <f t="shared" si="147"/>
        <v>0</v>
      </c>
      <c r="G714" s="192">
        <v>8.4096085000000001E-2</v>
      </c>
      <c r="H714" s="161">
        <v>0</v>
      </c>
      <c r="I714" s="161">
        <v>0.29231462000000002</v>
      </c>
      <c r="J714" s="161">
        <v>9.8602915999999999E-2</v>
      </c>
      <c r="K714" s="161">
        <v>0</v>
      </c>
      <c r="L714" s="161">
        <v>0</v>
      </c>
      <c r="M714" s="161">
        <v>0</v>
      </c>
      <c r="N714" s="161">
        <v>0</v>
      </c>
      <c r="O714" s="161">
        <v>0</v>
      </c>
      <c r="P714" s="161">
        <v>0</v>
      </c>
      <c r="Q714" s="161">
        <v>0</v>
      </c>
      <c r="R714" s="161">
        <v>0</v>
      </c>
      <c r="T714" s="89">
        <f t="shared" si="148"/>
        <v>0.72496624999999992</v>
      </c>
    </row>
    <row r="715" spans="1:20">
      <c r="A715" s="29" t="s">
        <v>52</v>
      </c>
      <c r="B715" s="194" t="s">
        <v>3559</v>
      </c>
      <c r="C715" s="87">
        <f t="shared" si="144"/>
        <v>0.47994772100000005</v>
      </c>
      <c r="D715" s="90">
        <f t="shared" si="145"/>
        <v>9.8684373000000006E-2</v>
      </c>
      <c r="E715" s="90">
        <f t="shared" si="146"/>
        <v>0.29231462000000002</v>
      </c>
      <c r="F715" s="91">
        <f t="shared" si="147"/>
        <v>0</v>
      </c>
      <c r="G715" s="192">
        <v>8.8948728000000005E-2</v>
      </c>
      <c r="H715" s="161">
        <v>0</v>
      </c>
      <c r="I715" s="161">
        <v>0.29231462000000002</v>
      </c>
      <c r="J715" s="161">
        <v>9.8684373000000006E-2</v>
      </c>
      <c r="K715" s="161">
        <v>0</v>
      </c>
      <c r="L715" s="161">
        <v>0</v>
      </c>
      <c r="M715" s="161">
        <v>0</v>
      </c>
      <c r="N715" s="161">
        <v>0</v>
      </c>
      <c r="O715" s="161">
        <v>0</v>
      </c>
      <c r="P715" s="161">
        <v>0</v>
      </c>
      <c r="Q715" s="161">
        <v>0</v>
      </c>
      <c r="R715" s="161">
        <v>0</v>
      </c>
      <c r="T715" s="89">
        <f t="shared" si="148"/>
        <v>0.76679937931034481</v>
      </c>
    </row>
    <row r="716" spans="1:20">
      <c r="A716" s="29" t="s">
        <v>52</v>
      </c>
      <c r="B716" s="194" t="s">
        <v>3560</v>
      </c>
      <c r="C716" s="87">
        <f t="shared" si="144"/>
        <v>0.48488182099999999</v>
      </c>
      <c r="D716" s="90">
        <f t="shared" si="145"/>
        <v>9.8765830999999998E-2</v>
      </c>
      <c r="E716" s="90">
        <f t="shared" si="146"/>
        <v>0.29231462000000002</v>
      </c>
      <c r="F716" s="91">
        <f t="shared" si="147"/>
        <v>0</v>
      </c>
      <c r="G716" s="192">
        <v>9.3801369999999995E-2</v>
      </c>
      <c r="H716" s="161">
        <v>0</v>
      </c>
      <c r="I716" s="161">
        <v>0.29231462000000002</v>
      </c>
      <c r="J716" s="161">
        <v>9.8765830999999998E-2</v>
      </c>
      <c r="K716" s="161">
        <v>0</v>
      </c>
      <c r="L716" s="161">
        <v>0</v>
      </c>
      <c r="M716" s="161">
        <v>0</v>
      </c>
      <c r="N716" s="161">
        <v>0</v>
      </c>
      <c r="O716" s="161">
        <v>0</v>
      </c>
      <c r="P716" s="161">
        <v>0</v>
      </c>
      <c r="Q716" s="161">
        <v>0</v>
      </c>
      <c r="R716" s="161">
        <v>0</v>
      </c>
      <c r="T716" s="89">
        <f t="shared" si="148"/>
        <v>0.80863249999999987</v>
      </c>
    </row>
    <row r="717" spans="1:20">
      <c r="A717" s="29" t="s">
        <v>52</v>
      </c>
      <c r="B717" s="194" t="s">
        <v>3561</v>
      </c>
      <c r="C717" s="87">
        <f t="shared" si="144"/>
        <v>1.48580888</v>
      </c>
      <c r="D717" s="90">
        <f t="shared" si="145"/>
        <v>0.20828409000000001</v>
      </c>
      <c r="E717" s="90">
        <f t="shared" si="146"/>
        <v>0.58462924000000005</v>
      </c>
      <c r="F717" s="91">
        <f t="shared" si="147"/>
        <v>0</v>
      </c>
      <c r="G717" s="192">
        <v>0.69289555000000003</v>
      </c>
      <c r="H717" s="161">
        <v>0</v>
      </c>
      <c r="I717" s="161">
        <v>0.58462924000000005</v>
      </c>
      <c r="J717" s="161">
        <v>0.20828409000000001</v>
      </c>
      <c r="K717" s="161">
        <v>0</v>
      </c>
      <c r="L717" s="161">
        <v>0</v>
      </c>
      <c r="M717" s="161">
        <v>0</v>
      </c>
      <c r="N717" s="161">
        <v>0</v>
      </c>
      <c r="O717" s="161">
        <v>0</v>
      </c>
      <c r="P717" s="161">
        <v>0</v>
      </c>
      <c r="Q717" s="161">
        <v>0</v>
      </c>
      <c r="R717" s="161">
        <v>0</v>
      </c>
      <c r="T717" s="89">
        <f t="shared" si="148"/>
        <v>5.9732374999999998</v>
      </c>
    </row>
    <row r="718" spans="1:20">
      <c r="A718" s="29" t="s">
        <v>52</v>
      </c>
      <c r="B718" s="194" t="s">
        <v>3562</v>
      </c>
      <c r="C718" s="87">
        <f t="shared" si="144"/>
        <v>1.5647544799999999</v>
      </c>
      <c r="D718" s="90">
        <f t="shared" si="145"/>
        <v>0.20958741</v>
      </c>
      <c r="E718" s="90">
        <f t="shared" si="146"/>
        <v>0.58462924000000005</v>
      </c>
      <c r="F718" s="91">
        <f t="shared" si="147"/>
        <v>0</v>
      </c>
      <c r="G718" s="192">
        <v>0.77053782999999998</v>
      </c>
      <c r="H718" s="161">
        <v>0</v>
      </c>
      <c r="I718" s="161">
        <v>0.58462924000000005</v>
      </c>
      <c r="J718" s="161">
        <v>0.20958741</v>
      </c>
      <c r="K718" s="161">
        <v>0</v>
      </c>
      <c r="L718" s="161">
        <v>0</v>
      </c>
      <c r="M718" s="161">
        <v>0</v>
      </c>
      <c r="N718" s="161">
        <v>0</v>
      </c>
      <c r="O718" s="161">
        <v>0</v>
      </c>
      <c r="P718" s="161">
        <v>0</v>
      </c>
      <c r="Q718" s="161">
        <v>0</v>
      </c>
      <c r="R718" s="161">
        <v>0</v>
      </c>
      <c r="T718" s="89">
        <f t="shared" si="148"/>
        <v>6.6425674999999993</v>
      </c>
    </row>
    <row r="719" spans="1:20">
      <c r="A719" s="29" t="s">
        <v>52</v>
      </c>
      <c r="B719" s="194" t="s">
        <v>3563</v>
      </c>
      <c r="C719" s="87">
        <f t="shared" si="144"/>
        <v>1.5844908800000002</v>
      </c>
      <c r="D719" s="90">
        <f t="shared" si="145"/>
        <v>0.20991324</v>
      </c>
      <c r="E719" s="90">
        <f t="shared" si="146"/>
        <v>0.58462924000000005</v>
      </c>
      <c r="F719" s="91">
        <f t="shared" si="147"/>
        <v>0</v>
      </c>
      <c r="G719" s="192">
        <v>0.7899484</v>
      </c>
      <c r="H719" s="161">
        <v>0</v>
      </c>
      <c r="I719" s="161">
        <v>0.58462924000000005</v>
      </c>
      <c r="J719" s="161">
        <v>0.20991324</v>
      </c>
      <c r="K719" s="161">
        <v>0</v>
      </c>
      <c r="L719" s="161">
        <v>0</v>
      </c>
      <c r="M719" s="161">
        <v>0</v>
      </c>
      <c r="N719" s="161">
        <v>0</v>
      </c>
      <c r="O719" s="161">
        <v>0</v>
      </c>
      <c r="P719" s="161">
        <v>0</v>
      </c>
      <c r="Q719" s="161">
        <v>0</v>
      </c>
      <c r="R719" s="161">
        <v>0</v>
      </c>
      <c r="T719" s="89">
        <f t="shared" si="148"/>
        <v>6.8098999999999998</v>
      </c>
    </row>
    <row r="720" spans="1:20">
      <c r="A720" s="29" t="s">
        <v>52</v>
      </c>
      <c r="B720" s="194" t="s">
        <v>3564</v>
      </c>
      <c r="C720" s="87">
        <f t="shared" si="144"/>
        <v>1.1726222500000001</v>
      </c>
      <c r="D720" s="90">
        <f t="shared" si="145"/>
        <v>0.23951431000000001</v>
      </c>
      <c r="E720" s="90">
        <f t="shared" si="146"/>
        <v>0.70586452</v>
      </c>
      <c r="F720" s="91">
        <f t="shared" si="147"/>
        <v>0</v>
      </c>
      <c r="G720" s="192">
        <v>0.22724342</v>
      </c>
      <c r="H720" s="161">
        <v>0</v>
      </c>
      <c r="I720" s="161">
        <v>0.70586452</v>
      </c>
      <c r="J720" s="161">
        <v>0.23951431000000001</v>
      </c>
      <c r="K720" s="161">
        <v>0</v>
      </c>
      <c r="L720" s="161">
        <v>0</v>
      </c>
      <c r="M720" s="161">
        <v>0</v>
      </c>
      <c r="N720" s="161">
        <v>0</v>
      </c>
      <c r="O720" s="161">
        <v>0</v>
      </c>
      <c r="P720" s="161">
        <v>0</v>
      </c>
      <c r="Q720" s="161">
        <v>0</v>
      </c>
      <c r="R720" s="161">
        <v>0</v>
      </c>
      <c r="T720" s="89">
        <f t="shared" si="148"/>
        <v>1.9589949999999998</v>
      </c>
    </row>
    <row r="721" spans="1:20">
      <c r="A721" s="29" t="s">
        <v>52</v>
      </c>
      <c r="B721" s="194" t="s">
        <v>3565</v>
      </c>
      <c r="C721" s="87">
        <f t="shared" si="144"/>
        <v>1.4291232299999999</v>
      </c>
      <c r="D721" s="90">
        <f t="shared" si="145"/>
        <v>0.24309844999999999</v>
      </c>
      <c r="E721" s="90">
        <f t="shared" si="146"/>
        <v>0.74526508999999996</v>
      </c>
      <c r="F721" s="91">
        <f t="shared" si="147"/>
        <v>0</v>
      </c>
      <c r="G721" s="192">
        <v>0.44075968999999998</v>
      </c>
      <c r="H721" s="161">
        <v>0</v>
      </c>
      <c r="I721" s="161">
        <v>0.74526508999999996</v>
      </c>
      <c r="J721" s="161">
        <v>0.24309844999999999</v>
      </c>
      <c r="K721" s="161">
        <v>0</v>
      </c>
      <c r="L721" s="161">
        <v>0</v>
      </c>
      <c r="M721" s="161">
        <v>0</v>
      </c>
      <c r="N721" s="161">
        <v>0</v>
      </c>
      <c r="O721" s="161">
        <v>0</v>
      </c>
      <c r="P721" s="161">
        <v>0</v>
      </c>
      <c r="Q721" s="161">
        <v>0</v>
      </c>
      <c r="R721" s="161">
        <v>0</v>
      </c>
      <c r="T721" s="89">
        <f t="shared" si="148"/>
        <v>3.7996524999999997</v>
      </c>
    </row>
    <row r="722" spans="1:20">
      <c r="A722" s="29" t="s">
        <v>52</v>
      </c>
      <c r="B722" s="194" t="s">
        <v>3566</v>
      </c>
      <c r="C722" s="87">
        <f t="shared" si="144"/>
        <v>1.7547738500000001</v>
      </c>
      <c r="D722" s="90">
        <f t="shared" si="145"/>
        <v>0.24847466000000001</v>
      </c>
      <c r="E722" s="90">
        <f t="shared" si="146"/>
        <v>0.74526508999999996</v>
      </c>
      <c r="F722" s="91">
        <f t="shared" si="147"/>
        <v>0</v>
      </c>
      <c r="G722" s="192">
        <v>0.76103410000000005</v>
      </c>
      <c r="H722" s="161">
        <v>0</v>
      </c>
      <c r="I722" s="161">
        <v>0.74526508999999996</v>
      </c>
      <c r="J722" s="161">
        <v>0.24847466000000001</v>
      </c>
      <c r="K722" s="161">
        <v>0</v>
      </c>
      <c r="L722" s="161">
        <v>0</v>
      </c>
      <c r="M722" s="161">
        <v>0</v>
      </c>
      <c r="N722" s="161">
        <v>0</v>
      </c>
      <c r="O722" s="161">
        <v>0</v>
      </c>
      <c r="P722" s="161">
        <v>0</v>
      </c>
      <c r="Q722" s="161">
        <v>0</v>
      </c>
      <c r="R722" s="161">
        <v>0</v>
      </c>
      <c r="T722" s="89">
        <f t="shared" si="148"/>
        <v>6.5606387931034487</v>
      </c>
    </row>
    <row r="723" spans="1:20">
      <c r="A723" s="29" t="s">
        <v>52</v>
      </c>
      <c r="B723" s="194" t="s">
        <v>3567</v>
      </c>
      <c r="C723" s="87">
        <f t="shared" si="144"/>
        <v>0.70102359000000003</v>
      </c>
      <c r="D723" s="90">
        <f t="shared" si="145"/>
        <v>0.12630831000000001</v>
      </c>
      <c r="E723" s="90">
        <f t="shared" si="146"/>
        <v>0.36539327999999999</v>
      </c>
      <c r="F723" s="91">
        <f t="shared" si="147"/>
        <v>0</v>
      </c>
      <c r="G723" s="192">
        <v>0.20932200000000001</v>
      </c>
      <c r="H723" s="161">
        <v>0</v>
      </c>
      <c r="I723" s="161">
        <v>0.36539327999999999</v>
      </c>
      <c r="J723" s="161">
        <v>0.12630831000000001</v>
      </c>
      <c r="K723" s="161">
        <v>0</v>
      </c>
      <c r="L723" s="161">
        <v>0</v>
      </c>
      <c r="M723" s="161">
        <v>0</v>
      </c>
      <c r="N723" s="161">
        <v>0</v>
      </c>
      <c r="O723" s="161">
        <v>0</v>
      </c>
      <c r="P723" s="161">
        <v>0</v>
      </c>
      <c r="Q723" s="161">
        <v>0</v>
      </c>
      <c r="R723" s="161">
        <v>0</v>
      </c>
      <c r="T723" s="89">
        <f t="shared" si="148"/>
        <v>1.8045</v>
      </c>
    </row>
    <row r="724" spans="1:20">
      <c r="A724" s="29" t="s">
        <v>52</v>
      </c>
      <c r="B724" s="194" t="s">
        <v>3568</v>
      </c>
      <c r="C724" s="87">
        <f t="shared" si="144"/>
        <v>0.91812399999999994</v>
      </c>
      <c r="D724" s="90">
        <f t="shared" si="145"/>
        <v>0.12989244999999999</v>
      </c>
      <c r="E724" s="90">
        <f t="shared" si="146"/>
        <v>0.36539327999999999</v>
      </c>
      <c r="F724" s="91">
        <f t="shared" si="147"/>
        <v>0</v>
      </c>
      <c r="G724" s="192">
        <v>0.42283827000000002</v>
      </c>
      <c r="H724" s="161">
        <v>0</v>
      </c>
      <c r="I724" s="161">
        <v>0.36539327999999999</v>
      </c>
      <c r="J724" s="161">
        <v>0.12989244999999999</v>
      </c>
      <c r="K724" s="161">
        <v>0</v>
      </c>
      <c r="L724" s="161">
        <v>0</v>
      </c>
      <c r="M724" s="161">
        <v>0</v>
      </c>
      <c r="N724" s="161">
        <v>0</v>
      </c>
      <c r="O724" s="161">
        <v>0</v>
      </c>
      <c r="P724" s="161">
        <v>0</v>
      </c>
      <c r="Q724" s="161">
        <v>0</v>
      </c>
      <c r="R724" s="161">
        <v>0</v>
      </c>
      <c r="T724" s="89">
        <f t="shared" si="148"/>
        <v>3.6451574999999998</v>
      </c>
    </row>
    <row r="725" spans="1:20">
      <c r="A725" s="29" t="s">
        <v>52</v>
      </c>
      <c r="B725" s="194" t="s">
        <v>3569</v>
      </c>
      <c r="C725" s="87">
        <f t="shared" si="144"/>
        <v>1.2437746199999999</v>
      </c>
      <c r="D725" s="90">
        <f t="shared" si="145"/>
        <v>0.13526866000000001</v>
      </c>
      <c r="E725" s="90">
        <f t="shared" si="146"/>
        <v>0.36539327999999999</v>
      </c>
      <c r="F725" s="91">
        <f t="shared" si="147"/>
        <v>0</v>
      </c>
      <c r="G725" s="192">
        <v>0.74311267999999997</v>
      </c>
      <c r="H725" s="161">
        <v>0</v>
      </c>
      <c r="I725" s="161">
        <v>0.36539327999999999</v>
      </c>
      <c r="J725" s="161">
        <v>0.13526866000000001</v>
      </c>
      <c r="K725" s="161">
        <v>0</v>
      </c>
      <c r="L725" s="161">
        <v>0</v>
      </c>
      <c r="M725" s="161">
        <v>0</v>
      </c>
      <c r="N725" s="161">
        <v>0</v>
      </c>
      <c r="O725" s="161">
        <v>0</v>
      </c>
      <c r="P725" s="161">
        <v>0</v>
      </c>
      <c r="Q725" s="161">
        <v>0</v>
      </c>
      <c r="R725" s="161">
        <v>0</v>
      </c>
      <c r="T725" s="89">
        <f t="shared" si="148"/>
        <v>6.4061437931034479</v>
      </c>
    </row>
    <row r="726" spans="1:20">
      <c r="A726" s="29" t="s">
        <v>52</v>
      </c>
      <c r="B726" s="194" t="s">
        <v>3570</v>
      </c>
      <c r="C726" s="87">
        <f t="shared" si="144"/>
        <v>0.98933759999999993</v>
      </c>
      <c r="D726" s="90">
        <f t="shared" si="145"/>
        <v>0.22181582999999999</v>
      </c>
      <c r="E726" s="90">
        <f t="shared" si="146"/>
        <v>0.71598790000000001</v>
      </c>
      <c r="F726" s="91">
        <f t="shared" si="147"/>
        <v>0</v>
      </c>
      <c r="G726" s="192">
        <v>5.1533870000000002E-2</v>
      </c>
      <c r="H726" s="161">
        <v>0</v>
      </c>
      <c r="I726" s="161">
        <v>0.71598790000000001</v>
      </c>
      <c r="J726" s="161">
        <v>0.22181582999999999</v>
      </c>
      <c r="K726" s="161">
        <v>0</v>
      </c>
      <c r="L726" s="161">
        <v>0</v>
      </c>
      <c r="M726" s="161">
        <v>0</v>
      </c>
      <c r="N726" s="161">
        <v>0</v>
      </c>
      <c r="O726" s="161">
        <v>0</v>
      </c>
      <c r="P726" s="161">
        <v>0</v>
      </c>
      <c r="Q726" s="161">
        <v>0</v>
      </c>
      <c r="R726" s="161">
        <v>0</v>
      </c>
      <c r="T726" s="89">
        <f t="shared" si="148"/>
        <v>0.44425749999999997</v>
      </c>
    </row>
    <row r="727" spans="1:20">
      <c r="A727" s="29" t="s">
        <v>52</v>
      </c>
      <c r="B727" s="194" t="s">
        <v>3571</v>
      </c>
      <c r="C727" s="87">
        <f t="shared" si="144"/>
        <v>1.009074</v>
      </c>
      <c r="D727" s="90">
        <f t="shared" si="145"/>
        <v>0.22214165999999999</v>
      </c>
      <c r="E727" s="90">
        <f t="shared" si="146"/>
        <v>0.71598790000000001</v>
      </c>
      <c r="F727" s="91">
        <f t="shared" si="147"/>
        <v>0</v>
      </c>
      <c r="G727" s="192">
        <v>7.0944439999999998E-2</v>
      </c>
      <c r="H727" s="161">
        <v>0</v>
      </c>
      <c r="I727" s="161">
        <v>0.71598790000000001</v>
      </c>
      <c r="J727" s="161">
        <v>0.22214165999999999</v>
      </c>
      <c r="K727" s="161">
        <v>0</v>
      </c>
      <c r="L727" s="161">
        <v>0</v>
      </c>
      <c r="M727" s="161">
        <v>0</v>
      </c>
      <c r="N727" s="161">
        <v>0</v>
      </c>
      <c r="O727" s="161">
        <v>0</v>
      </c>
      <c r="P727" s="161">
        <v>0</v>
      </c>
      <c r="Q727" s="161">
        <v>0</v>
      </c>
      <c r="R727" s="161">
        <v>0</v>
      </c>
      <c r="T727" s="89">
        <f t="shared" si="148"/>
        <v>0.61158999999999997</v>
      </c>
    </row>
    <row r="728" spans="1:20">
      <c r="A728" s="29" t="s">
        <v>52</v>
      </c>
      <c r="B728" s="194" t="s">
        <v>3572</v>
      </c>
      <c r="C728" s="87">
        <f t="shared" si="144"/>
        <v>1.0189422050000001</v>
      </c>
      <c r="D728" s="90">
        <f t="shared" si="145"/>
        <v>0.22230458</v>
      </c>
      <c r="E728" s="90">
        <f t="shared" si="146"/>
        <v>0.71598790000000001</v>
      </c>
      <c r="F728" s="91">
        <f t="shared" si="147"/>
        <v>0</v>
      </c>
      <c r="G728" s="192">
        <v>8.0649725000000005E-2</v>
      </c>
      <c r="H728" s="161">
        <v>0</v>
      </c>
      <c r="I728" s="161">
        <v>0.71598790000000001</v>
      </c>
      <c r="J728" s="161">
        <v>0.22230458</v>
      </c>
      <c r="K728" s="161">
        <v>0</v>
      </c>
      <c r="L728" s="161">
        <v>0</v>
      </c>
      <c r="M728" s="161">
        <v>0</v>
      </c>
      <c r="N728" s="161">
        <v>0</v>
      </c>
      <c r="O728" s="161">
        <v>0</v>
      </c>
      <c r="P728" s="161">
        <v>0</v>
      </c>
      <c r="Q728" s="161">
        <v>0</v>
      </c>
      <c r="R728" s="161">
        <v>0</v>
      </c>
      <c r="T728" s="89">
        <f t="shared" si="148"/>
        <v>0.69525625000000002</v>
      </c>
    </row>
    <row r="730" spans="1:20">
      <c r="B730" s="1" t="s">
        <v>3573</v>
      </c>
    </row>
    <row r="731" spans="1:20">
      <c r="A731" s="29" t="s">
        <v>52</v>
      </c>
      <c r="B731" s="194" t="s">
        <v>3574</v>
      </c>
      <c r="C731" s="87">
        <f t="shared" ref="C731" si="149">D731+E731+F731+G731</f>
        <v>1.2887274655000001</v>
      </c>
      <c r="D731" s="90">
        <f t="shared" ref="D731" si="150">J731+K731+L731</f>
        <v>6.8862379000000001E-2</v>
      </c>
      <c r="E731" s="90">
        <f t="shared" ref="E731" si="151">H731+I731+M731</f>
        <v>0.63273292149999993</v>
      </c>
      <c r="F731" s="91">
        <f t="shared" ref="F731" si="152">N731+IF(O731="x",0,O731)+IF(P731="x",0,P731)+IF(Q731="x",0,Q731)+R731</f>
        <v>0.147149685</v>
      </c>
      <c r="G731" s="192">
        <v>0.43998248000000001</v>
      </c>
      <c r="H731" s="161">
        <v>2.2427570000000001E-2</v>
      </c>
      <c r="I731" s="161">
        <v>0.60151955000000001</v>
      </c>
      <c r="J731" s="161">
        <v>3.7280384E-2</v>
      </c>
      <c r="K731" s="161">
        <v>1.2945584E-2</v>
      </c>
      <c r="L731" s="161">
        <v>1.8636410999999999E-2</v>
      </c>
      <c r="M731" s="161">
        <v>8.7858015000000008E-3</v>
      </c>
      <c r="N731" s="161">
        <v>1.6248449000000002E-2</v>
      </c>
      <c r="O731" s="161">
        <v>1.2415268E-2</v>
      </c>
      <c r="P731" s="161">
        <v>0</v>
      </c>
      <c r="Q731" s="161">
        <v>2.7639206999999999E-2</v>
      </c>
      <c r="R731" s="161">
        <v>9.0846760999999998E-2</v>
      </c>
      <c r="T731" s="89">
        <f t="shared" ref="T731" si="153">G731/0.116</f>
        <v>3.7929524137931034</v>
      </c>
    </row>
    <row r="734" spans="1:20">
      <c r="B734" s="1" t="s">
        <v>3510</v>
      </c>
    </row>
    <row r="735" spans="1:20">
      <c r="A735" s="29" t="s">
        <v>52</v>
      </c>
      <c r="B735" s="194" t="s">
        <v>3575</v>
      </c>
      <c r="C735" s="87">
        <f t="shared" ref="C735:C753" si="154">D735+E735+F735+G735</f>
        <v>1.46452034</v>
      </c>
      <c r="D735" s="90">
        <f t="shared" ref="D735:D753" si="155">J735+K735+L735</f>
        <v>0.13974909799999999</v>
      </c>
      <c r="E735" s="90">
        <f t="shared" ref="E735:E753" si="156">H735+I735+M735</f>
        <v>0.60067097550000004</v>
      </c>
      <c r="F735" s="91">
        <f t="shared" ref="F735:F753" si="157">N735+IF(O735="x",0,O735)+IF(P735="x",0,P735)+IF(Q735="x",0,Q735)+R735</f>
        <v>0.15542473649999999</v>
      </c>
      <c r="G735" s="192">
        <v>0.56867553000000004</v>
      </c>
      <c r="H735" s="161">
        <v>1.6442004E-2</v>
      </c>
      <c r="I735" s="161">
        <v>0.57759868000000003</v>
      </c>
      <c r="J735" s="161">
        <v>0.11431619</v>
      </c>
      <c r="K735" s="161">
        <v>1.2048839E-2</v>
      </c>
      <c r="L735" s="161">
        <v>1.3384069E-2</v>
      </c>
      <c r="M735" s="161">
        <v>6.6302914999999997E-3</v>
      </c>
      <c r="N735" s="161">
        <v>1.3867187E-2</v>
      </c>
      <c r="O735" s="161">
        <v>5.6683955000000003E-3</v>
      </c>
      <c r="P735" s="161">
        <v>0</v>
      </c>
      <c r="Q735" s="161">
        <v>2.6655043999999999E-2</v>
      </c>
      <c r="R735" s="161">
        <v>0.10923411</v>
      </c>
      <c r="T735" s="89">
        <f t="shared" ref="T735:T753" si="158">G735/0.116</f>
        <v>4.9023752586206895</v>
      </c>
    </row>
    <row r="736" spans="1:20">
      <c r="A736" s="29" t="s">
        <v>52</v>
      </c>
      <c r="B736" s="194" t="s">
        <v>3576</v>
      </c>
      <c r="C736" s="87">
        <f t="shared" si="154"/>
        <v>1.4609850331000001</v>
      </c>
      <c r="D736" s="90">
        <f t="shared" si="155"/>
        <v>0.14624324699999999</v>
      </c>
      <c r="E736" s="90">
        <f t="shared" si="156"/>
        <v>0.62974641129999998</v>
      </c>
      <c r="F736" s="91">
        <f t="shared" si="157"/>
        <v>0.1551526848</v>
      </c>
      <c r="G736" s="192">
        <v>0.52984268999999995</v>
      </c>
      <c r="H736" s="161">
        <v>1.6546551999999999E-2</v>
      </c>
      <c r="I736" s="161">
        <v>0.60601119999999997</v>
      </c>
      <c r="J736" s="161">
        <v>0.12059507999999999</v>
      </c>
      <c r="K736" s="161">
        <v>1.2082974E-2</v>
      </c>
      <c r="L736" s="161">
        <v>1.3565193E-2</v>
      </c>
      <c r="M736" s="161">
        <v>7.1886592999999997E-3</v>
      </c>
      <c r="N736" s="161">
        <v>1.3936782E-2</v>
      </c>
      <c r="O736" s="161">
        <v>5.5350818000000001E-3</v>
      </c>
      <c r="P736" s="161">
        <v>0</v>
      </c>
      <c r="Q736" s="161">
        <v>2.6663111E-2</v>
      </c>
      <c r="R736" s="161">
        <v>0.10901771</v>
      </c>
      <c r="T736" s="89">
        <f t="shared" si="158"/>
        <v>4.567609396551723</v>
      </c>
    </row>
    <row r="737" spans="1:20">
      <c r="A737" s="29" t="s">
        <v>52</v>
      </c>
      <c r="B737" s="194" t="s">
        <v>3577</v>
      </c>
      <c r="C737" s="87">
        <f t="shared" si="154"/>
        <v>1.4554060041999999</v>
      </c>
      <c r="D737" s="90">
        <f t="shared" si="155"/>
        <v>0.14611233900000001</v>
      </c>
      <c r="E737" s="90">
        <f t="shared" si="156"/>
        <v>0.62784720999999999</v>
      </c>
      <c r="F737" s="91">
        <f t="shared" si="157"/>
        <v>0.15438904519999999</v>
      </c>
      <c r="G737" s="192">
        <v>0.52705740999999995</v>
      </c>
      <c r="H737" s="161">
        <v>1.6484015000000001E-2</v>
      </c>
      <c r="I737" s="161">
        <v>0.60466410000000004</v>
      </c>
      <c r="J737" s="161">
        <v>0.12056064</v>
      </c>
      <c r="K737" s="161">
        <v>1.2102307E-2</v>
      </c>
      <c r="L737" s="161">
        <v>1.3449391999999999E-2</v>
      </c>
      <c r="M737" s="161">
        <v>6.6990950000000004E-3</v>
      </c>
      <c r="N737" s="161">
        <v>1.3929512E-2</v>
      </c>
      <c r="O737" s="161">
        <v>4.6854781999999999E-3</v>
      </c>
      <c r="P737" s="161">
        <v>0</v>
      </c>
      <c r="Q737" s="161">
        <v>2.6701985000000001E-2</v>
      </c>
      <c r="R737" s="161">
        <v>0.10907206999999999</v>
      </c>
      <c r="T737" s="89">
        <f t="shared" si="158"/>
        <v>4.5435983620689653</v>
      </c>
    </row>
    <row r="738" spans="1:20">
      <c r="A738" s="29" t="s">
        <v>52</v>
      </c>
      <c r="B738" s="194" t="s">
        <v>3578</v>
      </c>
      <c r="C738" s="87">
        <f t="shared" si="154"/>
        <v>1.4581139641999998</v>
      </c>
      <c r="D738" s="90">
        <f t="shared" si="155"/>
        <v>0.14653988300000001</v>
      </c>
      <c r="E738" s="90">
        <f t="shared" si="156"/>
        <v>0.62874968870000003</v>
      </c>
      <c r="F738" s="91">
        <f t="shared" si="157"/>
        <v>0.1558915025</v>
      </c>
      <c r="G738" s="192">
        <v>0.52693288999999999</v>
      </c>
      <c r="H738" s="161">
        <v>1.7519162000000001E-2</v>
      </c>
      <c r="I738" s="161">
        <v>0.60462888000000004</v>
      </c>
      <c r="J738" s="161">
        <v>0.12086586000000001</v>
      </c>
      <c r="K738" s="161">
        <v>1.2145282E-2</v>
      </c>
      <c r="L738" s="161">
        <v>1.3528741E-2</v>
      </c>
      <c r="M738" s="161">
        <v>6.6016466999999999E-3</v>
      </c>
      <c r="N738" s="161">
        <v>1.3920508999999999E-2</v>
      </c>
      <c r="O738" s="161">
        <v>6.2129854999999996E-3</v>
      </c>
      <c r="P738" s="161">
        <v>0</v>
      </c>
      <c r="Q738" s="161">
        <v>2.6659427999999999E-2</v>
      </c>
      <c r="R738" s="161">
        <v>0.10909858</v>
      </c>
      <c r="T738" s="89">
        <f t="shared" si="158"/>
        <v>4.5425249137931027</v>
      </c>
    </row>
    <row r="739" spans="1:20">
      <c r="A739" s="29" t="s">
        <v>52</v>
      </c>
      <c r="B739" s="194" t="s">
        <v>3579</v>
      </c>
      <c r="C739" s="87">
        <f t="shared" si="154"/>
        <v>1.4486794243999999</v>
      </c>
      <c r="D739" s="90">
        <f t="shared" si="155"/>
        <v>0.14343700200000001</v>
      </c>
      <c r="E739" s="90">
        <f t="shared" si="156"/>
        <v>0.62772845819999989</v>
      </c>
      <c r="F739" s="91">
        <f t="shared" si="157"/>
        <v>0.15292247419999999</v>
      </c>
      <c r="G739" s="192">
        <v>0.52459149000000005</v>
      </c>
      <c r="H739" s="161">
        <v>1.6425014000000002E-2</v>
      </c>
      <c r="I739" s="161">
        <v>0.60499771999999996</v>
      </c>
      <c r="J739" s="161">
        <v>0.12014576</v>
      </c>
      <c r="K739" s="161">
        <v>1.1669827000000001E-2</v>
      </c>
      <c r="L739" s="161">
        <v>1.1621415E-2</v>
      </c>
      <c r="M739" s="161">
        <v>6.3057241999999996E-3</v>
      </c>
      <c r="N739" s="161">
        <v>1.2369875000000001E-2</v>
      </c>
      <c r="O739" s="161">
        <v>4.7207561999999996E-3</v>
      </c>
      <c r="P739" s="161">
        <v>0</v>
      </c>
      <c r="Q739" s="161">
        <v>2.6602403E-2</v>
      </c>
      <c r="R739" s="161">
        <v>0.10922944</v>
      </c>
      <c r="T739" s="89">
        <f t="shared" si="158"/>
        <v>4.5223404310344826</v>
      </c>
    </row>
    <row r="740" spans="1:20">
      <c r="A740" s="29" t="s">
        <v>52</v>
      </c>
      <c r="B740" s="194" t="s">
        <v>3580</v>
      </c>
      <c r="C740" s="87">
        <f t="shared" si="154"/>
        <v>1.4681208014</v>
      </c>
      <c r="D740" s="90">
        <f t="shared" si="155"/>
        <v>0.15987223499999997</v>
      </c>
      <c r="E740" s="90">
        <f t="shared" si="156"/>
        <v>0.76509148449999997</v>
      </c>
      <c r="F740" s="91">
        <f t="shared" si="157"/>
        <v>6.3797881899999992E-2</v>
      </c>
      <c r="G740" s="192">
        <v>0.47935919999999999</v>
      </c>
      <c r="H740" s="161">
        <v>1.9753979000000001E-2</v>
      </c>
      <c r="I740" s="161">
        <v>0.73722246000000002</v>
      </c>
      <c r="J740" s="161">
        <v>0.13512210999999999</v>
      </c>
      <c r="K740" s="161">
        <v>1.2224573000000001E-2</v>
      </c>
      <c r="L740" s="161">
        <v>1.2525552000000001E-2</v>
      </c>
      <c r="M740" s="161">
        <v>8.1150454999999993E-3</v>
      </c>
      <c r="N740" s="161">
        <v>1.3095239999999999E-2</v>
      </c>
      <c r="O740" s="161">
        <v>3.4720309E-3</v>
      </c>
      <c r="P740" s="161">
        <v>0</v>
      </c>
      <c r="Q740" s="161">
        <v>3.4120391999999999E-2</v>
      </c>
      <c r="R740" s="161">
        <v>1.3110218999999999E-2</v>
      </c>
      <c r="T740" s="89">
        <f t="shared" si="158"/>
        <v>4.132406896551724</v>
      </c>
    </row>
    <row r="741" spans="1:20">
      <c r="A741" s="29" t="s">
        <v>52</v>
      </c>
      <c r="B741" s="194" t="s">
        <v>3581</v>
      </c>
      <c r="C741" s="87">
        <f t="shared" si="154"/>
        <v>1.0562776076</v>
      </c>
      <c r="D741" s="90">
        <f t="shared" si="155"/>
        <v>0.10549698000000002</v>
      </c>
      <c r="E741" s="90">
        <f t="shared" si="156"/>
        <v>0.45805198809999997</v>
      </c>
      <c r="F741" s="91">
        <f t="shared" si="157"/>
        <v>0.12032052950000001</v>
      </c>
      <c r="G741" s="192">
        <v>0.37240811000000001</v>
      </c>
      <c r="H741" s="161">
        <v>1.9510672999999999E-2</v>
      </c>
      <c r="I741" s="161">
        <v>0.43062621000000001</v>
      </c>
      <c r="J741" s="161">
        <v>7.8135195000000005E-2</v>
      </c>
      <c r="K741" s="161">
        <v>1.0612666E-2</v>
      </c>
      <c r="L741" s="161">
        <v>1.6749119E-2</v>
      </c>
      <c r="M741" s="161">
        <v>7.9151051E-3</v>
      </c>
      <c r="N741" s="161">
        <v>1.2074958E-2</v>
      </c>
      <c r="O741" s="161">
        <v>6.3272405000000002E-3</v>
      </c>
      <c r="P741" s="161">
        <v>0</v>
      </c>
      <c r="Q741" s="161">
        <v>2.5127659E-2</v>
      </c>
      <c r="R741" s="161">
        <v>7.6790672000000004E-2</v>
      </c>
      <c r="T741" s="89">
        <f t="shared" si="158"/>
        <v>3.2104147413793105</v>
      </c>
    </row>
    <row r="742" spans="1:20">
      <c r="A742" s="29" t="s">
        <v>52</v>
      </c>
      <c r="B742" s="194" t="s">
        <v>3582</v>
      </c>
      <c r="C742" s="87">
        <f t="shared" si="154"/>
        <v>1.2128109698</v>
      </c>
      <c r="D742" s="90">
        <f t="shared" si="155"/>
        <v>0.111424984</v>
      </c>
      <c r="E742" s="90">
        <f t="shared" si="156"/>
        <v>0.58230934339999996</v>
      </c>
      <c r="F742" s="91">
        <f t="shared" si="157"/>
        <v>8.9529262400000004E-2</v>
      </c>
      <c r="G742" s="192">
        <v>0.42954737999999998</v>
      </c>
      <c r="H742" s="161">
        <v>1.7780534000000001E-2</v>
      </c>
      <c r="I742" s="161">
        <v>0.55664826999999995</v>
      </c>
      <c r="J742" s="161">
        <v>8.3738581000000006E-2</v>
      </c>
      <c r="K742" s="161">
        <v>1.1529823E-2</v>
      </c>
      <c r="L742" s="161">
        <v>1.615658E-2</v>
      </c>
      <c r="M742" s="161">
        <v>7.8805394000000008E-3</v>
      </c>
      <c r="N742" s="161">
        <v>1.163084E-2</v>
      </c>
      <c r="O742" s="161">
        <v>5.5911774000000003E-3</v>
      </c>
      <c r="P742" s="161">
        <v>0</v>
      </c>
      <c r="Q742" s="161">
        <v>2.5965762999999999E-2</v>
      </c>
      <c r="R742" s="161">
        <v>4.6341482000000003E-2</v>
      </c>
      <c r="T742" s="89">
        <f t="shared" si="158"/>
        <v>3.7029946551724136</v>
      </c>
    </row>
    <row r="743" spans="1:20">
      <c r="A743" s="29" t="s">
        <v>52</v>
      </c>
      <c r="B743" s="194" t="s">
        <v>3583</v>
      </c>
      <c r="C743" s="87">
        <f t="shared" si="154"/>
        <v>1.2084350937999999</v>
      </c>
      <c r="D743" s="90">
        <f t="shared" si="155"/>
        <v>0.11143505000000001</v>
      </c>
      <c r="E743" s="90">
        <f t="shared" si="156"/>
        <v>0.58091169809999998</v>
      </c>
      <c r="F743" s="91">
        <f t="shared" si="157"/>
        <v>8.8861045700000002E-2</v>
      </c>
      <c r="G743" s="192">
        <v>0.42722729999999998</v>
      </c>
      <c r="H743" s="161">
        <v>1.7752751000000001E-2</v>
      </c>
      <c r="I743" s="161">
        <v>0.55575361000000001</v>
      </c>
      <c r="J743" s="161">
        <v>8.3786848999999997E-2</v>
      </c>
      <c r="K743" s="161">
        <v>1.1569085999999999E-2</v>
      </c>
      <c r="L743" s="161">
        <v>1.6079115000000001E-2</v>
      </c>
      <c r="M743" s="161">
        <v>7.4053371000000002E-3</v>
      </c>
      <c r="N743" s="161">
        <v>1.1653365000000001E-2</v>
      </c>
      <c r="O743" s="161">
        <v>4.7485686999999997E-3</v>
      </c>
      <c r="P743" s="161">
        <v>0</v>
      </c>
      <c r="Q743" s="161">
        <v>2.6028645999999999E-2</v>
      </c>
      <c r="R743" s="161">
        <v>4.6430465999999997E-2</v>
      </c>
      <c r="T743" s="89">
        <f t="shared" si="158"/>
        <v>3.682993965517241</v>
      </c>
    </row>
    <row r="744" spans="1:20">
      <c r="A744" s="29" t="s">
        <v>52</v>
      </c>
      <c r="B744" s="194" t="s">
        <v>3584</v>
      </c>
      <c r="C744" s="87">
        <f t="shared" si="154"/>
        <v>1.2130813158</v>
      </c>
      <c r="D744" s="90">
        <f t="shared" si="155"/>
        <v>0.11147882499999999</v>
      </c>
      <c r="E744" s="90">
        <f t="shared" si="156"/>
        <v>0.58235939400000003</v>
      </c>
      <c r="F744" s="91">
        <f t="shared" si="157"/>
        <v>8.9558026799999996E-2</v>
      </c>
      <c r="G744" s="192">
        <v>0.42968507</v>
      </c>
      <c r="H744" s="161">
        <v>1.7802305000000001E-2</v>
      </c>
      <c r="I744" s="161">
        <v>0.55666746</v>
      </c>
      <c r="J744" s="161">
        <v>8.3756134999999995E-2</v>
      </c>
      <c r="K744" s="161">
        <v>1.15406E-2</v>
      </c>
      <c r="L744" s="161">
        <v>1.618209E-2</v>
      </c>
      <c r="M744" s="161">
        <v>7.8896290000000004E-3</v>
      </c>
      <c r="N744" s="161">
        <v>1.1651027E-2</v>
      </c>
      <c r="O744" s="161">
        <v>5.5944827999999999E-3</v>
      </c>
      <c r="P744" s="161">
        <v>0</v>
      </c>
      <c r="Q744" s="161">
        <v>2.5969513E-2</v>
      </c>
      <c r="R744" s="161">
        <v>4.6343004E-2</v>
      </c>
      <c r="T744" s="89">
        <f t="shared" si="158"/>
        <v>3.7041816379310344</v>
      </c>
    </row>
    <row r="745" spans="1:20">
      <c r="A745" s="29" t="s">
        <v>52</v>
      </c>
      <c r="B745" s="194" t="s">
        <v>3585</v>
      </c>
      <c r="C745" s="87">
        <f t="shared" si="154"/>
        <v>1.2106520688</v>
      </c>
      <c r="D745" s="90">
        <f t="shared" si="155"/>
        <v>0.11155488600000001</v>
      </c>
      <c r="E745" s="90">
        <f t="shared" si="156"/>
        <v>0.58223897580000006</v>
      </c>
      <c r="F745" s="91">
        <f t="shared" si="157"/>
        <v>8.9142017000000004E-2</v>
      </c>
      <c r="G745" s="192">
        <v>0.42771619</v>
      </c>
      <c r="H745" s="161">
        <v>1.8247611E-2</v>
      </c>
      <c r="I745" s="161">
        <v>0.55671106999999997</v>
      </c>
      <c r="J745" s="161">
        <v>8.3904260999999994E-2</v>
      </c>
      <c r="K745" s="161">
        <v>1.1587724000000001E-2</v>
      </c>
      <c r="L745" s="161">
        <v>1.6062901000000001E-2</v>
      </c>
      <c r="M745" s="161">
        <v>7.2802947999999999E-3</v>
      </c>
      <c r="N745" s="161">
        <v>1.1645759E-2</v>
      </c>
      <c r="O745" s="161">
        <v>4.8712640000000001E-3</v>
      </c>
      <c r="P745" s="161">
        <v>0</v>
      </c>
      <c r="Q745" s="161">
        <v>2.5988715999999999E-2</v>
      </c>
      <c r="R745" s="161">
        <v>4.6636278000000003E-2</v>
      </c>
      <c r="T745" s="89">
        <f t="shared" si="158"/>
        <v>3.6872085344827585</v>
      </c>
    </row>
    <row r="746" spans="1:20">
      <c r="A746" s="29" t="s">
        <v>52</v>
      </c>
      <c r="B746" s="194" t="s">
        <v>3586</v>
      </c>
      <c r="C746" s="87">
        <f t="shared" si="154"/>
        <v>1.1180609019999999</v>
      </c>
      <c r="D746" s="90">
        <f t="shared" si="155"/>
        <v>0.109151967</v>
      </c>
      <c r="E746" s="90">
        <f t="shared" si="156"/>
        <v>0.58532291579999995</v>
      </c>
      <c r="F746" s="91">
        <f t="shared" si="157"/>
        <v>5.4850049199999994E-2</v>
      </c>
      <c r="G746" s="192">
        <v>0.36873597000000002</v>
      </c>
      <c r="H746" s="161">
        <v>1.8985543000000001E-2</v>
      </c>
      <c r="I746" s="161">
        <v>0.55922903000000002</v>
      </c>
      <c r="J746" s="161">
        <v>8.4376243000000004E-2</v>
      </c>
      <c r="K746" s="161">
        <v>1.1003222E-2</v>
      </c>
      <c r="L746" s="161">
        <v>1.3772502000000001E-2</v>
      </c>
      <c r="M746" s="161">
        <v>7.1083428000000004E-3</v>
      </c>
      <c r="N746" s="161">
        <v>9.8334649999999996E-3</v>
      </c>
      <c r="O746" s="161">
        <v>3.6363546999999999E-3</v>
      </c>
      <c r="P746" s="161">
        <v>0</v>
      </c>
      <c r="Q746" s="161">
        <v>3.1794616999999997E-2</v>
      </c>
      <c r="R746" s="161">
        <v>9.5856125E-3</v>
      </c>
      <c r="T746" s="89">
        <f t="shared" si="158"/>
        <v>3.1787583620689657</v>
      </c>
    </row>
    <row r="747" spans="1:20">
      <c r="A747" s="29" t="s">
        <v>52</v>
      </c>
      <c r="B747" s="194" t="s">
        <v>3587</v>
      </c>
      <c r="C747" s="87">
        <f t="shared" si="154"/>
        <v>0.94698015869999996</v>
      </c>
      <c r="D747" s="90">
        <f t="shared" si="155"/>
        <v>9.2579559000000006E-2</v>
      </c>
      <c r="E747" s="90">
        <f t="shared" si="156"/>
        <v>0.40735873220000002</v>
      </c>
      <c r="F747" s="91">
        <f t="shared" si="157"/>
        <v>0.1128193475</v>
      </c>
      <c r="G747" s="192">
        <v>0.33422252000000002</v>
      </c>
      <c r="H747" s="161">
        <v>1.9118092999999999E-2</v>
      </c>
      <c r="I747" s="161">
        <v>0.38017148000000001</v>
      </c>
      <c r="J747" s="161">
        <v>6.5755052999999994E-2</v>
      </c>
      <c r="K747" s="161">
        <v>1.0604392000000001E-2</v>
      </c>
      <c r="L747" s="161">
        <v>1.6220114000000001E-2</v>
      </c>
      <c r="M747" s="161">
        <v>8.0691592000000003E-3</v>
      </c>
      <c r="N747" s="161">
        <v>1.1538466000000001E-2</v>
      </c>
      <c r="O747" s="161">
        <v>6.2036985000000003E-3</v>
      </c>
      <c r="P747" s="161">
        <v>0</v>
      </c>
      <c r="Q747" s="161">
        <v>2.3435025000000002E-2</v>
      </c>
      <c r="R747" s="161">
        <v>7.1642157999999997E-2</v>
      </c>
      <c r="T747" s="89">
        <f t="shared" si="158"/>
        <v>2.8812286206896554</v>
      </c>
    </row>
    <row r="748" spans="1:20">
      <c r="A748" s="29" t="s">
        <v>52</v>
      </c>
      <c r="B748" s="194" t="s">
        <v>3588</v>
      </c>
      <c r="C748" s="87">
        <f t="shared" si="154"/>
        <v>1.0936054734000002</v>
      </c>
      <c r="D748" s="90">
        <f t="shared" si="155"/>
        <v>9.3665451000000011E-2</v>
      </c>
      <c r="E748" s="90">
        <f t="shared" si="156"/>
        <v>0.45627691320000002</v>
      </c>
      <c r="F748" s="91">
        <f t="shared" si="157"/>
        <v>0.1192126392</v>
      </c>
      <c r="G748" s="192">
        <v>0.42445047000000002</v>
      </c>
      <c r="H748" s="161">
        <v>1.5973049E-2</v>
      </c>
      <c r="I748" s="161">
        <v>0.43392513999999999</v>
      </c>
      <c r="J748" s="161">
        <v>6.9666351000000001E-2</v>
      </c>
      <c r="K748" s="161">
        <v>1.0828050000000001E-2</v>
      </c>
      <c r="L748" s="161">
        <v>1.317105E-2</v>
      </c>
      <c r="M748" s="161">
        <v>6.3787241999999997E-3</v>
      </c>
      <c r="N748" s="161">
        <v>1.1194653000000001E-2</v>
      </c>
      <c r="O748" s="161">
        <v>5.4580501999999999E-3</v>
      </c>
      <c r="P748" s="161">
        <v>0</v>
      </c>
      <c r="Q748" s="161">
        <v>2.3381927E-2</v>
      </c>
      <c r="R748" s="161">
        <v>7.9178008999999994E-2</v>
      </c>
      <c r="T748" s="89">
        <f t="shared" si="158"/>
        <v>3.6590557758620692</v>
      </c>
    </row>
    <row r="749" spans="1:20">
      <c r="A749" s="29" t="s">
        <v>52</v>
      </c>
      <c r="B749" s="194" t="s">
        <v>3589</v>
      </c>
      <c r="C749" s="87">
        <f t="shared" si="154"/>
        <v>1.3213948805999998</v>
      </c>
      <c r="D749" s="90">
        <f t="shared" si="155"/>
        <v>0.123649048</v>
      </c>
      <c r="E749" s="90">
        <f t="shared" si="156"/>
        <v>0.57721702129999997</v>
      </c>
      <c r="F749" s="91">
        <f t="shared" si="157"/>
        <v>0.1331818313</v>
      </c>
      <c r="G749" s="192">
        <v>0.48734697999999999</v>
      </c>
      <c r="H749" s="161">
        <v>1.7756924E-2</v>
      </c>
      <c r="I749" s="161">
        <v>0.55193524000000005</v>
      </c>
      <c r="J749" s="161">
        <v>9.7040115999999996E-2</v>
      </c>
      <c r="K749" s="161">
        <v>1.2103182000000001E-2</v>
      </c>
      <c r="L749" s="161">
        <v>1.450575E-2</v>
      </c>
      <c r="M749" s="161">
        <v>7.5248572999999999E-3</v>
      </c>
      <c r="N749" s="161">
        <v>1.2277537E-2</v>
      </c>
      <c r="O749" s="161">
        <v>5.7764553000000003E-3</v>
      </c>
      <c r="P749" s="161">
        <v>0</v>
      </c>
      <c r="Q749" s="161">
        <v>2.6407420000000001E-2</v>
      </c>
      <c r="R749" s="161">
        <v>8.8720418999999995E-2</v>
      </c>
      <c r="T749" s="89">
        <f t="shared" si="158"/>
        <v>4.2012670689655165</v>
      </c>
    </row>
    <row r="750" spans="1:20">
      <c r="A750" s="29" t="s">
        <v>52</v>
      </c>
      <c r="B750" s="194" t="s">
        <v>3590</v>
      </c>
      <c r="C750" s="87">
        <f t="shared" si="154"/>
        <v>1.3158715330000001</v>
      </c>
      <c r="D750" s="90">
        <f t="shared" si="155"/>
        <v>0.12351972200000001</v>
      </c>
      <c r="E750" s="90">
        <f t="shared" si="156"/>
        <v>0.57533877410000001</v>
      </c>
      <c r="F750" s="91">
        <f t="shared" si="157"/>
        <v>0.13242134690000001</v>
      </c>
      <c r="G750" s="192">
        <v>0.48459169000000002</v>
      </c>
      <c r="H750" s="161">
        <v>1.7696661999999998E-2</v>
      </c>
      <c r="I750" s="161">
        <v>0.55060575</v>
      </c>
      <c r="J750" s="161">
        <v>9.7009208E-2</v>
      </c>
      <c r="K750" s="161">
        <v>1.2123003E-2</v>
      </c>
      <c r="L750" s="161">
        <v>1.4387511E-2</v>
      </c>
      <c r="M750" s="161">
        <v>7.0363620999999996E-3</v>
      </c>
      <c r="N750" s="161">
        <v>1.2268704E-2</v>
      </c>
      <c r="O750" s="161">
        <v>4.9278229E-3</v>
      </c>
      <c r="P750" s="161">
        <v>0</v>
      </c>
      <c r="Q750" s="161">
        <v>2.6447491E-2</v>
      </c>
      <c r="R750" s="161">
        <v>8.8777329000000002E-2</v>
      </c>
      <c r="T750" s="89">
        <f t="shared" si="158"/>
        <v>4.1775145689655169</v>
      </c>
    </row>
    <row r="751" spans="1:20">
      <c r="A751" s="29" t="s">
        <v>52</v>
      </c>
      <c r="B751" s="194" t="s">
        <v>3591</v>
      </c>
      <c r="C751" s="87">
        <f t="shared" si="154"/>
        <v>1.3188336618000001</v>
      </c>
      <c r="D751" s="90">
        <f t="shared" si="155"/>
        <v>0.124036276</v>
      </c>
      <c r="E751" s="90">
        <f t="shared" si="156"/>
        <v>0.57627571420000001</v>
      </c>
      <c r="F751" s="91">
        <f t="shared" si="157"/>
        <v>0.13397450160000002</v>
      </c>
      <c r="G751" s="192">
        <v>0.48454717000000003</v>
      </c>
      <c r="H751" s="161">
        <v>1.8748315000000002E-2</v>
      </c>
      <c r="I751" s="161">
        <v>0.55057970000000001</v>
      </c>
      <c r="J751" s="161">
        <v>9.7329096000000004E-2</v>
      </c>
      <c r="K751" s="161">
        <v>1.218055E-2</v>
      </c>
      <c r="L751" s="161">
        <v>1.452663E-2</v>
      </c>
      <c r="M751" s="161">
        <v>6.9476992E-3</v>
      </c>
      <c r="N751" s="161">
        <v>1.2308992E-2</v>
      </c>
      <c r="O751" s="161">
        <v>6.4562715999999997E-3</v>
      </c>
      <c r="P751" s="161">
        <v>0</v>
      </c>
      <c r="Q751" s="161">
        <v>2.6406572E-2</v>
      </c>
      <c r="R751" s="161">
        <v>8.8802666000000002E-2</v>
      </c>
      <c r="T751" s="89">
        <f t="shared" si="158"/>
        <v>4.1771307758620688</v>
      </c>
    </row>
    <row r="752" spans="1:20">
      <c r="A752" s="29" t="s">
        <v>52</v>
      </c>
      <c r="B752" s="194" t="s">
        <v>3592</v>
      </c>
      <c r="C752" s="87">
        <f t="shared" si="154"/>
        <v>1.3180878984</v>
      </c>
      <c r="D752" s="90">
        <f t="shared" si="155"/>
        <v>0.123636549</v>
      </c>
      <c r="E752" s="90">
        <f t="shared" si="156"/>
        <v>0.57666896089999997</v>
      </c>
      <c r="F752" s="91">
        <f t="shared" si="157"/>
        <v>0.1327004685</v>
      </c>
      <c r="G752" s="192">
        <v>0.48508192</v>
      </c>
      <c r="H752" s="161">
        <v>1.8190880999999999E-2</v>
      </c>
      <c r="I752" s="161">
        <v>0.55156713999999996</v>
      </c>
      <c r="J752" s="161">
        <v>9.7126778999999996E-2</v>
      </c>
      <c r="K752" s="161">
        <v>1.2141750999999999E-2</v>
      </c>
      <c r="L752" s="161">
        <v>1.4368018999999999E-2</v>
      </c>
      <c r="M752" s="161">
        <v>6.9109399000000004E-3</v>
      </c>
      <c r="N752" s="161">
        <v>1.2257867E-2</v>
      </c>
      <c r="O752" s="161">
        <v>5.0504384999999997E-3</v>
      </c>
      <c r="P752" s="161">
        <v>0</v>
      </c>
      <c r="Q752" s="161">
        <v>2.6407821000000001E-2</v>
      </c>
      <c r="R752" s="161">
        <v>8.8984341999999994E-2</v>
      </c>
      <c r="T752" s="89">
        <f t="shared" si="158"/>
        <v>4.1817406896551725</v>
      </c>
    </row>
    <row r="753" spans="1:20">
      <c r="A753" s="29" t="s">
        <v>52</v>
      </c>
      <c r="B753" s="194" t="s">
        <v>3593</v>
      </c>
      <c r="C753" s="87">
        <f t="shared" si="154"/>
        <v>1.3279268404</v>
      </c>
      <c r="D753" s="90">
        <f t="shared" si="155"/>
        <v>0.13373070400000001</v>
      </c>
      <c r="E753" s="90">
        <f t="shared" si="156"/>
        <v>0.7268374245</v>
      </c>
      <c r="F753" s="91">
        <f t="shared" si="157"/>
        <v>6.6175811900000006E-2</v>
      </c>
      <c r="G753" s="192">
        <v>0.40118290000000001</v>
      </c>
      <c r="H753" s="161">
        <v>2.2700809999999998E-2</v>
      </c>
      <c r="I753" s="161">
        <v>0.69538949999999999</v>
      </c>
      <c r="J753" s="161">
        <v>0.1067882</v>
      </c>
      <c r="K753" s="161">
        <v>1.1893567000000001E-2</v>
      </c>
      <c r="L753" s="161">
        <v>1.5048937E-2</v>
      </c>
      <c r="M753" s="161">
        <v>8.7471145E-3</v>
      </c>
      <c r="N753" s="161">
        <v>1.2306394E-2</v>
      </c>
      <c r="O753" s="161">
        <v>4.0159788999999998E-3</v>
      </c>
      <c r="P753" s="161">
        <v>0</v>
      </c>
      <c r="Q753" s="161">
        <v>3.6799180000000001E-2</v>
      </c>
      <c r="R753" s="161">
        <v>1.3054259E-2</v>
      </c>
      <c r="T753" s="89">
        <f t="shared" si="158"/>
        <v>3.4584732758620689</v>
      </c>
    </row>
    <row r="755" spans="1:20">
      <c r="B755" s="1" t="s">
        <v>3644</v>
      </c>
    </row>
    <row r="756" spans="1:20">
      <c r="A756" s="29" t="s">
        <v>52</v>
      </c>
      <c r="B756" s="194" t="s">
        <v>3594</v>
      </c>
      <c r="C756" s="87">
        <f t="shared" ref="C756:C805" si="159">D756+E756+F756+G756</f>
        <v>0.87694610618000002</v>
      </c>
      <c r="D756" s="90">
        <f t="shared" ref="D756:D805" si="160">J756+K756+L756</f>
        <v>0.18263548000000002</v>
      </c>
      <c r="E756" s="90">
        <f t="shared" ref="E756:E805" si="161">H756+I756+M756</f>
        <v>0.16788734799999999</v>
      </c>
      <c r="F756" s="91">
        <f t="shared" ref="F756:F805" si="162">N756+IF(O756="x",0,O756)+IF(P756="x",0,P756)+IF(Q756="x",0,Q756)+R756</f>
        <v>0.26338491817999998</v>
      </c>
      <c r="G756" s="192">
        <v>0.26303836000000003</v>
      </c>
      <c r="H756" s="161">
        <v>6.6110760000000005E-2</v>
      </c>
      <c r="I756" s="161">
        <v>6.7554134000000002E-2</v>
      </c>
      <c r="J756" s="161">
        <v>6.1228419999999999E-2</v>
      </c>
      <c r="K756" s="161">
        <v>2.7187961E-2</v>
      </c>
      <c r="L756" s="161">
        <v>9.4219099000000001E-2</v>
      </c>
      <c r="M756" s="161">
        <v>3.4222453999999999E-2</v>
      </c>
      <c r="N756" s="161">
        <v>5.6237686000000002E-2</v>
      </c>
      <c r="O756" s="161">
        <v>0.19145292</v>
      </c>
      <c r="P756" s="161">
        <v>0</v>
      </c>
      <c r="Q756" s="161">
        <v>3.9329718000000001E-4</v>
      </c>
      <c r="R756" s="161">
        <v>1.5301014999999999E-2</v>
      </c>
      <c r="T756" s="89">
        <f t="shared" ref="T756:T805" si="163">G756/0.116</f>
        <v>2.2675720689655172</v>
      </c>
    </row>
    <row r="757" spans="1:20">
      <c r="A757" s="29" t="s">
        <v>52</v>
      </c>
      <c r="B757" s="194" t="s">
        <v>3595</v>
      </c>
      <c r="C757" s="87">
        <f t="shared" si="159"/>
        <v>1.9341264775</v>
      </c>
      <c r="D757" s="90">
        <f t="shared" si="160"/>
        <v>0.13124013500000001</v>
      </c>
      <c r="E757" s="90">
        <f t="shared" si="161"/>
        <v>0.92339072300000002</v>
      </c>
      <c r="F757" s="91">
        <f t="shared" si="162"/>
        <v>0.48851185949999998</v>
      </c>
      <c r="G757" s="192">
        <v>0.39098376000000001</v>
      </c>
      <c r="H757" s="161">
        <v>3.2721594E-2</v>
      </c>
      <c r="I757" s="161">
        <v>0.83074121000000001</v>
      </c>
      <c r="J757" s="161">
        <v>6.8090632999999998E-2</v>
      </c>
      <c r="K757" s="161">
        <v>3.5959214000000003E-2</v>
      </c>
      <c r="L757" s="161">
        <v>2.7190288E-2</v>
      </c>
      <c r="M757" s="161">
        <v>5.9927919000000003E-2</v>
      </c>
      <c r="N757" s="161">
        <v>2.2603478E-2</v>
      </c>
      <c r="O757" s="161">
        <v>5.8420575000000001E-3</v>
      </c>
      <c r="P757" s="161">
        <v>0</v>
      </c>
      <c r="Q757" s="161">
        <v>4.2602644000000002E-2</v>
      </c>
      <c r="R757" s="161">
        <v>0.41746368</v>
      </c>
      <c r="T757" s="89">
        <f t="shared" si="163"/>
        <v>3.3705496551724137</v>
      </c>
    </row>
    <row r="758" spans="1:20">
      <c r="A758" s="29" t="s">
        <v>52</v>
      </c>
      <c r="B758" s="194" t="s">
        <v>3596</v>
      </c>
      <c r="C758" s="87">
        <f t="shared" si="159"/>
        <v>1.7557300188</v>
      </c>
      <c r="D758" s="90">
        <f t="shared" si="160"/>
        <v>0.11680769700000002</v>
      </c>
      <c r="E758" s="90">
        <f t="shared" si="161"/>
        <v>0.84724222400000004</v>
      </c>
      <c r="F758" s="91">
        <f t="shared" si="162"/>
        <v>0.4569014978</v>
      </c>
      <c r="G758" s="192">
        <v>0.33477859999999998</v>
      </c>
      <c r="H758" s="161">
        <v>2.5506042E-2</v>
      </c>
      <c r="I758" s="161">
        <v>0.76999046000000004</v>
      </c>
      <c r="J758" s="161">
        <v>6.1317384000000003E-2</v>
      </c>
      <c r="K758" s="161">
        <v>3.1845065999999998E-2</v>
      </c>
      <c r="L758" s="161">
        <v>2.3645247000000001E-2</v>
      </c>
      <c r="M758" s="161">
        <v>5.1745722000000001E-2</v>
      </c>
      <c r="N758" s="161">
        <v>2.0682982999999999E-2</v>
      </c>
      <c r="O758" s="161">
        <v>4.8082128000000003E-3</v>
      </c>
      <c r="P758" s="161">
        <v>0</v>
      </c>
      <c r="Q758" s="161">
        <v>3.9824131999999998E-2</v>
      </c>
      <c r="R758" s="161">
        <v>0.39158617000000001</v>
      </c>
      <c r="T758" s="89">
        <f t="shared" si="163"/>
        <v>2.886022413793103</v>
      </c>
    </row>
    <row r="759" spans="1:20">
      <c r="A759" s="29" t="s">
        <v>52</v>
      </c>
      <c r="B759" s="194" t="s">
        <v>3597</v>
      </c>
      <c r="C759" s="87">
        <f t="shared" si="159"/>
        <v>1.2457042451000002</v>
      </c>
      <c r="D759" s="90">
        <f t="shared" si="160"/>
        <v>0.1287359699</v>
      </c>
      <c r="E759" s="90">
        <f t="shared" si="161"/>
        <v>0.55308636500000008</v>
      </c>
      <c r="F759" s="91">
        <f t="shared" si="162"/>
        <v>4.5963660199999999E-2</v>
      </c>
      <c r="G759" s="192">
        <v>0.51791825000000002</v>
      </c>
      <c r="H759" s="161">
        <v>2.9924375E-2</v>
      </c>
      <c r="I759" s="161">
        <v>0.50070064000000003</v>
      </c>
      <c r="J759" s="161">
        <v>6.3822535999999999E-2</v>
      </c>
      <c r="K759" s="161">
        <v>5.5546109000000003E-2</v>
      </c>
      <c r="L759" s="161">
        <v>9.3673248999999997E-3</v>
      </c>
      <c r="M759" s="161">
        <v>2.2461350000000001E-2</v>
      </c>
      <c r="N759" s="161">
        <v>5.6555568000000002E-3</v>
      </c>
      <c r="O759" s="161">
        <v>4.2853084E-3</v>
      </c>
      <c r="P759" s="161">
        <v>0</v>
      </c>
      <c r="Q759" s="161">
        <v>1.1040262E-2</v>
      </c>
      <c r="R759" s="161">
        <v>2.4982533000000001E-2</v>
      </c>
      <c r="T759" s="89">
        <f t="shared" si="163"/>
        <v>4.4648124999999999</v>
      </c>
    </row>
    <row r="760" spans="1:20">
      <c r="A760" s="29" t="s">
        <v>52</v>
      </c>
      <c r="B760" s="194" t="s">
        <v>3598</v>
      </c>
      <c r="C760" s="87">
        <f t="shared" si="159"/>
        <v>1.9341264775</v>
      </c>
      <c r="D760" s="90">
        <f t="shared" si="160"/>
        <v>0.13124013500000001</v>
      </c>
      <c r="E760" s="90">
        <f t="shared" si="161"/>
        <v>0.92339072300000002</v>
      </c>
      <c r="F760" s="91">
        <f t="shared" si="162"/>
        <v>0.48851185949999998</v>
      </c>
      <c r="G760" s="192">
        <v>0.39098376000000001</v>
      </c>
      <c r="H760" s="161">
        <v>3.2721594E-2</v>
      </c>
      <c r="I760" s="161">
        <v>0.83074121000000001</v>
      </c>
      <c r="J760" s="161">
        <v>6.8090632999999998E-2</v>
      </c>
      <c r="K760" s="161">
        <v>3.5959214000000003E-2</v>
      </c>
      <c r="L760" s="161">
        <v>2.7190288E-2</v>
      </c>
      <c r="M760" s="161">
        <v>5.9927919000000003E-2</v>
      </c>
      <c r="N760" s="161">
        <v>2.2603478E-2</v>
      </c>
      <c r="O760" s="161">
        <v>5.8420575000000001E-3</v>
      </c>
      <c r="P760" s="161">
        <v>0</v>
      </c>
      <c r="Q760" s="161">
        <v>4.2602644000000002E-2</v>
      </c>
      <c r="R760" s="161">
        <v>0.41746368</v>
      </c>
      <c r="T760" s="89">
        <f t="shared" si="163"/>
        <v>3.3705496551724137</v>
      </c>
    </row>
    <row r="761" spans="1:20">
      <c r="A761" s="29" t="s">
        <v>52</v>
      </c>
      <c r="B761" s="194" t="s">
        <v>3599</v>
      </c>
      <c r="C761" s="87">
        <f t="shared" si="159"/>
        <v>0.64931447423999999</v>
      </c>
      <c r="D761" s="90">
        <f t="shared" si="160"/>
        <v>2.6994944399999998E-2</v>
      </c>
      <c r="E761" s="90">
        <f t="shared" si="161"/>
        <v>0.44166146589999999</v>
      </c>
      <c r="F761" s="91">
        <f t="shared" si="162"/>
        <v>0.12456568894</v>
      </c>
      <c r="G761" s="192">
        <v>5.6092375E-2</v>
      </c>
      <c r="H761" s="161">
        <v>4.7149256999999998E-3</v>
      </c>
      <c r="I761" s="161">
        <v>0.43163488999999999</v>
      </c>
      <c r="J761" s="161">
        <v>1.7210650000000001E-2</v>
      </c>
      <c r="K761" s="161">
        <v>2.1303881E-3</v>
      </c>
      <c r="L761" s="161">
        <v>7.6539062999999999E-3</v>
      </c>
      <c r="M761" s="161">
        <v>5.3116502000000003E-3</v>
      </c>
      <c r="N761" s="161">
        <v>3.3150253000000002E-3</v>
      </c>
      <c r="O761" s="161">
        <v>8.8715303999999996E-4</v>
      </c>
      <c r="P761" s="161">
        <v>0</v>
      </c>
      <c r="Q761" s="161">
        <v>0.1107655</v>
      </c>
      <c r="R761" s="161">
        <v>9.5980105999999999E-3</v>
      </c>
      <c r="T761" s="89">
        <f t="shared" si="163"/>
        <v>0.4835549568965517</v>
      </c>
    </row>
    <row r="762" spans="1:20">
      <c r="A762" s="29" t="s">
        <v>52</v>
      </c>
      <c r="B762" s="194" t="s">
        <v>3600</v>
      </c>
      <c r="C762" s="87">
        <f t="shared" si="159"/>
        <v>3.4681159182999997</v>
      </c>
      <c r="D762" s="90">
        <f t="shared" si="160"/>
        <v>0.144185287</v>
      </c>
      <c r="E762" s="90">
        <f t="shared" si="161"/>
        <v>2.3590005069999997</v>
      </c>
      <c r="F762" s="91">
        <f t="shared" si="162"/>
        <v>0.66532975429999996</v>
      </c>
      <c r="G762" s="192">
        <v>0.29960037</v>
      </c>
      <c r="H762" s="161">
        <v>2.5183342000000001E-2</v>
      </c>
      <c r="I762" s="161">
        <v>2.3054465999999998</v>
      </c>
      <c r="J762" s="161">
        <v>9.1925453000000004E-2</v>
      </c>
      <c r="K762" s="161">
        <v>1.137882E-2</v>
      </c>
      <c r="L762" s="161">
        <v>4.0881014E-2</v>
      </c>
      <c r="M762" s="161">
        <v>2.8370565E-2</v>
      </c>
      <c r="N762" s="161">
        <v>1.7706199999999998E-2</v>
      </c>
      <c r="O762" s="161">
        <v>4.7384582999999997E-3</v>
      </c>
      <c r="P762" s="161">
        <v>0</v>
      </c>
      <c r="Q762" s="161">
        <v>0.59162024000000002</v>
      </c>
      <c r="R762" s="161">
        <v>5.1264855999999998E-2</v>
      </c>
      <c r="T762" s="89">
        <f t="shared" si="163"/>
        <v>2.5827618103448273</v>
      </c>
    </row>
    <row r="763" spans="1:20">
      <c r="A763" s="29" t="s">
        <v>52</v>
      </c>
      <c r="B763" s="194" t="s">
        <v>3601</v>
      </c>
      <c r="C763" s="87">
        <f t="shared" si="159"/>
        <v>0.28560005259999999</v>
      </c>
      <c r="D763" s="90">
        <f t="shared" si="160"/>
        <v>2.48227923E-2</v>
      </c>
      <c r="E763" s="90">
        <f t="shared" si="161"/>
        <v>0.120189005</v>
      </c>
      <c r="F763" s="91">
        <f t="shared" si="162"/>
        <v>4.37710813E-2</v>
      </c>
      <c r="G763" s="192">
        <v>9.6817174000000006E-2</v>
      </c>
      <c r="H763" s="161">
        <v>5.9211382999999999E-3</v>
      </c>
      <c r="I763" s="161">
        <v>0.1122886</v>
      </c>
      <c r="J763" s="161">
        <v>1.8410882E-2</v>
      </c>
      <c r="K763" s="161">
        <v>3.4190013000000002E-3</v>
      </c>
      <c r="L763" s="161">
        <v>2.9929090000000002E-3</v>
      </c>
      <c r="M763" s="161">
        <v>1.9792667000000002E-3</v>
      </c>
      <c r="N763" s="161">
        <v>2.9683017999999999E-3</v>
      </c>
      <c r="O763" s="161">
        <v>1.4321485E-3</v>
      </c>
      <c r="P763" s="161">
        <v>0</v>
      </c>
      <c r="Q763" s="161">
        <v>1.0314205E-2</v>
      </c>
      <c r="R763" s="161">
        <v>2.9056426E-2</v>
      </c>
      <c r="T763" s="89">
        <f t="shared" si="163"/>
        <v>0.83463081034482756</v>
      </c>
    </row>
    <row r="764" spans="1:20">
      <c r="A764" s="29" t="s">
        <v>52</v>
      </c>
      <c r="B764" s="194" t="s">
        <v>3602</v>
      </c>
      <c r="C764" s="87">
        <f t="shared" si="159"/>
        <v>1.1067089502000003</v>
      </c>
      <c r="D764" s="90">
        <f t="shared" si="160"/>
        <v>9.618908100000001E-2</v>
      </c>
      <c r="E764" s="90">
        <f t="shared" si="161"/>
        <v>0.46573608100000002</v>
      </c>
      <c r="F764" s="91">
        <f t="shared" si="162"/>
        <v>0.16961427820000002</v>
      </c>
      <c r="G764" s="192">
        <v>0.37516950999999998</v>
      </c>
      <c r="H764" s="161">
        <v>2.2944592E-2</v>
      </c>
      <c r="I764" s="161">
        <v>0.43512177000000002</v>
      </c>
      <c r="J764" s="161">
        <v>7.1342732000000006E-2</v>
      </c>
      <c r="K764" s="161">
        <v>1.3248734999999999E-2</v>
      </c>
      <c r="L764" s="161">
        <v>1.1597613999999999E-2</v>
      </c>
      <c r="M764" s="161">
        <v>7.6697190000000002E-3</v>
      </c>
      <c r="N764" s="161">
        <v>1.150226E-2</v>
      </c>
      <c r="O764" s="161">
        <v>5.5496191999999996E-3</v>
      </c>
      <c r="P764" s="161">
        <v>0</v>
      </c>
      <c r="Q764" s="161">
        <v>3.9967859000000001E-2</v>
      </c>
      <c r="R764" s="161">
        <v>0.11259454000000001</v>
      </c>
      <c r="T764" s="89">
        <f t="shared" si="163"/>
        <v>3.2342199137931034</v>
      </c>
    </row>
    <row r="765" spans="1:20">
      <c r="A765" s="29" t="s">
        <v>52</v>
      </c>
      <c r="B765" s="194" t="s">
        <v>3603</v>
      </c>
      <c r="C765" s="87">
        <f t="shared" si="159"/>
        <v>1.9341264775</v>
      </c>
      <c r="D765" s="90">
        <f t="shared" si="160"/>
        <v>0.13124013500000001</v>
      </c>
      <c r="E765" s="90">
        <f t="shared" si="161"/>
        <v>0.92339072300000002</v>
      </c>
      <c r="F765" s="91">
        <f t="shared" si="162"/>
        <v>0.48851185949999998</v>
      </c>
      <c r="G765" s="192">
        <v>0.39098376000000001</v>
      </c>
      <c r="H765" s="161">
        <v>3.2721594E-2</v>
      </c>
      <c r="I765" s="161">
        <v>0.83074121000000001</v>
      </c>
      <c r="J765" s="161">
        <v>6.8090632999999998E-2</v>
      </c>
      <c r="K765" s="161">
        <v>3.5959214000000003E-2</v>
      </c>
      <c r="L765" s="161">
        <v>2.7190288E-2</v>
      </c>
      <c r="M765" s="161">
        <v>5.9927919000000003E-2</v>
      </c>
      <c r="N765" s="161">
        <v>2.2603478E-2</v>
      </c>
      <c r="O765" s="161">
        <v>5.8420575000000001E-3</v>
      </c>
      <c r="P765" s="161">
        <v>0</v>
      </c>
      <c r="Q765" s="161">
        <v>4.2602644000000002E-2</v>
      </c>
      <c r="R765" s="161">
        <v>0.41746368</v>
      </c>
      <c r="T765" s="89">
        <f t="shared" si="163"/>
        <v>3.3705496551724137</v>
      </c>
    </row>
    <row r="766" spans="1:20">
      <c r="A766" s="29" t="s">
        <v>52</v>
      </c>
      <c r="B766" s="194" t="s">
        <v>3604</v>
      </c>
      <c r="C766" s="87">
        <f t="shared" si="159"/>
        <v>0.10749066767000001</v>
      </c>
      <c r="D766" s="90">
        <f t="shared" si="160"/>
        <v>1.2341431400000002E-2</v>
      </c>
      <c r="E766" s="90">
        <f t="shared" si="161"/>
        <v>5.0463366300000007E-2</v>
      </c>
      <c r="F766" s="91">
        <f t="shared" si="162"/>
        <v>2.4189798969999999E-2</v>
      </c>
      <c r="G766" s="192">
        <v>2.0496071000000001E-2</v>
      </c>
      <c r="H766" s="161">
        <v>3.1221706999999999E-3</v>
      </c>
      <c r="I766" s="161">
        <v>4.5946145000000001E-2</v>
      </c>
      <c r="J766" s="161">
        <v>9.0186541000000005E-3</v>
      </c>
      <c r="K766" s="161">
        <v>1.1988801000000001E-3</v>
      </c>
      <c r="L766" s="161">
        <v>2.1238972000000001E-3</v>
      </c>
      <c r="M766" s="161">
        <v>1.3950506000000001E-3</v>
      </c>
      <c r="N766" s="161">
        <v>1.491547E-3</v>
      </c>
      <c r="O766" s="161">
        <v>8.4790777000000003E-4</v>
      </c>
      <c r="P766" s="161">
        <v>0</v>
      </c>
      <c r="Q766" s="161">
        <v>6.5457672000000001E-3</v>
      </c>
      <c r="R766" s="161">
        <v>1.5304577E-2</v>
      </c>
      <c r="T766" s="89">
        <f t="shared" si="163"/>
        <v>0.17669026724137932</v>
      </c>
    </row>
    <row r="767" spans="1:20">
      <c r="A767" s="29" t="s">
        <v>52</v>
      </c>
      <c r="B767" s="194" t="s">
        <v>3605</v>
      </c>
      <c r="C767" s="87">
        <f t="shared" si="159"/>
        <v>0.7577795155</v>
      </c>
      <c r="D767" s="90">
        <f t="shared" si="160"/>
        <v>8.7003682499999999E-2</v>
      </c>
      <c r="E767" s="90">
        <f t="shared" si="161"/>
        <v>0.35575279240000002</v>
      </c>
      <c r="F767" s="91">
        <f t="shared" si="162"/>
        <v>0.17053140059999999</v>
      </c>
      <c r="G767" s="192">
        <v>0.14449164</v>
      </c>
      <c r="H767" s="161">
        <v>2.2010440999999999E-2</v>
      </c>
      <c r="I767" s="161">
        <v>0.32390763</v>
      </c>
      <c r="J767" s="161">
        <v>6.357902E-2</v>
      </c>
      <c r="K767" s="161">
        <v>8.4517735000000007E-3</v>
      </c>
      <c r="L767" s="161">
        <v>1.4972889E-2</v>
      </c>
      <c r="M767" s="161">
        <v>9.8347213999999995E-3</v>
      </c>
      <c r="N767" s="161">
        <v>1.0514994E-2</v>
      </c>
      <c r="O767" s="161">
        <v>5.9775156000000003E-3</v>
      </c>
      <c r="P767" s="161">
        <v>0</v>
      </c>
      <c r="Q767" s="161">
        <v>4.6145851000000002E-2</v>
      </c>
      <c r="R767" s="161">
        <v>0.10789304</v>
      </c>
      <c r="T767" s="89">
        <f t="shared" si="163"/>
        <v>1.2456175862068966</v>
      </c>
    </row>
    <row r="768" spans="1:20">
      <c r="A768" s="29" t="s">
        <v>52</v>
      </c>
      <c r="B768" s="194" t="s">
        <v>3606</v>
      </c>
      <c r="C768" s="87">
        <f t="shared" si="159"/>
        <v>0.23322840873</v>
      </c>
      <c r="D768" s="90">
        <f t="shared" si="160"/>
        <v>1.9612504400000001E-2</v>
      </c>
      <c r="E768" s="90">
        <f t="shared" si="161"/>
        <v>0.1071934487</v>
      </c>
      <c r="F768" s="91">
        <f t="shared" si="162"/>
        <v>8.4291106300000002E-3</v>
      </c>
      <c r="G768" s="192">
        <v>9.7993344999999996E-2</v>
      </c>
      <c r="H768" s="161">
        <v>1.3740129000000001E-3</v>
      </c>
      <c r="I768" s="161">
        <v>0.10220327</v>
      </c>
      <c r="J768" s="161">
        <v>8.9359509999999993E-3</v>
      </c>
      <c r="K768" s="161">
        <v>9.3257144000000007E-3</v>
      </c>
      <c r="L768" s="161">
        <v>1.3508389999999999E-3</v>
      </c>
      <c r="M768" s="161">
        <v>3.6161658E-3</v>
      </c>
      <c r="N768" s="161">
        <v>7.4668800999999998E-4</v>
      </c>
      <c r="O768" s="161">
        <v>1.8174101999999999E-4</v>
      </c>
      <c r="P768" s="161">
        <v>0</v>
      </c>
      <c r="Q768" s="161">
        <v>2.2493692999999999E-3</v>
      </c>
      <c r="R768" s="161">
        <v>5.2513122999999998E-3</v>
      </c>
      <c r="T768" s="89">
        <f t="shared" si="163"/>
        <v>0.8447702155172413</v>
      </c>
    </row>
    <row r="769" spans="1:20">
      <c r="A769" s="29" t="s">
        <v>52</v>
      </c>
      <c r="B769" s="194" t="s">
        <v>3607</v>
      </c>
      <c r="C769" s="87">
        <f t="shared" si="159"/>
        <v>0.28308827235</v>
      </c>
      <c r="D769" s="90">
        <f t="shared" si="160"/>
        <v>2.1182630899999999E-2</v>
      </c>
      <c r="E769" s="90">
        <f t="shared" si="161"/>
        <v>0.13270414629999999</v>
      </c>
      <c r="F769" s="91">
        <f t="shared" si="162"/>
        <v>1.0273495149999999E-2</v>
      </c>
      <c r="G769" s="192">
        <v>0.11892800000000001</v>
      </c>
      <c r="H769" s="161">
        <v>1.4098963E-3</v>
      </c>
      <c r="I769" s="161">
        <v>0.12752473</v>
      </c>
      <c r="J769" s="161">
        <v>9.8838069999999997E-3</v>
      </c>
      <c r="K769" s="161">
        <v>9.7591714000000006E-3</v>
      </c>
      <c r="L769" s="161">
        <v>1.5396525E-3</v>
      </c>
      <c r="M769" s="161">
        <v>3.7695200000000002E-3</v>
      </c>
      <c r="N769" s="161">
        <v>7.4819983E-4</v>
      </c>
      <c r="O769" s="161">
        <v>1.9081371999999999E-4</v>
      </c>
      <c r="P769" s="161">
        <v>0</v>
      </c>
      <c r="Q769" s="161">
        <v>2.7316330999999998E-3</v>
      </c>
      <c r="R769" s="161">
        <v>6.6028485000000003E-3</v>
      </c>
      <c r="T769" s="89">
        <f t="shared" si="163"/>
        <v>1.0252413793103448</v>
      </c>
    </row>
    <row r="770" spans="1:20">
      <c r="A770" s="29" t="s">
        <v>52</v>
      </c>
      <c r="B770" s="194" t="s">
        <v>3608</v>
      </c>
      <c r="C770" s="87">
        <f t="shared" si="159"/>
        <v>8.876833281999999E-2</v>
      </c>
      <c r="D770" s="90">
        <f t="shared" si="160"/>
        <v>1.5063343599999999E-2</v>
      </c>
      <c r="E770" s="90">
        <f t="shared" si="161"/>
        <v>3.32807356E-2</v>
      </c>
      <c r="F770" s="91">
        <f t="shared" si="162"/>
        <v>3.0853356199999999E-3</v>
      </c>
      <c r="G770" s="192">
        <v>3.7338917999999999E-2</v>
      </c>
      <c r="H770" s="161">
        <v>1.2700472999999999E-3</v>
      </c>
      <c r="I770" s="161">
        <v>2.8838839000000002E-2</v>
      </c>
      <c r="J770" s="161">
        <v>6.1897074999999998E-3</v>
      </c>
      <c r="K770" s="161">
        <v>8.0698503000000005E-3</v>
      </c>
      <c r="L770" s="161">
        <v>8.0378579999999995E-4</v>
      </c>
      <c r="M770" s="161">
        <v>3.1718493000000001E-3</v>
      </c>
      <c r="N770" s="161">
        <v>7.4230780000000005E-4</v>
      </c>
      <c r="O770" s="161">
        <v>1.554545E-4</v>
      </c>
      <c r="P770" s="161">
        <v>0</v>
      </c>
      <c r="Q770" s="161">
        <v>8.5209591999999999E-4</v>
      </c>
      <c r="R770" s="161">
        <v>1.3354774E-3</v>
      </c>
      <c r="T770" s="89">
        <f t="shared" si="163"/>
        <v>0.32188722413793103</v>
      </c>
    </row>
    <row r="771" spans="1:20">
      <c r="A771" s="29" t="s">
        <v>52</v>
      </c>
      <c r="B771" s="194" t="s">
        <v>3609</v>
      </c>
      <c r="C771" s="87">
        <f t="shared" si="159"/>
        <v>1.7047053426000001</v>
      </c>
      <c r="D771" s="90">
        <f t="shared" si="160"/>
        <v>0.14335106780000001</v>
      </c>
      <c r="E771" s="90">
        <f t="shared" si="161"/>
        <v>0.78349478900000002</v>
      </c>
      <c r="F771" s="91">
        <f t="shared" si="162"/>
        <v>6.1609775800000002E-2</v>
      </c>
      <c r="G771" s="192">
        <v>0.71624971000000004</v>
      </c>
      <c r="H771" s="161">
        <v>1.004289E-2</v>
      </c>
      <c r="I771" s="161">
        <v>0.74702073999999996</v>
      </c>
      <c r="J771" s="161">
        <v>6.5314357000000003E-2</v>
      </c>
      <c r="K771" s="161">
        <v>6.8163203000000006E-2</v>
      </c>
      <c r="L771" s="161">
        <v>9.8735078000000004E-3</v>
      </c>
      <c r="M771" s="161">
        <v>2.6431158999999999E-2</v>
      </c>
      <c r="N771" s="161">
        <v>5.4576672999999999E-3</v>
      </c>
      <c r="O771" s="161">
        <v>1.3283755000000001E-3</v>
      </c>
      <c r="P771" s="161">
        <v>0</v>
      </c>
      <c r="Q771" s="161">
        <v>1.6441015E-2</v>
      </c>
      <c r="R771" s="161">
        <v>3.8382718000000003E-2</v>
      </c>
      <c r="T771" s="89">
        <f t="shared" si="163"/>
        <v>6.1745664655172412</v>
      </c>
    </row>
    <row r="772" spans="1:20">
      <c r="A772" s="29" t="s">
        <v>52</v>
      </c>
      <c r="B772" s="194" t="s">
        <v>3610</v>
      </c>
      <c r="C772" s="87">
        <f t="shared" si="159"/>
        <v>2.0691394626999999</v>
      </c>
      <c r="D772" s="90">
        <f t="shared" si="160"/>
        <v>0.15482738400000001</v>
      </c>
      <c r="E772" s="90">
        <f t="shared" si="161"/>
        <v>0.96995678799999996</v>
      </c>
      <c r="F772" s="91">
        <f t="shared" si="162"/>
        <v>7.5090690700000004E-2</v>
      </c>
      <c r="G772" s="192">
        <v>0.86926460000000005</v>
      </c>
      <c r="H772" s="161">
        <v>1.0305167E-2</v>
      </c>
      <c r="I772" s="161">
        <v>0.93209956999999999</v>
      </c>
      <c r="J772" s="161">
        <v>7.2242395000000001E-2</v>
      </c>
      <c r="K772" s="161">
        <v>7.1331411999999997E-2</v>
      </c>
      <c r="L772" s="161">
        <v>1.1253577000000001E-2</v>
      </c>
      <c r="M772" s="161">
        <v>2.7552051000000001E-2</v>
      </c>
      <c r="N772" s="161">
        <v>5.4687173999999998E-3</v>
      </c>
      <c r="O772" s="161">
        <v>1.3946893000000001E-3</v>
      </c>
      <c r="P772" s="161">
        <v>0</v>
      </c>
      <c r="Q772" s="161">
        <v>1.9965962E-2</v>
      </c>
      <c r="R772" s="161">
        <v>4.8261322000000002E-2</v>
      </c>
      <c r="T772" s="89">
        <f t="shared" si="163"/>
        <v>7.4936603448275863</v>
      </c>
    </row>
    <row r="773" spans="1:20">
      <c r="A773" s="29" t="s">
        <v>52</v>
      </c>
      <c r="B773" s="194" t="s">
        <v>3611</v>
      </c>
      <c r="C773" s="87">
        <f t="shared" si="159"/>
        <v>0.64882256950000006</v>
      </c>
      <c r="D773" s="90">
        <f t="shared" si="160"/>
        <v>0.11010049250000001</v>
      </c>
      <c r="E773" s="90">
        <f t="shared" si="161"/>
        <v>0.24325445380000002</v>
      </c>
      <c r="F773" s="91">
        <f t="shared" si="162"/>
        <v>2.25512332E-2</v>
      </c>
      <c r="G773" s="192">
        <v>0.27291639000000001</v>
      </c>
      <c r="H773" s="161">
        <v>9.2829877999999998E-3</v>
      </c>
      <c r="I773" s="161">
        <v>0.21078789000000001</v>
      </c>
      <c r="J773" s="161">
        <v>4.5241604999999997E-2</v>
      </c>
      <c r="K773" s="161">
        <v>5.8983883000000001E-2</v>
      </c>
      <c r="L773" s="161">
        <v>5.8750045000000002E-3</v>
      </c>
      <c r="M773" s="161">
        <v>2.3183576000000001E-2</v>
      </c>
      <c r="N773" s="161">
        <v>5.4256516000000003E-3</v>
      </c>
      <c r="O773" s="161">
        <v>1.1362429000000001E-3</v>
      </c>
      <c r="P773" s="161">
        <v>0</v>
      </c>
      <c r="Q773" s="161">
        <v>6.2281113000000003E-3</v>
      </c>
      <c r="R773" s="161">
        <v>9.7612273999999992E-3</v>
      </c>
      <c r="T773" s="89">
        <f t="shared" si="163"/>
        <v>2.3527274999999999</v>
      </c>
    </row>
    <row r="774" spans="1:20">
      <c r="A774" s="29" t="s">
        <v>52</v>
      </c>
      <c r="B774" s="194" t="s">
        <v>3612</v>
      </c>
      <c r="C774" s="87">
        <f t="shared" si="159"/>
        <v>1.2810611366</v>
      </c>
      <c r="D774" s="90">
        <f t="shared" si="160"/>
        <v>0.1324638521</v>
      </c>
      <c r="E774" s="90">
        <f t="shared" si="161"/>
        <v>0.56841702500000002</v>
      </c>
      <c r="F774" s="91">
        <f t="shared" si="162"/>
        <v>4.7350609500000002E-2</v>
      </c>
      <c r="G774" s="192">
        <v>0.53282965000000004</v>
      </c>
      <c r="H774" s="161">
        <v>3.0919346E-2</v>
      </c>
      <c r="I774" s="161">
        <v>0.51435925999999998</v>
      </c>
      <c r="J774" s="161">
        <v>6.5647029999999995E-2</v>
      </c>
      <c r="K774" s="161">
        <v>5.7129783000000003E-2</v>
      </c>
      <c r="L774" s="161">
        <v>9.6870390999999993E-3</v>
      </c>
      <c r="M774" s="161">
        <v>2.3138419E-2</v>
      </c>
      <c r="N774" s="161">
        <v>5.8200392999999996E-3</v>
      </c>
      <c r="O774" s="161">
        <v>4.5088702E-3</v>
      </c>
      <c r="P774" s="161">
        <v>0</v>
      </c>
      <c r="Q774" s="161">
        <v>1.1339059E-2</v>
      </c>
      <c r="R774" s="161">
        <v>2.5682640999999999E-2</v>
      </c>
      <c r="T774" s="89">
        <f t="shared" si="163"/>
        <v>4.5933590517241383</v>
      </c>
    </row>
    <row r="775" spans="1:20">
      <c r="A775" s="29" t="s">
        <v>52</v>
      </c>
      <c r="B775" s="194" t="s">
        <v>3613</v>
      </c>
      <c r="C775" s="87">
        <f t="shared" si="159"/>
        <v>1.1479638736</v>
      </c>
      <c r="D775" s="90">
        <f t="shared" si="160"/>
        <v>0.1187013745</v>
      </c>
      <c r="E775" s="90">
        <f t="shared" si="161"/>
        <v>0.50936070300000003</v>
      </c>
      <c r="F775" s="91">
        <f t="shared" si="162"/>
        <v>4.2431066099999998E-2</v>
      </c>
      <c r="G775" s="192">
        <v>0.47747073000000001</v>
      </c>
      <c r="H775" s="161">
        <v>2.7706946E-2</v>
      </c>
      <c r="I775" s="161">
        <v>0.46091933000000002</v>
      </c>
      <c r="J775" s="161">
        <v>5.882656E-2</v>
      </c>
      <c r="K775" s="161">
        <v>5.1194220999999998E-2</v>
      </c>
      <c r="L775" s="161">
        <v>8.6805935000000001E-3</v>
      </c>
      <c r="M775" s="161">
        <v>2.0734427E-2</v>
      </c>
      <c r="N775" s="161">
        <v>5.2153599E-3</v>
      </c>
      <c r="O775" s="161">
        <v>4.0404161999999999E-3</v>
      </c>
      <c r="P775" s="161">
        <v>0</v>
      </c>
      <c r="Q775" s="161">
        <v>1.0160974999999999E-2</v>
      </c>
      <c r="R775" s="161">
        <v>2.3014315E-2</v>
      </c>
      <c r="T775" s="89">
        <f t="shared" si="163"/>
        <v>4.1161269827586207</v>
      </c>
    </row>
    <row r="776" spans="1:20">
      <c r="A776" s="29" t="s">
        <v>52</v>
      </c>
      <c r="B776" s="194" t="s">
        <v>3614</v>
      </c>
      <c r="C776" s="87">
        <f t="shared" si="159"/>
        <v>1.133813228</v>
      </c>
      <c r="D776" s="90">
        <f t="shared" si="160"/>
        <v>0.1085882701</v>
      </c>
      <c r="E776" s="90">
        <f t="shared" si="161"/>
        <v>0.50800530119999998</v>
      </c>
      <c r="F776" s="91">
        <f t="shared" si="162"/>
        <v>4.07630467E-2</v>
      </c>
      <c r="G776" s="192">
        <v>0.47645661</v>
      </c>
      <c r="H776" s="161">
        <v>7.9817632000000003E-3</v>
      </c>
      <c r="I776" s="161">
        <v>0.47931443000000001</v>
      </c>
      <c r="J776" s="161">
        <v>4.8301602999999999E-2</v>
      </c>
      <c r="K776" s="161">
        <v>5.3214869999999997E-2</v>
      </c>
      <c r="L776" s="161">
        <v>7.0717970999999999E-3</v>
      </c>
      <c r="M776" s="161">
        <v>2.0709108E-2</v>
      </c>
      <c r="N776" s="161">
        <v>4.4284181000000004E-3</v>
      </c>
      <c r="O776" s="161">
        <v>1.0339016E-3</v>
      </c>
      <c r="P776" s="161">
        <v>0</v>
      </c>
      <c r="Q776" s="161">
        <v>1.0928027999999999E-2</v>
      </c>
      <c r="R776" s="161">
        <v>2.4372699000000001E-2</v>
      </c>
      <c r="T776" s="89">
        <f t="shared" si="163"/>
        <v>4.1073845689655171</v>
      </c>
    </row>
    <row r="777" spans="1:20">
      <c r="A777" s="29" t="s">
        <v>52</v>
      </c>
      <c r="B777" s="194" t="s">
        <v>3615</v>
      </c>
      <c r="C777" s="87">
        <f t="shared" si="159"/>
        <v>1.6818195754</v>
      </c>
      <c r="D777" s="90">
        <f t="shared" si="160"/>
        <v>0.12584541939999999</v>
      </c>
      <c r="E777" s="90">
        <f t="shared" si="161"/>
        <v>0.78839166760000001</v>
      </c>
      <c r="F777" s="91">
        <f t="shared" si="162"/>
        <v>6.1034548399999999E-2</v>
      </c>
      <c r="G777" s="192">
        <v>0.70654793999999999</v>
      </c>
      <c r="H777" s="161">
        <v>8.3761545999999996E-3</v>
      </c>
      <c r="I777" s="161">
        <v>0.75762090000000004</v>
      </c>
      <c r="J777" s="161">
        <v>5.8719422E-2</v>
      </c>
      <c r="K777" s="161">
        <v>5.7978965E-2</v>
      </c>
      <c r="L777" s="161">
        <v>9.1470323999999995E-3</v>
      </c>
      <c r="M777" s="161">
        <v>2.2394613000000001E-2</v>
      </c>
      <c r="N777" s="161">
        <v>4.4450343999999998E-3</v>
      </c>
      <c r="O777" s="161">
        <v>1.133619E-3</v>
      </c>
      <c r="P777" s="161">
        <v>0</v>
      </c>
      <c r="Q777" s="161">
        <v>1.6228556000000002E-2</v>
      </c>
      <c r="R777" s="161">
        <v>3.9227339E-2</v>
      </c>
      <c r="T777" s="89">
        <f t="shared" si="163"/>
        <v>6.0909305172413788</v>
      </c>
    </row>
    <row r="778" spans="1:20">
      <c r="A778" s="29" t="s">
        <v>52</v>
      </c>
      <c r="B778" s="194" t="s">
        <v>3616</v>
      </c>
      <c r="C778" s="87">
        <f t="shared" si="159"/>
        <v>0.52737019178</v>
      </c>
      <c r="D778" s="90">
        <f t="shared" si="160"/>
        <v>8.9490905000000009E-2</v>
      </c>
      <c r="E778" s="90">
        <f t="shared" si="161"/>
        <v>0.19771992370000002</v>
      </c>
      <c r="F778" s="91">
        <f t="shared" si="162"/>
        <v>1.832989308E-2</v>
      </c>
      <c r="G778" s="192">
        <v>0.22182947</v>
      </c>
      <c r="H778" s="161">
        <v>7.5453157000000002E-3</v>
      </c>
      <c r="I778" s="161">
        <v>0.17133074000000001</v>
      </c>
      <c r="J778" s="161">
        <v>3.6772880000000001E-2</v>
      </c>
      <c r="K778" s="161">
        <v>4.7942756000000003E-2</v>
      </c>
      <c r="L778" s="161">
        <v>4.7752690000000004E-3</v>
      </c>
      <c r="M778" s="161">
        <v>1.8843868E-2</v>
      </c>
      <c r="N778" s="161">
        <v>4.4100299000000001E-3</v>
      </c>
      <c r="O778" s="161">
        <v>9.2355088000000004E-4</v>
      </c>
      <c r="P778" s="161">
        <v>0</v>
      </c>
      <c r="Q778" s="161">
        <v>5.0622781000000004E-3</v>
      </c>
      <c r="R778" s="161">
        <v>7.9340342000000005E-3</v>
      </c>
      <c r="T778" s="89">
        <f t="shared" si="163"/>
        <v>1.9123230172413792</v>
      </c>
    </row>
    <row r="779" spans="1:20">
      <c r="A779" s="29" t="s">
        <v>52</v>
      </c>
      <c r="B779" s="194" t="s">
        <v>3617</v>
      </c>
      <c r="C779" s="87">
        <f t="shared" si="159"/>
        <v>0.20701213405999999</v>
      </c>
      <c r="D779" s="90">
        <f t="shared" si="160"/>
        <v>1.3721695900000001E-2</v>
      </c>
      <c r="E779" s="90">
        <f t="shared" si="161"/>
        <v>0.1288999207</v>
      </c>
      <c r="F779" s="91">
        <f t="shared" si="162"/>
        <v>3.180560046E-2</v>
      </c>
      <c r="G779" s="192">
        <v>3.2584916999999998E-2</v>
      </c>
      <c r="H779" s="161">
        <v>3.8579877E-3</v>
      </c>
      <c r="I779" s="161">
        <v>0.12345095</v>
      </c>
      <c r="J779" s="161">
        <v>9.9011003E-3</v>
      </c>
      <c r="K779" s="161">
        <v>1.7920328999999999E-3</v>
      </c>
      <c r="L779" s="161">
        <v>2.0285627000000001E-3</v>
      </c>
      <c r="M779" s="161">
        <v>1.590983E-3</v>
      </c>
      <c r="N779" s="161">
        <v>1.9956926000000001E-3</v>
      </c>
      <c r="O779" s="161">
        <v>5.5767985999999998E-4</v>
      </c>
      <c r="P779" s="161">
        <v>0</v>
      </c>
      <c r="Q779" s="161">
        <v>1.1309239E-2</v>
      </c>
      <c r="R779" s="161">
        <v>1.7942988999999999E-2</v>
      </c>
      <c r="T779" s="89">
        <f t="shared" si="163"/>
        <v>0.28090445689655169</v>
      </c>
    </row>
    <row r="780" spans="1:20">
      <c r="A780" s="29" t="s">
        <v>52</v>
      </c>
      <c r="B780" s="194" t="s">
        <v>3618</v>
      </c>
      <c r="C780" s="87">
        <f t="shared" si="159"/>
        <v>2.0751181238000003</v>
      </c>
      <c r="D780" s="90">
        <f t="shared" si="160"/>
        <v>0.137548172</v>
      </c>
      <c r="E780" s="90">
        <f t="shared" si="161"/>
        <v>1.2921105340000001</v>
      </c>
      <c r="F780" s="91">
        <f t="shared" si="162"/>
        <v>0.31882371779999996</v>
      </c>
      <c r="G780" s="192">
        <v>0.32663569999999997</v>
      </c>
      <c r="H780" s="161">
        <v>3.8673000999999999E-2</v>
      </c>
      <c r="I780" s="161">
        <v>1.2374893</v>
      </c>
      <c r="J780" s="161">
        <v>9.9249994999999994E-2</v>
      </c>
      <c r="K780" s="161">
        <v>1.7963585000000001E-2</v>
      </c>
      <c r="L780" s="161">
        <v>2.0334591999999999E-2</v>
      </c>
      <c r="M780" s="161">
        <v>1.5948232999999999E-2</v>
      </c>
      <c r="N780" s="161">
        <v>2.0005097999999999E-2</v>
      </c>
      <c r="O780" s="161">
        <v>5.5902597999999996E-3</v>
      </c>
      <c r="P780" s="161">
        <v>0</v>
      </c>
      <c r="Q780" s="161">
        <v>0.11336536999999999</v>
      </c>
      <c r="R780" s="161">
        <v>0.17986299</v>
      </c>
      <c r="T780" s="89">
        <f t="shared" si="163"/>
        <v>2.8158249999999998</v>
      </c>
    </row>
    <row r="781" spans="1:20">
      <c r="A781" s="29" t="s">
        <v>52</v>
      </c>
      <c r="B781" s="194" t="s">
        <v>3619</v>
      </c>
      <c r="C781" s="87">
        <f t="shared" si="159"/>
        <v>0.42564097054</v>
      </c>
      <c r="D781" s="90">
        <f t="shared" si="160"/>
        <v>2.1432871700000002E-2</v>
      </c>
      <c r="E781" s="90">
        <f t="shared" si="161"/>
        <v>0.31921215650000001</v>
      </c>
      <c r="F781" s="91">
        <f t="shared" si="162"/>
        <v>2.6186190339999998E-2</v>
      </c>
      <c r="G781" s="192">
        <v>5.8809752E-2</v>
      </c>
      <c r="H781" s="161">
        <v>4.0684006E-3</v>
      </c>
      <c r="I781" s="161">
        <v>0.31187892</v>
      </c>
      <c r="J781" s="161">
        <v>1.4002772E-2</v>
      </c>
      <c r="K781" s="161">
        <v>1.7459342000000001E-3</v>
      </c>
      <c r="L781" s="161">
        <v>5.6841655000000003E-3</v>
      </c>
      <c r="M781" s="161">
        <v>3.2648359000000001E-3</v>
      </c>
      <c r="N781" s="161">
        <v>2.3170139E-3</v>
      </c>
      <c r="O781" s="161">
        <v>9.5932617999999997E-4</v>
      </c>
      <c r="P781" s="161">
        <v>0</v>
      </c>
      <c r="Q781" s="161">
        <v>2.2513812000000001E-2</v>
      </c>
      <c r="R781" s="161">
        <v>3.9603826000000002E-4</v>
      </c>
      <c r="T781" s="89">
        <f t="shared" si="163"/>
        <v>0.5069806206896551</v>
      </c>
    </row>
    <row r="782" spans="1:20">
      <c r="A782" s="29" t="s">
        <v>52</v>
      </c>
      <c r="B782" s="194" t="s">
        <v>3620</v>
      </c>
      <c r="C782" s="87">
        <f t="shared" si="159"/>
        <v>0.40513649679999997</v>
      </c>
      <c r="D782" s="90">
        <f t="shared" si="160"/>
        <v>2.1400885100000003E-2</v>
      </c>
      <c r="E782" s="90">
        <f t="shared" si="161"/>
        <v>0.29296816859999997</v>
      </c>
      <c r="F782" s="91">
        <f t="shared" si="162"/>
        <v>2.9562121099999998E-2</v>
      </c>
      <c r="G782" s="192">
        <v>6.1205322E-2</v>
      </c>
      <c r="H782" s="161">
        <v>4.9936650000000004E-3</v>
      </c>
      <c r="I782" s="161">
        <v>0.28488869999999999</v>
      </c>
      <c r="J782" s="161">
        <v>1.3737477999999999E-2</v>
      </c>
      <c r="K782" s="161">
        <v>2.4232152999999999E-3</v>
      </c>
      <c r="L782" s="161">
        <v>5.2401918000000002E-3</v>
      </c>
      <c r="M782" s="161">
        <v>3.0858036E-3</v>
      </c>
      <c r="N782" s="161">
        <v>2.8645903999999999E-3</v>
      </c>
      <c r="O782" s="161">
        <v>1.2753421999999999E-3</v>
      </c>
      <c r="P782" s="161">
        <v>0</v>
      </c>
      <c r="Q782" s="161">
        <v>2.1486096E-2</v>
      </c>
      <c r="R782" s="161">
        <v>3.9360925000000001E-3</v>
      </c>
      <c r="T782" s="89">
        <f t="shared" si="163"/>
        <v>0.5276320862068965</v>
      </c>
    </row>
    <row r="783" spans="1:20">
      <c r="A783" s="29" t="s">
        <v>52</v>
      </c>
      <c r="B783" s="194" t="s">
        <v>3621</v>
      </c>
      <c r="C783" s="87">
        <f t="shared" si="159"/>
        <v>1.5571221634000003</v>
      </c>
      <c r="D783" s="90">
        <f t="shared" si="160"/>
        <v>7.840786629999999E-2</v>
      </c>
      <c r="E783" s="90">
        <f t="shared" si="161"/>
        <v>1.1677736760000001</v>
      </c>
      <c r="F783" s="91">
        <f t="shared" si="162"/>
        <v>9.5796931099999996E-2</v>
      </c>
      <c r="G783" s="192">
        <v>0.21514369</v>
      </c>
      <c r="H783" s="161">
        <v>1.4883428000000001E-2</v>
      </c>
      <c r="I783" s="161">
        <v>1.1409465000000001</v>
      </c>
      <c r="J783" s="161">
        <v>5.1226335999999997E-2</v>
      </c>
      <c r="K783" s="161">
        <v>6.3871503E-3</v>
      </c>
      <c r="L783" s="161">
        <v>2.0794380000000001E-2</v>
      </c>
      <c r="M783" s="161">
        <v>1.1943748000000001E-2</v>
      </c>
      <c r="N783" s="161">
        <v>8.4763309000000005E-3</v>
      </c>
      <c r="O783" s="161">
        <v>3.5095026000000001E-3</v>
      </c>
      <c r="P783" s="161">
        <v>0</v>
      </c>
      <c r="Q783" s="161">
        <v>8.2362271000000001E-2</v>
      </c>
      <c r="R783" s="161">
        <v>1.4488266000000001E-3</v>
      </c>
      <c r="T783" s="89">
        <f t="shared" si="163"/>
        <v>1.8546869827586205</v>
      </c>
    </row>
    <row r="784" spans="1:20">
      <c r="A784" s="29" t="s">
        <v>52</v>
      </c>
      <c r="B784" s="194" t="s">
        <v>3622</v>
      </c>
      <c r="C784" s="87">
        <f t="shared" si="159"/>
        <v>1.4821106626</v>
      </c>
      <c r="D784" s="90">
        <f t="shared" si="160"/>
        <v>7.8290850600000003E-2</v>
      </c>
      <c r="E784" s="90">
        <f t="shared" si="161"/>
        <v>1.0717653169999999</v>
      </c>
      <c r="F784" s="91">
        <f t="shared" si="162"/>
        <v>0.108147095</v>
      </c>
      <c r="G784" s="192">
        <v>0.22390740000000001</v>
      </c>
      <c r="H784" s="161">
        <v>1.8268323E-2</v>
      </c>
      <c r="I784" s="161">
        <v>1.0422081999999999</v>
      </c>
      <c r="J784" s="161">
        <v>5.0255811999999997E-2</v>
      </c>
      <c r="K784" s="161">
        <v>8.8648475999999997E-3</v>
      </c>
      <c r="L784" s="161">
        <v>1.9170191E-2</v>
      </c>
      <c r="M784" s="161">
        <v>1.1288794E-2</v>
      </c>
      <c r="N784" s="161">
        <v>1.0479530000000001E-2</v>
      </c>
      <c r="O784" s="161">
        <v>4.6655840000000004E-3</v>
      </c>
      <c r="P784" s="161">
        <v>0</v>
      </c>
      <c r="Q784" s="161">
        <v>7.8602574999999994E-2</v>
      </c>
      <c r="R784" s="161">
        <v>1.4399406E-2</v>
      </c>
      <c r="T784" s="89">
        <f t="shared" si="163"/>
        <v>1.9302362068965517</v>
      </c>
    </row>
    <row r="785" spans="1:20">
      <c r="A785" s="29" t="s">
        <v>52</v>
      </c>
      <c r="B785" s="194" t="s">
        <v>3623</v>
      </c>
      <c r="C785" s="87">
        <f t="shared" si="159"/>
        <v>1.2461232932999999</v>
      </c>
      <c r="D785" s="90">
        <f t="shared" si="160"/>
        <v>0.128779275</v>
      </c>
      <c r="E785" s="90">
        <f t="shared" si="161"/>
        <v>0.55327241699999996</v>
      </c>
      <c r="F785" s="91">
        <f t="shared" si="162"/>
        <v>4.5979121299999995E-2</v>
      </c>
      <c r="G785" s="192">
        <v>0.51809247999999997</v>
      </c>
      <c r="H785" s="161">
        <v>2.9934440999999999E-2</v>
      </c>
      <c r="I785" s="161">
        <v>0.50086907000000003</v>
      </c>
      <c r="J785" s="161">
        <v>6.3844004999999995E-2</v>
      </c>
      <c r="K785" s="161">
        <v>5.5564794000000001E-2</v>
      </c>
      <c r="L785" s="161">
        <v>9.3704760000000008E-3</v>
      </c>
      <c r="M785" s="161">
        <v>2.2468906E-2</v>
      </c>
      <c r="N785" s="161">
        <v>5.6574592999999998E-3</v>
      </c>
      <c r="O785" s="161">
        <v>4.2867499999999998E-3</v>
      </c>
      <c r="P785" s="161">
        <v>0</v>
      </c>
      <c r="Q785" s="161">
        <v>1.1043976E-2</v>
      </c>
      <c r="R785" s="161">
        <v>2.4990935999999998E-2</v>
      </c>
      <c r="T785" s="89">
        <f t="shared" si="163"/>
        <v>4.4663144827586203</v>
      </c>
    </row>
    <row r="786" spans="1:20">
      <c r="A786" s="29" t="s">
        <v>52</v>
      </c>
      <c r="B786" s="194" t="s">
        <v>3624</v>
      </c>
      <c r="C786" s="87">
        <f t="shared" si="159"/>
        <v>0.80995216567999995</v>
      </c>
      <c r="D786" s="90">
        <f t="shared" si="160"/>
        <v>5.2607365100000004E-2</v>
      </c>
      <c r="E786" s="90">
        <f t="shared" si="161"/>
        <v>0.20416187660000001</v>
      </c>
      <c r="F786" s="91">
        <f t="shared" si="162"/>
        <v>2.324429398E-2</v>
      </c>
      <c r="G786" s="192">
        <v>0.52993862999999997</v>
      </c>
      <c r="H786" s="161">
        <v>5.6237932000000003E-3</v>
      </c>
      <c r="I786" s="161">
        <v>0.19705707</v>
      </c>
      <c r="J786" s="161">
        <v>3.7042967000000003E-2</v>
      </c>
      <c r="K786" s="161">
        <v>1.2559272E-2</v>
      </c>
      <c r="L786" s="161">
        <v>3.0051260999999999E-3</v>
      </c>
      <c r="M786" s="161">
        <v>1.4810133999999999E-3</v>
      </c>
      <c r="N786" s="161">
        <v>1.8793518000000001E-3</v>
      </c>
      <c r="O786" s="161">
        <v>1.0423441E-3</v>
      </c>
      <c r="P786" s="161">
        <v>0</v>
      </c>
      <c r="Q786" s="161">
        <v>2.0074588000000001E-2</v>
      </c>
      <c r="R786" s="161">
        <v>2.4801008000000001E-4</v>
      </c>
      <c r="T786" s="89">
        <f t="shared" si="163"/>
        <v>4.5684364655172409</v>
      </c>
    </row>
    <row r="787" spans="1:20">
      <c r="A787" s="29" t="s">
        <v>52</v>
      </c>
      <c r="B787" s="194" t="s">
        <v>3625</v>
      </c>
      <c r="C787" s="87">
        <f t="shared" si="159"/>
        <v>1.0563975326000001</v>
      </c>
      <c r="D787" s="90">
        <f t="shared" si="160"/>
        <v>6.1532649699999997E-2</v>
      </c>
      <c r="E787" s="90">
        <f t="shared" si="161"/>
        <v>0.22304645479999999</v>
      </c>
      <c r="F787" s="91">
        <f t="shared" si="162"/>
        <v>3.32898581E-2</v>
      </c>
      <c r="G787" s="192">
        <v>0.73852857000000005</v>
      </c>
      <c r="H787" s="161">
        <v>6.8486789000000003E-3</v>
      </c>
      <c r="I787" s="161">
        <v>0.21487922000000001</v>
      </c>
      <c r="J787" s="161">
        <v>4.1492535999999997E-2</v>
      </c>
      <c r="K787" s="161">
        <v>1.5293138E-2</v>
      </c>
      <c r="L787" s="161">
        <v>4.7469757000000003E-3</v>
      </c>
      <c r="M787" s="161">
        <v>1.3185559E-3</v>
      </c>
      <c r="N787" s="161">
        <v>3.4204124E-3</v>
      </c>
      <c r="O787" s="161">
        <v>1.0595527000000001E-3</v>
      </c>
      <c r="P787" s="161">
        <v>0</v>
      </c>
      <c r="Q787" s="161">
        <v>1.6890769999999999E-2</v>
      </c>
      <c r="R787" s="161">
        <v>1.1919123E-2</v>
      </c>
      <c r="T787" s="89">
        <f t="shared" si="163"/>
        <v>6.3666256034482762</v>
      </c>
    </row>
    <row r="788" spans="1:20">
      <c r="A788" s="29" t="s">
        <v>52</v>
      </c>
      <c r="B788" s="194" t="s">
        <v>3626</v>
      </c>
      <c r="C788" s="87">
        <f t="shared" si="159"/>
        <v>0.32146686090000004</v>
      </c>
      <c r="D788" s="90">
        <f t="shared" si="160"/>
        <v>2.0609917200000001E-2</v>
      </c>
      <c r="E788" s="90">
        <f t="shared" si="161"/>
        <v>0.19280328160000001</v>
      </c>
      <c r="F788" s="91">
        <f t="shared" si="162"/>
        <v>3.6563692100000003E-2</v>
      </c>
      <c r="G788" s="192">
        <v>7.148997E-2</v>
      </c>
      <c r="H788" s="161">
        <v>4.3054277000000004E-3</v>
      </c>
      <c r="I788" s="161">
        <v>0.18696061</v>
      </c>
      <c r="J788" s="161">
        <v>1.6438889000000002E-2</v>
      </c>
      <c r="K788" s="161">
        <v>2.1869342999999999E-3</v>
      </c>
      <c r="L788" s="161">
        <v>1.9840939E-3</v>
      </c>
      <c r="M788" s="161">
        <v>1.5372439000000001E-3</v>
      </c>
      <c r="N788" s="161">
        <v>2.0601324999999998E-3</v>
      </c>
      <c r="O788" s="161">
        <v>1.6233472999999999E-3</v>
      </c>
      <c r="P788" s="161">
        <v>0</v>
      </c>
      <c r="Q788" s="161">
        <v>3.0127924E-2</v>
      </c>
      <c r="R788" s="161">
        <v>2.7522883E-3</v>
      </c>
      <c r="T788" s="89">
        <f t="shared" si="163"/>
        <v>0.61629284482758617</v>
      </c>
    </row>
    <row r="789" spans="1:20">
      <c r="A789" s="29" t="s">
        <v>52</v>
      </c>
      <c r="B789" s="194" t="s">
        <v>3627</v>
      </c>
      <c r="C789" s="87">
        <f t="shared" si="159"/>
        <v>1.6362670003699997</v>
      </c>
      <c r="D789" s="90">
        <f t="shared" si="160"/>
        <v>0.10627750570000001</v>
      </c>
      <c r="E789" s="90">
        <f t="shared" si="161"/>
        <v>0.41244822419999999</v>
      </c>
      <c r="F789" s="91">
        <f t="shared" si="162"/>
        <v>4.6958170469999998E-2</v>
      </c>
      <c r="G789" s="192">
        <v>1.0705830999999999</v>
      </c>
      <c r="H789" s="161">
        <v>1.1361197999999999E-2</v>
      </c>
      <c r="I789" s="161">
        <v>0.39809507999999999</v>
      </c>
      <c r="J789" s="161">
        <v>7.4834277000000005E-2</v>
      </c>
      <c r="K789" s="161">
        <v>2.5372267E-2</v>
      </c>
      <c r="L789" s="161">
        <v>6.0709617000000004E-3</v>
      </c>
      <c r="M789" s="161">
        <v>2.9919462000000002E-3</v>
      </c>
      <c r="N789" s="161">
        <v>3.7966704E-3</v>
      </c>
      <c r="O789" s="161">
        <v>2.1057455999999998E-3</v>
      </c>
      <c r="P789" s="161">
        <v>0</v>
      </c>
      <c r="Q789" s="161">
        <v>4.0554724E-2</v>
      </c>
      <c r="R789" s="161">
        <v>5.0103047000000004E-4</v>
      </c>
      <c r="T789" s="89">
        <f t="shared" si="163"/>
        <v>9.2291646551724131</v>
      </c>
    </row>
    <row r="790" spans="1:20">
      <c r="A790" s="29" t="s">
        <v>52</v>
      </c>
      <c r="B790" s="194" t="s">
        <v>3628</v>
      </c>
      <c r="C790" s="87">
        <f t="shared" si="159"/>
        <v>2.1341364157</v>
      </c>
      <c r="D790" s="90">
        <f t="shared" si="160"/>
        <v>0.1243083829</v>
      </c>
      <c r="E790" s="90">
        <f t="shared" si="161"/>
        <v>0.45059889420000004</v>
      </c>
      <c r="F790" s="91">
        <f t="shared" si="162"/>
        <v>6.72522386E-2</v>
      </c>
      <c r="G790" s="192">
        <v>1.4919769000000001</v>
      </c>
      <c r="H790" s="161">
        <v>1.3835715E-2</v>
      </c>
      <c r="I790" s="161">
        <v>0.43409943000000001</v>
      </c>
      <c r="J790" s="161">
        <v>8.3823305000000001E-2</v>
      </c>
      <c r="K790" s="161">
        <v>3.0895228E-2</v>
      </c>
      <c r="L790" s="161">
        <v>9.5898499000000009E-3</v>
      </c>
      <c r="M790" s="161">
        <v>2.6637492E-3</v>
      </c>
      <c r="N790" s="161">
        <v>6.9099241E-3</v>
      </c>
      <c r="O790" s="161">
        <v>2.1405105000000002E-3</v>
      </c>
      <c r="P790" s="161">
        <v>0</v>
      </c>
      <c r="Q790" s="161">
        <v>3.4122767999999998E-2</v>
      </c>
      <c r="R790" s="161">
        <v>2.4079036000000002E-2</v>
      </c>
      <c r="T790" s="89">
        <f t="shared" si="163"/>
        <v>12.861869827586206</v>
      </c>
    </row>
    <row r="791" spans="1:20">
      <c r="A791" s="29" t="s">
        <v>52</v>
      </c>
      <c r="B791" s="194" t="s">
        <v>3629</v>
      </c>
      <c r="C791" s="87">
        <f t="shared" si="159"/>
        <v>0.64942800899999997</v>
      </c>
      <c r="D791" s="90">
        <f t="shared" si="160"/>
        <v>4.16361975E-2</v>
      </c>
      <c r="E791" s="90">
        <f t="shared" si="161"/>
        <v>0.38950158699999998</v>
      </c>
      <c r="F791" s="91">
        <f t="shared" si="162"/>
        <v>7.3866044499999992E-2</v>
      </c>
      <c r="G791" s="192">
        <v>0.14442418000000001</v>
      </c>
      <c r="H791" s="161">
        <v>8.6978338000000006E-3</v>
      </c>
      <c r="I791" s="161">
        <v>0.37769820999999998</v>
      </c>
      <c r="J791" s="161">
        <v>3.3209877999999998E-2</v>
      </c>
      <c r="K791" s="161">
        <v>4.4180490999999999E-3</v>
      </c>
      <c r="L791" s="161">
        <v>4.0082703999999997E-3</v>
      </c>
      <c r="M791" s="161">
        <v>3.1055432000000002E-3</v>
      </c>
      <c r="N791" s="161">
        <v>4.1618838000000002E-3</v>
      </c>
      <c r="O791" s="161">
        <v>3.2794894000000002E-3</v>
      </c>
      <c r="P791" s="161">
        <v>0</v>
      </c>
      <c r="Q791" s="161">
        <v>6.0864492999999999E-2</v>
      </c>
      <c r="R791" s="161">
        <v>5.5601783000000004E-3</v>
      </c>
      <c r="T791" s="89">
        <f t="shared" si="163"/>
        <v>1.2450360344827587</v>
      </c>
    </row>
    <row r="792" spans="1:20">
      <c r="A792" s="29" t="s">
        <v>52</v>
      </c>
      <c r="B792" s="194" t="s">
        <v>3630</v>
      </c>
      <c r="C792" s="87">
        <f t="shared" si="159"/>
        <v>1.5301738410999999</v>
      </c>
      <c r="D792" s="90">
        <f t="shared" si="160"/>
        <v>9.6526716100000007E-2</v>
      </c>
      <c r="E792" s="90">
        <f t="shared" si="161"/>
        <v>0.41508660359999999</v>
      </c>
      <c r="F792" s="91">
        <f t="shared" si="162"/>
        <v>5.63579014E-2</v>
      </c>
      <c r="G792" s="192">
        <v>0.96220262000000001</v>
      </c>
      <c r="H792" s="161">
        <v>1.1292117000000001E-2</v>
      </c>
      <c r="I792" s="161">
        <v>0.40084237</v>
      </c>
      <c r="J792" s="161">
        <v>6.8051811000000004E-2</v>
      </c>
      <c r="K792" s="161">
        <v>2.2149584E-2</v>
      </c>
      <c r="L792" s="161">
        <v>6.3253210999999997E-3</v>
      </c>
      <c r="M792" s="161">
        <v>2.9521166000000001E-3</v>
      </c>
      <c r="N792" s="161">
        <v>4.4694449999999998E-3</v>
      </c>
      <c r="O792" s="161">
        <v>2.3523771000000001E-3</v>
      </c>
      <c r="P792" s="161">
        <v>0</v>
      </c>
      <c r="Q792" s="161">
        <v>4.3471025000000003E-2</v>
      </c>
      <c r="R792" s="161">
        <v>6.0650542999999999E-3</v>
      </c>
      <c r="T792" s="89">
        <f t="shared" si="163"/>
        <v>8.294850172413792</v>
      </c>
    </row>
    <row r="793" spans="1:20">
      <c r="A793" s="29" t="s">
        <v>52</v>
      </c>
      <c r="B793" s="194" t="s">
        <v>3631</v>
      </c>
      <c r="C793" s="87">
        <f t="shared" si="159"/>
        <v>0.80995216567999995</v>
      </c>
      <c r="D793" s="90">
        <f t="shared" si="160"/>
        <v>5.2607365100000004E-2</v>
      </c>
      <c r="E793" s="90">
        <f t="shared" si="161"/>
        <v>0.20416187660000001</v>
      </c>
      <c r="F793" s="91">
        <f t="shared" si="162"/>
        <v>2.324429398E-2</v>
      </c>
      <c r="G793" s="192">
        <v>0.52993862999999997</v>
      </c>
      <c r="H793" s="161">
        <v>5.6237932000000003E-3</v>
      </c>
      <c r="I793" s="161">
        <v>0.19705707</v>
      </c>
      <c r="J793" s="161">
        <v>3.7042967000000003E-2</v>
      </c>
      <c r="K793" s="161">
        <v>1.2559272E-2</v>
      </c>
      <c r="L793" s="161">
        <v>3.0051260999999999E-3</v>
      </c>
      <c r="M793" s="161">
        <v>1.4810133999999999E-3</v>
      </c>
      <c r="N793" s="161">
        <v>1.8793518000000001E-3</v>
      </c>
      <c r="O793" s="161">
        <v>1.0423441E-3</v>
      </c>
      <c r="P793" s="161">
        <v>0</v>
      </c>
      <c r="Q793" s="161">
        <v>2.0074588000000001E-2</v>
      </c>
      <c r="R793" s="161">
        <v>2.4801008000000001E-4</v>
      </c>
      <c r="T793" s="89">
        <f t="shared" si="163"/>
        <v>4.5684364655172409</v>
      </c>
    </row>
    <row r="794" spans="1:20">
      <c r="A794" s="29" t="s">
        <v>52</v>
      </c>
      <c r="B794" s="194" t="s">
        <v>3632</v>
      </c>
      <c r="C794" s="87">
        <f t="shared" si="159"/>
        <v>1.0563975326000001</v>
      </c>
      <c r="D794" s="90">
        <f t="shared" si="160"/>
        <v>6.1532649699999997E-2</v>
      </c>
      <c r="E794" s="90">
        <f t="shared" si="161"/>
        <v>0.22304645479999999</v>
      </c>
      <c r="F794" s="91">
        <f t="shared" si="162"/>
        <v>3.32898581E-2</v>
      </c>
      <c r="G794" s="192">
        <v>0.73852857000000005</v>
      </c>
      <c r="H794" s="161">
        <v>6.8486789000000003E-3</v>
      </c>
      <c r="I794" s="161">
        <v>0.21487922000000001</v>
      </c>
      <c r="J794" s="161">
        <v>4.1492535999999997E-2</v>
      </c>
      <c r="K794" s="161">
        <v>1.5293138E-2</v>
      </c>
      <c r="L794" s="161">
        <v>4.7469757000000003E-3</v>
      </c>
      <c r="M794" s="161">
        <v>1.3185559E-3</v>
      </c>
      <c r="N794" s="161">
        <v>3.4204124E-3</v>
      </c>
      <c r="O794" s="161">
        <v>1.0595527000000001E-3</v>
      </c>
      <c r="P794" s="161">
        <v>0</v>
      </c>
      <c r="Q794" s="161">
        <v>1.6890769999999999E-2</v>
      </c>
      <c r="R794" s="161">
        <v>1.1919123E-2</v>
      </c>
      <c r="T794" s="89">
        <f t="shared" si="163"/>
        <v>6.3666256034482762</v>
      </c>
    </row>
    <row r="795" spans="1:20">
      <c r="A795" s="29" t="s">
        <v>52</v>
      </c>
      <c r="B795" s="194" t="s">
        <v>3633</v>
      </c>
      <c r="C795" s="87">
        <f t="shared" si="159"/>
        <v>0.79591436139999994</v>
      </c>
      <c r="D795" s="90">
        <f t="shared" si="160"/>
        <v>4.9666878499999997E-2</v>
      </c>
      <c r="E795" s="90">
        <f t="shared" si="161"/>
        <v>0.20751859349999999</v>
      </c>
      <c r="F795" s="91">
        <f t="shared" si="162"/>
        <v>2.8321349400000001E-2</v>
      </c>
      <c r="G795" s="192">
        <v>0.51040753999999999</v>
      </c>
      <c r="H795" s="161">
        <v>5.7426391000000004E-3</v>
      </c>
      <c r="I795" s="161">
        <v>0.20033086999999999</v>
      </c>
      <c r="J795" s="161">
        <v>3.4786153E-2</v>
      </c>
      <c r="K795" s="161">
        <v>1.1561457000000001E-2</v>
      </c>
      <c r="L795" s="161">
        <v>3.3192685E-3</v>
      </c>
      <c r="M795" s="161">
        <v>1.4450844E-3</v>
      </c>
      <c r="N795" s="161">
        <v>2.3415814999999999E-3</v>
      </c>
      <c r="O795" s="161">
        <v>1.145933E-3</v>
      </c>
      <c r="P795" s="161">
        <v>0</v>
      </c>
      <c r="Q795" s="161">
        <v>2.0892186E-2</v>
      </c>
      <c r="R795" s="161">
        <v>3.9416488999999997E-3</v>
      </c>
      <c r="T795" s="89">
        <f t="shared" si="163"/>
        <v>4.4000649999999997</v>
      </c>
    </row>
    <row r="796" spans="1:20">
      <c r="A796" s="29" t="s">
        <v>52</v>
      </c>
      <c r="B796" s="194" t="s">
        <v>3634</v>
      </c>
      <c r="C796" s="87">
        <f t="shared" si="159"/>
        <v>0.32146686090000004</v>
      </c>
      <c r="D796" s="90">
        <f t="shared" si="160"/>
        <v>2.0609917200000001E-2</v>
      </c>
      <c r="E796" s="90">
        <f t="shared" si="161"/>
        <v>0.19280328160000001</v>
      </c>
      <c r="F796" s="91">
        <f t="shared" si="162"/>
        <v>3.6563692100000003E-2</v>
      </c>
      <c r="G796" s="192">
        <v>7.148997E-2</v>
      </c>
      <c r="H796" s="161">
        <v>4.3054277000000004E-3</v>
      </c>
      <c r="I796" s="161">
        <v>0.18696061</v>
      </c>
      <c r="J796" s="161">
        <v>1.6438889000000002E-2</v>
      </c>
      <c r="K796" s="161">
        <v>2.1869342999999999E-3</v>
      </c>
      <c r="L796" s="161">
        <v>1.9840939E-3</v>
      </c>
      <c r="M796" s="161">
        <v>1.5372439000000001E-3</v>
      </c>
      <c r="N796" s="161">
        <v>2.0601324999999998E-3</v>
      </c>
      <c r="O796" s="161">
        <v>1.6233472999999999E-3</v>
      </c>
      <c r="P796" s="161">
        <v>0</v>
      </c>
      <c r="Q796" s="161">
        <v>3.0127924E-2</v>
      </c>
      <c r="R796" s="161">
        <v>2.7522883E-3</v>
      </c>
      <c r="T796" s="89">
        <f t="shared" si="163"/>
        <v>0.61629284482758617</v>
      </c>
    </row>
    <row r="797" spans="1:20">
      <c r="A797" s="29" t="s">
        <v>52</v>
      </c>
      <c r="B797" s="194" t="s">
        <v>3635</v>
      </c>
      <c r="C797" s="87">
        <f t="shared" si="159"/>
        <v>2.0698777372499997</v>
      </c>
      <c r="D797" s="90">
        <f t="shared" si="160"/>
        <v>0.1344410446</v>
      </c>
      <c r="E797" s="90">
        <f t="shared" si="161"/>
        <v>0.52174700789999995</v>
      </c>
      <c r="F797" s="91">
        <f t="shared" si="162"/>
        <v>5.940208475E-2</v>
      </c>
      <c r="G797" s="192">
        <v>1.3542875999999999</v>
      </c>
      <c r="H797" s="161">
        <v>1.4371916E-2</v>
      </c>
      <c r="I797" s="161">
        <v>0.50359027999999995</v>
      </c>
      <c r="J797" s="161">
        <v>9.4665360000000004E-2</v>
      </c>
      <c r="K797" s="161">
        <v>3.2095918000000001E-2</v>
      </c>
      <c r="L797" s="161">
        <v>7.6797666000000004E-3</v>
      </c>
      <c r="M797" s="161">
        <v>3.7848119000000002E-3</v>
      </c>
      <c r="N797" s="161">
        <v>4.8027879999999997E-3</v>
      </c>
      <c r="O797" s="161">
        <v>2.6637682E-3</v>
      </c>
      <c r="P797" s="161">
        <v>0</v>
      </c>
      <c r="Q797" s="161">
        <v>5.1301724999999999E-2</v>
      </c>
      <c r="R797" s="161">
        <v>6.3380355000000003E-4</v>
      </c>
      <c r="T797" s="89">
        <f t="shared" si="163"/>
        <v>11.674893103448275</v>
      </c>
    </row>
    <row r="798" spans="1:20">
      <c r="A798" s="29" t="s">
        <v>52</v>
      </c>
      <c r="B798" s="194" t="s">
        <v>3636</v>
      </c>
      <c r="C798" s="87">
        <f t="shared" si="159"/>
        <v>2.6996825864999998</v>
      </c>
      <c r="D798" s="90">
        <f t="shared" si="160"/>
        <v>0.157250103</v>
      </c>
      <c r="E798" s="90">
        <f t="shared" si="161"/>
        <v>0.57000760169999987</v>
      </c>
      <c r="F798" s="91">
        <f t="shared" si="162"/>
        <v>8.5074081800000007E-2</v>
      </c>
      <c r="G798" s="192">
        <v>1.8873508000000001</v>
      </c>
      <c r="H798" s="161">
        <v>1.7502179E-2</v>
      </c>
      <c r="I798" s="161">
        <v>0.54913577999999996</v>
      </c>
      <c r="J798" s="161">
        <v>0.10603648</v>
      </c>
      <c r="K798" s="161">
        <v>3.9082462999999998E-2</v>
      </c>
      <c r="L798" s="161">
        <v>1.213116E-2</v>
      </c>
      <c r="M798" s="161">
        <v>3.3696427000000002E-3</v>
      </c>
      <c r="N798" s="161">
        <v>8.7410539999999998E-3</v>
      </c>
      <c r="O798" s="161">
        <v>2.7077458E-3</v>
      </c>
      <c r="P798" s="161">
        <v>0</v>
      </c>
      <c r="Q798" s="161">
        <v>4.3165302000000003E-2</v>
      </c>
      <c r="R798" s="161">
        <v>3.0459980000000001E-2</v>
      </c>
      <c r="T798" s="89">
        <f t="shared" si="163"/>
        <v>16.270265517241381</v>
      </c>
    </row>
    <row r="799" spans="1:20">
      <c r="A799" s="29" t="s">
        <v>52</v>
      </c>
      <c r="B799" s="194" t="s">
        <v>3637</v>
      </c>
      <c r="C799" s="87">
        <f t="shared" si="159"/>
        <v>1.9356698974</v>
      </c>
      <c r="D799" s="90">
        <f t="shared" si="160"/>
        <v>0.12210629619999999</v>
      </c>
      <c r="E799" s="90">
        <f t="shared" si="161"/>
        <v>0.52508455549999999</v>
      </c>
      <c r="F799" s="91">
        <f t="shared" si="162"/>
        <v>7.1292745700000007E-2</v>
      </c>
      <c r="G799" s="192">
        <v>1.2171863000000001</v>
      </c>
      <c r="H799" s="161">
        <v>1.4284527999999999E-2</v>
      </c>
      <c r="I799" s="161">
        <v>0.50706560000000001</v>
      </c>
      <c r="J799" s="161">
        <v>8.6085541000000002E-2</v>
      </c>
      <c r="K799" s="161">
        <v>2.8019223999999999E-2</v>
      </c>
      <c r="L799" s="161">
        <v>8.0015312000000002E-3</v>
      </c>
      <c r="M799" s="161">
        <v>3.7344275E-3</v>
      </c>
      <c r="N799" s="161">
        <v>5.6538478999999999E-3</v>
      </c>
      <c r="O799" s="161">
        <v>2.9757570999999999E-3</v>
      </c>
      <c r="P799" s="161">
        <v>0</v>
      </c>
      <c r="Q799" s="161">
        <v>5.4990847000000002E-2</v>
      </c>
      <c r="R799" s="161">
        <v>7.6722937E-3</v>
      </c>
      <c r="T799" s="89">
        <f t="shared" si="163"/>
        <v>10.492985344827586</v>
      </c>
    </row>
    <row r="800" spans="1:20">
      <c r="A800" s="29" t="s">
        <v>52</v>
      </c>
      <c r="B800" s="194" t="s">
        <v>3638</v>
      </c>
      <c r="C800" s="87">
        <f t="shared" si="159"/>
        <v>0.82152643800000003</v>
      </c>
      <c r="D800" s="90">
        <f t="shared" si="160"/>
        <v>5.2669789200000004E-2</v>
      </c>
      <c r="E800" s="90">
        <f t="shared" si="161"/>
        <v>0.49271951209999998</v>
      </c>
      <c r="F800" s="91">
        <f t="shared" si="162"/>
        <v>9.3440546700000002E-2</v>
      </c>
      <c r="G800" s="192">
        <v>0.18269658999999999</v>
      </c>
      <c r="H800" s="161">
        <v>1.100276E-2</v>
      </c>
      <c r="I800" s="161">
        <v>0.47778823999999998</v>
      </c>
      <c r="J800" s="161">
        <v>4.2010495000000002E-2</v>
      </c>
      <c r="K800" s="161">
        <v>5.5888320999999998E-3</v>
      </c>
      <c r="L800" s="161">
        <v>5.0704621E-3</v>
      </c>
      <c r="M800" s="161">
        <v>3.9285120999999999E-3</v>
      </c>
      <c r="N800" s="161">
        <v>5.2647830000000003E-3</v>
      </c>
      <c r="O800" s="161">
        <v>4.1485541000000001E-3</v>
      </c>
      <c r="P800" s="161">
        <v>0</v>
      </c>
      <c r="Q800" s="161">
        <v>7.6993584000000004E-2</v>
      </c>
      <c r="R800" s="161">
        <v>7.0336256000000002E-3</v>
      </c>
      <c r="T800" s="89">
        <f t="shared" si="163"/>
        <v>1.5749706034482758</v>
      </c>
    </row>
    <row r="801" spans="1:20">
      <c r="A801" s="29" t="s">
        <v>52</v>
      </c>
      <c r="B801" s="194" t="s">
        <v>3639</v>
      </c>
      <c r="C801" s="87">
        <f t="shared" si="159"/>
        <v>0.68979506219999998</v>
      </c>
      <c r="D801" s="90">
        <f t="shared" si="160"/>
        <v>4.4335587199999998E-2</v>
      </c>
      <c r="E801" s="90">
        <f t="shared" si="161"/>
        <v>0.45767191299999999</v>
      </c>
      <c r="F801" s="91">
        <f t="shared" si="162"/>
        <v>4.6916402000000003E-2</v>
      </c>
      <c r="G801" s="192">
        <v>0.14087116</v>
      </c>
      <c r="H801" s="161">
        <v>1.8014039999999999E-2</v>
      </c>
      <c r="I801" s="161">
        <v>0.43290731999999998</v>
      </c>
      <c r="J801" s="161">
        <v>2.8560289999999999E-2</v>
      </c>
      <c r="K801" s="161">
        <v>5.8685589000000002E-3</v>
      </c>
      <c r="L801" s="161">
        <v>9.9067383000000005E-3</v>
      </c>
      <c r="M801" s="161">
        <v>6.7505530000000003E-3</v>
      </c>
      <c r="N801" s="161">
        <v>9.3778038000000008E-3</v>
      </c>
      <c r="O801" s="161">
        <v>3.5708980999999999E-3</v>
      </c>
      <c r="P801" s="161">
        <v>0</v>
      </c>
      <c r="Q801" s="161">
        <v>3.2337532000000002E-2</v>
      </c>
      <c r="R801" s="161">
        <v>1.6301681E-3</v>
      </c>
      <c r="T801" s="89">
        <f t="shared" si="163"/>
        <v>1.2144065517241378</v>
      </c>
    </row>
    <row r="802" spans="1:20">
      <c r="A802" s="29" t="s">
        <v>52</v>
      </c>
      <c r="B802" s="194" t="s">
        <v>3640</v>
      </c>
      <c r="C802" s="87">
        <f t="shared" si="159"/>
        <v>0.25892306886999999</v>
      </c>
      <c r="D802" s="90">
        <f t="shared" si="160"/>
        <v>1.6641909199999999E-2</v>
      </c>
      <c r="E802" s="90">
        <f t="shared" si="161"/>
        <v>0.17179278519999999</v>
      </c>
      <c r="F802" s="91">
        <f t="shared" si="162"/>
        <v>1.761064947E-2</v>
      </c>
      <c r="G802" s="192">
        <v>5.2877725E-2</v>
      </c>
      <c r="H802" s="161">
        <v>6.761792E-3</v>
      </c>
      <c r="I802" s="161">
        <v>0.16249709000000001</v>
      </c>
      <c r="J802" s="161">
        <v>1.0720456999999999E-2</v>
      </c>
      <c r="K802" s="161">
        <v>2.2028359000000001E-3</v>
      </c>
      <c r="L802" s="161">
        <v>3.7186163000000002E-3</v>
      </c>
      <c r="M802" s="161">
        <v>2.5339032000000002E-3</v>
      </c>
      <c r="N802" s="161">
        <v>3.5200741999999998E-3</v>
      </c>
      <c r="O802" s="161">
        <v>1.3403805999999999E-3</v>
      </c>
      <c r="P802" s="161">
        <v>0</v>
      </c>
      <c r="Q802" s="161">
        <v>1.2138291000000001E-2</v>
      </c>
      <c r="R802" s="161">
        <v>6.1190367000000005E-4</v>
      </c>
      <c r="T802" s="89">
        <f t="shared" si="163"/>
        <v>0.45584245689655173</v>
      </c>
    </row>
    <row r="803" spans="1:20">
      <c r="A803" s="29" t="s">
        <v>52</v>
      </c>
      <c r="B803" s="194" t="s">
        <v>3641</v>
      </c>
      <c r="C803" s="87">
        <f t="shared" si="159"/>
        <v>1.6968958427999998</v>
      </c>
      <c r="D803" s="90">
        <f t="shared" si="160"/>
        <v>0.10906554500000001</v>
      </c>
      <c r="E803" s="90">
        <f t="shared" si="161"/>
        <v>1.1258728999999998</v>
      </c>
      <c r="F803" s="91">
        <f t="shared" si="162"/>
        <v>0.1154143478</v>
      </c>
      <c r="G803" s="192">
        <v>0.34654305000000002</v>
      </c>
      <c r="H803" s="161">
        <v>4.4314539999999999E-2</v>
      </c>
      <c r="I803" s="161">
        <v>1.0649519999999999</v>
      </c>
      <c r="J803" s="161">
        <v>7.0258314000000002E-2</v>
      </c>
      <c r="K803" s="161">
        <v>1.4436655E-2</v>
      </c>
      <c r="L803" s="161">
        <v>2.4370576000000001E-2</v>
      </c>
      <c r="M803" s="161">
        <v>1.6606360000000001E-2</v>
      </c>
      <c r="N803" s="161">
        <v>2.3069396999999998E-2</v>
      </c>
      <c r="O803" s="161">
        <v>8.7844093000000005E-3</v>
      </c>
      <c r="P803" s="161">
        <v>0</v>
      </c>
      <c r="Q803" s="161">
        <v>7.9550328000000003E-2</v>
      </c>
      <c r="R803" s="161">
        <v>4.0102135000000001E-3</v>
      </c>
      <c r="T803" s="89">
        <f t="shared" si="163"/>
        <v>2.9874400862068966</v>
      </c>
    </row>
    <row r="804" spans="1:20">
      <c r="A804" s="29" t="s">
        <v>52</v>
      </c>
      <c r="B804" s="194" t="s">
        <v>3642</v>
      </c>
      <c r="C804" s="87">
        <f t="shared" si="159"/>
        <v>0</v>
      </c>
      <c r="D804" s="90">
        <f t="shared" si="160"/>
        <v>0</v>
      </c>
      <c r="E804" s="90">
        <f t="shared" si="161"/>
        <v>0</v>
      </c>
      <c r="F804" s="91">
        <f t="shared" si="162"/>
        <v>0</v>
      </c>
      <c r="G804" s="192">
        <v>0</v>
      </c>
      <c r="H804" s="161">
        <v>0</v>
      </c>
      <c r="I804" s="161">
        <v>0</v>
      </c>
      <c r="J804" s="161">
        <v>0</v>
      </c>
      <c r="K804" s="161">
        <v>0</v>
      </c>
      <c r="L804" s="161">
        <v>0</v>
      </c>
      <c r="M804" s="161">
        <v>0</v>
      </c>
      <c r="N804" s="161">
        <v>0</v>
      </c>
      <c r="O804" s="161">
        <v>0</v>
      </c>
      <c r="P804" s="161">
        <v>0</v>
      </c>
      <c r="Q804" s="161">
        <v>0</v>
      </c>
      <c r="R804" s="161">
        <v>0</v>
      </c>
      <c r="T804" s="89">
        <f t="shared" si="163"/>
        <v>0</v>
      </c>
    </row>
    <row r="805" spans="1:20">
      <c r="A805" s="29" t="s">
        <v>52</v>
      </c>
      <c r="B805" s="194" t="s">
        <v>3643</v>
      </c>
      <c r="C805" s="87">
        <f t="shared" si="159"/>
        <v>1.9341264775</v>
      </c>
      <c r="D805" s="90">
        <f t="shared" si="160"/>
        <v>0.13124013500000001</v>
      </c>
      <c r="E805" s="90">
        <f t="shared" si="161"/>
        <v>0.92339072300000002</v>
      </c>
      <c r="F805" s="91">
        <f t="shared" si="162"/>
        <v>0.48851185949999998</v>
      </c>
      <c r="G805" s="192">
        <v>0.39098376000000001</v>
      </c>
      <c r="H805" s="161">
        <v>3.2721594E-2</v>
      </c>
      <c r="I805" s="161">
        <v>0.83074121000000001</v>
      </c>
      <c r="J805" s="161">
        <v>6.8090632999999998E-2</v>
      </c>
      <c r="K805" s="161">
        <v>3.5959214000000003E-2</v>
      </c>
      <c r="L805" s="161">
        <v>2.7190288E-2</v>
      </c>
      <c r="M805" s="161">
        <v>5.9927919000000003E-2</v>
      </c>
      <c r="N805" s="161">
        <v>2.2603478E-2</v>
      </c>
      <c r="O805" s="161">
        <v>5.8420575000000001E-3</v>
      </c>
      <c r="P805" s="161">
        <v>0</v>
      </c>
      <c r="Q805" s="161">
        <v>4.2602644000000002E-2</v>
      </c>
      <c r="R805" s="161">
        <v>0.41746368</v>
      </c>
      <c r="T805" s="89">
        <f t="shared" si="163"/>
        <v>3.3705496551724137</v>
      </c>
    </row>
    <row r="807" spans="1:20">
      <c r="B807" s="1" t="s">
        <v>1264</v>
      </c>
    </row>
    <row r="808" spans="1:20">
      <c r="A808" s="29" t="s">
        <v>52</v>
      </c>
      <c r="B808" s="194" t="s">
        <v>3645</v>
      </c>
      <c r="C808" s="87">
        <f t="shared" ref="C808:C871" si="164">D808+E808+F808+G808</f>
        <v>0.41876999362999995</v>
      </c>
      <c r="D808" s="90">
        <f t="shared" ref="D808:D871" si="165">J808+K808+L808</f>
        <v>1.8949819999999999E-2</v>
      </c>
      <c r="E808" s="90">
        <f t="shared" ref="E808:E871" si="166">H808+I808+M808</f>
        <v>0.27824989019999996</v>
      </c>
      <c r="F808" s="91">
        <f t="shared" ref="F808:F871" si="167">N808+IF(O808="x",0,O808)+IF(P808="x",0,P808)+IF(Q808="x",0,Q808)+R808</f>
        <v>3.5294549430000002E-2</v>
      </c>
      <c r="G808" s="192">
        <v>8.6275734000000007E-2</v>
      </c>
      <c r="H808" s="161">
        <v>4.1322661000000004E-3</v>
      </c>
      <c r="I808" s="161">
        <v>0.27269137999999998</v>
      </c>
      <c r="J808" s="161">
        <v>1.3897801E-2</v>
      </c>
      <c r="K808" s="161">
        <v>2.636219E-3</v>
      </c>
      <c r="L808" s="161">
        <v>2.4158000000000001E-3</v>
      </c>
      <c r="M808" s="161">
        <v>1.4262440999999999E-3</v>
      </c>
      <c r="N808" s="161">
        <v>3.2263337999999999E-3</v>
      </c>
      <c r="O808" s="161">
        <v>7.6658032999999998E-4</v>
      </c>
      <c r="P808" s="161">
        <v>0</v>
      </c>
      <c r="Q808" s="161">
        <v>2.4013267000000001E-2</v>
      </c>
      <c r="R808" s="161">
        <v>7.2883682999999996E-3</v>
      </c>
      <c r="T808" s="89">
        <f t="shared" ref="T808:T871" si="168">G808/0.116</f>
        <v>0.74375632758620691</v>
      </c>
    </row>
    <row r="809" spans="1:20">
      <c r="A809" s="29" t="s">
        <v>52</v>
      </c>
      <c r="B809" s="194" t="s">
        <v>3646</v>
      </c>
      <c r="C809" s="87">
        <f t="shared" si="164"/>
        <v>0.53459439490000005</v>
      </c>
      <c r="D809" s="90">
        <f t="shared" si="165"/>
        <v>2.5419901699999997E-2</v>
      </c>
      <c r="E809" s="90">
        <f t="shared" si="166"/>
        <v>0.1972450493</v>
      </c>
      <c r="F809" s="91">
        <f t="shared" si="167"/>
        <v>0.23219639590000002</v>
      </c>
      <c r="G809" s="192">
        <v>7.9733048000000001E-2</v>
      </c>
      <c r="H809" s="161">
        <v>7.8639938E-3</v>
      </c>
      <c r="I809" s="161">
        <v>0.18606288000000001</v>
      </c>
      <c r="J809" s="161">
        <v>1.6655989E-2</v>
      </c>
      <c r="K809" s="161">
        <v>3.0788147999999999E-3</v>
      </c>
      <c r="L809" s="161">
        <v>5.6850978999999999E-3</v>
      </c>
      <c r="M809" s="161">
        <v>3.3181755000000002E-3</v>
      </c>
      <c r="N809" s="161">
        <v>6.3758946999999998E-3</v>
      </c>
      <c r="O809" s="161">
        <v>1.2543042E-3</v>
      </c>
      <c r="P809" s="161">
        <v>0</v>
      </c>
      <c r="Q809" s="161">
        <v>2.8395706999999999E-2</v>
      </c>
      <c r="R809" s="161">
        <v>0.19617049</v>
      </c>
      <c r="T809" s="89">
        <f t="shared" si="168"/>
        <v>0.68735386206896554</v>
      </c>
    </row>
    <row r="810" spans="1:20">
      <c r="A810" s="29" t="s">
        <v>52</v>
      </c>
      <c r="B810" s="194" t="s">
        <v>3647</v>
      </c>
      <c r="C810" s="87">
        <f t="shared" si="164"/>
        <v>0.25210378401</v>
      </c>
      <c r="D810" s="90">
        <f t="shared" si="165"/>
        <v>1.33792076E-2</v>
      </c>
      <c r="E810" s="90">
        <f t="shared" si="166"/>
        <v>0.18156425010000002</v>
      </c>
      <c r="F810" s="91">
        <f t="shared" si="167"/>
        <v>2.5141693309999998E-2</v>
      </c>
      <c r="G810" s="192">
        <v>3.2018632999999998E-2</v>
      </c>
      <c r="H810" s="161">
        <v>3.0436325999999999E-3</v>
      </c>
      <c r="I810" s="161">
        <v>0.17744419</v>
      </c>
      <c r="J810" s="161">
        <v>1.0092507000000001E-2</v>
      </c>
      <c r="K810" s="161">
        <v>1.4022759E-3</v>
      </c>
      <c r="L810" s="161">
        <v>1.8844247E-3</v>
      </c>
      <c r="M810" s="161">
        <v>1.0764275E-3</v>
      </c>
      <c r="N810" s="161">
        <v>2.8549774E-3</v>
      </c>
      <c r="O810" s="161">
        <v>7.3519831000000001E-4</v>
      </c>
      <c r="P810" s="161">
        <v>0</v>
      </c>
      <c r="Q810" s="161">
        <v>1.4177693999999999E-2</v>
      </c>
      <c r="R810" s="161">
        <v>7.3738236E-3</v>
      </c>
      <c r="T810" s="89">
        <f t="shared" si="168"/>
        <v>0.27602269827586201</v>
      </c>
    </row>
    <row r="811" spans="1:20">
      <c r="A811" s="29" t="s">
        <v>52</v>
      </c>
      <c r="B811" s="194" t="s">
        <v>3648</v>
      </c>
      <c r="C811" s="87">
        <f t="shared" si="164"/>
        <v>0.26652612209999998</v>
      </c>
      <c r="D811" s="90">
        <f t="shared" si="165"/>
        <v>1.20890531E-2</v>
      </c>
      <c r="E811" s="90">
        <f t="shared" si="166"/>
        <v>0.19372545469999999</v>
      </c>
      <c r="F811" s="91">
        <f t="shared" si="167"/>
        <v>2.3710991300000001E-2</v>
      </c>
      <c r="G811" s="192">
        <v>3.7000623000000003E-2</v>
      </c>
      <c r="H811" s="161">
        <v>2.5759629000000001E-3</v>
      </c>
      <c r="I811" s="161">
        <v>0.18999717999999999</v>
      </c>
      <c r="J811" s="161">
        <v>8.7080395000000005E-3</v>
      </c>
      <c r="K811" s="161">
        <v>1.1777293999999999E-3</v>
      </c>
      <c r="L811" s="161">
        <v>2.2032841999999999E-3</v>
      </c>
      <c r="M811" s="161">
        <v>1.1523118000000001E-3</v>
      </c>
      <c r="N811" s="161">
        <v>2.2596249999999999E-3</v>
      </c>
      <c r="O811" s="161">
        <v>8.793335E-4</v>
      </c>
      <c r="P811" s="161">
        <v>0</v>
      </c>
      <c r="Q811" s="161">
        <v>8.9646128000000005E-3</v>
      </c>
      <c r="R811" s="161">
        <v>1.160742E-2</v>
      </c>
      <c r="T811" s="89">
        <f t="shared" si="168"/>
        <v>0.31897088793103451</v>
      </c>
    </row>
    <row r="812" spans="1:20">
      <c r="A812" s="29" t="s">
        <v>52</v>
      </c>
      <c r="B812" s="194" t="s">
        <v>3649</v>
      </c>
      <c r="C812" s="87">
        <f t="shared" si="164"/>
        <v>0.24689083262</v>
      </c>
      <c r="D812" s="90">
        <f t="shared" si="165"/>
        <v>9.7544651E-3</v>
      </c>
      <c r="E812" s="90">
        <f t="shared" si="166"/>
        <v>0.17437128171999999</v>
      </c>
      <c r="F812" s="91">
        <f t="shared" si="167"/>
        <v>2.8717569800000002E-2</v>
      </c>
      <c r="G812" s="192">
        <v>3.4047516E-2</v>
      </c>
      <c r="H812" s="161">
        <v>2.1695566999999998E-3</v>
      </c>
      <c r="I812" s="161">
        <v>0.17127985000000001</v>
      </c>
      <c r="J812" s="161">
        <v>6.5578785999999998E-3</v>
      </c>
      <c r="K812" s="161">
        <v>1.0442285000000001E-3</v>
      </c>
      <c r="L812" s="161">
        <v>2.152358E-3</v>
      </c>
      <c r="M812" s="161">
        <v>9.2187501999999998E-4</v>
      </c>
      <c r="N812" s="161">
        <v>2.0026385999999999E-3</v>
      </c>
      <c r="O812" s="161">
        <v>2.4779478000000001E-3</v>
      </c>
      <c r="P812" s="161">
        <v>0</v>
      </c>
      <c r="Q812" s="161">
        <v>8.3367853999999995E-3</v>
      </c>
      <c r="R812" s="161">
        <v>1.5900198000000001E-2</v>
      </c>
      <c r="T812" s="89">
        <f t="shared" si="168"/>
        <v>0.29351306896551721</v>
      </c>
    </row>
    <row r="813" spans="1:20">
      <c r="A813" s="29" t="s">
        <v>52</v>
      </c>
      <c r="B813" s="194" t="s">
        <v>3650</v>
      </c>
      <c r="C813" s="87">
        <f t="shared" si="164"/>
        <v>0.16923576131000001</v>
      </c>
      <c r="D813" s="90">
        <f t="shared" si="165"/>
        <v>1.1829993400000001E-2</v>
      </c>
      <c r="E813" s="90">
        <f t="shared" si="166"/>
        <v>9.5391049300000003E-2</v>
      </c>
      <c r="F813" s="91">
        <f t="shared" si="167"/>
        <v>2.5413596609999999E-2</v>
      </c>
      <c r="G813" s="192">
        <v>3.6601122E-2</v>
      </c>
      <c r="H813" s="161">
        <v>2.6343261999999998E-3</v>
      </c>
      <c r="I813" s="161">
        <v>9.1702269000000003E-2</v>
      </c>
      <c r="J813" s="161">
        <v>8.4091211999999995E-3</v>
      </c>
      <c r="K813" s="161">
        <v>1.1221282999999999E-3</v>
      </c>
      <c r="L813" s="161">
        <v>2.2987439000000001E-3</v>
      </c>
      <c r="M813" s="161">
        <v>1.0544541000000001E-3</v>
      </c>
      <c r="N813" s="161">
        <v>2.0089252E-3</v>
      </c>
      <c r="O813" s="161">
        <v>9.2635660999999998E-4</v>
      </c>
      <c r="P813" s="161">
        <v>0</v>
      </c>
      <c r="Q813" s="161">
        <v>9.1169857999999996E-3</v>
      </c>
      <c r="R813" s="161">
        <v>1.3361329E-2</v>
      </c>
      <c r="T813" s="89">
        <f t="shared" si="168"/>
        <v>0.31552691379310344</v>
      </c>
    </row>
    <row r="814" spans="1:20">
      <c r="A814" s="29" t="s">
        <v>52</v>
      </c>
      <c r="B814" s="194" t="s">
        <v>3651</v>
      </c>
      <c r="C814" s="87">
        <f t="shared" si="164"/>
        <v>0.50861103050000001</v>
      </c>
      <c r="D814" s="90">
        <f t="shared" si="165"/>
        <v>1.6371297899999998E-2</v>
      </c>
      <c r="E814" s="90">
        <f t="shared" si="166"/>
        <v>0.3446599092</v>
      </c>
      <c r="F814" s="91">
        <f t="shared" si="167"/>
        <v>0.1037672934</v>
      </c>
      <c r="G814" s="192">
        <v>4.3812530000000002E-2</v>
      </c>
      <c r="H814" s="161">
        <v>4.7820005000000004E-3</v>
      </c>
      <c r="I814" s="161">
        <v>0.33819027000000002</v>
      </c>
      <c r="J814" s="161">
        <v>1.1397183999999999E-2</v>
      </c>
      <c r="K814" s="161">
        <v>1.8974886999999999E-3</v>
      </c>
      <c r="L814" s="161">
        <v>3.0766252E-3</v>
      </c>
      <c r="M814" s="161">
        <v>1.6876387E-3</v>
      </c>
      <c r="N814" s="161">
        <v>3.8396216999999999E-3</v>
      </c>
      <c r="O814" s="161">
        <v>1.3195017000000001E-3</v>
      </c>
      <c r="P814" s="161">
        <v>0</v>
      </c>
      <c r="Q814" s="161">
        <v>1.7277628E-2</v>
      </c>
      <c r="R814" s="161">
        <v>8.1330542000000006E-2</v>
      </c>
      <c r="T814" s="89">
        <f t="shared" si="168"/>
        <v>0.37769422413793102</v>
      </c>
    </row>
    <row r="815" spans="1:20">
      <c r="A815" s="29" t="s">
        <v>52</v>
      </c>
      <c r="B815" s="194" t="s">
        <v>3652</v>
      </c>
      <c r="C815" s="87">
        <f t="shared" si="164"/>
        <v>0.29354679018000002</v>
      </c>
      <c r="D815" s="90">
        <f t="shared" si="165"/>
        <v>1.2512761300000001E-2</v>
      </c>
      <c r="E815" s="90">
        <f t="shared" si="166"/>
        <v>0.22253165760000002</v>
      </c>
      <c r="F815" s="91">
        <f t="shared" si="167"/>
        <v>2.3566251279999999E-2</v>
      </c>
      <c r="G815" s="192">
        <v>3.4936120000000001E-2</v>
      </c>
      <c r="H815" s="161">
        <v>3.2092503E-3</v>
      </c>
      <c r="I815" s="161">
        <v>0.21810243000000001</v>
      </c>
      <c r="J815" s="161">
        <v>9.2950258000000004E-3</v>
      </c>
      <c r="K815" s="161">
        <v>1.2852208E-3</v>
      </c>
      <c r="L815" s="161">
        <v>1.9325147E-3</v>
      </c>
      <c r="M815" s="161">
        <v>1.2199773E-3</v>
      </c>
      <c r="N815" s="161">
        <v>2.3584416E-3</v>
      </c>
      <c r="O815" s="161">
        <v>6.8975617999999996E-4</v>
      </c>
      <c r="P815" s="161">
        <v>0</v>
      </c>
      <c r="Q815" s="161">
        <v>1.3788584E-2</v>
      </c>
      <c r="R815" s="161">
        <v>6.7294694999999998E-3</v>
      </c>
      <c r="T815" s="89">
        <f t="shared" si="168"/>
        <v>0.30117344827586207</v>
      </c>
    </row>
    <row r="816" spans="1:20">
      <c r="A816" s="29" t="s">
        <v>52</v>
      </c>
      <c r="B816" s="194" t="s">
        <v>3653</v>
      </c>
      <c r="C816" s="87">
        <f t="shared" si="164"/>
        <v>0.42763031360000003</v>
      </c>
      <c r="D816" s="90">
        <f t="shared" si="165"/>
        <v>1.7576324500000001E-2</v>
      </c>
      <c r="E816" s="90">
        <f t="shared" si="166"/>
        <v>0.31153905780000002</v>
      </c>
      <c r="F816" s="91">
        <f t="shared" si="167"/>
        <v>5.4390560300000002E-2</v>
      </c>
      <c r="G816" s="192">
        <v>4.4124371000000003E-2</v>
      </c>
      <c r="H816" s="161">
        <v>4.9601374999999996E-3</v>
      </c>
      <c r="I816" s="161">
        <v>0.30492905999999997</v>
      </c>
      <c r="J816" s="161">
        <v>1.2369089E-2</v>
      </c>
      <c r="K816" s="161">
        <v>2.1806536E-3</v>
      </c>
      <c r="L816" s="161">
        <v>3.0265818999999998E-3</v>
      </c>
      <c r="M816" s="161">
        <v>1.6498603000000001E-3</v>
      </c>
      <c r="N816" s="161">
        <v>4.2844509999999999E-3</v>
      </c>
      <c r="O816" s="161">
        <v>1.3135912999999999E-3</v>
      </c>
      <c r="P816" s="161">
        <v>0</v>
      </c>
      <c r="Q816" s="161">
        <v>2.8590935000000001E-2</v>
      </c>
      <c r="R816" s="161">
        <v>2.0201582999999999E-2</v>
      </c>
      <c r="T816" s="89">
        <f t="shared" si="168"/>
        <v>0.38038250862068967</v>
      </c>
    </row>
    <row r="817" spans="1:20">
      <c r="A817" s="29" t="s">
        <v>52</v>
      </c>
      <c r="B817" s="194" t="s">
        <v>3654</v>
      </c>
      <c r="C817" s="87">
        <f t="shared" si="164"/>
        <v>0.42807626639999996</v>
      </c>
      <c r="D817" s="90">
        <f t="shared" si="165"/>
        <v>1.6834617499999999E-2</v>
      </c>
      <c r="E817" s="90">
        <f t="shared" si="166"/>
        <v>0.30892167659999997</v>
      </c>
      <c r="F817" s="91">
        <f t="shared" si="167"/>
        <v>6.0783422300000001E-2</v>
      </c>
      <c r="G817" s="192">
        <v>4.1536549999999998E-2</v>
      </c>
      <c r="H817" s="161">
        <v>6.1368895000000001E-3</v>
      </c>
      <c r="I817" s="161">
        <v>0.30114735999999998</v>
      </c>
      <c r="J817" s="161">
        <v>1.2002215E-2</v>
      </c>
      <c r="K817" s="161">
        <v>1.8965595999999999E-3</v>
      </c>
      <c r="L817" s="161">
        <v>2.9358429E-3</v>
      </c>
      <c r="M817" s="161">
        <v>1.6374270999999999E-3</v>
      </c>
      <c r="N817" s="161">
        <v>3.9628548000000003E-3</v>
      </c>
      <c r="O817" s="161">
        <v>2.7786955E-3</v>
      </c>
      <c r="P817" s="161">
        <v>0</v>
      </c>
      <c r="Q817" s="161">
        <v>2.3672408999999998E-2</v>
      </c>
      <c r="R817" s="161">
        <v>3.0369462999999999E-2</v>
      </c>
      <c r="T817" s="89">
        <f t="shared" si="168"/>
        <v>0.35807370689655171</v>
      </c>
    </row>
    <row r="818" spans="1:20">
      <c r="A818" s="29" t="s">
        <v>52</v>
      </c>
      <c r="B818" s="194" t="s">
        <v>3655</v>
      </c>
      <c r="C818" s="87">
        <f t="shared" si="164"/>
        <v>0.66539836475999992</v>
      </c>
      <c r="D818" s="90">
        <f t="shared" si="165"/>
        <v>3.2101768099999997E-2</v>
      </c>
      <c r="E818" s="90">
        <f t="shared" si="166"/>
        <v>0.25263609570000001</v>
      </c>
      <c r="F818" s="91">
        <f t="shared" si="167"/>
        <v>2.5039440959999999E-2</v>
      </c>
      <c r="G818" s="192">
        <v>0.35562105999999999</v>
      </c>
      <c r="H818" s="161">
        <v>4.3012442000000001E-3</v>
      </c>
      <c r="I818" s="161">
        <v>0.24732694999999999</v>
      </c>
      <c r="J818" s="161">
        <v>2.1692968999999999E-2</v>
      </c>
      <c r="K818" s="161">
        <v>8.4841689999999997E-3</v>
      </c>
      <c r="L818" s="161">
        <v>1.9246300999999999E-3</v>
      </c>
      <c r="M818" s="161">
        <v>1.0079015E-3</v>
      </c>
      <c r="N818" s="161">
        <v>2.1342028999999998E-3</v>
      </c>
      <c r="O818" s="161">
        <v>4.3620916000000002E-4</v>
      </c>
      <c r="P818" s="161">
        <v>0</v>
      </c>
      <c r="Q818" s="161">
        <v>1.9770113999999998E-2</v>
      </c>
      <c r="R818" s="161">
        <v>2.6989149E-3</v>
      </c>
      <c r="T818" s="89">
        <f t="shared" si="168"/>
        <v>3.0656987931034481</v>
      </c>
    </row>
    <row r="819" spans="1:20">
      <c r="A819" s="29" t="s">
        <v>52</v>
      </c>
      <c r="B819" s="194" t="s">
        <v>3656</v>
      </c>
      <c r="C819" s="87">
        <f t="shared" si="164"/>
        <v>0.37165695724000003</v>
      </c>
      <c r="D819" s="90">
        <f t="shared" si="165"/>
        <v>2.2325222499999998E-2</v>
      </c>
      <c r="E819" s="90">
        <f t="shared" si="166"/>
        <v>0.23308988359999999</v>
      </c>
      <c r="F819" s="91">
        <f t="shared" si="167"/>
        <v>4.2410848139999999E-2</v>
      </c>
      <c r="G819" s="192">
        <v>7.3831003000000006E-2</v>
      </c>
      <c r="H819" s="161">
        <v>5.1298704999999997E-3</v>
      </c>
      <c r="I819" s="161">
        <v>0.22619908</v>
      </c>
      <c r="J819" s="161">
        <v>1.6955232000000001E-2</v>
      </c>
      <c r="K819" s="161">
        <v>2.6493380999999998E-3</v>
      </c>
      <c r="L819" s="161">
        <v>2.7206524000000002E-3</v>
      </c>
      <c r="M819" s="161">
        <v>1.7609330999999999E-3</v>
      </c>
      <c r="N819" s="161">
        <v>4.5699145000000002E-3</v>
      </c>
      <c r="O819" s="161">
        <v>7.2750044000000004E-4</v>
      </c>
      <c r="P819" s="161">
        <v>0</v>
      </c>
      <c r="Q819" s="161">
        <v>3.5415505999999999E-2</v>
      </c>
      <c r="R819" s="161">
        <v>1.6979272E-3</v>
      </c>
      <c r="T819" s="89">
        <f t="shared" si="168"/>
        <v>0.63647416379310351</v>
      </c>
    </row>
    <row r="820" spans="1:20">
      <c r="A820" s="29" t="s">
        <v>52</v>
      </c>
      <c r="B820" s="194" t="s">
        <v>3657</v>
      </c>
      <c r="C820" s="87">
        <f t="shared" si="164"/>
        <v>0.36270422714</v>
      </c>
      <c r="D820" s="90">
        <f t="shared" si="165"/>
        <v>1.87970763E-2</v>
      </c>
      <c r="E820" s="90">
        <f t="shared" si="166"/>
        <v>0.2722043696</v>
      </c>
      <c r="F820" s="91">
        <f t="shared" si="167"/>
        <v>2.7643564240000001E-2</v>
      </c>
      <c r="G820" s="192">
        <v>4.4059216999999998E-2</v>
      </c>
      <c r="H820" s="161">
        <v>4.0817965000000001E-3</v>
      </c>
      <c r="I820" s="161">
        <v>0.26670472000000001</v>
      </c>
      <c r="J820" s="161">
        <v>1.4717689000000001E-2</v>
      </c>
      <c r="K820" s="161">
        <v>1.9045488000000001E-3</v>
      </c>
      <c r="L820" s="161">
        <v>2.1748384999999999E-3</v>
      </c>
      <c r="M820" s="161">
        <v>1.4178531E-3</v>
      </c>
      <c r="N820" s="161">
        <v>3.6480281999999998E-3</v>
      </c>
      <c r="O820" s="161">
        <v>5.8206334000000001E-4</v>
      </c>
      <c r="P820" s="161">
        <v>0</v>
      </c>
      <c r="Q820" s="161">
        <v>2.1515895E-2</v>
      </c>
      <c r="R820" s="161">
        <v>1.8975776999999999E-3</v>
      </c>
      <c r="T820" s="89">
        <f t="shared" si="168"/>
        <v>0.37982083620689649</v>
      </c>
    </row>
    <row r="821" spans="1:20">
      <c r="A821" s="29" t="s">
        <v>52</v>
      </c>
      <c r="B821" s="194" t="s">
        <v>3658</v>
      </c>
      <c r="C821" s="87">
        <f t="shared" si="164"/>
        <v>0.34745810572999997</v>
      </c>
      <c r="D821" s="90">
        <f t="shared" si="165"/>
        <v>1.49528519E-2</v>
      </c>
      <c r="E821" s="90">
        <f t="shared" si="166"/>
        <v>0.26863939179999996</v>
      </c>
      <c r="F821" s="91">
        <f t="shared" si="167"/>
        <v>1.7727080029999998E-2</v>
      </c>
      <c r="G821" s="192">
        <v>4.6138782000000003E-2</v>
      </c>
      <c r="H821" s="161">
        <v>2.9636683000000001E-3</v>
      </c>
      <c r="I821" s="161">
        <v>0.26443254999999999</v>
      </c>
      <c r="J821" s="161">
        <v>1.1233821999999999E-2</v>
      </c>
      <c r="K821" s="161">
        <v>1.3838896999999999E-3</v>
      </c>
      <c r="L821" s="161">
        <v>2.3351401999999999E-3</v>
      </c>
      <c r="M821" s="161">
        <v>1.2431734999999999E-3</v>
      </c>
      <c r="N821" s="161">
        <v>2.4050749E-3</v>
      </c>
      <c r="O821" s="161">
        <v>7.2947063000000005E-4</v>
      </c>
      <c r="P821" s="161">
        <v>0</v>
      </c>
      <c r="Q821" s="161">
        <v>1.261171E-2</v>
      </c>
      <c r="R821" s="161">
        <v>1.9808245000000001E-3</v>
      </c>
      <c r="T821" s="89">
        <f t="shared" si="168"/>
        <v>0.3977481206896552</v>
      </c>
    </row>
    <row r="822" spans="1:20">
      <c r="A822" s="29" t="s">
        <v>52</v>
      </c>
      <c r="B822" s="194" t="s">
        <v>3659</v>
      </c>
      <c r="C822" s="87">
        <f t="shared" si="164"/>
        <v>0.30920230044000002</v>
      </c>
      <c r="D822" s="90">
        <f t="shared" si="165"/>
        <v>1.1345435399999999E-2</v>
      </c>
      <c r="E822" s="90">
        <f t="shared" si="166"/>
        <v>0.2396984435</v>
      </c>
      <c r="F822" s="91">
        <f t="shared" si="167"/>
        <v>1.553100654E-2</v>
      </c>
      <c r="G822" s="192">
        <v>4.2627415000000002E-2</v>
      </c>
      <c r="H822" s="161">
        <v>2.323407E-3</v>
      </c>
      <c r="I822" s="161">
        <v>0.23636614</v>
      </c>
      <c r="J822" s="161">
        <v>8.2717851999999994E-3</v>
      </c>
      <c r="K822" s="161">
        <v>1.1164911000000001E-3</v>
      </c>
      <c r="L822" s="161">
        <v>1.9571591E-3</v>
      </c>
      <c r="M822" s="161">
        <v>1.0088965E-3</v>
      </c>
      <c r="N822" s="161">
        <v>1.7324237999999999E-3</v>
      </c>
      <c r="O822" s="161">
        <v>5.6038514000000003E-4</v>
      </c>
      <c r="P822" s="161">
        <v>0</v>
      </c>
      <c r="Q822" s="161">
        <v>1.1637221999999999E-2</v>
      </c>
      <c r="R822" s="161">
        <v>1.6009755999999999E-3</v>
      </c>
      <c r="T822" s="89">
        <f t="shared" si="168"/>
        <v>0.3674777155172414</v>
      </c>
    </row>
    <row r="823" spans="1:20">
      <c r="A823" s="29" t="s">
        <v>52</v>
      </c>
      <c r="B823" s="194" t="s">
        <v>3660</v>
      </c>
      <c r="C823" s="87">
        <f t="shared" si="164"/>
        <v>0.21767410307999999</v>
      </c>
      <c r="D823" s="90">
        <f t="shared" si="165"/>
        <v>1.5789185099999999E-2</v>
      </c>
      <c r="E823" s="90">
        <f t="shared" si="166"/>
        <v>0.13495376740000001</v>
      </c>
      <c r="F823" s="91">
        <f t="shared" si="167"/>
        <v>1.8495223580000001E-2</v>
      </c>
      <c r="G823" s="192">
        <v>4.8435926999999997E-2</v>
      </c>
      <c r="H823" s="161">
        <v>3.2229618000000002E-3</v>
      </c>
      <c r="I823" s="161">
        <v>0.13038230000000001</v>
      </c>
      <c r="J823" s="161">
        <v>1.1555538000000001E-2</v>
      </c>
      <c r="K823" s="161">
        <v>1.4444505000000001E-3</v>
      </c>
      <c r="L823" s="161">
        <v>2.7891966000000001E-3</v>
      </c>
      <c r="M823" s="161">
        <v>1.3485056E-3</v>
      </c>
      <c r="N823" s="161">
        <v>2.4037758000000002E-3</v>
      </c>
      <c r="O823" s="161">
        <v>8.6588867999999998E-4</v>
      </c>
      <c r="P823" s="161">
        <v>0</v>
      </c>
      <c r="Q823" s="161">
        <v>1.3057215E-2</v>
      </c>
      <c r="R823" s="161">
        <v>2.1683441E-3</v>
      </c>
      <c r="T823" s="89">
        <f t="shared" si="168"/>
        <v>0.41755109482758618</v>
      </c>
    </row>
    <row r="824" spans="1:20">
      <c r="A824" s="29" t="s">
        <v>52</v>
      </c>
      <c r="B824" s="194" t="s">
        <v>3661</v>
      </c>
      <c r="C824" s="87">
        <f t="shared" si="164"/>
        <v>0.51888282902000005</v>
      </c>
      <c r="D824" s="90">
        <f t="shared" si="165"/>
        <v>1.6844924399999999E-2</v>
      </c>
      <c r="E824" s="90">
        <f t="shared" si="166"/>
        <v>0.42455317180000002</v>
      </c>
      <c r="F824" s="91">
        <f t="shared" si="167"/>
        <v>3.0954869820000001E-2</v>
      </c>
      <c r="G824" s="192">
        <v>4.6529862999999998E-2</v>
      </c>
      <c r="H824" s="161">
        <v>4.4486596E-3</v>
      </c>
      <c r="I824" s="161">
        <v>0.41845326999999999</v>
      </c>
      <c r="J824" s="161">
        <v>1.2793084999999999E-2</v>
      </c>
      <c r="K824" s="161">
        <v>1.8223913999999999E-3</v>
      </c>
      <c r="L824" s="161">
        <v>2.2294480000000002E-3</v>
      </c>
      <c r="M824" s="161">
        <v>1.6512422000000001E-3</v>
      </c>
      <c r="N824" s="161">
        <v>3.1890837999999999E-3</v>
      </c>
      <c r="O824" s="161">
        <v>9.0026082000000003E-4</v>
      </c>
      <c r="P824" s="161">
        <v>0</v>
      </c>
      <c r="Q824" s="161">
        <v>2.1801699000000001E-2</v>
      </c>
      <c r="R824" s="161">
        <v>5.0638261999999996E-3</v>
      </c>
      <c r="T824" s="89">
        <f t="shared" si="168"/>
        <v>0.40111950862068962</v>
      </c>
    </row>
    <row r="825" spans="1:20">
      <c r="A825" s="29" t="s">
        <v>52</v>
      </c>
      <c r="B825" s="194" t="s">
        <v>3662</v>
      </c>
      <c r="C825" s="87">
        <f t="shared" si="164"/>
        <v>0.49682193950000009</v>
      </c>
      <c r="D825" s="90">
        <f t="shared" si="165"/>
        <v>2.0574541900000003E-2</v>
      </c>
      <c r="E825" s="90">
        <f t="shared" si="166"/>
        <v>0.38762939550000003</v>
      </c>
      <c r="F825" s="91">
        <f t="shared" si="167"/>
        <v>3.3535423100000003E-2</v>
      </c>
      <c r="G825" s="192">
        <v>5.5082579E-2</v>
      </c>
      <c r="H825" s="161">
        <v>4.6048638000000001E-3</v>
      </c>
      <c r="I825" s="161">
        <v>0.38123717000000001</v>
      </c>
      <c r="J825" s="161">
        <v>1.5721774000000001E-2</v>
      </c>
      <c r="K825" s="161">
        <v>2.0721951999999998E-3</v>
      </c>
      <c r="L825" s="161">
        <v>2.7805727000000001E-3</v>
      </c>
      <c r="M825" s="161">
        <v>1.7873616999999999E-3</v>
      </c>
      <c r="N825" s="161">
        <v>3.6483407000000002E-3</v>
      </c>
      <c r="O825" s="161">
        <v>1.0536472000000001E-3</v>
      </c>
      <c r="P825" s="161">
        <v>0</v>
      </c>
      <c r="Q825" s="161">
        <v>2.4232269000000001E-2</v>
      </c>
      <c r="R825" s="161">
        <v>4.6011662000000004E-3</v>
      </c>
      <c r="T825" s="89">
        <f t="shared" si="168"/>
        <v>0.4748498189655172</v>
      </c>
    </row>
    <row r="826" spans="1:20">
      <c r="A826" s="29" t="s">
        <v>52</v>
      </c>
      <c r="B826" s="194" t="s">
        <v>3663</v>
      </c>
      <c r="C826" s="87">
        <f t="shared" si="164"/>
        <v>0.56168203918000004</v>
      </c>
      <c r="D826" s="90">
        <f t="shared" si="165"/>
        <v>2.04436518E-2</v>
      </c>
      <c r="E826" s="90">
        <f t="shared" si="166"/>
        <v>0.43291125989999996</v>
      </c>
      <c r="F826" s="91">
        <f t="shared" si="167"/>
        <v>5.7749018479999997E-2</v>
      </c>
      <c r="G826" s="192">
        <v>5.0578109000000003E-2</v>
      </c>
      <c r="H826" s="161">
        <v>5.1780862999999998E-3</v>
      </c>
      <c r="I826" s="161">
        <v>0.42595106999999999</v>
      </c>
      <c r="J826" s="161">
        <v>1.5306024E-2</v>
      </c>
      <c r="K826" s="161">
        <v>2.3899001E-3</v>
      </c>
      <c r="L826" s="161">
        <v>2.7477277E-3</v>
      </c>
      <c r="M826" s="161">
        <v>1.7821035999999999E-3</v>
      </c>
      <c r="N826" s="161">
        <v>4.4330217000000003E-3</v>
      </c>
      <c r="O826" s="161">
        <v>7.8086178000000002E-4</v>
      </c>
      <c r="P826" s="161">
        <v>0</v>
      </c>
      <c r="Q826" s="161">
        <v>4.0773402E-2</v>
      </c>
      <c r="R826" s="161">
        <v>1.1761733E-2</v>
      </c>
      <c r="T826" s="89">
        <f t="shared" si="168"/>
        <v>0.43601818103448275</v>
      </c>
    </row>
    <row r="827" spans="1:20">
      <c r="A827" s="29" t="s">
        <v>52</v>
      </c>
      <c r="B827" s="194" t="s">
        <v>3664</v>
      </c>
      <c r="C827" s="87">
        <f t="shared" si="164"/>
        <v>0.52329777663999999</v>
      </c>
      <c r="D827" s="90">
        <f t="shared" si="165"/>
        <v>1.8905169699999998E-2</v>
      </c>
      <c r="E827" s="90">
        <f t="shared" si="166"/>
        <v>0.41627519369999999</v>
      </c>
      <c r="F827" s="91">
        <f t="shared" si="167"/>
        <v>4.1379995240000002E-2</v>
      </c>
      <c r="G827" s="192">
        <v>4.6737418000000003E-2</v>
      </c>
      <c r="H827" s="161">
        <v>5.5391384E-3</v>
      </c>
      <c r="I827" s="161">
        <v>0.40908733000000003</v>
      </c>
      <c r="J827" s="161">
        <v>1.4513813E-2</v>
      </c>
      <c r="K827" s="161">
        <v>2.0973942999999999E-3</v>
      </c>
      <c r="L827" s="161">
        <v>2.2939623999999998E-3</v>
      </c>
      <c r="M827" s="161">
        <v>1.6487253000000001E-3</v>
      </c>
      <c r="N827" s="161">
        <v>3.9119677000000004E-3</v>
      </c>
      <c r="O827" s="161">
        <v>8.8645553999999998E-4</v>
      </c>
      <c r="P827" s="161">
        <v>0</v>
      </c>
      <c r="Q827" s="161">
        <v>3.2939680999999998E-2</v>
      </c>
      <c r="R827" s="161">
        <v>3.641891E-3</v>
      </c>
      <c r="T827" s="89">
        <f t="shared" si="168"/>
        <v>0.40290877586206897</v>
      </c>
    </row>
    <row r="828" spans="1:20">
      <c r="A828" s="29" t="s">
        <v>52</v>
      </c>
      <c r="B828" s="194" t="s">
        <v>3665</v>
      </c>
      <c r="C828" s="87">
        <f t="shared" si="164"/>
        <v>0.25017459178000001</v>
      </c>
      <c r="D828" s="90">
        <f t="shared" si="165"/>
        <v>1.1895772999999998E-2</v>
      </c>
      <c r="E828" s="90">
        <f t="shared" si="166"/>
        <v>9.2304933199999994E-2</v>
      </c>
      <c r="F828" s="91">
        <f t="shared" si="167"/>
        <v>0.10866114357999999</v>
      </c>
      <c r="G828" s="192">
        <v>3.7312742000000003E-2</v>
      </c>
      <c r="H828" s="161">
        <v>3.6801198000000002E-3</v>
      </c>
      <c r="I828" s="161">
        <v>8.7072003999999995E-2</v>
      </c>
      <c r="J828" s="161">
        <v>7.7945172999999996E-3</v>
      </c>
      <c r="K828" s="161">
        <v>1.4407955999999999E-3</v>
      </c>
      <c r="L828" s="161">
        <v>2.6604600999999999E-3</v>
      </c>
      <c r="M828" s="161">
        <v>1.5528094E-3</v>
      </c>
      <c r="N828" s="161">
        <v>2.9837328000000001E-3</v>
      </c>
      <c r="O828" s="161">
        <v>5.8697777999999995E-4</v>
      </c>
      <c r="P828" s="161">
        <v>0</v>
      </c>
      <c r="Q828" s="161">
        <v>1.3288362999999999E-2</v>
      </c>
      <c r="R828" s="161">
        <v>9.180207E-2</v>
      </c>
      <c r="T828" s="89">
        <f t="shared" si="168"/>
        <v>0.32166156896551723</v>
      </c>
    </row>
    <row r="829" spans="1:20">
      <c r="A829" s="29" t="s">
        <v>52</v>
      </c>
      <c r="B829" s="194" t="s">
        <v>3666</v>
      </c>
      <c r="C829" s="87">
        <f t="shared" si="164"/>
        <v>0.11795988476000001</v>
      </c>
      <c r="D829" s="90">
        <f t="shared" si="165"/>
        <v>6.2601591700000006E-3</v>
      </c>
      <c r="E829" s="90">
        <f t="shared" si="166"/>
        <v>8.4954289670000002E-2</v>
      </c>
      <c r="F829" s="91">
        <f t="shared" si="167"/>
        <v>1.1763850919999999E-2</v>
      </c>
      <c r="G829" s="192">
        <v>1.4981585E-2</v>
      </c>
      <c r="H829" s="161">
        <v>1.4241220000000001E-3</v>
      </c>
      <c r="I829" s="161">
        <v>8.3026505E-2</v>
      </c>
      <c r="J829" s="161">
        <v>4.7223051E-3</v>
      </c>
      <c r="K829" s="161">
        <v>6.5612783999999995E-4</v>
      </c>
      <c r="L829" s="161">
        <v>8.8172623000000005E-4</v>
      </c>
      <c r="M829" s="161">
        <v>5.0366267000000002E-4</v>
      </c>
      <c r="N829" s="161">
        <v>1.3358498999999999E-3</v>
      </c>
      <c r="O829" s="161">
        <v>3.4400081999999999E-4</v>
      </c>
      <c r="P829" s="161">
        <v>0</v>
      </c>
      <c r="Q829" s="161">
        <v>6.6337727000000003E-3</v>
      </c>
      <c r="R829" s="161">
        <v>3.4502274999999999E-3</v>
      </c>
      <c r="T829" s="89">
        <f t="shared" si="168"/>
        <v>0.1291515948275862</v>
      </c>
    </row>
    <row r="830" spans="1:20">
      <c r="A830" s="29" t="s">
        <v>52</v>
      </c>
      <c r="B830" s="194" t="s">
        <v>3667</v>
      </c>
      <c r="C830" s="87">
        <f t="shared" si="164"/>
        <v>0.12473217184</v>
      </c>
      <c r="D830" s="90">
        <f t="shared" si="165"/>
        <v>5.6575836899999997E-3</v>
      </c>
      <c r="E830" s="90">
        <f t="shared" si="166"/>
        <v>9.0662020850000011E-2</v>
      </c>
      <c r="F830" s="91">
        <f t="shared" si="167"/>
        <v>1.10965613E-2</v>
      </c>
      <c r="G830" s="192">
        <v>1.7316005999999998E-2</v>
      </c>
      <c r="H830" s="161">
        <v>1.2055308000000001E-3</v>
      </c>
      <c r="I830" s="161">
        <v>8.8917217000000007E-2</v>
      </c>
      <c r="J830" s="161">
        <v>4.0752953999999997E-3</v>
      </c>
      <c r="K830" s="161">
        <v>5.5116829000000003E-4</v>
      </c>
      <c r="L830" s="161">
        <v>1.03112E-3</v>
      </c>
      <c r="M830" s="161">
        <v>5.3927304999999996E-4</v>
      </c>
      <c r="N830" s="161">
        <v>1.0574871E-3</v>
      </c>
      <c r="O830" s="161">
        <v>4.1152130000000003E-4</v>
      </c>
      <c r="P830" s="161">
        <v>0</v>
      </c>
      <c r="Q830" s="161">
        <v>4.1953696999999998E-3</v>
      </c>
      <c r="R830" s="161">
        <v>5.4321832000000002E-3</v>
      </c>
      <c r="T830" s="89">
        <f t="shared" si="168"/>
        <v>0.14927591379310343</v>
      </c>
    </row>
    <row r="831" spans="1:20">
      <c r="A831" s="29" t="s">
        <v>52</v>
      </c>
      <c r="B831" s="194" t="s">
        <v>3668</v>
      </c>
      <c r="C831" s="87">
        <f t="shared" si="164"/>
        <v>0.11554560729000002</v>
      </c>
      <c r="D831" s="90">
        <f t="shared" si="165"/>
        <v>4.5651173100000001E-3</v>
      </c>
      <c r="E831" s="90">
        <f t="shared" si="166"/>
        <v>8.1606251820000003E-2</v>
      </c>
      <c r="F831" s="91">
        <f t="shared" si="167"/>
        <v>1.3439904160000002E-2</v>
      </c>
      <c r="G831" s="192">
        <v>1.5934334000000001E-2</v>
      </c>
      <c r="H831" s="161">
        <v>1.0153587000000001E-3</v>
      </c>
      <c r="I831" s="161">
        <v>8.0159453000000006E-2</v>
      </c>
      <c r="J831" s="161">
        <v>3.0691058000000002E-3</v>
      </c>
      <c r="K831" s="161">
        <v>4.8870190999999996E-4</v>
      </c>
      <c r="L831" s="161">
        <v>1.0073096000000001E-3</v>
      </c>
      <c r="M831" s="161">
        <v>4.3144012000000001E-4</v>
      </c>
      <c r="N831" s="161">
        <v>9.3724056000000003E-4</v>
      </c>
      <c r="O831" s="161">
        <v>1.1596866E-3</v>
      </c>
      <c r="P831" s="161">
        <v>0</v>
      </c>
      <c r="Q831" s="161">
        <v>3.9016392000000002E-3</v>
      </c>
      <c r="R831" s="161">
        <v>7.4413378000000004E-3</v>
      </c>
      <c r="T831" s="89">
        <f t="shared" si="168"/>
        <v>0.13736494827586207</v>
      </c>
    </row>
    <row r="832" spans="1:20">
      <c r="A832" s="29" t="s">
        <v>52</v>
      </c>
      <c r="B832" s="194" t="s">
        <v>3669</v>
      </c>
      <c r="C832" s="87">
        <f t="shared" si="164"/>
        <v>7.9204010050000009E-2</v>
      </c>
      <c r="D832" s="90">
        <f t="shared" si="165"/>
        <v>5.5365539600000001E-3</v>
      </c>
      <c r="E832" s="90">
        <f t="shared" si="166"/>
        <v>4.4643954640000004E-2</v>
      </c>
      <c r="F832" s="91">
        <f t="shared" si="167"/>
        <v>1.189381445E-2</v>
      </c>
      <c r="G832" s="192">
        <v>1.7129687000000001E-2</v>
      </c>
      <c r="H832" s="161">
        <v>1.2328907E-3</v>
      </c>
      <c r="I832" s="161">
        <v>4.2917569000000003E-2</v>
      </c>
      <c r="J832" s="161">
        <v>3.9355518999999997E-3</v>
      </c>
      <c r="K832" s="161">
        <v>5.2516716000000001E-4</v>
      </c>
      <c r="L832" s="161">
        <v>1.0758349E-3</v>
      </c>
      <c r="M832" s="161">
        <v>4.9349493999999996E-4</v>
      </c>
      <c r="N832" s="161">
        <v>9.4019689000000004E-4</v>
      </c>
      <c r="O832" s="161">
        <v>4.3354405999999999E-4</v>
      </c>
      <c r="P832" s="161">
        <v>0</v>
      </c>
      <c r="Q832" s="161">
        <v>4.2668395000000003E-3</v>
      </c>
      <c r="R832" s="161">
        <v>6.2532339999999999E-3</v>
      </c>
      <c r="T832" s="89">
        <f t="shared" si="168"/>
        <v>0.14766971551724137</v>
      </c>
    </row>
    <row r="833" spans="1:20">
      <c r="A833" s="29" t="s">
        <v>52</v>
      </c>
      <c r="B833" s="194" t="s">
        <v>3670</v>
      </c>
      <c r="C833" s="87">
        <f t="shared" si="164"/>
        <v>0.23803286838000001</v>
      </c>
      <c r="D833" s="90">
        <f t="shared" si="165"/>
        <v>7.6618606200000005E-3</v>
      </c>
      <c r="E833" s="90">
        <f t="shared" si="166"/>
        <v>0.16130280804000002</v>
      </c>
      <c r="F833" s="91">
        <f t="shared" si="167"/>
        <v>4.8563685719999999E-2</v>
      </c>
      <c r="G833" s="192">
        <v>2.0504514000000001E-2</v>
      </c>
      <c r="H833" s="161">
        <v>2.2380034999999999E-3</v>
      </c>
      <c r="I833" s="161">
        <v>0.15827498000000001</v>
      </c>
      <c r="J833" s="161">
        <v>5.3339470000000003E-3</v>
      </c>
      <c r="K833" s="161">
        <v>8.8803552E-4</v>
      </c>
      <c r="L833" s="161">
        <v>1.4398780999999999E-3</v>
      </c>
      <c r="M833" s="161">
        <v>7.8982453999999996E-4</v>
      </c>
      <c r="N833" s="161">
        <v>1.7969647999999999E-3</v>
      </c>
      <c r="O833" s="161">
        <v>6.1753432000000001E-4</v>
      </c>
      <c r="P833" s="161">
        <v>0</v>
      </c>
      <c r="Q833" s="161">
        <v>8.0860285999999996E-3</v>
      </c>
      <c r="R833" s="161">
        <v>3.8063158E-2</v>
      </c>
      <c r="T833" s="89">
        <f t="shared" si="168"/>
        <v>0.17676305172413795</v>
      </c>
    </row>
    <row r="834" spans="1:20">
      <c r="A834" s="29" t="s">
        <v>52</v>
      </c>
      <c r="B834" s="194" t="s">
        <v>3671</v>
      </c>
      <c r="C834" s="87">
        <f t="shared" si="164"/>
        <v>0.13601258852000001</v>
      </c>
      <c r="D834" s="90">
        <f t="shared" si="165"/>
        <v>5.7976892599999998E-3</v>
      </c>
      <c r="E834" s="90">
        <f t="shared" si="166"/>
        <v>0.10310828766999999</v>
      </c>
      <c r="F834" s="91">
        <f t="shared" si="167"/>
        <v>1.0919236590000001E-2</v>
      </c>
      <c r="G834" s="192">
        <v>1.6187375E-2</v>
      </c>
      <c r="H834" s="161">
        <v>1.4869808E-3</v>
      </c>
      <c r="I834" s="161">
        <v>0.10105604</v>
      </c>
      <c r="J834" s="161">
        <v>4.3067768999999999E-3</v>
      </c>
      <c r="K834" s="161">
        <v>5.9549693000000002E-4</v>
      </c>
      <c r="L834" s="161">
        <v>8.9541543000000001E-4</v>
      </c>
      <c r="M834" s="161">
        <v>5.6526687000000003E-4</v>
      </c>
      <c r="N834" s="161">
        <v>1.0927653E-3</v>
      </c>
      <c r="O834" s="161">
        <v>3.1959308999999998E-4</v>
      </c>
      <c r="P834" s="161">
        <v>0</v>
      </c>
      <c r="Q834" s="161">
        <v>6.3888316000000004E-3</v>
      </c>
      <c r="R834" s="161">
        <v>3.1180466E-3</v>
      </c>
      <c r="T834" s="89">
        <f t="shared" si="168"/>
        <v>0.13954633620689655</v>
      </c>
    </row>
    <row r="835" spans="1:20">
      <c r="A835" s="29" t="s">
        <v>52</v>
      </c>
      <c r="B835" s="194" t="s">
        <v>3672</v>
      </c>
      <c r="C835" s="87">
        <f t="shared" si="164"/>
        <v>0.20009996524000004</v>
      </c>
      <c r="D835" s="90">
        <f t="shared" si="165"/>
        <v>8.2244447999999994E-3</v>
      </c>
      <c r="E835" s="90">
        <f t="shared" si="166"/>
        <v>0.14577767941000003</v>
      </c>
      <c r="F835" s="91">
        <f t="shared" si="167"/>
        <v>2.5450837029999999E-2</v>
      </c>
      <c r="G835" s="192">
        <v>2.0647004E-2</v>
      </c>
      <c r="H835" s="161">
        <v>2.3209845000000001E-3</v>
      </c>
      <c r="I835" s="161">
        <v>0.14268468000000001</v>
      </c>
      <c r="J835" s="161">
        <v>5.7878362999999999E-3</v>
      </c>
      <c r="K835" s="161">
        <v>1.0203877E-3</v>
      </c>
      <c r="L835" s="161">
        <v>1.4162208E-3</v>
      </c>
      <c r="M835" s="161">
        <v>7.7201490999999995E-4</v>
      </c>
      <c r="N835" s="161">
        <v>2.0048123E-3</v>
      </c>
      <c r="O835" s="161">
        <v>6.1466543000000004E-4</v>
      </c>
      <c r="P835" s="161">
        <v>0</v>
      </c>
      <c r="Q835" s="161">
        <v>1.3378484E-2</v>
      </c>
      <c r="R835" s="161">
        <v>9.4528753E-3</v>
      </c>
      <c r="T835" s="89">
        <f t="shared" si="168"/>
        <v>0.17799141379310343</v>
      </c>
    </row>
    <row r="836" spans="1:20">
      <c r="A836" s="29" t="s">
        <v>52</v>
      </c>
      <c r="B836" s="194" t="s">
        <v>3673</v>
      </c>
      <c r="C836" s="87">
        <f t="shared" si="164"/>
        <v>0.20034497343999999</v>
      </c>
      <c r="D836" s="90">
        <f t="shared" si="165"/>
        <v>7.8788086600000001E-3</v>
      </c>
      <c r="E836" s="90">
        <f t="shared" si="166"/>
        <v>0.14457915608000002</v>
      </c>
      <c r="F836" s="91">
        <f t="shared" si="167"/>
        <v>2.8447390699999998E-2</v>
      </c>
      <c r="G836" s="192">
        <v>1.9439617999999999E-2</v>
      </c>
      <c r="H836" s="161">
        <v>2.87214E-3</v>
      </c>
      <c r="I836" s="161">
        <v>0.14094068000000001</v>
      </c>
      <c r="J836" s="161">
        <v>5.6171846999999997E-3</v>
      </c>
      <c r="K836" s="161">
        <v>8.8761326000000003E-4</v>
      </c>
      <c r="L836" s="161">
        <v>1.3740107E-3</v>
      </c>
      <c r="M836" s="161">
        <v>7.6633607999999995E-4</v>
      </c>
      <c r="N836" s="161">
        <v>1.8546649000000001E-3</v>
      </c>
      <c r="O836" s="161">
        <v>1.3004638E-3</v>
      </c>
      <c r="P836" s="161">
        <v>0</v>
      </c>
      <c r="Q836" s="161">
        <v>1.1078978999999999E-2</v>
      </c>
      <c r="R836" s="161">
        <v>1.4213283E-2</v>
      </c>
      <c r="T836" s="89">
        <f t="shared" si="168"/>
        <v>0.16758291379310342</v>
      </c>
    </row>
    <row r="837" spans="1:20">
      <c r="A837" s="29" t="s">
        <v>52</v>
      </c>
      <c r="B837" s="194" t="s">
        <v>3674</v>
      </c>
      <c r="C837" s="87">
        <f t="shared" si="164"/>
        <v>0.31143746786000004</v>
      </c>
      <c r="D837" s="90">
        <f t="shared" si="165"/>
        <v>1.5025124210000001E-2</v>
      </c>
      <c r="E837" s="90">
        <f t="shared" si="166"/>
        <v>0.11824547767</v>
      </c>
      <c r="F837" s="91">
        <f t="shared" si="167"/>
        <v>1.171962598E-2</v>
      </c>
      <c r="G837" s="192">
        <v>0.16644724</v>
      </c>
      <c r="H837" s="161">
        <v>2.0131827999999999E-3</v>
      </c>
      <c r="I837" s="161">
        <v>0.11576055</v>
      </c>
      <c r="J837" s="161">
        <v>1.0153321E-2</v>
      </c>
      <c r="K837" s="161">
        <v>3.9709866000000003E-3</v>
      </c>
      <c r="L837" s="161">
        <v>9.0081660999999998E-4</v>
      </c>
      <c r="M837" s="161">
        <v>4.7174487000000001E-4</v>
      </c>
      <c r="N837" s="161">
        <v>9.9890646000000004E-4</v>
      </c>
      <c r="O837" s="161">
        <v>2.0416622E-4</v>
      </c>
      <c r="P837" s="161">
        <v>0</v>
      </c>
      <c r="Q837" s="161">
        <v>9.2533353000000002E-3</v>
      </c>
      <c r="R837" s="161">
        <v>1.263218E-3</v>
      </c>
      <c r="T837" s="89">
        <f t="shared" si="168"/>
        <v>1.43489</v>
      </c>
    </row>
    <row r="838" spans="1:20">
      <c r="A838" s="29" t="s">
        <v>52</v>
      </c>
      <c r="B838" s="194" t="s">
        <v>3675</v>
      </c>
      <c r="C838" s="87">
        <f t="shared" si="164"/>
        <v>0.17393583531000001</v>
      </c>
      <c r="D838" s="90">
        <f t="shared" si="165"/>
        <v>1.0448226999999999E-2</v>
      </c>
      <c r="E838" s="90">
        <f t="shared" si="166"/>
        <v>0.10908630307999999</v>
      </c>
      <c r="F838" s="91">
        <f t="shared" si="167"/>
        <v>1.9848320230000001E-2</v>
      </c>
      <c r="G838" s="192">
        <v>3.4552985000000001E-2</v>
      </c>
      <c r="H838" s="161">
        <v>2.4007846000000002E-3</v>
      </c>
      <c r="I838" s="161">
        <v>0.10586139999999999</v>
      </c>
      <c r="J838" s="161">
        <v>7.9350659999999993E-3</v>
      </c>
      <c r="K838" s="161">
        <v>1.2398928999999999E-3</v>
      </c>
      <c r="L838" s="161">
        <v>1.2732681E-3</v>
      </c>
      <c r="M838" s="161">
        <v>8.2411848000000002E-4</v>
      </c>
      <c r="N838" s="161">
        <v>2.1387246E-3</v>
      </c>
      <c r="O838" s="161">
        <v>3.4047095E-4</v>
      </c>
      <c r="P838" s="161">
        <v>0</v>
      </c>
      <c r="Q838" s="161">
        <v>1.6574492999999999E-2</v>
      </c>
      <c r="R838" s="161">
        <v>7.9463167999999995E-4</v>
      </c>
      <c r="T838" s="89">
        <f t="shared" si="168"/>
        <v>0.29787056034482756</v>
      </c>
    </row>
    <row r="839" spans="1:20">
      <c r="A839" s="29" t="s">
        <v>52</v>
      </c>
      <c r="B839" s="194" t="s">
        <v>3676</v>
      </c>
      <c r="C839" s="87">
        <f t="shared" si="164"/>
        <v>0.16972148331</v>
      </c>
      <c r="D839" s="90">
        <f t="shared" si="165"/>
        <v>8.79578336E-3</v>
      </c>
      <c r="E839" s="90">
        <f t="shared" si="166"/>
        <v>0.12737356076</v>
      </c>
      <c r="F839" s="91">
        <f t="shared" si="167"/>
        <v>1.2935352190000001E-2</v>
      </c>
      <c r="G839" s="192">
        <v>2.0616787000000001E-2</v>
      </c>
      <c r="H839" s="161">
        <v>1.9100097000000001E-3</v>
      </c>
      <c r="I839" s="161">
        <v>0.12480009</v>
      </c>
      <c r="J839" s="161">
        <v>6.886901E-3</v>
      </c>
      <c r="K839" s="161">
        <v>8.9120235999999998E-4</v>
      </c>
      <c r="L839" s="161">
        <v>1.01768E-3</v>
      </c>
      <c r="M839" s="161">
        <v>6.6346106000000004E-4</v>
      </c>
      <c r="N839" s="161">
        <v>1.7070348999999999E-3</v>
      </c>
      <c r="O839" s="161">
        <v>2.7236698E-4</v>
      </c>
      <c r="P839" s="161">
        <v>0</v>
      </c>
      <c r="Q839" s="161">
        <v>1.0068010000000001E-2</v>
      </c>
      <c r="R839" s="161">
        <v>8.8794030999999999E-4</v>
      </c>
      <c r="T839" s="89">
        <f t="shared" si="168"/>
        <v>0.1777309224137931</v>
      </c>
    </row>
    <row r="840" spans="1:20">
      <c r="A840" s="29" t="s">
        <v>52</v>
      </c>
      <c r="B840" s="194" t="s">
        <v>3677</v>
      </c>
      <c r="C840" s="87">
        <f t="shared" si="164"/>
        <v>0.16258420148</v>
      </c>
      <c r="D840" s="90">
        <f t="shared" si="165"/>
        <v>6.9968076300000008E-3</v>
      </c>
      <c r="E840" s="90">
        <f t="shared" si="166"/>
        <v>0.12570298478</v>
      </c>
      <c r="F840" s="91">
        <f t="shared" si="167"/>
        <v>8.2949370699999993E-3</v>
      </c>
      <c r="G840" s="192">
        <v>2.1589471999999998E-2</v>
      </c>
      <c r="H840" s="161">
        <v>1.3867733000000001E-3</v>
      </c>
      <c r="I840" s="161">
        <v>0.1237345</v>
      </c>
      <c r="J840" s="161">
        <v>5.2565820000000001E-3</v>
      </c>
      <c r="K840" s="161">
        <v>6.4755602999999997E-4</v>
      </c>
      <c r="L840" s="161">
        <v>1.0926696000000001E-3</v>
      </c>
      <c r="M840" s="161">
        <v>5.8171147999999998E-4</v>
      </c>
      <c r="N840" s="161">
        <v>1.1253936999999999E-3</v>
      </c>
      <c r="O840" s="161">
        <v>3.4133725999999998E-4</v>
      </c>
      <c r="P840" s="161">
        <v>0</v>
      </c>
      <c r="Q840" s="161">
        <v>5.9013295999999996E-3</v>
      </c>
      <c r="R840" s="161">
        <v>9.2687651E-4</v>
      </c>
      <c r="T840" s="89">
        <f t="shared" si="168"/>
        <v>0.18611613793103446</v>
      </c>
    </row>
    <row r="841" spans="1:20">
      <c r="A841" s="29" t="s">
        <v>52</v>
      </c>
      <c r="B841" s="194" t="s">
        <v>3678</v>
      </c>
      <c r="C841" s="87">
        <f t="shared" si="164"/>
        <v>0.14470571864000001</v>
      </c>
      <c r="D841" s="90">
        <f t="shared" si="165"/>
        <v>5.3096288500000003E-3</v>
      </c>
      <c r="E841" s="90">
        <f t="shared" si="166"/>
        <v>0.11217812775</v>
      </c>
      <c r="F841" s="91">
        <f t="shared" si="167"/>
        <v>7.26846304E-3</v>
      </c>
      <c r="G841" s="192">
        <v>1.9949498999999999E-2</v>
      </c>
      <c r="H841" s="161">
        <v>1.0873472999999999E-3</v>
      </c>
      <c r="I841" s="161">
        <v>0.11061862</v>
      </c>
      <c r="J841" s="161">
        <v>3.8711700000000002E-3</v>
      </c>
      <c r="K841" s="161">
        <v>5.2251440999999995E-4</v>
      </c>
      <c r="L841" s="161">
        <v>9.1594444E-4</v>
      </c>
      <c r="M841" s="161">
        <v>4.7216045E-4</v>
      </c>
      <c r="N841" s="161">
        <v>8.1076898999999996E-4</v>
      </c>
      <c r="O841" s="161">
        <v>2.6225852E-4</v>
      </c>
      <c r="P841" s="161">
        <v>0</v>
      </c>
      <c r="Q841" s="161">
        <v>5.4461839000000001E-3</v>
      </c>
      <c r="R841" s="161">
        <v>7.4925163000000002E-4</v>
      </c>
      <c r="T841" s="89">
        <f t="shared" si="168"/>
        <v>0.1719784396551724</v>
      </c>
    </row>
    <row r="842" spans="1:20">
      <c r="A842" s="29" t="s">
        <v>52</v>
      </c>
      <c r="B842" s="194" t="s">
        <v>3679</v>
      </c>
      <c r="C842" s="87">
        <f t="shared" si="164"/>
        <v>0.10185000981999999</v>
      </c>
      <c r="D842" s="90">
        <f t="shared" si="165"/>
        <v>7.3877814800000002E-3</v>
      </c>
      <c r="E842" s="90">
        <f t="shared" si="166"/>
        <v>6.3145050839999994E-2</v>
      </c>
      <c r="F842" s="91">
        <f t="shared" si="167"/>
        <v>8.6539405000000003E-3</v>
      </c>
      <c r="G842" s="192">
        <v>2.2663236999999999E-2</v>
      </c>
      <c r="H842" s="161">
        <v>1.5080282000000001E-3</v>
      </c>
      <c r="I842" s="161">
        <v>6.1006054999999997E-2</v>
      </c>
      <c r="J842" s="161">
        <v>5.4068522000000003E-3</v>
      </c>
      <c r="K842" s="161">
        <v>6.7586038000000002E-4</v>
      </c>
      <c r="L842" s="161">
        <v>1.3050689E-3</v>
      </c>
      <c r="M842" s="161">
        <v>6.3096764000000001E-4</v>
      </c>
      <c r="N842" s="161">
        <v>1.12473E-3</v>
      </c>
      <c r="O842" s="161">
        <v>4.0515050000000002E-4</v>
      </c>
      <c r="P842" s="161">
        <v>0</v>
      </c>
      <c r="Q842" s="161">
        <v>6.1094888E-3</v>
      </c>
      <c r="R842" s="161">
        <v>1.0145712E-3</v>
      </c>
      <c r="T842" s="89">
        <f t="shared" si="168"/>
        <v>0.19537273275862066</v>
      </c>
    </row>
    <row r="843" spans="1:20">
      <c r="A843" s="29" t="s">
        <v>52</v>
      </c>
      <c r="B843" s="194" t="s">
        <v>3680</v>
      </c>
      <c r="C843" s="87">
        <f t="shared" si="164"/>
        <v>0.24287440064000002</v>
      </c>
      <c r="D843" s="90">
        <f t="shared" si="165"/>
        <v>7.8846332599999992E-3</v>
      </c>
      <c r="E843" s="90">
        <f t="shared" si="166"/>
        <v>0.19872135172000002</v>
      </c>
      <c r="F843" s="91">
        <f t="shared" si="167"/>
        <v>1.448910066E-2</v>
      </c>
      <c r="G843" s="192">
        <v>2.1779315E-2</v>
      </c>
      <c r="H843" s="161">
        <v>2.0822918999999999E-3</v>
      </c>
      <c r="I843" s="161">
        <v>0.19586616000000001</v>
      </c>
      <c r="J843" s="161">
        <v>5.9880816999999999E-3</v>
      </c>
      <c r="K843" s="161">
        <v>8.5300996000000002E-4</v>
      </c>
      <c r="L843" s="161">
        <v>1.0435416E-3</v>
      </c>
      <c r="M843" s="161">
        <v>7.7289982000000004E-4</v>
      </c>
      <c r="N843" s="161">
        <v>1.4927199999999999E-3</v>
      </c>
      <c r="O843" s="161">
        <v>4.2138666000000001E-4</v>
      </c>
      <c r="P843" s="161">
        <v>0</v>
      </c>
      <c r="Q843" s="161">
        <v>1.020476E-2</v>
      </c>
      <c r="R843" s="161">
        <v>2.3702340000000001E-3</v>
      </c>
      <c r="T843" s="89">
        <f t="shared" si="168"/>
        <v>0.18775271551724138</v>
      </c>
    </row>
    <row r="844" spans="1:20">
      <c r="A844" s="29" t="s">
        <v>52</v>
      </c>
      <c r="B844" s="194" t="s">
        <v>3681</v>
      </c>
      <c r="C844" s="87">
        <f t="shared" si="164"/>
        <v>0.23248444453999997</v>
      </c>
      <c r="D844" s="90">
        <f t="shared" si="165"/>
        <v>9.6277167199999986E-3</v>
      </c>
      <c r="E844" s="90">
        <f t="shared" si="166"/>
        <v>0.18138853830999999</v>
      </c>
      <c r="F844" s="91">
        <f t="shared" si="167"/>
        <v>1.5692672510000002E-2</v>
      </c>
      <c r="G844" s="192">
        <v>2.5775517000000001E-2</v>
      </c>
      <c r="H844" s="161">
        <v>2.1548145999999999E-3</v>
      </c>
      <c r="I844" s="161">
        <v>0.17839733999999999</v>
      </c>
      <c r="J844" s="161">
        <v>7.3568970999999999E-3</v>
      </c>
      <c r="K844" s="161">
        <v>9.6966961999999995E-4</v>
      </c>
      <c r="L844" s="161">
        <v>1.30115E-3</v>
      </c>
      <c r="M844" s="161">
        <v>8.3638370999999999E-4</v>
      </c>
      <c r="N844" s="161">
        <v>1.7072162E-3</v>
      </c>
      <c r="O844" s="161">
        <v>4.9304701E-4</v>
      </c>
      <c r="P844" s="161">
        <v>0</v>
      </c>
      <c r="Q844" s="161">
        <v>1.1339325000000001E-2</v>
      </c>
      <c r="R844" s="161">
        <v>2.1530843000000001E-3</v>
      </c>
      <c r="T844" s="89">
        <f t="shared" si="168"/>
        <v>0.22220273275862068</v>
      </c>
    </row>
    <row r="845" spans="1:20">
      <c r="A845" s="29" t="s">
        <v>52</v>
      </c>
      <c r="B845" s="194" t="s">
        <v>3682</v>
      </c>
      <c r="C845" s="87">
        <f t="shared" si="164"/>
        <v>0.26291093429999995</v>
      </c>
      <c r="D845" s="90">
        <f t="shared" si="165"/>
        <v>9.5692209999999993E-3</v>
      </c>
      <c r="E845" s="90">
        <f t="shared" si="166"/>
        <v>0.20263618087999999</v>
      </c>
      <c r="F845" s="91">
        <f t="shared" si="167"/>
        <v>2.7031038419999997E-2</v>
      </c>
      <c r="G845" s="192">
        <v>2.3674494000000001E-2</v>
      </c>
      <c r="H845" s="161">
        <v>2.4237476000000002E-3</v>
      </c>
      <c r="I845" s="161">
        <v>0.19937827</v>
      </c>
      <c r="J845" s="161">
        <v>7.1644111000000003E-3</v>
      </c>
      <c r="K845" s="161">
        <v>1.1186593E-3</v>
      </c>
      <c r="L845" s="161">
        <v>1.2861506E-3</v>
      </c>
      <c r="M845" s="161">
        <v>8.3416328000000004E-4</v>
      </c>
      <c r="N845" s="161">
        <v>2.0749993999999998E-3</v>
      </c>
      <c r="O845" s="161">
        <v>3.6550412000000001E-4</v>
      </c>
      <c r="P845" s="161">
        <v>0</v>
      </c>
      <c r="Q845" s="161">
        <v>1.9085128E-2</v>
      </c>
      <c r="R845" s="161">
        <v>5.5054068999999999E-3</v>
      </c>
      <c r="T845" s="89">
        <f t="shared" si="168"/>
        <v>0.20409046551724139</v>
      </c>
    </row>
    <row r="846" spans="1:20">
      <c r="A846" s="29" t="s">
        <v>52</v>
      </c>
      <c r="B846" s="194" t="s">
        <v>3683</v>
      </c>
      <c r="C846" s="87">
        <f t="shared" si="164"/>
        <v>0.24493678481</v>
      </c>
      <c r="D846" s="90">
        <f t="shared" si="165"/>
        <v>8.8488271999999993E-3</v>
      </c>
      <c r="E846" s="90">
        <f t="shared" si="166"/>
        <v>0.19484337939000002</v>
      </c>
      <c r="F846" s="91">
        <f t="shared" si="167"/>
        <v>1.9368481219999997E-2</v>
      </c>
      <c r="G846" s="192">
        <v>2.1876097000000001E-2</v>
      </c>
      <c r="H846" s="161">
        <v>2.5926705999999998E-3</v>
      </c>
      <c r="I846" s="161">
        <v>0.19147900000000001</v>
      </c>
      <c r="J846" s="161">
        <v>6.7933917999999996E-3</v>
      </c>
      <c r="K846" s="161">
        <v>9.8171450000000002E-4</v>
      </c>
      <c r="L846" s="161">
        <v>1.0737209000000001E-3</v>
      </c>
      <c r="M846" s="161">
        <v>7.7170878999999995E-4</v>
      </c>
      <c r="N846" s="161">
        <v>1.8310507999999999E-3</v>
      </c>
      <c r="O846" s="161">
        <v>4.1491781999999997E-4</v>
      </c>
      <c r="P846" s="161">
        <v>0</v>
      </c>
      <c r="Q846" s="161">
        <v>1.5417874999999999E-2</v>
      </c>
      <c r="R846" s="161">
        <v>1.7046375999999999E-3</v>
      </c>
      <c r="T846" s="89">
        <f t="shared" si="168"/>
        <v>0.18858704310344826</v>
      </c>
    </row>
    <row r="847" spans="1:20">
      <c r="A847" s="29" t="s">
        <v>52</v>
      </c>
      <c r="B847" s="194" t="s">
        <v>3684</v>
      </c>
      <c r="C847" s="87">
        <f t="shared" si="164"/>
        <v>0.46530454546999994</v>
      </c>
      <c r="D847" s="90">
        <f t="shared" si="165"/>
        <v>2.9272360599999998E-2</v>
      </c>
      <c r="E847" s="90">
        <f t="shared" si="166"/>
        <v>0.30449248809999996</v>
      </c>
      <c r="F847" s="91">
        <f t="shared" si="167"/>
        <v>4.2644143769999997E-2</v>
      </c>
      <c r="G847" s="192">
        <v>8.8895553000000002E-2</v>
      </c>
      <c r="H847" s="161">
        <v>6.7635248000000002E-3</v>
      </c>
      <c r="I847" s="161">
        <v>0.29555401999999997</v>
      </c>
      <c r="J847" s="161">
        <v>2.2511303E-2</v>
      </c>
      <c r="K847" s="161">
        <v>3.1363258E-3</v>
      </c>
      <c r="L847" s="161">
        <v>3.6247317999999998E-3</v>
      </c>
      <c r="M847" s="161">
        <v>2.1749433E-3</v>
      </c>
      <c r="N847" s="161">
        <v>3.4603483999999999E-3</v>
      </c>
      <c r="O847" s="161">
        <v>8.3746557000000002E-4</v>
      </c>
      <c r="P847" s="161">
        <v>0</v>
      </c>
      <c r="Q847" s="161">
        <v>3.1297068999999997E-2</v>
      </c>
      <c r="R847" s="161">
        <v>7.0492608000000002E-3</v>
      </c>
      <c r="T847" s="89">
        <f t="shared" si="168"/>
        <v>0.76634097413793101</v>
      </c>
    </row>
    <row r="848" spans="1:20">
      <c r="A848" s="29" t="s">
        <v>52</v>
      </c>
      <c r="B848" s="194" t="s">
        <v>3685</v>
      </c>
      <c r="C848" s="87">
        <f t="shared" si="164"/>
        <v>0.38327351355999995</v>
      </c>
      <c r="D848" s="90">
        <f t="shared" si="165"/>
        <v>1.76244095E-2</v>
      </c>
      <c r="E848" s="90">
        <f t="shared" si="166"/>
        <v>0.28900885839999996</v>
      </c>
      <c r="F848" s="91">
        <f t="shared" si="167"/>
        <v>3.0810401660000004E-2</v>
      </c>
      <c r="G848" s="192">
        <v>4.5829844000000002E-2</v>
      </c>
      <c r="H848" s="161">
        <v>4.4608416000000003E-3</v>
      </c>
      <c r="I848" s="161">
        <v>0.28315193999999999</v>
      </c>
      <c r="J848" s="161">
        <v>1.3265874E-2</v>
      </c>
      <c r="K848" s="161">
        <v>1.9527435E-3</v>
      </c>
      <c r="L848" s="161">
        <v>2.4057919999999999E-3</v>
      </c>
      <c r="M848" s="161">
        <v>1.3960768000000001E-3</v>
      </c>
      <c r="N848" s="161">
        <v>2.2742965E-3</v>
      </c>
      <c r="O848" s="161">
        <v>5.7355125999999999E-4</v>
      </c>
      <c r="P848" s="161">
        <v>0</v>
      </c>
      <c r="Q848" s="161">
        <v>2.3707173000000002E-2</v>
      </c>
      <c r="R848" s="161">
        <v>4.2553809000000003E-3</v>
      </c>
      <c r="T848" s="89">
        <f t="shared" si="168"/>
        <v>0.39508486206896554</v>
      </c>
    </row>
    <row r="849" spans="1:20">
      <c r="A849" s="29" t="s">
        <v>52</v>
      </c>
      <c r="B849" s="194" t="s">
        <v>3686</v>
      </c>
      <c r="C849" s="87">
        <f t="shared" si="164"/>
        <v>0.43477805720000001</v>
      </c>
      <c r="D849" s="90">
        <f t="shared" si="165"/>
        <v>2.8004603500000003E-2</v>
      </c>
      <c r="E849" s="90">
        <f t="shared" si="166"/>
        <v>0.30177622079999999</v>
      </c>
      <c r="F849" s="91">
        <f t="shared" si="167"/>
        <v>4.2038009899999999E-2</v>
      </c>
      <c r="G849" s="192">
        <v>6.2959222999999995E-2</v>
      </c>
      <c r="H849" s="161">
        <v>7.6134686000000002E-3</v>
      </c>
      <c r="I849" s="161">
        <v>0.29185487999999998</v>
      </c>
      <c r="J849" s="161">
        <v>1.9966836000000002E-2</v>
      </c>
      <c r="K849" s="161">
        <v>3.1609495999999999E-3</v>
      </c>
      <c r="L849" s="161">
        <v>4.8768179000000002E-3</v>
      </c>
      <c r="M849" s="161">
        <v>2.3078721999999999E-3</v>
      </c>
      <c r="N849" s="161">
        <v>3.2086606000000001E-3</v>
      </c>
      <c r="O849" s="161">
        <v>1.2180527999999999E-3</v>
      </c>
      <c r="P849" s="161">
        <v>0</v>
      </c>
      <c r="Q849" s="161">
        <v>3.1303299999999999E-2</v>
      </c>
      <c r="R849" s="161">
        <v>6.3079965000000003E-3</v>
      </c>
      <c r="T849" s="89">
        <f t="shared" si="168"/>
        <v>0.542751922413793</v>
      </c>
    </row>
    <row r="850" spans="1:20">
      <c r="A850" s="29" t="s">
        <v>52</v>
      </c>
      <c r="B850" s="194" t="s">
        <v>3687</v>
      </c>
      <c r="C850" s="87">
        <f t="shared" si="164"/>
        <v>0.44387513094999997</v>
      </c>
      <c r="D850" s="90">
        <f t="shared" si="165"/>
        <v>2.6433218599999999E-2</v>
      </c>
      <c r="E850" s="90">
        <f t="shared" si="166"/>
        <v>0.31199985089999999</v>
      </c>
      <c r="F850" s="91">
        <f t="shared" si="167"/>
        <v>3.9496436450000005E-2</v>
      </c>
      <c r="G850" s="192">
        <v>6.5945624999999994E-2</v>
      </c>
      <c r="H850" s="161">
        <v>6.4849371000000001E-3</v>
      </c>
      <c r="I850" s="161">
        <v>0.30344304999999999</v>
      </c>
      <c r="J850" s="161">
        <v>1.9859445E-2</v>
      </c>
      <c r="K850" s="161">
        <v>2.8304617000000001E-3</v>
      </c>
      <c r="L850" s="161">
        <v>3.7433118999999999E-3</v>
      </c>
      <c r="M850" s="161">
        <v>2.0718638E-3</v>
      </c>
      <c r="N850" s="161">
        <v>3.1540555E-3</v>
      </c>
      <c r="O850" s="161">
        <v>9.3317724999999996E-4</v>
      </c>
      <c r="P850" s="161">
        <v>0</v>
      </c>
      <c r="Q850" s="161">
        <v>2.9678454999999999E-2</v>
      </c>
      <c r="R850" s="161">
        <v>5.7307486999999997E-3</v>
      </c>
      <c r="T850" s="89">
        <f t="shared" si="168"/>
        <v>0.56849676724137921</v>
      </c>
    </row>
    <row r="851" spans="1:20">
      <c r="A851" s="29" t="s">
        <v>52</v>
      </c>
      <c r="B851" s="194" t="s">
        <v>3688</v>
      </c>
      <c r="C851" s="87">
        <f t="shared" si="164"/>
        <v>0.4531194777</v>
      </c>
      <c r="D851" s="90">
        <f t="shared" si="165"/>
        <v>2.9035668000000001E-2</v>
      </c>
      <c r="E851" s="90">
        <f t="shared" si="166"/>
        <v>0.31532808299999998</v>
      </c>
      <c r="F851" s="91">
        <f t="shared" si="167"/>
        <v>4.3789036699999999E-2</v>
      </c>
      <c r="G851" s="192">
        <v>6.4966689999999994E-2</v>
      </c>
      <c r="H851" s="161">
        <v>7.9232797000000008E-3</v>
      </c>
      <c r="I851" s="161">
        <v>0.30498968999999998</v>
      </c>
      <c r="J851" s="161">
        <v>2.0721367000000001E-2</v>
      </c>
      <c r="K851" s="161">
        <v>3.2532860999999998E-3</v>
      </c>
      <c r="L851" s="161">
        <v>5.0610148999999998E-3</v>
      </c>
      <c r="M851" s="161">
        <v>2.4151133000000001E-3</v>
      </c>
      <c r="N851" s="161">
        <v>3.342032E-3</v>
      </c>
      <c r="O851" s="161">
        <v>1.2687269000000001E-3</v>
      </c>
      <c r="P851" s="161">
        <v>0</v>
      </c>
      <c r="Q851" s="161">
        <v>3.2607556000000003E-2</v>
      </c>
      <c r="R851" s="161">
        <v>6.5707218000000001E-3</v>
      </c>
      <c r="T851" s="89">
        <f t="shared" si="168"/>
        <v>0.56005767241379301</v>
      </c>
    </row>
    <row r="852" spans="1:20">
      <c r="A852" s="29" t="s">
        <v>52</v>
      </c>
      <c r="B852" s="194" t="s">
        <v>3689</v>
      </c>
      <c r="C852" s="87">
        <f t="shared" si="164"/>
        <v>0.33535179214999999</v>
      </c>
      <c r="D852" s="90">
        <f t="shared" si="165"/>
        <v>2.0455079899999999E-2</v>
      </c>
      <c r="E852" s="90">
        <f t="shared" si="166"/>
        <v>0.2369194067</v>
      </c>
      <c r="F852" s="91">
        <f t="shared" si="167"/>
        <v>2.8684203549999999E-2</v>
      </c>
      <c r="G852" s="192">
        <v>4.9293101999999998E-2</v>
      </c>
      <c r="H852" s="161">
        <v>4.8285183999999997E-3</v>
      </c>
      <c r="I852" s="161">
        <v>0.23054575999999999</v>
      </c>
      <c r="J852" s="161">
        <v>1.5656461999999999E-2</v>
      </c>
      <c r="K852" s="161">
        <v>2.0370237E-3</v>
      </c>
      <c r="L852" s="161">
        <v>2.7615942000000001E-3</v>
      </c>
      <c r="M852" s="161">
        <v>1.5451283000000001E-3</v>
      </c>
      <c r="N852" s="161">
        <v>2.3490541000000002E-3</v>
      </c>
      <c r="O852" s="161">
        <v>8.5719295E-4</v>
      </c>
      <c r="P852" s="161">
        <v>0</v>
      </c>
      <c r="Q852" s="161">
        <v>2.1150037999999999E-2</v>
      </c>
      <c r="R852" s="161">
        <v>4.3279184999999998E-3</v>
      </c>
      <c r="T852" s="89">
        <f t="shared" si="168"/>
        <v>0.42494053448275859</v>
      </c>
    </row>
    <row r="853" spans="1:20">
      <c r="A853" s="29" t="s">
        <v>52</v>
      </c>
      <c r="B853" s="194" t="s">
        <v>3690</v>
      </c>
      <c r="C853" s="87">
        <f t="shared" si="164"/>
        <v>0.47950474932999998</v>
      </c>
      <c r="D853" s="90">
        <f t="shared" si="165"/>
        <v>2.8525092200000001E-2</v>
      </c>
      <c r="E853" s="90">
        <f t="shared" si="166"/>
        <v>0.33651988350000001</v>
      </c>
      <c r="F853" s="91">
        <f t="shared" si="167"/>
        <v>4.137627663E-2</v>
      </c>
      <c r="G853" s="192">
        <v>7.3083496999999997E-2</v>
      </c>
      <c r="H853" s="161">
        <v>6.5145239999999998E-3</v>
      </c>
      <c r="I853" s="161">
        <v>0.32783159000000001</v>
      </c>
      <c r="J853" s="161">
        <v>2.2048066000000002E-2</v>
      </c>
      <c r="K853" s="161">
        <v>2.9469511999999998E-3</v>
      </c>
      <c r="L853" s="161">
        <v>3.5300750000000001E-3</v>
      </c>
      <c r="M853" s="161">
        <v>2.1737695E-3</v>
      </c>
      <c r="N853" s="161">
        <v>3.4555342000000002E-3</v>
      </c>
      <c r="O853" s="161">
        <v>8.7068563000000003E-4</v>
      </c>
      <c r="P853" s="161">
        <v>0</v>
      </c>
      <c r="Q853" s="161">
        <v>3.1296736999999998E-2</v>
      </c>
      <c r="R853" s="161">
        <v>5.7533198000000001E-3</v>
      </c>
      <c r="T853" s="89">
        <f t="shared" si="168"/>
        <v>0.63003014655172407</v>
      </c>
    </row>
    <row r="854" spans="1:20">
      <c r="A854" s="29" t="s">
        <v>52</v>
      </c>
      <c r="B854" s="194" t="s">
        <v>3691</v>
      </c>
      <c r="C854" s="87">
        <f t="shared" si="164"/>
        <v>0.22402192741000002</v>
      </c>
      <c r="D854" s="90">
        <f t="shared" si="165"/>
        <v>1.4093244600000001E-2</v>
      </c>
      <c r="E854" s="90">
        <f t="shared" si="166"/>
        <v>0.14659859580000001</v>
      </c>
      <c r="F854" s="91">
        <f t="shared" si="167"/>
        <v>2.0531120010000001E-2</v>
      </c>
      <c r="G854" s="192">
        <v>4.2798967E-2</v>
      </c>
      <c r="H854" s="161">
        <v>3.2563143999999999E-3</v>
      </c>
      <c r="I854" s="161">
        <v>0.14229515000000001</v>
      </c>
      <c r="J854" s="161">
        <v>1.0838118000000001E-2</v>
      </c>
      <c r="K854" s="161">
        <v>1.5099912000000001E-3</v>
      </c>
      <c r="L854" s="161">
        <v>1.7451354E-3</v>
      </c>
      <c r="M854" s="161">
        <v>1.0471313999999999E-3</v>
      </c>
      <c r="N854" s="161">
        <v>1.6659926E-3</v>
      </c>
      <c r="O854" s="161">
        <v>4.0319971000000001E-4</v>
      </c>
      <c r="P854" s="161">
        <v>0</v>
      </c>
      <c r="Q854" s="161">
        <v>1.5068045E-2</v>
      </c>
      <c r="R854" s="161">
        <v>3.3938827000000002E-3</v>
      </c>
      <c r="T854" s="89">
        <f t="shared" si="168"/>
        <v>0.36895661206896552</v>
      </c>
    </row>
    <row r="855" spans="1:20">
      <c r="A855" s="29" t="s">
        <v>52</v>
      </c>
      <c r="B855" s="194" t="s">
        <v>3692</v>
      </c>
      <c r="C855" s="87">
        <f t="shared" si="164"/>
        <v>0.18453190517000001</v>
      </c>
      <c r="D855" s="90">
        <f t="shared" si="165"/>
        <v>8.4854963800000006E-3</v>
      </c>
      <c r="E855" s="90">
        <f t="shared" si="166"/>
        <v>0.13914698793999999</v>
      </c>
      <c r="F855" s="91">
        <f t="shared" si="167"/>
        <v>1.4834059849999999E-2</v>
      </c>
      <c r="G855" s="192">
        <v>2.2065360999999999E-2</v>
      </c>
      <c r="H855" s="161">
        <v>2.1477290000000001E-3</v>
      </c>
      <c r="I855" s="161">
        <v>0.13632710000000001</v>
      </c>
      <c r="J855" s="161">
        <v>6.3870239999999998E-3</v>
      </c>
      <c r="K855" s="161">
        <v>9.4017318000000002E-4</v>
      </c>
      <c r="L855" s="161">
        <v>1.1582992000000001E-3</v>
      </c>
      <c r="M855" s="161">
        <v>6.7215894E-4</v>
      </c>
      <c r="N855" s="161">
        <v>1.094989E-3</v>
      </c>
      <c r="O855" s="161">
        <v>2.7614354999999999E-4</v>
      </c>
      <c r="P855" s="161">
        <v>0</v>
      </c>
      <c r="Q855" s="161">
        <v>1.141412E-2</v>
      </c>
      <c r="R855" s="161">
        <v>2.0488072999999998E-3</v>
      </c>
      <c r="T855" s="89">
        <f t="shared" si="168"/>
        <v>0.19021862931034481</v>
      </c>
    </row>
    <row r="856" spans="1:20">
      <c r="A856" s="29" t="s">
        <v>52</v>
      </c>
      <c r="B856" s="194" t="s">
        <v>3693</v>
      </c>
      <c r="C856" s="87">
        <f t="shared" si="164"/>
        <v>0.20932487878000003</v>
      </c>
      <c r="D856" s="90">
        <f t="shared" si="165"/>
        <v>1.3482880100000001E-2</v>
      </c>
      <c r="E856" s="90">
        <f t="shared" si="166"/>
        <v>0.14529084210000001</v>
      </c>
      <c r="F856" s="91">
        <f t="shared" si="167"/>
        <v>2.023929558E-2</v>
      </c>
      <c r="G856" s="192">
        <v>3.0311860999999999E-2</v>
      </c>
      <c r="H856" s="161">
        <v>3.6655218E-3</v>
      </c>
      <c r="I856" s="161">
        <v>0.14051419000000001</v>
      </c>
      <c r="J856" s="161">
        <v>9.6130785999999999E-3</v>
      </c>
      <c r="K856" s="161">
        <v>1.5218464E-3</v>
      </c>
      <c r="L856" s="161">
        <v>2.3479551000000001E-3</v>
      </c>
      <c r="M856" s="161">
        <v>1.1111303E-3</v>
      </c>
      <c r="N856" s="161">
        <v>1.544817E-3</v>
      </c>
      <c r="O856" s="161">
        <v>5.8643428000000001E-4</v>
      </c>
      <c r="P856" s="161">
        <v>0</v>
      </c>
      <c r="Q856" s="161">
        <v>1.5071045E-2</v>
      </c>
      <c r="R856" s="161">
        <v>3.0369993E-3</v>
      </c>
      <c r="T856" s="89">
        <f t="shared" si="168"/>
        <v>0.2613091465517241</v>
      </c>
    </row>
    <row r="857" spans="1:20">
      <c r="A857" s="29" t="s">
        <v>52</v>
      </c>
      <c r="B857" s="194" t="s">
        <v>3694</v>
      </c>
      <c r="C857" s="87">
        <f t="shared" si="164"/>
        <v>0.21817492593000001</v>
      </c>
      <c r="D857" s="90">
        <f t="shared" si="165"/>
        <v>1.3980539600000001E-2</v>
      </c>
      <c r="E857" s="90">
        <f t="shared" si="166"/>
        <v>0.1518290082</v>
      </c>
      <c r="F857" s="91">
        <f t="shared" si="167"/>
        <v>2.1084218129999999E-2</v>
      </c>
      <c r="G857" s="192">
        <v>3.1281160000000002E-2</v>
      </c>
      <c r="H857" s="161">
        <v>3.8150224000000001E-3</v>
      </c>
      <c r="I857" s="161">
        <v>0.14685112</v>
      </c>
      <c r="J857" s="161">
        <v>9.9772421999999999E-3</v>
      </c>
      <c r="K857" s="161">
        <v>1.5664422E-3</v>
      </c>
      <c r="L857" s="161">
        <v>2.4368552E-3</v>
      </c>
      <c r="M857" s="161">
        <v>1.1628658E-3</v>
      </c>
      <c r="N857" s="161">
        <v>1.6091728999999999E-3</v>
      </c>
      <c r="O857" s="161">
        <v>6.1088612999999996E-4</v>
      </c>
      <c r="P857" s="161">
        <v>0</v>
      </c>
      <c r="Q857" s="161">
        <v>1.5700387E-2</v>
      </c>
      <c r="R857" s="161">
        <v>3.1637721000000001E-3</v>
      </c>
      <c r="T857" s="89">
        <f t="shared" si="168"/>
        <v>0.26966517241379312</v>
      </c>
    </row>
    <row r="858" spans="1:20">
      <c r="A858" s="29" t="s">
        <v>52</v>
      </c>
      <c r="B858" s="194" t="s">
        <v>3695</v>
      </c>
      <c r="C858" s="87">
        <f t="shared" si="164"/>
        <v>0.16149962408999999</v>
      </c>
      <c r="D858" s="90">
        <f t="shared" si="165"/>
        <v>9.8508130900000004E-3</v>
      </c>
      <c r="E858" s="90">
        <f t="shared" si="166"/>
        <v>0.11409628809</v>
      </c>
      <c r="F858" s="91">
        <f t="shared" si="167"/>
        <v>1.381381691E-2</v>
      </c>
      <c r="G858" s="192">
        <v>2.3738705999999998E-2</v>
      </c>
      <c r="H858" s="161">
        <v>2.3253309999999999E-3</v>
      </c>
      <c r="I858" s="161">
        <v>0.11102685</v>
      </c>
      <c r="J858" s="161">
        <v>7.5398816000000002E-3</v>
      </c>
      <c r="K858" s="161">
        <v>9.8099539000000009E-4</v>
      </c>
      <c r="L858" s="161">
        <v>1.3299360999999999E-3</v>
      </c>
      <c r="M858" s="161">
        <v>7.4410709E-4</v>
      </c>
      <c r="N858" s="161">
        <v>1.1312639000000001E-3</v>
      </c>
      <c r="O858" s="161">
        <v>4.1280930999999999E-4</v>
      </c>
      <c r="P858" s="161">
        <v>0</v>
      </c>
      <c r="Q858" s="161">
        <v>1.0185493E-2</v>
      </c>
      <c r="R858" s="161">
        <v>2.0842507E-3</v>
      </c>
      <c r="T858" s="89">
        <f t="shared" si="168"/>
        <v>0.20464401724137929</v>
      </c>
    </row>
    <row r="859" spans="1:20">
      <c r="A859" s="29" t="s">
        <v>52</v>
      </c>
      <c r="B859" s="194" t="s">
        <v>3696</v>
      </c>
      <c r="C859" s="87">
        <f t="shared" si="164"/>
        <v>0.23085864798</v>
      </c>
      <c r="D859" s="90">
        <f t="shared" si="165"/>
        <v>1.3733470999999999E-2</v>
      </c>
      <c r="E859" s="90">
        <f t="shared" si="166"/>
        <v>0.1620182587</v>
      </c>
      <c r="F859" s="91">
        <f t="shared" si="167"/>
        <v>1.9920702280000001E-2</v>
      </c>
      <c r="G859" s="192">
        <v>3.5186215999999999E-2</v>
      </c>
      <c r="H859" s="161">
        <v>3.1364323999999999E-3</v>
      </c>
      <c r="I859" s="161">
        <v>0.15783526</v>
      </c>
      <c r="J859" s="161">
        <v>1.0615092E-2</v>
      </c>
      <c r="K859" s="161">
        <v>1.4188164E-3</v>
      </c>
      <c r="L859" s="161">
        <v>1.6995625999999999E-3</v>
      </c>
      <c r="M859" s="161">
        <v>1.0465663E-3</v>
      </c>
      <c r="N859" s="161">
        <v>1.6636748E-3</v>
      </c>
      <c r="O859" s="161">
        <v>4.1919358000000001E-4</v>
      </c>
      <c r="P859" s="161">
        <v>0</v>
      </c>
      <c r="Q859" s="161">
        <v>1.5067885E-2</v>
      </c>
      <c r="R859" s="161">
        <v>2.7699488999999998E-3</v>
      </c>
      <c r="T859" s="89">
        <f t="shared" si="168"/>
        <v>0.30332944827586206</v>
      </c>
    </row>
    <row r="860" spans="1:20">
      <c r="A860" s="29" t="s">
        <v>52</v>
      </c>
      <c r="B860" s="194" t="s">
        <v>3697</v>
      </c>
      <c r="C860" s="87">
        <f t="shared" si="164"/>
        <v>0.84378245471000002</v>
      </c>
      <c r="D860" s="90">
        <f t="shared" si="165"/>
        <v>6.1924236000000001E-3</v>
      </c>
      <c r="E860" s="90">
        <f t="shared" si="166"/>
        <v>0.6798615871</v>
      </c>
      <c r="F860" s="91">
        <f t="shared" si="167"/>
        <v>5.8779842009999993E-2</v>
      </c>
      <c r="G860" s="192">
        <v>9.8948601999999997E-2</v>
      </c>
      <c r="H860" s="161">
        <v>2.0009279999999999E-3</v>
      </c>
      <c r="I860" s="161">
        <v>0.67644970000000004</v>
      </c>
      <c r="J860" s="161">
        <v>3.6757133999999999E-3</v>
      </c>
      <c r="K860" s="161">
        <v>7.8340899999999999E-4</v>
      </c>
      <c r="L860" s="161">
        <v>1.7333012000000001E-3</v>
      </c>
      <c r="M860" s="161">
        <v>1.4109591000000001E-3</v>
      </c>
      <c r="N860" s="161">
        <v>7.7588734999999996E-4</v>
      </c>
      <c r="O860" s="161">
        <v>4.9920135999999998E-4</v>
      </c>
      <c r="P860" s="161">
        <v>0</v>
      </c>
      <c r="Q860" s="161">
        <v>5.5960995999999999E-2</v>
      </c>
      <c r="R860" s="161">
        <v>1.5437573000000001E-3</v>
      </c>
      <c r="T860" s="89">
        <f t="shared" si="168"/>
        <v>0.85300518965517236</v>
      </c>
    </row>
    <row r="861" spans="1:20">
      <c r="A861" s="29" t="s">
        <v>52</v>
      </c>
      <c r="B861" s="194" t="s">
        <v>3698</v>
      </c>
      <c r="C861" s="87">
        <f t="shared" si="164"/>
        <v>0.30097568280000003</v>
      </c>
      <c r="D861" s="90">
        <f t="shared" si="165"/>
        <v>1.6682882900000001E-2</v>
      </c>
      <c r="E861" s="90">
        <f t="shared" si="166"/>
        <v>0.13534696800000001</v>
      </c>
      <c r="F861" s="91">
        <f t="shared" si="167"/>
        <v>4.98181319E-2</v>
      </c>
      <c r="G861" s="192">
        <v>9.9127699999999999E-2</v>
      </c>
      <c r="H861" s="161">
        <v>5.0622239999999997E-3</v>
      </c>
      <c r="I861" s="161">
        <v>0.12852479</v>
      </c>
      <c r="J861" s="161">
        <v>1.0521544000000001E-2</v>
      </c>
      <c r="K861" s="161">
        <v>3.2458475999999998E-3</v>
      </c>
      <c r="L861" s="161">
        <v>2.9154913000000002E-3</v>
      </c>
      <c r="M861" s="161">
        <v>1.759954E-3</v>
      </c>
      <c r="N861" s="161">
        <v>3.1913066999999999E-3</v>
      </c>
      <c r="O861" s="161">
        <v>1.1506972000000001E-3</v>
      </c>
      <c r="P861" s="161">
        <v>0</v>
      </c>
      <c r="Q861" s="161">
        <v>1.1930606E-2</v>
      </c>
      <c r="R861" s="161">
        <v>3.3545522000000001E-2</v>
      </c>
      <c r="T861" s="89">
        <f t="shared" si="168"/>
        <v>0.85454913793103449</v>
      </c>
    </row>
    <row r="862" spans="1:20">
      <c r="A862" s="29" t="s">
        <v>52</v>
      </c>
      <c r="B862" s="194" t="s">
        <v>3699</v>
      </c>
      <c r="C862" s="87">
        <f t="shared" si="164"/>
        <v>0.21401803471</v>
      </c>
      <c r="D862" s="90">
        <f t="shared" si="165"/>
        <v>1.2330332000000001E-2</v>
      </c>
      <c r="E862" s="90">
        <f t="shared" si="166"/>
        <v>6.9354598899999995E-2</v>
      </c>
      <c r="F862" s="91">
        <f t="shared" si="167"/>
        <v>3.0930523809999999E-2</v>
      </c>
      <c r="G862" s="192">
        <v>0.10140258000000001</v>
      </c>
      <c r="H862" s="161">
        <v>3.0950939E-3</v>
      </c>
      <c r="I862" s="161">
        <v>6.5531618E-2</v>
      </c>
      <c r="J862" s="161">
        <v>7.8212179E-3</v>
      </c>
      <c r="K862" s="161">
        <v>2.8614546E-3</v>
      </c>
      <c r="L862" s="161">
        <v>1.6476595000000001E-3</v>
      </c>
      <c r="M862" s="161">
        <v>7.2788699999999998E-4</v>
      </c>
      <c r="N862" s="161">
        <v>1.9205851000000001E-3</v>
      </c>
      <c r="O862" s="161">
        <v>4.8734521E-4</v>
      </c>
      <c r="P862" s="161">
        <v>0</v>
      </c>
      <c r="Q862" s="161">
        <v>7.8015135000000001E-3</v>
      </c>
      <c r="R862" s="161">
        <v>2.0721079999999999E-2</v>
      </c>
      <c r="T862" s="89">
        <f t="shared" si="168"/>
        <v>0.87416017241379307</v>
      </c>
    </row>
    <row r="863" spans="1:20">
      <c r="A863" s="29" t="s">
        <v>52</v>
      </c>
      <c r="B863" s="194" t="s">
        <v>3700</v>
      </c>
      <c r="C863" s="87">
        <f t="shared" si="164"/>
        <v>8.4620867359999991E-2</v>
      </c>
      <c r="D863" s="90">
        <f t="shared" si="165"/>
        <v>6.2455500099999998E-3</v>
      </c>
      <c r="E863" s="90">
        <f t="shared" si="166"/>
        <v>5.1211325519999996E-2</v>
      </c>
      <c r="F863" s="91">
        <f t="shared" si="167"/>
        <v>1.160012383E-2</v>
      </c>
      <c r="G863" s="192">
        <v>1.5563868E-2</v>
      </c>
      <c r="H863" s="161">
        <v>1.5607469999999999E-3</v>
      </c>
      <c r="I863" s="161">
        <v>4.9088769999999997E-2</v>
      </c>
      <c r="J863" s="161">
        <v>4.4283876999999996E-3</v>
      </c>
      <c r="K863" s="161">
        <v>7.3763291000000005E-4</v>
      </c>
      <c r="L863" s="161">
        <v>1.0795294E-3</v>
      </c>
      <c r="M863" s="161">
        <v>5.6180851999999999E-4</v>
      </c>
      <c r="N863" s="161">
        <v>1.5867908999999999E-3</v>
      </c>
      <c r="O863" s="161">
        <v>3.7419683000000002E-4</v>
      </c>
      <c r="P863" s="161">
        <v>0</v>
      </c>
      <c r="Q863" s="161">
        <v>6.4587350000000002E-3</v>
      </c>
      <c r="R863" s="161">
        <v>3.1804010999999998E-3</v>
      </c>
      <c r="T863" s="89">
        <f t="shared" si="168"/>
        <v>0.13417127586206895</v>
      </c>
    </row>
    <row r="864" spans="1:20">
      <c r="A864" s="29" t="s">
        <v>52</v>
      </c>
      <c r="B864" s="194" t="s">
        <v>3701</v>
      </c>
      <c r="C864" s="87">
        <f t="shared" si="164"/>
        <v>0.60341874239999993</v>
      </c>
      <c r="D864" s="90">
        <f t="shared" si="165"/>
        <v>4.1095172400000005E-2</v>
      </c>
      <c r="E864" s="90">
        <f t="shared" si="166"/>
        <v>0.35049060310000002</v>
      </c>
      <c r="F864" s="91">
        <f t="shared" si="167"/>
        <v>9.8115196900000007E-2</v>
      </c>
      <c r="G864" s="192">
        <v>0.11371777</v>
      </c>
      <c r="H864" s="161">
        <v>1.6640767000000001E-2</v>
      </c>
      <c r="I864" s="161">
        <v>0.32829213000000002</v>
      </c>
      <c r="J864" s="161">
        <v>2.5627784000000001E-2</v>
      </c>
      <c r="K864" s="161">
        <v>8.7873428999999999E-3</v>
      </c>
      <c r="L864" s="161">
        <v>6.6800454999999996E-3</v>
      </c>
      <c r="M864" s="161">
        <v>5.5577061000000004E-3</v>
      </c>
      <c r="N864" s="161">
        <v>6.2306174000000001E-3</v>
      </c>
      <c r="O864" s="161">
        <v>1.5362785E-3</v>
      </c>
      <c r="P864" s="161">
        <v>0</v>
      </c>
      <c r="Q864" s="161">
        <v>1.5675433999999999E-2</v>
      </c>
      <c r="R864" s="161">
        <v>7.4672867000000004E-2</v>
      </c>
      <c r="T864" s="89">
        <f t="shared" si="168"/>
        <v>0.9803256034482758</v>
      </c>
    </row>
    <row r="865" spans="1:20">
      <c r="A865" s="29" t="s">
        <v>52</v>
      </c>
      <c r="B865" s="194" t="s">
        <v>3702</v>
      </c>
      <c r="C865" s="87">
        <f t="shared" si="164"/>
        <v>0.24668020169999999</v>
      </c>
      <c r="D865" s="90">
        <f t="shared" si="165"/>
        <v>9.8770429999999985E-3</v>
      </c>
      <c r="E865" s="90">
        <f t="shared" si="166"/>
        <v>5.65452065E-2</v>
      </c>
      <c r="F865" s="91">
        <f t="shared" si="167"/>
        <v>0.15919533719999998</v>
      </c>
      <c r="G865" s="192">
        <v>2.1062615E-2</v>
      </c>
      <c r="H865" s="161">
        <v>3.7151778999999999E-3</v>
      </c>
      <c r="I865" s="161">
        <v>5.1735978000000002E-2</v>
      </c>
      <c r="J865" s="161">
        <v>5.7133167999999998E-3</v>
      </c>
      <c r="K865" s="161">
        <v>1.3236672E-3</v>
      </c>
      <c r="L865" s="161">
        <v>2.8400589999999998E-3</v>
      </c>
      <c r="M865" s="161">
        <v>1.0940506E-3</v>
      </c>
      <c r="N865" s="161">
        <v>3.1442357999999998E-3</v>
      </c>
      <c r="O865" s="161">
        <v>2.1246277999999999E-3</v>
      </c>
      <c r="P865" s="161">
        <v>0</v>
      </c>
      <c r="Q865" s="161">
        <v>5.9050535999999997E-3</v>
      </c>
      <c r="R865" s="161">
        <v>0.14802141999999999</v>
      </c>
      <c r="T865" s="89">
        <f t="shared" si="168"/>
        <v>0.18157426724137929</v>
      </c>
    </row>
    <row r="866" spans="1:20">
      <c r="A866" s="29" t="s">
        <v>52</v>
      </c>
      <c r="B866" s="194" t="s">
        <v>3703</v>
      </c>
      <c r="C866" s="87">
        <f t="shared" si="164"/>
        <v>0.28349089845999997</v>
      </c>
      <c r="D866" s="90">
        <f t="shared" si="165"/>
        <v>1.48545151E-2</v>
      </c>
      <c r="E866" s="90">
        <f t="shared" si="166"/>
        <v>0.13738970079999999</v>
      </c>
      <c r="F866" s="91">
        <f t="shared" si="167"/>
        <v>9.6094035559999985E-2</v>
      </c>
      <c r="G866" s="192">
        <v>3.5152647000000002E-2</v>
      </c>
      <c r="H866" s="161">
        <v>5.6297567000000003E-3</v>
      </c>
      <c r="I866" s="161">
        <v>0.13008454999999999</v>
      </c>
      <c r="J866" s="161">
        <v>9.7238299999999993E-3</v>
      </c>
      <c r="K866" s="161">
        <v>2.1103488E-3</v>
      </c>
      <c r="L866" s="161">
        <v>3.0203362999999999E-3</v>
      </c>
      <c r="M866" s="161">
        <v>1.6753941E-3</v>
      </c>
      <c r="N866" s="161">
        <v>3.9738018000000002E-3</v>
      </c>
      <c r="O866" s="161">
        <v>9.3486475999999998E-4</v>
      </c>
      <c r="P866" s="161">
        <v>0</v>
      </c>
      <c r="Q866" s="161">
        <v>1.5849909999999998E-2</v>
      </c>
      <c r="R866" s="161">
        <v>7.5335458999999994E-2</v>
      </c>
      <c r="T866" s="89">
        <f t="shared" si="168"/>
        <v>0.30304006034482761</v>
      </c>
    </row>
    <row r="867" spans="1:20">
      <c r="A867" s="29" t="s">
        <v>52</v>
      </c>
      <c r="B867" s="194" t="s">
        <v>3704</v>
      </c>
      <c r="C867" s="87">
        <f t="shared" si="164"/>
        <v>0.23008445889999998</v>
      </c>
      <c r="D867" s="90">
        <f t="shared" si="165"/>
        <v>1.4668124599999999E-2</v>
      </c>
      <c r="E867" s="90">
        <f t="shared" si="166"/>
        <v>8.7966435799999992E-2</v>
      </c>
      <c r="F867" s="91">
        <f t="shared" si="167"/>
        <v>7.3996199499999998E-2</v>
      </c>
      <c r="G867" s="192">
        <v>5.3453699E-2</v>
      </c>
      <c r="H867" s="161">
        <v>7.7289606000000002E-3</v>
      </c>
      <c r="I867" s="161">
        <v>7.8615619999999997E-2</v>
      </c>
      <c r="J867" s="161">
        <v>8.9928427999999994E-3</v>
      </c>
      <c r="K867" s="161">
        <v>1.9182627E-3</v>
      </c>
      <c r="L867" s="161">
        <v>3.7570190999999999E-3</v>
      </c>
      <c r="M867" s="161">
        <v>1.6218552E-3</v>
      </c>
      <c r="N867" s="161">
        <v>4.1787511999999997E-3</v>
      </c>
      <c r="O867" s="161">
        <v>4.5461223000000002E-3</v>
      </c>
      <c r="P867" s="161">
        <v>0</v>
      </c>
      <c r="Q867" s="161">
        <v>1.1005005999999999E-2</v>
      </c>
      <c r="R867" s="161">
        <v>5.426632E-2</v>
      </c>
      <c r="T867" s="89">
        <f t="shared" si="168"/>
        <v>0.46080774999999996</v>
      </c>
    </row>
    <row r="868" spans="1:20">
      <c r="A868" s="29" t="s">
        <v>52</v>
      </c>
      <c r="B868" s="194" t="s">
        <v>3705</v>
      </c>
      <c r="C868" s="87">
        <f t="shared" si="164"/>
        <v>0.18555483560000002</v>
      </c>
      <c r="D868" s="90">
        <f t="shared" si="165"/>
        <v>1.19553921E-2</v>
      </c>
      <c r="E868" s="90">
        <f t="shared" si="166"/>
        <v>7.1812763000000002E-2</v>
      </c>
      <c r="F868" s="91">
        <f t="shared" si="167"/>
        <v>7.3296995500000003E-2</v>
      </c>
      <c r="G868" s="192">
        <v>2.8489685000000001E-2</v>
      </c>
      <c r="H868" s="161">
        <v>4.6417569999999998E-3</v>
      </c>
      <c r="I868" s="161">
        <v>6.5482753000000005E-2</v>
      </c>
      <c r="J868" s="161">
        <v>7.1215000999999998E-3</v>
      </c>
      <c r="K868" s="161">
        <v>1.7954690000000001E-3</v>
      </c>
      <c r="L868" s="161">
        <v>3.0384230000000002E-3</v>
      </c>
      <c r="M868" s="161">
        <v>1.688253E-3</v>
      </c>
      <c r="N868" s="161">
        <v>3.2344432000000001E-3</v>
      </c>
      <c r="O868" s="161">
        <v>1.5983156000000001E-3</v>
      </c>
      <c r="P868" s="161">
        <v>0</v>
      </c>
      <c r="Q868" s="161">
        <v>7.1088287E-3</v>
      </c>
      <c r="R868" s="161">
        <v>6.1355408E-2</v>
      </c>
      <c r="T868" s="89">
        <f t="shared" si="168"/>
        <v>0.24560073275862068</v>
      </c>
    </row>
    <row r="869" spans="1:20">
      <c r="A869" s="29" t="s">
        <v>52</v>
      </c>
      <c r="B869" s="194" t="s">
        <v>3706</v>
      </c>
      <c r="C869" s="87">
        <f t="shared" si="164"/>
        <v>0.35423884424999996</v>
      </c>
      <c r="D869" s="90">
        <f t="shared" si="165"/>
        <v>2.0709256799999999E-2</v>
      </c>
      <c r="E869" s="90">
        <f t="shared" si="166"/>
        <v>0.12918454099999999</v>
      </c>
      <c r="F869" s="91">
        <f t="shared" si="167"/>
        <v>1.8084026450000002E-2</v>
      </c>
      <c r="G869" s="192">
        <v>0.18626102</v>
      </c>
      <c r="H869" s="161">
        <v>4.7645429E-3</v>
      </c>
      <c r="I869" s="161">
        <v>0.12333417000000001</v>
      </c>
      <c r="J869" s="161">
        <v>1.3725434999999999E-2</v>
      </c>
      <c r="K869" s="161">
        <v>5.0190006000000002E-3</v>
      </c>
      <c r="L869" s="161">
        <v>1.9648211999999999E-3</v>
      </c>
      <c r="M869" s="161">
        <v>1.0858281000000001E-3</v>
      </c>
      <c r="N869" s="161">
        <v>2.4802228000000001E-3</v>
      </c>
      <c r="O869" s="161">
        <v>4.6635049999999999E-4</v>
      </c>
      <c r="P869" s="161">
        <v>0</v>
      </c>
      <c r="Q869" s="161">
        <v>1.4827251E-2</v>
      </c>
      <c r="R869" s="161">
        <v>3.1020214999999998E-4</v>
      </c>
      <c r="T869" s="89">
        <f t="shared" si="168"/>
        <v>1.6056984482758621</v>
      </c>
    </row>
    <row r="870" spans="1:20">
      <c r="A870" s="29" t="s">
        <v>52</v>
      </c>
      <c r="B870" s="194" t="s">
        <v>3707</v>
      </c>
      <c r="C870" s="87">
        <f t="shared" si="164"/>
        <v>0.53286677464999999</v>
      </c>
      <c r="D870" s="90">
        <f t="shared" si="165"/>
        <v>2.4087830399999999E-2</v>
      </c>
      <c r="E870" s="90">
        <f t="shared" si="166"/>
        <v>0.30322396759999998</v>
      </c>
      <c r="F870" s="91">
        <f t="shared" si="167"/>
        <v>2.6283636649999997E-2</v>
      </c>
      <c r="G870" s="192">
        <v>0.17927134</v>
      </c>
      <c r="H870" s="161">
        <v>6.4624668000000003E-3</v>
      </c>
      <c r="I870" s="161">
        <v>0.29405662999999999</v>
      </c>
      <c r="J870" s="161">
        <v>1.5498708999999999E-2</v>
      </c>
      <c r="K870" s="161">
        <v>4.9088765999999997E-3</v>
      </c>
      <c r="L870" s="161">
        <v>3.6802447999999999E-3</v>
      </c>
      <c r="M870" s="161">
        <v>2.7048708000000001E-3</v>
      </c>
      <c r="N870" s="161">
        <v>3.8865209E-3</v>
      </c>
      <c r="O870" s="161">
        <v>7.9185780000000003E-4</v>
      </c>
      <c r="P870" s="161">
        <v>0</v>
      </c>
      <c r="Q870" s="161">
        <v>2.0857133999999999E-2</v>
      </c>
      <c r="R870" s="161">
        <v>7.4812394999999995E-4</v>
      </c>
      <c r="T870" s="89">
        <f t="shared" si="168"/>
        <v>1.5454425862068966</v>
      </c>
    </row>
    <row r="871" spans="1:20">
      <c r="A871" s="29" t="s">
        <v>52</v>
      </c>
      <c r="B871" s="194" t="s">
        <v>3708</v>
      </c>
      <c r="C871" s="87">
        <f t="shared" si="164"/>
        <v>0.11706909002000002</v>
      </c>
      <c r="D871" s="90">
        <f t="shared" si="165"/>
        <v>8.5136997200000002E-3</v>
      </c>
      <c r="E871" s="90">
        <f t="shared" si="166"/>
        <v>7.5302583270000001E-2</v>
      </c>
      <c r="F871" s="91">
        <f t="shared" si="167"/>
        <v>1.200409903E-2</v>
      </c>
      <c r="G871" s="192">
        <v>2.1248708000000002E-2</v>
      </c>
      <c r="H871" s="161">
        <v>2.0483873000000001E-3</v>
      </c>
      <c r="I871" s="161">
        <v>7.2527886999999999E-2</v>
      </c>
      <c r="J871" s="161">
        <v>6.2684400000000001E-3</v>
      </c>
      <c r="K871" s="161">
        <v>9.8310492000000006E-4</v>
      </c>
      <c r="L871" s="161">
        <v>1.2621548E-3</v>
      </c>
      <c r="M871" s="161">
        <v>7.2630896999999997E-4</v>
      </c>
      <c r="N871" s="161">
        <v>2.0142771000000001E-3</v>
      </c>
      <c r="O871" s="161">
        <v>2.9116639E-4</v>
      </c>
      <c r="P871" s="161">
        <v>0</v>
      </c>
      <c r="Q871" s="161">
        <v>9.5737953000000001E-3</v>
      </c>
      <c r="R871" s="161">
        <v>1.2486024000000001E-4</v>
      </c>
      <c r="T871" s="89">
        <f t="shared" si="168"/>
        <v>0.18317851724137932</v>
      </c>
    </row>
    <row r="872" spans="1:20">
      <c r="A872" s="29" t="s">
        <v>52</v>
      </c>
      <c r="B872" s="194" t="s">
        <v>3709</v>
      </c>
      <c r="C872" s="87">
        <f t="shared" ref="C872:C935" si="169">D872+E872+F872+G872</f>
        <v>0.62591049899999995</v>
      </c>
      <c r="D872" s="90">
        <f t="shared" ref="D872:D935" si="170">J872+K872+L872</f>
        <v>4.43451786E-2</v>
      </c>
      <c r="E872" s="90">
        <f t="shared" ref="E872:E935" si="171">H872+I872+M872</f>
        <v>0.42499474840000001</v>
      </c>
      <c r="F872" s="91">
        <f t="shared" ref="F872:F935" si="172">N872+IF(O872="x",0,O872)+IF(P872="x",0,P872)+IF(Q872="x",0,Q872)+R872</f>
        <v>3.0244122000000002E-2</v>
      </c>
      <c r="G872" s="192">
        <v>0.12632645000000001</v>
      </c>
      <c r="H872" s="161">
        <v>1.8025802E-2</v>
      </c>
      <c r="I872" s="161">
        <v>0.40098829000000002</v>
      </c>
      <c r="J872" s="161">
        <v>2.9025882999999999E-2</v>
      </c>
      <c r="K872" s="161">
        <v>8.9314861999999998E-3</v>
      </c>
      <c r="L872" s="161">
        <v>6.3878093999999996E-3</v>
      </c>
      <c r="M872" s="161">
        <v>5.9806564000000001E-3</v>
      </c>
      <c r="N872" s="161">
        <v>5.7371844999999999E-3</v>
      </c>
      <c r="O872" s="161">
        <v>1.3532111E-3</v>
      </c>
      <c r="P872" s="161">
        <v>0</v>
      </c>
      <c r="Q872" s="161">
        <v>1.9442916000000001E-2</v>
      </c>
      <c r="R872" s="161">
        <v>3.7108103999999999E-3</v>
      </c>
      <c r="T872" s="89">
        <f t="shared" ref="T872:T935" si="173">G872/0.116</f>
        <v>1.0890211206896552</v>
      </c>
    </row>
    <row r="873" spans="1:20">
      <c r="A873" s="29" t="s">
        <v>52</v>
      </c>
      <c r="B873" s="194" t="s">
        <v>3710</v>
      </c>
      <c r="C873" s="87">
        <f t="shared" si="169"/>
        <v>9.3603689680000005E-2</v>
      </c>
      <c r="D873" s="90">
        <f t="shared" si="170"/>
        <v>6.2776267300000002E-3</v>
      </c>
      <c r="E873" s="90">
        <f t="shared" si="171"/>
        <v>6.3443600680000004E-2</v>
      </c>
      <c r="F873" s="91">
        <f t="shared" si="172"/>
        <v>9.1156482700000003E-3</v>
      </c>
      <c r="G873" s="192">
        <v>1.4766814E-2</v>
      </c>
      <c r="H873" s="161">
        <v>1.7774984000000001E-3</v>
      </c>
      <c r="I873" s="161">
        <v>6.1049021000000002E-2</v>
      </c>
      <c r="J873" s="161">
        <v>4.5193754999999997E-3</v>
      </c>
      <c r="K873" s="161">
        <v>7.6294084000000004E-4</v>
      </c>
      <c r="L873" s="161">
        <v>9.9531039000000008E-4</v>
      </c>
      <c r="M873" s="161">
        <v>6.1708127999999998E-4</v>
      </c>
      <c r="N873" s="161">
        <v>1.4473093E-3</v>
      </c>
      <c r="O873" s="161">
        <v>3.0326730000000002E-4</v>
      </c>
      <c r="P873" s="161">
        <v>0</v>
      </c>
      <c r="Q873" s="161">
        <v>7.2212815000000001E-3</v>
      </c>
      <c r="R873" s="161">
        <v>1.4379017E-4</v>
      </c>
      <c r="T873" s="89">
        <f t="shared" si="173"/>
        <v>0.12730012068965516</v>
      </c>
    </row>
    <row r="874" spans="1:20">
      <c r="A874" s="29" t="s">
        <v>52</v>
      </c>
      <c r="B874" s="194" t="s">
        <v>3711</v>
      </c>
      <c r="C874" s="87">
        <f t="shared" si="169"/>
        <v>0.37141356544999998</v>
      </c>
      <c r="D874" s="90">
        <f t="shared" si="170"/>
        <v>2.4374791000000003E-2</v>
      </c>
      <c r="E874" s="90">
        <f t="shared" si="171"/>
        <v>0.25340099459999998</v>
      </c>
      <c r="F874" s="91">
        <f t="shared" si="172"/>
        <v>3.7777247850000001E-2</v>
      </c>
      <c r="G874" s="192">
        <v>5.5860531999999997E-2</v>
      </c>
      <c r="H874" s="161">
        <v>8.5477412000000003E-3</v>
      </c>
      <c r="I874" s="161">
        <v>0.24234676999999999</v>
      </c>
      <c r="J874" s="161">
        <v>1.7322255000000002E-2</v>
      </c>
      <c r="K874" s="161">
        <v>3.2432974000000002E-3</v>
      </c>
      <c r="L874" s="161">
        <v>3.8092386000000002E-3</v>
      </c>
      <c r="M874" s="161">
        <v>2.5064834E-3</v>
      </c>
      <c r="N874" s="161">
        <v>6.0476223000000004E-3</v>
      </c>
      <c r="O874" s="161">
        <v>1.0708078000000001E-3</v>
      </c>
      <c r="P874" s="161">
        <v>0</v>
      </c>
      <c r="Q874" s="161">
        <v>2.9659822999999998E-2</v>
      </c>
      <c r="R874" s="161">
        <v>9.9899475000000005E-4</v>
      </c>
      <c r="T874" s="89">
        <f t="shared" si="173"/>
        <v>0.48155631034482754</v>
      </c>
    </row>
    <row r="875" spans="1:20">
      <c r="A875" s="29" t="s">
        <v>52</v>
      </c>
      <c r="B875" s="194" t="s">
        <v>3712</v>
      </c>
      <c r="C875" s="87">
        <f t="shared" si="169"/>
        <v>0.15726791843000001</v>
      </c>
      <c r="D875" s="90">
        <f t="shared" si="170"/>
        <v>1.0731355600000001E-2</v>
      </c>
      <c r="E875" s="90">
        <f t="shared" si="171"/>
        <v>0.1057853168</v>
      </c>
      <c r="F875" s="91">
        <f t="shared" si="172"/>
        <v>1.424708503E-2</v>
      </c>
      <c r="G875" s="192">
        <v>2.6504160999999998E-2</v>
      </c>
      <c r="H875" s="161">
        <v>2.7566403E-3</v>
      </c>
      <c r="I875" s="161">
        <v>0.10202853000000001</v>
      </c>
      <c r="J875" s="161">
        <v>7.8202463999999996E-3</v>
      </c>
      <c r="K875" s="161">
        <v>1.2425582E-3</v>
      </c>
      <c r="L875" s="161">
        <v>1.6685510000000001E-3</v>
      </c>
      <c r="M875" s="161">
        <v>1.0001465000000001E-3</v>
      </c>
      <c r="N875" s="161">
        <v>2.2689145000000001E-3</v>
      </c>
      <c r="O875" s="161">
        <v>5.4758667999999996E-4</v>
      </c>
      <c r="P875" s="161">
        <v>0</v>
      </c>
      <c r="Q875" s="161">
        <v>1.1123252E-2</v>
      </c>
      <c r="R875" s="161">
        <v>3.0733185000000001E-4</v>
      </c>
      <c r="T875" s="89">
        <f t="shared" si="173"/>
        <v>0.22848414655172411</v>
      </c>
    </row>
    <row r="876" spans="1:20">
      <c r="A876" s="29" t="s">
        <v>52</v>
      </c>
      <c r="B876" s="194" t="s">
        <v>3713</v>
      </c>
      <c r="C876" s="87">
        <f t="shared" si="169"/>
        <v>0.19754659083000001</v>
      </c>
      <c r="D876" s="90">
        <f t="shared" si="170"/>
        <v>1.1651556800000001E-2</v>
      </c>
      <c r="E876" s="90">
        <f t="shared" si="171"/>
        <v>0.1114441694</v>
      </c>
      <c r="F876" s="91">
        <f t="shared" si="172"/>
        <v>1.8806242630000001E-2</v>
      </c>
      <c r="G876" s="192">
        <v>5.5644621999999998E-2</v>
      </c>
      <c r="H876" s="161">
        <v>4.9321284000000002E-3</v>
      </c>
      <c r="I876" s="161">
        <v>0.10547823000000001</v>
      </c>
      <c r="J876" s="161">
        <v>8.2855075000000007E-3</v>
      </c>
      <c r="K876" s="161">
        <v>1.6215894E-3</v>
      </c>
      <c r="L876" s="161">
        <v>1.7444598999999999E-3</v>
      </c>
      <c r="M876" s="161">
        <v>1.0338109999999999E-3</v>
      </c>
      <c r="N876" s="161">
        <v>2.7039662E-3</v>
      </c>
      <c r="O876" s="161">
        <v>5.1795197000000003E-4</v>
      </c>
      <c r="P876" s="161">
        <v>0</v>
      </c>
      <c r="Q876" s="161">
        <v>1.5369878E-2</v>
      </c>
      <c r="R876" s="161">
        <v>2.1444646E-4</v>
      </c>
      <c r="T876" s="89">
        <f t="shared" si="173"/>
        <v>0.47969501724137925</v>
      </c>
    </row>
    <row r="877" spans="1:20">
      <c r="A877" s="29" t="s">
        <v>52</v>
      </c>
      <c r="B877" s="194" t="s">
        <v>3714</v>
      </c>
      <c r="C877" s="87">
        <f t="shared" si="169"/>
        <v>0.13781195975000002</v>
      </c>
      <c r="D877" s="90">
        <f t="shared" si="170"/>
        <v>1.06693585E-2</v>
      </c>
      <c r="E877" s="90">
        <f t="shared" si="171"/>
        <v>8.9154277000000004E-2</v>
      </c>
      <c r="F877" s="91">
        <f t="shared" si="172"/>
        <v>1.2515450250000001E-2</v>
      </c>
      <c r="G877" s="192">
        <v>2.5472874E-2</v>
      </c>
      <c r="H877" s="161">
        <v>4.1426042999999999E-3</v>
      </c>
      <c r="I877" s="161">
        <v>8.3771574000000001E-2</v>
      </c>
      <c r="J877" s="161">
        <v>7.4639798000000002E-3</v>
      </c>
      <c r="K877" s="161">
        <v>1.3148953000000001E-3</v>
      </c>
      <c r="L877" s="161">
        <v>1.8904834E-3</v>
      </c>
      <c r="M877" s="161">
        <v>1.2400987E-3</v>
      </c>
      <c r="N877" s="161">
        <v>2.3289351999999999E-3</v>
      </c>
      <c r="O877" s="161">
        <v>4.9606618999999998E-4</v>
      </c>
      <c r="P877" s="161">
        <v>0</v>
      </c>
      <c r="Q877" s="161">
        <v>9.4519583000000004E-3</v>
      </c>
      <c r="R877" s="161">
        <v>2.3849055999999999E-4</v>
      </c>
      <c r="T877" s="89">
        <f t="shared" si="173"/>
        <v>0.21959374137931034</v>
      </c>
    </row>
    <row r="878" spans="1:20">
      <c r="A878" s="29" t="s">
        <v>52</v>
      </c>
      <c r="B878" s="194" t="s">
        <v>3715</v>
      </c>
      <c r="C878" s="87">
        <f t="shared" si="169"/>
        <v>7.3218916590000009E-3</v>
      </c>
      <c r="D878" s="90">
        <f t="shared" si="170"/>
        <v>4.2183993599999997E-4</v>
      </c>
      <c r="E878" s="90">
        <f t="shared" si="171"/>
        <v>2.3727292520000004E-3</v>
      </c>
      <c r="F878" s="91">
        <f t="shared" si="172"/>
        <v>1.0581815709999999E-3</v>
      </c>
      <c r="G878" s="192">
        <v>3.4691409000000002E-3</v>
      </c>
      <c r="H878" s="161">
        <v>1.05888E-4</v>
      </c>
      <c r="I878" s="161">
        <v>2.2419391000000001E-3</v>
      </c>
      <c r="J878" s="161">
        <v>2.6757609000000002E-4</v>
      </c>
      <c r="K878" s="161">
        <v>9.7894836999999998E-5</v>
      </c>
      <c r="L878" s="161">
        <v>5.6369009E-5</v>
      </c>
      <c r="M878" s="161">
        <v>2.4902151999999999E-5</v>
      </c>
      <c r="N878" s="161">
        <v>6.5706219000000003E-5</v>
      </c>
      <c r="O878" s="161">
        <v>1.6672841999999999E-5</v>
      </c>
      <c r="P878" s="161">
        <v>0</v>
      </c>
      <c r="Q878" s="161">
        <v>2.6690197999999999E-4</v>
      </c>
      <c r="R878" s="161">
        <v>7.0890052999999999E-4</v>
      </c>
      <c r="T878" s="89">
        <f t="shared" si="173"/>
        <v>2.9906387068965517E-2</v>
      </c>
    </row>
    <row r="879" spans="1:20">
      <c r="A879" s="29" t="s">
        <v>52</v>
      </c>
      <c r="B879" s="194" t="s">
        <v>3716</v>
      </c>
      <c r="C879" s="87">
        <f t="shared" si="169"/>
        <v>2.8949243510000004E-3</v>
      </c>
      <c r="D879" s="90">
        <f t="shared" si="170"/>
        <v>2.1366356000000002E-4</v>
      </c>
      <c r="E879" s="90">
        <f t="shared" si="171"/>
        <v>1.7519663400000001E-3</v>
      </c>
      <c r="F879" s="91">
        <f t="shared" si="172"/>
        <v>3.9684633099999999E-4</v>
      </c>
      <c r="G879" s="192">
        <v>5.3244811999999999E-4</v>
      </c>
      <c r="H879" s="161">
        <v>5.3393975000000002E-5</v>
      </c>
      <c r="I879" s="161">
        <v>1.6793526E-3</v>
      </c>
      <c r="J879" s="161">
        <v>1.5149748000000001E-4</v>
      </c>
      <c r="K879" s="161">
        <v>2.5234809999999998E-5</v>
      </c>
      <c r="L879" s="161">
        <v>3.6931270000000001E-5</v>
      </c>
      <c r="M879" s="161">
        <v>1.9219764999999999E-5</v>
      </c>
      <c r="N879" s="161">
        <v>5.4284950000000003E-5</v>
      </c>
      <c r="O879" s="161">
        <v>1.2801471E-5</v>
      </c>
      <c r="P879" s="161">
        <v>0</v>
      </c>
      <c r="Q879" s="161">
        <v>2.2095672000000001E-4</v>
      </c>
      <c r="R879" s="161">
        <v>1.0880318999999999E-4</v>
      </c>
      <c r="T879" s="89">
        <f t="shared" si="173"/>
        <v>4.5900699999999999E-3</v>
      </c>
    </row>
    <row r="880" spans="1:20">
      <c r="A880" s="29" t="s">
        <v>52</v>
      </c>
      <c r="B880" s="194" t="s">
        <v>3717</v>
      </c>
      <c r="C880" s="87">
        <f t="shared" si="169"/>
        <v>2.0645067283000001E-2</v>
      </c>
      <c r="D880" s="90">
        <f t="shared" si="170"/>
        <v>1.4060096700000001E-3</v>
      </c>
      <c r="E880" s="90">
        <f t="shared" si="171"/>
        <v>1.1991510450000001E-2</v>
      </c>
      <c r="F880" s="91">
        <f t="shared" si="172"/>
        <v>3.3568642630000005E-3</v>
      </c>
      <c r="G880" s="192">
        <v>3.8906829000000002E-3</v>
      </c>
      <c r="H880" s="161">
        <v>5.6933886999999996E-4</v>
      </c>
      <c r="I880" s="161">
        <v>1.1232023000000001E-2</v>
      </c>
      <c r="J880" s="161">
        <v>8.7681618999999999E-4</v>
      </c>
      <c r="K880" s="161">
        <v>3.0064574999999998E-4</v>
      </c>
      <c r="L880" s="161">
        <v>2.2854772999999999E-4</v>
      </c>
      <c r="M880" s="161">
        <v>1.9014858E-4</v>
      </c>
      <c r="N880" s="161">
        <v>2.1317123000000001E-4</v>
      </c>
      <c r="O880" s="161">
        <v>5.2561463E-5</v>
      </c>
      <c r="P880" s="161">
        <v>0</v>
      </c>
      <c r="Q880" s="161">
        <v>5.3631147E-4</v>
      </c>
      <c r="R880" s="161">
        <v>2.5548201000000002E-3</v>
      </c>
      <c r="T880" s="89">
        <f t="shared" si="173"/>
        <v>3.3540369827586208E-2</v>
      </c>
    </row>
    <row r="881" spans="1:20">
      <c r="A881" s="29" t="s">
        <v>52</v>
      </c>
      <c r="B881" s="194" t="s">
        <v>3718</v>
      </c>
      <c r="C881" s="87">
        <f t="shared" si="169"/>
        <v>8.4391694479999998E-3</v>
      </c>
      <c r="D881" s="90">
        <f t="shared" si="170"/>
        <v>3.3790323999999998E-4</v>
      </c>
      <c r="E881" s="90">
        <f t="shared" si="171"/>
        <v>1.9344664839999999E-3</v>
      </c>
      <c r="F881" s="91">
        <f t="shared" si="172"/>
        <v>5.4462271739999998E-3</v>
      </c>
      <c r="G881" s="192">
        <v>7.2057255000000002E-4</v>
      </c>
      <c r="H881" s="161">
        <v>1.2709985E-4</v>
      </c>
      <c r="I881" s="161">
        <v>1.7699381E-3</v>
      </c>
      <c r="J881" s="161">
        <v>1.9545812000000001E-4</v>
      </c>
      <c r="K881" s="161">
        <v>4.5283941000000001E-5</v>
      </c>
      <c r="L881" s="161">
        <v>9.7161179000000003E-5</v>
      </c>
      <c r="M881" s="161">
        <v>3.7428534000000002E-5</v>
      </c>
      <c r="N881" s="161">
        <v>1.0756735999999999E-4</v>
      </c>
      <c r="O881" s="161">
        <v>7.2685583999999997E-5</v>
      </c>
      <c r="P881" s="161">
        <v>0</v>
      </c>
      <c r="Q881" s="161">
        <v>2.0201763E-4</v>
      </c>
      <c r="R881" s="161">
        <v>5.0639565999999999E-3</v>
      </c>
      <c r="T881" s="89">
        <f t="shared" si="173"/>
        <v>6.2118323275862069E-3</v>
      </c>
    </row>
    <row r="882" spans="1:20">
      <c r="A882" s="29" t="s">
        <v>52</v>
      </c>
      <c r="B882" s="194" t="s">
        <v>3719</v>
      </c>
      <c r="C882" s="87">
        <f t="shared" si="169"/>
        <v>9.6987138989999989E-3</v>
      </c>
      <c r="D882" s="90">
        <f t="shared" si="170"/>
        <v>5.0819864999999997E-4</v>
      </c>
      <c r="E882" s="90">
        <f t="shared" si="171"/>
        <v>4.7003393389999995E-3</v>
      </c>
      <c r="F882" s="91">
        <f t="shared" si="172"/>
        <v>3.28754311E-3</v>
      </c>
      <c r="G882" s="192">
        <v>1.2026328E-3</v>
      </c>
      <c r="H882" s="161">
        <v>1.9260370999999999E-4</v>
      </c>
      <c r="I882" s="161">
        <v>4.4504174999999997E-3</v>
      </c>
      <c r="J882" s="161">
        <v>3.3266904000000001E-4</v>
      </c>
      <c r="K882" s="161">
        <v>7.2198679999999996E-5</v>
      </c>
      <c r="L882" s="161">
        <v>1.0333093E-4</v>
      </c>
      <c r="M882" s="161">
        <v>5.7318129000000002E-5</v>
      </c>
      <c r="N882" s="161">
        <v>1.3595063E-4</v>
      </c>
      <c r="O882" s="161">
        <v>3.1983339999999999E-5</v>
      </c>
      <c r="P882" s="161">
        <v>0</v>
      </c>
      <c r="Q882" s="161">
        <v>5.4225284000000002E-4</v>
      </c>
      <c r="R882" s="161">
        <v>2.5773562999999999E-3</v>
      </c>
      <c r="T882" s="89">
        <f t="shared" si="173"/>
        <v>1.0367524137931034E-2</v>
      </c>
    </row>
    <row r="883" spans="1:20">
      <c r="A883" s="29" t="s">
        <v>52</v>
      </c>
      <c r="B883" s="194" t="s">
        <v>3720</v>
      </c>
      <c r="C883" s="87">
        <f t="shared" si="169"/>
        <v>7.8716484249999989E-3</v>
      </c>
      <c r="D883" s="90">
        <f t="shared" si="170"/>
        <v>5.0182580299999995E-4</v>
      </c>
      <c r="E883" s="90">
        <f t="shared" si="171"/>
        <v>3.0095072619999996E-3</v>
      </c>
      <c r="F883" s="91">
        <f t="shared" si="172"/>
        <v>2.5315576600000002E-3</v>
      </c>
      <c r="G883" s="192">
        <v>1.8287577000000001E-3</v>
      </c>
      <c r="H883" s="161">
        <v>2.6442316000000002E-4</v>
      </c>
      <c r="I883" s="161">
        <v>2.6895971999999998E-3</v>
      </c>
      <c r="J883" s="161">
        <v>3.0766308999999998E-4</v>
      </c>
      <c r="K883" s="161">
        <v>6.5627593000000003E-5</v>
      </c>
      <c r="L883" s="161">
        <v>1.2853512E-4</v>
      </c>
      <c r="M883" s="161">
        <v>5.5486901999999998E-5</v>
      </c>
      <c r="N883" s="161">
        <v>1.4296342E-4</v>
      </c>
      <c r="O883" s="161">
        <v>1.5553192E-4</v>
      </c>
      <c r="P883" s="161">
        <v>0</v>
      </c>
      <c r="Q883" s="161">
        <v>3.7650322000000003E-4</v>
      </c>
      <c r="R883" s="161">
        <v>1.8565591000000001E-3</v>
      </c>
      <c r="T883" s="89">
        <f t="shared" si="173"/>
        <v>1.5765152586206897E-2</v>
      </c>
    </row>
    <row r="884" spans="1:20">
      <c r="A884" s="29" t="s">
        <v>52</v>
      </c>
      <c r="B884" s="194" t="s">
        <v>3721</v>
      </c>
      <c r="C884" s="87">
        <f t="shared" si="169"/>
        <v>6.3478281509999996E-3</v>
      </c>
      <c r="D884" s="90">
        <f t="shared" si="170"/>
        <v>4.08993777E-4</v>
      </c>
      <c r="E884" s="90">
        <f t="shared" si="171"/>
        <v>2.4567135519999997E-3</v>
      </c>
      <c r="F884" s="91">
        <f t="shared" si="172"/>
        <v>2.5074891219999998E-3</v>
      </c>
      <c r="G884" s="192">
        <v>9.7463170000000002E-4</v>
      </c>
      <c r="H884" s="161">
        <v>1.5879444E-4</v>
      </c>
      <c r="I884" s="161">
        <v>2.2401639999999998E-3</v>
      </c>
      <c r="J884" s="161">
        <v>2.4362641E-4</v>
      </c>
      <c r="K884" s="161">
        <v>6.1422966999999994E-5</v>
      </c>
      <c r="L884" s="161">
        <v>1.0394439999999999E-4</v>
      </c>
      <c r="M884" s="161">
        <v>5.7755111999999998E-5</v>
      </c>
      <c r="N884" s="161">
        <v>1.1065025E-4</v>
      </c>
      <c r="O884" s="161">
        <v>5.4678351999999997E-5</v>
      </c>
      <c r="P884" s="161">
        <v>0</v>
      </c>
      <c r="Q884" s="161">
        <v>2.4319292E-4</v>
      </c>
      <c r="R884" s="161">
        <v>2.0989676E-3</v>
      </c>
      <c r="T884" s="89">
        <f t="shared" si="173"/>
        <v>8.4019974137931035E-3</v>
      </c>
    </row>
    <row r="885" spans="1:20">
      <c r="A885" s="29" t="s">
        <v>52</v>
      </c>
      <c r="B885" s="194" t="s">
        <v>3722</v>
      </c>
      <c r="C885" s="87">
        <f t="shared" si="169"/>
        <v>1.2117798201E-2</v>
      </c>
      <c r="D885" s="90">
        <f t="shared" si="170"/>
        <v>7.0842201000000007E-4</v>
      </c>
      <c r="E885" s="90">
        <f t="shared" si="171"/>
        <v>4.4191432240000003E-3</v>
      </c>
      <c r="F885" s="91">
        <f t="shared" si="172"/>
        <v>6.1861816700000002E-4</v>
      </c>
      <c r="G885" s="192">
        <v>6.3716147999999997E-3</v>
      </c>
      <c r="H885" s="161">
        <v>1.6298543E-4</v>
      </c>
      <c r="I885" s="161">
        <v>4.2190138E-3</v>
      </c>
      <c r="J885" s="161">
        <v>4.6951951999999998E-4</v>
      </c>
      <c r="K885" s="161">
        <v>1.7168991000000001E-4</v>
      </c>
      <c r="L885" s="161">
        <v>6.7212580000000006E-5</v>
      </c>
      <c r="M885" s="161">
        <v>3.7143993999999999E-5</v>
      </c>
      <c r="N885" s="161">
        <v>8.4843431999999996E-5</v>
      </c>
      <c r="O885" s="161">
        <v>1.5952913E-5</v>
      </c>
      <c r="P885" s="161">
        <v>0</v>
      </c>
      <c r="Q885" s="161">
        <v>5.0721043000000003E-4</v>
      </c>
      <c r="R885" s="161">
        <v>1.0611392E-5</v>
      </c>
      <c r="T885" s="89">
        <f t="shared" si="173"/>
        <v>5.492771379310344E-2</v>
      </c>
    </row>
    <row r="886" spans="1:20">
      <c r="A886" s="29" t="s">
        <v>52</v>
      </c>
      <c r="B886" s="194" t="s">
        <v>3723</v>
      </c>
      <c r="C886" s="87">
        <f t="shared" si="169"/>
        <v>1.8231562965999999E-2</v>
      </c>
      <c r="D886" s="90">
        <f t="shared" si="170"/>
        <v>8.2414369000000001E-4</v>
      </c>
      <c r="E886" s="90">
        <f t="shared" si="171"/>
        <v>1.0374538308999998E-2</v>
      </c>
      <c r="F886" s="91">
        <f t="shared" si="172"/>
        <v>8.9927126700000001E-4</v>
      </c>
      <c r="G886" s="192">
        <v>6.1336096999999997E-3</v>
      </c>
      <c r="H886" s="161">
        <v>2.2110755999999999E-4</v>
      </c>
      <c r="I886" s="161">
        <v>1.0060886E-2</v>
      </c>
      <c r="J886" s="161">
        <v>5.3027453999999997E-4</v>
      </c>
      <c r="K886" s="161">
        <v>1.6795285000000001E-4</v>
      </c>
      <c r="L886" s="161">
        <v>1.259163E-4</v>
      </c>
      <c r="M886" s="161">
        <v>9.2544749000000003E-5</v>
      </c>
      <c r="N886" s="161">
        <v>1.3297385999999999E-4</v>
      </c>
      <c r="O886" s="161">
        <v>2.7092710999999999E-5</v>
      </c>
      <c r="P886" s="161">
        <v>0</v>
      </c>
      <c r="Q886" s="161">
        <v>7.1360830000000001E-4</v>
      </c>
      <c r="R886" s="161">
        <v>2.5596396E-5</v>
      </c>
      <c r="T886" s="89">
        <f t="shared" si="173"/>
        <v>5.2875945689655167E-2</v>
      </c>
    </row>
    <row r="887" spans="1:20">
      <c r="A887" s="29" t="s">
        <v>52</v>
      </c>
      <c r="B887" s="194" t="s">
        <v>3724</v>
      </c>
      <c r="C887" s="87">
        <f t="shared" si="169"/>
        <v>4.0049952057999993E-3</v>
      </c>
      <c r="D887" s="90">
        <f t="shared" si="170"/>
        <v>2.9125814799999997E-4</v>
      </c>
      <c r="E887" s="90">
        <f t="shared" si="171"/>
        <v>2.576141018E-3</v>
      </c>
      <c r="F887" s="91">
        <f t="shared" si="172"/>
        <v>4.1066654979999998E-4</v>
      </c>
      <c r="G887" s="192">
        <v>7.2692948999999996E-4</v>
      </c>
      <c r="H887" s="161">
        <v>7.0076406000000002E-5</v>
      </c>
      <c r="I887" s="161">
        <v>2.4812172E-3</v>
      </c>
      <c r="J887" s="161">
        <v>2.1444663E-4</v>
      </c>
      <c r="K887" s="161">
        <v>3.3632537000000002E-5</v>
      </c>
      <c r="L887" s="161">
        <v>4.3178981000000003E-5</v>
      </c>
      <c r="M887" s="161">
        <v>2.4847412000000001E-5</v>
      </c>
      <c r="N887" s="161">
        <v>6.8909479999999993E-5</v>
      </c>
      <c r="O887" s="161">
        <v>9.9609554E-6</v>
      </c>
      <c r="P887" s="161">
        <v>0</v>
      </c>
      <c r="Q887" s="161">
        <v>3.2752458E-4</v>
      </c>
      <c r="R887" s="161">
        <v>4.2715343999999999E-6</v>
      </c>
      <c r="T887" s="89">
        <f t="shared" si="173"/>
        <v>6.2666335344827582E-3</v>
      </c>
    </row>
    <row r="888" spans="1:20">
      <c r="A888" s="29" t="s">
        <v>52</v>
      </c>
      <c r="B888" s="194" t="s">
        <v>3725</v>
      </c>
      <c r="C888" s="87">
        <f t="shared" si="169"/>
        <v>2.1414347063000001E-2</v>
      </c>
      <c r="D888" s="90">
        <f t="shared" si="170"/>
        <v>1.5171866300000001E-3</v>
      </c>
      <c r="E888" s="90">
        <f t="shared" si="171"/>
        <v>1.4540393669999999E-2</v>
      </c>
      <c r="F888" s="91">
        <f t="shared" si="172"/>
        <v>1.034745563E-3</v>
      </c>
      <c r="G888" s="192">
        <v>4.3220211999999997E-3</v>
      </c>
      <c r="H888" s="161">
        <v>6.1671879000000003E-4</v>
      </c>
      <c r="I888" s="161">
        <v>1.3719057999999999E-2</v>
      </c>
      <c r="J888" s="161">
        <v>9.9306582999999994E-4</v>
      </c>
      <c r="K888" s="161">
        <v>3.0557395000000001E-4</v>
      </c>
      <c r="L888" s="161">
        <v>2.1854685000000001E-4</v>
      </c>
      <c r="M888" s="161">
        <v>2.0461688E-4</v>
      </c>
      <c r="N888" s="161">
        <v>1.9628694000000001E-4</v>
      </c>
      <c r="O888" s="161">
        <v>4.6297563000000001E-5</v>
      </c>
      <c r="P888" s="161">
        <v>0</v>
      </c>
      <c r="Q888" s="161">
        <v>6.6520268000000004E-4</v>
      </c>
      <c r="R888" s="161">
        <v>1.2695838000000001E-4</v>
      </c>
      <c r="T888" s="89">
        <f t="shared" si="173"/>
        <v>3.7258803448275861E-2</v>
      </c>
    </row>
    <row r="889" spans="1:20">
      <c r="A889" s="29" t="s">
        <v>52</v>
      </c>
      <c r="B889" s="194" t="s">
        <v>3726</v>
      </c>
      <c r="C889" s="87">
        <f t="shared" si="169"/>
        <v>3.2021929222000004E-3</v>
      </c>
      <c r="D889" s="90">
        <f t="shared" si="170"/>
        <v>2.1475832500000001E-4</v>
      </c>
      <c r="E889" s="90">
        <f t="shared" si="171"/>
        <v>2.1704128430000001E-3</v>
      </c>
      <c r="F889" s="91">
        <f t="shared" si="172"/>
        <v>3.1184736419999999E-4</v>
      </c>
      <c r="G889" s="192">
        <v>5.0517439000000001E-4</v>
      </c>
      <c r="H889" s="161">
        <v>6.0808421999999999E-5</v>
      </c>
      <c r="I889" s="161">
        <v>2.0884940000000002E-3</v>
      </c>
      <c r="J889" s="161">
        <v>1.5460834999999999E-4</v>
      </c>
      <c r="K889" s="161">
        <v>2.6100292999999999E-5</v>
      </c>
      <c r="L889" s="161">
        <v>3.4049681999999998E-5</v>
      </c>
      <c r="M889" s="161">
        <v>2.1110421000000001E-5</v>
      </c>
      <c r="N889" s="161">
        <v>4.9512616999999997E-5</v>
      </c>
      <c r="O889" s="161">
        <v>1.0374809000000001E-5</v>
      </c>
      <c r="P889" s="161">
        <v>0</v>
      </c>
      <c r="Q889" s="161">
        <v>2.4704086E-4</v>
      </c>
      <c r="R889" s="161">
        <v>4.9190781999999997E-6</v>
      </c>
      <c r="T889" s="89">
        <f t="shared" si="173"/>
        <v>4.3549516379310345E-3</v>
      </c>
    </row>
    <row r="890" spans="1:20">
      <c r="A890" s="29" t="s">
        <v>52</v>
      </c>
      <c r="B890" s="194" t="s">
        <v>3727</v>
      </c>
      <c r="C890" s="87">
        <f t="shared" si="169"/>
        <v>1.2707090345E-2</v>
      </c>
      <c r="D890" s="90">
        <f t="shared" si="170"/>
        <v>8.3392932999999995E-4</v>
      </c>
      <c r="E890" s="90">
        <f t="shared" si="171"/>
        <v>8.669552245E-3</v>
      </c>
      <c r="F890" s="91">
        <f t="shared" si="172"/>
        <v>1.29246467E-3</v>
      </c>
      <c r="G890" s="192">
        <v>1.9111441000000001E-3</v>
      </c>
      <c r="H890" s="161">
        <v>2.9244197999999999E-4</v>
      </c>
      <c r="I890" s="161">
        <v>8.2913564999999995E-3</v>
      </c>
      <c r="J890" s="161">
        <v>5.9264246999999996E-4</v>
      </c>
      <c r="K890" s="161">
        <v>1.1096222E-4</v>
      </c>
      <c r="L890" s="161">
        <v>1.3032464000000001E-4</v>
      </c>
      <c r="M890" s="161">
        <v>8.5753764999999996E-5</v>
      </c>
      <c r="N890" s="161">
        <v>2.0690597000000001E-4</v>
      </c>
      <c r="O890" s="161">
        <v>3.6635313E-5</v>
      </c>
      <c r="P890" s="161">
        <v>0</v>
      </c>
      <c r="Q890" s="161">
        <v>1.0147450000000001E-3</v>
      </c>
      <c r="R890" s="161">
        <v>3.4178387000000002E-5</v>
      </c>
      <c r="T890" s="89">
        <f t="shared" si="173"/>
        <v>1.6475380172413793E-2</v>
      </c>
    </row>
    <row r="891" spans="1:20">
      <c r="A891" s="29" t="s">
        <v>52</v>
      </c>
      <c r="B891" s="194" t="s">
        <v>3728</v>
      </c>
      <c r="C891" s="87">
        <f t="shared" si="169"/>
        <v>5.3804184860000003E-3</v>
      </c>
      <c r="D891" s="90">
        <f t="shared" si="170"/>
        <v>3.67138985E-4</v>
      </c>
      <c r="E891" s="90">
        <f t="shared" si="171"/>
        <v>3.6191060389999998E-3</v>
      </c>
      <c r="F891" s="91">
        <f t="shared" si="172"/>
        <v>4.8741841200000002E-4</v>
      </c>
      <c r="G891" s="192">
        <v>9.0675504999999999E-4</v>
      </c>
      <c r="H891" s="161">
        <v>9.4309626999999996E-5</v>
      </c>
      <c r="I891" s="161">
        <v>3.4905795999999999E-3</v>
      </c>
      <c r="J891" s="161">
        <v>2.6754470000000001E-4</v>
      </c>
      <c r="K891" s="161">
        <v>4.2510153000000003E-5</v>
      </c>
      <c r="L891" s="161">
        <v>5.7084131999999999E-5</v>
      </c>
      <c r="M891" s="161">
        <v>3.4216812E-5</v>
      </c>
      <c r="N891" s="161">
        <v>7.7623650000000003E-5</v>
      </c>
      <c r="O891" s="161">
        <v>1.8733926000000001E-5</v>
      </c>
      <c r="P891" s="161">
        <v>0</v>
      </c>
      <c r="Q891" s="161">
        <v>3.8054646E-4</v>
      </c>
      <c r="R891" s="161">
        <v>1.0514376E-5</v>
      </c>
      <c r="T891" s="89">
        <f t="shared" si="173"/>
        <v>7.8168538793103436E-3</v>
      </c>
    </row>
    <row r="892" spans="1:20">
      <c r="A892" s="29" t="s">
        <v>52</v>
      </c>
      <c r="B892" s="194" t="s">
        <v>3729</v>
      </c>
      <c r="C892" s="87">
        <f t="shared" si="169"/>
        <v>6.7575336165999998E-3</v>
      </c>
      <c r="D892" s="90">
        <f t="shared" si="170"/>
        <v>3.9856819799999999E-4</v>
      </c>
      <c r="E892" s="90">
        <f t="shared" si="171"/>
        <v>3.812203023E-3</v>
      </c>
      <c r="F892" s="91">
        <f t="shared" si="172"/>
        <v>6.433105956E-4</v>
      </c>
      <c r="G892" s="192">
        <v>1.9034518000000001E-3</v>
      </c>
      <c r="H892" s="161">
        <v>1.6871475E-4</v>
      </c>
      <c r="I892" s="161">
        <v>3.6081244E-3</v>
      </c>
      <c r="J892" s="161">
        <v>2.8342477000000002E-4</v>
      </c>
      <c r="K892" s="161">
        <v>5.5470180999999998E-5</v>
      </c>
      <c r="L892" s="161">
        <v>5.9673246999999998E-5</v>
      </c>
      <c r="M892" s="161">
        <v>3.5363873000000002E-5</v>
      </c>
      <c r="N892" s="161">
        <v>9.2495359000000003E-5</v>
      </c>
      <c r="O892" s="161">
        <v>1.7717734000000001E-5</v>
      </c>
      <c r="P892" s="161">
        <v>0</v>
      </c>
      <c r="Q892" s="161">
        <v>5.2576187000000002E-4</v>
      </c>
      <c r="R892" s="161">
        <v>7.3356326000000002E-6</v>
      </c>
      <c r="T892" s="89">
        <f t="shared" si="173"/>
        <v>1.6409067241379312E-2</v>
      </c>
    </row>
    <row r="893" spans="1:20">
      <c r="A893" s="29" t="s">
        <v>52</v>
      </c>
      <c r="B893" s="194" t="s">
        <v>3730</v>
      </c>
      <c r="C893" s="87">
        <f t="shared" si="169"/>
        <v>4.7146943327000005E-3</v>
      </c>
      <c r="D893" s="90">
        <f t="shared" si="170"/>
        <v>3.6501015100000002E-4</v>
      </c>
      <c r="E893" s="90">
        <f t="shared" si="171"/>
        <v>3.0500630200000003E-3</v>
      </c>
      <c r="F893" s="91">
        <f t="shared" si="172"/>
        <v>4.2816692170000002E-4</v>
      </c>
      <c r="G893" s="192">
        <v>8.7145424000000004E-4</v>
      </c>
      <c r="H893" s="161">
        <v>1.4172292000000001E-4</v>
      </c>
      <c r="I893" s="161">
        <v>2.8659150000000001E-3</v>
      </c>
      <c r="J893" s="161">
        <v>2.5535072E-4</v>
      </c>
      <c r="K893" s="161">
        <v>4.4983973999999997E-5</v>
      </c>
      <c r="L893" s="161">
        <v>6.4675457000000003E-5</v>
      </c>
      <c r="M893" s="161">
        <v>4.2425100000000001E-5</v>
      </c>
      <c r="N893" s="161">
        <v>7.9675361000000006E-5</v>
      </c>
      <c r="O893" s="161">
        <v>1.6970954000000001E-5</v>
      </c>
      <c r="P893" s="161">
        <v>0</v>
      </c>
      <c r="Q893" s="161">
        <v>3.2336159000000001E-4</v>
      </c>
      <c r="R893" s="161">
        <v>8.1590166999999993E-6</v>
      </c>
      <c r="T893" s="89">
        <f t="shared" si="173"/>
        <v>7.5125365517241379E-3</v>
      </c>
    </row>
    <row r="894" spans="1:20">
      <c r="A894" s="29" t="s">
        <v>52</v>
      </c>
      <c r="B894" s="194" t="s">
        <v>3731</v>
      </c>
      <c r="C894" s="87">
        <f t="shared" si="169"/>
        <v>3.5155345919999997E-2</v>
      </c>
      <c r="D894" s="90">
        <f t="shared" si="170"/>
        <v>1.5339962300000001E-3</v>
      </c>
      <c r="E894" s="90">
        <f t="shared" si="171"/>
        <v>2.6901024789999999E-2</v>
      </c>
      <c r="F894" s="91">
        <f t="shared" si="172"/>
        <v>2.3445447999999999E-3</v>
      </c>
      <c r="G894" s="192">
        <v>4.3757800999999997E-3</v>
      </c>
      <c r="H894" s="161">
        <v>5.4286008000000005E-4</v>
      </c>
      <c r="I894" s="161">
        <v>2.6158641E-2</v>
      </c>
      <c r="J894" s="161">
        <v>1.0082367E-3</v>
      </c>
      <c r="K894" s="161">
        <v>2.4315061E-4</v>
      </c>
      <c r="L894" s="161">
        <v>2.8260892000000001E-4</v>
      </c>
      <c r="M894" s="161">
        <v>1.9952370999999999E-4</v>
      </c>
      <c r="N894" s="161">
        <v>2.325328E-4</v>
      </c>
      <c r="O894" s="161">
        <v>1.3248114E-4</v>
      </c>
      <c r="P894" s="161">
        <v>0</v>
      </c>
      <c r="Q894" s="161">
        <v>1.3885688E-3</v>
      </c>
      <c r="R894" s="161">
        <v>5.9096205999999997E-4</v>
      </c>
      <c r="T894" s="89">
        <f t="shared" si="173"/>
        <v>3.7722242241379308E-2</v>
      </c>
    </row>
    <row r="895" spans="1:20">
      <c r="A895" s="29" t="s">
        <v>52</v>
      </c>
      <c r="B895" s="194" t="s">
        <v>3732</v>
      </c>
      <c r="C895" s="87">
        <f t="shared" si="169"/>
        <v>8.2700923310000007E-2</v>
      </c>
      <c r="D895" s="90">
        <f t="shared" si="170"/>
        <v>2.39929523E-3</v>
      </c>
      <c r="E895" s="90">
        <f t="shared" si="171"/>
        <v>7.2605480289999996E-2</v>
      </c>
      <c r="F895" s="91">
        <f t="shared" si="172"/>
        <v>2.42412459E-3</v>
      </c>
      <c r="G895" s="192">
        <v>5.2720231999999999E-3</v>
      </c>
      <c r="H895" s="161">
        <v>6.5685042999999996E-4</v>
      </c>
      <c r="I895" s="161">
        <v>7.1538031000000002E-2</v>
      </c>
      <c r="J895" s="161">
        <v>1.3703369000000001E-3</v>
      </c>
      <c r="K895" s="161">
        <v>2.9879480000000001E-4</v>
      </c>
      <c r="L895" s="161">
        <v>7.3016352999999998E-4</v>
      </c>
      <c r="M895" s="161">
        <v>4.1059886000000001E-4</v>
      </c>
      <c r="N895" s="161">
        <v>3.0153234000000002E-4</v>
      </c>
      <c r="O895" s="161">
        <v>1.4546715000000001E-4</v>
      </c>
      <c r="P895" s="161">
        <v>0</v>
      </c>
      <c r="Q895" s="161">
        <v>1.2898407E-3</v>
      </c>
      <c r="R895" s="161">
        <v>6.8728439999999995E-4</v>
      </c>
      <c r="T895" s="89">
        <f t="shared" si="173"/>
        <v>4.544847586206896E-2</v>
      </c>
    </row>
    <row r="896" spans="1:20">
      <c r="A896" s="29" t="s">
        <v>52</v>
      </c>
      <c r="B896" s="194" t="s">
        <v>3733</v>
      </c>
      <c r="C896" s="87">
        <f t="shared" si="169"/>
        <v>0.40784539990000002</v>
      </c>
      <c r="D896" s="90">
        <f t="shared" si="170"/>
        <v>1.7796249400000002E-2</v>
      </c>
      <c r="E896" s="90">
        <f t="shared" si="171"/>
        <v>0.31208508810000002</v>
      </c>
      <c r="F896" s="91">
        <f t="shared" si="172"/>
        <v>2.7199613399999996E-2</v>
      </c>
      <c r="G896" s="192">
        <v>5.0764449000000003E-2</v>
      </c>
      <c r="H896" s="161">
        <v>6.2978469E-3</v>
      </c>
      <c r="I896" s="161">
        <v>0.30347252000000002</v>
      </c>
      <c r="J896" s="161">
        <v>1.169679E-2</v>
      </c>
      <c r="K896" s="161">
        <v>2.8208471000000001E-3</v>
      </c>
      <c r="L896" s="161">
        <v>3.2786122999999999E-3</v>
      </c>
      <c r="M896" s="161">
        <v>2.3147212000000001E-3</v>
      </c>
      <c r="N896" s="161">
        <v>2.6976675000000001E-3</v>
      </c>
      <c r="O896" s="161">
        <v>1.5369447E-3</v>
      </c>
      <c r="P896" s="161">
        <v>0</v>
      </c>
      <c r="Q896" s="161">
        <v>1.6109111999999998E-2</v>
      </c>
      <c r="R896" s="161">
        <v>6.8558891999999996E-3</v>
      </c>
      <c r="T896" s="89">
        <f t="shared" si="173"/>
        <v>0.43762456034482761</v>
      </c>
    </row>
    <row r="897" spans="1:20">
      <c r="A897" s="29" t="s">
        <v>52</v>
      </c>
      <c r="B897" s="194" t="s">
        <v>3734</v>
      </c>
      <c r="C897" s="87">
        <f t="shared" si="169"/>
        <v>0.95957680930000011</v>
      </c>
      <c r="D897" s="90">
        <f t="shared" si="170"/>
        <v>2.7838963500000001E-2</v>
      </c>
      <c r="E897" s="90">
        <f t="shared" si="171"/>
        <v>0.84243962829999997</v>
      </c>
      <c r="F897" s="91">
        <f t="shared" si="172"/>
        <v>2.8127059499999999E-2</v>
      </c>
      <c r="G897" s="192">
        <v>6.1171158000000003E-2</v>
      </c>
      <c r="H897" s="161">
        <v>7.6214196000000001E-3</v>
      </c>
      <c r="I897" s="161">
        <v>0.83005404000000005</v>
      </c>
      <c r="J897" s="161">
        <v>1.5899984999999998E-2</v>
      </c>
      <c r="K897" s="161">
        <v>3.4669088000000002E-3</v>
      </c>
      <c r="L897" s="161">
        <v>8.4720696999999994E-3</v>
      </c>
      <c r="M897" s="161">
        <v>4.7641686999999999E-3</v>
      </c>
      <c r="N897" s="161">
        <v>3.4986724000000001E-3</v>
      </c>
      <c r="O897" s="161">
        <v>1.6878519000000001E-3</v>
      </c>
      <c r="P897" s="161">
        <v>0</v>
      </c>
      <c r="Q897" s="161">
        <v>1.4965991E-2</v>
      </c>
      <c r="R897" s="161">
        <v>7.9745441999999993E-3</v>
      </c>
      <c r="T897" s="89">
        <f t="shared" si="173"/>
        <v>0.5273375689655172</v>
      </c>
    </row>
    <row r="898" spans="1:20">
      <c r="A898" s="29" t="s">
        <v>52</v>
      </c>
      <c r="B898" s="194" t="s">
        <v>3735</v>
      </c>
      <c r="C898" s="87">
        <f t="shared" si="169"/>
        <v>0.50522599509999999</v>
      </c>
      <c r="D898" s="90">
        <f t="shared" si="170"/>
        <v>1.95687885E-2</v>
      </c>
      <c r="E898" s="90">
        <f t="shared" si="171"/>
        <v>0.4056926662</v>
      </c>
      <c r="F898" s="91">
        <f t="shared" si="172"/>
        <v>2.7363307400000002E-2</v>
      </c>
      <c r="G898" s="192">
        <v>5.2601232999999997E-2</v>
      </c>
      <c r="H898" s="161">
        <v>6.5314574999999998E-3</v>
      </c>
      <c r="I898" s="161">
        <v>0.39641416000000002</v>
      </c>
      <c r="J898" s="161">
        <v>1.2438654E-2</v>
      </c>
      <c r="K898" s="161">
        <v>2.9348769999999998E-3</v>
      </c>
      <c r="L898" s="161">
        <v>4.1952574999999997E-3</v>
      </c>
      <c r="M898" s="161">
        <v>2.7470487E-3</v>
      </c>
      <c r="N898" s="161">
        <v>2.8390448E-3</v>
      </c>
      <c r="O898" s="161">
        <v>1.5635797999999999E-3</v>
      </c>
      <c r="P898" s="161">
        <v>0</v>
      </c>
      <c r="Q898" s="161">
        <v>1.5907351E-2</v>
      </c>
      <c r="R898" s="161">
        <v>7.0533317999999998E-3</v>
      </c>
      <c r="T898" s="89">
        <f t="shared" si="173"/>
        <v>0.45345890517241377</v>
      </c>
    </row>
    <row r="899" spans="1:20">
      <c r="A899" s="29" t="s">
        <v>52</v>
      </c>
      <c r="B899" s="194" t="s">
        <v>3736</v>
      </c>
      <c r="C899" s="87">
        <f t="shared" si="169"/>
        <v>1.7516427207</v>
      </c>
      <c r="D899" s="90">
        <f t="shared" si="170"/>
        <v>0.10324073600000001</v>
      </c>
      <c r="E899" s="90">
        <f t="shared" si="171"/>
        <v>0.43119850199999998</v>
      </c>
      <c r="F899" s="91">
        <f t="shared" si="172"/>
        <v>0.60766953270000001</v>
      </c>
      <c r="G899" s="192">
        <v>0.60953394999999999</v>
      </c>
      <c r="H899" s="161">
        <v>1.7321921000000001E-2</v>
      </c>
      <c r="I899" s="161">
        <v>0.32488119999999998</v>
      </c>
      <c r="J899" s="161">
        <v>6.5788356000000006E-2</v>
      </c>
      <c r="K899" s="161">
        <v>1.4474307E-2</v>
      </c>
      <c r="L899" s="161">
        <v>2.2978073000000002E-2</v>
      </c>
      <c r="M899" s="161">
        <v>8.8995380999999998E-2</v>
      </c>
      <c r="N899" s="161">
        <v>6.1216635999999996E-3</v>
      </c>
      <c r="O899" s="161">
        <v>3.3196330999999998E-3</v>
      </c>
      <c r="P899" s="161">
        <v>0</v>
      </c>
      <c r="Q899" s="161">
        <v>2.2734925999999999E-2</v>
      </c>
      <c r="R899" s="161">
        <v>0.57549331000000004</v>
      </c>
      <c r="T899" s="89">
        <f t="shared" si="173"/>
        <v>5.2546030172413793</v>
      </c>
    </row>
    <row r="900" spans="1:20">
      <c r="A900" s="29" t="s">
        <v>52</v>
      </c>
      <c r="B900" s="194" t="s">
        <v>3737</v>
      </c>
      <c r="C900" s="87">
        <f t="shared" si="169"/>
        <v>2.1249190063899999</v>
      </c>
      <c r="D900" s="90">
        <f t="shared" si="170"/>
        <v>0.20957724969999997</v>
      </c>
      <c r="E900" s="90">
        <f t="shared" si="171"/>
        <v>0.48840362377000002</v>
      </c>
      <c r="F900" s="91">
        <f t="shared" si="172"/>
        <v>6.4815532920000016E-2</v>
      </c>
      <c r="G900" s="192">
        <v>1.3621226</v>
      </c>
      <c r="H900" s="161">
        <v>1.4287258000000001E-2</v>
      </c>
      <c r="I900" s="161">
        <v>0.47349339000000001</v>
      </c>
      <c r="J900" s="161">
        <v>0.13255961999999999</v>
      </c>
      <c r="K900" s="161">
        <v>7.0673622000000005E-2</v>
      </c>
      <c r="L900" s="161">
        <v>6.3440077000000003E-3</v>
      </c>
      <c r="M900" s="161">
        <v>6.2297576999999996E-4</v>
      </c>
      <c r="N900" s="161">
        <v>1.7700938E-3</v>
      </c>
      <c r="O900" s="161">
        <v>3.2340076E-4</v>
      </c>
      <c r="P900" s="161">
        <v>0</v>
      </c>
      <c r="Q900" s="161">
        <v>6.2561848000000003E-2</v>
      </c>
      <c r="R900" s="161">
        <v>1.6019035999999999E-4</v>
      </c>
      <c r="T900" s="89">
        <f t="shared" si="173"/>
        <v>11.742436206896551</v>
      </c>
    </row>
    <row r="901" spans="1:20">
      <c r="A901" s="29" t="s">
        <v>52</v>
      </c>
      <c r="B901" s="194" t="s">
        <v>3738</v>
      </c>
      <c r="C901" s="87">
        <f t="shared" si="169"/>
        <v>3.6342298404999994E-2</v>
      </c>
      <c r="D901" s="90">
        <f t="shared" si="170"/>
        <v>2.6691043699999997E-3</v>
      </c>
      <c r="E901" s="90">
        <f t="shared" si="171"/>
        <v>1.524482556E-2</v>
      </c>
      <c r="F901" s="91">
        <f t="shared" si="172"/>
        <v>1.1527051474999999E-2</v>
      </c>
      <c r="G901" s="192">
        <v>6.9013169999999997E-3</v>
      </c>
      <c r="H901" s="161">
        <v>6.0880346E-4</v>
      </c>
      <c r="I901" s="161">
        <v>1.4425515E-2</v>
      </c>
      <c r="J901" s="161">
        <v>1.8746389E-3</v>
      </c>
      <c r="K901" s="161">
        <v>3.4810591000000002E-4</v>
      </c>
      <c r="L901" s="161">
        <v>4.4635956E-4</v>
      </c>
      <c r="M901" s="161">
        <v>2.105071E-4</v>
      </c>
      <c r="N901" s="161">
        <v>4.7956304000000002E-4</v>
      </c>
      <c r="O901" s="161">
        <v>6.5727994999999998E-5</v>
      </c>
      <c r="P901" s="161">
        <v>0</v>
      </c>
      <c r="Q901" s="161">
        <v>9.1365244000000002E-4</v>
      </c>
      <c r="R901" s="161">
        <v>1.0068107999999999E-2</v>
      </c>
      <c r="T901" s="89">
        <f t="shared" si="173"/>
        <v>5.9494112068965509E-2</v>
      </c>
    </row>
    <row r="902" spans="1:20">
      <c r="A902" s="29" t="s">
        <v>52</v>
      </c>
      <c r="B902" s="194" t="s">
        <v>3739</v>
      </c>
      <c r="C902" s="87">
        <f t="shared" si="169"/>
        <v>6.959256086E-2</v>
      </c>
      <c r="D902" s="90">
        <f t="shared" si="170"/>
        <v>4.1457556000000003E-3</v>
      </c>
      <c r="E902" s="90">
        <f t="shared" si="171"/>
        <v>2.405974625E-2</v>
      </c>
      <c r="F902" s="91">
        <f t="shared" si="172"/>
        <v>2.6237130009999998E-2</v>
      </c>
      <c r="G902" s="192">
        <v>1.5149928999999999E-2</v>
      </c>
      <c r="H902" s="161">
        <v>8.8272426000000003E-4</v>
      </c>
      <c r="I902" s="161">
        <v>2.2824018000000001E-2</v>
      </c>
      <c r="J902" s="161">
        <v>2.8311130000000001E-3</v>
      </c>
      <c r="K902" s="161">
        <v>4.2017953000000001E-4</v>
      </c>
      <c r="L902" s="161">
        <v>8.9446307000000001E-4</v>
      </c>
      <c r="M902" s="161">
        <v>3.5300399000000001E-4</v>
      </c>
      <c r="N902" s="161">
        <v>7.2075583000000005E-4</v>
      </c>
      <c r="O902" s="161">
        <v>1.1208648E-4</v>
      </c>
      <c r="P902" s="161">
        <v>0</v>
      </c>
      <c r="Q902" s="161">
        <v>1.2917177E-3</v>
      </c>
      <c r="R902" s="161">
        <v>2.411257E-2</v>
      </c>
      <c r="T902" s="89">
        <f t="shared" si="173"/>
        <v>0.13060283620689653</v>
      </c>
    </row>
    <row r="903" spans="1:20">
      <c r="A903" s="29" t="s">
        <v>52</v>
      </c>
      <c r="B903" s="194" t="s">
        <v>3740</v>
      </c>
      <c r="C903" s="87">
        <f t="shared" si="169"/>
        <v>0.41445651626000002</v>
      </c>
      <c r="D903" s="90">
        <f t="shared" si="170"/>
        <v>3.0439124100000003E-2</v>
      </c>
      <c r="E903" s="90">
        <f t="shared" si="171"/>
        <v>0.17385573970000001</v>
      </c>
      <c r="F903" s="91">
        <f t="shared" si="172"/>
        <v>0.13145733145999999</v>
      </c>
      <c r="G903" s="192">
        <v>7.8704320999999994E-2</v>
      </c>
      <c r="H903" s="161">
        <v>6.9429447999999998E-3</v>
      </c>
      <c r="I903" s="161">
        <v>0.16451212000000001</v>
      </c>
      <c r="J903" s="161">
        <v>2.1378844000000001E-2</v>
      </c>
      <c r="K903" s="161">
        <v>3.9698855999999996E-3</v>
      </c>
      <c r="L903" s="161">
        <v>5.0903945000000004E-3</v>
      </c>
      <c r="M903" s="161">
        <v>2.4006749000000001E-3</v>
      </c>
      <c r="N903" s="161">
        <v>5.4690551999999996E-3</v>
      </c>
      <c r="O903" s="161">
        <v>7.4957826000000003E-4</v>
      </c>
      <c r="P903" s="161">
        <v>0</v>
      </c>
      <c r="Q903" s="161">
        <v>1.0419517999999999E-2</v>
      </c>
      <c r="R903" s="161">
        <v>0.11481918000000001</v>
      </c>
      <c r="T903" s="89">
        <f t="shared" si="173"/>
        <v>0.67848552586206889</v>
      </c>
    </row>
    <row r="904" spans="1:20">
      <c r="A904" s="29" t="s">
        <v>52</v>
      </c>
      <c r="B904" s="194" t="s">
        <v>3741</v>
      </c>
      <c r="C904" s="87">
        <f t="shared" si="169"/>
        <v>0.57699451941000013</v>
      </c>
      <c r="D904" s="90">
        <f t="shared" si="170"/>
        <v>3.76577045E-2</v>
      </c>
      <c r="E904" s="90">
        <f t="shared" si="171"/>
        <v>0.21694715410000001</v>
      </c>
      <c r="F904" s="91">
        <f t="shared" si="172"/>
        <v>0.20336393081000001</v>
      </c>
      <c r="G904" s="192">
        <v>0.11902573</v>
      </c>
      <c r="H904" s="161">
        <v>8.2820263000000002E-3</v>
      </c>
      <c r="I904" s="161">
        <v>0.20556787000000001</v>
      </c>
      <c r="J904" s="161">
        <v>2.6054581E-2</v>
      </c>
      <c r="K904" s="161">
        <v>4.3222642000000002E-3</v>
      </c>
      <c r="L904" s="161">
        <v>7.2808593000000003E-3</v>
      </c>
      <c r="M904" s="161">
        <v>3.0972577999999998E-3</v>
      </c>
      <c r="N904" s="161">
        <v>6.6481309999999998E-3</v>
      </c>
      <c r="O904" s="161">
        <v>9.7619681000000005E-4</v>
      </c>
      <c r="P904" s="161">
        <v>0</v>
      </c>
      <c r="Q904" s="161">
        <v>1.2267732999999999E-2</v>
      </c>
      <c r="R904" s="161">
        <v>0.18347187000000001</v>
      </c>
      <c r="T904" s="89">
        <f t="shared" si="173"/>
        <v>1.0260838793103448</v>
      </c>
    </row>
    <row r="905" spans="1:20">
      <c r="A905" s="29" t="s">
        <v>52</v>
      </c>
      <c r="B905" s="194" t="s">
        <v>3742</v>
      </c>
      <c r="C905" s="87">
        <f t="shared" si="169"/>
        <v>0.79368659330000013</v>
      </c>
      <c r="D905" s="90">
        <f t="shared" si="170"/>
        <v>4.7281355499999997E-2</v>
      </c>
      <c r="E905" s="90">
        <f t="shared" si="171"/>
        <v>0.27439567650000002</v>
      </c>
      <c r="F905" s="91">
        <f t="shared" si="172"/>
        <v>0.29922822130000004</v>
      </c>
      <c r="G905" s="192">
        <v>0.17278134000000001</v>
      </c>
      <c r="H905" s="161">
        <v>1.006726E-2</v>
      </c>
      <c r="I905" s="161">
        <v>0.26030249</v>
      </c>
      <c r="J905" s="161">
        <v>3.2288169999999998E-2</v>
      </c>
      <c r="K905" s="161">
        <v>4.7920475000000004E-3</v>
      </c>
      <c r="L905" s="161">
        <v>1.0201138E-2</v>
      </c>
      <c r="M905" s="161">
        <v>4.0259264999999997E-3</v>
      </c>
      <c r="N905" s="161">
        <v>8.2200486999999996E-3</v>
      </c>
      <c r="O905" s="161">
        <v>1.2783196E-3</v>
      </c>
      <c r="P905" s="161">
        <v>0</v>
      </c>
      <c r="Q905" s="161">
        <v>1.4731733E-2</v>
      </c>
      <c r="R905" s="161">
        <v>0.27499812000000001</v>
      </c>
      <c r="T905" s="89">
        <f t="shared" si="173"/>
        <v>1.4894943103448275</v>
      </c>
    </row>
    <row r="906" spans="1:20">
      <c r="A906" s="29" t="s">
        <v>52</v>
      </c>
      <c r="B906" s="194" t="s">
        <v>3743</v>
      </c>
      <c r="C906" s="87">
        <f t="shared" si="169"/>
        <v>0.90556723370000003</v>
      </c>
      <c r="D906" s="90">
        <f t="shared" si="170"/>
        <v>4.8916173400000006E-2</v>
      </c>
      <c r="E906" s="90">
        <f t="shared" si="171"/>
        <v>0.23125598829999999</v>
      </c>
      <c r="F906" s="91">
        <f t="shared" si="172"/>
        <v>2.5734001999999999E-2</v>
      </c>
      <c r="G906" s="192">
        <v>0.59966107000000002</v>
      </c>
      <c r="H906" s="161">
        <v>4.9255274E-3</v>
      </c>
      <c r="I906" s="161">
        <v>0.22520427000000001</v>
      </c>
      <c r="J906" s="161">
        <v>3.2197719E-2</v>
      </c>
      <c r="K906" s="161">
        <v>1.3861729E-2</v>
      </c>
      <c r="L906" s="161">
        <v>2.8567254000000002E-3</v>
      </c>
      <c r="M906" s="161">
        <v>1.1261909000000001E-3</v>
      </c>
      <c r="N906" s="161">
        <v>1.9069032E-3</v>
      </c>
      <c r="O906" s="161">
        <v>4.122609E-4</v>
      </c>
      <c r="P906" s="161">
        <v>0</v>
      </c>
      <c r="Q906" s="161">
        <v>2.3204019999999999E-2</v>
      </c>
      <c r="R906" s="161">
        <v>2.1081790000000001E-4</v>
      </c>
      <c r="T906" s="89">
        <f t="shared" si="173"/>
        <v>5.169491982758621</v>
      </c>
    </row>
    <row r="907" spans="1:20">
      <c r="A907" s="29" t="s">
        <v>52</v>
      </c>
      <c r="B907" s="194" t="s">
        <v>3744</v>
      </c>
      <c r="C907" s="87">
        <f t="shared" si="169"/>
        <v>1.1937542781999999</v>
      </c>
      <c r="D907" s="90">
        <f t="shared" si="170"/>
        <v>5.9599249899999998E-2</v>
      </c>
      <c r="E907" s="90">
        <f t="shared" si="171"/>
        <v>0.25370423799999997</v>
      </c>
      <c r="F907" s="91">
        <f t="shared" si="172"/>
        <v>3.7886150299999997E-2</v>
      </c>
      <c r="G907" s="192">
        <v>0.84256463999999998</v>
      </c>
      <c r="H907" s="161">
        <v>6.5326354999999999E-3</v>
      </c>
      <c r="I907" s="161">
        <v>0.24597985</v>
      </c>
      <c r="J907" s="161">
        <v>3.7415401000000001E-2</v>
      </c>
      <c r="K907" s="161">
        <v>1.7209623E-2</v>
      </c>
      <c r="L907" s="161">
        <v>4.9742259000000004E-3</v>
      </c>
      <c r="M907" s="161">
        <v>1.1917525000000001E-3</v>
      </c>
      <c r="N907" s="161">
        <v>3.6980368999999999E-3</v>
      </c>
      <c r="O907" s="161">
        <v>1.0217194000000001E-3</v>
      </c>
      <c r="P907" s="161">
        <v>0</v>
      </c>
      <c r="Q907" s="161">
        <v>1.9523947E-2</v>
      </c>
      <c r="R907" s="161">
        <v>1.3642447E-2</v>
      </c>
      <c r="T907" s="89">
        <f t="shared" si="173"/>
        <v>7.263488275862068</v>
      </c>
    </row>
    <row r="908" spans="1:20">
      <c r="A908" s="29" t="s">
        <v>52</v>
      </c>
      <c r="B908" s="194" t="s">
        <v>3745</v>
      </c>
      <c r="C908" s="87">
        <f t="shared" si="169"/>
        <v>0.72117689412000008</v>
      </c>
      <c r="D908" s="90">
        <f t="shared" si="170"/>
        <v>3.4028604000000004E-2</v>
      </c>
      <c r="E908" s="90">
        <f t="shared" si="171"/>
        <v>0.23229299700000003</v>
      </c>
      <c r="F908" s="91">
        <f t="shared" si="172"/>
        <v>3.7576193120000004E-2</v>
      </c>
      <c r="G908" s="192">
        <v>0.41727910000000001</v>
      </c>
      <c r="H908" s="161">
        <v>4.6911521000000001E-3</v>
      </c>
      <c r="I908" s="161">
        <v>0.22643651000000001</v>
      </c>
      <c r="J908" s="161">
        <v>2.2057650000000002E-2</v>
      </c>
      <c r="K908" s="161">
        <v>8.9892911999999991E-3</v>
      </c>
      <c r="L908" s="161">
        <v>2.9816628000000002E-3</v>
      </c>
      <c r="M908" s="161">
        <v>1.1653348999999999E-3</v>
      </c>
      <c r="N908" s="161">
        <v>2.6213749E-3</v>
      </c>
      <c r="O908" s="161">
        <v>9.5001882000000004E-4</v>
      </c>
      <c r="P908" s="161">
        <v>0</v>
      </c>
      <c r="Q908" s="161">
        <v>2.7761294999999998E-2</v>
      </c>
      <c r="R908" s="161">
        <v>6.2435043999999997E-3</v>
      </c>
      <c r="T908" s="89">
        <f t="shared" si="173"/>
        <v>3.5972336206896549</v>
      </c>
    </row>
    <row r="909" spans="1:20">
      <c r="A909" s="29" t="s">
        <v>52</v>
      </c>
      <c r="B909" s="194" t="s">
        <v>3746</v>
      </c>
      <c r="C909" s="87">
        <f t="shared" si="169"/>
        <v>0.34030063049999998</v>
      </c>
      <c r="D909" s="90">
        <f t="shared" si="170"/>
        <v>1.18573128E-2</v>
      </c>
      <c r="E909" s="90">
        <f t="shared" si="171"/>
        <v>0.21802478929999999</v>
      </c>
      <c r="F909" s="91">
        <f t="shared" si="172"/>
        <v>4.1133049399999996E-2</v>
      </c>
      <c r="G909" s="192">
        <v>6.9285478999999997E-2</v>
      </c>
      <c r="H909" s="161">
        <v>3.3610504000000001E-3</v>
      </c>
      <c r="I909" s="161">
        <v>0.21350395999999999</v>
      </c>
      <c r="J909" s="161">
        <v>8.3601652000000002E-3</v>
      </c>
      <c r="K909" s="161">
        <v>1.8342593000000001E-3</v>
      </c>
      <c r="L909" s="161">
        <v>1.6628883000000001E-3</v>
      </c>
      <c r="M909" s="161">
        <v>1.1597789000000001E-3</v>
      </c>
      <c r="N909" s="161">
        <v>2.1146515000000001E-3</v>
      </c>
      <c r="O909" s="161">
        <v>1.0722479E-3</v>
      </c>
      <c r="P909" s="161">
        <v>0</v>
      </c>
      <c r="Q909" s="161">
        <v>3.4827643999999998E-2</v>
      </c>
      <c r="R909" s="161">
        <v>3.1185060000000001E-3</v>
      </c>
      <c r="T909" s="89">
        <f t="shared" si="173"/>
        <v>0.59728861206896544</v>
      </c>
    </row>
    <row r="910" spans="1:20">
      <c r="A910" s="29" t="s">
        <v>52</v>
      </c>
      <c r="B910" s="194" t="s">
        <v>3747</v>
      </c>
      <c r="C910" s="87">
        <f t="shared" si="169"/>
        <v>0.14880509976</v>
      </c>
      <c r="D910" s="90">
        <f t="shared" si="170"/>
        <v>1.02460121E-2</v>
      </c>
      <c r="E910" s="90">
        <f t="shared" si="171"/>
        <v>0.1040191595</v>
      </c>
      <c r="F910" s="91">
        <f t="shared" si="172"/>
        <v>1.1879760159999999E-2</v>
      </c>
      <c r="G910" s="192">
        <v>2.2660168000000001E-2</v>
      </c>
      <c r="H910" s="161">
        <v>2.4413546E-3</v>
      </c>
      <c r="I910" s="161">
        <v>0.10050515</v>
      </c>
      <c r="J910" s="161">
        <v>6.8761543999999999E-3</v>
      </c>
      <c r="K910" s="161">
        <v>1.1055450999999999E-3</v>
      </c>
      <c r="L910" s="161">
        <v>2.2643125999999999E-3</v>
      </c>
      <c r="M910" s="161">
        <v>1.0726549E-3</v>
      </c>
      <c r="N910" s="161">
        <v>1.9422347E-3</v>
      </c>
      <c r="O910" s="161">
        <v>4.1444116E-4</v>
      </c>
      <c r="P910" s="161">
        <v>0</v>
      </c>
      <c r="Q910" s="161">
        <v>2.1200794000000001E-3</v>
      </c>
      <c r="R910" s="161">
        <v>7.4030049000000002E-3</v>
      </c>
      <c r="T910" s="89">
        <f t="shared" si="173"/>
        <v>0.19534627586206896</v>
      </c>
    </row>
    <row r="911" spans="1:20">
      <c r="A911" s="29" t="s">
        <v>52</v>
      </c>
      <c r="B911" s="194" t="s">
        <v>3748</v>
      </c>
      <c r="C911" s="87">
        <f t="shared" si="169"/>
        <v>0.18760439540000001</v>
      </c>
      <c r="D911" s="90">
        <f t="shared" si="170"/>
        <v>1.2922649899999999E-2</v>
      </c>
      <c r="E911" s="90">
        <f t="shared" si="171"/>
        <v>0.13550266805</v>
      </c>
      <c r="F911" s="91">
        <f t="shared" si="172"/>
        <v>1.082864645E-2</v>
      </c>
      <c r="G911" s="192">
        <v>2.8350430999999999E-2</v>
      </c>
      <c r="H911" s="161">
        <v>3.0853702000000001E-3</v>
      </c>
      <c r="I911" s="161">
        <v>0.1314324</v>
      </c>
      <c r="J911" s="161">
        <v>9.2018051999999996E-3</v>
      </c>
      <c r="K911" s="161">
        <v>1.4471915E-3</v>
      </c>
      <c r="L911" s="161">
        <v>2.2736532000000001E-3</v>
      </c>
      <c r="M911" s="161">
        <v>9.8489785000000006E-4</v>
      </c>
      <c r="N911" s="161">
        <v>2.4961852999999998E-3</v>
      </c>
      <c r="O911" s="161">
        <v>6.7850854999999995E-4</v>
      </c>
      <c r="P911" s="161">
        <v>0</v>
      </c>
      <c r="Q911" s="161">
        <v>1.8097615E-3</v>
      </c>
      <c r="R911" s="161">
        <v>5.8441910999999999E-3</v>
      </c>
      <c r="T911" s="89">
        <f t="shared" si="173"/>
        <v>0.24440026724137928</v>
      </c>
    </row>
    <row r="912" spans="1:20">
      <c r="A912" s="29" t="s">
        <v>52</v>
      </c>
      <c r="B912" s="194" t="s">
        <v>3749</v>
      </c>
      <c r="C912" s="87">
        <f t="shared" si="169"/>
        <v>0.12521912414</v>
      </c>
      <c r="D912" s="90">
        <f t="shared" si="170"/>
        <v>7.9733195100000001E-3</v>
      </c>
      <c r="E912" s="90">
        <f t="shared" si="171"/>
        <v>8.9102414919999998E-2</v>
      </c>
      <c r="F912" s="91">
        <f t="shared" si="172"/>
        <v>8.5318817099999996E-3</v>
      </c>
      <c r="G912" s="192">
        <v>1.9611508E-2</v>
      </c>
      <c r="H912" s="161">
        <v>1.6910628E-3</v>
      </c>
      <c r="I912" s="161">
        <v>8.6534906999999994E-2</v>
      </c>
      <c r="J912" s="161">
        <v>5.4150070000000003E-3</v>
      </c>
      <c r="K912" s="161">
        <v>8.0258740999999999E-4</v>
      </c>
      <c r="L912" s="161">
        <v>1.7557250999999999E-3</v>
      </c>
      <c r="M912" s="161">
        <v>8.7644511999999996E-4</v>
      </c>
      <c r="N912" s="161">
        <v>1.4276152E-3</v>
      </c>
      <c r="O912" s="161">
        <v>1.9843371000000001E-4</v>
      </c>
      <c r="P912" s="161">
        <v>0</v>
      </c>
      <c r="Q912" s="161">
        <v>2.4653898E-3</v>
      </c>
      <c r="R912" s="161">
        <v>4.4404429999999996E-3</v>
      </c>
      <c r="T912" s="89">
        <f t="shared" si="173"/>
        <v>0.16906472413793103</v>
      </c>
    </row>
    <row r="913" spans="1:20">
      <c r="A913" s="29" t="s">
        <v>52</v>
      </c>
      <c r="B913" s="194" t="s">
        <v>3750</v>
      </c>
      <c r="C913" s="87">
        <f t="shared" si="169"/>
        <v>0.13561752949000003</v>
      </c>
      <c r="D913" s="90">
        <f t="shared" si="170"/>
        <v>1.02856921E-2</v>
      </c>
      <c r="E913" s="90">
        <f t="shared" si="171"/>
        <v>8.7102612600000004E-2</v>
      </c>
      <c r="F913" s="91">
        <f t="shared" si="172"/>
        <v>1.810645479E-2</v>
      </c>
      <c r="G913" s="192">
        <v>2.0122770000000002E-2</v>
      </c>
      <c r="H913" s="161">
        <v>2.7501370000000002E-3</v>
      </c>
      <c r="I913" s="161">
        <v>8.2882442000000001E-2</v>
      </c>
      <c r="J913" s="161">
        <v>6.1546253999999996E-3</v>
      </c>
      <c r="K913" s="161">
        <v>1.1294644000000001E-3</v>
      </c>
      <c r="L913" s="161">
        <v>3.0016023E-3</v>
      </c>
      <c r="M913" s="161">
        <v>1.4700335999999999E-3</v>
      </c>
      <c r="N913" s="161">
        <v>2.0154870999999999E-3</v>
      </c>
      <c r="O913" s="161">
        <v>4.0606289000000002E-4</v>
      </c>
      <c r="P913" s="161">
        <v>0</v>
      </c>
      <c r="Q913" s="161">
        <v>1.9963647999999999E-3</v>
      </c>
      <c r="R913" s="161">
        <v>1.3688540000000001E-2</v>
      </c>
      <c r="T913" s="89">
        <f t="shared" si="173"/>
        <v>0.17347215517241379</v>
      </c>
    </row>
    <row r="914" spans="1:20">
      <c r="A914" s="29" t="s">
        <v>52</v>
      </c>
      <c r="B914" s="194" t="s">
        <v>3751</v>
      </c>
      <c r="C914" s="87">
        <f t="shared" si="169"/>
        <v>0.41328771865999997</v>
      </c>
      <c r="D914" s="90">
        <f t="shared" si="170"/>
        <v>1.7434077500000002E-2</v>
      </c>
      <c r="E914" s="90">
        <f t="shared" si="171"/>
        <v>0.3134279405</v>
      </c>
      <c r="F914" s="91">
        <f t="shared" si="172"/>
        <v>3.2539698659999998E-2</v>
      </c>
      <c r="G914" s="192">
        <v>4.9886001999999999E-2</v>
      </c>
      <c r="H914" s="161">
        <v>3.9188518000000004E-3</v>
      </c>
      <c r="I914" s="161">
        <v>0.30796474000000001</v>
      </c>
      <c r="J914" s="161">
        <v>1.3198123000000001E-2</v>
      </c>
      <c r="K914" s="161">
        <v>1.8281128000000001E-3</v>
      </c>
      <c r="L914" s="161">
        <v>2.4078417000000002E-3</v>
      </c>
      <c r="M914" s="161">
        <v>1.5443487000000001E-3</v>
      </c>
      <c r="N914" s="161">
        <v>3.2505920000000001E-3</v>
      </c>
      <c r="O914" s="161">
        <v>6.3309985999999996E-4</v>
      </c>
      <c r="P914" s="161">
        <v>0</v>
      </c>
      <c r="Q914" s="161">
        <v>2.5718209999999998E-2</v>
      </c>
      <c r="R914" s="161">
        <v>2.9377968000000002E-3</v>
      </c>
      <c r="T914" s="89">
        <f t="shared" si="173"/>
        <v>0.43005174137931029</v>
      </c>
    </row>
    <row r="915" spans="1:20">
      <c r="A915" s="29" t="s">
        <v>52</v>
      </c>
      <c r="B915" s="194" t="s">
        <v>3752</v>
      </c>
      <c r="C915" s="87">
        <f t="shared" si="169"/>
        <v>0.31701872559999994</v>
      </c>
      <c r="D915" s="90">
        <f t="shared" si="170"/>
        <v>1.23011897E-2</v>
      </c>
      <c r="E915" s="90">
        <f t="shared" si="171"/>
        <v>0.1673744355</v>
      </c>
      <c r="F915" s="91">
        <f t="shared" si="172"/>
        <v>0.10594267439999999</v>
      </c>
      <c r="G915" s="192">
        <v>3.1400426000000002E-2</v>
      </c>
      <c r="H915" s="161">
        <v>4.3414556999999999E-3</v>
      </c>
      <c r="I915" s="161">
        <v>0.16175342000000001</v>
      </c>
      <c r="J915" s="161">
        <v>7.2276477E-3</v>
      </c>
      <c r="K915" s="161">
        <v>1.6690571999999999E-3</v>
      </c>
      <c r="L915" s="161">
        <v>3.4044848E-3</v>
      </c>
      <c r="M915" s="161">
        <v>1.2795598E-3</v>
      </c>
      <c r="N915" s="161">
        <v>3.8895461999999999E-3</v>
      </c>
      <c r="O915" s="161">
        <v>1.2803541999999999E-3</v>
      </c>
      <c r="P915" s="161">
        <v>0</v>
      </c>
      <c r="Q915" s="161">
        <v>1.2934475000000001E-2</v>
      </c>
      <c r="R915" s="161">
        <v>8.7838298999999995E-2</v>
      </c>
      <c r="T915" s="89">
        <f t="shared" si="173"/>
        <v>0.2706933275862069</v>
      </c>
    </row>
    <row r="916" spans="1:20">
      <c r="A916" s="29" t="s">
        <v>52</v>
      </c>
      <c r="B916" s="194" t="s">
        <v>3753</v>
      </c>
      <c r="C916" s="87">
        <f t="shared" si="169"/>
        <v>0.33981692720000001</v>
      </c>
      <c r="D916" s="90">
        <f t="shared" si="170"/>
        <v>1.7811085599999998E-2</v>
      </c>
      <c r="E916" s="90">
        <f t="shared" si="171"/>
        <v>0.24766683610000001</v>
      </c>
      <c r="F916" s="91">
        <f t="shared" si="172"/>
        <v>3.2305690499999998E-2</v>
      </c>
      <c r="G916" s="192">
        <v>4.2033315000000002E-2</v>
      </c>
      <c r="H916" s="161">
        <v>4.0093118000000001E-3</v>
      </c>
      <c r="I916" s="161">
        <v>0.24224371</v>
      </c>
      <c r="J916" s="161">
        <v>1.3566455E-2</v>
      </c>
      <c r="K916" s="161">
        <v>1.8508416E-3</v>
      </c>
      <c r="L916" s="161">
        <v>2.3937889999999999E-3</v>
      </c>
      <c r="M916" s="161">
        <v>1.4138143000000001E-3</v>
      </c>
      <c r="N916" s="161">
        <v>3.6794038000000002E-3</v>
      </c>
      <c r="O916" s="161">
        <v>8.8269659999999997E-4</v>
      </c>
      <c r="P916" s="161">
        <v>0</v>
      </c>
      <c r="Q916" s="161">
        <v>1.9596303999999998E-2</v>
      </c>
      <c r="R916" s="161">
        <v>8.1472860999999997E-3</v>
      </c>
      <c r="T916" s="89">
        <f t="shared" si="173"/>
        <v>0.36235616379310343</v>
      </c>
    </row>
    <row r="917" spans="1:20">
      <c r="A917" s="29" t="s">
        <v>52</v>
      </c>
      <c r="B917" s="194" t="s">
        <v>3754</v>
      </c>
      <c r="C917" s="87">
        <f t="shared" si="169"/>
        <v>0.22107284629999999</v>
      </c>
      <c r="D917" s="90">
        <f t="shared" si="170"/>
        <v>9.4542990999999989E-3</v>
      </c>
      <c r="E917" s="90">
        <f t="shared" si="171"/>
        <v>0.15990069653</v>
      </c>
      <c r="F917" s="91">
        <f t="shared" si="172"/>
        <v>2.2220592669999997E-2</v>
      </c>
      <c r="G917" s="192">
        <v>2.9497257999999998E-2</v>
      </c>
      <c r="H917" s="161">
        <v>2.0798002000000002E-3</v>
      </c>
      <c r="I917" s="161">
        <v>0.15689449999999999</v>
      </c>
      <c r="J917" s="161">
        <v>6.9054273999999997E-3</v>
      </c>
      <c r="K917" s="161">
        <v>9.4355630000000001E-4</v>
      </c>
      <c r="L917" s="161">
        <v>1.6053154000000001E-3</v>
      </c>
      <c r="M917" s="161">
        <v>9.2639632999999999E-4</v>
      </c>
      <c r="N917" s="161">
        <v>1.8180742000000001E-3</v>
      </c>
      <c r="O917" s="161">
        <v>7.8389846999999996E-4</v>
      </c>
      <c r="P917" s="161">
        <v>0</v>
      </c>
      <c r="Q917" s="161">
        <v>7.5886180000000001E-3</v>
      </c>
      <c r="R917" s="161">
        <v>1.2030002E-2</v>
      </c>
      <c r="T917" s="89">
        <f t="shared" si="173"/>
        <v>0.2542867068965517</v>
      </c>
    </row>
    <row r="918" spans="1:20">
      <c r="A918" s="29" t="s">
        <v>52</v>
      </c>
      <c r="B918" s="194" t="s">
        <v>3755</v>
      </c>
      <c r="C918" s="87">
        <f t="shared" si="169"/>
        <v>0.24678753708999998</v>
      </c>
      <c r="D918" s="90">
        <f t="shared" si="170"/>
        <v>1.0286127399999999E-2</v>
      </c>
      <c r="E918" s="90">
        <f t="shared" si="171"/>
        <v>0.17612931098999998</v>
      </c>
      <c r="F918" s="91">
        <f t="shared" si="172"/>
        <v>3.0184835700000003E-2</v>
      </c>
      <c r="G918" s="192">
        <v>3.0187262999999999E-2</v>
      </c>
      <c r="H918" s="161">
        <v>2.3927566E-3</v>
      </c>
      <c r="I918" s="161">
        <v>0.17282902999999999</v>
      </c>
      <c r="J918" s="161">
        <v>7.3492923999999996E-3</v>
      </c>
      <c r="K918" s="161">
        <v>1.1216373999999999E-3</v>
      </c>
      <c r="L918" s="161">
        <v>1.8151975999999999E-3</v>
      </c>
      <c r="M918" s="161">
        <v>9.0752439000000001E-4</v>
      </c>
      <c r="N918" s="161">
        <v>2.3703534000000001E-3</v>
      </c>
      <c r="O918" s="161">
        <v>2.5872832000000002E-3</v>
      </c>
      <c r="P918" s="161">
        <v>0</v>
      </c>
      <c r="Q918" s="161">
        <v>8.5320741000000002E-3</v>
      </c>
      <c r="R918" s="161">
        <v>1.6695125000000002E-2</v>
      </c>
      <c r="T918" s="89">
        <f t="shared" si="173"/>
        <v>0.26023502586206892</v>
      </c>
    </row>
    <row r="919" spans="1:20">
      <c r="A919" s="29" t="s">
        <v>52</v>
      </c>
      <c r="B919" s="194" t="s">
        <v>3756</v>
      </c>
      <c r="C919" s="87">
        <f t="shared" si="169"/>
        <v>0.12586601708999998</v>
      </c>
      <c r="D919" s="90">
        <f t="shared" si="170"/>
        <v>8.6903724200000001E-3</v>
      </c>
      <c r="E919" s="90">
        <f t="shared" si="171"/>
        <v>6.7495829959999989E-2</v>
      </c>
      <c r="F919" s="91">
        <f t="shared" si="172"/>
        <v>2.1836848710000002E-2</v>
      </c>
      <c r="G919" s="192">
        <v>2.7842966E-2</v>
      </c>
      <c r="H919" s="161">
        <v>2.0436427999999999E-3</v>
      </c>
      <c r="I919" s="161">
        <v>6.4653773999999997E-2</v>
      </c>
      <c r="J919" s="161">
        <v>6.1013335000000002E-3</v>
      </c>
      <c r="K919" s="161">
        <v>8.4513131999999996E-4</v>
      </c>
      <c r="L919" s="161">
        <v>1.7439076E-3</v>
      </c>
      <c r="M919" s="161">
        <v>7.9841316E-4</v>
      </c>
      <c r="N919" s="161">
        <v>1.5356720000000001E-3</v>
      </c>
      <c r="O919" s="161">
        <v>7.5651351000000002E-4</v>
      </c>
      <c r="P919" s="161">
        <v>0</v>
      </c>
      <c r="Q919" s="161">
        <v>6.5597982000000004E-3</v>
      </c>
      <c r="R919" s="161">
        <v>1.2984865E-2</v>
      </c>
      <c r="T919" s="89">
        <f t="shared" si="173"/>
        <v>0.24002556896551724</v>
      </c>
    </row>
    <row r="920" spans="1:20">
      <c r="A920" s="29" t="s">
        <v>52</v>
      </c>
      <c r="B920" s="194" t="s">
        <v>3757</v>
      </c>
      <c r="C920" s="87">
        <f t="shared" si="169"/>
        <v>0.24112001200000002</v>
      </c>
      <c r="D920" s="90">
        <f t="shared" si="170"/>
        <v>1.03374404E-2</v>
      </c>
      <c r="E920" s="90">
        <f t="shared" si="171"/>
        <v>0.18032344090000002</v>
      </c>
      <c r="F920" s="91">
        <f t="shared" si="172"/>
        <v>2.1700172699999999E-2</v>
      </c>
      <c r="G920" s="192">
        <v>2.8758958000000001E-2</v>
      </c>
      <c r="H920" s="161">
        <v>2.7248349000000001E-3</v>
      </c>
      <c r="I920" s="161">
        <v>0.17657357000000001</v>
      </c>
      <c r="J920" s="161">
        <v>7.4608364999999999E-3</v>
      </c>
      <c r="K920" s="161">
        <v>1.1460702E-3</v>
      </c>
      <c r="L920" s="161">
        <v>1.7305337E-3</v>
      </c>
      <c r="M920" s="161">
        <v>1.025036E-3</v>
      </c>
      <c r="N920" s="161">
        <v>2.2760010000000002E-3</v>
      </c>
      <c r="O920" s="161">
        <v>1.4215855999999999E-3</v>
      </c>
      <c r="P920" s="161">
        <v>0</v>
      </c>
      <c r="Q920" s="161">
        <v>1.3171911999999999E-2</v>
      </c>
      <c r="R920" s="161">
        <v>4.8306740999999997E-3</v>
      </c>
      <c r="T920" s="89">
        <f t="shared" si="173"/>
        <v>0.24792205172413792</v>
      </c>
    </row>
    <row r="921" spans="1:20">
      <c r="A921" s="29" t="s">
        <v>52</v>
      </c>
      <c r="B921" s="194" t="s">
        <v>3758</v>
      </c>
      <c r="C921" s="87">
        <f t="shared" si="169"/>
        <v>0.22532277984000004</v>
      </c>
      <c r="D921" s="90">
        <f t="shared" si="170"/>
        <v>9.7416778000000009E-3</v>
      </c>
      <c r="E921" s="90">
        <f t="shared" si="171"/>
        <v>0.1669019605</v>
      </c>
      <c r="F921" s="91">
        <f t="shared" si="172"/>
        <v>2.0139781539999999E-2</v>
      </c>
      <c r="G921" s="192">
        <v>2.853936E-2</v>
      </c>
      <c r="H921" s="161">
        <v>2.6579132000000001E-3</v>
      </c>
      <c r="I921" s="161">
        <v>0.16323767</v>
      </c>
      <c r="J921" s="161">
        <v>7.1219634000000004E-3</v>
      </c>
      <c r="K921" s="161">
        <v>1.030247E-3</v>
      </c>
      <c r="L921" s="161">
        <v>1.5894673999999999E-3</v>
      </c>
      <c r="M921" s="161">
        <v>1.0063773E-3</v>
      </c>
      <c r="N921" s="161">
        <v>1.8658366E-3</v>
      </c>
      <c r="O921" s="161">
        <v>5.5665784000000001E-4</v>
      </c>
      <c r="P921" s="161">
        <v>0</v>
      </c>
      <c r="Q921" s="161">
        <v>1.0703908999999999E-2</v>
      </c>
      <c r="R921" s="161">
        <v>7.0133781000000003E-3</v>
      </c>
      <c r="T921" s="89">
        <f t="shared" si="173"/>
        <v>0.24602896551724138</v>
      </c>
    </row>
    <row r="922" spans="1:20">
      <c r="A922" s="29" t="s">
        <v>52</v>
      </c>
      <c r="B922" s="194" t="s">
        <v>3759</v>
      </c>
      <c r="C922" s="87">
        <f t="shared" si="169"/>
        <v>0.37983889539999999</v>
      </c>
      <c r="D922" s="90">
        <f t="shared" si="170"/>
        <v>1.5631604899999998E-2</v>
      </c>
      <c r="E922" s="90">
        <f t="shared" si="171"/>
        <v>0.27076267069999999</v>
      </c>
      <c r="F922" s="91">
        <f t="shared" si="172"/>
        <v>4.8974527800000001E-2</v>
      </c>
      <c r="G922" s="192">
        <v>4.4470092000000003E-2</v>
      </c>
      <c r="H922" s="161">
        <v>4.3488677999999996E-3</v>
      </c>
      <c r="I922" s="161">
        <v>0.26498947</v>
      </c>
      <c r="J922" s="161">
        <v>1.0982575E-2</v>
      </c>
      <c r="K922" s="161">
        <v>1.9757632999999998E-3</v>
      </c>
      <c r="L922" s="161">
        <v>2.6732665999999999E-3</v>
      </c>
      <c r="M922" s="161">
        <v>1.4243329E-3</v>
      </c>
      <c r="N922" s="161">
        <v>3.7147236999999999E-3</v>
      </c>
      <c r="O922" s="161">
        <v>1.2147161000000001E-3</v>
      </c>
      <c r="P922" s="161">
        <v>0</v>
      </c>
      <c r="Q922" s="161">
        <v>2.5791779000000001E-2</v>
      </c>
      <c r="R922" s="161">
        <v>1.8253308999999999E-2</v>
      </c>
      <c r="T922" s="89">
        <f t="shared" si="173"/>
        <v>0.38336286206896553</v>
      </c>
    </row>
    <row r="923" spans="1:20">
      <c r="A923" s="29" t="s">
        <v>52</v>
      </c>
      <c r="B923" s="194" t="s">
        <v>3760</v>
      </c>
      <c r="C923" s="87">
        <f t="shared" si="169"/>
        <v>0.58906980480000004</v>
      </c>
      <c r="D923" s="90">
        <f t="shared" si="170"/>
        <v>2.7230438900000001E-2</v>
      </c>
      <c r="E923" s="90">
        <f t="shared" si="171"/>
        <v>0.34840186150000002</v>
      </c>
      <c r="F923" s="91">
        <f t="shared" si="172"/>
        <v>0.14508211539999999</v>
      </c>
      <c r="G923" s="192">
        <v>6.8355389000000003E-2</v>
      </c>
      <c r="H923" s="161">
        <v>7.4190235E-3</v>
      </c>
      <c r="I923" s="161">
        <v>0.33786812999999999</v>
      </c>
      <c r="J923" s="161">
        <v>1.8193621E-2</v>
      </c>
      <c r="K923" s="161">
        <v>3.5562188000000002E-3</v>
      </c>
      <c r="L923" s="161">
        <v>5.4805990999999997E-3</v>
      </c>
      <c r="M923" s="161">
        <v>3.1147079999999999E-3</v>
      </c>
      <c r="N923" s="161">
        <v>6.4182685999999997E-3</v>
      </c>
      <c r="O923" s="161">
        <v>2.9821458000000001E-3</v>
      </c>
      <c r="P923" s="161">
        <v>0</v>
      </c>
      <c r="Q923" s="161">
        <v>2.0304190999999999E-2</v>
      </c>
      <c r="R923" s="161">
        <v>0.11537751</v>
      </c>
      <c r="T923" s="89">
        <f t="shared" si="173"/>
        <v>0.58927059482758615</v>
      </c>
    </row>
    <row r="924" spans="1:20">
      <c r="A924" s="29" t="s">
        <v>52</v>
      </c>
      <c r="B924" s="194" t="s">
        <v>3761</v>
      </c>
      <c r="C924" s="87">
        <f t="shared" si="169"/>
        <v>0.38019571027000004</v>
      </c>
      <c r="D924" s="90">
        <f t="shared" si="170"/>
        <v>1.2160781000000001E-2</v>
      </c>
      <c r="E924" s="90">
        <f t="shared" si="171"/>
        <v>0.30406010400000005</v>
      </c>
      <c r="F924" s="91">
        <f t="shared" si="172"/>
        <v>3.1325391270000003E-2</v>
      </c>
      <c r="G924" s="192">
        <v>3.2649433999999998E-2</v>
      </c>
      <c r="H924" s="161">
        <v>3.6337235999999999E-3</v>
      </c>
      <c r="I924" s="161">
        <v>0.29921575</v>
      </c>
      <c r="J924" s="161">
        <v>9.1301035999999999E-3</v>
      </c>
      <c r="K924" s="161">
        <v>1.4225359E-3</v>
      </c>
      <c r="L924" s="161">
        <v>1.6081415E-3</v>
      </c>
      <c r="M924" s="161">
        <v>1.2106304E-3</v>
      </c>
      <c r="N924" s="161">
        <v>2.5391107E-3</v>
      </c>
      <c r="O924" s="161">
        <v>5.1524766999999996E-4</v>
      </c>
      <c r="P924" s="161">
        <v>0</v>
      </c>
      <c r="Q924" s="161">
        <v>2.5199353000000001E-2</v>
      </c>
      <c r="R924" s="161">
        <v>3.0716799000000002E-3</v>
      </c>
      <c r="T924" s="89">
        <f t="shared" si="173"/>
        <v>0.28146063793103443</v>
      </c>
    </row>
    <row r="925" spans="1:20">
      <c r="A925" s="29" t="s">
        <v>52</v>
      </c>
      <c r="B925" s="194" t="s">
        <v>3762</v>
      </c>
      <c r="C925" s="87">
        <f t="shared" si="169"/>
        <v>0.51945729209999991</v>
      </c>
      <c r="D925" s="90">
        <f t="shared" si="170"/>
        <v>2.0166658599999998E-2</v>
      </c>
      <c r="E925" s="90">
        <f t="shared" si="171"/>
        <v>0.37822437159999994</v>
      </c>
      <c r="F925" s="91">
        <f t="shared" si="172"/>
        <v>4.6884342899999994E-2</v>
      </c>
      <c r="G925" s="192">
        <v>7.4181918999999999E-2</v>
      </c>
      <c r="H925" s="161">
        <v>4.3963444999999997E-3</v>
      </c>
      <c r="I925" s="161">
        <v>0.37131862999999998</v>
      </c>
      <c r="J925" s="161">
        <v>1.3829164999999999E-2</v>
      </c>
      <c r="K925" s="161">
        <v>2.0021303000000001E-3</v>
      </c>
      <c r="L925" s="161">
        <v>4.3353632999999997E-3</v>
      </c>
      <c r="M925" s="161">
        <v>2.5093971000000001E-3</v>
      </c>
      <c r="N925" s="161">
        <v>3.1225078999999999E-3</v>
      </c>
      <c r="O925" s="161">
        <v>8.2931070000000001E-4</v>
      </c>
      <c r="P925" s="161">
        <v>0</v>
      </c>
      <c r="Q925" s="161">
        <v>4.0513503999999999E-2</v>
      </c>
      <c r="R925" s="161">
        <v>2.4190203000000001E-3</v>
      </c>
      <c r="T925" s="89">
        <f t="shared" si="173"/>
        <v>0.63949930172413794</v>
      </c>
    </row>
    <row r="926" spans="1:20">
      <c r="A926" s="29" t="s">
        <v>52</v>
      </c>
      <c r="B926" s="194" t="s">
        <v>3763</v>
      </c>
      <c r="C926" s="87">
        <f t="shared" si="169"/>
        <v>0.33688122754000005</v>
      </c>
      <c r="D926" s="90">
        <f t="shared" si="170"/>
        <v>1.7164126800000002E-2</v>
      </c>
      <c r="E926" s="90">
        <f t="shared" si="171"/>
        <v>0.25475153890000002</v>
      </c>
      <c r="F926" s="91">
        <f t="shared" si="172"/>
        <v>2.4408385840000001E-2</v>
      </c>
      <c r="G926" s="192">
        <v>4.0557176E-2</v>
      </c>
      <c r="H926" s="161">
        <v>3.6227439999999998E-3</v>
      </c>
      <c r="I926" s="161">
        <v>0.24987690000000001</v>
      </c>
      <c r="J926" s="161">
        <v>1.3574472000000001E-2</v>
      </c>
      <c r="K926" s="161">
        <v>1.6918877E-3</v>
      </c>
      <c r="L926" s="161">
        <v>1.8977671000000001E-3</v>
      </c>
      <c r="M926" s="161">
        <v>1.2518949E-3</v>
      </c>
      <c r="N926" s="161">
        <v>3.2395435999999999E-3</v>
      </c>
      <c r="O926" s="161">
        <v>5.0155141000000002E-4</v>
      </c>
      <c r="P926" s="161">
        <v>0</v>
      </c>
      <c r="Q926" s="161">
        <v>2.0221065999999999E-2</v>
      </c>
      <c r="R926" s="161">
        <v>4.4622482999999999E-4</v>
      </c>
      <c r="T926" s="89">
        <f t="shared" si="173"/>
        <v>0.34963082758620689</v>
      </c>
    </row>
    <row r="927" spans="1:20">
      <c r="A927" s="29" t="s">
        <v>52</v>
      </c>
      <c r="B927" s="194" t="s">
        <v>3764</v>
      </c>
      <c r="C927" s="87">
        <f t="shared" si="169"/>
        <v>0.31764790097000001</v>
      </c>
      <c r="D927" s="90">
        <f t="shared" si="170"/>
        <v>1.79830159E-2</v>
      </c>
      <c r="E927" s="90">
        <f t="shared" si="171"/>
        <v>0.23631408070000001</v>
      </c>
      <c r="F927" s="91">
        <f t="shared" si="172"/>
        <v>1.5951686370000003E-2</v>
      </c>
      <c r="G927" s="192">
        <v>4.7399117999999997E-2</v>
      </c>
      <c r="H927" s="161">
        <v>3.2838660999999999E-3</v>
      </c>
      <c r="I927" s="161">
        <v>0.23167496000000001</v>
      </c>
      <c r="J927" s="161">
        <v>1.1493096E-2</v>
      </c>
      <c r="K927" s="161">
        <v>2.3306834999999998E-3</v>
      </c>
      <c r="L927" s="161">
        <v>4.1592364000000003E-3</v>
      </c>
      <c r="M927" s="161">
        <v>1.3552546E-3</v>
      </c>
      <c r="N927" s="161">
        <v>2.3814463999999999E-3</v>
      </c>
      <c r="O927" s="161">
        <v>7.7110126999999995E-4</v>
      </c>
      <c r="P927" s="161">
        <v>0</v>
      </c>
      <c r="Q927" s="161">
        <v>1.0735852000000001E-2</v>
      </c>
      <c r="R927" s="161">
        <v>2.0632866999999999E-3</v>
      </c>
      <c r="T927" s="89">
        <f t="shared" si="173"/>
        <v>0.40861308620689651</v>
      </c>
    </row>
    <row r="928" spans="1:20">
      <c r="A928" s="29" t="s">
        <v>52</v>
      </c>
      <c r="B928" s="194" t="s">
        <v>3765</v>
      </c>
      <c r="C928" s="87">
        <f t="shared" si="169"/>
        <v>0.30305586642999999</v>
      </c>
      <c r="D928" s="90">
        <f t="shared" si="170"/>
        <v>1.1810751199999999E-2</v>
      </c>
      <c r="E928" s="90">
        <f t="shared" si="171"/>
        <v>0.23845369491999999</v>
      </c>
      <c r="F928" s="91">
        <f t="shared" si="172"/>
        <v>1.6273018309999998E-2</v>
      </c>
      <c r="G928" s="192">
        <v>3.6518401999999998E-2</v>
      </c>
      <c r="H928" s="161">
        <v>2.565931E-3</v>
      </c>
      <c r="I928" s="161">
        <v>0.23492561000000001</v>
      </c>
      <c r="J928" s="161">
        <v>9.2001228999999997E-3</v>
      </c>
      <c r="K928" s="161">
        <v>1.1918249000000001E-3</v>
      </c>
      <c r="L928" s="161">
        <v>1.4188034000000001E-3</v>
      </c>
      <c r="M928" s="161">
        <v>9.6215392E-4</v>
      </c>
      <c r="N928" s="161">
        <v>2.1676106000000001E-3</v>
      </c>
      <c r="O928" s="161">
        <v>5.7910081000000005E-4</v>
      </c>
      <c r="P928" s="161">
        <v>0</v>
      </c>
      <c r="Q928" s="161">
        <v>1.1731587999999999E-2</v>
      </c>
      <c r="R928" s="161">
        <v>1.7947188999999999E-3</v>
      </c>
      <c r="T928" s="89">
        <f t="shared" si="173"/>
        <v>0.31481381034482758</v>
      </c>
    </row>
    <row r="929" spans="1:20">
      <c r="A929" s="29" t="s">
        <v>52</v>
      </c>
      <c r="B929" s="194" t="s">
        <v>3766</v>
      </c>
      <c r="C929" s="87">
        <f t="shared" si="169"/>
        <v>0.15863799314999999</v>
      </c>
      <c r="D929" s="90">
        <f t="shared" si="170"/>
        <v>1.1505886499999998E-2</v>
      </c>
      <c r="E929" s="90">
        <f t="shared" si="171"/>
        <v>9.6934488099999994E-2</v>
      </c>
      <c r="F929" s="91">
        <f t="shared" si="172"/>
        <v>1.3750477550000001E-2</v>
      </c>
      <c r="G929" s="192">
        <v>3.6447141000000002E-2</v>
      </c>
      <c r="H929" s="161">
        <v>2.4241062000000002E-3</v>
      </c>
      <c r="I929" s="161">
        <v>9.3509313999999996E-2</v>
      </c>
      <c r="J929" s="161">
        <v>8.4014400999999992E-3</v>
      </c>
      <c r="K929" s="161">
        <v>1.0679127999999999E-3</v>
      </c>
      <c r="L929" s="161">
        <v>2.0365335999999999E-3</v>
      </c>
      <c r="M929" s="161">
        <v>1.0010679000000001E-3</v>
      </c>
      <c r="N929" s="161">
        <v>1.7604662999999999E-3</v>
      </c>
      <c r="O929" s="161">
        <v>6.3739894999999996E-4</v>
      </c>
      <c r="P929" s="161">
        <v>0</v>
      </c>
      <c r="Q929" s="161">
        <v>9.5623140000000006E-3</v>
      </c>
      <c r="R929" s="161">
        <v>1.7902982999999999E-3</v>
      </c>
      <c r="T929" s="89">
        <f t="shared" si="173"/>
        <v>0.31419949137931036</v>
      </c>
    </row>
    <row r="930" spans="1:20">
      <c r="A930" s="29" t="s">
        <v>52</v>
      </c>
      <c r="B930" s="194" t="s">
        <v>3767</v>
      </c>
      <c r="C930" s="87">
        <f t="shared" si="169"/>
        <v>0.35232289312000004</v>
      </c>
      <c r="D930" s="90">
        <f t="shared" si="170"/>
        <v>1.3614058199999999E-2</v>
      </c>
      <c r="E930" s="90">
        <f t="shared" si="171"/>
        <v>0.27284018580000002</v>
      </c>
      <c r="F930" s="91">
        <f t="shared" si="172"/>
        <v>2.827902212E-2</v>
      </c>
      <c r="G930" s="192">
        <v>3.7589627E-2</v>
      </c>
      <c r="H930" s="161">
        <v>3.2166476000000002E-3</v>
      </c>
      <c r="I930" s="161">
        <v>0.26848019000000001</v>
      </c>
      <c r="J930" s="161">
        <v>1.0523141E-2</v>
      </c>
      <c r="K930" s="161">
        <v>1.4433796E-3</v>
      </c>
      <c r="L930" s="161">
        <v>1.6475375999999999E-3</v>
      </c>
      <c r="M930" s="161">
        <v>1.1433482E-3</v>
      </c>
      <c r="N930" s="161">
        <v>2.6035034999999998E-3</v>
      </c>
      <c r="O930" s="161">
        <v>6.4511272000000004E-4</v>
      </c>
      <c r="P930" s="161">
        <v>0</v>
      </c>
      <c r="Q930" s="161">
        <v>2.0111519000000001E-2</v>
      </c>
      <c r="R930" s="161">
        <v>4.9188868999999998E-3</v>
      </c>
      <c r="T930" s="89">
        <f t="shared" si="173"/>
        <v>0.32404850862068962</v>
      </c>
    </row>
    <row r="931" spans="1:20">
      <c r="A931" s="29" t="s">
        <v>52</v>
      </c>
      <c r="B931" s="194" t="s">
        <v>3768</v>
      </c>
      <c r="C931" s="87">
        <f t="shared" si="169"/>
        <v>0.35012781648000002</v>
      </c>
      <c r="D931" s="90">
        <f t="shared" si="170"/>
        <v>1.39107895E-2</v>
      </c>
      <c r="E931" s="90">
        <f t="shared" si="171"/>
        <v>0.2713611273</v>
      </c>
      <c r="F931" s="91">
        <f t="shared" si="172"/>
        <v>2.6858587680000004E-2</v>
      </c>
      <c r="G931" s="192">
        <v>3.7997311999999998E-2</v>
      </c>
      <c r="H931" s="161">
        <v>3.3241129E-3</v>
      </c>
      <c r="I931" s="161">
        <v>0.26674245000000002</v>
      </c>
      <c r="J931" s="161">
        <v>1.0444214E-2</v>
      </c>
      <c r="K931" s="161">
        <v>1.4891704999999999E-3</v>
      </c>
      <c r="L931" s="161">
        <v>1.9774049999999998E-3</v>
      </c>
      <c r="M931" s="161">
        <v>1.2945643999999999E-3</v>
      </c>
      <c r="N931" s="161">
        <v>2.5739396000000001E-3</v>
      </c>
      <c r="O931" s="161">
        <v>6.9084208E-4</v>
      </c>
      <c r="P931" s="161">
        <v>0</v>
      </c>
      <c r="Q931" s="161">
        <v>1.8823184E-2</v>
      </c>
      <c r="R931" s="161">
        <v>4.7706220000000004E-3</v>
      </c>
      <c r="T931" s="89">
        <f t="shared" si="173"/>
        <v>0.32756303448275859</v>
      </c>
    </row>
    <row r="932" spans="1:20">
      <c r="A932" s="29" t="s">
        <v>52</v>
      </c>
      <c r="B932" s="194" t="s">
        <v>3769</v>
      </c>
      <c r="C932" s="87">
        <f t="shared" si="169"/>
        <v>0.49845813811999995</v>
      </c>
      <c r="D932" s="90">
        <f t="shared" si="170"/>
        <v>1.8891923099999999E-2</v>
      </c>
      <c r="E932" s="90">
        <f t="shared" si="171"/>
        <v>0.37651710909999997</v>
      </c>
      <c r="F932" s="91">
        <f t="shared" si="172"/>
        <v>4.957204892E-2</v>
      </c>
      <c r="G932" s="192">
        <v>5.3477057000000001E-2</v>
      </c>
      <c r="H932" s="161">
        <v>4.5829581999999999E-3</v>
      </c>
      <c r="I932" s="161">
        <v>0.37037494999999998</v>
      </c>
      <c r="J932" s="161">
        <v>1.4232999E-2</v>
      </c>
      <c r="K932" s="161">
        <v>2.2356899999999998E-3</v>
      </c>
      <c r="L932" s="161">
        <v>2.4232340999999998E-3</v>
      </c>
      <c r="M932" s="161">
        <v>1.5592009E-3</v>
      </c>
      <c r="N932" s="161">
        <v>3.9915931000000003E-3</v>
      </c>
      <c r="O932" s="161">
        <v>6.4412192E-4</v>
      </c>
      <c r="P932" s="161">
        <v>0</v>
      </c>
      <c r="Q932" s="161">
        <v>3.676393E-2</v>
      </c>
      <c r="R932" s="161">
        <v>8.1724038999999998E-3</v>
      </c>
      <c r="T932" s="89">
        <f t="shared" si="173"/>
        <v>0.4610091120689655</v>
      </c>
    </row>
    <row r="933" spans="1:20">
      <c r="A933" s="29" t="s">
        <v>52</v>
      </c>
      <c r="B933" s="194" t="s">
        <v>3770</v>
      </c>
      <c r="C933" s="87">
        <f t="shared" si="169"/>
        <v>0.39750116043999995</v>
      </c>
      <c r="D933" s="90">
        <f t="shared" si="170"/>
        <v>1.8525312199999998E-2</v>
      </c>
      <c r="E933" s="90">
        <f t="shared" si="171"/>
        <v>0.30794336859999999</v>
      </c>
      <c r="F933" s="91">
        <f t="shared" si="172"/>
        <v>2.3659181639999999E-2</v>
      </c>
      <c r="G933" s="192">
        <v>4.7373298000000001E-2</v>
      </c>
      <c r="H933" s="161">
        <v>4.1641409999999997E-3</v>
      </c>
      <c r="I933" s="161">
        <v>0.30222378</v>
      </c>
      <c r="J933" s="161">
        <v>1.4402888000000001E-2</v>
      </c>
      <c r="K933" s="161">
        <v>1.8733475E-3</v>
      </c>
      <c r="L933" s="161">
        <v>2.2490766999999998E-3</v>
      </c>
      <c r="M933" s="161">
        <v>1.5554475999999999E-3</v>
      </c>
      <c r="N933" s="161">
        <v>3.3835244999999999E-3</v>
      </c>
      <c r="O933" s="161">
        <v>6.3823606999999997E-4</v>
      </c>
      <c r="P933" s="161">
        <v>0</v>
      </c>
      <c r="Q933" s="161">
        <v>1.8989565E-2</v>
      </c>
      <c r="R933" s="161">
        <v>6.4785606999999998E-4</v>
      </c>
      <c r="T933" s="89">
        <f t="shared" si="173"/>
        <v>0.40839049999999999</v>
      </c>
    </row>
    <row r="934" spans="1:20">
      <c r="A934" s="29" t="s">
        <v>52</v>
      </c>
      <c r="B934" s="194" t="s">
        <v>3771</v>
      </c>
      <c r="C934" s="87">
        <f t="shared" si="169"/>
        <v>0.15266630673000001</v>
      </c>
      <c r="D934" s="90">
        <f t="shared" si="170"/>
        <v>5.9238683699999999E-3</v>
      </c>
      <c r="E934" s="90">
        <f t="shared" si="171"/>
        <v>8.0602296310000002E-2</v>
      </c>
      <c r="F934" s="91">
        <f t="shared" si="172"/>
        <v>5.1018679050000001E-2</v>
      </c>
      <c r="G934" s="192">
        <v>1.5121463E-2</v>
      </c>
      <c r="H934" s="161">
        <v>2.0907093000000002E-3</v>
      </c>
      <c r="I934" s="161">
        <v>7.7895390999999994E-2</v>
      </c>
      <c r="J934" s="161">
        <v>3.4806091E-3</v>
      </c>
      <c r="K934" s="161">
        <v>8.0376576999999997E-4</v>
      </c>
      <c r="L934" s="161">
        <v>1.6394935000000001E-3</v>
      </c>
      <c r="M934" s="161">
        <v>6.1619601000000002E-4</v>
      </c>
      <c r="N934" s="161">
        <v>1.8730838000000001E-3</v>
      </c>
      <c r="O934" s="161">
        <v>6.1657854999999998E-4</v>
      </c>
      <c r="P934" s="161">
        <v>0</v>
      </c>
      <c r="Q934" s="161">
        <v>6.2288387000000002E-3</v>
      </c>
      <c r="R934" s="161">
        <v>4.2300178000000001E-2</v>
      </c>
      <c r="T934" s="89">
        <f t="shared" si="173"/>
        <v>0.13035743965517241</v>
      </c>
    </row>
    <row r="935" spans="1:20">
      <c r="A935" s="29" t="s">
        <v>52</v>
      </c>
      <c r="B935" s="194" t="s">
        <v>3772</v>
      </c>
      <c r="C935" s="87">
        <f t="shared" si="169"/>
        <v>0.16361432061000003</v>
      </c>
      <c r="D935" s="90">
        <f t="shared" si="170"/>
        <v>8.5756430099999999E-3</v>
      </c>
      <c r="E935" s="90">
        <f t="shared" si="171"/>
        <v>0.11924609495000001</v>
      </c>
      <c r="F935" s="91">
        <f t="shared" si="172"/>
        <v>1.5554473650000001E-2</v>
      </c>
      <c r="G935" s="192">
        <v>2.0238109000000001E-2</v>
      </c>
      <c r="H935" s="161">
        <v>1.9303947E-3</v>
      </c>
      <c r="I935" s="161">
        <v>0.11663498</v>
      </c>
      <c r="J935" s="161">
        <v>6.5319475000000004E-3</v>
      </c>
      <c r="K935" s="161">
        <v>8.9113921000000002E-4</v>
      </c>
      <c r="L935" s="161">
        <v>1.1525563E-3</v>
      </c>
      <c r="M935" s="161">
        <v>6.8072024999999998E-4</v>
      </c>
      <c r="N935" s="161">
        <v>1.7715514E-3</v>
      </c>
      <c r="O935" s="161">
        <v>4.2499885000000002E-4</v>
      </c>
      <c r="P935" s="161">
        <v>0</v>
      </c>
      <c r="Q935" s="161">
        <v>9.4351858000000007E-3</v>
      </c>
      <c r="R935" s="161">
        <v>3.9227376000000001E-3</v>
      </c>
      <c r="T935" s="89">
        <f t="shared" si="173"/>
        <v>0.17446645689655171</v>
      </c>
    </row>
    <row r="936" spans="1:20">
      <c r="A936" s="29" t="s">
        <v>52</v>
      </c>
      <c r="B936" s="194" t="s">
        <v>3773</v>
      </c>
      <c r="C936" s="87">
        <f t="shared" ref="C936:C952" si="174">D936+E936+F936+G936</f>
        <v>0.10645723967000001</v>
      </c>
      <c r="D936" s="90">
        <f t="shared" ref="D936:D952" si="175">J936+K936+L936</f>
        <v>4.5527009899999993E-3</v>
      </c>
      <c r="E936" s="90">
        <f t="shared" ref="E936:E952" si="176">H936+I936+M936</f>
        <v>7.6999899620000006E-2</v>
      </c>
      <c r="F936" s="91">
        <f t="shared" ref="F936:F952" si="177">N936+IF(O936="x",0,O936)+IF(P936="x",0,P936)+IF(Q936="x",0,Q936)+R936</f>
        <v>1.0700287060000001E-2</v>
      </c>
      <c r="G936" s="192">
        <v>1.4204352E-2</v>
      </c>
      <c r="H936" s="161">
        <v>1.0015241E-3</v>
      </c>
      <c r="I936" s="161">
        <v>7.5552271000000004E-2</v>
      </c>
      <c r="J936" s="161">
        <v>3.3252962999999998E-3</v>
      </c>
      <c r="K936" s="161">
        <v>4.5436787E-4</v>
      </c>
      <c r="L936" s="161">
        <v>7.7303682000000003E-4</v>
      </c>
      <c r="M936" s="161">
        <v>4.4610451999999999E-4</v>
      </c>
      <c r="N936" s="161">
        <v>8.7549044000000001E-4</v>
      </c>
      <c r="O936" s="161">
        <v>3.7748491999999999E-4</v>
      </c>
      <c r="P936" s="161">
        <v>0</v>
      </c>
      <c r="Q936" s="161">
        <v>3.6542855999999999E-3</v>
      </c>
      <c r="R936" s="161">
        <v>5.7930261000000002E-3</v>
      </c>
      <c r="T936" s="89">
        <f t="shared" ref="T936:T952" si="178">G936/0.116</f>
        <v>0.12245131034482758</v>
      </c>
    </row>
    <row r="937" spans="1:20">
      <c r="A937" s="29" t="s">
        <v>52</v>
      </c>
      <c r="B937" s="194" t="s">
        <v>3774</v>
      </c>
      <c r="C937" s="87">
        <f t="shared" si="174"/>
        <v>0.11885017631000001</v>
      </c>
      <c r="D937" s="90">
        <f t="shared" si="175"/>
        <v>4.9536863899999999E-3</v>
      </c>
      <c r="E937" s="90">
        <f t="shared" si="176"/>
        <v>8.4821947220000013E-2</v>
      </c>
      <c r="F937" s="91">
        <f t="shared" si="177"/>
        <v>1.4536686700000001E-2</v>
      </c>
      <c r="G937" s="192">
        <v>1.4537856E-2</v>
      </c>
      <c r="H937" s="161">
        <v>1.1523254E-3</v>
      </c>
      <c r="I937" s="161">
        <v>8.3232568000000007E-2</v>
      </c>
      <c r="J937" s="161">
        <v>3.5393387999999998E-3</v>
      </c>
      <c r="K937" s="161">
        <v>5.4016830000000004E-4</v>
      </c>
      <c r="L937" s="161">
        <v>8.7417929000000003E-4</v>
      </c>
      <c r="M937" s="161">
        <v>4.3705381999999999E-4</v>
      </c>
      <c r="N937" s="161">
        <v>1.1415361999999999E-3</v>
      </c>
      <c r="O937" s="161">
        <v>1.2460073E-3</v>
      </c>
      <c r="P937" s="161">
        <v>0</v>
      </c>
      <c r="Q937" s="161">
        <v>4.1089535E-3</v>
      </c>
      <c r="R937" s="161">
        <v>8.0401897000000003E-3</v>
      </c>
      <c r="T937" s="89">
        <f t="shared" si="178"/>
        <v>0.1253263448275862</v>
      </c>
    </row>
    <row r="938" spans="1:20">
      <c r="A938" s="29" t="s">
        <v>52</v>
      </c>
      <c r="B938" s="194" t="s">
        <v>3775</v>
      </c>
      <c r="C938" s="87">
        <f t="shared" si="174"/>
        <v>6.0617235889999996E-2</v>
      </c>
      <c r="D938" s="90">
        <f t="shared" si="175"/>
        <v>4.1852945800000003E-3</v>
      </c>
      <c r="E938" s="90">
        <f t="shared" si="176"/>
        <v>3.250607883E-2</v>
      </c>
      <c r="F938" s="91">
        <f t="shared" si="177"/>
        <v>1.0516654479999998E-2</v>
      </c>
      <c r="G938" s="192">
        <v>1.3409208000000001E-2</v>
      </c>
      <c r="H938" s="161">
        <v>9.8422103000000006E-4</v>
      </c>
      <c r="I938" s="161">
        <v>3.1137340999999999E-2</v>
      </c>
      <c r="J938" s="161">
        <v>2.9384100999999998E-3</v>
      </c>
      <c r="K938" s="161">
        <v>4.0701632999999999E-4</v>
      </c>
      <c r="L938" s="161">
        <v>8.3986814999999996E-4</v>
      </c>
      <c r="M938" s="161">
        <v>3.845168E-4</v>
      </c>
      <c r="N938" s="161">
        <v>7.3958159999999999E-4</v>
      </c>
      <c r="O938" s="161">
        <v>3.6433788000000001E-4</v>
      </c>
      <c r="P938" s="161">
        <v>0</v>
      </c>
      <c r="Q938" s="161">
        <v>3.1592072999999999E-3</v>
      </c>
      <c r="R938" s="161">
        <v>6.2535276999999998E-3</v>
      </c>
      <c r="T938" s="89">
        <f t="shared" si="178"/>
        <v>0.11559662068965518</v>
      </c>
    </row>
    <row r="939" spans="1:20">
      <c r="A939" s="29" t="s">
        <v>52</v>
      </c>
      <c r="B939" s="194" t="s">
        <v>3776</v>
      </c>
      <c r="C939" s="87">
        <f t="shared" si="174"/>
        <v>0.11612220317000001</v>
      </c>
      <c r="D939" s="90">
        <f t="shared" si="175"/>
        <v>4.97846013E-3</v>
      </c>
      <c r="E939" s="90">
        <f t="shared" si="176"/>
        <v>8.6842875270000008E-2</v>
      </c>
      <c r="F939" s="91">
        <f t="shared" si="177"/>
        <v>1.0450695770000001E-2</v>
      </c>
      <c r="G939" s="192">
        <v>1.3850171999999999E-2</v>
      </c>
      <c r="H939" s="161">
        <v>1.312267E-3</v>
      </c>
      <c r="I939" s="161">
        <v>8.5036955999999997E-2</v>
      </c>
      <c r="J939" s="161">
        <v>3.5931018999999999E-3</v>
      </c>
      <c r="K939" s="161">
        <v>5.5194176000000002E-4</v>
      </c>
      <c r="L939" s="161">
        <v>8.3341646999999998E-4</v>
      </c>
      <c r="M939" s="161">
        <v>4.9365227000000003E-4</v>
      </c>
      <c r="N939" s="161">
        <v>1.0961108E-3</v>
      </c>
      <c r="O939" s="161">
        <v>6.8462856999999995E-4</v>
      </c>
      <c r="P939" s="161">
        <v>0</v>
      </c>
      <c r="Q939" s="161">
        <v>6.3435276999999997E-3</v>
      </c>
      <c r="R939" s="161">
        <v>2.3264287E-3</v>
      </c>
      <c r="T939" s="89">
        <f t="shared" si="178"/>
        <v>0.11939803448275861</v>
      </c>
    </row>
    <row r="940" spans="1:20">
      <c r="A940" s="29" t="s">
        <v>52</v>
      </c>
      <c r="B940" s="194" t="s">
        <v>3777</v>
      </c>
      <c r="C940" s="87">
        <f t="shared" si="174"/>
        <v>0.10849745916999999</v>
      </c>
      <c r="D940" s="90">
        <f t="shared" si="175"/>
        <v>4.69081415E-3</v>
      </c>
      <c r="E940" s="90">
        <f t="shared" si="176"/>
        <v>8.0366657639999992E-2</v>
      </c>
      <c r="F940" s="91">
        <f t="shared" si="177"/>
        <v>9.6977103800000002E-3</v>
      </c>
      <c r="G940" s="192">
        <v>1.3742277000000001E-2</v>
      </c>
      <c r="H940" s="161">
        <v>1.2798387E-3</v>
      </c>
      <c r="I940" s="161">
        <v>7.8602227999999996E-2</v>
      </c>
      <c r="J940" s="161">
        <v>3.4293688999999998E-3</v>
      </c>
      <c r="K940" s="161">
        <v>4.9608466999999997E-4</v>
      </c>
      <c r="L940" s="161">
        <v>7.6536058000000004E-4</v>
      </c>
      <c r="M940" s="161">
        <v>4.8459094000000001E-4</v>
      </c>
      <c r="N940" s="161">
        <v>8.9843791999999999E-4</v>
      </c>
      <c r="O940" s="161">
        <v>2.6804196000000002E-4</v>
      </c>
      <c r="P940" s="161">
        <v>0</v>
      </c>
      <c r="Q940" s="161">
        <v>5.1541477000000002E-3</v>
      </c>
      <c r="R940" s="161">
        <v>3.3770827999999998E-3</v>
      </c>
      <c r="T940" s="89">
        <f t="shared" si="178"/>
        <v>0.11846790517241379</v>
      </c>
    </row>
    <row r="941" spans="1:20">
      <c r="A941" s="29" t="s">
        <v>52</v>
      </c>
      <c r="B941" s="194" t="s">
        <v>3778</v>
      </c>
      <c r="C941" s="87">
        <f t="shared" si="174"/>
        <v>0.1829792368</v>
      </c>
      <c r="D941" s="90">
        <f t="shared" si="175"/>
        <v>7.5301902899999997E-3</v>
      </c>
      <c r="E941" s="90">
        <f t="shared" si="176"/>
        <v>0.13043410560000002</v>
      </c>
      <c r="F941" s="91">
        <f t="shared" si="177"/>
        <v>2.3592427909999998E-2</v>
      </c>
      <c r="G941" s="192">
        <v>2.1422513000000001E-2</v>
      </c>
      <c r="H941" s="161">
        <v>2.0949737999999998E-3</v>
      </c>
      <c r="I941" s="161">
        <v>0.12765298999999999</v>
      </c>
      <c r="J941" s="161">
        <v>5.2906198999999998E-3</v>
      </c>
      <c r="K941" s="161">
        <v>9.5178158999999999E-4</v>
      </c>
      <c r="L941" s="161">
        <v>1.2877888000000001E-3</v>
      </c>
      <c r="M941" s="161">
        <v>6.8614179999999998E-4</v>
      </c>
      <c r="N941" s="161">
        <v>1.7894884E-3</v>
      </c>
      <c r="O941" s="161">
        <v>5.8516340999999997E-4</v>
      </c>
      <c r="P941" s="161">
        <v>0</v>
      </c>
      <c r="Q941" s="161">
        <v>1.2424635999999999E-2</v>
      </c>
      <c r="R941" s="161">
        <v>8.7931400999999992E-3</v>
      </c>
      <c r="T941" s="89">
        <f t="shared" si="178"/>
        <v>0.18467683620689654</v>
      </c>
    </row>
    <row r="942" spans="1:20">
      <c r="A942" s="29" t="s">
        <v>52</v>
      </c>
      <c r="B942" s="194" t="s">
        <v>3779</v>
      </c>
      <c r="C942" s="87">
        <f t="shared" si="174"/>
        <v>0.28372794180000005</v>
      </c>
      <c r="D942" s="90">
        <f t="shared" si="175"/>
        <v>1.3115655100000002E-2</v>
      </c>
      <c r="E942" s="90">
        <f t="shared" si="176"/>
        <v>0.16780921600000001</v>
      </c>
      <c r="F942" s="91">
        <f t="shared" si="177"/>
        <v>6.9879410699999991E-2</v>
      </c>
      <c r="G942" s="192">
        <v>3.292366E-2</v>
      </c>
      <c r="H942" s="161">
        <v>3.5734038E-3</v>
      </c>
      <c r="I942" s="161">
        <v>0.16273560000000001</v>
      </c>
      <c r="J942" s="161">
        <v>8.7630338000000002E-3</v>
      </c>
      <c r="K942" s="161">
        <v>1.7128677000000001E-3</v>
      </c>
      <c r="L942" s="161">
        <v>2.6397536000000001E-3</v>
      </c>
      <c r="M942" s="161">
        <v>1.5002122E-3</v>
      </c>
      <c r="N942" s="161">
        <v>3.0913859999999998E-3</v>
      </c>
      <c r="O942" s="161">
        <v>1.436363E-3</v>
      </c>
      <c r="P942" s="161">
        <v>0</v>
      </c>
      <c r="Q942" s="161">
        <v>9.7795986999999994E-3</v>
      </c>
      <c r="R942" s="161">
        <v>5.5572062999999998E-2</v>
      </c>
      <c r="T942" s="89">
        <f t="shared" si="178"/>
        <v>0.28382465517241379</v>
      </c>
    </row>
    <row r="943" spans="1:20">
      <c r="A943" s="29" t="s">
        <v>52</v>
      </c>
      <c r="B943" s="194" t="s">
        <v>3780</v>
      </c>
      <c r="C943" s="87">
        <f t="shared" si="174"/>
        <v>0.18308919793</v>
      </c>
      <c r="D943" s="90">
        <f t="shared" si="175"/>
        <v>5.8562146100000004E-3</v>
      </c>
      <c r="E943" s="90">
        <f t="shared" si="176"/>
        <v>0.14642490453000001</v>
      </c>
      <c r="F943" s="91">
        <f t="shared" si="177"/>
        <v>1.508523279E-2</v>
      </c>
      <c r="G943" s="192">
        <v>1.5722845999999999E-2</v>
      </c>
      <c r="H943" s="161">
        <v>1.7498765E-3</v>
      </c>
      <c r="I943" s="161">
        <v>0.14409203000000001</v>
      </c>
      <c r="J943" s="161">
        <v>4.3967444000000003E-3</v>
      </c>
      <c r="K943" s="161">
        <v>6.8504446E-4</v>
      </c>
      <c r="L943" s="161">
        <v>7.7442574999999996E-4</v>
      </c>
      <c r="M943" s="161">
        <v>5.8299803000000003E-4</v>
      </c>
      <c r="N943" s="161">
        <v>1.2227486000000001E-3</v>
      </c>
      <c r="O943" s="161">
        <v>2.4812559E-4</v>
      </c>
      <c r="P943" s="161">
        <v>0</v>
      </c>
      <c r="Q943" s="161">
        <v>1.2135142999999999E-2</v>
      </c>
      <c r="R943" s="161">
        <v>1.4792156000000001E-3</v>
      </c>
      <c r="T943" s="89">
        <f t="shared" si="178"/>
        <v>0.13554177586206895</v>
      </c>
    </row>
    <row r="944" spans="1:20">
      <c r="A944" s="29" t="s">
        <v>52</v>
      </c>
      <c r="B944" s="194" t="s">
        <v>3781</v>
      </c>
      <c r="C944" s="87">
        <f t="shared" si="174"/>
        <v>0.23953676817000003</v>
      </c>
      <c r="D944" s="90">
        <f t="shared" si="175"/>
        <v>9.2994292400000005E-3</v>
      </c>
      <c r="E944" s="90">
        <f t="shared" si="176"/>
        <v>0.17441018700000002</v>
      </c>
      <c r="F944" s="91">
        <f t="shared" si="177"/>
        <v>2.1619724930000001E-2</v>
      </c>
      <c r="G944" s="192">
        <v>3.4207426999999999E-2</v>
      </c>
      <c r="H944" s="161">
        <v>2.0272814999999999E-3</v>
      </c>
      <c r="I944" s="161">
        <v>0.17122575000000001</v>
      </c>
      <c r="J944" s="161">
        <v>6.3770277999999998E-3</v>
      </c>
      <c r="K944" s="161">
        <v>9.2324013999999996E-4</v>
      </c>
      <c r="L944" s="161">
        <v>1.9991612999999998E-3</v>
      </c>
      <c r="M944" s="161">
        <v>1.1571554999999999E-3</v>
      </c>
      <c r="N944" s="161">
        <v>1.4398785999999999E-3</v>
      </c>
      <c r="O944" s="161">
        <v>3.8241913000000002E-4</v>
      </c>
      <c r="P944" s="161">
        <v>0</v>
      </c>
      <c r="Q944" s="161">
        <v>1.8681947000000001E-2</v>
      </c>
      <c r="R944" s="161">
        <v>1.1154801999999999E-3</v>
      </c>
      <c r="T944" s="89">
        <f t="shared" si="178"/>
        <v>0.29489161206896547</v>
      </c>
    </row>
    <row r="945" spans="1:20">
      <c r="A945" s="29" t="s">
        <v>52</v>
      </c>
      <c r="B945" s="194" t="s">
        <v>3782</v>
      </c>
      <c r="C945" s="87">
        <f t="shared" si="174"/>
        <v>0.16228090073999998</v>
      </c>
      <c r="D945" s="90">
        <f t="shared" si="175"/>
        <v>8.2682253799999991E-3</v>
      </c>
      <c r="E945" s="90">
        <f t="shared" si="176"/>
        <v>0.12271775896999999</v>
      </c>
      <c r="F945" s="91">
        <f t="shared" si="177"/>
        <v>1.1757897390000001E-2</v>
      </c>
      <c r="G945" s="192">
        <v>1.9537018999999999E-2</v>
      </c>
      <c r="H945" s="161">
        <v>1.7451318000000001E-3</v>
      </c>
      <c r="I945" s="161">
        <v>0.12036957</v>
      </c>
      <c r="J945" s="161">
        <v>6.5390331000000001E-3</v>
      </c>
      <c r="K945" s="161">
        <v>8.1500850000000005E-4</v>
      </c>
      <c r="L945" s="161">
        <v>9.1418377999999997E-4</v>
      </c>
      <c r="M945" s="161">
        <v>6.0305717000000002E-4</v>
      </c>
      <c r="N945" s="161">
        <v>1.5605383000000001E-3</v>
      </c>
      <c r="O945" s="161">
        <v>2.4160507999999999E-4</v>
      </c>
      <c r="P945" s="161">
        <v>0</v>
      </c>
      <c r="Q945" s="161">
        <v>9.7408006000000002E-3</v>
      </c>
      <c r="R945" s="161">
        <v>2.1495341E-4</v>
      </c>
      <c r="T945" s="89">
        <f t="shared" si="178"/>
        <v>0.16842257758620688</v>
      </c>
    </row>
    <row r="946" spans="1:20">
      <c r="A946" s="29" t="s">
        <v>52</v>
      </c>
      <c r="B946" s="194" t="s">
        <v>3783</v>
      </c>
      <c r="C946" s="87">
        <f t="shared" si="174"/>
        <v>0.15296029389000002</v>
      </c>
      <c r="D946" s="90">
        <f t="shared" si="175"/>
        <v>8.6595484999999993E-3</v>
      </c>
      <c r="E946" s="90">
        <f t="shared" si="176"/>
        <v>0.11379477401</v>
      </c>
      <c r="F946" s="91">
        <f t="shared" si="177"/>
        <v>7.6813813800000004E-3</v>
      </c>
      <c r="G946" s="192">
        <v>2.2824589999999999E-2</v>
      </c>
      <c r="H946" s="161">
        <v>1.5813142E-3</v>
      </c>
      <c r="I946" s="161">
        <v>0.11156085</v>
      </c>
      <c r="J946" s="161">
        <v>5.5343898999999997E-3</v>
      </c>
      <c r="K946" s="161">
        <v>1.1223183000000001E-3</v>
      </c>
      <c r="L946" s="161">
        <v>2.0028403000000002E-3</v>
      </c>
      <c r="M946" s="161">
        <v>6.5260980999999997E-4</v>
      </c>
      <c r="N946" s="161">
        <v>1.1467625999999999E-3</v>
      </c>
      <c r="O946" s="161">
        <v>3.7131641E-4</v>
      </c>
      <c r="P946" s="161">
        <v>0</v>
      </c>
      <c r="Q946" s="161">
        <v>5.1697465E-3</v>
      </c>
      <c r="R946" s="161">
        <v>9.9355586999999991E-4</v>
      </c>
      <c r="T946" s="89">
        <f t="shared" si="178"/>
        <v>0.1967637068965517</v>
      </c>
    </row>
    <row r="947" spans="1:20">
      <c r="A947" s="29" t="s">
        <v>52</v>
      </c>
      <c r="B947" s="194" t="s">
        <v>3784</v>
      </c>
      <c r="C947" s="87">
        <f t="shared" si="174"/>
        <v>0.14594059297</v>
      </c>
      <c r="D947" s="90">
        <f t="shared" si="175"/>
        <v>5.6876246899999995E-3</v>
      </c>
      <c r="E947" s="90">
        <f t="shared" si="176"/>
        <v>0.11483055635</v>
      </c>
      <c r="F947" s="91">
        <f t="shared" si="177"/>
        <v>7.8364889299999997E-3</v>
      </c>
      <c r="G947" s="192">
        <v>1.7585923E-2</v>
      </c>
      <c r="H947" s="161">
        <v>1.2356583E-3</v>
      </c>
      <c r="I947" s="161">
        <v>0.11313156000000001</v>
      </c>
      <c r="J947" s="161">
        <v>4.4304417999999996E-3</v>
      </c>
      <c r="K947" s="161">
        <v>5.7393918000000002E-4</v>
      </c>
      <c r="L947" s="161">
        <v>6.8324371000000003E-4</v>
      </c>
      <c r="M947" s="161">
        <v>4.6333805E-4</v>
      </c>
      <c r="N947" s="161">
        <v>1.0438418000000001E-3</v>
      </c>
      <c r="O947" s="161">
        <v>2.7887370999999999E-4</v>
      </c>
      <c r="P947" s="161">
        <v>0</v>
      </c>
      <c r="Q947" s="161">
        <v>5.6495026E-3</v>
      </c>
      <c r="R947" s="161">
        <v>8.6427081999999997E-4</v>
      </c>
      <c r="T947" s="89">
        <f t="shared" si="178"/>
        <v>0.1516027844827586</v>
      </c>
    </row>
    <row r="948" spans="1:20">
      <c r="A948" s="29" t="s">
        <v>52</v>
      </c>
      <c r="B948" s="194" t="s">
        <v>3785</v>
      </c>
      <c r="C948" s="87">
        <f t="shared" si="174"/>
        <v>7.639275811E-2</v>
      </c>
      <c r="D948" s="90">
        <f t="shared" si="175"/>
        <v>5.5407055399999995E-3</v>
      </c>
      <c r="E948" s="90">
        <f t="shared" si="176"/>
        <v>4.6679189219999993E-2</v>
      </c>
      <c r="F948" s="91">
        <f t="shared" si="177"/>
        <v>6.6215973500000002E-3</v>
      </c>
      <c r="G948" s="192">
        <v>1.7551265999999999E-2</v>
      </c>
      <c r="H948" s="161">
        <v>1.167338E-3</v>
      </c>
      <c r="I948" s="161">
        <v>4.5029782999999997E-2</v>
      </c>
      <c r="J948" s="161">
        <v>4.0457469999999997E-3</v>
      </c>
      <c r="K948" s="161">
        <v>5.1425766999999999E-4</v>
      </c>
      <c r="L948" s="161">
        <v>9.8070086999999992E-4</v>
      </c>
      <c r="M948" s="161">
        <v>4.8206821999999998E-4</v>
      </c>
      <c r="N948" s="161">
        <v>8.4775956000000005E-4</v>
      </c>
      <c r="O948" s="161">
        <v>3.0694201E-4</v>
      </c>
      <c r="P948" s="161">
        <v>0</v>
      </c>
      <c r="Q948" s="161">
        <v>4.6047705E-3</v>
      </c>
      <c r="R948" s="161">
        <v>8.6212528000000001E-4</v>
      </c>
      <c r="T948" s="89">
        <f t="shared" si="178"/>
        <v>0.15130401724137929</v>
      </c>
    </row>
    <row r="949" spans="1:20">
      <c r="A949" s="29" t="s">
        <v>52</v>
      </c>
      <c r="B949" s="194" t="s">
        <v>3786</v>
      </c>
      <c r="C949" s="87">
        <f t="shared" si="174"/>
        <v>0.16971861396000001</v>
      </c>
      <c r="D949" s="90">
        <f t="shared" si="175"/>
        <v>6.5580725599999994E-3</v>
      </c>
      <c r="E949" s="90">
        <f t="shared" si="176"/>
        <v>0.13143073794000001</v>
      </c>
      <c r="F949" s="91">
        <f t="shared" si="177"/>
        <v>1.362238046E-2</v>
      </c>
      <c r="G949" s="192">
        <v>1.8107423000000001E-2</v>
      </c>
      <c r="H949" s="161">
        <v>1.5495019000000001E-3</v>
      </c>
      <c r="I949" s="161">
        <v>0.12933047</v>
      </c>
      <c r="J949" s="161">
        <v>5.0691366999999999E-3</v>
      </c>
      <c r="K949" s="161">
        <v>6.9529512000000003E-4</v>
      </c>
      <c r="L949" s="161">
        <v>7.9364074000000005E-4</v>
      </c>
      <c r="M949" s="161">
        <v>5.5076604000000001E-4</v>
      </c>
      <c r="N949" s="161">
        <v>1.2541422E-3</v>
      </c>
      <c r="O949" s="161">
        <v>3.1075936E-4</v>
      </c>
      <c r="P949" s="161">
        <v>0</v>
      </c>
      <c r="Q949" s="161">
        <v>9.6879857999999999E-3</v>
      </c>
      <c r="R949" s="161">
        <v>2.3694930999999999E-3</v>
      </c>
      <c r="T949" s="89">
        <f t="shared" si="178"/>
        <v>0.15609847413793104</v>
      </c>
    </row>
    <row r="950" spans="1:20">
      <c r="A950" s="29" t="s">
        <v>52</v>
      </c>
      <c r="B950" s="194" t="s">
        <v>3787</v>
      </c>
      <c r="C950" s="87">
        <f t="shared" si="174"/>
        <v>0.16858571728999999</v>
      </c>
      <c r="D950" s="90">
        <f t="shared" si="175"/>
        <v>6.6980122399999996E-3</v>
      </c>
      <c r="E950" s="90">
        <f t="shared" si="176"/>
        <v>0.13065974221000001</v>
      </c>
      <c r="F950" s="91">
        <f t="shared" si="177"/>
        <v>1.2932346840000001E-2</v>
      </c>
      <c r="G950" s="192">
        <v>1.8295616000000001E-2</v>
      </c>
      <c r="H950" s="161">
        <v>1.6005525E-3</v>
      </c>
      <c r="I950" s="161">
        <v>0.12843586000000001</v>
      </c>
      <c r="J950" s="161">
        <v>5.0288642999999997E-3</v>
      </c>
      <c r="K950" s="161">
        <v>7.1703209999999997E-4</v>
      </c>
      <c r="L950" s="161">
        <v>9.5211584000000002E-4</v>
      </c>
      <c r="M950" s="161">
        <v>6.2332971000000003E-4</v>
      </c>
      <c r="N950" s="161">
        <v>1.2393458E-3</v>
      </c>
      <c r="O950" s="161">
        <v>3.3263884000000001E-4</v>
      </c>
      <c r="P950" s="161">
        <v>0</v>
      </c>
      <c r="Q950" s="161">
        <v>9.0633189000000006E-3</v>
      </c>
      <c r="R950" s="161">
        <v>2.2970433E-3</v>
      </c>
      <c r="T950" s="89">
        <f t="shared" si="178"/>
        <v>0.1577208275862069</v>
      </c>
    </row>
    <row r="951" spans="1:20">
      <c r="A951" s="29" t="s">
        <v>52</v>
      </c>
      <c r="B951" s="194" t="s">
        <v>3788</v>
      </c>
      <c r="C951" s="87">
        <f t="shared" si="174"/>
        <v>0.24016112963000003</v>
      </c>
      <c r="D951" s="90">
        <f t="shared" si="175"/>
        <v>9.1022805000000005E-3</v>
      </c>
      <c r="E951" s="90">
        <f t="shared" si="176"/>
        <v>0.18140896162</v>
      </c>
      <c r="F951" s="91">
        <f t="shared" si="177"/>
        <v>2.388421151E-2</v>
      </c>
      <c r="G951" s="192">
        <v>2.5765676000000001E-2</v>
      </c>
      <c r="H951" s="161">
        <v>2.2081061000000001E-3</v>
      </c>
      <c r="I951" s="161">
        <v>0.17844962</v>
      </c>
      <c r="J951" s="161">
        <v>6.8575735000000002E-3</v>
      </c>
      <c r="K951" s="161">
        <v>1.0771734E-3</v>
      </c>
      <c r="L951" s="161">
        <v>1.1675336000000001E-3</v>
      </c>
      <c r="M951" s="161">
        <v>7.5123552000000004E-4</v>
      </c>
      <c r="N951" s="161">
        <v>1.9231815999999999E-3</v>
      </c>
      <c r="O951" s="161">
        <v>3.1034310999999997E-4</v>
      </c>
      <c r="P951" s="161">
        <v>0</v>
      </c>
      <c r="Q951" s="161">
        <v>1.7713157E-2</v>
      </c>
      <c r="R951" s="161">
        <v>3.9375297999999998E-3</v>
      </c>
      <c r="T951" s="89">
        <f t="shared" si="178"/>
        <v>0.22211789655172415</v>
      </c>
    </row>
    <row r="952" spans="1:20">
      <c r="A952" s="29" t="s">
        <v>52</v>
      </c>
      <c r="B952" s="194" t="s">
        <v>3789</v>
      </c>
      <c r="C952" s="87">
        <f t="shared" si="174"/>
        <v>0.19147792096999999</v>
      </c>
      <c r="D952" s="90">
        <f t="shared" si="175"/>
        <v>8.9237180100000014E-3</v>
      </c>
      <c r="E952" s="90">
        <f t="shared" si="176"/>
        <v>0.14833756905000001</v>
      </c>
      <c r="F952" s="91">
        <f t="shared" si="177"/>
        <v>1.139672391E-2</v>
      </c>
      <c r="G952" s="192">
        <v>2.2819909999999999E-2</v>
      </c>
      <c r="H952" s="161">
        <v>2.0058836000000002E-3</v>
      </c>
      <c r="I952" s="161">
        <v>0.14558241999999999</v>
      </c>
      <c r="J952" s="161">
        <v>6.9379295000000004E-3</v>
      </c>
      <c r="K952" s="161">
        <v>9.0239911000000001E-4</v>
      </c>
      <c r="L952" s="161">
        <v>1.0833894000000001E-3</v>
      </c>
      <c r="M952" s="161">
        <v>7.4926544999999998E-4</v>
      </c>
      <c r="N952" s="161">
        <v>1.6298574999999999E-3</v>
      </c>
      <c r="O952" s="161">
        <v>3.0744091000000002E-4</v>
      </c>
      <c r="P952" s="161">
        <v>0</v>
      </c>
      <c r="Q952" s="161">
        <v>9.1473505999999996E-3</v>
      </c>
      <c r="R952" s="161">
        <v>3.120749E-4</v>
      </c>
      <c r="T952" s="89">
        <f t="shared" si="178"/>
        <v>0.19672336206896548</v>
      </c>
    </row>
    <row r="954" spans="1:20">
      <c r="B954" s="1" t="s">
        <v>3790</v>
      </c>
    </row>
    <row r="955" spans="1:20">
      <c r="A955" s="29" t="s">
        <v>52</v>
      </c>
      <c r="B955" s="194" t="s">
        <v>3791</v>
      </c>
      <c r="C955" s="87">
        <f t="shared" ref="C955:C1018" si="179">D955+E955+F955+G955</f>
        <v>0.25083586229999999</v>
      </c>
      <c r="D955" s="90">
        <f t="shared" ref="D955:D1018" si="180">J955+K955+L955</f>
        <v>1.8762354500000002E-2</v>
      </c>
      <c r="E955" s="90">
        <f t="shared" ref="E955:E1018" si="181">H955+I955+M955</f>
        <v>0.12876467110000001</v>
      </c>
      <c r="F955" s="91">
        <f t="shared" ref="F955:F1018" si="182">N955+IF(O955="x",0,O955)+IF(P955="x",0,P955)+IF(Q955="x",0,Q955)+R955</f>
        <v>2.7560630699999998E-2</v>
      </c>
      <c r="G955" s="192">
        <v>7.5748205999999998E-2</v>
      </c>
      <c r="H955" s="161">
        <v>3.6667491E-3</v>
      </c>
      <c r="I955" s="161">
        <v>0.12217756</v>
      </c>
      <c r="J955" s="161">
        <v>1.2201079E-2</v>
      </c>
      <c r="K955" s="161">
        <v>3.0662634000000002E-3</v>
      </c>
      <c r="L955" s="161">
        <v>3.4950121000000001E-3</v>
      </c>
      <c r="M955" s="161">
        <v>2.9203620000000001E-3</v>
      </c>
      <c r="N955" s="161">
        <v>2.9117992000000001E-3</v>
      </c>
      <c r="O955" s="161">
        <v>5.3820680000000001E-4</v>
      </c>
      <c r="P955" s="161">
        <v>0</v>
      </c>
      <c r="Q955" s="161">
        <v>9.2836546999999995E-3</v>
      </c>
      <c r="R955" s="161">
        <v>1.482697E-2</v>
      </c>
      <c r="T955" s="89">
        <f t="shared" ref="T955:T1018" si="183">G955/0.116</f>
        <v>0.65300177586206887</v>
      </c>
    </row>
    <row r="956" spans="1:20">
      <c r="A956" s="29" t="s">
        <v>52</v>
      </c>
      <c r="B956" s="194" t="s">
        <v>3792</v>
      </c>
      <c r="C956" s="87">
        <f t="shared" si="179"/>
        <v>8.6876660729999999E-2</v>
      </c>
      <c r="D956" s="90">
        <f t="shared" si="180"/>
        <v>7.3765010000000006E-3</v>
      </c>
      <c r="E956" s="90">
        <f t="shared" si="181"/>
        <v>2.8946095299999999E-2</v>
      </c>
      <c r="F956" s="91">
        <f t="shared" si="182"/>
        <v>3.9524402430000001E-2</v>
      </c>
      <c r="G956" s="192">
        <v>1.1029662000000001E-2</v>
      </c>
      <c r="H956" s="161">
        <v>2.381256E-3</v>
      </c>
      <c r="I956" s="161">
        <v>2.0703431000000001E-2</v>
      </c>
      <c r="J956" s="161">
        <v>3.3718834000000001E-3</v>
      </c>
      <c r="K956" s="161">
        <v>1.6546837999999999E-3</v>
      </c>
      <c r="L956" s="161">
        <v>2.3499338000000001E-3</v>
      </c>
      <c r="M956" s="161">
        <v>5.8614082999999999E-3</v>
      </c>
      <c r="N956" s="161">
        <v>2.0634730000000001E-3</v>
      </c>
      <c r="O956" s="161">
        <v>2.4659132999999998E-4</v>
      </c>
      <c r="P956" s="161">
        <v>0</v>
      </c>
      <c r="Q956" s="161">
        <v>1.7654531E-3</v>
      </c>
      <c r="R956" s="161">
        <v>3.5448884999999999E-2</v>
      </c>
      <c r="T956" s="89">
        <f t="shared" si="183"/>
        <v>9.5083293103448277E-2</v>
      </c>
    </row>
    <row r="957" spans="1:20">
      <c r="A957" s="29" t="s">
        <v>52</v>
      </c>
      <c r="B957" s="194" t="s">
        <v>3793</v>
      </c>
      <c r="C957" s="87">
        <f t="shared" si="179"/>
        <v>0.20534645826999998</v>
      </c>
      <c r="D957" s="90">
        <f t="shared" si="180"/>
        <v>2.3030682899999998E-2</v>
      </c>
      <c r="E957" s="90">
        <f t="shared" si="181"/>
        <v>7.33147725E-2</v>
      </c>
      <c r="F957" s="91">
        <f t="shared" si="182"/>
        <v>7.864625086999999E-2</v>
      </c>
      <c r="G957" s="192">
        <v>3.0354751999999999E-2</v>
      </c>
      <c r="H957" s="161">
        <v>5.1343674999999997E-3</v>
      </c>
      <c r="I957" s="161">
        <v>5.7883879999999999E-2</v>
      </c>
      <c r="J957" s="161">
        <v>1.4302475E-2</v>
      </c>
      <c r="K957" s="161">
        <v>2.9449403000000002E-3</v>
      </c>
      <c r="L957" s="161">
        <v>5.7832676000000001E-3</v>
      </c>
      <c r="M957" s="161">
        <v>1.0296525000000001E-2</v>
      </c>
      <c r="N957" s="161">
        <v>5.2775004999999998E-3</v>
      </c>
      <c r="O957" s="161">
        <v>6.8280737000000005E-4</v>
      </c>
      <c r="P957" s="161">
        <v>0</v>
      </c>
      <c r="Q957" s="161">
        <v>4.741449E-3</v>
      </c>
      <c r="R957" s="161">
        <v>6.7944493999999994E-2</v>
      </c>
      <c r="T957" s="89">
        <f t="shared" si="183"/>
        <v>0.26167889655172411</v>
      </c>
    </row>
    <row r="958" spans="1:20">
      <c r="A958" s="29" t="s">
        <v>52</v>
      </c>
      <c r="B958" s="194" t="s">
        <v>3794</v>
      </c>
      <c r="C958" s="87">
        <f t="shared" si="179"/>
        <v>0.11591086878000001</v>
      </c>
      <c r="D958" s="90">
        <f t="shared" si="180"/>
        <v>1.1859277500000001E-2</v>
      </c>
      <c r="E958" s="90">
        <f t="shared" si="181"/>
        <v>3.7766627599999998E-2</v>
      </c>
      <c r="F958" s="91">
        <f t="shared" si="182"/>
        <v>4.9340607680000002E-2</v>
      </c>
      <c r="G958" s="192">
        <v>1.6944356000000001E-2</v>
      </c>
      <c r="H958" s="161">
        <v>3.0282813E-3</v>
      </c>
      <c r="I958" s="161">
        <v>2.8699649000000001E-2</v>
      </c>
      <c r="J958" s="161">
        <v>6.7218429999999999E-3</v>
      </c>
      <c r="K958" s="161">
        <v>1.7511645999999999E-3</v>
      </c>
      <c r="L958" s="161">
        <v>3.3862698999999998E-3</v>
      </c>
      <c r="M958" s="161">
        <v>6.0386972999999997E-3</v>
      </c>
      <c r="N958" s="161">
        <v>2.9810752999999998E-3</v>
      </c>
      <c r="O958" s="161">
        <v>5.5777508000000005E-4</v>
      </c>
      <c r="P958" s="161">
        <v>0</v>
      </c>
      <c r="Q958" s="161">
        <v>2.8075393000000001E-3</v>
      </c>
      <c r="R958" s="161">
        <v>4.2994218000000001E-2</v>
      </c>
      <c r="T958" s="89">
        <f t="shared" si="183"/>
        <v>0.14607203448275863</v>
      </c>
    </row>
    <row r="959" spans="1:20">
      <c r="A959" s="29" t="s">
        <v>52</v>
      </c>
      <c r="B959" s="194" t="s">
        <v>3795</v>
      </c>
      <c r="C959" s="87">
        <f t="shared" si="179"/>
        <v>5.3050413290000001E-2</v>
      </c>
      <c r="D959" s="90">
        <f t="shared" si="180"/>
        <v>5.4730857599999995E-3</v>
      </c>
      <c r="E959" s="90">
        <f t="shared" si="181"/>
        <v>1.1042950100000001E-2</v>
      </c>
      <c r="F959" s="91">
        <f t="shared" si="182"/>
        <v>2.8076204930000001E-2</v>
      </c>
      <c r="G959" s="192">
        <v>8.4581724999999996E-3</v>
      </c>
      <c r="H959" s="161">
        <v>1.6634098000000001E-3</v>
      </c>
      <c r="I959" s="161">
        <v>4.6377433999999999E-3</v>
      </c>
      <c r="J959" s="161">
        <v>2.7242788E-3</v>
      </c>
      <c r="K959" s="161">
        <v>7.8592386000000004E-4</v>
      </c>
      <c r="L959" s="161">
        <v>1.9628830999999999E-3</v>
      </c>
      <c r="M959" s="161">
        <v>4.7417969000000003E-3</v>
      </c>
      <c r="N959" s="161">
        <v>1.6142681999999999E-3</v>
      </c>
      <c r="O959" s="161">
        <v>3.9266653000000001E-4</v>
      </c>
      <c r="P959" s="161">
        <v>0</v>
      </c>
      <c r="Q959" s="161">
        <v>1.9816771999999999E-3</v>
      </c>
      <c r="R959" s="161">
        <v>2.4087593000000001E-2</v>
      </c>
      <c r="T959" s="89">
        <f t="shared" si="183"/>
        <v>7.2915280172413791E-2</v>
      </c>
    </row>
    <row r="960" spans="1:20">
      <c r="A960" s="29" t="s">
        <v>52</v>
      </c>
      <c r="B960" s="194" t="s">
        <v>3796</v>
      </c>
      <c r="C960" s="87">
        <f t="shared" si="179"/>
        <v>7.8848661109999996E-2</v>
      </c>
      <c r="D960" s="90">
        <f t="shared" si="180"/>
        <v>6.5536231000000002E-3</v>
      </c>
      <c r="E960" s="90">
        <f t="shared" si="181"/>
        <v>2.1948809499999999E-2</v>
      </c>
      <c r="F960" s="91">
        <f t="shared" si="182"/>
        <v>3.8267976510000003E-2</v>
      </c>
      <c r="G960" s="192">
        <v>1.2078251999999999E-2</v>
      </c>
      <c r="H960" s="161">
        <v>1.986345E-3</v>
      </c>
      <c r="I960" s="161">
        <v>1.8912090999999999E-2</v>
      </c>
      <c r="J960" s="161">
        <v>3.0912081999999999E-3</v>
      </c>
      <c r="K960" s="161">
        <v>1.0731327999999999E-3</v>
      </c>
      <c r="L960" s="161">
        <v>2.3892821E-3</v>
      </c>
      <c r="M960" s="161">
        <v>1.0503735E-3</v>
      </c>
      <c r="N960" s="161">
        <v>1.9459077E-3</v>
      </c>
      <c r="O960" s="161">
        <v>8.9231540999999996E-4</v>
      </c>
      <c r="P960" s="161">
        <v>0</v>
      </c>
      <c r="Q960" s="161">
        <v>1.8735834E-3</v>
      </c>
      <c r="R960" s="161">
        <v>3.3556170000000003E-2</v>
      </c>
      <c r="T960" s="89">
        <f t="shared" si="183"/>
        <v>0.10412286206896551</v>
      </c>
    </row>
    <row r="961" spans="1:20">
      <c r="A961" s="29" t="s">
        <v>52</v>
      </c>
      <c r="B961" s="194" t="s">
        <v>3797</v>
      </c>
      <c r="C961" s="87">
        <f t="shared" si="179"/>
        <v>0.42720443009999998</v>
      </c>
      <c r="D961" s="90">
        <f t="shared" si="180"/>
        <v>1.8489293800000001E-2</v>
      </c>
      <c r="E961" s="90">
        <f t="shared" si="181"/>
        <v>2.7599924099999999E-2</v>
      </c>
      <c r="F961" s="91">
        <f t="shared" si="182"/>
        <v>0.34829015419999998</v>
      </c>
      <c r="G961" s="192">
        <v>3.2825057999999997E-2</v>
      </c>
      <c r="H961" s="161">
        <v>8.0414629000000008E-3</v>
      </c>
      <c r="I961" s="161">
        <v>1.3619679000000001E-2</v>
      </c>
      <c r="J961" s="161">
        <v>8.7735011000000009E-3</v>
      </c>
      <c r="K961" s="161">
        <v>2.5752118999999999E-3</v>
      </c>
      <c r="L961" s="161">
        <v>7.1405807999999999E-3</v>
      </c>
      <c r="M961" s="161">
        <v>5.9387822000000002E-3</v>
      </c>
      <c r="N961" s="161">
        <v>7.1057077E-3</v>
      </c>
      <c r="O961" s="161">
        <v>5.8479537999999998E-3</v>
      </c>
      <c r="P961" s="161">
        <v>0</v>
      </c>
      <c r="Q961" s="161">
        <v>3.7553127E-3</v>
      </c>
      <c r="R961" s="161">
        <v>0.33158117999999998</v>
      </c>
      <c r="T961" s="89">
        <f t="shared" si="183"/>
        <v>0.28297463793103445</v>
      </c>
    </row>
    <row r="962" spans="1:20">
      <c r="A962" s="29" t="s">
        <v>52</v>
      </c>
      <c r="B962" s="194" t="s">
        <v>3798</v>
      </c>
      <c r="C962" s="87">
        <f t="shared" si="179"/>
        <v>7.3052087259999995E-2</v>
      </c>
      <c r="D962" s="90">
        <f t="shared" si="180"/>
        <v>4.5322108600000001E-3</v>
      </c>
      <c r="E962" s="90">
        <f t="shared" si="181"/>
        <v>3.4190713999999997E-2</v>
      </c>
      <c r="F962" s="91">
        <f t="shared" si="182"/>
        <v>2.4830864599999999E-2</v>
      </c>
      <c r="G962" s="192">
        <v>9.4982977999999996E-3</v>
      </c>
      <c r="H962" s="161">
        <v>1.353613E-3</v>
      </c>
      <c r="I962" s="161">
        <v>1.9503328E-2</v>
      </c>
      <c r="J962" s="161">
        <v>2.5371648E-3</v>
      </c>
      <c r="K962" s="161">
        <v>5.6841805999999998E-4</v>
      </c>
      <c r="L962" s="161">
        <v>1.4266280000000001E-3</v>
      </c>
      <c r="M962" s="161">
        <v>1.3333773E-2</v>
      </c>
      <c r="N962" s="161">
        <v>1.2875714999999999E-3</v>
      </c>
      <c r="O962" s="161">
        <v>2.4507070999999999E-3</v>
      </c>
      <c r="P962" s="161">
        <v>0</v>
      </c>
      <c r="Q962" s="161">
        <v>3.5095700000000001E-3</v>
      </c>
      <c r="R962" s="161">
        <v>1.7583016E-2</v>
      </c>
      <c r="T962" s="89">
        <f t="shared" si="183"/>
        <v>8.1881877586206894E-2</v>
      </c>
    </row>
    <row r="963" spans="1:20">
      <c r="A963" s="29" t="s">
        <v>52</v>
      </c>
      <c r="B963" s="194" t="s">
        <v>3799</v>
      </c>
      <c r="C963" s="87">
        <f t="shared" si="179"/>
        <v>0.16549294960000002</v>
      </c>
      <c r="D963" s="90">
        <f t="shared" si="180"/>
        <v>8.4213759999999995E-3</v>
      </c>
      <c r="E963" s="90">
        <f t="shared" si="181"/>
        <v>3.3333779700000003E-2</v>
      </c>
      <c r="F963" s="91">
        <f t="shared" si="182"/>
        <v>0.10722227790000001</v>
      </c>
      <c r="G963" s="192">
        <v>1.6515516000000001E-2</v>
      </c>
      <c r="H963" s="161">
        <v>3.4057717E-3</v>
      </c>
      <c r="I963" s="161">
        <v>1.5987885E-2</v>
      </c>
      <c r="J963" s="161">
        <v>4.3706813999999997E-3</v>
      </c>
      <c r="K963" s="161">
        <v>1.1380373E-3</v>
      </c>
      <c r="L963" s="161">
        <v>2.9126573E-3</v>
      </c>
      <c r="M963" s="161">
        <v>1.3940123E-2</v>
      </c>
      <c r="N963" s="161">
        <v>2.8800496000000002E-3</v>
      </c>
      <c r="O963" s="161">
        <v>2.4771098000000002E-3</v>
      </c>
      <c r="P963" s="161">
        <v>0</v>
      </c>
      <c r="Q963" s="161">
        <v>3.7581555000000002E-3</v>
      </c>
      <c r="R963" s="161">
        <v>9.8106963000000005E-2</v>
      </c>
      <c r="T963" s="89">
        <f t="shared" si="183"/>
        <v>0.14237513793103448</v>
      </c>
    </row>
    <row r="964" spans="1:20">
      <c r="A964" s="29" t="s">
        <v>52</v>
      </c>
      <c r="B964" s="194" t="s">
        <v>3800</v>
      </c>
      <c r="C964" s="87">
        <f t="shared" si="179"/>
        <v>0.13724076125000001</v>
      </c>
      <c r="D964" s="90">
        <f t="shared" si="180"/>
        <v>7.1488669000000001E-3</v>
      </c>
      <c r="E964" s="90">
        <f t="shared" si="181"/>
        <v>2.3800257599999999E-2</v>
      </c>
      <c r="F964" s="91">
        <f t="shared" si="182"/>
        <v>9.1442335749999992E-2</v>
      </c>
      <c r="G964" s="192">
        <v>1.4849301000000001E-2</v>
      </c>
      <c r="H964" s="161">
        <v>2.7504088E-3</v>
      </c>
      <c r="I964" s="161">
        <v>1.2514667E-2</v>
      </c>
      <c r="J964" s="161">
        <v>3.8304916999999999E-3</v>
      </c>
      <c r="K964" s="161">
        <v>9.4908959999999995E-4</v>
      </c>
      <c r="L964" s="161">
        <v>2.3692855999999998E-3</v>
      </c>
      <c r="M964" s="161">
        <v>8.5351817999999996E-3</v>
      </c>
      <c r="N964" s="161">
        <v>2.2382812E-3</v>
      </c>
      <c r="O964" s="161">
        <v>8.6850524999999997E-4</v>
      </c>
      <c r="P964" s="161">
        <v>0</v>
      </c>
      <c r="Q964" s="161">
        <v>3.9134662999999997E-3</v>
      </c>
      <c r="R964" s="161">
        <v>8.4422082999999995E-2</v>
      </c>
      <c r="T964" s="89">
        <f t="shared" si="183"/>
        <v>0.12801121551724137</v>
      </c>
    </row>
    <row r="965" spans="1:20">
      <c r="A965" s="29" t="s">
        <v>52</v>
      </c>
      <c r="B965" s="194" t="s">
        <v>3801</v>
      </c>
      <c r="C965" s="87">
        <f t="shared" si="179"/>
        <v>7.8674930189999992E-2</v>
      </c>
      <c r="D965" s="90">
        <f t="shared" si="180"/>
        <v>5.8813384199999999E-3</v>
      </c>
      <c r="E965" s="90">
        <f t="shared" si="181"/>
        <v>4.65930154E-2</v>
      </c>
      <c r="F965" s="91">
        <f t="shared" si="182"/>
        <v>1.279324737E-2</v>
      </c>
      <c r="G965" s="192">
        <v>1.3407329000000001E-2</v>
      </c>
      <c r="H965" s="161">
        <v>2.7954394E-3</v>
      </c>
      <c r="I965" s="161">
        <v>1.5039467000000001E-2</v>
      </c>
      <c r="J965" s="161">
        <v>3.497432E-3</v>
      </c>
      <c r="K965" s="161">
        <v>8.0947482E-4</v>
      </c>
      <c r="L965" s="161">
        <v>1.5744316E-3</v>
      </c>
      <c r="M965" s="161">
        <v>2.8758109E-2</v>
      </c>
      <c r="N965" s="161">
        <v>1.8351254999999999E-3</v>
      </c>
      <c r="O965" s="161">
        <v>2.6709047000000001E-4</v>
      </c>
      <c r="P965" s="161">
        <v>0</v>
      </c>
      <c r="Q965" s="161">
        <v>4.0938153999999999E-3</v>
      </c>
      <c r="R965" s="161">
        <v>6.5972160000000004E-3</v>
      </c>
      <c r="T965" s="89">
        <f t="shared" si="183"/>
        <v>0.1155804224137931</v>
      </c>
    </row>
    <row r="966" spans="1:20">
      <c r="A966" s="29" t="s">
        <v>52</v>
      </c>
      <c r="B966" s="194" t="s">
        <v>3802</v>
      </c>
      <c r="C966" s="87">
        <f t="shared" si="179"/>
        <v>0.14350145648000001</v>
      </c>
      <c r="D966" s="90">
        <f t="shared" si="180"/>
        <v>9.4218267999999997E-3</v>
      </c>
      <c r="E966" s="90">
        <f t="shared" si="181"/>
        <v>9.9860974300000002E-2</v>
      </c>
      <c r="F966" s="91">
        <f t="shared" si="182"/>
        <v>6.2332503799999994E-3</v>
      </c>
      <c r="G966" s="192">
        <v>2.7985405000000001E-2</v>
      </c>
      <c r="H966" s="161">
        <v>2.8312339000000001E-3</v>
      </c>
      <c r="I966" s="161">
        <v>9.4230662000000007E-2</v>
      </c>
      <c r="J966" s="161">
        <v>6.7598401000000001E-3</v>
      </c>
      <c r="K966" s="161">
        <v>1.2157061E-3</v>
      </c>
      <c r="L966" s="161">
        <v>1.4462806000000001E-3</v>
      </c>
      <c r="M966" s="161">
        <v>2.7990784000000001E-3</v>
      </c>
      <c r="N966" s="161">
        <v>1.9435033E-3</v>
      </c>
      <c r="O966" s="161">
        <v>3.4073187999999999E-4</v>
      </c>
      <c r="P966" s="161">
        <v>0</v>
      </c>
      <c r="Q966" s="161">
        <v>1.2794583999999999E-3</v>
      </c>
      <c r="R966" s="161">
        <v>2.6695567999999999E-3</v>
      </c>
      <c r="T966" s="89">
        <f t="shared" si="183"/>
        <v>0.24125349137931035</v>
      </c>
    </row>
    <row r="967" spans="1:20">
      <c r="A967" s="29" t="s">
        <v>52</v>
      </c>
      <c r="B967" s="194" t="s">
        <v>3803</v>
      </c>
      <c r="C967" s="87">
        <f t="shared" si="179"/>
        <v>0.13148182987000001</v>
      </c>
      <c r="D967" s="90">
        <f t="shared" si="180"/>
        <v>4.7492634999999998E-3</v>
      </c>
      <c r="E967" s="90">
        <f t="shared" si="181"/>
        <v>0.1055355337</v>
      </c>
      <c r="F967" s="91">
        <f t="shared" si="182"/>
        <v>1.191365627E-2</v>
      </c>
      <c r="G967" s="192">
        <v>9.2833763999999996E-3</v>
      </c>
      <c r="H967" s="161">
        <v>1.8303727000000001E-3</v>
      </c>
      <c r="I967" s="161">
        <v>8.6910186E-2</v>
      </c>
      <c r="J967" s="161">
        <v>3.2764433000000001E-3</v>
      </c>
      <c r="K967" s="161">
        <v>5.2330403000000003E-4</v>
      </c>
      <c r="L967" s="161">
        <v>9.4951617000000005E-4</v>
      </c>
      <c r="M967" s="161">
        <v>1.6794975E-2</v>
      </c>
      <c r="N967" s="161">
        <v>1.1814404000000001E-3</v>
      </c>
      <c r="O967" s="161">
        <v>1.8556186999999999E-4</v>
      </c>
      <c r="P967" s="161">
        <v>0</v>
      </c>
      <c r="Q967" s="161">
        <v>1.3546941000000001E-3</v>
      </c>
      <c r="R967" s="161">
        <v>9.1919598999999994E-3</v>
      </c>
      <c r="T967" s="89">
        <f t="shared" si="183"/>
        <v>8.0029106896551711E-2</v>
      </c>
    </row>
    <row r="968" spans="1:20">
      <c r="A968" s="29" t="s">
        <v>52</v>
      </c>
      <c r="B968" s="194" t="s">
        <v>3804</v>
      </c>
      <c r="C968" s="87">
        <f t="shared" si="179"/>
        <v>0.20507465596999996</v>
      </c>
      <c r="D968" s="90">
        <f t="shared" si="180"/>
        <v>1.3615395200000002E-2</v>
      </c>
      <c r="E968" s="90">
        <f t="shared" si="181"/>
        <v>0.13392223109999998</v>
      </c>
      <c r="F968" s="91">
        <f t="shared" si="182"/>
        <v>3.0113867670000002E-2</v>
      </c>
      <c r="G968" s="192">
        <v>2.7423162000000001E-2</v>
      </c>
      <c r="H968" s="161">
        <v>3.3130715000000001E-3</v>
      </c>
      <c r="I968" s="161">
        <v>0.12559239</v>
      </c>
      <c r="J968" s="161">
        <v>9.9723727000000009E-3</v>
      </c>
      <c r="K968" s="161">
        <v>1.4848712000000001E-3</v>
      </c>
      <c r="L968" s="161">
        <v>2.1581513000000002E-3</v>
      </c>
      <c r="M968" s="161">
        <v>5.0167696000000001E-3</v>
      </c>
      <c r="N968" s="161">
        <v>2.5497724000000002E-3</v>
      </c>
      <c r="O968" s="161">
        <v>5.3607307000000002E-4</v>
      </c>
      <c r="P968" s="161">
        <v>0</v>
      </c>
      <c r="Q968" s="161">
        <v>2.1407212E-3</v>
      </c>
      <c r="R968" s="161">
        <v>2.4887301000000001E-2</v>
      </c>
      <c r="T968" s="89">
        <f t="shared" si="183"/>
        <v>0.23640656896551723</v>
      </c>
    </row>
    <row r="969" spans="1:20">
      <c r="A969" s="29" t="s">
        <v>52</v>
      </c>
      <c r="B969" s="194" t="s">
        <v>3805</v>
      </c>
      <c r="C969" s="87">
        <f t="shared" si="179"/>
        <v>0.17770949199</v>
      </c>
      <c r="D969" s="90">
        <f t="shared" si="180"/>
        <v>1.09474559E-2</v>
      </c>
      <c r="E969" s="90">
        <f t="shared" si="181"/>
        <v>0.1207708123</v>
      </c>
      <c r="F969" s="91">
        <f t="shared" si="182"/>
        <v>2.2326199790000001E-2</v>
      </c>
      <c r="G969" s="192">
        <v>2.3665024E-2</v>
      </c>
      <c r="H969" s="161">
        <v>2.9049483000000002E-3</v>
      </c>
      <c r="I969" s="161">
        <v>0.11082272999999999</v>
      </c>
      <c r="J969" s="161">
        <v>7.9457558000000008E-3</v>
      </c>
      <c r="K969" s="161">
        <v>1.2310359E-3</v>
      </c>
      <c r="L969" s="161">
        <v>1.7706642E-3</v>
      </c>
      <c r="M969" s="161">
        <v>7.0431340000000004E-3</v>
      </c>
      <c r="N969" s="161">
        <v>2.1471089999999999E-3</v>
      </c>
      <c r="O969" s="161">
        <v>4.2342109000000002E-4</v>
      </c>
      <c r="P969" s="161">
        <v>0</v>
      </c>
      <c r="Q969" s="161">
        <v>1.8081016999999999E-3</v>
      </c>
      <c r="R969" s="161">
        <v>1.7947568000000001E-2</v>
      </c>
      <c r="T969" s="89">
        <f t="shared" si="183"/>
        <v>0.20400882758620689</v>
      </c>
    </row>
    <row r="970" spans="1:20">
      <c r="A970" s="29" t="s">
        <v>52</v>
      </c>
      <c r="B970" s="194" t="s">
        <v>3806</v>
      </c>
      <c r="C970" s="87">
        <f t="shared" si="179"/>
        <v>0.20463513347999998</v>
      </c>
      <c r="D970" s="90">
        <f t="shared" si="180"/>
        <v>1.43114668E-2</v>
      </c>
      <c r="E970" s="90">
        <f t="shared" si="181"/>
        <v>4.7623888599999997E-2</v>
      </c>
      <c r="F970" s="91">
        <f t="shared" si="182"/>
        <v>0.12356317307999999</v>
      </c>
      <c r="G970" s="192">
        <v>1.9136605000000001E-2</v>
      </c>
      <c r="H970" s="161">
        <v>2.7988622000000001E-3</v>
      </c>
      <c r="I970" s="161">
        <v>4.2369497999999998E-2</v>
      </c>
      <c r="J970" s="161">
        <v>1.0078405E-2</v>
      </c>
      <c r="K970" s="161">
        <v>1.5041534E-3</v>
      </c>
      <c r="L970" s="161">
        <v>2.7289084000000001E-3</v>
      </c>
      <c r="M970" s="161">
        <v>2.4555283999999999E-3</v>
      </c>
      <c r="N970" s="161">
        <v>2.8245259999999999E-3</v>
      </c>
      <c r="O970" s="161">
        <v>3.5427248000000002E-4</v>
      </c>
      <c r="P970" s="161">
        <v>0</v>
      </c>
      <c r="Q970" s="161">
        <v>1.9990146000000001E-3</v>
      </c>
      <c r="R970" s="161">
        <v>0.11838536</v>
      </c>
      <c r="T970" s="89">
        <f t="shared" si="183"/>
        <v>0.1649707327586207</v>
      </c>
    </row>
    <row r="971" spans="1:20">
      <c r="A971" s="29" t="s">
        <v>52</v>
      </c>
      <c r="B971" s="194" t="s">
        <v>3807</v>
      </c>
      <c r="C971" s="87">
        <f t="shared" si="179"/>
        <v>0.37397525149999999</v>
      </c>
      <c r="D971" s="90">
        <f t="shared" si="180"/>
        <v>3.2695237000000002E-2</v>
      </c>
      <c r="E971" s="90">
        <f t="shared" si="181"/>
        <v>0.24835262059999999</v>
      </c>
      <c r="F971" s="91">
        <f t="shared" si="182"/>
        <v>4.2177540900000005E-2</v>
      </c>
      <c r="G971" s="192">
        <v>5.0749852999999998E-2</v>
      </c>
      <c r="H971" s="161">
        <v>6.4878875999999997E-3</v>
      </c>
      <c r="I971" s="161">
        <v>0.22875722000000001</v>
      </c>
      <c r="J971" s="161">
        <v>1.8428105E-2</v>
      </c>
      <c r="K971" s="161">
        <v>3.6623319999999999E-3</v>
      </c>
      <c r="L971" s="161">
        <v>1.0604799999999999E-2</v>
      </c>
      <c r="M971" s="161">
        <v>1.3107512999999999E-2</v>
      </c>
      <c r="N971" s="161">
        <v>6.2064850000000003E-3</v>
      </c>
      <c r="O971" s="161">
        <v>1.3175344999999999E-3</v>
      </c>
      <c r="P971" s="161">
        <v>0</v>
      </c>
      <c r="Q971" s="161">
        <v>8.9065214000000007E-3</v>
      </c>
      <c r="R971" s="161">
        <v>2.5746999999999999E-2</v>
      </c>
      <c r="T971" s="89">
        <f t="shared" si="183"/>
        <v>0.43749873275862067</v>
      </c>
    </row>
    <row r="972" spans="1:20">
      <c r="A972" s="29" t="s">
        <v>52</v>
      </c>
      <c r="B972" s="194" t="s">
        <v>3808</v>
      </c>
      <c r="C972" s="87">
        <f t="shared" si="179"/>
        <v>0.24506385223999999</v>
      </c>
      <c r="D972" s="90">
        <f t="shared" si="180"/>
        <v>2.1218173200000003E-2</v>
      </c>
      <c r="E972" s="90">
        <f t="shared" si="181"/>
        <v>0.14322014559999999</v>
      </c>
      <c r="F972" s="91">
        <f t="shared" si="182"/>
        <v>4.9928832440000001E-2</v>
      </c>
      <c r="G972" s="192">
        <v>3.0696701E-2</v>
      </c>
      <c r="H972" s="161">
        <v>4.6247969000000003E-3</v>
      </c>
      <c r="I972" s="161">
        <v>0.13489161</v>
      </c>
      <c r="J972" s="161">
        <v>1.0506641000000001E-2</v>
      </c>
      <c r="K972" s="161">
        <v>2.3752862E-3</v>
      </c>
      <c r="L972" s="161">
        <v>8.3362460000000003E-3</v>
      </c>
      <c r="M972" s="161">
        <v>3.7037387000000001E-3</v>
      </c>
      <c r="N972" s="161">
        <v>4.7458758000000004E-3</v>
      </c>
      <c r="O972" s="161">
        <v>7.4740123999999998E-4</v>
      </c>
      <c r="P972" s="161">
        <v>0</v>
      </c>
      <c r="Q972" s="161">
        <v>5.9251924000000003E-3</v>
      </c>
      <c r="R972" s="161">
        <v>3.8510362999999999E-2</v>
      </c>
      <c r="T972" s="89">
        <f t="shared" si="183"/>
        <v>0.2646267327586207</v>
      </c>
    </row>
    <row r="973" spans="1:20">
      <c r="A973" s="29" t="s">
        <v>52</v>
      </c>
      <c r="B973" s="194" t="s">
        <v>3809</v>
      </c>
      <c r="C973" s="87">
        <f t="shared" si="179"/>
        <v>0.51577777999999996</v>
      </c>
      <c r="D973" s="90">
        <f t="shared" si="180"/>
        <v>4.5320008299999999E-2</v>
      </c>
      <c r="E973" s="90">
        <f t="shared" si="181"/>
        <v>0.3639983323</v>
      </c>
      <c r="F973" s="91">
        <f t="shared" si="182"/>
        <v>3.3651119399999999E-2</v>
      </c>
      <c r="G973" s="192">
        <v>7.2808319999999996E-2</v>
      </c>
      <c r="H973" s="161">
        <v>8.5372872999999998E-3</v>
      </c>
      <c r="I973" s="161">
        <v>0.33200938000000002</v>
      </c>
      <c r="J973" s="161">
        <v>2.7141716E-2</v>
      </c>
      <c r="K973" s="161">
        <v>5.0780822999999999E-3</v>
      </c>
      <c r="L973" s="161">
        <v>1.3100209999999999E-2</v>
      </c>
      <c r="M973" s="161">
        <v>2.3451665E-2</v>
      </c>
      <c r="N973" s="161">
        <v>7.8131552999999992E-3</v>
      </c>
      <c r="O973" s="161">
        <v>1.9446811E-3</v>
      </c>
      <c r="P973" s="161">
        <v>0</v>
      </c>
      <c r="Q973" s="161">
        <v>1.2185982999999999E-2</v>
      </c>
      <c r="R973" s="161">
        <v>1.17073E-2</v>
      </c>
      <c r="T973" s="89">
        <f t="shared" si="183"/>
        <v>0.62765793103448264</v>
      </c>
    </row>
    <row r="974" spans="1:20">
      <c r="A974" s="29" t="s">
        <v>52</v>
      </c>
      <c r="B974" s="194" t="s">
        <v>3810</v>
      </c>
      <c r="C974" s="87">
        <f t="shared" si="179"/>
        <v>0.91420828170000001</v>
      </c>
      <c r="D974" s="90">
        <f t="shared" si="180"/>
        <v>2.66472767E-2</v>
      </c>
      <c r="E974" s="90">
        <f t="shared" si="181"/>
        <v>0.78637332999999998</v>
      </c>
      <c r="F974" s="91">
        <f t="shared" si="182"/>
        <v>3.5441319999999991E-2</v>
      </c>
      <c r="G974" s="192">
        <v>6.5746355000000006E-2</v>
      </c>
      <c r="H974" s="161">
        <v>1.9893850000000001E-2</v>
      </c>
      <c r="I974" s="161">
        <v>0.52193290000000003</v>
      </c>
      <c r="J974" s="161">
        <v>1.5241324000000001E-2</v>
      </c>
      <c r="K974" s="161">
        <v>4.2748830000000002E-3</v>
      </c>
      <c r="L974" s="161">
        <v>7.1310697000000001E-3</v>
      </c>
      <c r="M974" s="161">
        <v>0.24454658000000001</v>
      </c>
      <c r="N974" s="161">
        <v>7.2930182000000001E-3</v>
      </c>
      <c r="O974" s="161">
        <v>2.3296878999999999E-3</v>
      </c>
      <c r="P974" s="161">
        <v>0</v>
      </c>
      <c r="Q974" s="161">
        <v>2.2614929999999998E-2</v>
      </c>
      <c r="R974" s="161">
        <v>3.2036839E-3</v>
      </c>
      <c r="T974" s="89">
        <f t="shared" si="183"/>
        <v>0.56677892241379313</v>
      </c>
    </row>
    <row r="975" spans="1:20">
      <c r="A975" s="29" t="s">
        <v>52</v>
      </c>
      <c r="B975" s="194" t="s">
        <v>3811</v>
      </c>
      <c r="C975" s="87">
        <f t="shared" si="179"/>
        <v>0.68429310799999998</v>
      </c>
      <c r="D975" s="90">
        <f t="shared" si="180"/>
        <v>2.06630706E-2</v>
      </c>
      <c r="E975" s="90">
        <f t="shared" si="181"/>
        <v>0.583617952</v>
      </c>
      <c r="F975" s="91">
        <f t="shared" si="182"/>
        <v>2.7208970399999997E-2</v>
      </c>
      <c r="G975" s="192">
        <v>5.2803114999999998E-2</v>
      </c>
      <c r="H975" s="161">
        <v>1.8334851999999999E-2</v>
      </c>
      <c r="I975" s="161">
        <v>0.32320130000000002</v>
      </c>
      <c r="J975" s="161">
        <v>1.194622E-2</v>
      </c>
      <c r="K975" s="161">
        <v>3.4047585000000001E-3</v>
      </c>
      <c r="L975" s="161">
        <v>5.3120920999999996E-3</v>
      </c>
      <c r="M975" s="161">
        <v>0.24208180000000001</v>
      </c>
      <c r="N975" s="161">
        <v>5.8611762999999997E-3</v>
      </c>
      <c r="O975" s="161">
        <v>1.9827284000000001E-3</v>
      </c>
      <c r="P975" s="161">
        <v>0</v>
      </c>
      <c r="Q975" s="161">
        <v>1.4783146E-2</v>
      </c>
      <c r="R975" s="161">
        <v>4.5819197000000001E-3</v>
      </c>
      <c r="T975" s="89">
        <f t="shared" si="183"/>
        <v>0.45519926724137927</v>
      </c>
    </row>
    <row r="976" spans="1:20">
      <c r="A976" s="29" t="s">
        <v>52</v>
      </c>
      <c r="B976" s="194" t="s">
        <v>3812</v>
      </c>
      <c r="C976" s="87">
        <f t="shared" si="179"/>
        <v>0.55796609050000001</v>
      </c>
      <c r="D976" s="90">
        <f t="shared" si="180"/>
        <v>1.7375044999999999E-2</v>
      </c>
      <c r="E976" s="90">
        <f t="shared" si="181"/>
        <v>0.47221389999999996</v>
      </c>
      <c r="F976" s="91">
        <f t="shared" si="182"/>
        <v>2.2685701499999999E-2</v>
      </c>
      <c r="G976" s="192">
        <v>4.5691443999999998E-2</v>
      </c>
      <c r="H976" s="161">
        <v>1.7478259999999999E-2</v>
      </c>
      <c r="I976" s="161">
        <v>0.21400811</v>
      </c>
      <c r="J976" s="161">
        <v>1.0135722999999999E-2</v>
      </c>
      <c r="K976" s="161">
        <v>2.9266680999999999E-3</v>
      </c>
      <c r="L976" s="161">
        <v>4.3126539000000004E-3</v>
      </c>
      <c r="M976" s="161">
        <v>0.24072753</v>
      </c>
      <c r="N976" s="161">
        <v>5.0744500000000003E-3</v>
      </c>
      <c r="O976" s="161">
        <v>1.7920913000000001E-3</v>
      </c>
      <c r="P976" s="161">
        <v>0</v>
      </c>
      <c r="Q976" s="161">
        <v>1.0479967999999999E-2</v>
      </c>
      <c r="R976" s="161">
        <v>5.3391921999999996E-3</v>
      </c>
      <c r="T976" s="89">
        <f t="shared" si="183"/>
        <v>0.39389175862068959</v>
      </c>
    </row>
    <row r="977" spans="1:20">
      <c r="A977" s="29" t="s">
        <v>52</v>
      </c>
      <c r="B977" s="194" t="s">
        <v>3813</v>
      </c>
      <c r="C977" s="87">
        <f t="shared" si="179"/>
        <v>1.2332448217</v>
      </c>
      <c r="D977" s="90">
        <f t="shared" si="180"/>
        <v>9.866270299999999E-2</v>
      </c>
      <c r="E977" s="90">
        <f t="shared" si="181"/>
        <v>0.48445339499999995</v>
      </c>
      <c r="F977" s="91">
        <f t="shared" si="182"/>
        <v>0.47992543370000001</v>
      </c>
      <c r="G977" s="192">
        <v>0.17020329000000001</v>
      </c>
      <c r="H977" s="161">
        <v>2.7329513E-2</v>
      </c>
      <c r="I977" s="161">
        <v>0.44533036999999998</v>
      </c>
      <c r="J977" s="161">
        <v>4.5357294999999999E-2</v>
      </c>
      <c r="K977" s="161">
        <v>1.9342348999999998E-2</v>
      </c>
      <c r="L977" s="161">
        <v>3.3963058999999997E-2</v>
      </c>
      <c r="M977" s="161">
        <v>1.1793512000000001E-2</v>
      </c>
      <c r="N977" s="161">
        <v>2.0637546999999999E-2</v>
      </c>
      <c r="O977" s="161">
        <v>3.0762377000000001E-3</v>
      </c>
      <c r="P977" s="161">
        <v>0</v>
      </c>
      <c r="Q977" s="161">
        <v>1.0835689000000001E-2</v>
      </c>
      <c r="R977" s="161">
        <v>0.44537596000000002</v>
      </c>
      <c r="T977" s="89">
        <f t="shared" si="183"/>
        <v>1.4672697413793103</v>
      </c>
    </row>
    <row r="978" spans="1:20">
      <c r="A978" s="29" t="s">
        <v>52</v>
      </c>
      <c r="B978" s="194" t="s">
        <v>3814</v>
      </c>
      <c r="C978" s="87">
        <f t="shared" si="179"/>
        <v>0.75689830950000003</v>
      </c>
      <c r="D978" s="90">
        <f t="shared" si="180"/>
        <v>6.0320126000000002E-2</v>
      </c>
      <c r="E978" s="90">
        <f t="shared" si="181"/>
        <v>0.36890446399999999</v>
      </c>
      <c r="F978" s="91">
        <f t="shared" si="182"/>
        <v>0.2127627795</v>
      </c>
      <c r="G978" s="192">
        <v>0.11491094</v>
      </c>
      <c r="H978" s="161">
        <v>1.7022454999999999E-2</v>
      </c>
      <c r="I978" s="161">
        <v>0.30495607000000002</v>
      </c>
      <c r="J978" s="161">
        <v>3.1625989E-2</v>
      </c>
      <c r="K978" s="161">
        <v>1.0196758E-2</v>
      </c>
      <c r="L978" s="161">
        <v>1.8497379000000001E-2</v>
      </c>
      <c r="M978" s="161">
        <v>4.6925939E-2</v>
      </c>
      <c r="N978" s="161">
        <v>1.1740182E-2</v>
      </c>
      <c r="O978" s="161">
        <v>2.6619975999999999E-3</v>
      </c>
      <c r="P978" s="161">
        <v>0</v>
      </c>
      <c r="Q978" s="161">
        <v>9.5509698999999993E-3</v>
      </c>
      <c r="R978" s="161">
        <v>0.18880963000000001</v>
      </c>
      <c r="T978" s="89">
        <f t="shared" si="183"/>
        <v>0.99061155172413795</v>
      </c>
    </row>
    <row r="979" spans="1:20">
      <c r="A979" s="29" t="s">
        <v>52</v>
      </c>
      <c r="B979" s="194" t="s">
        <v>3815</v>
      </c>
      <c r="C979" s="87">
        <f t="shared" si="179"/>
        <v>0.32313310643999998</v>
      </c>
      <c r="D979" s="90">
        <f t="shared" si="180"/>
        <v>2.4476332400000002E-2</v>
      </c>
      <c r="E979" s="90">
        <f t="shared" si="181"/>
        <v>0.2305434177</v>
      </c>
      <c r="F979" s="91">
        <f t="shared" si="182"/>
        <v>3.5275084339999999E-2</v>
      </c>
      <c r="G979" s="192">
        <v>3.2838272000000002E-2</v>
      </c>
      <c r="H979" s="161">
        <v>5.5388236999999998E-3</v>
      </c>
      <c r="I979" s="161">
        <v>0.13842687000000001</v>
      </c>
      <c r="J979" s="161">
        <v>1.3470813999999999E-2</v>
      </c>
      <c r="K979" s="161">
        <v>2.6150205000000002E-3</v>
      </c>
      <c r="L979" s="161">
        <v>8.3904979000000001E-3</v>
      </c>
      <c r="M979" s="161">
        <v>8.6577723999999995E-2</v>
      </c>
      <c r="N979" s="161">
        <v>5.1938970999999999E-3</v>
      </c>
      <c r="O979" s="161">
        <v>9.3051693999999998E-4</v>
      </c>
      <c r="P979" s="161">
        <v>0</v>
      </c>
      <c r="Q979" s="161">
        <v>9.3741163000000006E-3</v>
      </c>
      <c r="R979" s="161">
        <v>1.9776553999999998E-2</v>
      </c>
      <c r="T979" s="89">
        <f t="shared" si="183"/>
        <v>0.28308855172413794</v>
      </c>
    </row>
    <row r="980" spans="1:20">
      <c r="A980" s="29" t="s">
        <v>52</v>
      </c>
      <c r="B980" s="194" t="s">
        <v>3816</v>
      </c>
      <c r="C980" s="87">
        <f t="shared" si="179"/>
        <v>0.72451881510000005</v>
      </c>
      <c r="D980" s="90">
        <f t="shared" si="180"/>
        <v>6.6968062999999994E-2</v>
      </c>
      <c r="E980" s="90">
        <f t="shared" si="181"/>
        <v>0.35376776600000004</v>
      </c>
      <c r="F980" s="91">
        <f t="shared" si="182"/>
        <v>0.1683637261</v>
      </c>
      <c r="G980" s="192">
        <v>0.13541926000000001</v>
      </c>
      <c r="H980" s="161">
        <v>2.0724468999999999E-2</v>
      </c>
      <c r="I980" s="161">
        <v>0.31816713000000002</v>
      </c>
      <c r="J980" s="161">
        <v>3.6018517E-2</v>
      </c>
      <c r="K980" s="161">
        <v>1.1850103000000001E-2</v>
      </c>
      <c r="L980" s="161">
        <v>1.9099443000000001E-2</v>
      </c>
      <c r="M980" s="161">
        <v>1.4876166999999999E-2</v>
      </c>
      <c r="N980" s="161">
        <v>1.1742183999999999E-2</v>
      </c>
      <c r="O980" s="161">
        <v>2.2479410999999999E-3</v>
      </c>
      <c r="P980" s="161">
        <v>0</v>
      </c>
      <c r="Q980" s="161">
        <v>1.0938900999999999E-2</v>
      </c>
      <c r="R980" s="161">
        <v>0.1434347</v>
      </c>
      <c r="T980" s="89">
        <f t="shared" si="183"/>
        <v>1.1674074137931034</v>
      </c>
    </row>
    <row r="981" spans="1:20">
      <c r="A981" s="29" t="s">
        <v>52</v>
      </c>
      <c r="B981" s="194" t="s">
        <v>3817</v>
      </c>
      <c r="C981" s="87">
        <f t="shared" si="179"/>
        <v>0.53122854760000005</v>
      </c>
      <c r="D981" s="90">
        <f t="shared" si="180"/>
        <v>3.56697682E-2</v>
      </c>
      <c r="E981" s="90">
        <f t="shared" si="181"/>
        <v>0.3238858148</v>
      </c>
      <c r="F981" s="91">
        <f t="shared" si="182"/>
        <v>9.6645421600000003E-2</v>
      </c>
      <c r="G981" s="192">
        <v>7.5027543000000002E-2</v>
      </c>
      <c r="H981" s="161">
        <v>9.2381237999999994E-3</v>
      </c>
      <c r="I981" s="161">
        <v>0.22688019000000001</v>
      </c>
      <c r="J981" s="161">
        <v>2.1994528999999999E-2</v>
      </c>
      <c r="K981" s="161">
        <v>4.1425819000000001E-3</v>
      </c>
      <c r="L981" s="161">
        <v>9.5326573000000005E-3</v>
      </c>
      <c r="M981" s="161">
        <v>8.7767500999999998E-2</v>
      </c>
      <c r="N981" s="161">
        <v>6.9126424000000002E-3</v>
      </c>
      <c r="O981" s="161">
        <v>2.8971811E-3</v>
      </c>
      <c r="P981" s="161">
        <v>0</v>
      </c>
      <c r="Q981" s="161">
        <v>7.8241380999999992E-3</v>
      </c>
      <c r="R981" s="161">
        <v>7.9011460000000006E-2</v>
      </c>
      <c r="T981" s="89">
        <f t="shared" si="183"/>
        <v>0.64678916379310347</v>
      </c>
    </row>
    <row r="982" spans="1:20">
      <c r="A982" s="29" t="s">
        <v>52</v>
      </c>
      <c r="B982" s="194" t="s">
        <v>3818</v>
      </c>
      <c r="C982" s="87">
        <f t="shared" si="179"/>
        <v>2.3167126929099999</v>
      </c>
      <c r="D982" s="90">
        <f t="shared" si="180"/>
        <v>5.2405349599999998E-2</v>
      </c>
      <c r="E982" s="90">
        <f t="shared" si="181"/>
        <v>2.4277780971</v>
      </c>
      <c r="F982" s="91">
        <f t="shared" si="182"/>
        <v>5.3089176209999998E-2</v>
      </c>
      <c r="G982" s="192">
        <v>-0.21655993000000001</v>
      </c>
      <c r="H982" s="161">
        <v>2.4813671E-3</v>
      </c>
      <c r="I982" s="161">
        <v>2.2774760999999999</v>
      </c>
      <c r="J982" s="161">
        <v>4.6576411999999998E-2</v>
      </c>
      <c r="K982" s="161">
        <v>1.0383401E-3</v>
      </c>
      <c r="L982" s="161">
        <v>4.7905975000000003E-3</v>
      </c>
      <c r="M982" s="161">
        <v>0.14782063000000001</v>
      </c>
      <c r="N982" s="161">
        <v>1.4199945999999999E-3</v>
      </c>
      <c r="O982" s="161">
        <v>6.7393034000000004E-4</v>
      </c>
      <c r="P982" s="161">
        <v>0</v>
      </c>
      <c r="Q982" s="161">
        <v>5.0864610999999997E-2</v>
      </c>
      <c r="R982" s="161">
        <v>1.3064026999999999E-4</v>
      </c>
      <c r="T982" s="89">
        <f t="shared" si="183"/>
        <v>-1.866895948275862</v>
      </c>
    </row>
    <row r="983" spans="1:20">
      <c r="A983" s="29" t="s">
        <v>52</v>
      </c>
      <c r="B983" s="194" t="s">
        <v>3819</v>
      </c>
      <c r="C983" s="87">
        <f t="shared" si="179"/>
        <v>4.7519024516900004</v>
      </c>
      <c r="D983" s="90">
        <f t="shared" si="180"/>
        <v>0.30349762139999997</v>
      </c>
      <c r="E983" s="90">
        <f t="shared" si="181"/>
        <v>1.1251891629999999</v>
      </c>
      <c r="F983" s="91">
        <f t="shared" si="182"/>
        <v>5.6541367289999998E-2</v>
      </c>
      <c r="G983" s="192">
        <v>3.2666743</v>
      </c>
      <c r="H983" s="161">
        <v>2.0395687999999999E-2</v>
      </c>
      <c r="I983" s="161">
        <v>1.0559004999999999</v>
      </c>
      <c r="J983" s="161">
        <v>0.20940010000000001</v>
      </c>
      <c r="K983" s="161">
        <v>8.4260176000000006E-2</v>
      </c>
      <c r="L983" s="161">
        <v>9.8373453999999992E-3</v>
      </c>
      <c r="M983" s="161">
        <v>4.8892974999999998E-2</v>
      </c>
      <c r="N983" s="161">
        <v>2.4273516000000001E-3</v>
      </c>
      <c r="O983" s="161">
        <v>1.1532901E-3</v>
      </c>
      <c r="P983" s="161">
        <v>0</v>
      </c>
      <c r="Q983" s="161">
        <v>5.2463005E-2</v>
      </c>
      <c r="R983" s="161">
        <v>4.9772059000000003E-4</v>
      </c>
      <c r="T983" s="89">
        <f t="shared" si="183"/>
        <v>28.160985344827584</v>
      </c>
    </row>
    <row r="984" spans="1:20">
      <c r="A984" s="29" t="s">
        <v>52</v>
      </c>
      <c r="B984" s="194" t="s">
        <v>3820</v>
      </c>
      <c r="C984" s="87">
        <f t="shared" si="179"/>
        <v>3.72215265074</v>
      </c>
      <c r="D984" s="90">
        <f t="shared" si="180"/>
        <v>0.2308641448</v>
      </c>
      <c r="E984" s="90">
        <f t="shared" si="181"/>
        <v>1.3151474310000002</v>
      </c>
      <c r="F984" s="91">
        <f t="shared" si="182"/>
        <v>6.4719974939999994E-2</v>
      </c>
      <c r="G984" s="192">
        <v>2.1114210999999998</v>
      </c>
      <c r="H984" s="161">
        <v>1.6820630999999999E-2</v>
      </c>
      <c r="I984" s="161">
        <v>1.1889767</v>
      </c>
      <c r="J984" s="161">
        <v>0.16227610000000001</v>
      </c>
      <c r="K984" s="161">
        <v>6.0338740000000002E-2</v>
      </c>
      <c r="L984" s="161">
        <v>8.2493047999999992E-3</v>
      </c>
      <c r="M984" s="161">
        <v>0.10935010000000001</v>
      </c>
      <c r="N984" s="161">
        <v>2.7198475999999998E-3</v>
      </c>
      <c r="O984" s="161">
        <v>1.2217243999999999E-3</v>
      </c>
      <c r="P984" s="161">
        <v>0</v>
      </c>
      <c r="Q984" s="161">
        <v>6.0315946000000002E-2</v>
      </c>
      <c r="R984" s="161">
        <v>4.6245694000000002E-4</v>
      </c>
      <c r="T984" s="89">
        <f t="shared" si="183"/>
        <v>18.201906034482757</v>
      </c>
    </row>
    <row r="985" spans="1:20">
      <c r="A985" s="29" t="s">
        <v>52</v>
      </c>
      <c r="B985" s="194" t="s">
        <v>3821</v>
      </c>
      <c r="C985" s="87">
        <f t="shared" si="179"/>
        <v>2.5062266545499998</v>
      </c>
      <c r="D985" s="90">
        <f t="shared" si="180"/>
        <v>6.2019006600000003E-2</v>
      </c>
      <c r="E985" s="90">
        <f t="shared" si="181"/>
        <v>2.6018427917999998</v>
      </c>
      <c r="F985" s="91">
        <f t="shared" si="182"/>
        <v>5.3132196149999998E-2</v>
      </c>
      <c r="G985" s="192">
        <v>-0.21076734</v>
      </c>
      <c r="H985" s="161">
        <v>3.0543518000000001E-3</v>
      </c>
      <c r="I985" s="161">
        <v>2.4377201999999998</v>
      </c>
      <c r="J985" s="161">
        <v>5.2557573000000003E-2</v>
      </c>
      <c r="K985" s="161">
        <v>4.0799212999999999E-3</v>
      </c>
      <c r="L985" s="161">
        <v>5.3815123000000003E-3</v>
      </c>
      <c r="M985" s="161">
        <v>0.16106824</v>
      </c>
      <c r="N985" s="161">
        <v>1.4449341E-3</v>
      </c>
      <c r="O985" s="161">
        <v>6.7995825000000001E-4</v>
      </c>
      <c r="P985" s="161">
        <v>0</v>
      </c>
      <c r="Q985" s="161">
        <v>5.0868334000000001E-2</v>
      </c>
      <c r="R985" s="161">
        <v>1.3896979999999999E-4</v>
      </c>
      <c r="T985" s="89">
        <f t="shared" si="183"/>
        <v>-1.8169598275862069</v>
      </c>
    </row>
    <row r="986" spans="1:20">
      <c r="A986" s="29" t="s">
        <v>52</v>
      </c>
      <c r="B986" s="194" t="s">
        <v>3822</v>
      </c>
      <c r="C986" s="87">
        <f t="shared" si="179"/>
        <v>1.97196559592</v>
      </c>
      <c r="D986" s="90">
        <f t="shared" si="180"/>
        <v>0.13064555719999998</v>
      </c>
      <c r="E986" s="90">
        <f t="shared" si="181"/>
        <v>0.9040338039000001</v>
      </c>
      <c r="F986" s="91">
        <f t="shared" si="182"/>
        <v>4.8163294820000001E-2</v>
      </c>
      <c r="G986" s="192">
        <v>0.88912294000000003</v>
      </c>
      <c r="H986" s="161">
        <v>8.5823228999999997E-3</v>
      </c>
      <c r="I986" s="161">
        <v>0.84699279000000005</v>
      </c>
      <c r="J986" s="161">
        <v>9.8040795E-2</v>
      </c>
      <c r="K986" s="161">
        <v>2.7719981000000001E-2</v>
      </c>
      <c r="L986" s="161">
        <v>4.8847811999999996E-3</v>
      </c>
      <c r="M986" s="161">
        <v>4.8458690999999998E-2</v>
      </c>
      <c r="N986" s="161">
        <v>1.9808024E-3</v>
      </c>
      <c r="O986" s="161">
        <v>8.9825289999999997E-4</v>
      </c>
      <c r="P986" s="161">
        <v>0</v>
      </c>
      <c r="Q986" s="161">
        <v>4.4926302000000001E-2</v>
      </c>
      <c r="R986" s="161">
        <v>3.5793751999999999E-4</v>
      </c>
      <c r="T986" s="89">
        <f t="shared" si="183"/>
        <v>7.6648529310344822</v>
      </c>
    </row>
    <row r="987" spans="1:20">
      <c r="A987" s="29" t="s">
        <v>52</v>
      </c>
      <c r="B987" s="194" t="s">
        <v>3823</v>
      </c>
      <c r="C987" s="87">
        <f t="shared" si="179"/>
        <v>7.9012047240200003</v>
      </c>
      <c r="D987" s="90">
        <f t="shared" si="180"/>
        <v>0.348112433</v>
      </c>
      <c r="E987" s="90">
        <f t="shared" si="181"/>
        <v>3.1342420250000003</v>
      </c>
      <c r="F987" s="91">
        <f t="shared" si="182"/>
        <v>5.6047066020000001E-2</v>
      </c>
      <c r="G987" s="192">
        <v>4.3628032000000001</v>
      </c>
      <c r="H987" s="161">
        <v>2.2002125000000001E-2</v>
      </c>
      <c r="I987" s="161">
        <v>3.0115614000000002</v>
      </c>
      <c r="J987" s="161">
        <v>0.23881090999999999</v>
      </c>
      <c r="K987" s="161">
        <v>9.7514771E-2</v>
      </c>
      <c r="L987" s="161">
        <v>1.1786751999999999E-2</v>
      </c>
      <c r="M987" s="161">
        <v>0.1006785</v>
      </c>
      <c r="N987" s="161">
        <v>3.0273761000000001E-3</v>
      </c>
      <c r="O987" s="161">
        <v>1.2863206000000001E-3</v>
      </c>
      <c r="P987" s="161">
        <v>0</v>
      </c>
      <c r="Q987" s="161">
        <v>5.0994026999999997E-2</v>
      </c>
      <c r="R987" s="161">
        <v>7.3934231999999995E-4</v>
      </c>
      <c r="T987" s="89">
        <f t="shared" si="183"/>
        <v>37.610372413793101</v>
      </c>
    </row>
    <row r="988" spans="1:20">
      <c r="A988" s="29" t="s">
        <v>52</v>
      </c>
      <c r="B988" s="194" t="s">
        <v>3824</v>
      </c>
      <c r="C988" s="87">
        <f t="shared" si="179"/>
        <v>3.8136429973999997</v>
      </c>
      <c r="D988" s="90">
        <f t="shared" si="180"/>
        <v>0.22208297559999998</v>
      </c>
      <c r="E988" s="90">
        <f t="shared" si="181"/>
        <v>1.2022718800000001</v>
      </c>
      <c r="F988" s="91">
        <f t="shared" si="182"/>
        <v>9.4970241800000008E-2</v>
      </c>
      <c r="G988" s="192">
        <v>2.2943178999999998</v>
      </c>
      <c r="H988" s="161">
        <v>1.6687909000000001E-2</v>
      </c>
      <c r="I988" s="161">
        <v>1.1130879</v>
      </c>
      <c r="J988" s="161">
        <v>0.15646342999999999</v>
      </c>
      <c r="K988" s="161">
        <v>5.6038404999999999E-2</v>
      </c>
      <c r="L988" s="161">
        <v>9.5811405999999995E-3</v>
      </c>
      <c r="M988" s="161">
        <v>7.2496070999999995E-2</v>
      </c>
      <c r="N988" s="161">
        <v>3.4636256999999999E-3</v>
      </c>
      <c r="O988" s="161">
        <v>1.4792302000000001E-3</v>
      </c>
      <c r="P988" s="161">
        <v>0</v>
      </c>
      <c r="Q988" s="161">
        <v>8.2341826000000007E-2</v>
      </c>
      <c r="R988" s="161">
        <v>7.6855598999999997E-3</v>
      </c>
      <c r="T988" s="89">
        <f t="shared" si="183"/>
        <v>19.778602586206894</v>
      </c>
    </row>
    <row r="989" spans="1:20">
      <c r="A989" s="29" t="s">
        <v>52</v>
      </c>
      <c r="B989" s="194" t="s">
        <v>3825</v>
      </c>
      <c r="C989" s="87">
        <f t="shared" si="179"/>
        <v>1.4794780872</v>
      </c>
      <c r="D989" s="90">
        <f t="shared" si="180"/>
        <v>0.1053198128</v>
      </c>
      <c r="E989" s="90">
        <f t="shared" si="181"/>
        <v>1.034260108</v>
      </c>
      <c r="F989" s="91">
        <f t="shared" si="182"/>
        <v>8.4337866399999989E-2</v>
      </c>
      <c r="G989" s="192">
        <v>0.25556030000000002</v>
      </c>
      <c r="H989" s="161">
        <v>1.4352324E-2</v>
      </c>
      <c r="I989" s="161">
        <v>0.92241105000000001</v>
      </c>
      <c r="J989" s="161">
        <v>8.0304181000000002E-2</v>
      </c>
      <c r="K989" s="161">
        <v>7.9963928E-3</v>
      </c>
      <c r="L989" s="161">
        <v>1.7019238999999999E-2</v>
      </c>
      <c r="M989" s="161">
        <v>9.7496734000000002E-2</v>
      </c>
      <c r="N989" s="161">
        <v>1.0318591E-2</v>
      </c>
      <c r="O989" s="161">
        <v>3.8028634000000002E-3</v>
      </c>
      <c r="P989" s="161">
        <v>0</v>
      </c>
      <c r="Q989" s="161">
        <v>3.3585351999999999E-2</v>
      </c>
      <c r="R989" s="161">
        <v>3.663106E-2</v>
      </c>
      <c r="T989" s="89">
        <f t="shared" si="183"/>
        <v>2.2031060344827589</v>
      </c>
    </row>
    <row r="990" spans="1:20">
      <c r="A990" s="29" t="s">
        <v>52</v>
      </c>
      <c r="B990" s="194" t="s">
        <v>3826</v>
      </c>
      <c r="C990" s="87">
        <f t="shared" si="179"/>
        <v>1.2908109450999998</v>
      </c>
      <c r="D990" s="90">
        <f t="shared" si="180"/>
        <v>9.8401948999999989E-2</v>
      </c>
      <c r="E990" s="90">
        <f t="shared" si="181"/>
        <v>0.88674241199999992</v>
      </c>
      <c r="F990" s="91">
        <f t="shared" si="182"/>
        <v>8.0347684099999997E-2</v>
      </c>
      <c r="G990" s="192">
        <v>0.22531889999999999</v>
      </c>
      <c r="H990" s="161">
        <v>1.1918698E-2</v>
      </c>
      <c r="I990" s="161">
        <v>0.79489646999999997</v>
      </c>
      <c r="J990" s="161">
        <v>7.6975382999999994E-2</v>
      </c>
      <c r="K990" s="161">
        <v>7.2607440000000004E-3</v>
      </c>
      <c r="L990" s="161">
        <v>1.4165822E-2</v>
      </c>
      <c r="M990" s="161">
        <v>7.9927243999999995E-2</v>
      </c>
      <c r="N990" s="161">
        <v>8.4685786999999998E-3</v>
      </c>
      <c r="O990" s="161">
        <v>2.6723433999999999E-3</v>
      </c>
      <c r="P990" s="161">
        <v>0</v>
      </c>
      <c r="Q990" s="161">
        <v>2.7032448000000001E-2</v>
      </c>
      <c r="R990" s="161">
        <v>4.2174313999999997E-2</v>
      </c>
      <c r="T990" s="89">
        <f t="shared" si="183"/>
        <v>1.9424043103448274</v>
      </c>
    </row>
    <row r="991" spans="1:20">
      <c r="A991" s="29" t="s">
        <v>52</v>
      </c>
      <c r="B991" s="194" t="s">
        <v>3827</v>
      </c>
      <c r="C991" s="87">
        <f t="shared" si="179"/>
        <v>3.7854383575999999</v>
      </c>
      <c r="D991" s="90">
        <f t="shared" si="180"/>
        <v>0.20753603499999998</v>
      </c>
      <c r="E991" s="90">
        <f t="shared" si="181"/>
        <v>1.4813934689999999</v>
      </c>
      <c r="F991" s="91">
        <f t="shared" si="182"/>
        <v>0.23663135360000001</v>
      </c>
      <c r="G991" s="192">
        <v>1.8598775000000001</v>
      </c>
      <c r="H991" s="161">
        <v>2.0752579E-2</v>
      </c>
      <c r="I991" s="161">
        <v>1.3493656999999999</v>
      </c>
      <c r="J991" s="161">
        <v>0.14847247</v>
      </c>
      <c r="K991" s="161">
        <v>4.4279715999999997E-2</v>
      </c>
      <c r="L991" s="161">
        <v>1.4783849E-2</v>
      </c>
      <c r="M991" s="161">
        <v>0.11127519</v>
      </c>
      <c r="N991" s="161">
        <v>1.0862447000000001E-2</v>
      </c>
      <c r="O991" s="161">
        <v>2.8073476000000002E-3</v>
      </c>
      <c r="P991" s="161">
        <v>0</v>
      </c>
      <c r="Q991" s="161">
        <v>4.4308709000000002E-2</v>
      </c>
      <c r="R991" s="161">
        <v>0.17865285</v>
      </c>
      <c r="T991" s="89">
        <f t="shared" si="183"/>
        <v>16.033426724137932</v>
      </c>
    </row>
    <row r="992" spans="1:20">
      <c r="A992" s="29" t="s">
        <v>52</v>
      </c>
      <c r="B992" s="194" t="s">
        <v>3828</v>
      </c>
      <c r="C992" s="87">
        <f t="shared" si="179"/>
        <v>3.7106465087199996</v>
      </c>
      <c r="D992" s="90">
        <f t="shared" si="180"/>
        <v>0.23003169779999999</v>
      </c>
      <c r="E992" s="90">
        <f t="shared" si="181"/>
        <v>0.86027259299999992</v>
      </c>
      <c r="F992" s="91">
        <f t="shared" si="182"/>
        <v>9.3469017919999994E-2</v>
      </c>
      <c r="G992" s="192">
        <v>2.5268731999999998</v>
      </c>
      <c r="H992" s="161">
        <v>2.5587775E-2</v>
      </c>
      <c r="I992" s="161">
        <v>0.73889112999999995</v>
      </c>
      <c r="J992" s="161">
        <v>0.16042082999999999</v>
      </c>
      <c r="K992" s="161">
        <v>5.9793078E-2</v>
      </c>
      <c r="L992" s="161">
        <v>9.8177898000000006E-3</v>
      </c>
      <c r="M992" s="161">
        <v>9.5793688000000002E-2</v>
      </c>
      <c r="N992" s="161">
        <v>4.2258080999999998E-3</v>
      </c>
      <c r="O992" s="161">
        <v>1.9714117E-3</v>
      </c>
      <c r="P992" s="161">
        <v>0</v>
      </c>
      <c r="Q992" s="161">
        <v>8.6275201999999995E-2</v>
      </c>
      <c r="R992" s="161">
        <v>9.9659611999999994E-4</v>
      </c>
      <c r="T992" s="89">
        <f t="shared" si="183"/>
        <v>21.78338965517241</v>
      </c>
    </row>
    <row r="993" spans="1:20">
      <c r="A993" s="29" t="s">
        <v>52</v>
      </c>
      <c r="B993" s="194" t="s">
        <v>3829</v>
      </c>
      <c r="C993" s="87">
        <f t="shared" si="179"/>
        <v>3.0482038468899999</v>
      </c>
      <c r="D993" s="90">
        <f t="shared" si="180"/>
        <v>0.17612115179999999</v>
      </c>
      <c r="E993" s="90">
        <f t="shared" si="181"/>
        <v>1.0461661549999999</v>
      </c>
      <c r="F993" s="91">
        <f t="shared" si="182"/>
        <v>0.10414264009</v>
      </c>
      <c r="G993" s="192">
        <v>1.7217739000000001</v>
      </c>
      <c r="H993" s="161">
        <v>2.4276605E-2</v>
      </c>
      <c r="I993" s="161">
        <v>0.79913661999999996</v>
      </c>
      <c r="J993" s="161">
        <v>0.12492549999999999</v>
      </c>
      <c r="K993" s="161">
        <v>4.2442186999999999E-2</v>
      </c>
      <c r="L993" s="161">
        <v>8.7534647999999993E-3</v>
      </c>
      <c r="M993" s="161">
        <v>0.22275292999999999</v>
      </c>
      <c r="N993" s="161">
        <v>4.7859182000000002E-3</v>
      </c>
      <c r="O993" s="161">
        <v>2.0284298999999999E-3</v>
      </c>
      <c r="P993" s="161">
        <v>0</v>
      </c>
      <c r="Q993" s="161">
        <v>9.6401223999999994E-2</v>
      </c>
      <c r="R993" s="161">
        <v>9.2706799000000001E-4</v>
      </c>
      <c r="T993" s="89">
        <f t="shared" si="183"/>
        <v>14.842878448275862</v>
      </c>
    </row>
    <row r="994" spans="1:20">
      <c r="A994" s="29" t="s">
        <v>52</v>
      </c>
      <c r="B994" s="194" t="s">
        <v>3830</v>
      </c>
      <c r="C994" s="87">
        <f t="shared" si="179"/>
        <v>1.85264706784</v>
      </c>
      <c r="D994" s="90">
        <f t="shared" si="180"/>
        <v>0.1145146848</v>
      </c>
      <c r="E994" s="90">
        <f t="shared" si="181"/>
        <v>0.7458670340000001</v>
      </c>
      <c r="F994" s="91">
        <f t="shared" si="182"/>
        <v>8.3818589040000002E-2</v>
      </c>
      <c r="G994" s="192">
        <v>0.90844676000000002</v>
      </c>
      <c r="H994" s="161">
        <v>1.1067574E-2</v>
      </c>
      <c r="I994" s="161">
        <v>0.63187130000000002</v>
      </c>
      <c r="J994" s="161">
        <v>8.6770493000000004E-2</v>
      </c>
      <c r="K994" s="161">
        <v>2.1757907E-2</v>
      </c>
      <c r="L994" s="161">
        <v>5.9862848E-3</v>
      </c>
      <c r="M994" s="161">
        <v>0.10292816</v>
      </c>
      <c r="N994" s="161">
        <v>3.6186367E-3</v>
      </c>
      <c r="O994" s="161">
        <v>1.3628564999999999E-3</v>
      </c>
      <c r="P994" s="161">
        <v>0</v>
      </c>
      <c r="Q994" s="161">
        <v>7.8021115000000002E-2</v>
      </c>
      <c r="R994" s="161">
        <v>8.1598084000000001E-4</v>
      </c>
      <c r="T994" s="89">
        <f t="shared" si="183"/>
        <v>7.8314375862068966</v>
      </c>
    </row>
    <row r="995" spans="1:20">
      <c r="A995" s="29" t="s">
        <v>52</v>
      </c>
      <c r="B995" s="194" t="s">
        <v>3831</v>
      </c>
      <c r="C995" s="87">
        <f t="shared" si="179"/>
        <v>5.0361377059699999</v>
      </c>
      <c r="D995" s="90">
        <f t="shared" si="180"/>
        <v>0.29555796369999998</v>
      </c>
      <c r="E995" s="90">
        <f t="shared" si="181"/>
        <v>1.0920453050000001</v>
      </c>
      <c r="F995" s="91">
        <f t="shared" si="182"/>
        <v>0.12660963726999999</v>
      </c>
      <c r="G995" s="192">
        <v>3.5219247999999999</v>
      </c>
      <c r="H995" s="161">
        <v>1.9657278E-2</v>
      </c>
      <c r="I995" s="161">
        <v>1.0254376000000001</v>
      </c>
      <c r="J995" s="161">
        <v>0.20446951999999999</v>
      </c>
      <c r="K995" s="161">
        <v>8.1711286999999994E-2</v>
      </c>
      <c r="L995" s="161">
        <v>9.3771567E-3</v>
      </c>
      <c r="M995" s="161">
        <v>4.6950427000000003E-2</v>
      </c>
      <c r="N995" s="161">
        <v>2.2793946999999999E-3</v>
      </c>
      <c r="O995" s="161">
        <v>1.0699466E-3</v>
      </c>
      <c r="P995" s="161">
        <v>0</v>
      </c>
      <c r="Q995" s="161">
        <v>0.12278694</v>
      </c>
      <c r="R995" s="161">
        <v>4.7335596999999998E-4</v>
      </c>
      <c r="T995" s="89">
        <f t="shared" si="183"/>
        <v>30.361420689655169</v>
      </c>
    </row>
    <row r="996" spans="1:20">
      <c r="A996" s="29" t="s">
        <v>52</v>
      </c>
      <c r="B996" s="194" t="s">
        <v>3832</v>
      </c>
      <c r="C996" s="87">
        <f t="shared" si="179"/>
        <v>4.0237164323199996</v>
      </c>
      <c r="D996" s="90">
        <f t="shared" si="180"/>
        <v>0.22156313899999999</v>
      </c>
      <c r="E996" s="90">
        <f t="shared" si="181"/>
        <v>1.252144503</v>
      </c>
      <c r="F996" s="91">
        <f t="shared" si="182"/>
        <v>0.14257319032000002</v>
      </c>
      <c r="G996" s="192">
        <v>2.4074355999999999</v>
      </c>
      <c r="H996" s="161">
        <v>1.5870612999999999E-2</v>
      </c>
      <c r="I996" s="161">
        <v>1.1326973</v>
      </c>
      <c r="J996" s="161">
        <v>0.15652522999999999</v>
      </c>
      <c r="K996" s="161">
        <v>5.7357568999999997E-2</v>
      </c>
      <c r="L996" s="161">
        <v>7.6803399999999999E-3</v>
      </c>
      <c r="M996" s="161">
        <v>0.10357659</v>
      </c>
      <c r="N996" s="161">
        <v>2.5119824E-3</v>
      </c>
      <c r="O996" s="161">
        <v>1.1132786999999999E-3</v>
      </c>
      <c r="P996" s="161">
        <v>0</v>
      </c>
      <c r="Q996" s="161">
        <v>0.13851752000000001</v>
      </c>
      <c r="R996" s="161">
        <v>4.3040922000000002E-4</v>
      </c>
      <c r="T996" s="89">
        <f t="shared" si="183"/>
        <v>20.75375517241379</v>
      </c>
    </row>
    <row r="997" spans="1:20">
      <c r="A997" s="29" t="s">
        <v>52</v>
      </c>
      <c r="B997" s="194" t="s">
        <v>3833</v>
      </c>
      <c r="C997" s="87">
        <f t="shared" si="179"/>
        <v>2.2759053568600001</v>
      </c>
      <c r="D997" s="90">
        <f t="shared" si="180"/>
        <v>0.1278008776</v>
      </c>
      <c r="E997" s="90">
        <f t="shared" si="181"/>
        <v>0.87655131630000005</v>
      </c>
      <c r="F997" s="91">
        <f t="shared" si="182"/>
        <v>0.10814296296000001</v>
      </c>
      <c r="G997" s="192">
        <v>1.1634101999999999</v>
      </c>
      <c r="H997" s="161">
        <v>8.1803923000000004E-3</v>
      </c>
      <c r="I997" s="161">
        <v>0.82172853000000001</v>
      </c>
      <c r="J997" s="161">
        <v>9.6351738000000006E-2</v>
      </c>
      <c r="K997" s="161">
        <v>2.6824649999999998E-2</v>
      </c>
      <c r="L997" s="161">
        <v>4.6244896000000001E-3</v>
      </c>
      <c r="M997" s="161">
        <v>4.6642393999999997E-2</v>
      </c>
      <c r="N997" s="161">
        <v>1.8346771999999999E-3</v>
      </c>
      <c r="O997" s="161">
        <v>8.3980185999999997E-4</v>
      </c>
      <c r="P997" s="161">
        <v>0</v>
      </c>
      <c r="Q997" s="161">
        <v>0.10512754000000001</v>
      </c>
      <c r="R997" s="161">
        <v>3.409439E-4</v>
      </c>
      <c r="T997" s="89">
        <f t="shared" si="183"/>
        <v>10.029398275862068</v>
      </c>
    </row>
    <row r="998" spans="1:20">
      <c r="A998" s="29" t="s">
        <v>52</v>
      </c>
      <c r="B998" s="194" t="s">
        <v>3834</v>
      </c>
      <c r="C998" s="87">
        <f t="shared" si="179"/>
        <v>2.2970657538000001</v>
      </c>
      <c r="D998" s="90">
        <f t="shared" si="180"/>
        <v>0.10250389530000001</v>
      </c>
      <c r="E998" s="90">
        <f t="shared" si="181"/>
        <v>1.8343453620000001</v>
      </c>
      <c r="F998" s="91">
        <f t="shared" si="182"/>
        <v>9.013956649999999E-2</v>
      </c>
      <c r="G998" s="192">
        <v>0.27007692999999999</v>
      </c>
      <c r="H998" s="161">
        <v>1.3327412E-2</v>
      </c>
      <c r="I998" s="161">
        <v>1.6917164</v>
      </c>
      <c r="J998" s="161">
        <v>7.4978659000000003E-2</v>
      </c>
      <c r="K998" s="161">
        <v>7.7815133E-3</v>
      </c>
      <c r="L998" s="161">
        <v>1.9743723000000001E-2</v>
      </c>
      <c r="M998" s="161">
        <v>0.12930154999999999</v>
      </c>
      <c r="N998" s="161">
        <v>7.8703834999999996E-3</v>
      </c>
      <c r="O998" s="161">
        <v>3.7351244E-3</v>
      </c>
      <c r="P998" s="161">
        <v>0</v>
      </c>
      <c r="Q998" s="161">
        <v>7.6070980999999996E-2</v>
      </c>
      <c r="R998" s="161">
        <v>2.4630775999999999E-3</v>
      </c>
      <c r="T998" s="89">
        <f t="shared" si="183"/>
        <v>2.3282493965517239</v>
      </c>
    </row>
    <row r="999" spans="1:20">
      <c r="A999" s="29" t="s">
        <v>52</v>
      </c>
      <c r="B999" s="194" t="s">
        <v>3835</v>
      </c>
      <c r="C999" s="87">
        <f t="shared" si="179"/>
        <v>2.4253899037999997</v>
      </c>
      <c r="D999" s="90">
        <f t="shared" si="180"/>
        <v>0.10928037040000001</v>
      </c>
      <c r="E999" s="90">
        <f t="shared" si="181"/>
        <v>1.9520481240000001</v>
      </c>
      <c r="F999" s="91">
        <f t="shared" si="182"/>
        <v>9.0166019400000005E-2</v>
      </c>
      <c r="G999" s="192">
        <v>0.27389539000000002</v>
      </c>
      <c r="H999" s="161">
        <v>1.3679744000000001E-2</v>
      </c>
      <c r="I999" s="161">
        <v>1.8049879</v>
      </c>
      <c r="J999" s="161">
        <v>7.8656515999999996E-2</v>
      </c>
      <c r="K999" s="161">
        <v>9.6518023999999994E-3</v>
      </c>
      <c r="L999" s="161">
        <v>2.0972052000000001E-2</v>
      </c>
      <c r="M999" s="161">
        <v>0.13338048</v>
      </c>
      <c r="N999" s="161">
        <v>7.8857188999999998E-3</v>
      </c>
      <c r="O999" s="161">
        <v>3.7388310000000002E-3</v>
      </c>
      <c r="P999" s="161">
        <v>0</v>
      </c>
      <c r="Q999" s="161">
        <v>7.6073269999999998E-2</v>
      </c>
      <c r="R999" s="161">
        <v>2.4681995000000001E-3</v>
      </c>
      <c r="T999" s="89">
        <f t="shared" si="183"/>
        <v>2.3611671551724136</v>
      </c>
    </row>
    <row r="1000" spans="1:20">
      <c r="A1000" s="29" t="s">
        <v>52</v>
      </c>
      <c r="B1000" s="194" t="s">
        <v>3836</v>
      </c>
      <c r="C1000" s="87">
        <f t="shared" si="179"/>
        <v>6.4452637461000002</v>
      </c>
      <c r="D1000" s="90">
        <f t="shared" si="180"/>
        <v>0.28957823900000002</v>
      </c>
      <c r="E1000" s="90">
        <f t="shared" si="181"/>
        <v>2.4999690370000001</v>
      </c>
      <c r="F1000" s="91">
        <f t="shared" si="182"/>
        <v>0.1009857701</v>
      </c>
      <c r="G1000" s="192">
        <v>3.5547306999999999</v>
      </c>
      <c r="H1000" s="161">
        <v>2.2219387E-2</v>
      </c>
      <c r="I1000" s="161">
        <v>2.3551196000000001</v>
      </c>
      <c r="J1000" s="161">
        <v>0.20032541000000001</v>
      </c>
      <c r="K1000" s="161">
        <v>7.5103676999999994E-2</v>
      </c>
      <c r="L1000" s="161">
        <v>1.4149152E-2</v>
      </c>
      <c r="M1000" s="161">
        <v>0.12263005</v>
      </c>
      <c r="N1000" s="161">
        <v>5.7923128000000003E-3</v>
      </c>
      <c r="O1000" s="161">
        <v>2.6207311999999999E-3</v>
      </c>
      <c r="P1000" s="161">
        <v>0</v>
      </c>
      <c r="Q1000" s="161">
        <v>9.1117110000000001E-2</v>
      </c>
      <c r="R1000" s="161">
        <v>1.4556161000000001E-3</v>
      </c>
      <c r="T1000" s="89">
        <f t="shared" si="183"/>
        <v>30.644230172413792</v>
      </c>
    </row>
    <row r="1001" spans="1:20">
      <c r="A1001" s="29" t="s">
        <v>52</v>
      </c>
      <c r="B1001" s="194" t="s">
        <v>3837</v>
      </c>
      <c r="C1001" s="87">
        <f t="shared" si="179"/>
        <v>2.0561117467000001</v>
      </c>
      <c r="D1001" s="90">
        <f t="shared" si="180"/>
        <v>9.2326989999999998E-2</v>
      </c>
      <c r="E1001" s="90">
        <f t="shared" si="181"/>
        <v>1.7248749560000001</v>
      </c>
      <c r="F1001" s="91">
        <f t="shared" si="182"/>
        <v>8.0247970700000004E-2</v>
      </c>
      <c r="G1001" s="192">
        <v>0.15866183</v>
      </c>
      <c r="H1001" s="161">
        <v>1.1248756E-2</v>
      </c>
      <c r="I1001" s="161">
        <v>1.5897919</v>
      </c>
      <c r="J1001" s="161">
        <v>7.0327820999999999E-2</v>
      </c>
      <c r="K1001" s="161">
        <v>6.3624789999999999E-3</v>
      </c>
      <c r="L1001" s="161">
        <v>1.5636690000000002E-2</v>
      </c>
      <c r="M1001" s="161">
        <v>0.12383429999999999</v>
      </c>
      <c r="N1001" s="161">
        <v>7.1857602999999999E-3</v>
      </c>
      <c r="O1001" s="161">
        <v>3.0819834000000001E-3</v>
      </c>
      <c r="P1001" s="161">
        <v>0</v>
      </c>
      <c r="Q1001" s="161">
        <v>5.7779891E-2</v>
      </c>
      <c r="R1001" s="161">
        <v>1.2200336000000001E-2</v>
      </c>
      <c r="T1001" s="89">
        <f t="shared" si="183"/>
        <v>1.3677743965517242</v>
      </c>
    </row>
    <row r="1002" spans="1:20">
      <c r="A1002" s="29" t="s">
        <v>52</v>
      </c>
      <c r="B1002" s="194" t="s">
        <v>3838</v>
      </c>
      <c r="C1002" s="87">
        <f t="shared" si="179"/>
        <v>4.76149916405</v>
      </c>
      <c r="D1002" s="90">
        <f t="shared" si="180"/>
        <v>0.28989782700000005</v>
      </c>
      <c r="E1002" s="90">
        <f t="shared" si="181"/>
        <v>1.0738466579999999</v>
      </c>
      <c r="F1002" s="91">
        <f t="shared" si="182"/>
        <v>9.7076779049999992E-2</v>
      </c>
      <c r="G1002" s="192">
        <v>3.3006779000000002</v>
      </c>
      <c r="H1002" s="161">
        <v>2.0694069999999998E-2</v>
      </c>
      <c r="I1002" s="161">
        <v>0.99915321999999995</v>
      </c>
      <c r="J1002" s="161">
        <v>0.20051820000000001</v>
      </c>
      <c r="K1002" s="161">
        <v>7.9779520000000007E-2</v>
      </c>
      <c r="L1002" s="161">
        <v>9.6001070000000001E-3</v>
      </c>
      <c r="M1002" s="161">
        <v>5.3999367999999999E-2</v>
      </c>
      <c r="N1002" s="161">
        <v>2.5856929E-3</v>
      </c>
      <c r="O1002" s="161">
        <v>1.2171407E-3</v>
      </c>
      <c r="P1002" s="161">
        <v>0</v>
      </c>
      <c r="Q1002" s="161">
        <v>9.2723796999999997E-2</v>
      </c>
      <c r="R1002" s="161">
        <v>5.5014845000000002E-4</v>
      </c>
      <c r="T1002" s="89">
        <f t="shared" si="183"/>
        <v>28.454119827586208</v>
      </c>
    </row>
    <row r="1003" spans="1:20">
      <c r="A1003" s="29" t="s">
        <v>52</v>
      </c>
      <c r="B1003" s="194" t="s">
        <v>3839</v>
      </c>
      <c r="C1003" s="87">
        <f t="shared" si="179"/>
        <v>3.7865548603499999</v>
      </c>
      <c r="D1003" s="90">
        <f t="shared" si="180"/>
        <v>0.22359076700000002</v>
      </c>
      <c r="E1003" s="90">
        <f t="shared" si="181"/>
        <v>1.2730076429999999</v>
      </c>
      <c r="F1003" s="91">
        <f t="shared" si="182"/>
        <v>9.6285250350000004E-2</v>
      </c>
      <c r="G1003" s="192">
        <v>2.1936711999999998</v>
      </c>
      <c r="H1003" s="161">
        <v>1.6991043000000001E-2</v>
      </c>
      <c r="I1003" s="161">
        <v>1.1408644999999999</v>
      </c>
      <c r="J1003" s="161">
        <v>0.15753374000000001</v>
      </c>
      <c r="K1003" s="161">
        <v>5.7982947999999999E-2</v>
      </c>
      <c r="L1003" s="161">
        <v>8.0740789999999996E-3</v>
      </c>
      <c r="M1003" s="161">
        <v>0.11515209999999999</v>
      </c>
      <c r="N1003" s="161">
        <v>2.7875624000000001E-3</v>
      </c>
      <c r="O1003" s="161">
        <v>1.2380689E-3</v>
      </c>
      <c r="P1003" s="161">
        <v>0</v>
      </c>
      <c r="Q1003" s="161">
        <v>9.1776496999999999E-2</v>
      </c>
      <c r="R1003" s="161">
        <v>4.8312205000000002E-4</v>
      </c>
      <c r="T1003" s="89">
        <f t="shared" si="183"/>
        <v>18.910958620689652</v>
      </c>
    </row>
    <row r="1004" spans="1:20">
      <c r="A1004" s="29" t="s">
        <v>52</v>
      </c>
      <c r="B1004" s="194" t="s">
        <v>3840</v>
      </c>
      <c r="C1004" s="87">
        <f t="shared" si="179"/>
        <v>2.0631042930999999</v>
      </c>
      <c r="D1004" s="90">
        <f t="shared" si="180"/>
        <v>9.8601286999999996E-2</v>
      </c>
      <c r="E1004" s="90">
        <f t="shared" si="181"/>
        <v>1.6979663699999998</v>
      </c>
      <c r="F1004" s="91">
        <f t="shared" si="182"/>
        <v>8.1370896100000006E-2</v>
      </c>
      <c r="G1004" s="192">
        <v>0.18516574</v>
      </c>
      <c r="H1004" s="161">
        <v>1.1504790000000001E-2</v>
      </c>
      <c r="I1004" s="161">
        <v>1.5665674999999999</v>
      </c>
      <c r="J1004" s="161">
        <v>7.4186901E-2</v>
      </c>
      <c r="K1004" s="161">
        <v>8.0269710000000008E-3</v>
      </c>
      <c r="L1004" s="161">
        <v>1.6387414999999999E-2</v>
      </c>
      <c r="M1004" s="161">
        <v>0.11989408</v>
      </c>
      <c r="N1004" s="161">
        <v>7.1119449000000001E-3</v>
      </c>
      <c r="O1004" s="161">
        <v>2.9280591999999999E-3</v>
      </c>
      <c r="P1004" s="161">
        <v>0</v>
      </c>
      <c r="Q1004" s="161">
        <v>5.6109059000000003E-2</v>
      </c>
      <c r="R1004" s="161">
        <v>1.5221833000000001E-2</v>
      </c>
      <c r="T1004" s="89">
        <f t="shared" si="183"/>
        <v>1.5962563793103448</v>
      </c>
    </row>
    <row r="1005" spans="1:20">
      <c r="A1005" s="29" t="s">
        <v>52</v>
      </c>
      <c r="B1005" s="194" t="s">
        <v>3841</v>
      </c>
      <c r="C1005" s="87">
        <f t="shared" si="179"/>
        <v>2.0606724489200001</v>
      </c>
      <c r="D1005" s="90">
        <f t="shared" si="180"/>
        <v>0.12550341340000001</v>
      </c>
      <c r="E1005" s="90">
        <f t="shared" si="181"/>
        <v>0.8537739446999999</v>
      </c>
      <c r="F1005" s="91">
        <f t="shared" si="182"/>
        <v>8.0469190820000008E-2</v>
      </c>
      <c r="G1005" s="192">
        <v>1.0009258999999999</v>
      </c>
      <c r="H1005" s="161">
        <v>9.0468826999999998E-3</v>
      </c>
      <c r="I1005" s="161">
        <v>0.78335935999999995</v>
      </c>
      <c r="J1005" s="161">
        <v>9.4564487000000003E-2</v>
      </c>
      <c r="K1005" s="161">
        <v>2.5880283E-2</v>
      </c>
      <c r="L1005" s="161">
        <v>5.0586434E-3</v>
      </c>
      <c r="M1005" s="161">
        <v>6.1367702000000003E-2</v>
      </c>
      <c r="N1005" s="161">
        <v>2.3332721E-3</v>
      </c>
      <c r="O1005" s="161">
        <v>9.9160787999999999E-4</v>
      </c>
      <c r="P1005" s="161">
        <v>0</v>
      </c>
      <c r="Q1005" s="161">
        <v>7.6678490000000002E-2</v>
      </c>
      <c r="R1005" s="161">
        <v>4.6582083999999999E-4</v>
      </c>
      <c r="T1005" s="89">
        <f t="shared" si="183"/>
        <v>8.6286715517241372</v>
      </c>
    </row>
    <row r="1006" spans="1:20">
      <c r="A1006" s="29" t="s">
        <v>52</v>
      </c>
      <c r="B1006" s="194" t="s">
        <v>3842</v>
      </c>
      <c r="C1006" s="87">
        <f t="shared" si="179"/>
        <v>5.6700012164000002</v>
      </c>
      <c r="D1006" s="90">
        <f t="shared" si="180"/>
        <v>0.26811793099999998</v>
      </c>
      <c r="E1006" s="90">
        <f t="shared" si="181"/>
        <v>2.2168937049999999</v>
      </c>
      <c r="F1006" s="91">
        <f t="shared" si="182"/>
        <v>0.14579858039999999</v>
      </c>
      <c r="G1006" s="192">
        <v>3.0391910000000002</v>
      </c>
      <c r="H1006" s="161">
        <v>2.1608224999999998E-2</v>
      </c>
      <c r="I1006" s="161">
        <v>2.0810350999999998</v>
      </c>
      <c r="J1006" s="161">
        <v>0.18703015000000001</v>
      </c>
      <c r="K1006" s="161">
        <v>6.7116329000000002E-2</v>
      </c>
      <c r="L1006" s="161">
        <v>1.3971452000000001E-2</v>
      </c>
      <c r="M1006" s="161">
        <v>0.11425038</v>
      </c>
      <c r="N1006" s="161">
        <v>7.2719767000000001E-3</v>
      </c>
      <c r="O1006" s="161">
        <v>2.4533176999999998E-3</v>
      </c>
      <c r="P1006" s="161">
        <v>0</v>
      </c>
      <c r="Q1006" s="161">
        <v>6.5639679000000006E-2</v>
      </c>
      <c r="R1006" s="161">
        <v>7.0433606999999995E-2</v>
      </c>
      <c r="T1006" s="89">
        <f t="shared" si="183"/>
        <v>26.199922413793104</v>
      </c>
    </row>
    <row r="1007" spans="1:20">
      <c r="A1007" s="29" t="s">
        <v>52</v>
      </c>
      <c r="B1007" s="194" t="s">
        <v>3843</v>
      </c>
      <c r="C1007" s="87">
        <f t="shared" si="179"/>
        <v>6.8274976479999999E-2</v>
      </c>
      <c r="D1007" s="90">
        <f t="shared" si="180"/>
        <v>2.5515480099999998E-3</v>
      </c>
      <c r="E1007" s="90">
        <f t="shared" si="181"/>
        <v>4.212062615E-2</v>
      </c>
      <c r="F1007" s="91">
        <f t="shared" si="182"/>
        <v>9.8070473199999997E-3</v>
      </c>
      <c r="G1007" s="192">
        <v>1.3795755E-2</v>
      </c>
      <c r="H1007" s="161">
        <v>5.3715665000000001E-4</v>
      </c>
      <c r="I1007" s="161">
        <v>4.0252587999999999E-2</v>
      </c>
      <c r="J1007" s="161">
        <v>1.5463988000000001E-3</v>
      </c>
      <c r="K1007" s="161">
        <v>4.2319189999999999E-4</v>
      </c>
      <c r="L1007" s="161">
        <v>5.8195730999999998E-4</v>
      </c>
      <c r="M1007" s="161">
        <v>1.3308815000000001E-3</v>
      </c>
      <c r="N1007" s="161">
        <v>3.1472770999999998E-4</v>
      </c>
      <c r="O1007" s="161">
        <v>5.6555209999999998E-5</v>
      </c>
      <c r="P1007" s="161">
        <v>0</v>
      </c>
      <c r="Q1007" s="161">
        <v>1.1704443E-3</v>
      </c>
      <c r="R1007" s="161">
        <v>8.2653200999999992E-3</v>
      </c>
      <c r="T1007" s="89">
        <f t="shared" si="183"/>
        <v>0.11892892241379309</v>
      </c>
    </row>
    <row r="1008" spans="1:20">
      <c r="A1008" s="29" t="s">
        <v>52</v>
      </c>
      <c r="B1008" s="194" t="s">
        <v>3844</v>
      </c>
      <c r="C1008" s="87">
        <f t="shared" si="179"/>
        <v>1.8925144054E-2</v>
      </c>
      <c r="D1008" s="90">
        <f t="shared" si="180"/>
        <v>9.8527957000000004E-4</v>
      </c>
      <c r="E1008" s="90">
        <f t="shared" si="181"/>
        <v>1.430883292E-2</v>
      </c>
      <c r="F1008" s="91">
        <f t="shared" si="182"/>
        <v>1.2935068640000001E-3</v>
      </c>
      <c r="G1008" s="192">
        <v>2.3375246999999999E-3</v>
      </c>
      <c r="H1008" s="161">
        <v>2.7654470000000001E-4</v>
      </c>
      <c r="I1008" s="161">
        <v>1.3254215E-2</v>
      </c>
      <c r="J1008" s="161">
        <v>5.4732451999999995E-4</v>
      </c>
      <c r="K1008" s="161">
        <v>1.3261672999999999E-4</v>
      </c>
      <c r="L1008" s="161">
        <v>3.0533832000000002E-4</v>
      </c>
      <c r="M1008" s="161">
        <v>7.7807321999999999E-4</v>
      </c>
      <c r="N1008" s="161">
        <v>1.7041943000000001E-4</v>
      </c>
      <c r="O1008" s="161">
        <v>3.6623784000000003E-5</v>
      </c>
      <c r="P1008" s="161">
        <v>0</v>
      </c>
      <c r="Q1008" s="161">
        <v>6.5311871000000004E-4</v>
      </c>
      <c r="R1008" s="161">
        <v>4.3334493999999999E-4</v>
      </c>
      <c r="T1008" s="89">
        <f t="shared" si="183"/>
        <v>2.0151074999999997E-2</v>
      </c>
    </row>
    <row r="1009" spans="1:20">
      <c r="A1009" s="29" t="s">
        <v>52</v>
      </c>
      <c r="B1009" s="194" t="s">
        <v>3845</v>
      </c>
      <c r="C1009" s="87">
        <f t="shared" si="179"/>
        <v>5.9740545547999999E-2</v>
      </c>
      <c r="D1009" s="90">
        <f t="shared" si="180"/>
        <v>3.5115881599999997E-3</v>
      </c>
      <c r="E1009" s="90">
        <f t="shared" si="181"/>
        <v>2.5893894970000001E-2</v>
      </c>
      <c r="F1009" s="91">
        <f t="shared" si="182"/>
        <v>1.9797647417999997E-2</v>
      </c>
      <c r="G1009" s="192">
        <v>1.0537415E-2</v>
      </c>
      <c r="H1009" s="161">
        <v>6.8582847000000005E-4</v>
      </c>
      <c r="I1009" s="161">
        <v>2.3361639999999999E-2</v>
      </c>
      <c r="J1009" s="161">
        <v>2.3368568999999999E-3</v>
      </c>
      <c r="K1009" s="161">
        <v>4.3914904000000001E-4</v>
      </c>
      <c r="L1009" s="161">
        <v>7.3558222000000002E-4</v>
      </c>
      <c r="M1009" s="161">
        <v>1.8464264999999999E-3</v>
      </c>
      <c r="N1009" s="161">
        <v>6.0518644000000005E-4</v>
      </c>
      <c r="O1009" s="161">
        <v>7.5160677999999993E-5</v>
      </c>
      <c r="P1009" s="161">
        <v>0</v>
      </c>
      <c r="Q1009" s="161">
        <v>1.6230553000000001E-3</v>
      </c>
      <c r="R1009" s="161">
        <v>1.7494244999999999E-2</v>
      </c>
      <c r="T1009" s="89">
        <f t="shared" si="183"/>
        <v>9.0839784482758618E-2</v>
      </c>
    </row>
    <row r="1010" spans="1:20">
      <c r="A1010" s="29" t="s">
        <v>52</v>
      </c>
      <c r="B1010" s="194" t="s">
        <v>3846</v>
      </c>
      <c r="C1010" s="87">
        <f t="shared" si="179"/>
        <v>0.55986161993999994</v>
      </c>
      <c r="D1010" s="90">
        <f t="shared" si="180"/>
        <v>2.9011082900000002E-2</v>
      </c>
      <c r="E1010" s="90">
        <f t="shared" si="181"/>
        <v>0.27616989279999998</v>
      </c>
      <c r="F1010" s="91">
        <f t="shared" si="182"/>
        <v>0.15127614423999999</v>
      </c>
      <c r="G1010" s="192">
        <v>0.1034045</v>
      </c>
      <c r="H1010" s="161">
        <v>5.7710857999999999E-3</v>
      </c>
      <c r="I1010" s="161">
        <v>0.25516814999999998</v>
      </c>
      <c r="J1010" s="161">
        <v>1.8899958000000001E-2</v>
      </c>
      <c r="K1010" s="161">
        <v>3.9056617000000002E-3</v>
      </c>
      <c r="L1010" s="161">
        <v>6.2054631999999997E-3</v>
      </c>
      <c r="M1010" s="161">
        <v>1.5230657E-2</v>
      </c>
      <c r="N1010" s="161">
        <v>4.6666299999999997E-3</v>
      </c>
      <c r="O1010" s="161">
        <v>6.2641824000000002E-4</v>
      </c>
      <c r="P1010" s="161">
        <v>0</v>
      </c>
      <c r="Q1010" s="161">
        <v>1.3389046E-2</v>
      </c>
      <c r="R1010" s="161">
        <v>0.13259404999999999</v>
      </c>
      <c r="T1010" s="89">
        <f t="shared" si="183"/>
        <v>0.89141810344827577</v>
      </c>
    </row>
    <row r="1011" spans="1:20">
      <c r="A1011" s="29" t="s">
        <v>52</v>
      </c>
      <c r="B1011" s="194" t="s">
        <v>3847</v>
      </c>
      <c r="C1011" s="87">
        <f t="shared" si="179"/>
        <v>0.61473918219000001</v>
      </c>
      <c r="D1011" s="90">
        <f t="shared" si="180"/>
        <v>2.2973812199999999E-2</v>
      </c>
      <c r="E1011" s="90">
        <f t="shared" si="181"/>
        <v>0.37924874690000004</v>
      </c>
      <c r="F1011" s="91">
        <f t="shared" si="182"/>
        <v>8.8301403090000008E-2</v>
      </c>
      <c r="G1011" s="192">
        <v>0.12421522</v>
      </c>
      <c r="H1011" s="161">
        <v>4.8364899000000001E-3</v>
      </c>
      <c r="I1011" s="161">
        <v>0.36242917000000002</v>
      </c>
      <c r="J1011" s="161">
        <v>1.3923576999999999E-2</v>
      </c>
      <c r="K1011" s="161">
        <v>3.8103658999999999E-3</v>
      </c>
      <c r="L1011" s="161">
        <v>5.2398693E-3</v>
      </c>
      <c r="M1011" s="161">
        <v>1.1983087E-2</v>
      </c>
      <c r="N1011" s="161">
        <v>2.8337682E-3</v>
      </c>
      <c r="O1011" s="161">
        <v>5.0921588999999995E-4</v>
      </c>
      <c r="P1011" s="161">
        <v>0</v>
      </c>
      <c r="Q1011" s="161">
        <v>1.0538531E-2</v>
      </c>
      <c r="R1011" s="161">
        <v>7.4419888000000003E-2</v>
      </c>
      <c r="T1011" s="89">
        <f t="shared" si="183"/>
        <v>1.0708208620689654</v>
      </c>
    </row>
    <row r="1012" spans="1:20">
      <c r="A1012" s="29" t="s">
        <v>52</v>
      </c>
      <c r="B1012" s="194" t="s">
        <v>3848</v>
      </c>
      <c r="C1012" s="87">
        <f t="shared" si="179"/>
        <v>0.17039813907999998</v>
      </c>
      <c r="D1012" s="90">
        <f t="shared" si="180"/>
        <v>8.8712562999999998E-3</v>
      </c>
      <c r="E1012" s="90">
        <f t="shared" si="181"/>
        <v>0.12883381469999999</v>
      </c>
      <c r="F1012" s="91">
        <f t="shared" si="182"/>
        <v>1.1646472080000001E-2</v>
      </c>
      <c r="G1012" s="192">
        <v>2.1046596000000001E-2</v>
      </c>
      <c r="H1012" s="161">
        <v>2.4899521000000002E-3</v>
      </c>
      <c r="I1012" s="161">
        <v>0.11933825000000001</v>
      </c>
      <c r="J1012" s="161">
        <v>4.9279984000000004E-3</v>
      </c>
      <c r="K1012" s="161">
        <v>1.1940539999999999E-3</v>
      </c>
      <c r="L1012" s="161">
        <v>2.7492038999999998E-3</v>
      </c>
      <c r="M1012" s="161">
        <v>7.0056125999999998E-3</v>
      </c>
      <c r="N1012" s="161">
        <v>1.5344218000000001E-3</v>
      </c>
      <c r="O1012" s="161">
        <v>3.2975308000000002E-4</v>
      </c>
      <c r="P1012" s="161">
        <v>0</v>
      </c>
      <c r="Q1012" s="161">
        <v>5.8805476999999997E-3</v>
      </c>
      <c r="R1012" s="161">
        <v>3.9017495000000001E-3</v>
      </c>
      <c r="T1012" s="89">
        <f t="shared" si="183"/>
        <v>0.18143617241379309</v>
      </c>
    </row>
    <row r="1013" spans="1:20">
      <c r="A1013" s="29" t="s">
        <v>52</v>
      </c>
      <c r="B1013" s="194" t="s">
        <v>3849</v>
      </c>
      <c r="C1013" s="87">
        <f t="shared" si="179"/>
        <v>0.53790283545000006</v>
      </c>
      <c r="D1013" s="90">
        <f t="shared" si="180"/>
        <v>3.16182801E-2</v>
      </c>
      <c r="E1013" s="90">
        <f t="shared" si="181"/>
        <v>0.23314817970000001</v>
      </c>
      <c r="F1013" s="91">
        <f t="shared" si="182"/>
        <v>0.17825767565</v>
      </c>
      <c r="G1013" s="192">
        <v>9.4878699999999996E-2</v>
      </c>
      <c r="H1013" s="161">
        <v>6.1751877000000002E-3</v>
      </c>
      <c r="I1013" s="161">
        <v>0.2103478</v>
      </c>
      <c r="J1013" s="161">
        <v>2.1041020000000001E-2</v>
      </c>
      <c r="K1013" s="161">
        <v>3.9540903999999997E-3</v>
      </c>
      <c r="L1013" s="161">
        <v>6.6231696999999997E-3</v>
      </c>
      <c r="M1013" s="161">
        <v>1.6625192E-2</v>
      </c>
      <c r="N1013" s="161">
        <v>5.4490881999999996E-3</v>
      </c>
      <c r="O1013" s="161">
        <v>6.7674545000000002E-4</v>
      </c>
      <c r="P1013" s="161">
        <v>0</v>
      </c>
      <c r="Q1013" s="161">
        <v>1.4613961999999999E-2</v>
      </c>
      <c r="R1013" s="161">
        <v>0.15751788</v>
      </c>
      <c r="T1013" s="89">
        <f t="shared" si="183"/>
        <v>0.81791982758620685</v>
      </c>
    </row>
    <row r="1014" spans="1:20">
      <c r="A1014" s="29" t="s">
        <v>52</v>
      </c>
      <c r="B1014" s="194" t="s">
        <v>3850</v>
      </c>
      <c r="C1014" s="87">
        <f t="shared" si="179"/>
        <v>2.0526199007999999</v>
      </c>
      <c r="D1014" s="90">
        <f t="shared" si="180"/>
        <v>0.24237013100000002</v>
      </c>
      <c r="E1014" s="90">
        <f t="shared" si="181"/>
        <v>1.2621842919999999</v>
      </c>
      <c r="F1014" s="91">
        <f t="shared" si="182"/>
        <v>0.1556683378</v>
      </c>
      <c r="G1014" s="192">
        <v>0.39239713999999998</v>
      </c>
      <c r="H1014" s="161">
        <v>4.9912602E-2</v>
      </c>
      <c r="I1014" s="161">
        <v>1.0234093</v>
      </c>
      <c r="J1014" s="161">
        <v>0.17249262000000001</v>
      </c>
      <c r="K1014" s="161">
        <v>4.1691388000000003E-2</v>
      </c>
      <c r="L1014" s="161">
        <v>2.8186123E-2</v>
      </c>
      <c r="M1014" s="161">
        <v>0.18886238999999999</v>
      </c>
      <c r="N1014" s="161">
        <v>2.9282479E-2</v>
      </c>
      <c r="O1014" s="161">
        <v>7.6329598000000002E-3</v>
      </c>
      <c r="P1014" s="161">
        <v>0</v>
      </c>
      <c r="Q1014" s="161">
        <v>4.2619825E-2</v>
      </c>
      <c r="R1014" s="161">
        <v>7.6133073999999995E-2</v>
      </c>
      <c r="T1014" s="89">
        <f t="shared" si="183"/>
        <v>3.3827339655172408</v>
      </c>
    </row>
    <row r="1015" spans="1:20">
      <c r="A1015" s="29" t="s">
        <v>52</v>
      </c>
      <c r="B1015" s="194" t="s">
        <v>3851</v>
      </c>
      <c r="C1015" s="87">
        <f t="shared" si="179"/>
        <v>5.2627805919999995</v>
      </c>
      <c r="D1015" s="90">
        <f t="shared" si="180"/>
        <v>0.18823257899999998</v>
      </c>
      <c r="E1015" s="90">
        <f t="shared" si="181"/>
        <v>4.4354519099999994</v>
      </c>
      <c r="F1015" s="91">
        <f t="shared" si="182"/>
        <v>0.164018153</v>
      </c>
      <c r="G1015" s="192">
        <v>0.47507795000000003</v>
      </c>
      <c r="H1015" s="161">
        <v>4.7652340000000001E-2</v>
      </c>
      <c r="I1015" s="161">
        <v>3.7820356999999998</v>
      </c>
      <c r="J1015" s="161">
        <v>0.14436421999999999</v>
      </c>
      <c r="K1015" s="161">
        <v>1.6813582000000001E-2</v>
      </c>
      <c r="L1015" s="161">
        <v>2.7054776999999999E-2</v>
      </c>
      <c r="M1015" s="161">
        <v>0.60576386999999998</v>
      </c>
      <c r="N1015" s="161">
        <v>2.1545857000000002E-2</v>
      </c>
      <c r="O1015" s="161">
        <v>9.4792239999999996E-3</v>
      </c>
      <c r="P1015" s="161">
        <v>0</v>
      </c>
      <c r="Q1015" s="161">
        <v>0.1183485</v>
      </c>
      <c r="R1015" s="161">
        <v>1.4644572E-2</v>
      </c>
      <c r="T1015" s="89">
        <f t="shared" si="183"/>
        <v>4.0954995689655176</v>
      </c>
    </row>
    <row r="1016" spans="1:20">
      <c r="A1016" s="29" t="s">
        <v>52</v>
      </c>
      <c r="B1016" s="194" t="s">
        <v>3852</v>
      </c>
      <c r="C1016" s="87">
        <f t="shared" si="179"/>
        <v>4.7724949998000001</v>
      </c>
      <c r="D1016" s="90">
        <f t="shared" si="180"/>
        <v>0.24812549499999997</v>
      </c>
      <c r="E1016" s="90">
        <f t="shared" si="181"/>
        <v>3.228165153</v>
      </c>
      <c r="F1016" s="91">
        <f t="shared" si="182"/>
        <v>9.6325551799999992E-2</v>
      </c>
      <c r="G1016" s="192">
        <v>1.1998788</v>
      </c>
      <c r="H1016" s="161">
        <v>3.2201446000000002E-2</v>
      </c>
      <c r="I1016" s="161">
        <v>3.1594039999999999</v>
      </c>
      <c r="J1016" s="161">
        <v>0.18928919999999999</v>
      </c>
      <c r="K1016" s="161">
        <v>3.0623294999999998E-2</v>
      </c>
      <c r="L1016" s="161">
        <v>2.8212999999999998E-2</v>
      </c>
      <c r="M1016" s="161">
        <v>3.6559706999999997E-2</v>
      </c>
      <c r="N1016" s="161">
        <v>1.5546523E-2</v>
      </c>
      <c r="O1016" s="161">
        <v>5.4794987999999996E-3</v>
      </c>
      <c r="P1016" s="161">
        <v>0</v>
      </c>
      <c r="Q1016" s="161">
        <v>5.2912963E-2</v>
      </c>
      <c r="R1016" s="161">
        <v>2.2386567E-2</v>
      </c>
      <c r="T1016" s="89">
        <f t="shared" si="183"/>
        <v>10.343782758620689</v>
      </c>
    </row>
    <row r="1017" spans="1:20">
      <c r="A1017" s="29" t="s">
        <v>52</v>
      </c>
      <c r="B1017" s="194" t="s">
        <v>3853</v>
      </c>
      <c r="C1017" s="87">
        <f t="shared" si="179"/>
        <v>10.827959024</v>
      </c>
      <c r="D1017" s="90">
        <f t="shared" si="180"/>
        <v>0.64524521899999998</v>
      </c>
      <c r="E1017" s="90">
        <f t="shared" si="181"/>
        <v>7.7588070739999999</v>
      </c>
      <c r="F1017" s="91">
        <f t="shared" si="182"/>
        <v>0.51411433100000004</v>
      </c>
      <c r="G1017" s="192">
        <v>1.9097923999999999</v>
      </c>
      <c r="H1017" s="161">
        <v>0.23871970000000001</v>
      </c>
      <c r="I1017" s="161">
        <v>7.4275742999999999</v>
      </c>
      <c r="J1017" s="161">
        <v>0.42514795999999999</v>
      </c>
      <c r="K1017" s="161">
        <v>7.1064659000000002E-2</v>
      </c>
      <c r="L1017" s="161">
        <v>0.14903259999999999</v>
      </c>
      <c r="M1017" s="161">
        <v>9.2513074000000001E-2</v>
      </c>
      <c r="N1017" s="161">
        <v>6.9537103000000003E-2</v>
      </c>
      <c r="O1017" s="161">
        <v>4.2517712999999999E-2</v>
      </c>
      <c r="P1017" s="161">
        <v>0</v>
      </c>
      <c r="Q1017" s="161">
        <v>9.8310405000000003E-2</v>
      </c>
      <c r="R1017" s="161">
        <v>0.30374910999999999</v>
      </c>
      <c r="T1017" s="89">
        <f t="shared" si="183"/>
        <v>16.463727586206897</v>
      </c>
    </row>
    <row r="1018" spans="1:20">
      <c r="A1018" s="29" t="s">
        <v>52</v>
      </c>
      <c r="B1018" s="194" t="s">
        <v>3854</v>
      </c>
      <c r="C1018" s="87">
        <f t="shared" si="179"/>
        <v>7.2896779489999997</v>
      </c>
      <c r="D1018" s="90">
        <f t="shared" si="180"/>
        <v>0.30767390100000003</v>
      </c>
      <c r="E1018" s="90">
        <f t="shared" si="181"/>
        <v>4.552228659999999</v>
      </c>
      <c r="F1018" s="91">
        <f t="shared" si="182"/>
        <v>1.6430168979999999</v>
      </c>
      <c r="G1018" s="192">
        <v>0.78675848999999998</v>
      </c>
      <c r="H1018" s="161">
        <v>0.11444650000000001</v>
      </c>
      <c r="I1018" s="161">
        <v>4.3050002999999997</v>
      </c>
      <c r="J1018" s="161">
        <v>0.15802788000000001</v>
      </c>
      <c r="K1018" s="161">
        <v>4.2213230999999997E-2</v>
      </c>
      <c r="L1018" s="161">
        <v>0.10743279</v>
      </c>
      <c r="M1018" s="161">
        <v>0.13278186</v>
      </c>
      <c r="N1018" s="161">
        <v>5.2802374999999999E-2</v>
      </c>
      <c r="O1018" s="161">
        <v>2.6674073E-2</v>
      </c>
      <c r="P1018" s="161">
        <v>0</v>
      </c>
      <c r="Q1018" s="161">
        <v>0.25051034999999999</v>
      </c>
      <c r="R1018" s="161">
        <v>1.3130301</v>
      </c>
      <c r="T1018" s="89">
        <f t="shared" si="183"/>
        <v>6.7824007758620688</v>
      </c>
    </row>
    <row r="1019" spans="1:20">
      <c r="A1019" s="29" t="s">
        <v>52</v>
      </c>
      <c r="B1019" s="194" t="s">
        <v>3855</v>
      </c>
      <c r="C1019" s="87">
        <f t="shared" ref="C1019:C1077" si="184">D1019+E1019+F1019+G1019</f>
        <v>12.185678345000001</v>
      </c>
      <c r="D1019" s="90">
        <f t="shared" ref="D1019:D1077" si="185">J1019+K1019+L1019</f>
        <v>0.71008726</v>
      </c>
      <c r="E1019" s="90">
        <f t="shared" ref="E1019:E1077" si="186">H1019+I1019+M1019</f>
        <v>7.0100132300000002</v>
      </c>
      <c r="F1019" s="91">
        <f t="shared" ref="F1019:F1077" si="187">N1019+IF(O1019="x",0,O1019)+IF(P1019="x",0,P1019)+IF(Q1019="x",0,Q1019)+R1019</f>
        <v>0.66963915500000004</v>
      </c>
      <c r="G1019" s="192">
        <v>3.7959387000000002</v>
      </c>
      <c r="H1019" s="161">
        <v>0.13852545999999999</v>
      </c>
      <c r="I1019" s="161">
        <v>6.7298840000000002</v>
      </c>
      <c r="J1019" s="161">
        <v>0.49918276</v>
      </c>
      <c r="K1019" s="161">
        <v>0.10807482</v>
      </c>
      <c r="L1019" s="161">
        <v>0.10282968000000001</v>
      </c>
      <c r="M1019" s="161">
        <v>0.14160376999999999</v>
      </c>
      <c r="N1019" s="161">
        <v>4.7817058000000003E-2</v>
      </c>
      <c r="O1019" s="161">
        <v>1.6535056999999999E-2</v>
      </c>
      <c r="P1019" s="161">
        <v>0</v>
      </c>
      <c r="Q1019" s="161">
        <v>0.26177697999999999</v>
      </c>
      <c r="R1019" s="161">
        <v>0.34351006000000001</v>
      </c>
      <c r="T1019" s="89">
        <f t="shared" ref="T1019:T1077" si="188">G1019/0.116</f>
        <v>32.723609482758619</v>
      </c>
    </row>
    <row r="1020" spans="1:20">
      <c r="A1020" s="29" t="s">
        <v>52</v>
      </c>
      <c r="B1020" s="194" t="s">
        <v>3856</v>
      </c>
      <c r="C1020" s="87">
        <f t="shared" si="184"/>
        <v>0.9391512714000001</v>
      </c>
      <c r="D1020" s="90">
        <f t="shared" si="185"/>
        <v>0.165749059</v>
      </c>
      <c r="E1020" s="90">
        <f t="shared" si="186"/>
        <v>0.53489879900000004</v>
      </c>
      <c r="F1020" s="91">
        <f t="shared" si="187"/>
        <v>3.2070863400000003E-2</v>
      </c>
      <c r="G1020" s="192">
        <v>0.20643254999999999</v>
      </c>
      <c r="H1020" s="161">
        <v>1.1622054E-2</v>
      </c>
      <c r="I1020" s="161">
        <v>0.49905313000000001</v>
      </c>
      <c r="J1020" s="161">
        <v>0.11057145</v>
      </c>
      <c r="K1020" s="161">
        <v>2.9863764000000001E-2</v>
      </c>
      <c r="L1020" s="161">
        <v>2.5313845000000001E-2</v>
      </c>
      <c r="M1020" s="161">
        <v>2.4223615E-2</v>
      </c>
      <c r="N1020" s="161">
        <v>6.1446981999999997E-3</v>
      </c>
      <c r="O1020" s="161">
        <v>2.8884043999999999E-3</v>
      </c>
      <c r="P1020" s="161">
        <v>0</v>
      </c>
      <c r="Q1020" s="161">
        <v>1.8930344000000002E-2</v>
      </c>
      <c r="R1020" s="161">
        <v>4.1074168000000003E-3</v>
      </c>
      <c r="T1020" s="89">
        <f t="shared" si="188"/>
        <v>1.7795909482758618</v>
      </c>
    </row>
    <row r="1021" spans="1:20">
      <c r="A1021" s="29" t="s">
        <v>52</v>
      </c>
      <c r="B1021" s="194" t="s">
        <v>3857</v>
      </c>
      <c r="C1021" s="87">
        <f t="shared" si="184"/>
        <v>8.1570767049999997</v>
      </c>
      <c r="D1021" s="90">
        <f t="shared" si="185"/>
        <v>0.40500723999999999</v>
      </c>
      <c r="E1021" s="90">
        <f t="shared" si="186"/>
        <v>5.6509590960000002</v>
      </c>
      <c r="F1021" s="91">
        <f t="shared" si="187"/>
        <v>0.16052096900000001</v>
      </c>
      <c r="G1021" s="192">
        <v>1.9405893999999999</v>
      </c>
      <c r="H1021" s="161">
        <v>9.1311775999999997E-2</v>
      </c>
      <c r="I1021" s="161">
        <v>5.5151706000000003</v>
      </c>
      <c r="J1021" s="161">
        <v>0.25503428</v>
      </c>
      <c r="K1021" s="161">
        <v>6.0564041999999998E-2</v>
      </c>
      <c r="L1021" s="161">
        <v>8.9408918000000004E-2</v>
      </c>
      <c r="M1021" s="161">
        <v>4.4476719999999997E-2</v>
      </c>
      <c r="N1021" s="161">
        <v>2.9040565000000001E-2</v>
      </c>
      <c r="O1021" s="161">
        <v>1.0950008000000001E-2</v>
      </c>
      <c r="P1021" s="161">
        <v>0</v>
      </c>
      <c r="Q1021" s="161">
        <v>7.6782336000000007E-2</v>
      </c>
      <c r="R1021" s="161">
        <v>4.3748059999999998E-2</v>
      </c>
      <c r="T1021" s="89">
        <f t="shared" si="188"/>
        <v>16.729218965517241</v>
      </c>
    </row>
    <row r="1022" spans="1:20">
      <c r="A1022" s="29" t="s">
        <v>52</v>
      </c>
      <c r="B1022" s="194" t="s">
        <v>3858</v>
      </c>
      <c r="C1022" s="87">
        <f t="shared" si="184"/>
        <v>5.0820425989999993</v>
      </c>
      <c r="D1022" s="90">
        <f t="shared" si="185"/>
        <v>0.33873118600000002</v>
      </c>
      <c r="E1022" s="90">
        <f t="shared" si="186"/>
        <v>3.6134853299999996</v>
      </c>
      <c r="F1022" s="91">
        <f t="shared" si="187"/>
        <v>0.20726081299999999</v>
      </c>
      <c r="G1022" s="192">
        <v>0.92256526999999999</v>
      </c>
      <c r="H1022" s="161">
        <v>0.10937407</v>
      </c>
      <c r="I1022" s="161">
        <v>3.4672358999999999</v>
      </c>
      <c r="J1022" s="161">
        <v>0.23952467</v>
      </c>
      <c r="K1022" s="161">
        <v>3.2080497999999999E-2</v>
      </c>
      <c r="L1022" s="161">
        <v>6.7126017999999996E-2</v>
      </c>
      <c r="M1022" s="161">
        <v>3.6875360000000003E-2</v>
      </c>
      <c r="N1022" s="161">
        <v>3.1197958000000001E-2</v>
      </c>
      <c r="O1022" s="161">
        <v>1.9141239000000001E-2</v>
      </c>
      <c r="P1022" s="161">
        <v>0</v>
      </c>
      <c r="Q1022" s="161">
        <v>4.5299425999999997E-2</v>
      </c>
      <c r="R1022" s="161">
        <v>0.11162219</v>
      </c>
      <c r="T1022" s="89">
        <f t="shared" si="188"/>
        <v>7.9531488793103442</v>
      </c>
    </row>
    <row r="1023" spans="1:20">
      <c r="A1023" s="29" t="s">
        <v>52</v>
      </c>
      <c r="B1023" s="194" t="s">
        <v>3859</v>
      </c>
      <c r="C1023" s="87">
        <f t="shared" si="184"/>
        <v>1.8636798874</v>
      </c>
      <c r="D1023" s="90">
        <f t="shared" si="185"/>
        <v>0.20126712099999999</v>
      </c>
      <c r="E1023" s="90">
        <f t="shared" si="186"/>
        <v>0.78232547000000008</v>
      </c>
      <c r="F1023" s="91">
        <f t="shared" si="187"/>
        <v>6.2011856399999996E-2</v>
      </c>
      <c r="G1023" s="192">
        <v>0.81807543999999999</v>
      </c>
      <c r="H1023" s="161">
        <v>1.9925366E-2</v>
      </c>
      <c r="I1023" s="161">
        <v>0.74269786999999998</v>
      </c>
      <c r="J1023" s="161">
        <v>0.14746820999999999</v>
      </c>
      <c r="K1023" s="161">
        <v>1.9541018E-2</v>
      </c>
      <c r="L1023" s="161">
        <v>3.4257892999999998E-2</v>
      </c>
      <c r="M1023" s="161">
        <v>1.9702233999999999E-2</v>
      </c>
      <c r="N1023" s="161">
        <v>1.0645035000000001E-2</v>
      </c>
      <c r="O1023" s="161">
        <v>4.5345074000000003E-3</v>
      </c>
      <c r="P1023" s="161">
        <v>0</v>
      </c>
      <c r="Q1023" s="161">
        <v>2.7809047E-2</v>
      </c>
      <c r="R1023" s="161">
        <v>1.9023267E-2</v>
      </c>
      <c r="T1023" s="89">
        <f t="shared" si="188"/>
        <v>7.0523744827586201</v>
      </c>
    </row>
    <row r="1024" spans="1:20">
      <c r="A1024" s="29" t="s">
        <v>52</v>
      </c>
      <c r="B1024" s="194" t="s">
        <v>3860</v>
      </c>
      <c r="C1024" s="87">
        <f t="shared" si="184"/>
        <v>3.4428297250999997</v>
      </c>
      <c r="D1024" s="90">
        <f t="shared" si="185"/>
        <v>0.24718601899999998</v>
      </c>
      <c r="E1024" s="90">
        <f t="shared" si="186"/>
        <v>2.2425249389999999</v>
      </c>
      <c r="F1024" s="91">
        <f t="shared" si="187"/>
        <v>0.16984291709999999</v>
      </c>
      <c r="G1024" s="192">
        <v>0.78327585</v>
      </c>
      <c r="H1024" s="161">
        <v>4.6796958999999999E-2</v>
      </c>
      <c r="I1024" s="161">
        <v>2.0550339000000002</v>
      </c>
      <c r="J1024" s="161">
        <v>0.17304958000000001</v>
      </c>
      <c r="K1024" s="161">
        <v>3.3168296999999999E-2</v>
      </c>
      <c r="L1024" s="161">
        <v>4.0968141999999999E-2</v>
      </c>
      <c r="M1024" s="161">
        <v>0.14069408</v>
      </c>
      <c r="N1024" s="161">
        <v>2.1184733000000001E-2</v>
      </c>
      <c r="O1024" s="161">
        <v>8.0830081000000005E-3</v>
      </c>
      <c r="P1024" s="161">
        <v>0</v>
      </c>
      <c r="Q1024" s="161">
        <v>5.8109349999999997E-2</v>
      </c>
      <c r="R1024" s="161">
        <v>8.2465826000000006E-2</v>
      </c>
      <c r="T1024" s="89">
        <f t="shared" si="188"/>
        <v>6.7523780172413792</v>
      </c>
    </row>
    <row r="1025" spans="1:20">
      <c r="A1025" s="29" t="s">
        <v>52</v>
      </c>
      <c r="B1025" s="194" t="s">
        <v>3861</v>
      </c>
      <c r="C1025" s="87">
        <f t="shared" si="184"/>
        <v>1.1740510983000001</v>
      </c>
      <c r="D1025" s="90">
        <f t="shared" si="185"/>
        <v>3.5172459499999996E-2</v>
      </c>
      <c r="E1025" s="90">
        <f t="shared" si="186"/>
        <v>0.90976570099999998</v>
      </c>
      <c r="F1025" s="91">
        <f t="shared" si="187"/>
        <v>0.14701815979999999</v>
      </c>
      <c r="G1025" s="192">
        <v>8.2094777999999993E-2</v>
      </c>
      <c r="H1025" s="161">
        <v>3.7239431000000003E-2</v>
      </c>
      <c r="I1025" s="161">
        <v>0.23848886</v>
      </c>
      <c r="J1025" s="161">
        <v>2.3161283000000001E-2</v>
      </c>
      <c r="K1025" s="161">
        <v>8.4885694999999994E-3</v>
      </c>
      <c r="L1025" s="161">
        <v>3.5226070000000001E-3</v>
      </c>
      <c r="M1025" s="161">
        <v>0.63403741000000002</v>
      </c>
      <c r="N1025" s="161">
        <v>1.2290989E-2</v>
      </c>
      <c r="O1025" s="161">
        <v>3.7024288000000001E-3</v>
      </c>
      <c r="P1025" s="161">
        <v>0</v>
      </c>
      <c r="Q1025" s="161">
        <v>9.8361119999999993E-3</v>
      </c>
      <c r="R1025" s="161">
        <v>0.12118863000000001</v>
      </c>
      <c r="T1025" s="89">
        <f t="shared" si="188"/>
        <v>0.70771360344827572</v>
      </c>
    </row>
    <row r="1026" spans="1:20">
      <c r="A1026" s="29" t="s">
        <v>52</v>
      </c>
      <c r="B1026" s="194" t="s">
        <v>3862</v>
      </c>
      <c r="C1026" s="87">
        <f t="shared" si="184"/>
        <v>1.0955218765000001</v>
      </c>
      <c r="D1026" s="90">
        <f t="shared" si="185"/>
        <v>3.2681148100000001E-2</v>
      </c>
      <c r="E1026" s="90">
        <f t="shared" si="186"/>
        <v>0.85415701700000002</v>
      </c>
      <c r="F1026" s="91">
        <f t="shared" si="187"/>
        <v>0.13285307839999999</v>
      </c>
      <c r="G1026" s="192">
        <v>7.5830632999999995E-2</v>
      </c>
      <c r="H1026" s="161">
        <v>3.4812166999999998E-2</v>
      </c>
      <c r="I1026" s="161">
        <v>0.21381689000000001</v>
      </c>
      <c r="J1026" s="161">
        <v>2.1200749000000001E-2</v>
      </c>
      <c r="K1026" s="161">
        <v>7.7518689000000002E-3</v>
      </c>
      <c r="L1026" s="161">
        <v>3.7285301999999999E-3</v>
      </c>
      <c r="M1026" s="161">
        <v>0.60552795999999998</v>
      </c>
      <c r="N1026" s="161">
        <v>1.1557068E-2</v>
      </c>
      <c r="O1026" s="161">
        <v>3.5004845000000001E-3</v>
      </c>
      <c r="P1026" s="161">
        <v>0</v>
      </c>
      <c r="Q1026" s="161">
        <v>8.9244658999999994E-3</v>
      </c>
      <c r="R1026" s="161">
        <v>0.10887106000000001</v>
      </c>
      <c r="T1026" s="89">
        <f t="shared" si="188"/>
        <v>0.65371235344827583</v>
      </c>
    </row>
    <row r="1027" spans="1:20">
      <c r="A1027" s="29" t="s">
        <v>52</v>
      </c>
      <c r="B1027" s="194" t="s">
        <v>3863</v>
      </c>
      <c r="C1027" s="87">
        <f t="shared" si="184"/>
        <v>0.59041423749999999</v>
      </c>
      <c r="D1027" s="90">
        <f t="shared" si="185"/>
        <v>1.6656790599999999E-2</v>
      </c>
      <c r="E1027" s="90">
        <f t="shared" si="186"/>
        <v>0.49647651299999995</v>
      </c>
      <c r="F1027" s="91">
        <f t="shared" si="187"/>
        <v>4.1741898900000005E-2</v>
      </c>
      <c r="G1027" s="192">
        <v>3.5539034999999997E-2</v>
      </c>
      <c r="H1027" s="161">
        <v>1.9199760999999999E-2</v>
      </c>
      <c r="I1027" s="161">
        <v>5.5124342E-2</v>
      </c>
      <c r="J1027" s="161">
        <v>8.5904038999999998E-3</v>
      </c>
      <c r="K1027" s="161">
        <v>3.0133377999999999E-3</v>
      </c>
      <c r="L1027" s="161">
        <v>5.0530489E-3</v>
      </c>
      <c r="M1027" s="161">
        <v>0.42215240999999998</v>
      </c>
      <c r="N1027" s="161">
        <v>6.8364122000000001E-3</v>
      </c>
      <c r="O1027" s="161">
        <v>2.2015588E-3</v>
      </c>
      <c r="P1027" s="161">
        <v>0</v>
      </c>
      <c r="Q1027" s="161">
        <v>3.0606678999999999E-3</v>
      </c>
      <c r="R1027" s="161">
        <v>2.9643260000000001E-2</v>
      </c>
      <c r="T1027" s="89">
        <f t="shared" si="188"/>
        <v>0.30637099137931029</v>
      </c>
    </row>
    <row r="1028" spans="1:20">
      <c r="A1028" s="29" t="s">
        <v>52</v>
      </c>
      <c r="B1028" s="194" t="s">
        <v>3864</v>
      </c>
      <c r="C1028" s="87">
        <f t="shared" si="184"/>
        <v>0.29951402259999999</v>
      </c>
      <c r="D1028" s="90">
        <f t="shared" si="185"/>
        <v>1.5453777599999999E-2</v>
      </c>
      <c r="E1028" s="90">
        <f t="shared" si="186"/>
        <v>0.23074779810000001</v>
      </c>
      <c r="F1028" s="91">
        <f t="shared" si="187"/>
        <v>1.4345235899999999E-2</v>
      </c>
      <c r="G1028" s="192">
        <v>3.8967211000000002E-2</v>
      </c>
      <c r="H1028" s="161">
        <v>5.7884998000000002E-3</v>
      </c>
      <c r="I1028" s="161">
        <v>0.22266183000000001</v>
      </c>
      <c r="J1028" s="161">
        <v>1.0172990999999999E-2</v>
      </c>
      <c r="K1028" s="161">
        <v>1.9014603000000001E-3</v>
      </c>
      <c r="L1028" s="161">
        <v>3.3793262999999999E-3</v>
      </c>
      <c r="M1028" s="161">
        <v>2.2974683000000001E-3</v>
      </c>
      <c r="N1028" s="161">
        <v>2.8200488999999998E-3</v>
      </c>
      <c r="O1028" s="161">
        <v>1.1188357999999999E-3</v>
      </c>
      <c r="P1028" s="161">
        <v>0</v>
      </c>
      <c r="Q1028" s="161">
        <v>9.3370981999999995E-3</v>
      </c>
      <c r="R1028" s="161">
        <v>1.069253E-3</v>
      </c>
      <c r="T1028" s="89">
        <f t="shared" si="188"/>
        <v>0.33592423275862071</v>
      </c>
    </row>
    <row r="1029" spans="1:20">
      <c r="A1029" s="29" t="s">
        <v>52</v>
      </c>
      <c r="B1029" s="194" t="s">
        <v>3865</v>
      </c>
      <c r="C1029" s="87">
        <f t="shared" si="184"/>
        <v>0.27402872324999999</v>
      </c>
      <c r="D1029" s="90">
        <f t="shared" si="185"/>
        <v>2.4693827599999999E-2</v>
      </c>
      <c r="E1029" s="90">
        <f t="shared" si="186"/>
        <v>7.8033996800000005E-2</v>
      </c>
      <c r="F1029" s="91">
        <f t="shared" si="187"/>
        <v>0.13971246185</v>
      </c>
      <c r="G1029" s="192">
        <v>3.1588436999999997E-2</v>
      </c>
      <c r="H1029" s="161">
        <v>6.2346965999999998E-3</v>
      </c>
      <c r="I1029" s="161">
        <v>6.9307518999999998E-2</v>
      </c>
      <c r="J1029" s="161">
        <v>8.5295388999999996E-3</v>
      </c>
      <c r="K1029" s="161">
        <v>5.0033867000000001E-3</v>
      </c>
      <c r="L1029" s="161">
        <v>1.1160902E-2</v>
      </c>
      <c r="M1029" s="161">
        <v>2.4917811999999998E-3</v>
      </c>
      <c r="N1029" s="161">
        <v>5.1863876E-3</v>
      </c>
      <c r="O1029" s="161">
        <v>6.1473395000000001E-4</v>
      </c>
      <c r="P1029" s="161">
        <v>0</v>
      </c>
      <c r="Q1029" s="161">
        <v>2.6037603000000002E-3</v>
      </c>
      <c r="R1029" s="161">
        <v>0.13130758000000001</v>
      </c>
      <c r="T1029" s="89">
        <f t="shared" si="188"/>
        <v>0.2723141120689655</v>
      </c>
    </row>
    <row r="1030" spans="1:20">
      <c r="A1030" s="29" t="s">
        <v>52</v>
      </c>
      <c r="B1030" s="194" t="s">
        <v>3866</v>
      </c>
      <c r="C1030" s="87">
        <f t="shared" si="184"/>
        <v>0.89238803460000005</v>
      </c>
      <c r="D1030" s="90">
        <f t="shared" si="185"/>
        <v>6.2868083199999994E-2</v>
      </c>
      <c r="E1030" s="90">
        <f t="shared" si="186"/>
        <v>0.43940327000000001</v>
      </c>
      <c r="F1030" s="91">
        <f t="shared" si="187"/>
        <v>0.32943888040000002</v>
      </c>
      <c r="G1030" s="192">
        <v>6.0677801000000003E-2</v>
      </c>
      <c r="H1030" s="161">
        <v>1.076529E-2</v>
      </c>
      <c r="I1030" s="161">
        <v>0.20197733000000001</v>
      </c>
      <c r="J1030" s="161">
        <v>2.1116917999999998E-2</v>
      </c>
      <c r="K1030" s="161">
        <v>3.7701181999999999E-3</v>
      </c>
      <c r="L1030" s="161">
        <v>3.7981046999999997E-2</v>
      </c>
      <c r="M1030" s="161">
        <v>0.22666064999999999</v>
      </c>
      <c r="N1030" s="161">
        <v>8.5420675999999997E-3</v>
      </c>
      <c r="O1030" s="161">
        <v>4.8346928000000001E-3</v>
      </c>
      <c r="P1030" s="161">
        <v>0</v>
      </c>
      <c r="Q1030" s="161">
        <v>1.050773E-2</v>
      </c>
      <c r="R1030" s="161">
        <v>0.30555439000000001</v>
      </c>
      <c r="T1030" s="89">
        <f t="shared" si="188"/>
        <v>0.52308449137931035</v>
      </c>
    </row>
    <row r="1031" spans="1:20">
      <c r="A1031" s="29" t="s">
        <v>52</v>
      </c>
      <c r="B1031" s="194" t="s">
        <v>3867</v>
      </c>
      <c r="C1031" s="87">
        <f t="shared" si="184"/>
        <v>0.4129479351</v>
      </c>
      <c r="D1031" s="90">
        <f t="shared" si="185"/>
        <v>2.9119745299999999E-2</v>
      </c>
      <c r="E1031" s="90">
        <f t="shared" si="186"/>
        <v>0.17136639540000001</v>
      </c>
      <c r="F1031" s="91">
        <f t="shared" si="187"/>
        <v>0.17390725140000002</v>
      </c>
      <c r="G1031" s="192">
        <v>3.8554542999999997E-2</v>
      </c>
      <c r="H1031" s="161">
        <v>6.7843113999999996E-3</v>
      </c>
      <c r="I1031" s="161">
        <v>0.10653528</v>
      </c>
      <c r="J1031" s="161">
        <v>1.1580880999999999E-2</v>
      </c>
      <c r="K1031" s="161">
        <v>3.2464862999999999E-3</v>
      </c>
      <c r="L1031" s="161">
        <v>1.4292378E-2</v>
      </c>
      <c r="M1031" s="161">
        <v>5.8046804E-2</v>
      </c>
      <c r="N1031" s="161">
        <v>6.3510414000000001E-3</v>
      </c>
      <c r="O1031" s="161">
        <v>2.8586114000000002E-3</v>
      </c>
      <c r="P1031" s="161">
        <v>0</v>
      </c>
      <c r="Q1031" s="161">
        <v>7.7156485999999996E-3</v>
      </c>
      <c r="R1031" s="161">
        <v>0.15698195000000001</v>
      </c>
      <c r="T1031" s="89">
        <f t="shared" si="188"/>
        <v>0.33236674999999993</v>
      </c>
    </row>
    <row r="1032" spans="1:20">
      <c r="A1032" s="29" t="s">
        <v>52</v>
      </c>
      <c r="B1032" s="194" t="s">
        <v>3868</v>
      </c>
      <c r="C1032" s="87">
        <f t="shared" si="184"/>
        <v>0.28490150780000001</v>
      </c>
      <c r="D1032" s="90">
        <f t="shared" si="185"/>
        <v>2.0096146500000002E-2</v>
      </c>
      <c r="E1032" s="90">
        <f t="shared" si="186"/>
        <v>0.1211456077</v>
      </c>
      <c r="F1032" s="91">
        <f t="shared" si="187"/>
        <v>0.11417516060000001</v>
      </c>
      <c r="G1032" s="192">
        <v>2.9484593E-2</v>
      </c>
      <c r="H1032" s="161">
        <v>5.2100347000000003E-3</v>
      </c>
      <c r="I1032" s="161">
        <v>9.2504689000000001E-2</v>
      </c>
      <c r="J1032" s="161">
        <v>9.2453277E-3</v>
      </c>
      <c r="K1032" s="161">
        <v>2.6841539000000002E-3</v>
      </c>
      <c r="L1032" s="161">
        <v>8.1666649000000004E-3</v>
      </c>
      <c r="M1032" s="161">
        <v>2.3430883999999999E-2</v>
      </c>
      <c r="N1032" s="161">
        <v>5.2868586000000004E-3</v>
      </c>
      <c r="O1032" s="161">
        <v>1.4457208E-3</v>
      </c>
      <c r="P1032" s="161">
        <v>0</v>
      </c>
      <c r="Q1032" s="161">
        <v>7.8623671999999995E-3</v>
      </c>
      <c r="R1032" s="161">
        <v>9.9580214E-2</v>
      </c>
      <c r="T1032" s="89">
        <f t="shared" si="188"/>
        <v>0.25417752586206893</v>
      </c>
    </row>
    <row r="1033" spans="1:20">
      <c r="A1033" s="29" t="s">
        <v>52</v>
      </c>
      <c r="B1033" s="194" t="s">
        <v>3869</v>
      </c>
      <c r="C1033" s="87">
        <f t="shared" si="184"/>
        <v>0.30565118740000002</v>
      </c>
      <c r="D1033" s="90">
        <f t="shared" si="185"/>
        <v>2.1582756600000003E-2</v>
      </c>
      <c r="E1033" s="90">
        <f t="shared" si="186"/>
        <v>7.8592740200000011E-2</v>
      </c>
      <c r="F1033" s="91">
        <f t="shared" si="187"/>
        <v>0.16702061560000001</v>
      </c>
      <c r="G1033" s="192">
        <v>3.8455074999999998E-2</v>
      </c>
      <c r="H1033" s="161">
        <v>6.6776804999999998E-3</v>
      </c>
      <c r="I1033" s="161">
        <v>6.7589232999999999E-2</v>
      </c>
      <c r="J1033" s="161">
        <v>9.1225074000000003E-3</v>
      </c>
      <c r="K1033" s="161">
        <v>3.7776653E-3</v>
      </c>
      <c r="L1033" s="161">
        <v>8.6825839000000005E-3</v>
      </c>
      <c r="M1033" s="161">
        <v>4.3258267000000003E-3</v>
      </c>
      <c r="N1033" s="161">
        <v>6.5958201999999997E-3</v>
      </c>
      <c r="O1033" s="161">
        <v>3.7747384999999999E-3</v>
      </c>
      <c r="P1033" s="161">
        <v>0</v>
      </c>
      <c r="Q1033" s="161">
        <v>5.7212469E-3</v>
      </c>
      <c r="R1033" s="161">
        <v>0.15092881</v>
      </c>
      <c r="T1033" s="89">
        <f t="shared" si="188"/>
        <v>0.3315092672413793</v>
      </c>
    </row>
    <row r="1034" spans="1:20">
      <c r="A1034" s="29" t="s">
        <v>52</v>
      </c>
      <c r="B1034" s="194" t="s">
        <v>3870</v>
      </c>
      <c r="C1034" s="87">
        <f t="shared" si="184"/>
        <v>0.11863202219000001</v>
      </c>
      <c r="D1034" s="90">
        <f t="shared" si="185"/>
        <v>5.5334128899999996E-3</v>
      </c>
      <c r="E1034" s="90">
        <f t="shared" si="186"/>
        <v>2.4561051800000001E-2</v>
      </c>
      <c r="F1034" s="91">
        <f t="shared" si="187"/>
        <v>7.4852580500000002E-2</v>
      </c>
      <c r="G1034" s="192">
        <v>1.3684976999999999E-2</v>
      </c>
      <c r="H1034" s="161">
        <v>2.2294034000000002E-3</v>
      </c>
      <c r="I1034" s="161">
        <v>2.0699788E-2</v>
      </c>
      <c r="J1034" s="161">
        <v>3.2997749E-3</v>
      </c>
      <c r="K1034" s="161">
        <v>7.2990079E-4</v>
      </c>
      <c r="L1034" s="161">
        <v>1.5037372000000001E-3</v>
      </c>
      <c r="M1034" s="161">
        <v>1.6318604000000001E-3</v>
      </c>
      <c r="N1034" s="161">
        <v>1.3980335999999999E-3</v>
      </c>
      <c r="O1034" s="161">
        <v>1.1397813E-3</v>
      </c>
      <c r="P1034" s="161">
        <v>0</v>
      </c>
      <c r="Q1034" s="161">
        <v>1.8869945999999999E-3</v>
      </c>
      <c r="R1034" s="161">
        <v>7.0427771E-2</v>
      </c>
      <c r="T1034" s="89">
        <f t="shared" si="188"/>
        <v>0.1179739396551724</v>
      </c>
    </row>
    <row r="1035" spans="1:20">
      <c r="A1035" s="29" t="s">
        <v>52</v>
      </c>
      <c r="B1035" s="194" t="s">
        <v>3871</v>
      </c>
      <c r="C1035" s="87">
        <f t="shared" si="184"/>
        <v>0.16092303916</v>
      </c>
      <c r="D1035" s="90">
        <f t="shared" si="185"/>
        <v>8.7126699000000009E-3</v>
      </c>
      <c r="E1035" s="90">
        <f t="shared" si="186"/>
        <v>5.4979586400000002E-2</v>
      </c>
      <c r="F1035" s="91">
        <f t="shared" si="187"/>
        <v>7.5945797859999997E-2</v>
      </c>
      <c r="G1035" s="192">
        <v>2.1284984999999999E-2</v>
      </c>
      <c r="H1035" s="161">
        <v>3.3076095000000002E-3</v>
      </c>
      <c r="I1035" s="161">
        <v>4.6821573999999998E-2</v>
      </c>
      <c r="J1035" s="161">
        <v>4.8941560000000002E-3</v>
      </c>
      <c r="K1035" s="161">
        <v>1.1811996E-3</v>
      </c>
      <c r="L1035" s="161">
        <v>2.6373143000000001E-3</v>
      </c>
      <c r="M1035" s="161">
        <v>4.8504029000000001E-3</v>
      </c>
      <c r="N1035" s="161">
        <v>2.3003711999999999E-3</v>
      </c>
      <c r="O1035" s="161">
        <v>8.0838136000000002E-4</v>
      </c>
      <c r="P1035" s="161">
        <v>0</v>
      </c>
      <c r="Q1035" s="161">
        <v>3.0424792999999999E-3</v>
      </c>
      <c r="R1035" s="161">
        <v>6.9794566000000002E-2</v>
      </c>
      <c r="T1035" s="89">
        <f t="shared" si="188"/>
        <v>0.18349124999999999</v>
      </c>
    </row>
    <row r="1036" spans="1:20">
      <c r="A1036" s="29" t="s">
        <v>52</v>
      </c>
      <c r="B1036" s="194" t="s">
        <v>3872</v>
      </c>
      <c r="C1036" s="87">
        <f t="shared" si="184"/>
        <v>0.26954686977999998</v>
      </c>
      <c r="D1036" s="90">
        <f t="shared" si="185"/>
        <v>1.26883156E-2</v>
      </c>
      <c r="E1036" s="90">
        <f t="shared" si="186"/>
        <v>8.6652949599999987E-2</v>
      </c>
      <c r="F1036" s="91">
        <f t="shared" si="187"/>
        <v>0.14313365958000002</v>
      </c>
      <c r="G1036" s="192">
        <v>2.7071945E-2</v>
      </c>
      <c r="H1036" s="161">
        <v>5.5552720999999996E-3</v>
      </c>
      <c r="I1036" s="161">
        <v>7.4043052999999998E-2</v>
      </c>
      <c r="J1036" s="161">
        <v>6.4410995000000002E-3</v>
      </c>
      <c r="K1036" s="161">
        <v>1.9465385E-3</v>
      </c>
      <c r="L1036" s="161">
        <v>4.3006776000000004E-3</v>
      </c>
      <c r="M1036" s="161">
        <v>7.0546245000000004E-3</v>
      </c>
      <c r="N1036" s="161">
        <v>4.1939248000000002E-3</v>
      </c>
      <c r="O1036" s="161">
        <v>9.9320267999999999E-4</v>
      </c>
      <c r="P1036" s="161">
        <v>0</v>
      </c>
      <c r="Q1036" s="161">
        <v>5.0667721000000002E-3</v>
      </c>
      <c r="R1036" s="161">
        <v>0.13287976000000001</v>
      </c>
      <c r="T1036" s="89">
        <f t="shared" si="188"/>
        <v>0.23337883620689653</v>
      </c>
    </row>
    <row r="1037" spans="1:20">
      <c r="A1037" s="29" t="s">
        <v>52</v>
      </c>
      <c r="B1037" s="194" t="s">
        <v>3873</v>
      </c>
      <c r="C1037" s="87">
        <f t="shared" si="184"/>
        <v>8.5712878760000014E-2</v>
      </c>
      <c r="D1037" s="90">
        <f t="shared" si="185"/>
        <v>7.49540481E-3</v>
      </c>
      <c r="E1037" s="90">
        <f t="shared" si="186"/>
        <v>5.0072292300000001E-2</v>
      </c>
      <c r="F1037" s="91">
        <f t="shared" si="187"/>
        <v>5.8346166499999999E-3</v>
      </c>
      <c r="G1037" s="192">
        <v>2.2310565000000001E-2</v>
      </c>
      <c r="H1037" s="161">
        <v>1.9425136000000001E-3</v>
      </c>
      <c r="I1037" s="161">
        <v>4.2584041000000003E-2</v>
      </c>
      <c r="J1037" s="161">
        <v>4.7568098999999997E-3</v>
      </c>
      <c r="K1037" s="161">
        <v>7.9559271E-4</v>
      </c>
      <c r="L1037" s="161">
        <v>1.9430021999999999E-3</v>
      </c>
      <c r="M1037" s="161">
        <v>5.5457377E-3</v>
      </c>
      <c r="N1037" s="161">
        <v>1.1446908999999999E-3</v>
      </c>
      <c r="O1037" s="161">
        <v>3.0078234999999999E-4</v>
      </c>
      <c r="P1037" s="161">
        <v>0</v>
      </c>
      <c r="Q1037" s="161">
        <v>1.9866253999999998E-3</v>
      </c>
      <c r="R1037" s="161">
        <v>2.4025180000000002E-3</v>
      </c>
      <c r="T1037" s="89">
        <f t="shared" si="188"/>
        <v>0.19233245689655173</v>
      </c>
    </row>
    <row r="1038" spans="1:20">
      <c r="A1038" s="29" t="s">
        <v>52</v>
      </c>
      <c r="B1038" s="194" t="s">
        <v>3874</v>
      </c>
      <c r="C1038" s="87">
        <f t="shared" si="184"/>
        <v>0.39898872248</v>
      </c>
      <c r="D1038" s="90">
        <f t="shared" si="185"/>
        <v>3.0506931000000001E-2</v>
      </c>
      <c r="E1038" s="90">
        <f t="shared" si="186"/>
        <v>0.21202552900000002</v>
      </c>
      <c r="F1038" s="91">
        <f t="shared" si="187"/>
        <v>9.1108570479999998E-2</v>
      </c>
      <c r="G1038" s="192">
        <v>6.5347691999999999E-2</v>
      </c>
      <c r="H1038" s="161">
        <v>8.6563461999999997E-3</v>
      </c>
      <c r="I1038" s="161">
        <v>0.19512454000000001</v>
      </c>
      <c r="J1038" s="161">
        <v>1.9362988000000001E-2</v>
      </c>
      <c r="K1038" s="161">
        <v>5.1953238000000002E-3</v>
      </c>
      <c r="L1038" s="161">
        <v>5.9486191999999997E-3</v>
      </c>
      <c r="M1038" s="161">
        <v>8.2446428000000002E-3</v>
      </c>
      <c r="N1038" s="161">
        <v>4.4333645000000001E-3</v>
      </c>
      <c r="O1038" s="161">
        <v>7.6776087999999999E-4</v>
      </c>
      <c r="P1038" s="161">
        <v>0</v>
      </c>
      <c r="Q1038" s="161">
        <v>8.6014180999999992E-3</v>
      </c>
      <c r="R1038" s="161">
        <v>7.7306026999999999E-2</v>
      </c>
      <c r="T1038" s="89">
        <f t="shared" si="188"/>
        <v>0.56334217241379303</v>
      </c>
    </row>
    <row r="1039" spans="1:20">
      <c r="A1039" s="29" t="s">
        <v>52</v>
      </c>
      <c r="B1039" s="194" t="s">
        <v>3875</v>
      </c>
      <c r="C1039" s="87">
        <f t="shared" si="184"/>
        <v>0.12292068616</v>
      </c>
      <c r="D1039" s="90">
        <f t="shared" si="185"/>
        <v>5.7066534599999998E-3</v>
      </c>
      <c r="E1039" s="90">
        <f t="shared" si="186"/>
        <v>2.8557008700000001E-2</v>
      </c>
      <c r="F1039" s="91">
        <f t="shared" si="187"/>
        <v>7.4633053000000005E-2</v>
      </c>
      <c r="G1039" s="192">
        <v>1.4023971E-2</v>
      </c>
      <c r="H1039" s="161">
        <v>2.2361413000000002E-3</v>
      </c>
      <c r="I1039" s="161">
        <v>2.4467979000000001E-2</v>
      </c>
      <c r="J1039" s="161">
        <v>3.4326820999999999E-3</v>
      </c>
      <c r="K1039" s="161">
        <v>7.5765095999999997E-4</v>
      </c>
      <c r="L1039" s="161">
        <v>1.5163204E-3</v>
      </c>
      <c r="M1039" s="161">
        <v>1.8528883999999999E-3</v>
      </c>
      <c r="N1039" s="161">
        <v>1.3090001000000001E-3</v>
      </c>
      <c r="O1039" s="161">
        <v>1.1529136E-3</v>
      </c>
      <c r="P1039" s="161">
        <v>0</v>
      </c>
      <c r="Q1039" s="161">
        <v>2.3224932999999998E-3</v>
      </c>
      <c r="R1039" s="161">
        <v>6.9848646E-2</v>
      </c>
      <c r="T1039" s="89">
        <f t="shared" si="188"/>
        <v>0.12089630172413793</v>
      </c>
    </row>
    <row r="1040" spans="1:20">
      <c r="A1040" s="29" t="s">
        <v>52</v>
      </c>
      <c r="B1040" s="194" t="s">
        <v>3876</v>
      </c>
      <c r="C1040" s="87">
        <f t="shared" si="184"/>
        <v>0.21306535050000003</v>
      </c>
      <c r="D1040" s="90">
        <f t="shared" si="185"/>
        <v>1.3804703400000002E-2</v>
      </c>
      <c r="E1040" s="90">
        <f t="shared" si="186"/>
        <v>8.8465096600000001E-2</v>
      </c>
      <c r="F1040" s="91">
        <f t="shared" si="187"/>
        <v>8.0012813500000002E-2</v>
      </c>
      <c r="G1040" s="192">
        <v>3.0782737000000001E-2</v>
      </c>
      <c r="H1040" s="161">
        <v>4.3325346999999997E-3</v>
      </c>
      <c r="I1040" s="161">
        <v>8.0192570000000005E-2</v>
      </c>
      <c r="J1040" s="161">
        <v>8.6344147000000007E-3</v>
      </c>
      <c r="K1040" s="161">
        <v>2.2066870000000001E-3</v>
      </c>
      <c r="L1040" s="161">
        <v>2.9636017E-3</v>
      </c>
      <c r="M1040" s="161">
        <v>3.9399919000000002E-3</v>
      </c>
      <c r="N1040" s="161">
        <v>2.3292006999999998E-3</v>
      </c>
      <c r="O1040" s="161">
        <v>1.0271493999999999E-3</v>
      </c>
      <c r="P1040" s="161">
        <v>0</v>
      </c>
      <c r="Q1040" s="161">
        <v>4.3727543999999997E-3</v>
      </c>
      <c r="R1040" s="161">
        <v>7.2283709000000002E-2</v>
      </c>
      <c r="T1040" s="89">
        <f t="shared" si="188"/>
        <v>0.2653684224137931</v>
      </c>
    </row>
    <row r="1041" spans="1:20">
      <c r="A1041" s="29" t="s">
        <v>52</v>
      </c>
      <c r="B1041" s="194" t="s">
        <v>3877</v>
      </c>
      <c r="C1041" s="87">
        <f t="shared" si="184"/>
        <v>0.72844713930000005</v>
      </c>
      <c r="D1041" s="90">
        <f t="shared" si="185"/>
        <v>3.8608530000000002E-2</v>
      </c>
      <c r="E1041" s="90">
        <f t="shared" si="186"/>
        <v>0.29043935900000001</v>
      </c>
      <c r="F1041" s="91">
        <f t="shared" si="187"/>
        <v>0.3096254973</v>
      </c>
      <c r="G1041" s="192">
        <v>8.9773752999999998E-2</v>
      </c>
      <c r="H1041" s="161">
        <v>1.1775832999999999E-2</v>
      </c>
      <c r="I1041" s="161">
        <v>0.24354143</v>
      </c>
      <c r="J1041" s="161">
        <v>2.3853481999999999E-2</v>
      </c>
      <c r="K1041" s="161">
        <v>5.2993735999999998E-3</v>
      </c>
      <c r="L1041" s="161">
        <v>9.4556744000000009E-3</v>
      </c>
      <c r="M1041" s="161">
        <v>3.5122095999999998E-2</v>
      </c>
      <c r="N1041" s="161">
        <v>9.4087478000000006E-3</v>
      </c>
      <c r="O1041" s="161">
        <v>1.9544409999999999E-3</v>
      </c>
      <c r="P1041" s="161">
        <v>0</v>
      </c>
      <c r="Q1041" s="161">
        <v>7.9770585000000001E-3</v>
      </c>
      <c r="R1041" s="161">
        <v>0.29028524999999999</v>
      </c>
      <c r="T1041" s="89">
        <f t="shared" si="188"/>
        <v>0.77391166379310339</v>
      </c>
    </row>
    <row r="1042" spans="1:20">
      <c r="A1042" s="29" t="s">
        <v>52</v>
      </c>
      <c r="B1042" s="194" t="s">
        <v>3878</v>
      </c>
      <c r="C1042" s="87">
        <f t="shared" si="184"/>
        <v>1.0344589252999998</v>
      </c>
      <c r="D1042" s="90">
        <f t="shared" si="185"/>
        <v>5.7665073900000002E-2</v>
      </c>
      <c r="E1042" s="90">
        <f t="shared" si="186"/>
        <v>0.31332507499999995</v>
      </c>
      <c r="F1042" s="91">
        <f t="shared" si="187"/>
        <v>0.54655508639999995</v>
      </c>
      <c r="G1042" s="192">
        <v>0.11691369</v>
      </c>
      <c r="H1042" s="161">
        <v>1.7571461999999999E-2</v>
      </c>
      <c r="I1042" s="161">
        <v>0.25963294999999997</v>
      </c>
      <c r="J1042" s="161">
        <v>3.6400567000000002E-2</v>
      </c>
      <c r="K1042" s="161">
        <v>7.5604158999999999E-3</v>
      </c>
      <c r="L1042" s="161">
        <v>1.3704091E-2</v>
      </c>
      <c r="M1042" s="161">
        <v>3.6120662999999997E-2</v>
      </c>
      <c r="N1042" s="161">
        <v>1.2768608000000001E-2</v>
      </c>
      <c r="O1042" s="161">
        <v>2.2659798999999999E-3</v>
      </c>
      <c r="P1042" s="161">
        <v>0</v>
      </c>
      <c r="Q1042" s="161">
        <v>9.1453084999999993E-3</v>
      </c>
      <c r="R1042" s="161">
        <v>0.52237518999999999</v>
      </c>
      <c r="T1042" s="89">
        <f t="shared" si="188"/>
        <v>1.0078766379310344</v>
      </c>
    </row>
    <row r="1043" spans="1:20">
      <c r="A1043" s="29" t="s">
        <v>52</v>
      </c>
      <c r="B1043" s="194" t="s">
        <v>3879</v>
      </c>
      <c r="C1043" s="87">
        <f t="shared" si="184"/>
        <v>0.5723858249999999</v>
      </c>
      <c r="D1043" s="90">
        <f t="shared" si="185"/>
        <v>1.9148862400000001E-2</v>
      </c>
      <c r="E1043" s="90">
        <f t="shared" si="186"/>
        <v>0.23600335359999999</v>
      </c>
      <c r="F1043" s="91">
        <f t="shared" si="187"/>
        <v>0.26899972699999997</v>
      </c>
      <c r="G1043" s="192">
        <v>4.8233881999999999E-2</v>
      </c>
      <c r="H1043" s="161">
        <v>7.8959726000000004E-3</v>
      </c>
      <c r="I1043" s="161">
        <v>0.20238882999999999</v>
      </c>
      <c r="J1043" s="161">
        <v>9.6711391999999997E-3</v>
      </c>
      <c r="K1043" s="161">
        <v>3.0863506000000001E-3</v>
      </c>
      <c r="L1043" s="161">
        <v>6.3913726000000004E-3</v>
      </c>
      <c r="M1043" s="161">
        <v>2.5718550999999999E-2</v>
      </c>
      <c r="N1043" s="161">
        <v>6.6248981999999998E-3</v>
      </c>
      <c r="O1043" s="161">
        <v>1.5696315000000001E-3</v>
      </c>
      <c r="P1043" s="161">
        <v>0</v>
      </c>
      <c r="Q1043" s="161">
        <v>7.1789373000000004E-3</v>
      </c>
      <c r="R1043" s="161">
        <v>0.25362625999999999</v>
      </c>
      <c r="T1043" s="89">
        <f t="shared" si="188"/>
        <v>0.41580932758620687</v>
      </c>
    </row>
    <row r="1044" spans="1:20">
      <c r="A1044" s="29" t="s">
        <v>52</v>
      </c>
      <c r="B1044" s="194" t="s">
        <v>3880</v>
      </c>
      <c r="C1044" s="87">
        <f t="shared" si="184"/>
        <v>0.70670009619999996</v>
      </c>
      <c r="D1044" s="90">
        <f t="shared" si="185"/>
        <v>5.6740490799999994E-2</v>
      </c>
      <c r="E1044" s="90">
        <f t="shared" si="186"/>
        <v>0.374359732</v>
      </c>
      <c r="F1044" s="91">
        <f t="shared" si="187"/>
        <v>0.1323456734</v>
      </c>
      <c r="G1044" s="192">
        <v>0.1432542</v>
      </c>
      <c r="H1044" s="161">
        <v>1.3212697000000001E-2</v>
      </c>
      <c r="I1044" s="161">
        <v>0.30830368000000002</v>
      </c>
      <c r="J1044" s="161">
        <v>3.8532039999999997E-2</v>
      </c>
      <c r="K1044" s="161">
        <v>7.2589767999999997E-3</v>
      </c>
      <c r="L1044" s="161">
        <v>1.0949474000000001E-2</v>
      </c>
      <c r="M1044" s="161">
        <v>5.2843355000000002E-2</v>
      </c>
      <c r="N1044" s="161">
        <v>1.1311158999999999E-2</v>
      </c>
      <c r="O1044" s="161">
        <v>2.3842524E-3</v>
      </c>
      <c r="P1044" s="161">
        <v>0</v>
      </c>
      <c r="Q1044" s="161">
        <v>8.2987819999999993E-3</v>
      </c>
      <c r="R1044" s="161">
        <v>0.11035148</v>
      </c>
      <c r="T1044" s="89">
        <f t="shared" si="188"/>
        <v>1.23495</v>
      </c>
    </row>
    <row r="1045" spans="1:20">
      <c r="A1045" s="29" t="s">
        <v>52</v>
      </c>
      <c r="B1045" s="194" t="s">
        <v>3881</v>
      </c>
      <c r="C1045" s="87">
        <f t="shared" si="184"/>
        <v>0.18266932170000003</v>
      </c>
      <c r="D1045" s="90">
        <f t="shared" si="185"/>
        <v>1.29965298E-2</v>
      </c>
      <c r="E1045" s="90">
        <f t="shared" si="186"/>
        <v>8.6732247000000012E-2</v>
      </c>
      <c r="F1045" s="91">
        <f t="shared" si="187"/>
        <v>5.50992379E-2</v>
      </c>
      <c r="G1045" s="192">
        <v>2.7841306999999999E-2</v>
      </c>
      <c r="H1045" s="161">
        <v>4.2711145000000001E-3</v>
      </c>
      <c r="I1045" s="161">
        <v>8.0596398E-2</v>
      </c>
      <c r="J1045" s="161">
        <v>7.7826791000000003E-3</v>
      </c>
      <c r="K1045" s="161">
        <v>1.7431415000000001E-3</v>
      </c>
      <c r="L1045" s="161">
        <v>3.4707091999999998E-3</v>
      </c>
      <c r="M1045" s="161">
        <v>1.8647345E-3</v>
      </c>
      <c r="N1045" s="161">
        <v>2.7012778E-3</v>
      </c>
      <c r="O1045" s="161">
        <v>1.3626720999999999E-3</v>
      </c>
      <c r="P1045" s="161">
        <v>0</v>
      </c>
      <c r="Q1045" s="161">
        <v>1.3761621E-2</v>
      </c>
      <c r="R1045" s="161">
        <v>3.7273667000000003E-2</v>
      </c>
      <c r="T1045" s="89">
        <f t="shared" si="188"/>
        <v>0.24001126724137928</v>
      </c>
    </row>
    <row r="1046" spans="1:20">
      <c r="A1046" s="29" t="s">
        <v>52</v>
      </c>
      <c r="B1046" s="194" t="s">
        <v>3882</v>
      </c>
      <c r="C1046" s="87">
        <f t="shared" si="184"/>
        <v>0.20805472470000003</v>
      </c>
      <c r="D1046" s="90">
        <f t="shared" si="185"/>
        <v>1.5234174700000002E-2</v>
      </c>
      <c r="E1046" s="90">
        <f t="shared" si="186"/>
        <v>0.1077968554</v>
      </c>
      <c r="F1046" s="91">
        <f t="shared" si="187"/>
        <v>5.2628493599999999E-2</v>
      </c>
      <c r="G1046" s="192">
        <v>3.2395200999999998E-2</v>
      </c>
      <c r="H1046" s="161">
        <v>5.1106670000000002E-3</v>
      </c>
      <c r="I1046" s="161">
        <v>0.10013347</v>
      </c>
      <c r="J1046" s="161">
        <v>9.1489381000000002E-3</v>
      </c>
      <c r="K1046" s="161">
        <v>1.9391612000000001E-3</v>
      </c>
      <c r="L1046" s="161">
        <v>4.1460754000000001E-3</v>
      </c>
      <c r="M1046" s="161">
        <v>2.5527184E-3</v>
      </c>
      <c r="N1046" s="161">
        <v>3.0529049999999999E-3</v>
      </c>
      <c r="O1046" s="161">
        <v>1.3673795999999999E-3</v>
      </c>
      <c r="P1046" s="161">
        <v>0</v>
      </c>
      <c r="Q1046" s="161">
        <v>1.4461767E-2</v>
      </c>
      <c r="R1046" s="161">
        <v>3.3746442000000001E-2</v>
      </c>
      <c r="T1046" s="89">
        <f t="shared" si="188"/>
        <v>0.279268974137931</v>
      </c>
    </row>
    <row r="1047" spans="1:20">
      <c r="A1047" s="29" t="s">
        <v>52</v>
      </c>
      <c r="B1047" s="194" t="s">
        <v>3883</v>
      </c>
      <c r="C1047" s="87">
        <f t="shared" si="184"/>
        <v>0.26675848339999997</v>
      </c>
      <c r="D1047" s="90">
        <f t="shared" si="185"/>
        <v>2.0408728500000001E-2</v>
      </c>
      <c r="E1047" s="90">
        <f t="shared" si="186"/>
        <v>0.1565087734</v>
      </c>
      <c r="F1047" s="91">
        <f t="shared" si="187"/>
        <v>4.6914898499999996E-2</v>
      </c>
      <c r="G1047" s="192">
        <v>4.2926082999999997E-2</v>
      </c>
      <c r="H1047" s="161">
        <v>7.0521320999999996E-3</v>
      </c>
      <c r="I1047" s="161">
        <v>0.14531295999999999</v>
      </c>
      <c r="J1047" s="161">
        <v>1.2308411999999999E-2</v>
      </c>
      <c r="K1047" s="161">
        <v>2.3924568000000001E-3</v>
      </c>
      <c r="L1047" s="161">
        <v>5.7078596999999998E-3</v>
      </c>
      <c r="M1047" s="161">
        <v>4.1436813000000003E-3</v>
      </c>
      <c r="N1047" s="161">
        <v>3.8660427999999999E-3</v>
      </c>
      <c r="O1047" s="161">
        <v>1.3782657000000001E-3</v>
      </c>
      <c r="P1047" s="161">
        <v>0</v>
      </c>
      <c r="Q1047" s="161">
        <v>1.6080856000000001E-2</v>
      </c>
      <c r="R1047" s="161">
        <v>2.5589733999999999E-2</v>
      </c>
      <c r="T1047" s="89">
        <f t="shared" si="188"/>
        <v>0.37005243965517237</v>
      </c>
    </row>
    <row r="1048" spans="1:20">
      <c r="A1048" s="29" t="s">
        <v>52</v>
      </c>
      <c r="B1048" s="194" t="s">
        <v>3884</v>
      </c>
      <c r="C1048" s="87">
        <f t="shared" si="184"/>
        <v>0.12957520311999998</v>
      </c>
      <c r="D1048" s="90">
        <f t="shared" si="185"/>
        <v>7.10864832E-3</v>
      </c>
      <c r="E1048" s="90">
        <f t="shared" si="186"/>
        <v>2.9842277800000001E-2</v>
      </c>
      <c r="F1048" s="91">
        <f t="shared" si="187"/>
        <v>7.4642990999999992E-2</v>
      </c>
      <c r="G1048" s="192">
        <v>1.7981285999999999E-2</v>
      </c>
      <c r="H1048" s="161">
        <v>2.1974463000000001E-3</v>
      </c>
      <c r="I1048" s="161">
        <v>2.5705121000000001E-2</v>
      </c>
      <c r="J1048" s="161">
        <v>4.3882629999999999E-3</v>
      </c>
      <c r="K1048" s="161">
        <v>7.5652222000000002E-4</v>
      </c>
      <c r="L1048" s="161">
        <v>1.9638631000000002E-3</v>
      </c>
      <c r="M1048" s="161">
        <v>1.9397105E-3</v>
      </c>
      <c r="N1048" s="161">
        <v>1.2177971000000001E-3</v>
      </c>
      <c r="O1048" s="161">
        <v>1.2083468E-3</v>
      </c>
      <c r="P1048" s="161">
        <v>0</v>
      </c>
      <c r="Q1048" s="161">
        <v>2.3332901000000001E-3</v>
      </c>
      <c r="R1048" s="161">
        <v>6.9883556999999999E-2</v>
      </c>
      <c r="T1048" s="89">
        <f t="shared" si="188"/>
        <v>0.15501108620689655</v>
      </c>
    </row>
    <row r="1049" spans="1:20">
      <c r="A1049" s="29" t="s">
        <v>52</v>
      </c>
      <c r="B1049" s="194" t="s">
        <v>3885</v>
      </c>
      <c r="C1049" s="87">
        <f t="shared" si="184"/>
        <v>0.10174701876</v>
      </c>
      <c r="D1049" s="90">
        <f t="shared" si="185"/>
        <v>5.21379007E-3</v>
      </c>
      <c r="E1049" s="90">
        <f t="shared" si="186"/>
        <v>3.2304579E-2</v>
      </c>
      <c r="F1049" s="91">
        <f t="shared" si="187"/>
        <v>5.148810669E-2</v>
      </c>
      <c r="G1049" s="192">
        <v>1.2740543E-2</v>
      </c>
      <c r="H1049" s="161">
        <v>1.5760991999999999E-3</v>
      </c>
      <c r="I1049" s="161">
        <v>2.384178E-2</v>
      </c>
      <c r="J1049" s="161">
        <v>3.2623089000000001E-3</v>
      </c>
      <c r="K1049" s="161">
        <v>5.9029187000000005E-4</v>
      </c>
      <c r="L1049" s="161">
        <v>1.3611892999999999E-3</v>
      </c>
      <c r="M1049" s="161">
        <v>6.8866997999999999E-3</v>
      </c>
      <c r="N1049" s="161">
        <v>9.4032364000000001E-4</v>
      </c>
      <c r="O1049" s="161">
        <v>7.7088605000000005E-4</v>
      </c>
      <c r="P1049" s="161">
        <v>0</v>
      </c>
      <c r="Q1049" s="161">
        <v>2.1802430000000001E-3</v>
      </c>
      <c r="R1049" s="161">
        <v>4.7596654000000002E-2</v>
      </c>
      <c r="T1049" s="89">
        <f t="shared" si="188"/>
        <v>0.1098322672413793</v>
      </c>
    </row>
    <row r="1050" spans="1:20">
      <c r="A1050" s="29" t="s">
        <v>52</v>
      </c>
      <c r="B1050" s="194" t="s">
        <v>3886</v>
      </c>
      <c r="C1050" s="87">
        <f t="shared" si="184"/>
        <v>0.11175162129999999</v>
      </c>
      <c r="D1050" s="90">
        <f t="shared" si="185"/>
        <v>4.0192087200000004E-3</v>
      </c>
      <c r="E1050" s="90">
        <f t="shared" si="186"/>
        <v>4.9997634799999996E-2</v>
      </c>
      <c r="F1050" s="91">
        <f t="shared" si="187"/>
        <v>4.6976310780000002E-2</v>
      </c>
      <c r="G1050" s="192">
        <v>1.0758467000000001E-2</v>
      </c>
      <c r="H1050" s="161">
        <v>1.5966488E-3</v>
      </c>
      <c r="I1050" s="161">
        <v>2.1457711000000001E-2</v>
      </c>
      <c r="J1050" s="161">
        <v>2.1468086999999999E-3</v>
      </c>
      <c r="K1050" s="161">
        <v>6.4411622000000001E-4</v>
      </c>
      <c r="L1050" s="161">
        <v>1.2282838E-3</v>
      </c>
      <c r="M1050" s="161">
        <v>2.6943274999999999E-2</v>
      </c>
      <c r="N1050" s="161">
        <v>1.1411148E-3</v>
      </c>
      <c r="O1050" s="161">
        <v>8.8695668000000004E-4</v>
      </c>
      <c r="P1050" s="161">
        <v>0</v>
      </c>
      <c r="Q1050" s="161">
        <v>2.1761142999999999E-3</v>
      </c>
      <c r="R1050" s="161">
        <v>4.2772125000000001E-2</v>
      </c>
      <c r="T1050" s="89">
        <f t="shared" si="188"/>
        <v>9.2745405172413795E-2</v>
      </c>
    </row>
    <row r="1051" spans="1:20">
      <c r="A1051" s="29" t="s">
        <v>52</v>
      </c>
      <c r="B1051" s="194" t="s">
        <v>3887</v>
      </c>
      <c r="C1051" s="87">
        <f t="shared" si="184"/>
        <v>6.1619751440000002E-2</v>
      </c>
      <c r="D1051" s="90">
        <f t="shared" si="185"/>
        <v>3.6259370599999998E-3</v>
      </c>
      <c r="E1051" s="90">
        <f t="shared" si="186"/>
        <v>2.452016533E-2</v>
      </c>
      <c r="F1051" s="91">
        <f t="shared" si="187"/>
        <v>2.593123495E-2</v>
      </c>
      <c r="G1051" s="192">
        <v>7.5424141000000004E-3</v>
      </c>
      <c r="H1051" s="161">
        <v>8.0389060999999998E-4</v>
      </c>
      <c r="I1051" s="161">
        <v>2.3018190000000001E-2</v>
      </c>
      <c r="J1051" s="161">
        <v>2.5662838999999998E-3</v>
      </c>
      <c r="K1051" s="161">
        <v>3.5421622000000001E-4</v>
      </c>
      <c r="L1051" s="161">
        <v>7.0543693999999997E-4</v>
      </c>
      <c r="M1051" s="161">
        <v>6.9808472000000002E-4</v>
      </c>
      <c r="N1051" s="161">
        <v>4.7857282E-4</v>
      </c>
      <c r="O1051" s="161">
        <v>1.6522132999999999E-4</v>
      </c>
      <c r="P1051" s="161">
        <v>0</v>
      </c>
      <c r="Q1051" s="161">
        <v>1.9956437999999999E-3</v>
      </c>
      <c r="R1051" s="161">
        <v>2.3291797E-2</v>
      </c>
      <c r="T1051" s="89">
        <f t="shared" si="188"/>
        <v>6.5020811206896553E-2</v>
      </c>
    </row>
    <row r="1052" spans="1:20">
      <c r="A1052" s="29" t="s">
        <v>52</v>
      </c>
      <c r="B1052" s="194" t="s">
        <v>3888</v>
      </c>
      <c r="C1052" s="87">
        <f t="shared" si="184"/>
        <v>6.7225518400000003E-2</v>
      </c>
      <c r="D1052" s="90">
        <f t="shared" si="185"/>
        <v>3.58377173E-3</v>
      </c>
      <c r="E1052" s="90">
        <f t="shared" si="186"/>
        <v>4.7325290200000002E-2</v>
      </c>
      <c r="F1052" s="91">
        <f t="shared" si="187"/>
        <v>5.34781947E-3</v>
      </c>
      <c r="G1052" s="192">
        <v>1.0968637E-2</v>
      </c>
      <c r="H1052" s="161">
        <v>1.1644419999999999E-3</v>
      </c>
      <c r="I1052" s="161">
        <v>4.4919480999999997E-2</v>
      </c>
      <c r="J1052" s="161">
        <v>2.3988734999999999E-3</v>
      </c>
      <c r="K1052" s="161">
        <v>4.5382499000000003E-4</v>
      </c>
      <c r="L1052" s="161">
        <v>7.3107323999999996E-4</v>
      </c>
      <c r="M1052" s="161">
        <v>1.2413672E-3</v>
      </c>
      <c r="N1052" s="161">
        <v>6.2397563999999997E-4</v>
      </c>
      <c r="O1052" s="161">
        <v>2.1237653000000001E-4</v>
      </c>
      <c r="P1052" s="161">
        <v>0</v>
      </c>
      <c r="Q1052" s="161">
        <v>2.2689848000000002E-3</v>
      </c>
      <c r="R1052" s="161">
        <v>2.2424824999999998E-3</v>
      </c>
      <c r="T1052" s="89">
        <f t="shared" si="188"/>
        <v>9.4557215517241375E-2</v>
      </c>
    </row>
    <row r="1053" spans="1:20">
      <c r="A1053" s="29" t="s">
        <v>52</v>
      </c>
      <c r="B1053" s="194" t="s">
        <v>3889</v>
      </c>
      <c r="C1053" s="87">
        <f t="shared" si="184"/>
        <v>7.7487766459999996E-2</v>
      </c>
      <c r="D1053" s="90">
        <f t="shared" si="185"/>
        <v>4.1238246799999998E-3</v>
      </c>
      <c r="E1053" s="90">
        <f t="shared" si="186"/>
        <v>4.7585846600000002E-2</v>
      </c>
      <c r="F1053" s="91">
        <f t="shared" si="187"/>
        <v>1.345805118E-2</v>
      </c>
      <c r="G1053" s="192">
        <v>1.2320044E-2</v>
      </c>
      <c r="H1053" s="161">
        <v>1.3360710999999999E-3</v>
      </c>
      <c r="I1053" s="161">
        <v>4.4186033999999999E-2</v>
      </c>
      <c r="J1053" s="161">
        <v>2.6591151000000001E-3</v>
      </c>
      <c r="K1053" s="161">
        <v>5.4587315000000005E-4</v>
      </c>
      <c r="L1053" s="161">
        <v>9.1883643000000004E-4</v>
      </c>
      <c r="M1053" s="161">
        <v>2.0637415000000002E-3</v>
      </c>
      <c r="N1053" s="161">
        <v>7.7970247999999999E-4</v>
      </c>
      <c r="O1053" s="161">
        <v>3.6941559999999999E-4</v>
      </c>
      <c r="P1053" s="161">
        <v>0</v>
      </c>
      <c r="Q1053" s="161">
        <v>2.3270847999999999E-3</v>
      </c>
      <c r="R1053" s="161">
        <v>9.9818483000000003E-3</v>
      </c>
      <c r="T1053" s="89">
        <f t="shared" si="188"/>
        <v>0.10620727586206896</v>
      </c>
    </row>
    <row r="1054" spans="1:20">
      <c r="A1054" s="29" t="s">
        <v>52</v>
      </c>
      <c r="B1054" s="194" t="s">
        <v>3890</v>
      </c>
      <c r="C1054" s="87">
        <f t="shared" si="184"/>
        <v>0.12110232071999999</v>
      </c>
      <c r="D1054" s="90">
        <f t="shared" si="185"/>
        <v>6.4190501200000003E-3</v>
      </c>
      <c r="E1054" s="90">
        <f t="shared" si="186"/>
        <v>4.8693210399999999E-2</v>
      </c>
      <c r="F1054" s="91">
        <f t="shared" si="187"/>
        <v>4.7926536199999994E-2</v>
      </c>
      <c r="G1054" s="192">
        <v>1.8063524000000001E-2</v>
      </c>
      <c r="H1054" s="161">
        <v>2.0654944999999999E-3</v>
      </c>
      <c r="I1054" s="161">
        <v>4.1068884E-2</v>
      </c>
      <c r="J1054" s="161">
        <v>3.7651423000000001E-3</v>
      </c>
      <c r="K1054" s="161">
        <v>9.3707782E-4</v>
      </c>
      <c r="L1054" s="161">
        <v>1.7168299999999999E-3</v>
      </c>
      <c r="M1054" s="161">
        <v>5.5588319000000001E-3</v>
      </c>
      <c r="N1054" s="161">
        <v>1.4415414999999999E-3</v>
      </c>
      <c r="O1054" s="161">
        <v>1.0368317E-3</v>
      </c>
      <c r="P1054" s="161">
        <v>0</v>
      </c>
      <c r="Q1054" s="161">
        <v>2.5740099999999998E-3</v>
      </c>
      <c r="R1054" s="161">
        <v>4.2874152999999998E-2</v>
      </c>
      <c r="T1054" s="89">
        <f t="shared" si="188"/>
        <v>0.15572003448275862</v>
      </c>
    </row>
    <row r="1055" spans="1:20">
      <c r="A1055" s="29" t="s">
        <v>52</v>
      </c>
      <c r="B1055" s="194" t="s">
        <v>3891</v>
      </c>
      <c r="C1055" s="87">
        <f t="shared" si="184"/>
        <v>0.28464523037</v>
      </c>
      <c r="D1055" s="90">
        <f t="shared" si="185"/>
        <v>1.2525428700000001E-2</v>
      </c>
      <c r="E1055" s="90">
        <f t="shared" si="186"/>
        <v>0.1326214147</v>
      </c>
      <c r="F1055" s="91">
        <f t="shared" si="187"/>
        <v>1.0398526969999999E-2</v>
      </c>
      <c r="G1055" s="192">
        <v>0.12909986000000001</v>
      </c>
      <c r="H1055" s="161">
        <v>1.8236802999999999E-3</v>
      </c>
      <c r="I1055" s="161">
        <v>0.12975048</v>
      </c>
      <c r="J1055" s="161">
        <v>7.9148644000000008E-3</v>
      </c>
      <c r="K1055" s="161">
        <v>3.2169753000000001E-3</v>
      </c>
      <c r="L1055" s="161">
        <v>1.393589E-3</v>
      </c>
      <c r="M1055" s="161">
        <v>1.0472544E-3</v>
      </c>
      <c r="N1055" s="161">
        <v>9.8278041000000003E-4</v>
      </c>
      <c r="O1055" s="161">
        <v>2.2416995999999999E-4</v>
      </c>
      <c r="P1055" s="161">
        <v>0</v>
      </c>
      <c r="Q1055" s="161">
        <v>2.9774491000000001E-3</v>
      </c>
      <c r="R1055" s="161">
        <v>6.2141274999999996E-3</v>
      </c>
      <c r="T1055" s="89">
        <f t="shared" si="188"/>
        <v>1.112929827586207</v>
      </c>
    </row>
    <row r="1056" spans="1:20">
      <c r="A1056" s="29" t="s">
        <v>52</v>
      </c>
      <c r="B1056" s="194" t="s">
        <v>3892</v>
      </c>
      <c r="C1056" s="87">
        <f t="shared" si="184"/>
        <v>0.40255128837999998</v>
      </c>
      <c r="D1056" s="90">
        <f t="shared" si="185"/>
        <v>1.6238382199999998E-2</v>
      </c>
      <c r="E1056" s="90">
        <f t="shared" si="186"/>
        <v>0.19294781389999999</v>
      </c>
      <c r="F1056" s="91">
        <f t="shared" si="187"/>
        <v>1.4760032280000002E-2</v>
      </c>
      <c r="G1056" s="192">
        <v>0.17860506000000001</v>
      </c>
      <c r="H1056" s="161">
        <v>1.9085354E-3</v>
      </c>
      <c r="I1056" s="161">
        <v>0.18962937999999999</v>
      </c>
      <c r="J1056" s="161">
        <v>1.0156304999999999E-2</v>
      </c>
      <c r="K1056" s="161">
        <v>4.2419919000000004E-3</v>
      </c>
      <c r="L1056" s="161">
        <v>1.8400853000000001E-3</v>
      </c>
      <c r="M1056" s="161">
        <v>1.4098985000000001E-3</v>
      </c>
      <c r="N1056" s="161">
        <v>9.8635547999999999E-4</v>
      </c>
      <c r="O1056" s="161">
        <v>2.4562459999999999E-4</v>
      </c>
      <c r="P1056" s="161">
        <v>0</v>
      </c>
      <c r="Q1056" s="161">
        <v>4.1178817000000001E-3</v>
      </c>
      <c r="R1056" s="161">
        <v>9.4101705000000004E-3</v>
      </c>
      <c r="T1056" s="89">
        <f t="shared" si="188"/>
        <v>1.5396987931034483</v>
      </c>
    </row>
    <row r="1057" spans="1:20">
      <c r="A1057" s="29" t="s">
        <v>52</v>
      </c>
      <c r="B1057" s="194" t="s">
        <v>3893</v>
      </c>
      <c r="C1057" s="87">
        <f t="shared" si="184"/>
        <v>0.10947053826</v>
      </c>
      <c r="D1057" s="90">
        <f t="shared" si="185"/>
        <v>7.0090403299999998E-3</v>
      </c>
      <c r="E1057" s="90">
        <f t="shared" si="186"/>
        <v>4.2993627649999998E-2</v>
      </c>
      <c r="F1057" s="91">
        <f t="shared" si="187"/>
        <v>3.9185762800000006E-3</v>
      </c>
      <c r="G1057" s="192">
        <v>5.5549293999999999E-2</v>
      </c>
      <c r="H1057" s="161">
        <v>1.6976099E-3</v>
      </c>
      <c r="I1057" s="161">
        <v>4.0787548999999999E-2</v>
      </c>
      <c r="J1057" s="161">
        <v>4.5847236E-3</v>
      </c>
      <c r="K1057" s="161">
        <v>1.6940936E-3</v>
      </c>
      <c r="L1057" s="161">
        <v>7.3022313000000003E-4</v>
      </c>
      <c r="M1057" s="161">
        <v>5.0846875000000002E-4</v>
      </c>
      <c r="N1057" s="161">
        <v>9.7746888999999991E-4</v>
      </c>
      <c r="O1057" s="161">
        <v>1.9229448999999999E-4</v>
      </c>
      <c r="P1057" s="161">
        <v>0</v>
      </c>
      <c r="Q1057" s="161">
        <v>1.2830921E-3</v>
      </c>
      <c r="R1057" s="161">
        <v>1.4657208000000001E-3</v>
      </c>
      <c r="T1057" s="89">
        <f t="shared" si="188"/>
        <v>0.47887322413793099</v>
      </c>
    </row>
    <row r="1058" spans="1:20">
      <c r="A1058" s="29" t="s">
        <v>52</v>
      </c>
      <c r="B1058" s="194" t="s">
        <v>3894</v>
      </c>
      <c r="C1058" s="87">
        <f t="shared" si="184"/>
        <v>0.31245257983000002</v>
      </c>
      <c r="D1058" s="90">
        <f t="shared" si="185"/>
        <v>3.0705333099999999E-2</v>
      </c>
      <c r="E1058" s="90">
        <f t="shared" si="186"/>
        <v>0.1340126643</v>
      </c>
      <c r="F1058" s="91">
        <f t="shared" si="187"/>
        <v>0.10032170442999999</v>
      </c>
      <c r="G1058" s="192">
        <v>4.7412877999999999E-2</v>
      </c>
      <c r="H1058" s="161">
        <v>7.0553033000000003E-3</v>
      </c>
      <c r="I1058" s="161">
        <v>0.11339305</v>
      </c>
      <c r="J1058" s="161">
        <v>1.9059231999999999E-2</v>
      </c>
      <c r="K1058" s="161">
        <v>4.3352412999999998E-3</v>
      </c>
      <c r="L1058" s="161">
        <v>7.3108597999999997E-3</v>
      </c>
      <c r="M1058" s="161">
        <v>1.3564311000000001E-2</v>
      </c>
      <c r="N1058" s="161">
        <v>6.0558890999999997E-3</v>
      </c>
      <c r="O1058" s="161">
        <v>7.7790992999999999E-4</v>
      </c>
      <c r="P1058" s="161">
        <v>0</v>
      </c>
      <c r="Q1058" s="161">
        <v>5.1504054000000004E-3</v>
      </c>
      <c r="R1058" s="161">
        <v>8.8337499999999999E-2</v>
      </c>
      <c r="T1058" s="89">
        <f t="shared" si="188"/>
        <v>0.40873170689655169</v>
      </c>
    </row>
    <row r="1059" spans="1:20">
      <c r="A1059" s="29" t="s">
        <v>52</v>
      </c>
      <c r="B1059" s="194" t="s">
        <v>3895</v>
      </c>
      <c r="C1059" s="87">
        <f t="shared" si="184"/>
        <v>0.19321943050000001</v>
      </c>
      <c r="D1059" s="90">
        <f t="shared" si="185"/>
        <v>9.2148163999999991E-3</v>
      </c>
      <c r="E1059" s="90">
        <f t="shared" si="186"/>
        <v>1.5133951400000002E-2</v>
      </c>
      <c r="F1059" s="91">
        <f t="shared" si="187"/>
        <v>0.15381081469999999</v>
      </c>
      <c r="G1059" s="192">
        <v>1.5059848000000001E-2</v>
      </c>
      <c r="H1059" s="161">
        <v>3.4398230999999999E-3</v>
      </c>
      <c r="I1059" s="161">
        <v>5.1421310000000003E-3</v>
      </c>
      <c r="J1059" s="161">
        <v>4.3450110000000002E-3</v>
      </c>
      <c r="K1059" s="161">
        <v>1.3439253E-3</v>
      </c>
      <c r="L1059" s="161">
        <v>3.5258800999999999E-3</v>
      </c>
      <c r="M1059" s="161">
        <v>6.5519973E-3</v>
      </c>
      <c r="N1059" s="161">
        <v>2.6857400999999999E-3</v>
      </c>
      <c r="O1059" s="161">
        <v>2.0730963000000001E-3</v>
      </c>
      <c r="P1059" s="161">
        <v>0</v>
      </c>
      <c r="Q1059" s="161">
        <v>2.8476383000000001E-3</v>
      </c>
      <c r="R1059" s="161">
        <v>0.14620433999999999</v>
      </c>
      <c r="T1059" s="89">
        <f t="shared" si="188"/>
        <v>0.12982627586206896</v>
      </c>
    </row>
    <row r="1060" spans="1:20">
      <c r="A1060" s="29" t="s">
        <v>52</v>
      </c>
      <c r="B1060" s="194" t="s">
        <v>3896</v>
      </c>
      <c r="C1060" s="87">
        <f t="shared" si="184"/>
        <v>0.17578479490000001</v>
      </c>
      <c r="D1060" s="90">
        <f t="shared" si="185"/>
        <v>1.0481702900000001E-2</v>
      </c>
      <c r="E1060" s="90">
        <f t="shared" si="186"/>
        <v>2.4670643999999999E-2</v>
      </c>
      <c r="F1060" s="91">
        <f t="shared" si="187"/>
        <v>0.123749082</v>
      </c>
      <c r="G1060" s="192">
        <v>1.6883366E-2</v>
      </c>
      <c r="H1060" s="161">
        <v>3.5801905999999998E-3</v>
      </c>
      <c r="I1060" s="161">
        <v>1.147023E-2</v>
      </c>
      <c r="J1060" s="161">
        <v>5.1762932999999999E-3</v>
      </c>
      <c r="K1060" s="161">
        <v>1.4924665E-3</v>
      </c>
      <c r="L1060" s="161">
        <v>3.8129431000000001E-3</v>
      </c>
      <c r="M1060" s="161">
        <v>9.6202234000000008E-3</v>
      </c>
      <c r="N1060" s="161">
        <v>2.9905470000000001E-3</v>
      </c>
      <c r="O1060" s="161">
        <v>1.5900719000000001E-3</v>
      </c>
      <c r="P1060" s="161">
        <v>0</v>
      </c>
      <c r="Q1060" s="161">
        <v>3.1646030999999998E-3</v>
      </c>
      <c r="R1060" s="161">
        <v>0.11600386</v>
      </c>
      <c r="T1060" s="89">
        <f t="shared" si="188"/>
        <v>0.14554625862068965</v>
      </c>
    </row>
    <row r="1061" spans="1:20">
      <c r="A1061" s="29" t="s">
        <v>52</v>
      </c>
      <c r="B1061" s="194" t="s">
        <v>3897</v>
      </c>
      <c r="C1061" s="87">
        <f t="shared" si="184"/>
        <v>0.13454129642000001</v>
      </c>
      <c r="D1061" s="90">
        <f t="shared" si="185"/>
        <v>1.0606792399999999E-2</v>
      </c>
      <c r="E1061" s="90">
        <f t="shared" si="186"/>
        <v>2.9697476100000002E-2</v>
      </c>
      <c r="F1061" s="91">
        <f t="shared" si="187"/>
        <v>7.7308872920000007E-2</v>
      </c>
      <c r="G1061" s="192">
        <v>1.6928155E-2</v>
      </c>
      <c r="H1061" s="161">
        <v>3.4764891000000002E-3</v>
      </c>
      <c r="I1061" s="161">
        <v>1.2008787E-2</v>
      </c>
      <c r="J1061" s="161">
        <v>5.1999943E-3</v>
      </c>
      <c r="K1061" s="161">
        <v>1.4622214E-3</v>
      </c>
      <c r="L1061" s="161">
        <v>3.9445766999999998E-3</v>
      </c>
      <c r="M1061" s="161">
        <v>1.4212199999999999E-2</v>
      </c>
      <c r="N1061" s="161">
        <v>3.1921064999999998E-3</v>
      </c>
      <c r="O1061" s="161">
        <v>8.8538121999999996E-4</v>
      </c>
      <c r="P1061" s="161">
        <v>0</v>
      </c>
      <c r="Q1061" s="161">
        <v>3.4886601999999998E-3</v>
      </c>
      <c r="R1061" s="161">
        <v>6.9742725000000005E-2</v>
      </c>
      <c r="T1061" s="89">
        <f t="shared" si="188"/>
        <v>0.14593237068965517</v>
      </c>
    </row>
    <row r="1062" spans="1:20">
      <c r="A1062" s="29" t="s">
        <v>52</v>
      </c>
      <c r="B1062" s="194" t="s">
        <v>3898</v>
      </c>
      <c r="C1062" s="87">
        <f t="shared" si="184"/>
        <v>0.14471239911</v>
      </c>
      <c r="D1062" s="90">
        <f t="shared" si="185"/>
        <v>1.55558204E-2</v>
      </c>
      <c r="E1062" s="90">
        <f t="shared" si="186"/>
        <v>5.4226433599999999E-2</v>
      </c>
      <c r="F1062" s="91">
        <f t="shared" si="187"/>
        <v>4.477369111E-2</v>
      </c>
      <c r="G1062" s="192">
        <v>3.0156453999999999E-2</v>
      </c>
      <c r="H1062" s="161">
        <v>3.2010756E-3</v>
      </c>
      <c r="I1062" s="161">
        <v>4.4960518999999997E-2</v>
      </c>
      <c r="J1062" s="161">
        <v>9.9674176000000003E-3</v>
      </c>
      <c r="K1062" s="161">
        <v>1.9568391000000002E-3</v>
      </c>
      <c r="L1062" s="161">
        <v>3.6315636999999998E-3</v>
      </c>
      <c r="M1062" s="161">
        <v>6.0648389999999998E-3</v>
      </c>
      <c r="N1062" s="161">
        <v>3.2851078000000001E-3</v>
      </c>
      <c r="O1062" s="161">
        <v>3.9879161000000001E-4</v>
      </c>
      <c r="P1062" s="161">
        <v>0</v>
      </c>
      <c r="Q1062" s="161">
        <v>2.5642786999999999E-3</v>
      </c>
      <c r="R1062" s="161">
        <v>3.8525512999999997E-2</v>
      </c>
      <c r="T1062" s="89">
        <f t="shared" si="188"/>
        <v>0.25996943103448272</v>
      </c>
    </row>
    <row r="1063" spans="1:20">
      <c r="A1063" s="29" t="s">
        <v>52</v>
      </c>
      <c r="B1063" s="194" t="s">
        <v>3899</v>
      </c>
      <c r="C1063" s="87">
        <f t="shared" si="184"/>
        <v>4.6986985000000009E-2</v>
      </c>
      <c r="D1063" s="90">
        <f t="shared" si="185"/>
        <v>4.0702334399999995E-3</v>
      </c>
      <c r="E1063" s="90">
        <f t="shared" si="186"/>
        <v>2.1740197900000001E-2</v>
      </c>
      <c r="F1063" s="91">
        <f t="shared" si="187"/>
        <v>1.530780386E-2</v>
      </c>
      <c r="G1063" s="192">
        <v>5.8687497999999998E-3</v>
      </c>
      <c r="H1063" s="161">
        <v>1.1411022E-3</v>
      </c>
      <c r="I1063" s="161">
        <v>1.3864889E-2</v>
      </c>
      <c r="J1063" s="161">
        <v>2.0351193999999999E-3</v>
      </c>
      <c r="K1063" s="161">
        <v>5.7118534000000004E-4</v>
      </c>
      <c r="L1063" s="161">
        <v>1.4639287E-3</v>
      </c>
      <c r="M1063" s="161">
        <v>6.7342067000000002E-3</v>
      </c>
      <c r="N1063" s="161">
        <v>1.0451002E-3</v>
      </c>
      <c r="O1063" s="161">
        <v>5.6562226000000005E-4</v>
      </c>
      <c r="P1063" s="161">
        <v>0</v>
      </c>
      <c r="Q1063" s="161">
        <v>1.6174653999999999E-3</v>
      </c>
      <c r="R1063" s="161">
        <v>1.2079616E-2</v>
      </c>
      <c r="T1063" s="89">
        <f t="shared" si="188"/>
        <v>5.0592670689655166E-2</v>
      </c>
    </row>
    <row r="1064" spans="1:20">
      <c r="A1064" s="29" t="s">
        <v>52</v>
      </c>
      <c r="B1064" s="194" t="s">
        <v>3900</v>
      </c>
      <c r="C1064" s="87">
        <f t="shared" si="184"/>
        <v>0.29796881790000002</v>
      </c>
      <c r="D1064" s="90">
        <f t="shared" si="185"/>
        <v>2.93942456E-2</v>
      </c>
      <c r="E1064" s="90">
        <f t="shared" si="186"/>
        <v>0.13598829109999999</v>
      </c>
      <c r="F1064" s="91">
        <f t="shared" si="187"/>
        <v>8.6684798199999996E-2</v>
      </c>
      <c r="G1064" s="192">
        <v>4.5901483E-2</v>
      </c>
      <c r="H1064" s="161">
        <v>6.7948341000000001E-3</v>
      </c>
      <c r="I1064" s="161">
        <v>0.11668861</v>
      </c>
      <c r="J1064" s="161">
        <v>1.8054192E-2</v>
      </c>
      <c r="K1064" s="161">
        <v>4.2006874E-3</v>
      </c>
      <c r="L1064" s="161">
        <v>7.1393662000000004E-3</v>
      </c>
      <c r="M1064" s="161">
        <v>1.2504846999999999E-2</v>
      </c>
      <c r="N1064" s="161">
        <v>5.8714960000000004E-3</v>
      </c>
      <c r="O1064" s="161">
        <v>7.4305349999999998E-4</v>
      </c>
      <c r="P1064" s="161">
        <v>0</v>
      </c>
      <c r="Q1064" s="161">
        <v>5.4477776999999998E-3</v>
      </c>
      <c r="R1064" s="161">
        <v>7.4622470999999996E-2</v>
      </c>
      <c r="T1064" s="89">
        <f t="shared" si="188"/>
        <v>0.39570243965517238</v>
      </c>
    </row>
    <row r="1065" spans="1:20">
      <c r="A1065" s="29" t="s">
        <v>52</v>
      </c>
      <c r="B1065" s="194" t="s">
        <v>3901</v>
      </c>
      <c r="C1065" s="87">
        <f t="shared" si="184"/>
        <v>0.17654915688000003</v>
      </c>
      <c r="D1065" s="90">
        <f t="shared" si="185"/>
        <v>1.7720847000000001E-2</v>
      </c>
      <c r="E1065" s="90">
        <f t="shared" si="186"/>
        <v>7.6451248200000016E-2</v>
      </c>
      <c r="F1065" s="91">
        <f t="shared" si="187"/>
        <v>5.2749206680000001E-2</v>
      </c>
      <c r="G1065" s="192">
        <v>2.9627855000000002E-2</v>
      </c>
      <c r="H1065" s="161">
        <v>4.0093914000000003E-3</v>
      </c>
      <c r="I1065" s="161">
        <v>6.3765628000000005E-2</v>
      </c>
      <c r="J1065" s="161">
        <v>1.0907142E-2</v>
      </c>
      <c r="K1065" s="161">
        <v>2.4350075000000001E-3</v>
      </c>
      <c r="L1065" s="161">
        <v>4.3786974999999997E-3</v>
      </c>
      <c r="M1065" s="161">
        <v>8.6762287999999996E-3</v>
      </c>
      <c r="N1065" s="161">
        <v>3.6648523999999998E-3</v>
      </c>
      <c r="O1065" s="161">
        <v>5.7333427999999996E-4</v>
      </c>
      <c r="P1065" s="161">
        <v>0</v>
      </c>
      <c r="Q1065" s="161">
        <v>3.4011169999999999E-3</v>
      </c>
      <c r="R1065" s="161">
        <v>4.5109903E-2</v>
      </c>
      <c r="T1065" s="89">
        <f t="shared" si="188"/>
        <v>0.2554125431034483</v>
      </c>
    </row>
    <row r="1066" spans="1:20">
      <c r="A1066" s="29" t="s">
        <v>52</v>
      </c>
      <c r="B1066" s="194" t="s">
        <v>3902</v>
      </c>
      <c r="C1066" s="87">
        <f t="shared" si="184"/>
        <v>0.23240931938000003</v>
      </c>
      <c r="D1066" s="90">
        <f t="shared" si="185"/>
        <v>1.82061484E-2</v>
      </c>
      <c r="E1066" s="90">
        <f t="shared" si="186"/>
        <v>0.17907879190000003</v>
      </c>
      <c r="F1066" s="91">
        <f t="shared" si="187"/>
        <v>5.8178840800000003E-3</v>
      </c>
      <c r="G1066" s="192">
        <v>2.9306494999999998E-2</v>
      </c>
      <c r="H1066" s="161">
        <v>3.9694359000000002E-3</v>
      </c>
      <c r="I1066" s="161">
        <v>0.16344985000000001</v>
      </c>
      <c r="J1066" s="161">
        <v>7.0172417000000003E-3</v>
      </c>
      <c r="K1066" s="161">
        <v>1.9866454000000001E-3</v>
      </c>
      <c r="L1066" s="161">
        <v>9.2022613000000003E-3</v>
      </c>
      <c r="M1066" s="161">
        <v>1.1659506E-2</v>
      </c>
      <c r="N1066" s="161">
        <v>2.2976088999999999E-3</v>
      </c>
      <c r="O1066" s="161">
        <v>1.0181261999999999E-3</v>
      </c>
      <c r="P1066" s="161">
        <v>0</v>
      </c>
      <c r="Q1066" s="161">
        <v>1.5911161999999999E-3</v>
      </c>
      <c r="R1066" s="161">
        <v>9.1103278000000002E-4</v>
      </c>
      <c r="T1066" s="89">
        <f t="shared" si="188"/>
        <v>0.25264219827586204</v>
      </c>
    </row>
    <row r="1067" spans="1:20">
      <c r="A1067" s="29" t="s">
        <v>52</v>
      </c>
      <c r="B1067" s="194" t="s">
        <v>3903</v>
      </c>
      <c r="C1067" s="87">
        <f t="shared" si="184"/>
        <v>0.41097232379999998</v>
      </c>
      <c r="D1067" s="90">
        <f t="shared" si="185"/>
        <v>4.1573543900000003E-2</v>
      </c>
      <c r="E1067" s="90">
        <f t="shared" si="186"/>
        <v>0.26123016900000001</v>
      </c>
      <c r="F1067" s="91">
        <f t="shared" si="187"/>
        <v>3.6229412899999994E-2</v>
      </c>
      <c r="G1067" s="192">
        <v>7.1939197999999996E-2</v>
      </c>
      <c r="H1067" s="161">
        <v>1.2052859000000001E-2</v>
      </c>
      <c r="I1067" s="161">
        <v>0.22623737999999999</v>
      </c>
      <c r="J1067" s="161">
        <v>2.3981180000000001E-2</v>
      </c>
      <c r="K1067" s="161">
        <v>5.7619539000000001E-3</v>
      </c>
      <c r="L1067" s="161">
        <v>1.183041E-2</v>
      </c>
      <c r="M1067" s="161">
        <v>2.2939930000000001E-2</v>
      </c>
      <c r="N1067" s="161">
        <v>1.0818926E-2</v>
      </c>
      <c r="O1067" s="161">
        <v>1.9251205E-3</v>
      </c>
      <c r="P1067" s="161">
        <v>0</v>
      </c>
      <c r="Q1067" s="161">
        <v>9.9582843999999997E-3</v>
      </c>
      <c r="R1067" s="161">
        <v>1.3527081999999999E-2</v>
      </c>
      <c r="T1067" s="89">
        <f t="shared" si="188"/>
        <v>0.62016549999999993</v>
      </c>
    </row>
    <row r="1068" spans="1:20">
      <c r="A1068" s="29" t="s">
        <v>52</v>
      </c>
      <c r="B1068" s="194" t="s">
        <v>3904</v>
      </c>
      <c r="C1068" s="87">
        <f t="shared" si="184"/>
        <v>0.64613654850000002</v>
      </c>
      <c r="D1068" s="90">
        <f t="shared" si="185"/>
        <v>5.80553808E-2</v>
      </c>
      <c r="E1068" s="90">
        <f t="shared" si="186"/>
        <v>0.44198848500000004</v>
      </c>
      <c r="F1068" s="91">
        <f t="shared" si="187"/>
        <v>3.6726212699999997E-2</v>
      </c>
      <c r="G1068" s="192">
        <v>0.10936646999999999</v>
      </c>
      <c r="H1068" s="161">
        <v>1.2988952999999999E-2</v>
      </c>
      <c r="I1068" s="161">
        <v>0.40476674000000001</v>
      </c>
      <c r="J1068" s="161">
        <v>3.5389028000000003E-2</v>
      </c>
      <c r="K1068" s="161">
        <v>7.8625907999999994E-3</v>
      </c>
      <c r="L1068" s="161">
        <v>1.4803762E-2</v>
      </c>
      <c r="M1068" s="161">
        <v>2.4232792E-2</v>
      </c>
      <c r="N1068" s="161">
        <v>1.2881666999999999E-2</v>
      </c>
      <c r="O1068" s="161">
        <v>2.5015301000000001E-3</v>
      </c>
      <c r="P1068" s="161">
        <v>0</v>
      </c>
      <c r="Q1068" s="161">
        <v>1.2750144E-2</v>
      </c>
      <c r="R1068" s="161">
        <v>8.5928715999999995E-3</v>
      </c>
      <c r="T1068" s="89">
        <f t="shared" si="188"/>
        <v>0.94281439655172405</v>
      </c>
    </row>
    <row r="1069" spans="1:20">
      <c r="A1069" s="29" t="s">
        <v>52</v>
      </c>
      <c r="B1069" s="194" t="s">
        <v>3905</v>
      </c>
      <c r="C1069" s="87">
        <f t="shared" si="184"/>
        <v>0.43411830230000004</v>
      </c>
      <c r="D1069" s="90">
        <f t="shared" si="185"/>
        <v>4.6713180600000001E-2</v>
      </c>
      <c r="E1069" s="90">
        <f t="shared" si="186"/>
        <v>0.26408828100000004</v>
      </c>
      <c r="F1069" s="91">
        <f t="shared" si="187"/>
        <v>4.7399527699999999E-2</v>
      </c>
      <c r="G1069" s="192">
        <v>7.5917313E-2</v>
      </c>
      <c r="H1069" s="161">
        <v>1.203749E-2</v>
      </c>
      <c r="I1069" s="161">
        <v>0.22870307000000001</v>
      </c>
      <c r="J1069" s="161">
        <v>2.6604155000000001E-2</v>
      </c>
      <c r="K1069" s="161">
        <v>6.3481826000000002E-3</v>
      </c>
      <c r="L1069" s="161">
        <v>1.3760843E-2</v>
      </c>
      <c r="M1069" s="161">
        <v>2.3347720999999998E-2</v>
      </c>
      <c r="N1069" s="161">
        <v>1.2750981999999999E-2</v>
      </c>
      <c r="O1069" s="161">
        <v>2.0593717000000002E-3</v>
      </c>
      <c r="P1069" s="161">
        <v>0</v>
      </c>
      <c r="Q1069" s="161">
        <v>1.1225611999999999E-2</v>
      </c>
      <c r="R1069" s="161">
        <v>2.1363561999999999E-2</v>
      </c>
      <c r="T1069" s="89">
        <f t="shared" si="188"/>
        <v>0.6544595948275862</v>
      </c>
    </row>
    <row r="1070" spans="1:20">
      <c r="A1070" s="29" t="s">
        <v>52</v>
      </c>
      <c r="B1070" s="194" t="s">
        <v>3906</v>
      </c>
      <c r="C1070" s="87">
        <f t="shared" si="184"/>
        <v>0.23824515430000004</v>
      </c>
      <c r="D1070" s="90">
        <f t="shared" si="185"/>
        <v>2.4576618500000001E-2</v>
      </c>
      <c r="E1070" s="90">
        <f t="shared" si="186"/>
        <v>0.14922871500000001</v>
      </c>
      <c r="F1070" s="91">
        <f t="shared" si="187"/>
        <v>2.0400100800000001E-2</v>
      </c>
      <c r="G1070" s="192">
        <v>4.4039719999999997E-2</v>
      </c>
      <c r="H1070" s="161">
        <v>1.1514788999999999E-2</v>
      </c>
      <c r="I1070" s="161">
        <v>0.1161137</v>
      </c>
      <c r="J1070" s="161">
        <v>1.3516139E-2</v>
      </c>
      <c r="K1070" s="161">
        <v>3.6913737000000002E-3</v>
      </c>
      <c r="L1070" s="161">
        <v>7.3691058000000002E-3</v>
      </c>
      <c r="M1070" s="161">
        <v>2.1600226E-2</v>
      </c>
      <c r="N1070" s="161">
        <v>6.8995764999999999E-3</v>
      </c>
      <c r="O1070" s="161">
        <v>1.3939582999999999E-3</v>
      </c>
      <c r="P1070" s="161">
        <v>0</v>
      </c>
      <c r="Q1070" s="161">
        <v>6.5275157999999996E-3</v>
      </c>
      <c r="R1070" s="161">
        <v>5.5790502000000004E-3</v>
      </c>
      <c r="T1070" s="89">
        <f t="shared" si="188"/>
        <v>0.37965275862068959</v>
      </c>
    </row>
    <row r="1071" spans="1:20">
      <c r="A1071" s="29" t="s">
        <v>52</v>
      </c>
      <c r="B1071" s="194" t="s">
        <v>3907</v>
      </c>
      <c r="C1071" s="87">
        <f t="shared" si="184"/>
        <v>0.64820782229999996</v>
      </c>
      <c r="D1071" s="90">
        <f t="shared" si="185"/>
        <v>7.9043607000000002E-2</v>
      </c>
      <c r="E1071" s="90">
        <f t="shared" si="186"/>
        <v>9.1166495999999986E-2</v>
      </c>
      <c r="F1071" s="91">
        <f t="shared" si="187"/>
        <v>0.1051668393</v>
      </c>
      <c r="G1071" s="192">
        <v>0.37283087999999998</v>
      </c>
      <c r="H1071" s="161">
        <v>2.4235692E-2</v>
      </c>
      <c r="I1071" s="161">
        <v>4.8080937999999997E-2</v>
      </c>
      <c r="J1071" s="161">
        <v>2.3438329000000001E-2</v>
      </c>
      <c r="K1071" s="161">
        <v>2.153118E-2</v>
      </c>
      <c r="L1071" s="161">
        <v>3.4074097999999997E-2</v>
      </c>
      <c r="M1071" s="161">
        <v>1.8849866E-2</v>
      </c>
      <c r="N1071" s="161">
        <v>2.6836510000000001E-2</v>
      </c>
      <c r="O1071" s="161">
        <v>7.2953209000000005E-2</v>
      </c>
      <c r="P1071" s="161">
        <v>0</v>
      </c>
      <c r="Q1071" s="161">
        <v>1.1292960999999999E-3</v>
      </c>
      <c r="R1071" s="161">
        <v>4.2478241999999999E-3</v>
      </c>
      <c r="T1071" s="89">
        <f t="shared" si="188"/>
        <v>3.2140593103448274</v>
      </c>
    </row>
    <row r="1072" spans="1:20">
      <c r="A1072" s="29" t="s">
        <v>52</v>
      </c>
      <c r="B1072" s="194" t="s">
        <v>3908</v>
      </c>
      <c r="C1072" s="87">
        <f t="shared" si="184"/>
        <v>0.36830198650000001</v>
      </c>
      <c r="D1072" s="90">
        <f t="shared" si="185"/>
        <v>9.0007426000000001E-2</v>
      </c>
      <c r="E1072" s="90">
        <f t="shared" si="186"/>
        <v>7.6151704000000001E-2</v>
      </c>
      <c r="F1072" s="91">
        <f t="shared" si="187"/>
        <v>0.1134390405</v>
      </c>
      <c r="G1072" s="192">
        <v>8.8703816000000005E-2</v>
      </c>
      <c r="H1072" s="161">
        <v>1.4378909E-2</v>
      </c>
      <c r="I1072" s="161">
        <v>4.6005598000000002E-2</v>
      </c>
      <c r="J1072" s="161">
        <v>1.2536596000000001E-2</v>
      </c>
      <c r="K1072" s="161">
        <v>3.3019078E-2</v>
      </c>
      <c r="L1072" s="161">
        <v>4.4451751999999997E-2</v>
      </c>
      <c r="M1072" s="161">
        <v>1.5767197E-2</v>
      </c>
      <c r="N1072" s="161">
        <v>3.8543107E-2</v>
      </c>
      <c r="O1072" s="161">
        <v>6.8715124000000002E-2</v>
      </c>
      <c r="P1072" s="161">
        <v>0</v>
      </c>
      <c r="Q1072" s="161">
        <v>1.7668852E-3</v>
      </c>
      <c r="R1072" s="161">
        <v>4.4139243000000002E-3</v>
      </c>
      <c r="T1072" s="89">
        <f t="shared" si="188"/>
        <v>0.76468806896551722</v>
      </c>
    </row>
    <row r="1073" spans="1:20">
      <c r="A1073" s="29" t="s">
        <v>52</v>
      </c>
      <c r="B1073" s="194" t="s">
        <v>3909</v>
      </c>
      <c r="C1073" s="87">
        <f t="shared" si="184"/>
        <v>0.22415305369999999</v>
      </c>
      <c r="D1073" s="90">
        <f t="shared" si="185"/>
        <v>5.01075016E-2</v>
      </c>
      <c r="E1073" s="90">
        <f t="shared" si="186"/>
        <v>4.8143889299999999E-2</v>
      </c>
      <c r="F1073" s="91">
        <f t="shared" si="187"/>
        <v>8.46488938E-2</v>
      </c>
      <c r="G1073" s="192">
        <v>4.1252769000000002E-2</v>
      </c>
      <c r="H1073" s="161">
        <v>5.4246683000000002E-3</v>
      </c>
      <c r="I1073" s="161">
        <v>3.8739236000000003E-2</v>
      </c>
      <c r="J1073" s="161">
        <v>6.0605796000000002E-3</v>
      </c>
      <c r="K1073" s="161">
        <v>2.7214555000000001E-2</v>
      </c>
      <c r="L1073" s="161">
        <v>1.6832367000000001E-2</v>
      </c>
      <c r="M1073" s="161">
        <v>3.9799850000000001E-3</v>
      </c>
      <c r="N1073" s="161">
        <v>1.3720435E-2</v>
      </c>
      <c r="O1073" s="161">
        <v>2.4711459E-3</v>
      </c>
      <c r="P1073" s="161">
        <v>0</v>
      </c>
      <c r="Q1073" s="161">
        <v>2.2601129000000002E-3</v>
      </c>
      <c r="R1073" s="161">
        <v>6.6197199999999998E-2</v>
      </c>
      <c r="T1073" s="89">
        <f t="shared" si="188"/>
        <v>0.35562731896551725</v>
      </c>
    </row>
    <row r="1074" spans="1:20">
      <c r="A1074" s="29" t="s">
        <v>52</v>
      </c>
      <c r="B1074" s="194" t="s">
        <v>3910</v>
      </c>
      <c r="C1074" s="87">
        <f t="shared" si="184"/>
        <v>0.2440249354</v>
      </c>
      <c r="D1074" s="90">
        <f t="shared" si="185"/>
        <v>5.1440411399999997E-2</v>
      </c>
      <c r="E1074" s="90">
        <f t="shared" si="186"/>
        <v>6.9572169899999994E-2</v>
      </c>
      <c r="F1074" s="91">
        <f t="shared" si="187"/>
        <v>7.8465610099999999E-2</v>
      </c>
      <c r="G1074" s="192">
        <v>4.4546743999999999E-2</v>
      </c>
      <c r="H1074" s="161">
        <v>6.0827542000000002E-3</v>
      </c>
      <c r="I1074" s="161">
        <v>5.5149288999999997E-2</v>
      </c>
      <c r="J1074" s="161">
        <v>7.9174694E-3</v>
      </c>
      <c r="K1074" s="161">
        <v>2.6732875E-2</v>
      </c>
      <c r="L1074" s="161">
        <v>1.6790066999999999E-2</v>
      </c>
      <c r="M1074" s="161">
        <v>8.3401267000000005E-3</v>
      </c>
      <c r="N1074" s="161">
        <v>1.3959042E-2</v>
      </c>
      <c r="O1074" s="161">
        <v>2.3223986E-3</v>
      </c>
      <c r="P1074" s="161">
        <v>0</v>
      </c>
      <c r="Q1074" s="161">
        <v>2.1898845000000002E-3</v>
      </c>
      <c r="R1074" s="161">
        <v>5.9994285000000001E-2</v>
      </c>
      <c r="T1074" s="89">
        <f t="shared" si="188"/>
        <v>0.38402365517241377</v>
      </c>
    </row>
    <row r="1075" spans="1:20">
      <c r="A1075" s="29" t="s">
        <v>52</v>
      </c>
      <c r="B1075" s="194" t="s">
        <v>3911</v>
      </c>
      <c r="C1075" s="87">
        <f t="shared" si="184"/>
        <v>0.25334790229999998</v>
      </c>
      <c r="D1075" s="90">
        <f t="shared" si="185"/>
        <v>5.5565747200000001E-2</v>
      </c>
      <c r="E1075" s="90">
        <f t="shared" si="186"/>
        <v>7.6095666199999995E-2</v>
      </c>
      <c r="F1075" s="91">
        <f t="shared" si="187"/>
        <v>7.9170312899999998E-2</v>
      </c>
      <c r="G1075" s="192">
        <v>4.2516176000000003E-2</v>
      </c>
      <c r="H1075" s="161">
        <v>6.0371556E-3</v>
      </c>
      <c r="I1075" s="161">
        <v>6.6456677000000006E-2</v>
      </c>
      <c r="J1075" s="161">
        <v>8.6325962000000003E-3</v>
      </c>
      <c r="K1075" s="161">
        <v>2.8874227999999998E-2</v>
      </c>
      <c r="L1075" s="161">
        <v>1.8058923000000001E-2</v>
      </c>
      <c r="M1075" s="161">
        <v>3.6018335999999998E-3</v>
      </c>
      <c r="N1075" s="161">
        <v>1.4876502999999999E-2</v>
      </c>
      <c r="O1075" s="161">
        <v>1.8310732E-3</v>
      </c>
      <c r="P1075" s="161">
        <v>0</v>
      </c>
      <c r="Q1075" s="161">
        <v>2.2889696999999999E-3</v>
      </c>
      <c r="R1075" s="161">
        <v>6.0173767000000003E-2</v>
      </c>
      <c r="T1075" s="89">
        <f t="shared" si="188"/>
        <v>0.36651875862068967</v>
      </c>
    </row>
    <row r="1076" spans="1:20">
      <c r="A1076" s="29" t="s">
        <v>52</v>
      </c>
      <c r="B1076" s="194" t="s">
        <v>3912</v>
      </c>
      <c r="C1076" s="87">
        <f t="shared" si="184"/>
        <v>0.34039716520000002</v>
      </c>
      <c r="D1076" s="90">
        <f t="shared" si="185"/>
        <v>6.3575666000000003E-2</v>
      </c>
      <c r="E1076" s="90">
        <f t="shared" si="186"/>
        <v>0.15522397090000001</v>
      </c>
      <c r="F1076" s="91">
        <f t="shared" si="187"/>
        <v>6.2058871299999999E-2</v>
      </c>
      <c r="G1076" s="192">
        <v>5.9538657000000002E-2</v>
      </c>
      <c r="H1076" s="161">
        <v>8.1107908999999995E-3</v>
      </c>
      <c r="I1076" s="161">
        <v>0.13271819000000001</v>
      </c>
      <c r="J1076" s="161">
        <v>1.2436384E-2</v>
      </c>
      <c r="K1076" s="161">
        <v>3.1291814000000001E-2</v>
      </c>
      <c r="L1076" s="161">
        <v>1.9847468E-2</v>
      </c>
      <c r="M1076" s="161">
        <v>1.439499E-2</v>
      </c>
      <c r="N1076" s="161">
        <v>1.7021145000000001E-2</v>
      </c>
      <c r="O1076" s="161">
        <v>2.065079E-3</v>
      </c>
      <c r="P1076" s="161">
        <v>0</v>
      </c>
      <c r="Q1076" s="161">
        <v>2.4955722999999998E-3</v>
      </c>
      <c r="R1076" s="161">
        <v>4.0477075000000001E-2</v>
      </c>
      <c r="T1076" s="89">
        <f t="shared" si="188"/>
        <v>0.51326428448275863</v>
      </c>
    </row>
    <row r="1077" spans="1:20">
      <c r="A1077" s="29" t="s">
        <v>52</v>
      </c>
      <c r="B1077" s="194" t="s">
        <v>3913</v>
      </c>
      <c r="C1077" s="87">
        <f t="shared" si="184"/>
        <v>0.22163979289999999</v>
      </c>
      <c r="D1077" s="90">
        <f t="shared" si="185"/>
        <v>4.5891234000000003E-2</v>
      </c>
      <c r="E1077" s="90">
        <f t="shared" si="186"/>
        <v>5.7341484000000005E-2</v>
      </c>
      <c r="F1077" s="91">
        <f t="shared" si="187"/>
        <v>7.64357019E-2</v>
      </c>
      <c r="G1077" s="192">
        <v>4.1971372999999999E-2</v>
      </c>
      <c r="H1077" s="161">
        <v>6.1187289999999998E-3</v>
      </c>
      <c r="I1077" s="161">
        <v>3.7392991E-2</v>
      </c>
      <c r="J1077" s="161">
        <v>8.6462259999999999E-3</v>
      </c>
      <c r="K1077" s="161">
        <v>2.2630035E-2</v>
      </c>
      <c r="L1077" s="161">
        <v>1.4614973E-2</v>
      </c>
      <c r="M1077" s="161">
        <v>1.3829764E-2</v>
      </c>
      <c r="N1077" s="161">
        <v>1.2384687E-2</v>
      </c>
      <c r="O1077" s="161">
        <v>2.2621478000000002E-3</v>
      </c>
      <c r="P1077" s="161">
        <v>0</v>
      </c>
      <c r="Q1077" s="161">
        <v>1.8466960999999999E-3</v>
      </c>
      <c r="R1077" s="161">
        <v>5.9942171000000002E-2</v>
      </c>
      <c r="T1077" s="89">
        <f t="shared" si="188"/>
        <v>0.36182218103448271</v>
      </c>
    </row>
    <row r="1079" spans="1:20">
      <c r="B1079" s="1" t="s">
        <v>3914</v>
      </c>
    </row>
    <row r="1080" spans="1:20">
      <c r="A1080" s="29" t="s">
        <v>52</v>
      </c>
      <c r="B1080" s="194" t="s">
        <v>3915</v>
      </c>
      <c r="C1080" s="87">
        <f t="shared" ref="C1080:C1094" si="189">D1080+E1080+F1080+G1080</f>
        <v>0.22032325169</v>
      </c>
      <c r="D1080" s="90">
        <f t="shared" ref="D1080:D1094" si="190">J1080+K1080+L1080</f>
        <v>1.30474441E-2</v>
      </c>
      <c r="E1080" s="90">
        <f t="shared" ref="E1080:E1094" si="191">H1080+I1080+M1080</f>
        <v>0.10741404650000001</v>
      </c>
      <c r="F1080" s="91">
        <f t="shared" ref="F1080:F1094" si="192">N1080+IF(O1080="x",0,O1080)+IF(P1080="x",0,P1080)+IF(Q1080="x",0,Q1080)+R1080</f>
        <v>7.2953358089999989E-2</v>
      </c>
      <c r="G1080" s="192">
        <v>2.6908403000000001E-2</v>
      </c>
      <c r="H1080" s="161">
        <v>3.1217509999999999E-3</v>
      </c>
      <c r="I1080" s="161">
        <v>0.10297306000000001</v>
      </c>
      <c r="J1080" s="161">
        <v>9.1100111000000008E-3</v>
      </c>
      <c r="K1080" s="161">
        <v>1.5346902000000001E-3</v>
      </c>
      <c r="L1080" s="161">
        <v>2.4027428000000001E-3</v>
      </c>
      <c r="M1080" s="161">
        <v>1.3192354999999999E-3</v>
      </c>
      <c r="N1080" s="161">
        <v>2.6389934999999998E-3</v>
      </c>
      <c r="O1080" s="161">
        <v>4.9235619E-4</v>
      </c>
      <c r="P1080" s="161">
        <v>0</v>
      </c>
      <c r="Q1080" s="161">
        <v>5.6597903999999997E-3</v>
      </c>
      <c r="R1080" s="161">
        <v>6.4162217999999993E-2</v>
      </c>
      <c r="T1080" s="89">
        <f t="shared" ref="T1080:T1094" si="193">G1080/0.116</f>
        <v>0.23196899137931035</v>
      </c>
    </row>
    <row r="1081" spans="1:20">
      <c r="A1081" s="29" t="s">
        <v>52</v>
      </c>
      <c r="B1081" s="194" t="s">
        <v>3916</v>
      </c>
      <c r="C1081" s="87">
        <f t="shared" si="189"/>
        <v>0.22801600822000001</v>
      </c>
      <c r="D1081" s="90">
        <f t="shared" si="190"/>
        <v>1.3332963000000001E-2</v>
      </c>
      <c r="E1081" s="90">
        <f t="shared" si="191"/>
        <v>0.1123939627</v>
      </c>
      <c r="F1081" s="91">
        <f t="shared" si="192"/>
        <v>7.4683731520000005E-2</v>
      </c>
      <c r="G1081" s="192">
        <v>2.7605351E-2</v>
      </c>
      <c r="H1081" s="161">
        <v>3.1866333E-3</v>
      </c>
      <c r="I1081" s="161">
        <v>0.10786179</v>
      </c>
      <c r="J1081" s="161">
        <v>9.3392717000000004E-3</v>
      </c>
      <c r="K1081" s="161">
        <v>1.5630863000000001E-3</v>
      </c>
      <c r="L1081" s="161">
        <v>2.4306050000000002E-3</v>
      </c>
      <c r="M1081" s="161">
        <v>1.3455393999999999E-3</v>
      </c>
      <c r="N1081" s="161">
        <v>2.676912E-3</v>
      </c>
      <c r="O1081" s="161">
        <v>4.8250301999999999E-4</v>
      </c>
      <c r="P1081" s="161">
        <v>0</v>
      </c>
      <c r="Q1081" s="161">
        <v>5.8816824999999998E-3</v>
      </c>
      <c r="R1081" s="161">
        <v>6.5642634000000005E-2</v>
      </c>
      <c r="T1081" s="89">
        <f t="shared" si="193"/>
        <v>0.23797716379310344</v>
      </c>
    </row>
    <row r="1082" spans="1:20">
      <c r="A1082" s="29" t="s">
        <v>52</v>
      </c>
      <c r="B1082" s="194" t="s">
        <v>3917</v>
      </c>
      <c r="C1082" s="87">
        <f t="shared" si="189"/>
        <v>7.7864795449999996E-2</v>
      </c>
      <c r="D1082" s="90">
        <f t="shared" si="190"/>
        <v>7.7600561E-3</v>
      </c>
      <c r="E1082" s="90">
        <f t="shared" si="191"/>
        <v>1.5193376829999999E-2</v>
      </c>
      <c r="F1082" s="91">
        <f t="shared" si="192"/>
        <v>4.0909410520000002E-2</v>
      </c>
      <c r="G1082" s="192">
        <v>1.4001952E-2</v>
      </c>
      <c r="H1082" s="161">
        <v>1.9202252999999999E-3</v>
      </c>
      <c r="I1082" s="161">
        <v>1.2441025E-2</v>
      </c>
      <c r="J1082" s="161">
        <v>4.8644443000000004E-3</v>
      </c>
      <c r="K1082" s="161">
        <v>1.0088356E-3</v>
      </c>
      <c r="L1082" s="161">
        <v>1.8867762E-3</v>
      </c>
      <c r="M1082" s="161">
        <v>8.3212653000000003E-4</v>
      </c>
      <c r="N1082" s="161">
        <v>1.9368003999999999E-3</v>
      </c>
      <c r="O1082" s="161">
        <v>6.7482231999999997E-4</v>
      </c>
      <c r="P1082" s="161">
        <v>0</v>
      </c>
      <c r="Q1082" s="161">
        <v>1.5506777999999999E-3</v>
      </c>
      <c r="R1082" s="161">
        <v>3.6747109999999999E-2</v>
      </c>
      <c r="T1082" s="89">
        <f t="shared" si="193"/>
        <v>0.12070648275862068</v>
      </c>
    </row>
    <row r="1083" spans="1:20">
      <c r="A1083" s="29" t="s">
        <v>52</v>
      </c>
      <c r="B1083" s="194" t="s">
        <v>3918</v>
      </c>
      <c r="C1083" s="87">
        <f t="shared" si="189"/>
        <v>0.5607910264</v>
      </c>
      <c r="D1083" s="90">
        <f t="shared" si="190"/>
        <v>2.5135527399999996E-2</v>
      </c>
      <c r="E1083" s="90">
        <f t="shared" si="191"/>
        <v>0.43299321640000005</v>
      </c>
      <c r="F1083" s="91">
        <f t="shared" si="192"/>
        <v>4.0893058600000004E-2</v>
      </c>
      <c r="G1083" s="192">
        <v>6.1769223999999998E-2</v>
      </c>
      <c r="H1083" s="161">
        <v>5.1785703000000001E-3</v>
      </c>
      <c r="I1083" s="161">
        <v>0.42505239</v>
      </c>
      <c r="J1083" s="161">
        <v>1.8211129999999999E-2</v>
      </c>
      <c r="K1083" s="161">
        <v>2.3835901000000001E-3</v>
      </c>
      <c r="L1083" s="161">
        <v>4.5408072999999997E-3</v>
      </c>
      <c r="M1083" s="161">
        <v>2.7622560999999999E-3</v>
      </c>
      <c r="N1083" s="161">
        <v>2.7138213E-3</v>
      </c>
      <c r="O1083" s="161">
        <v>1.2842893E-3</v>
      </c>
      <c r="P1083" s="161">
        <v>0</v>
      </c>
      <c r="Q1083" s="161">
        <v>2.1128488000000001E-2</v>
      </c>
      <c r="R1083" s="161">
        <v>1.576646E-2</v>
      </c>
      <c r="T1083" s="89">
        <f t="shared" si="193"/>
        <v>0.5324933103448275</v>
      </c>
    </row>
    <row r="1084" spans="1:20">
      <c r="A1084" s="29" t="s">
        <v>52</v>
      </c>
      <c r="B1084" s="194" t="s">
        <v>3919</v>
      </c>
      <c r="C1084" s="87">
        <f t="shared" si="189"/>
        <v>2.3746777469999998</v>
      </c>
      <c r="D1084" s="90">
        <f t="shared" si="190"/>
        <v>0.131443427</v>
      </c>
      <c r="E1084" s="90">
        <f t="shared" si="191"/>
        <v>1.2864774720000001</v>
      </c>
      <c r="F1084" s="91">
        <f t="shared" si="192"/>
        <v>0.36982401799999998</v>
      </c>
      <c r="G1084" s="192">
        <v>0.58693282999999996</v>
      </c>
      <c r="H1084" s="161">
        <v>3.7206199000000002E-2</v>
      </c>
      <c r="I1084" s="161">
        <v>1.2001790999999999</v>
      </c>
      <c r="J1084" s="161">
        <v>6.4441535999999994E-2</v>
      </c>
      <c r="K1084" s="161">
        <v>1.8912954999999999E-2</v>
      </c>
      <c r="L1084" s="161">
        <v>4.8088935999999999E-2</v>
      </c>
      <c r="M1084" s="161">
        <v>4.9092173000000003E-2</v>
      </c>
      <c r="N1084" s="161">
        <v>1.1155834E-2</v>
      </c>
      <c r="O1084" s="161">
        <v>1.2149932E-2</v>
      </c>
      <c r="P1084" s="161">
        <v>0</v>
      </c>
      <c r="Q1084" s="161">
        <v>2.5080582000000001E-2</v>
      </c>
      <c r="R1084" s="161">
        <v>0.32143767000000001</v>
      </c>
      <c r="T1084" s="89">
        <f t="shared" si="193"/>
        <v>5.0597657758620684</v>
      </c>
    </row>
    <row r="1085" spans="1:20">
      <c r="A1085" s="29" t="s">
        <v>52</v>
      </c>
      <c r="B1085" s="194" t="s">
        <v>3920</v>
      </c>
      <c r="C1085" s="87">
        <f t="shared" si="189"/>
        <v>3.5581130340999998</v>
      </c>
      <c r="D1085" s="90">
        <f t="shared" si="190"/>
        <v>9.7767185000000006E-2</v>
      </c>
      <c r="E1085" s="90">
        <f t="shared" si="191"/>
        <v>2.043502063</v>
      </c>
      <c r="F1085" s="91">
        <f t="shared" si="192"/>
        <v>1.0044083061</v>
      </c>
      <c r="G1085" s="192">
        <v>0.41243548000000002</v>
      </c>
      <c r="H1085" s="161">
        <v>3.3299979E-2</v>
      </c>
      <c r="I1085" s="161">
        <v>1.9690445999999999</v>
      </c>
      <c r="J1085" s="161">
        <v>6.6151839000000004E-2</v>
      </c>
      <c r="K1085" s="161">
        <v>1.2528552E-2</v>
      </c>
      <c r="L1085" s="161">
        <v>1.9086794000000001E-2</v>
      </c>
      <c r="M1085" s="161">
        <v>4.1157484000000001E-2</v>
      </c>
      <c r="N1085" s="161">
        <v>1.3744015E-2</v>
      </c>
      <c r="O1085" s="161">
        <v>9.8469321000000005E-3</v>
      </c>
      <c r="P1085" s="161">
        <v>0</v>
      </c>
      <c r="Q1085" s="161">
        <v>1.2208099E-2</v>
      </c>
      <c r="R1085" s="161">
        <v>0.96860926000000003</v>
      </c>
      <c r="T1085" s="89">
        <f t="shared" si="193"/>
        <v>3.5554782758620691</v>
      </c>
    </row>
    <row r="1086" spans="1:20">
      <c r="A1086" s="29" t="s">
        <v>52</v>
      </c>
      <c r="B1086" s="194" t="s">
        <v>3921</v>
      </c>
      <c r="C1086" s="87">
        <f t="shared" si="189"/>
        <v>2.4336012279999997</v>
      </c>
      <c r="D1086" s="90">
        <f t="shared" si="190"/>
        <v>0.133578645</v>
      </c>
      <c r="E1086" s="90">
        <f t="shared" si="191"/>
        <v>1.3445529329999999</v>
      </c>
      <c r="F1086" s="91">
        <f t="shared" si="192"/>
        <v>0.38139005999999998</v>
      </c>
      <c r="G1086" s="192">
        <v>0.57407958999999997</v>
      </c>
      <c r="H1086" s="161">
        <v>3.8050726999999999E-2</v>
      </c>
      <c r="I1086" s="161">
        <v>1.2552414999999999</v>
      </c>
      <c r="J1086" s="161">
        <v>6.4277031999999998E-2</v>
      </c>
      <c r="K1086" s="161">
        <v>1.9082485E-2</v>
      </c>
      <c r="L1086" s="161">
        <v>5.0219128000000002E-2</v>
      </c>
      <c r="M1086" s="161">
        <v>5.1260706000000003E-2</v>
      </c>
      <c r="N1086" s="161">
        <v>1.1301775999999999E-2</v>
      </c>
      <c r="O1086" s="161">
        <v>1.2284185E-2</v>
      </c>
      <c r="P1086" s="161">
        <v>0</v>
      </c>
      <c r="Q1086" s="161">
        <v>2.6383249000000001E-2</v>
      </c>
      <c r="R1086" s="161">
        <v>0.33142084999999999</v>
      </c>
      <c r="T1086" s="89">
        <f t="shared" si="193"/>
        <v>4.94896198275862</v>
      </c>
    </row>
    <row r="1087" spans="1:20">
      <c r="A1087" s="29" t="s">
        <v>52</v>
      </c>
      <c r="B1087" s="194" t="s">
        <v>3922</v>
      </c>
      <c r="C1087" s="87">
        <f t="shared" si="189"/>
        <v>1.2850688359</v>
      </c>
      <c r="D1087" s="90">
        <f t="shared" si="190"/>
        <v>0.11061979799999999</v>
      </c>
      <c r="E1087" s="90">
        <f t="shared" si="191"/>
        <v>0.30844274599999999</v>
      </c>
      <c r="F1087" s="91">
        <f t="shared" si="192"/>
        <v>2.94038919E-2</v>
      </c>
      <c r="G1087" s="192">
        <v>0.83660239999999997</v>
      </c>
      <c r="H1087" s="161">
        <v>2.6011834000000001E-2</v>
      </c>
      <c r="I1087" s="161">
        <v>0.26693675</v>
      </c>
      <c r="J1087" s="161">
        <v>7.1476311000000001E-2</v>
      </c>
      <c r="K1087" s="161">
        <v>1.9420649000000002E-2</v>
      </c>
      <c r="L1087" s="161">
        <v>1.9722837999999999E-2</v>
      </c>
      <c r="M1087" s="161">
        <v>1.5494162000000001E-2</v>
      </c>
      <c r="N1087" s="161">
        <v>9.0019735999999993E-3</v>
      </c>
      <c r="O1087" s="161">
        <v>8.8362430000000006E-3</v>
      </c>
      <c r="P1087" s="161">
        <v>0</v>
      </c>
      <c r="Q1087" s="161">
        <v>6.0865442000000002E-3</v>
      </c>
      <c r="R1087" s="161">
        <v>5.4791311000000004E-3</v>
      </c>
      <c r="T1087" s="89">
        <f t="shared" si="193"/>
        <v>7.212089655172413</v>
      </c>
    </row>
    <row r="1088" spans="1:20">
      <c r="A1088" s="29" t="s">
        <v>52</v>
      </c>
      <c r="B1088" s="194" t="s">
        <v>3923</v>
      </c>
      <c r="C1088" s="87">
        <f t="shared" si="189"/>
        <v>2.3934637936000001</v>
      </c>
      <c r="D1088" s="90">
        <f t="shared" si="190"/>
        <v>0.10709801520000001</v>
      </c>
      <c r="E1088" s="90">
        <f t="shared" si="191"/>
        <v>0.95055856000000005</v>
      </c>
      <c r="F1088" s="91">
        <f t="shared" si="192"/>
        <v>0.75871591840000008</v>
      </c>
      <c r="G1088" s="192">
        <v>0.57709129999999997</v>
      </c>
      <c r="H1088" s="161">
        <v>3.0275738999999999E-2</v>
      </c>
      <c r="I1088" s="161">
        <v>0.86390034999999998</v>
      </c>
      <c r="J1088" s="161">
        <v>4.4754971999999997E-2</v>
      </c>
      <c r="K1088" s="161">
        <v>8.4111911999999994E-3</v>
      </c>
      <c r="L1088" s="161">
        <v>5.3931852000000002E-2</v>
      </c>
      <c r="M1088" s="161">
        <v>5.6382471000000003E-2</v>
      </c>
      <c r="N1088" s="161">
        <v>7.6591973999999997E-3</v>
      </c>
      <c r="O1088" s="161">
        <v>1.8037355000000001E-2</v>
      </c>
      <c r="P1088" s="161">
        <v>0</v>
      </c>
      <c r="Q1088" s="161">
        <v>3.3006045999999997E-2</v>
      </c>
      <c r="R1088" s="161">
        <v>0.70001332000000005</v>
      </c>
      <c r="T1088" s="89">
        <f t="shared" si="193"/>
        <v>4.9749249999999998</v>
      </c>
    </row>
    <row r="1089" spans="1:20">
      <c r="A1089" s="29" t="s">
        <v>52</v>
      </c>
      <c r="B1089" s="194" t="s">
        <v>3924</v>
      </c>
      <c r="C1089" s="87">
        <f t="shared" si="189"/>
        <v>1.9254136230999999</v>
      </c>
      <c r="D1089" s="90">
        <f t="shared" si="190"/>
        <v>9.8420361200000001E-2</v>
      </c>
      <c r="E1089" s="90">
        <f t="shared" si="191"/>
        <v>0.77359424599999993</v>
      </c>
      <c r="F1089" s="91">
        <f t="shared" si="192"/>
        <v>0.51205770589999999</v>
      </c>
      <c r="G1089" s="192">
        <v>0.54134130999999996</v>
      </c>
      <c r="H1089" s="161">
        <v>2.9522052E-2</v>
      </c>
      <c r="I1089" s="161">
        <v>0.69253794999999996</v>
      </c>
      <c r="J1089" s="161">
        <v>4.0717730000000001E-2</v>
      </c>
      <c r="K1089" s="161">
        <v>9.1964972000000006E-3</v>
      </c>
      <c r="L1089" s="161">
        <v>4.8506133999999999E-2</v>
      </c>
      <c r="M1089" s="161">
        <v>5.1534244E-2</v>
      </c>
      <c r="N1089" s="161">
        <v>7.6615959000000001E-3</v>
      </c>
      <c r="O1089" s="161">
        <v>2.0281153E-2</v>
      </c>
      <c r="P1089" s="161">
        <v>0</v>
      </c>
      <c r="Q1089" s="161">
        <v>2.8709907E-2</v>
      </c>
      <c r="R1089" s="161">
        <v>0.45540504999999998</v>
      </c>
      <c r="T1089" s="89">
        <f t="shared" si="193"/>
        <v>4.666735431034482</v>
      </c>
    </row>
    <row r="1090" spans="1:20">
      <c r="A1090" s="29" t="s">
        <v>52</v>
      </c>
      <c r="B1090" s="194" t="s">
        <v>3925</v>
      </c>
      <c r="C1090" s="87">
        <f t="shared" si="189"/>
        <v>0.80733640569999998</v>
      </c>
      <c r="D1090" s="90">
        <f t="shared" si="190"/>
        <v>7.0027819399999996E-2</v>
      </c>
      <c r="E1090" s="90">
        <f t="shared" si="191"/>
        <v>0.247233393</v>
      </c>
      <c r="F1090" s="91">
        <f t="shared" si="192"/>
        <v>0.39508251230000002</v>
      </c>
      <c r="G1090" s="192">
        <v>9.4992680999999995E-2</v>
      </c>
      <c r="H1090" s="161">
        <v>1.5278132999999999E-2</v>
      </c>
      <c r="I1090" s="161">
        <v>0.20340776999999999</v>
      </c>
      <c r="J1090" s="161">
        <v>4.9783595E-2</v>
      </c>
      <c r="K1090" s="161">
        <v>7.9646204000000005E-3</v>
      </c>
      <c r="L1090" s="161">
        <v>1.2279604E-2</v>
      </c>
      <c r="M1090" s="161">
        <v>2.8547489999999998E-2</v>
      </c>
      <c r="N1090" s="161">
        <v>1.4185418E-2</v>
      </c>
      <c r="O1090" s="161">
        <v>1.7031073E-3</v>
      </c>
      <c r="P1090" s="161">
        <v>0</v>
      </c>
      <c r="Q1090" s="161">
        <v>1.4184817000000001E-2</v>
      </c>
      <c r="R1090" s="161">
        <v>0.36500916999999999</v>
      </c>
      <c r="T1090" s="89">
        <f t="shared" si="193"/>
        <v>0.81890242241379307</v>
      </c>
    </row>
    <row r="1091" spans="1:20">
      <c r="A1091" s="29" t="s">
        <v>52</v>
      </c>
      <c r="B1091" s="194" t="s">
        <v>3926</v>
      </c>
      <c r="C1091" s="87">
        <f t="shared" si="189"/>
        <v>0.23732550338000002</v>
      </c>
      <c r="D1091" s="90">
        <f t="shared" si="190"/>
        <v>2.5828700900000001E-2</v>
      </c>
      <c r="E1091" s="90">
        <f t="shared" si="191"/>
        <v>0.1394034482</v>
      </c>
      <c r="F1091" s="91">
        <f t="shared" si="192"/>
        <v>3.2318006280000006E-2</v>
      </c>
      <c r="G1091" s="192">
        <v>3.9775348000000002E-2</v>
      </c>
      <c r="H1091" s="161">
        <v>5.3697997000000004E-3</v>
      </c>
      <c r="I1091" s="161">
        <v>0.12491385000000001</v>
      </c>
      <c r="J1091" s="161">
        <v>1.7123347000000001E-2</v>
      </c>
      <c r="K1091" s="161">
        <v>2.4782725999999999E-3</v>
      </c>
      <c r="L1091" s="161">
        <v>6.2270813000000003E-3</v>
      </c>
      <c r="M1091" s="161">
        <v>9.1197984999999999E-3</v>
      </c>
      <c r="N1091" s="161">
        <v>4.7291822999999998E-3</v>
      </c>
      <c r="O1091" s="161">
        <v>7.2159527999999997E-4</v>
      </c>
      <c r="P1091" s="161">
        <v>0</v>
      </c>
      <c r="Q1091" s="161">
        <v>7.3346436999999999E-3</v>
      </c>
      <c r="R1091" s="161">
        <v>1.9532585000000002E-2</v>
      </c>
      <c r="T1091" s="89">
        <f t="shared" si="193"/>
        <v>0.34289093103448276</v>
      </c>
    </row>
    <row r="1092" spans="1:20">
      <c r="A1092" s="29" t="s">
        <v>52</v>
      </c>
      <c r="B1092" s="194" t="s">
        <v>3927</v>
      </c>
      <c r="C1092" s="87">
        <f t="shared" si="189"/>
        <v>0.32665792964000001</v>
      </c>
      <c r="D1092" s="90">
        <f t="shared" si="190"/>
        <v>2.0442253599999998E-2</v>
      </c>
      <c r="E1092" s="90">
        <f t="shared" si="191"/>
        <v>0.17169322210000001</v>
      </c>
      <c r="F1092" s="91">
        <f t="shared" si="192"/>
        <v>9.1549529940000013E-2</v>
      </c>
      <c r="G1092" s="192">
        <v>4.2972924000000003E-2</v>
      </c>
      <c r="H1092" s="161">
        <v>4.1965991000000001E-3</v>
      </c>
      <c r="I1092" s="161">
        <v>0.15283857000000001</v>
      </c>
      <c r="J1092" s="161">
        <v>1.4070350000000001E-2</v>
      </c>
      <c r="K1092" s="161">
        <v>2.0975586E-3</v>
      </c>
      <c r="L1092" s="161">
        <v>4.2743449999999997E-3</v>
      </c>
      <c r="M1092" s="161">
        <v>1.4658053000000001E-2</v>
      </c>
      <c r="N1092" s="161">
        <v>3.6449682999999998E-3</v>
      </c>
      <c r="O1092" s="161">
        <v>4.4747864E-4</v>
      </c>
      <c r="P1092" s="161">
        <v>0</v>
      </c>
      <c r="Q1092" s="161">
        <v>1.0455564000000001E-2</v>
      </c>
      <c r="R1092" s="161">
        <v>7.7001519000000004E-2</v>
      </c>
      <c r="T1092" s="89">
        <f t="shared" si="193"/>
        <v>0.37045624137931032</v>
      </c>
    </row>
    <row r="1093" spans="1:20">
      <c r="A1093" s="29" t="s">
        <v>52</v>
      </c>
      <c r="B1093" s="194" t="s">
        <v>3928</v>
      </c>
      <c r="C1093" s="87">
        <f t="shared" si="189"/>
        <v>11.244267411580001</v>
      </c>
      <c r="D1093" s="90">
        <f t="shared" si="190"/>
        <v>7.8650333999999988E-2</v>
      </c>
      <c r="E1093" s="90">
        <f t="shared" si="191"/>
        <v>9.4222347834000004</v>
      </c>
      <c r="F1093" s="91">
        <f t="shared" si="192"/>
        <v>0.60978299418000004</v>
      </c>
      <c r="G1093" s="192">
        <v>1.1335993</v>
      </c>
      <c r="H1093" s="161">
        <v>2.8138659999999999E-2</v>
      </c>
      <c r="I1093" s="161">
        <v>9.3858864000000004</v>
      </c>
      <c r="J1093" s="161">
        <v>3.8381211999999998E-2</v>
      </c>
      <c r="K1093" s="161">
        <v>2.4687906999999999E-2</v>
      </c>
      <c r="L1093" s="161">
        <v>1.5581215000000001E-2</v>
      </c>
      <c r="M1093" s="161">
        <v>8.2097234000000005E-3</v>
      </c>
      <c r="N1093" s="161">
        <v>3.1389436000000001E-3</v>
      </c>
      <c r="O1093" s="161">
        <v>2.0574181000000001E-3</v>
      </c>
      <c r="P1093" s="161">
        <v>0</v>
      </c>
      <c r="Q1093" s="161">
        <v>0.60379581000000004</v>
      </c>
      <c r="R1093" s="161">
        <v>7.9082247999999998E-4</v>
      </c>
      <c r="T1093" s="89">
        <f t="shared" si="193"/>
        <v>9.7724077586206892</v>
      </c>
    </row>
    <row r="1094" spans="1:20">
      <c r="A1094" s="29" t="s">
        <v>52</v>
      </c>
      <c r="B1094" s="194" t="s">
        <v>3929</v>
      </c>
      <c r="C1094" s="87">
        <f t="shared" si="189"/>
        <v>1.6904300683535001</v>
      </c>
      <c r="D1094" s="90">
        <f t="shared" si="190"/>
        <v>3.4877484079999998E-3</v>
      </c>
      <c r="E1094" s="90">
        <f t="shared" si="191"/>
        <v>1.4358567817000001</v>
      </c>
      <c r="F1094" s="91">
        <f t="shared" si="192"/>
        <v>9.2624178245500011E-2</v>
      </c>
      <c r="G1094" s="192">
        <v>0.15846136</v>
      </c>
      <c r="H1094" s="161">
        <v>2.3223593000000001E-4</v>
      </c>
      <c r="I1094" s="161">
        <v>1.4352688</v>
      </c>
      <c r="J1094" s="161">
        <v>2.2545731999999998E-3</v>
      </c>
      <c r="K1094" s="161">
        <v>1.1362931000000001E-3</v>
      </c>
      <c r="L1094" s="161">
        <v>9.6882108000000001E-5</v>
      </c>
      <c r="M1094" s="161">
        <v>3.5574576999999999E-4</v>
      </c>
      <c r="N1094" s="161">
        <v>2.9628435000000002E-5</v>
      </c>
      <c r="O1094" s="161">
        <v>5.0710776999999996E-6</v>
      </c>
      <c r="P1094" s="161">
        <v>0</v>
      </c>
      <c r="Q1094" s="161">
        <v>9.2585556999999999E-2</v>
      </c>
      <c r="R1094" s="161">
        <v>3.9217327999999996E-6</v>
      </c>
      <c r="T1094" s="89">
        <f t="shared" si="193"/>
        <v>1.3660462068965515</v>
      </c>
    </row>
    <row r="1096" spans="1:20">
      <c r="B1096" s="1" t="s">
        <v>3930</v>
      </c>
    </row>
    <row r="1097" spans="1:20">
      <c r="A1097" s="29" t="s">
        <v>52</v>
      </c>
      <c r="B1097" s="194" t="s">
        <v>3931</v>
      </c>
      <c r="C1097" s="87">
        <f t="shared" ref="C1097:C1102" si="194">D1097+E1097+F1097+G1097</f>
        <v>9.7268764229999999E-2</v>
      </c>
      <c r="D1097" s="90">
        <f t="shared" ref="D1097:D1102" si="195">J1097+K1097+L1097</f>
        <v>5.2244124199999995E-3</v>
      </c>
      <c r="E1097" s="90">
        <f t="shared" ref="E1097:E1102" si="196">H1097+I1097+M1097</f>
        <v>6.4562742699999995E-2</v>
      </c>
      <c r="F1097" s="91">
        <f t="shared" ref="F1097:F1102" si="197">N1097+IF(O1097="x",0,O1097)+IF(P1097="x",0,P1097)+IF(Q1097="x",0,Q1097)+R1097</f>
        <v>2.7037521099999998E-3</v>
      </c>
      <c r="G1097" s="192">
        <v>2.4777857E-2</v>
      </c>
      <c r="H1097" s="161">
        <v>2.6274148000000001E-3</v>
      </c>
      <c r="I1097" s="161">
        <v>6.0897158E-2</v>
      </c>
      <c r="J1097" s="161">
        <v>2.99936E-3</v>
      </c>
      <c r="K1097" s="161">
        <v>1.2483194E-3</v>
      </c>
      <c r="L1097" s="161">
        <v>9.7673301999999995E-4</v>
      </c>
      <c r="M1097" s="161">
        <v>1.0381698999999999E-3</v>
      </c>
      <c r="N1097" s="161">
        <v>6.9785177000000005E-4</v>
      </c>
      <c r="O1097" s="161">
        <v>1.0340017999999999E-3</v>
      </c>
      <c r="P1097" s="161">
        <v>0</v>
      </c>
      <c r="Q1097" s="161">
        <v>4.4951737000000001E-4</v>
      </c>
      <c r="R1097" s="161">
        <v>5.2238117000000001E-4</v>
      </c>
      <c r="T1097" s="89">
        <f t="shared" ref="T1097:T1102" si="198">G1097/0.116</f>
        <v>0.21360221551724137</v>
      </c>
    </row>
    <row r="1098" spans="1:20">
      <c r="A1098" s="29" t="s">
        <v>52</v>
      </c>
      <c r="B1098" s="194" t="s">
        <v>3932</v>
      </c>
      <c r="C1098" s="87">
        <f t="shared" si="194"/>
        <v>0.96828079659999999</v>
      </c>
      <c r="D1098" s="90">
        <f t="shared" si="195"/>
        <v>6.2727079000000005E-2</v>
      </c>
      <c r="E1098" s="90">
        <f t="shared" si="196"/>
        <v>0.369900275</v>
      </c>
      <c r="F1098" s="91">
        <f t="shared" si="197"/>
        <v>5.62040626E-2</v>
      </c>
      <c r="G1098" s="192">
        <v>0.47944937999999998</v>
      </c>
      <c r="H1098" s="161">
        <v>1.9748414999999998E-2</v>
      </c>
      <c r="I1098" s="161">
        <v>0.244475</v>
      </c>
      <c r="J1098" s="161">
        <v>2.8415835E-2</v>
      </c>
      <c r="K1098" s="161">
        <v>1.6875830000000001E-2</v>
      </c>
      <c r="L1098" s="161">
        <v>1.7435414E-2</v>
      </c>
      <c r="M1098" s="161">
        <v>0.10567686</v>
      </c>
      <c r="N1098" s="161">
        <v>1.2408463999999999E-2</v>
      </c>
      <c r="O1098" s="161">
        <v>1.1362564E-2</v>
      </c>
      <c r="P1098" s="161">
        <v>0</v>
      </c>
      <c r="Q1098" s="161">
        <v>3.2254276000000001E-3</v>
      </c>
      <c r="R1098" s="161">
        <v>2.9207607E-2</v>
      </c>
      <c r="T1098" s="89">
        <f t="shared" si="198"/>
        <v>4.1331843103448271</v>
      </c>
    </row>
    <row r="1099" spans="1:20">
      <c r="A1099" s="29" t="s">
        <v>52</v>
      </c>
      <c r="B1099" s="194" t="s">
        <v>3933</v>
      </c>
      <c r="C1099" s="87">
        <f t="shared" si="194"/>
        <v>0.50317380990000005</v>
      </c>
      <c r="D1099" s="90">
        <f t="shared" si="195"/>
        <v>4.5163589200000007E-2</v>
      </c>
      <c r="E1099" s="90">
        <f t="shared" si="196"/>
        <v>0.26012541989999999</v>
      </c>
      <c r="F1099" s="91">
        <f t="shared" si="197"/>
        <v>8.2055850799999996E-2</v>
      </c>
      <c r="G1099" s="192">
        <v>0.11582895</v>
      </c>
      <c r="H1099" s="161">
        <v>1.4906056000000001E-2</v>
      </c>
      <c r="I1099" s="161">
        <v>0.24054174</v>
      </c>
      <c r="J1099" s="161">
        <v>3.0723527E-2</v>
      </c>
      <c r="K1099" s="161">
        <v>6.2279885E-3</v>
      </c>
      <c r="L1099" s="161">
        <v>8.2120736999999992E-3</v>
      </c>
      <c r="M1099" s="161">
        <v>4.6776239000000004E-3</v>
      </c>
      <c r="N1099" s="161">
        <v>9.0952068999999997E-3</v>
      </c>
      <c r="O1099" s="161">
        <v>4.6506359000000001E-3</v>
      </c>
      <c r="P1099" s="161">
        <v>0</v>
      </c>
      <c r="Q1099" s="161">
        <v>1.5475714E-2</v>
      </c>
      <c r="R1099" s="161">
        <v>5.2834293999999997E-2</v>
      </c>
      <c r="T1099" s="89">
        <f t="shared" si="198"/>
        <v>0.99852543103448266</v>
      </c>
    </row>
    <row r="1100" spans="1:20">
      <c r="A1100" s="29" t="s">
        <v>52</v>
      </c>
      <c r="B1100" s="194" t="s">
        <v>3934</v>
      </c>
      <c r="C1100" s="87">
        <f t="shared" si="194"/>
        <v>0.51329606830000007</v>
      </c>
      <c r="D1100" s="90">
        <f t="shared" si="195"/>
        <v>5.4861990699999995E-2</v>
      </c>
      <c r="E1100" s="90">
        <f t="shared" si="196"/>
        <v>0.26897810110000003</v>
      </c>
      <c r="F1100" s="91">
        <f t="shared" si="197"/>
        <v>5.9169766499999998E-2</v>
      </c>
      <c r="G1100" s="192">
        <v>0.13028621000000001</v>
      </c>
      <c r="H1100" s="161">
        <v>1.9725477000000002E-2</v>
      </c>
      <c r="I1100" s="161">
        <v>0.24309620000000001</v>
      </c>
      <c r="J1100" s="161">
        <v>3.3931770999999999E-2</v>
      </c>
      <c r="K1100" s="161">
        <v>1.1421033000000001E-2</v>
      </c>
      <c r="L1100" s="161">
        <v>9.5091867E-3</v>
      </c>
      <c r="M1100" s="161">
        <v>6.1564241000000002E-3</v>
      </c>
      <c r="N1100" s="161">
        <v>9.0976406999999995E-3</v>
      </c>
      <c r="O1100" s="161">
        <v>2.5610977999999999E-3</v>
      </c>
      <c r="P1100" s="161">
        <v>0</v>
      </c>
      <c r="Q1100" s="161">
        <v>1.5459094E-2</v>
      </c>
      <c r="R1100" s="161">
        <v>3.2051933999999997E-2</v>
      </c>
      <c r="T1100" s="89">
        <f t="shared" si="198"/>
        <v>1.1231569827586207</v>
      </c>
    </row>
    <row r="1101" spans="1:20">
      <c r="A1101" s="29" t="s">
        <v>52</v>
      </c>
      <c r="B1101" s="194" t="s">
        <v>3935</v>
      </c>
      <c r="C1101" s="87">
        <f t="shared" si="194"/>
        <v>0.43215326109999996</v>
      </c>
      <c r="D1101" s="90">
        <f t="shared" si="195"/>
        <v>8.0521595000000001E-2</v>
      </c>
      <c r="E1101" s="90">
        <f t="shared" si="196"/>
        <v>0.12671010299999999</v>
      </c>
      <c r="F1101" s="91">
        <f t="shared" si="197"/>
        <v>2.6036433099999999E-2</v>
      </c>
      <c r="G1101" s="192">
        <v>0.19888512999999999</v>
      </c>
      <c r="H1101" s="161">
        <v>3.6312412000000002E-2</v>
      </c>
      <c r="I1101" s="161">
        <v>7.5964963999999996E-2</v>
      </c>
      <c r="J1101" s="161">
        <v>3.0607088000000001E-2</v>
      </c>
      <c r="K1101" s="161">
        <v>3.5022709999999999E-2</v>
      </c>
      <c r="L1101" s="161">
        <v>1.4891797E-2</v>
      </c>
      <c r="M1101" s="161">
        <v>1.4432726999999999E-2</v>
      </c>
      <c r="N1101" s="161">
        <v>4.3160255E-3</v>
      </c>
      <c r="O1101" s="161">
        <v>5.2743045999999998E-3</v>
      </c>
      <c r="P1101" s="161">
        <v>0</v>
      </c>
      <c r="Q1101" s="161">
        <v>5.4308280000000004E-3</v>
      </c>
      <c r="R1101" s="161">
        <v>1.1015275E-2</v>
      </c>
      <c r="T1101" s="89">
        <f t="shared" si="198"/>
        <v>1.7145269827586205</v>
      </c>
    </row>
    <row r="1102" spans="1:20">
      <c r="A1102" s="29" t="s">
        <v>52</v>
      </c>
      <c r="B1102" s="194" t="s">
        <v>3936</v>
      </c>
      <c r="C1102" s="87">
        <f t="shared" si="194"/>
        <v>0.15012477569999999</v>
      </c>
      <c r="D1102" s="90">
        <f t="shared" si="195"/>
        <v>2.6346623899999998E-2</v>
      </c>
      <c r="E1102" s="90">
        <f t="shared" si="196"/>
        <v>4.3248387999999999E-2</v>
      </c>
      <c r="F1102" s="91">
        <f t="shared" si="197"/>
        <v>8.8247737999999996E-3</v>
      </c>
      <c r="G1102" s="192">
        <v>7.1704989999999996E-2</v>
      </c>
      <c r="H1102" s="161">
        <v>1.3183571E-2</v>
      </c>
      <c r="I1102" s="161">
        <v>2.4965782999999998E-2</v>
      </c>
      <c r="J1102" s="161">
        <v>1.0365375E-2</v>
      </c>
      <c r="K1102" s="161">
        <v>1.0571074E-2</v>
      </c>
      <c r="L1102" s="161">
        <v>5.4101749000000001E-3</v>
      </c>
      <c r="M1102" s="161">
        <v>5.0990339999999997E-3</v>
      </c>
      <c r="N1102" s="161">
        <v>1.4653146999999999E-3</v>
      </c>
      <c r="O1102" s="161">
        <v>2.0052332E-3</v>
      </c>
      <c r="P1102" s="161">
        <v>0</v>
      </c>
      <c r="Q1102" s="161">
        <v>1.8443346E-3</v>
      </c>
      <c r="R1102" s="161">
        <v>3.5098912999999999E-3</v>
      </c>
      <c r="T1102" s="89">
        <f t="shared" si="198"/>
        <v>0.61814646551724128</v>
      </c>
    </row>
    <row r="1104" spans="1:20">
      <c r="B1104" s="1" t="s">
        <v>3937</v>
      </c>
    </row>
    <row r="1105" spans="1:20">
      <c r="A1105" s="29" t="s">
        <v>52</v>
      </c>
      <c r="B1105" s="194" t="s">
        <v>3938</v>
      </c>
      <c r="C1105" s="87">
        <f t="shared" ref="C1105:C1145" si="199">D1105+E1105+F1105+G1105</f>
        <v>0.16794330930000001</v>
      </c>
      <c r="D1105" s="90">
        <f t="shared" ref="D1105:D1145" si="200">J1105+K1105+L1105</f>
        <v>1.05419543E-2</v>
      </c>
      <c r="E1105" s="90">
        <f t="shared" ref="E1105:E1145" si="201">H1105+I1105+M1105</f>
        <v>4.4307088500000001E-2</v>
      </c>
      <c r="F1105" s="91">
        <f t="shared" ref="F1105:F1145" si="202">N1105+IF(O1105="x",0,O1105)+IF(P1105="x",0,P1105)+IF(Q1105="x",0,Q1105)+R1105</f>
        <v>8.56529605E-2</v>
      </c>
      <c r="G1105" s="192">
        <v>2.7441305999999999E-2</v>
      </c>
      <c r="H1105" s="161">
        <v>3.9756508000000001E-3</v>
      </c>
      <c r="I1105" s="161">
        <v>3.7324698000000003E-2</v>
      </c>
      <c r="J1105" s="161">
        <v>5.5618387000000002E-3</v>
      </c>
      <c r="K1105" s="161">
        <v>1.8258261E-3</v>
      </c>
      <c r="L1105" s="161">
        <v>3.1542895E-3</v>
      </c>
      <c r="M1105" s="161">
        <v>3.0067396999999998E-3</v>
      </c>
      <c r="N1105" s="161">
        <v>3.4636521999999999E-3</v>
      </c>
      <c r="O1105" s="161">
        <v>1.9979437000000001E-3</v>
      </c>
      <c r="P1105" s="161">
        <v>0</v>
      </c>
      <c r="Q1105" s="161">
        <v>2.4995275999999999E-3</v>
      </c>
      <c r="R1105" s="161">
        <v>7.7691837E-2</v>
      </c>
      <c r="T1105" s="89">
        <f t="shared" ref="T1105:T1145" si="203">G1105/0.116</f>
        <v>0.23656298275862067</v>
      </c>
    </row>
    <row r="1106" spans="1:20">
      <c r="A1106" s="29" t="s">
        <v>52</v>
      </c>
      <c r="B1106" s="194" t="s">
        <v>3939</v>
      </c>
      <c r="C1106" s="87">
        <f t="shared" si="199"/>
        <v>4.6097078900000001</v>
      </c>
      <c r="D1106" s="90">
        <f t="shared" si="200"/>
        <v>0.28935556200000001</v>
      </c>
      <c r="E1106" s="90">
        <f t="shared" si="201"/>
        <v>1.2161409510000001</v>
      </c>
      <c r="F1106" s="91">
        <f t="shared" si="202"/>
        <v>2.3510024170000001</v>
      </c>
      <c r="G1106" s="192">
        <v>0.75320896000000004</v>
      </c>
      <c r="H1106" s="161">
        <v>0.10912366</v>
      </c>
      <c r="I1106" s="161">
        <v>1.0244883</v>
      </c>
      <c r="J1106" s="161">
        <v>0.15266135</v>
      </c>
      <c r="K1106" s="161">
        <v>5.0115275000000001E-2</v>
      </c>
      <c r="L1106" s="161">
        <v>8.6578936999999995E-2</v>
      </c>
      <c r="M1106" s="161">
        <v>8.2528990999999996E-2</v>
      </c>
      <c r="N1106" s="161">
        <v>9.5070325999999997E-2</v>
      </c>
      <c r="O1106" s="161">
        <v>5.4839559000000003E-2</v>
      </c>
      <c r="P1106" s="161">
        <v>0</v>
      </c>
      <c r="Q1106" s="161">
        <v>6.8607031999999998E-2</v>
      </c>
      <c r="R1106" s="161">
        <v>2.1324855</v>
      </c>
      <c r="T1106" s="89">
        <f t="shared" si="203"/>
        <v>6.4931806896551727</v>
      </c>
    </row>
    <row r="1107" spans="1:20">
      <c r="A1107" s="29" t="s">
        <v>52</v>
      </c>
      <c r="B1107" s="194" t="s">
        <v>3940</v>
      </c>
      <c r="C1107" s="87">
        <f t="shared" si="199"/>
        <v>0.1167605865</v>
      </c>
      <c r="D1107" s="90">
        <f t="shared" si="200"/>
        <v>7.3291681999999997E-3</v>
      </c>
      <c r="E1107" s="90">
        <f t="shared" si="201"/>
        <v>3.0803975899999999E-2</v>
      </c>
      <c r="F1107" s="91">
        <f t="shared" si="202"/>
        <v>5.9549201400000001E-2</v>
      </c>
      <c r="G1107" s="192">
        <v>1.9078240999999999E-2</v>
      </c>
      <c r="H1107" s="161">
        <v>2.7640238999999999E-3</v>
      </c>
      <c r="I1107" s="161">
        <v>2.5949552000000001E-2</v>
      </c>
      <c r="J1107" s="161">
        <v>3.8668020999999999E-3</v>
      </c>
      <c r="K1107" s="161">
        <v>1.2693839000000001E-3</v>
      </c>
      <c r="L1107" s="161">
        <v>2.1929822000000001E-3</v>
      </c>
      <c r="M1107" s="161">
        <v>2.0904000000000001E-3</v>
      </c>
      <c r="N1107" s="161">
        <v>2.4080629999999998E-3</v>
      </c>
      <c r="O1107" s="161">
        <v>1.3890466000000001E-3</v>
      </c>
      <c r="P1107" s="161">
        <v>0</v>
      </c>
      <c r="Q1107" s="161">
        <v>1.7377668E-3</v>
      </c>
      <c r="R1107" s="161">
        <v>5.4014325000000002E-2</v>
      </c>
      <c r="T1107" s="89">
        <f t="shared" si="203"/>
        <v>0.16446759482758619</v>
      </c>
    </row>
    <row r="1108" spans="1:20">
      <c r="A1108" s="29" t="s">
        <v>52</v>
      </c>
      <c r="B1108" s="194" t="s">
        <v>3941</v>
      </c>
      <c r="C1108" s="87">
        <f t="shared" si="199"/>
        <v>0.74798633829999994</v>
      </c>
      <c r="D1108" s="90">
        <f t="shared" si="200"/>
        <v>5.2813690199999999E-2</v>
      </c>
      <c r="E1108" s="90">
        <f t="shared" si="201"/>
        <v>0.41388182900000003</v>
      </c>
      <c r="F1108" s="91">
        <f t="shared" si="202"/>
        <v>0.1725669691</v>
      </c>
      <c r="G1108" s="192">
        <v>0.10872385</v>
      </c>
      <c r="H1108" s="161">
        <v>1.5426953E-2</v>
      </c>
      <c r="I1108" s="161">
        <v>0.35064498</v>
      </c>
      <c r="J1108" s="161">
        <v>3.5211716999999997E-2</v>
      </c>
      <c r="K1108" s="161">
        <v>8.5499114000000005E-3</v>
      </c>
      <c r="L1108" s="161">
        <v>9.0520618000000004E-3</v>
      </c>
      <c r="M1108" s="161">
        <v>4.7809895999999998E-2</v>
      </c>
      <c r="N1108" s="161">
        <v>9.7372320000000002E-3</v>
      </c>
      <c r="O1108" s="161">
        <v>1.3448500999999999E-3</v>
      </c>
      <c r="P1108" s="161">
        <v>0</v>
      </c>
      <c r="Q1108" s="161">
        <v>2.3751147E-2</v>
      </c>
      <c r="R1108" s="161">
        <v>0.13773373999999999</v>
      </c>
      <c r="T1108" s="89">
        <f t="shared" si="203"/>
        <v>0.9372745689655172</v>
      </c>
    </row>
    <row r="1109" spans="1:20">
      <c r="A1109" s="29" t="s">
        <v>52</v>
      </c>
      <c r="B1109" s="194" t="s">
        <v>3942</v>
      </c>
      <c r="C1109" s="87">
        <f t="shared" si="199"/>
        <v>1.5392289519999998</v>
      </c>
      <c r="D1109" s="90">
        <f t="shared" si="200"/>
        <v>9.5389528000000001E-2</v>
      </c>
      <c r="E1109" s="90">
        <f t="shared" si="201"/>
        <v>0.40647869299999995</v>
      </c>
      <c r="F1109" s="91">
        <f t="shared" si="202"/>
        <v>0.78963112099999999</v>
      </c>
      <c r="G1109" s="192">
        <v>0.24772960999999999</v>
      </c>
      <c r="H1109" s="161">
        <v>3.5688311E-2</v>
      </c>
      <c r="I1109" s="161">
        <v>0.34342739999999999</v>
      </c>
      <c r="J1109" s="161">
        <v>5.0527862999999999E-2</v>
      </c>
      <c r="K1109" s="161">
        <v>1.6342664E-2</v>
      </c>
      <c r="L1109" s="161">
        <v>2.8519000999999999E-2</v>
      </c>
      <c r="M1109" s="161">
        <v>2.7362982000000001E-2</v>
      </c>
      <c r="N1109" s="161">
        <v>3.1839512E-2</v>
      </c>
      <c r="O1109" s="161">
        <v>1.7911495999999999E-2</v>
      </c>
      <c r="P1109" s="161">
        <v>0</v>
      </c>
      <c r="Q1109" s="161">
        <v>2.3060673E-2</v>
      </c>
      <c r="R1109" s="161">
        <v>0.71681943999999997</v>
      </c>
      <c r="T1109" s="89">
        <f t="shared" si="203"/>
        <v>2.1356000862068965</v>
      </c>
    </row>
    <row r="1110" spans="1:20">
      <c r="A1110" s="29" t="s">
        <v>52</v>
      </c>
      <c r="B1110" s="194" t="s">
        <v>3943</v>
      </c>
      <c r="C1110" s="87">
        <f t="shared" si="199"/>
        <v>1.73703962</v>
      </c>
      <c r="D1110" s="90">
        <f t="shared" si="200"/>
        <v>0.10603348899999999</v>
      </c>
      <c r="E1110" s="90">
        <f t="shared" si="201"/>
        <v>0.404627915</v>
      </c>
      <c r="F1110" s="91">
        <f t="shared" si="202"/>
        <v>0.94389716599999995</v>
      </c>
      <c r="G1110" s="192">
        <v>0.28248105000000001</v>
      </c>
      <c r="H1110" s="161">
        <v>4.0753651000000002E-2</v>
      </c>
      <c r="I1110" s="161">
        <v>0.34162301</v>
      </c>
      <c r="J1110" s="161">
        <v>5.43569E-2</v>
      </c>
      <c r="K1110" s="161">
        <v>1.8290852999999999E-2</v>
      </c>
      <c r="L1110" s="161">
        <v>3.3385735999999999E-2</v>
      </c>
      <c r="M1110" s="161">
        <v>2.2251254000000002E-2</v>
      </c>
      <c r="N1110" s="161">
        <v>3.7365083E-2</v>
      </c>
      <c r="O1110" s="161">
        <v>2.2053158E-2</v>
      </c>
      <c r="P1110" s="161">
        <v>0</v>
      </c>
      <c r="Q1110" s="161">
        <v>2.2888055000000001E-2</v>
      </c>
      <c r="R1110" s="161">
        <v>0.86159087000000001</v>
      </c>
      <c r="T1110" s="89">
        <f t="shared" si="203"/>
        <v>2.4351814655172412</v>
      </c>
    </row>
    <row r="1111" spans="1:20">
      <c r="A1111" s="29" t="s">
        <v>52</v>
      </c>
      <c r="B1111" s="194" t="s">
        <v>3944</v>
      </c>
      <c r="C1111" s="87">
        <f t="shared" si="199"/>
        <v>13.59225379533</v>
      </c>
      <c r="D1111" s="90">
        <f t="shared" si="200"/>
        <v>1.4945706910000001</v>
      </c>
      <c r="E1111" s="90">
        <f t="shared" si="201"/>
        <v>2.1810528580000001</v>
      </c>
      <c r="F1111" s="91">
        <f t="shared" si="202"/>
        <v>0.16696934632999999</v>
      </c>
      <c r="G1111" s="192">
        <v>9.7496609000000003</v>
      </c>
      <c r="H1111" s="161">
        <v>4.2834140999999999E-2</v>
      </c>
      <c r="I1111" s="161">
        <v>2.1313344999999999</v>
      </c>
      <c r="J1111" s="161">
        <v>1.2651771000000001</v>
      </c>
      <c r="K1111" s="161">
        <v>0.21062513999999999</v>
      </c>
      <c r="L1111" s="161">
        <v>1.8768450999999998E-2</v>
      </c>
      <c r="M1111" s="161">
        <v>6.8842169999999998E-3</v>
      </c>
      <c r="N1111" s="161">
        <v>2.2935780000000001E-3</v>
      </c>
      <c r="O1111" s="161">
        <v>1.4389959999999999E-3</v>
      </c>
      <c r="P1111" s="161">
        <v>0</v>
      </c>
      <c r="Q1111" s="161">
        <v>0.16254067</v>
      </c>
      <c r="R1111" s="161">
        <v>6.9610232999999997E-4</v>
      </c>
      <c r="T1111" s="89">
        <f t="shared" si="203"/>
        <v>84.048800862068958</v>
      </c>
    </row>
    <row r="1112" spans="1:20">
      <c r="A1112" s="29" t="s">
        <v>52</v>
      </c>
      <c r="B1112" s="194" t="s">
        <v>3945</v>
      </c>
      <c r="C1112" s="87">
        <f t="shared" si="199"/>
        <v>6.4048616144999997</v>
      </c>
      <c r="D1112" s="90">
        <f t="shared" si="200"/>
        <v>1.0256272993</v>
      </c>
      <c r="E1112" s="90">
        <f t="shared" si="201"/>
        <v>2.2397680600000003</v>
      </c>
      <c r="F1112" s="91">
        <f t="shared" si="202"/>
        <v>7.125905519999999E-2</v>
      </c>
      <c r="G1112" s="192">
        <v>3.0682071999999998</v>
      </c>
      <c r="H1112" s="161">
        <v>2.0691080000000001E-2</v>
      </c>
      <c r="I1112" s="161">
        <v>1.2668314000000001</v>
      </c>
      <c r="J1112" s="161">
        <v>0.96385030000000005</v>
      </c>
      <c r="K1112" s="161">
        <v>5.4132379000000001E-2</v>
      </c>
      <c r="L1112" s="161">
        <v>7.6446203000000001E-3</v>
      </c>
      <c r="M1112" s="161">
        <v>0.95224558000000004</v>
      </c>
      <c r="N1112" s="161">
        <v>6.1095222000000001E-3</v>
      </c>
      <c r="O1112" s="161">
        <v>1.6476463999999999E-3</v>
      </c>
      <c r="P1112" s="161">
        <v>0</v>
      </c>
      <c r="Q1112" s="161">
        <v>5.9968157000000001E-2</v>
      </c>
      <c r="R1112" s="161">
        <v>3.5337296E-3</v>
      </c>
      <c r="T1112" s="89">
        <f t="shared" si="203"/>
        <v>26.450062068965515</v>
      </c>
    </row>
    <row r="1113" spans="1:20">
      <c r="A1113" s="29" t="s">
        <v>52</v>
      </c>
      <c r="B1113" s="194" t="s">
        <v>3946</v>
      </c>
      <c r="C1113" s="87">
        <f t="shared" si="199"/>
        <v>5.4512494307999999</v>
      </c>
      <c r="D1113" s="90">
        <f t="shared" si="200"/>
        <v>0.87497576539999999</v>
      </c>
      <c r="E1113" s="90">
        <f t="shared" si="201"/>
        <v>3.5885816029999997</v>
      </c>
      <c r="F1113" s="91">
        <f t="shared" si="202"/>
        <v>7.3502262400000004E-2</v>
      </c>
      <c r="G1113" s="192">
        <v>0.91418980000000005</v>
      </c>
      <c r="H1113" s="161">
        <v>1.9655802999999999E-2</v>
      </c>
      <c r="I1113" s="161">
        <v>1.279533</v>
      </c>
      <c r="J1113" s="161">
        <v>0.86638484000000004</v>
      </c>
      <c r="K1113" s="161">
        <v>4.3003312999999998E-3</v>
      </c>
      <c r="L1113" s="161">
        <v>4.2905940999999996E-3</v>
      </c>
      <c r="M1113" s="161">
        <v>2.2893927999999999</v>
      </c>
      <c r="N1113" s="161">
        <v>1.1581862E-2</v>
      </c>
      <c r="O1113" s="161">
        <v>1.7342911E-3</v>
      </c>
      <c r="P1113" s="161">
        <v>0</v>
      </c>
      <c r="Q1113" s="161">
        <v>5.4577659000000001E-2</v>
      </c>
      <c r="R1113" s="161">
        <v>5.6084502999999997E-3</v>
      </c>
      <c r="T1113" s="89">
        <f t="shared" si="203"/>
        <v>7.8809465517241382</v>
      </c>
    </row>
    <row r="1114" spans="1:20">
      <c r="A1114" s="29" t="s">
        <v>52</v>
      </c>
      <c r="B1114" s="194" t="s">
        <v>3947</v>
      </c>
      <c r="C1114" s="87">
        <f t="shared" si="199"/>
        <v>3.7073832691000002</v>
      </c>
      <c r="D1114" s="90">
        <f t="shared" si="200"/>
        <v>0.8910824732</v>
      </c>
      <c r="E1114" s="90">
        <f t="shared" si="201"/>
        <v>1.6331995969999999</v>
      </c>
      <c r="F1114" s="91">
        <f t="shared" si="202"/>
        <v>2.8334298899999999E-2</v>
      </c>
      <c r="G1114" s="192">
        <v>1.1547669</v>
      </c>
      <c r="H1114" s="161">
        <v>1.1488777E-2</v>
      </c>
      <c r="I1114" s="161">
        <v>0.88265742999999997</v>
      </c>
      <c r="J1114" s="161">
        <v>0.87770676000000003</v>
      </c>
      <c r="K1114" s="161">
        <v>9.0255691999999998E-3</v>
      </c>
      <c r="L1114" s="161">
        <v>4.3501440000000002E-3</v>
      </c>
      <c r="M1114" s="161">
        <v>0.73905339000000003</v>
      </c>
      <c r="N1114" s="161">
        <v>5.2138384999999999E-3</v>
      </c>
      <c r="O1114" s="161">
        <v>1.6983161999999999E-3</v>
      </c>
      <c r="P1114" s="161">
        <v>0</v>
      </c>
      <c r="Q1114" s="161">
        <v>1.7619478000000001E-2</v>
      </c>
      <c r="R1114" s="161">
        <v>3.8026662000000002E-3</v>
      </c>
      <c r="T1114" s="89">
        <f t="shared" si="203"/>
        <v>9.9548870689655171</v>
      </c>
    </row>
    <row r="1115" spans="1:20">
      <c r="A1115" s="29" t="s">
        <v>52</v>
      </c>
      <c r="B1115" s="194" t="s">
        <v>3948</v>
      </c>
      <c r="C1115" s="87">
        <f t="shared" si="199"/>
        <v>1.3333747645</v>
      </c>
      <c r="D1115" s="90">
        <f t="shared" si="200"/>
        <v>9.9697100999999996E-2</v>
      </c>
      <c r="E1115" s="90">
        <f t="shared" si="201"/>
        <v>0.87274820100000006</v>
      </c>
      <c r="F1115" s="91">
        <f t="shared" si="202"/>
        <v>0.11770596250000001</v>
      </c>
      <c r="G1115" s="192">
        <v>0.24322350000000001</v>
      </c>
      <c r="H1115" s="161">
        <v>1.8146131999999999E-2</v>
      </c>
      <c r="I1115" s="161">
        <v>0.83117615</v>
      </c>
      <c r="J1115" s="161">
        <v>7.6355567999999999E-2</v>
      </c>
      <c r="K1115" s="161">
        <v>6.9174909999999996E-3</v>
      </c>
      <c r="L1115" s="161">
        <v>1.6424042E-2</v>
      </c>
      <c r="M1115" s="161">
        <v>2.3425919E-2</v>
      </c>
      <c r="N1115" s="161">
        <v>1.0537348E-2</v>
      </c>
      <c r="O1115" s="161">
        <v>5.6963585000000001E-3</v>
      </c>
      <c r="P1115" s="161">
        <v>0</v>
      </c>
      <c r="Q1115" s="161">
        <v>5.3542477999999998E-2</v>
      </c>
      <c r="R1115" s="161">
        <v>4.7929777999999999E-2</v>
      </c>
      <c r="T1115" s="89">
        <f t="shared" si="203"/>
        <v>2.0967543103448274</v>
      </c>
    </row>
    <row r="1116" spans="1:20">
      <c r="A1116" s="29" t="s">
        <v>52</v>
      </c>
      <c r="B1116" s="194" t="s">
        <v>3949</v>
      </c>
      <c r="C1116" s="87">
        <f t="shared" si="199"/>
        <v>1.2204644443999999</v>
      </c>
      <c r="D1116" s="90">
        <f t="shared" si="200"/>
        <v>5.1320945300000004E-2</v>
      </c>
      <c r="E1116" s="90">
        <f t="shared" si="201"/>
        <v>0.60863527000000006</v>
      </c>
      <c r="F1116" s="91">
        <f t="shared" si="202"/>
        <v>0.44236406909999998</v>
      </c>
      <c r="G1116" s="192">
        <v>0.11814416</v>
      </c>
      <c r="H1116" s="161">
        <v>1.5604724E-2</v>
      </c>
      <c r="I1116" s="161">
        <v>0.56405421</v>
      </c>
      <c r="J1116" s="161">
        <v>3.4029916E-2</v>
      </c>
      <c r="K1116" s="161">
        <v>6.0964213E-3</v>
      </c>
      <c r="L1116" s="161">
        <v>1.1194608E-2</v>
      </c>
      <c r="M1116" s="161">
        <v>2.8976335999999998E-2</v>
      </c>
      <c r="N1116" s="161">
        <v>1.1660830000000001E-2</v>
      </c>
      <c r="O1116" s="161">
        <v>5.0384521000000002E-3</v>
      </c>
      <c r="P1116" s="161">
        <v>0</v>
      </c>
      <c r="Q1116" s="161">
        <v>4.7591567000000001E-2</v>
      </c>
      <c r="R1116" s="161">
        <v>0.37807321999999999</v>
      </c>
      <c r="T1116" s="89">
        <f t="shared" si="203"/>
        <v>1.0184841379310343</v>
      </c>
    </row>
    <row r="1117" spans="1:20">
      <c r="A1117" s="29" t="s">
        <v>52</v>
      </c>
      <c r="B1117" s="194" t="s">
        <v>3950</v>
      </c>
      <c r="C1117" s="87">
        <f t="shared" si="199"/>
        <v>1.3468303222000002</v>
      </c>
      <c r="D1117" s="90">
        <f t="shared" si="200"/>
        <v>0.1057489003</v>
      </c>
      <c r="E1117" s="90">
        <f t="shared" si="201"/>
        <v>0.90788670700000007</v>
      </c>
      <c r="F1117" s="91">
        <f t="shared" si="202"/>
        <v>7.4421184899999993E-2</v>
      </c>
      <c r="G1117" s="192">
        <v>0.25877352999999997</v>
      </c>
      <c r="H1117" s="161">
        <v>1.8420323999999998E-2</v>
      </c>
      <c r="I1117" s="161">
        <v>0.86649286000000003</v>
      </c>
      <c r="J1117" s="161">
        <v>8.1757259999999998E-2</v>
      </c>
      <c r="K1117" s="161">
        <v>6.9653902999999998E-3</v>
      </c>
      <c r="L1117" s="161">
        <v>1.702625E-2</v>
      </c>
      <c r="M1117" s="161">
        <v>2.2973522999999999E-2</v>
      </c>
      <c r="N1117" s="161">
        <v>1.0321980999999999E-2</v>
      </c>
      <c r="O1117" s="161">
        <v>5.6964119999999997E-3</v>
      </c>
      <c r="P1117" s="161">
        <v>0</v>
      </c>
      <c r="Q1117" s="161">
        <v>5.4703003E-2</v>
      </c>
      <c r="R1117" s="161">
        <v>3.6997889000000002E-3</v>
      </c>
      <c r="T1117" s="89">
        <f t="shared" si="203"/>
        <v>2.230806293103448</v>
      </c>
    </row>
    <row r="1118" spans="1:20">
      <c r="A1118" s="29" t="s">
        <v>52</v>
      </c>
      <c r="B1118" s="194" t="s">
        <v>3951</v>
      </c>
      <c r="C1118" s="87">
        <f t="shared" si="199"/>
        <v>1.3216796689000001</v>
      </c>
      <c r="D1118" s="90">
        <f t="shared" si="200"/>
        <v>7.5183979999999997E-2</v>
      </c>
      <c r="E1118" s="90">
        <f t="shared" si="201"/>
        <v>0.59623335690000001</v>
      </c>
      <c r="F1118" s="91">
        <f t="shared" si="202"/>
        <v>0.46380602199999998</v>
      </c>
      <c r="G1118" s="192">
        <v>0.18645630999999999</v>
      </c>
      <c r="H1118" s="161">
        <v>1.9832355999999999E-2</v>
      </c>
      <c r="I1118" s="161">
        <v>0.56661550000000005</v>
      </c>
      <c r="J1118" s="161">
        <v>4.7645716999999997E-2</v>
      </c>
      <c r="K1118" s="161">
        <v>1.0228891E-2</v>
      </c>
      <c r="L1118" s="161">
        <v>1.7309372E-2</v>
      </c>
      <c r="M1118" s="161">
        <v>9.7855009000000007E-3</v>
      </c>
      <c r="N1118" s="161">
        <v>1.6194440000000001E-2</v>
      </c>
      <c r="O1118" s="161">
        <v>1.0955968999999999E-2</v>
      </c>
      <c r="P1118" s="161">
        <v>0</v>
      </c>
      <c r="Q1118" s="161">
        <v>2.2234103000000002E-2</v>
      </c>
      <c r="R1118" s="161">
        <v>0.41442150999999999</v>
      </c>
      <c r="T1118" s="89">
        <f t="shared" si="203"/>
        <v>1.6073819827586204</v>
      </c>
    </row>
    <row r="1119" spans="1:20">
      <c r="A1119" s="29" t="s">
        <v>52</v>
      </c>
      <c r="B1119" s="194" t="s">
        <v>3952</v>
      </c>
      <c r="C1119" s="87">
        <f t="shared" si="199"/>
        <v>0.86541698261</v>
      </c>
      <c r="D1119" s="90">
        <f t="shared" si="200"/>
        <v>5.3246570299999997E-2</v>
      </c>
      <c r="E1119" s="90">
        <f t="shared" si="201"/>
        <v>0.32009057739999996</v>
      </c>
      <c r="F1119" s="91">
        <f t="shared" si="202"/>
        <v>0.11607043490999999</v>
      </c>
      <c r="G1119" s="192">
        <v>0.37600939999999999</v>
      </c>
      <c r="H1119" s="161">
        <v>9.5853701000000006E-3</v>
      </c>
      <c r="I1119" s="161">
        <v>0.30758785999999999</v>
      </c>
      <c r="J1119" s="161">
        <v>3.7068273999999998E-2</v>
      </c>
      <c r="K1119" s="161">
        <v>1.0629252E-2</v>
      </c>
      <c r="L1119" s="161">
        <v>5.5490443E-3</v>
      </c>
      <c r="M1119" s="161">
        <v>2.9173472999999999E-3</v>
      </c>
      <c r="N1119" s="161">
        <v>6.6452539999999997E-3</v>
      </c>
      <c r="O1119" s="161">
        <v>9.868369100000001E-4</v>
      </c>
      <c r="P1119" s="161">
        <v>0</v>
      </c>
      <c r="Q1119" s="161">
        <v>4.1057316000000003E-2</v>
      </c>
      <c r="R1119" s="161">
        <v>6.7381027999999996E-2</v>
      </c>
      <c r="T1119" s="89">
        <f t="shared" si="203"/>
        <v>3.241460344827586</v>
      </c>
    </row>
    <row r="1120" spans="1:20">
      <c r="A1120" s="29" t="s">
        <v>52</v>
      </c>
      <c r="B1120" s="194" t="s">
        <v>3953</v>
      </c>
      <c r="C1120" s="87">
        <f t="shared" si="199"/>
        <v>0.58092091286000003</v>
      </c>
      <c r="D1120" s="90">
        <f t="shared" si="200"/>
        <v>3.4220895699999997E-2</v>
      </c>
      <c r="E1120" s="90">
        <f t="shared" si="201"/>
        <v>0.32960049759999999</v>
      </c>
      <c r="F1120" s="91">
        <f t="shared" si="202"/>
        <v>0.13407490456000001</v>
      </c>
      <c r="G1120" s="192">
        <v>8.3024614999999996E-2</v>
      </c>
      <c r="H1120" s="161">
        <v>8.7950726999999999E-3</v>
      </c>
      <c r="I1120" s="161">
        <v>0.31704494999999999</v>
      </c>
      <c r="J1120" s="161">
        <v>2.3150721999999999E-2</v>
      </c>
      <c r="K1120" s="161">
        <v>5.5900663999999996E-3</v>
      </c>
      <c r="L1120" s="161">
        <v>5.4801073000000002E-3</v>
      </c>
      <c r="M1120" s="161">
        <v>3.7604749000000001E-3</v>
      </c>
      <c r="N1120" s="161">
        <v>5.3636669000000003E-3</v>
      </c>
      <c r="O1120" s="161">
        <v>7.9110666000000004E-4</v>
      </c>
      <c r="P1120" s="161">
        <v>0</v>
      </c>
      <c r="Q1120" s="161">
        <v>2.5669311E-2</v>
      </c>
      <c r="R1120" s="161">
        <v>0.10225082000000001</v>
      </c>
      <c r="T1120" s="89">
        <f t="shared" si="203"/>
        <v>0.71572943965517233</v>
      </c>
    </row>
    <row r="1121" spans="1:20">
      <c r="A1121" s="29" t="s">
        <v>52</v>
      </c>
      <c r="B1121" s="194" t="s">
        <v>3954</v>
      </c>
      <c r="C1121" s="87">
        <f t="shared" si="199"/>
        <v>0.86940954539999993</v>
      </c>
      <c r="D1121" s="90">
        <f t="shared" si="200"/>
        <v>4.7543646500000002E-2</v>
      </c>
      <c r="E1121" s="90">
        <f t="shared" si="201"/>
        <v>0.55599428579999999</v>
      </c>
      <c r="F1121" s="91">
        <f t="shared" si="202"/>
        <v>0.1372789831</v>
      </c>
      <c r="G1121" s="192">
        <v>0.12859263000000001</v>
      </c>
      <c r="H1121" s="161">
        <v>1.4963278999999999E-2</v>
      </c>
      <c r="I1121" s="161">
        <v>0.53465278999999999</v>
      </c>
      <c r="J1121" s="161">
        <v>3.2211494E-2</v>
      </c>
      <c r="K1121" s="161">
        <v>7.0711990000000002E-3</v>
      </c>
      <c r="L1121" s="161">
        <v>8.2609534999999994E-3</v>
      </c>
      <c r="M1121" s="161">
        <v>6.3782168000000002E-3</v>
      </c>
      <c r="N1121" s="161">
        <v>8.4225114000000007E-3</v>
      </c>
      <c r="O1121" s="161">
        <v>1.9151487E-3</v>
      </c>
      <c r="P1121" s="161">
        <v>0</v>
      </c>
      <c r="Q1121" s="161">
        <v>4.9103790000000001E-2</v>
      </c>
      <c r="R1121" s="161">
        <v>7.7837533E-2</v>
      </c>
      <c r="T1121" s="89">
        <f t="shared" si="203"/>
        <v>1.1085571551724138</v>
      </c>
    </row>
    <row r="1122" spans="1:20">
      <c r="A1122" s="29" t="s">
        <v>52</v>
      </c>
      <c r="B1122" s="194" t="s">
        <v>3955</v>
      </c>
      <c r="C1122" s="87">
        <f t="shared" si="199"/>
        <v>1.5889682841000001</v>
      </c>
      <c r="D1122" s="90">
        <f t="shared" si="200"/>
        <v>7.6506261999999992E-2</v>
      </c>
      <c r="E1122" s="90">
        <f t="shared" si="201"/>
        <v>1.18166437</v>
      </c>
      <c r="F1122" s="91">
        <f t="shared" si="202"/>
        <v>0.1297608821</v>
      </c>
      <c r="G1122" s="192">
        <v>0.20103677</v>
      </c>
      <c r="H1122" s="161">
        <v>2.9455584999999999E-2</v>
      </c>
      <c r="I1122" s="161">
        <v>1.1396790000000001</v>
      </c>
      <c r="J1122" s="161">
        <v>5.2402369999999997E-2</v>
      </c>
      <c r="K1122" s="161">
        <v>1.0256252E-2</v>
      </c>
      <c r="L1122" s="161">
        <v>1.384764E-2</v>
      </c>
      <c r="M1122" s="161">
        <v>1.2529785E-2</v>
      </c>
      <c r="N1122" s="161">
        <v>1.4988021000000001E-2</v>
      </c>
      <c r="O1122" s="161">
        <v>3.4146952000000002E-3</v>
      </c>
      <c r="P1122" s="161">
        <v>0</v>
      </c>
      <c r="Q1122" s="161">
        <v>0.10550653</v>
      </c>
      <c r="R1122" s="161">
        <v>5.8516358999999999E-3</v>
      </c>
      <c r="T1122" s="89">
        <f t="shared" si="203"/>
        <v>1.7330756034482757</v>
      </c>
    </row>
    <row r="1123" spans="1:20">
      <c r="A1123" s="29" t="s">
        <v>52</v>
      </c>
      <c r="B1123" s="194" t="s">
        <v>3956</v>
      </c>
      <c r="C1123" s="87">
        <f t="shared" si="199"/>
        <v>0.44299600950000001</v>
      </c>
      <c r="D1123" s="90">
        <f t="shared" si="200"/>
        <v>3.8691337200000002E-2</v>
      </c>
      <c r="E1123" s="90">
        <f t="shared" si="201"/>
        <v>0.11598137280000001</v>
      </c>
      <c r="F1123" s="91">
        <f t="shared" si="202"/>
        <v>0.1861272595</v>
      </c>
      <c r="G1123" s="192">
        <v>0.10219604</v>
      </c>
      <c r="H1123" s="161">
        <v>1.0288237E-2</v>
      </c>
      <c r="I1123" s="161">
        <v>0.10090955</v>
      </c>
      <c r="J1123" s="161">
        <v>2.4384576000000002E-2</v>
      </c>
      <c r="K1123" s="161">
        <v>5.2168194999999999E-3</v>
      </c>
      <c r="L1123" s="161">
        <v>9.0899416999999996E-3</v>
      </c>
      <c r="M1123" s="161">
        <v>4.7835858000000002E-3</v>
      </c>
      <c r="N1123" s="161">
        <v>7.6714681000000003E-3</v>
      </c>
      <c r="O1123" s="161">
        <v>4.4701984E-3</v>
      </c>
      <c r="P1123" s="161">
        <v>0</v>
      </c>
      <c r="Q1123" s="161">
        <v>2.3184613E-2</v>
      </c>
      <c r="R1123" s="161">
        <v>0.15080098</v>
      </c>
      <c r="T1123" s="89">
        <f t="shared" si="203"/>
        <v>0.88100034482758616</v>
      </c>
    </row>
    <row r="1124" spans="1:20">
      <c r="A1124" s="29" t="s">
        <v>52</v>
      </c>
      <c r="B1124" s="194" t="s">
        <v>3957</v>
      </c>
      <c r="C1124" s="87">
        <f t="shared" si="199"/>
        <v>0.91473486300000006</v>
      </c>
      <c r="D1124" s="90">
        <f t="shared" si="200"/>
        <v>5.6685747499999994E-2</v>
      </c>
      <c r="E1124" s="90">
        <f t="shared" si="201"/>
        <v>0.33702394730000002</v>
      </c>
      <c r="F1124" s="91">
        <f t="shared" si="202"/>
        <v>0.12206647819999999</v>
      </c>
      <c r="G1124" s="192">
        <v>0.39895869</v>
      </c>
      <c r="H1124" s="161">
        <v>1.0490596E-2</v>
      </c>
      <c r="I1124" s="161">
        <v>0.32339877</v>
      </c>
      <c r="J1124" s="161">
        <v>3.9377928E-2</v>
      </c>
      <c r="K1124" s="161">
        <v>1.1333734E-2</v>
      </c>
      <c r="L1124" s="161">
        <v>5.9740855000000002E-3</v>
      </c>
      <c r="M1124" s="161">
        <v>3.1345813000000001E-3</v>
      </c>
      <c r="N1124" s="161">
        <v>7.0514367000000001E-3</v>
      </c>
      <c r="O1124" s="161">
        <v>1.1341425E-3</v>
      </c>
      <c r="P1124" s="161">
        <v>0</v>
      </c>
      <c r="Q1124" s="161">
        <v>4.3110473000000003E-2</v>
      </c>
      <c r="R1124" s="161">
        <v>7.0770425999999997E-2</v>
      </c>
      <c r="T1124" s="89">
        <f t="shared" si="203"/>
        <v>3.439299051724138</v>
      </c>
    </row>
    <row r="1125" spans="1:20">
      <c r="A1125" s="29" t="s">
        <v>52</v>
      </c>
      <c r="B1125" s="194" t="s">
        <v>3958</v>
      </c>
      <c r="C1125" s="87">
        <f t="shared" si="199"/>
        <v>0.61838953846000011</v>
      </c>
      <c r="D1125" s="90">
        <f t="shared" si="200"/>
        <v>3.73230118E-2</v>
      </c>
      <c r="E1125" s="90">
        <f t="shared" si="201"/>
        <v>0.34762045020000004</v>
      </c>
      <c r="F1125" s="91">
        <f t="shared" si="202"/>
        <v>0.14092264745999999</v>
      </c>
      <c r="G1125" s="192">
        <v>9.2523429000000004E-2</v>
      </c>
      <c r="H1125" s="161">
        <v>9.8853346999999998E-3</v>
      </c>
      <c r="I1125" s="161">
        <v>0.33357234000000002</v>
      </c>
      <c r="J1125" s="161">
        <v>2.4965705000000001E-2</v>
      </c>
      <c r="K1125" s="161">
        <v>6.3617938000000004E-3</v>
      </c>
      <c r="L1125" s="161">
        <v>5.9955130000000001E-3</v>
      </c>
      <c r="M1125" s="161">
        <v>4.1627755000000002E-3</v>
      </c>
      <c r="N1125" s="161">
        <v>5.7102554000000002E-3</v>
      </c>
      <c r="O1125" s="161">
        <v>8.7761306000000005E-4</v>
      </c>
      <c r="P1125" s="161">
        <v>0</v>
      </c>
      <c r="Q1125" s="161">
        <v>2.6953859E-2</v>
      </c>
      <c r="R1125" s="161">
        <v>0.10738092</v>
      </c>
      <c r="T1125" s="89">
        <f t="shared" si="203"/>
        <v>0.79761576724137928</v>
      </c>
    </row>
    <row r="1126" spans="1:20">
      <c r="A1126" s="29" t="s">
        <v>52</v>
      </c>
      <c r="B1126" s="194" t="s">
        <v>3959</v>
      </c>
      <c r="C1126" s="87">
        <f t="shared" si="199"/>
        <v>1.6781331724000002</v>
      </c>
      <c r="D1126" s="90">
        <f t="shared" si="200"/>
        <v>8.166221500000001E-2</v>
      </c>
      <c r="E1126" s="90">
        <f t="shared" si="201"/>
        <v>1.2426572010000001</v>
      </c>
      <c r="F1126" s="91">
        <f t="shared" si="202"/>
        <v>0.13643151640000001</v>
      </c>
      <c r="G1126" s="192">
        <v>0.21738224</v>
      </c>
      <c r="H1126" s="161">
        <v>3.1738329000000003E-2</v>
      </c>
      <c r="I1126" s="161">
        <v>1.1974392</v>
      </c>
      <c r="J1126" s="161">
        <v>5.5753098000000001E-2</v>
      </c>
      <c r="K1126" s="161">
        <v>1.1068872E-2</v>
      </c>
      <c r="L1126" s="161">
        <v>1.4840245E-2</v>
      </c>
      <c r="M1126" s="161">
        <v>1.3479672E-2</v>
      </c>
      <c r="N1126" s="161">
        <v>1.5820246E-2</v>
      </c>
      <c r="O1126" s="161">
        <v>3.6536889999999999E-3</v>
      </c>
      <c r="P1126" s="161">
        <v>0</v>
      </c>
      <c r="Q1126" s="161">
        <v>0.11078346</v>
      </c>
      <c r="R1126" s="161">
        <v>6.1741214000000004E-3</v>
      </c>
      <c r="T1126" s="89">
        <f t="shared" si="203"/>
        <v>1.8739848275862068</v>
      </c>
    </row>
    <row r="1127" spans="1:20">
      <c r="A1127" s="29" t="s">
        <v>52</v>
      </c>
      <c r="B1127" s="194" t="s">
        <v>3960</v>
      </c>
      <c r="C1127" s="87">
        <f t="shared" si="199"/>
        <v>0.47221057690000001</v>
      </c>
      <c r="D1127" s="90">
        <f t="shared" si="200"/>
        <v>4.1532682799999998E-2</v>
      </c>
      <c r="E1127" s="90">
        <f t="shared" si="201"/>
        <v>0.1229071238</v>
      </c>
      <c r="F1127" s="91">
        <f t="shared" si="202"/>
        <v>0.19583963030000001</v>
      </c>
      <c r="G1127" s="192">
        <v>0.11193114</v>
      </c>
      <c r="H1127" s="161">
        <v>1.1265104E-2</v>
      </c>
      <c r="I1127" s="161">
        <v>0.10642403</v>
      </c>
      <c r="J1127" s="161">
        <v>2.6053508999999999E-2</v>
      </c>
      <c r="K1127" s="161">
        <v>5.7387979999999998E-3</v>
      </c>
      <c r="L1127" s="161">
        <v>9.7403757999999993E-3</v>
      </c>
      <c r="M1127" s="161">
        <v>5.2179898000000004E-3</v>
      </c>
      <c r="N1127" s="161">
        <v>8.1320577000000005E-3</v>
      </c>
      <c r="O1127" s="161">
        <v>5.0035046E-3</v>
      </c>
      <c r="P1127" s="161">
        <v>0</v>
      </c>
      <c r="Q1127" s="161">
        <v>2.4344698000000001E-2</v>
      </c>
      <c r="R1127" s="161">
        <v>0.15835937</v>
      </c>
      <c r="T1127" s="89">
        <f t="shared" si="203"/>
        <v>0.96492362068965509</v>
      </c>
    </row>
    <row r="1128" spans="1:20">
      <c r="A1128" s="29" t="s">
        <v>52</v>
      </c>
      <c r="B1128" s="194" t="s">
        <v>3961</v>
      </c>
      <c r="C1128" s="87">
        <f t="shared" si="199"/>
        <v>1.1190714521</v>
      </c>
      <c r="D1128" s="90">
        <f t="shared" si="200"/>
        <v>6.9581513900000003E-2</v>
      </c>
      <c r="E1128" s="90">
        <f t="shared" si="201"/>
        <v>0.41170333059999997</v>
      </c>
      <c r="F1128" s="91">
        <f t="shared" si="202"/>
        <v>0.14908658759999999</v>
      </c>
      <c r="G1128" s="192">
        <v>0.48870002000000001</v>
      </c>
      <c r="H1128" s="161">
        <v>1.3177962E-2</v>
      </c>
      <c r="I1128" s="161">
        <v>0.39465843</v>
      </c>
      <c r="J1128" s="161">
        <v>4.8296526999999999E-2</v>
      </c>
      <c r="K1128" s="161">
        <v>1.3888645E-2</v>
      </c>
      <c r="L1128" s="161">
        <v>7.3963418999999997E-3</v>
      </c>
      <c r="M1128" s="161">
        <v>3.8669386000000001E-3</v>
      </c>
      <c r="N1128" s="161">
        <v>8.6334273999999992E-3</v>
      </c>
      <c r="O1128" s="161">
        <v>1.5476932E-3</v>
      </c>
      <c r="P1128" s="161">
        <v>0</v>
      </c>
      <c r="Q1128" s="161">
        <v>5.2573983999999997E-2</v>
      </c>
      <c r="R1128" s="161">
        <v>8.6331483000000001E-2</v>
      </c>
      <c r="T1128" s="89">
        <f t="shared" si="203"/>
        <v>4.2129312068965517</v>
      </c>
    </row>
    <row r="1129" spans="1:20">
      <c r="A1129" s="29" t="s">
        <v>52</v>
      </c>
      <c r="B1129" s="194" t="s">
        <v>3962</v>
      </c>
      <c r="C1129" s="87">
        <f t="shared" si="199"/>
        <v>0.76233048489999988</v>
      </c>
      <c r="D1129" s="90">
        <f t="shared" si="200"/>
        <v>4.7172214900000002E-2</v>
      </c>
      <c r="E1129" s="90">
        <f t="shared" si="201"/>
        <v>0.42582355699999996</v>
      </c>
      <c r="F1129" s="91">
        <f t="shared" si="202"/>
        <v>0.17198681300000002</v>
      </c>
      <c r="G1129" s="192">
        <v>0.1173479</v>
      </c>
      <c r="H1129" s="161">
        <v>1.2879928000000001E-2</v>
      </c>
      <c r="I1129" s="161">
        <v>0.40754270999999997</v>
      </c>
      <c r="J1129" s="161">
        <v>3.1114982999999999E-2</v>
      </c>
      <c r="K1129" s="161">
        <v>8.4509009000000006E-3</v>
      </c>
      <c r="L1129" s="161">
        <v>7.606331E-3</v>
      </c>
      <c r="M1129" s="161">
        <v>5.4009189999999997E-3</v>
      </c>
      <c r="N1129" s="161">
        <v>7.0066306999999996E-3</v>
      </c>
      <c r="O1129" s="161">
        <v>1.1348743E-3</v>
      </c>
      <c r="P1129" s="161">
        <v>0</v>
      </c>
      <c r="Q1129" s="161">
        <v>3.2872348000000003E-2</v>
      </c>
      <c r="R1129" s="161">
        <v>0.13097296</v>
      </c>
      <c r="T1129" s="89">
        <f t="shared" si="203"/>
        <v>1.0116198275862069</v>
      </c>
    </row>
    <row r="1130" spans="1:20">
      <c r="A1130" s="29" t="s">
        <v>52</v>
      </c>
      <c r="B1130" s="194" t="s">
        <v>3963</v>
      </c>
      <c r="C1130" s="87">
        <f t="shared" si="199"/>
        <v>2.0572365888999999</v>
      </c>
      <c r="D1130" s="90">
        <f t="shared" si="200"/>
        <v>0.10112598</v>
      </c>
      <c r="E1130" s="90">
        <f t="shared" si="201"/>
        <v>1.5180562849999999</v>
      </c>
      <c r="F1130" s="91">
        <f t="shared" si="202"/>
        <v>0.16658546389999998</v>
      </c>
      <c r="G1130" s="192">
        <v>0.27146885999999998</v>
      </c>
      <c r="H1130" s="161">
        <v>3.9842435000000002E-2</v>
      </c>
      <c r="I1130" s="161">
        <v>1.4612369999999999</v>
      </c>
      <c r="J1130" s="161">
        <v>6.8803976000000003E-2</v>
      </c>
      <c r="K1130" s="161">
        <v>1.3814129E-2</v>
      </c>
      <c r="L1130" s="161">
        <v>1.8507875E-2</v>
      </c>
      <c r="M1130" s="161">
        <v>1.6976850000000002E-2</v>
      </c>
      <c r="N1130" s="161">
        <v>1.9344546000000001E-2</v>
      </c>
      <c r="O1130" s="161">
        <v>4.5620935000000003E-3</v>
      </c>
      <c r="P1130" s="161">
        <v>0</v>
      </c>
      <c r="Q1130" s="161">
        <v>0.13510459</v>
      </c>
      <c r="R1130" s="161">
        <v>7.5742344000000001E-3</v>
      </c>
      <c r="T1130" s="89">
        <f t="shared" si="203"/>
        <v>2.3402487931034481</v>
      </c>
    </row>
    <row r="1131" spans="1:20">
      <c r="A1131" s="29" t="s">
        <v>52</v>
      </c>
      <c r="B1131" s="194" t="s">
        <v>3964</v>
      </c>
      <c r="C1131" s="87">
        <f t="shared" si="199"/>
        <v>0.58140234639999999</v>
      </c>
      <c r="D1131" s="90">
        <f t="shared" si="200"/>
        <v>5.1356811299999999E-2</v>
      </c>
      <c r="E1131" s="90">
        <f t="shared" si="201"/>
        <v>0.15097300130000002</v>
      </c>
      <c r="F1131" s="91">
        <f t="shared" si="202"/>
        <v>0.23947226379999997</v>
      </c>
      <c r="G1131" s="192">
        <v>0.13960027</v>
      </c>
      <c r="H1131" s="161">
        <v>1.4194015000000001E-2</v>
      </c>
      <c r="I1131" s="161">
        <v>0.13012856</v>
      </c>
      <c r="J1131" s="161">
        <v>3.2034424999999998E-2</v>
      </c>
      <c r="K1131" s="161">
        <v>7.2382512999999999E-3</v>
      </c>
      <c r="L1131" s="161">
        <v>1.2084134999999999E-2</v>
      </c>
      <c r="M1131" s="161">
        <v>6.6504262999999997E-3</v>
      </c>
      <c r="N1131" s="161">
        <v>9.9573261000000003E-3</v>
      </c>
      <c r="O1131" s="161">
        <v>6.6815907000000001E-3</v>
      </c>
      <c r="P1131" s="161">
        <v>0</v>
      </c>
      <c r="Q1131" s="161">
        <v>2.9689996999999999E-2</v>
      </c>
      <c r="R1131" s="161">
        <v>0.19314334999999999</v>
      </c>
      <c r="T1131" s="89">
        <f t="shared" si="203"/>
        <v>1.2034506034482757</v>
      </c>
    </row>
    <row r="1132" spans="1:20">
      <c r="A1132" s="29" t="s">
        <v>52</v>
      </c>
      <c r="B1132" s="194" t="s">
        <v>3965</v>
      </c>
      <c r="C1132" s="87">
        <f t="shared" si="199"/>
        <v>1.1987777142</v>
      </c>
      <c r="D1132" s="90">
        <f t="shared" si="200"/>
        <v>7.5796826800000008E-2</v>
      </c>
      <c r="E1132" s="90">
        <f t="shared" si="201"/>
        <v>0.43627975510000006</v>
      </c>
      <c r="F1132" s="91">
        <f t="shared" si="202"/>
        <v>0.1576696823</v>
      </c>
      <c r="G1132" s="192">
        <v>0.52903144999999996</v>
      </c>
      <c r="H1132" s="161">
        <v>1.6193793000000001E-2</v>
      </c>
      <c r="I1132" s="161">
        <v>0.41572329000000002</v>
      </c>
      <c r="J1132" s="161">
        <v>5.2353693999999999E-2</v>
      </c>
      <c r="K1132" s="161">
        <v>1.503905E-2</v>
      </c>
      <c r="L1132" s="161">
        <v>8.4040828000000005E-3</v>
      </c>
      <c r="M1132" s="161">
        <v>4.3626721000000002E-3</v>
      </c>
      <c r="N1132" s="161">
        <v>9.2571548000000003E-3</v>
      </c>
      <c r="O1132" s="161">
        <v>2.5737335000000001E-3</v>
      </c>
      <c r="P1132" s="161">
        <v>0</v>
      </c>
      <c r="Q1132" s="161">
        <v>5.5139885E-2</v>
      </c>
      <c r="R1132" s="161">
        <v>9.0698908999999994E-2</v>
      </c>
      <c r="T1132" s="89">
        <f t="shared" si="203"/>
        <v>4.5606159482758617</v>
      </c>
    </row>
    <row r="1133" spans="1:20">
      <c r="A1133" s="29" t="s">
        <v>52</v>
      </c>
      <c r="B1133" s="194" t="s">
        <v>3966</v>
      </c>
      <c r="C1133" s="87">
        <f t="shared" si="199"/>
        <v>0.85150803779999995</v>
      </c>
      <c r="D1133" s="90">
        <f t="shared" si="200"/>
        <v>5.9242758999999999E-2</v>
      </c>
      <c r="E1133" s="90">
        <f t="shared" si="201"/>
        <v>0.45800167899999999</v>
      </c>
      <c r="F1133" s="91">
        <f t="shared" si="202"/>
        <v>0.18113802979999999</v>
      </c>
      <c r="G1133" s="192">
        <v>0.15312556999999999</v>
      </c>
      <c r="H1133" s="161">
        <v>1.8421441E-2</v>
      </c>
      <c r="I1133" s="161">
        <v>0.43199209</v>
      </c>
      <c r="J1133" s="161">
        <v>3.6610168999999998E-2</v>
      </c>
      <c r="K1133" s="161">
        <v>1.2947036E-2</v>
      </c>
      <c r="L1133" s="161">
        <v>9.6855540000000007E-3</v>
      </c>
      <c r="M1133" s="161">
        <v>7.5881480000000003E-3</v>
      </c>
      <c r="N1133" s="161">
        <v>7.6017397000000004E-3</v>
      </c>
      <c r="O1133" s="161">
        <v>1.5636980999999999E-3</v>
      </c>
      <c r="P1133" s="161">
        <v>0</v>
      </c>
      <c r="Q1133" s="161">
        <v>3.4486151999999999E-2</v>
      </c>
      <c r="R1133" s="161">
        <v>0.13748643999999999</v>
      </c>
      <c r="T1133" s="89">
        <f t="shared" si="203"/>
        <v>1.3200480172413791</v>
      </c>
    </row>
    <row r="1134" spans="1:20">
      <c r="A1134" s="29" t="s">
        <v>52</v>
      </c>
      <c r="B1134" s="194" t="s">
        <v>3967</v>
      </c>
      <c r="C1134" s="87">
        <f t="shared" si="199"/>
        <v>2.2242173420000002</v>
      </c>
      <c r="D1134" s="90">
        <f t="shared" si="200"/>
        <v>0.11514480599999999</v>
      </c>
      <c r="E1134" s="90">
        <f t="shared" si="201"/>
        <v>1.6076960210000002</v>
      </c>
      <c r="F1134" s="91">
        <f t="shared" si="202"/>
        <v>0.17590982499999999</v>
      </c>
      <c r="G1134" s="192">
        <v>0.32546669</v>
      </c>
      <c r="H1134" s="161">
        <v>4.8503037999999998E-2</v>
      </c>
      <c r="I1134" s="161">
        <v>1.5382298000000001</v>
      </c>
      <c r="J1134" s="161">
        <v>7.6965309999999995E-2</v>
      </c>
      <c r="K1134" s="161">
        <v>1.6395181000000002E-2</v>
      </c>
      <c r="L1134" s="161">
        <v>2.1784314999999999E-2</v>
      </c>
      <c r="M1134" s="161">
        <v>2.0963183E-2</v>
      </c>
      <c r="N1134" s="161">
        <v>2.0591486999999999E-2</v>
      </c>
      <c r="O1134" s="161">
        <v>5.3991439000000002E-3</v>
      </c>
      <c r="P1134" s="161">
        <v>0</v>
      </c>
      <c r="Q1134" s="161">
        <v>0.14171122999999999</v>
      </c>
      <c r="R1134" s="161">
        <v>8.2079640999999995E-3</v>
      </c>
      <c r="T1134" s="89">
        <f t="shared" si="203"/>
        <v>2.8057473275862068</v>
      </c>
    </row>
    <row r="1135" spans="1:20">
      <c r="A1135" s="29" t="s">
        <v>52</v>
      </c>
      <c r="B1135" s="194" t="s">
        <v>3968</v>
      </c>
      <c r="C1135" s="87">
        <f t="shared" si="199"/>
        <v>0.64639405659999993</v>
      </c>
      <c r="D1135" s="90">
        <f t="shared" si="200"/>
        <v>5.8152939399999999E-2</v>
      </c>
      <c r="E1135" s="90">
        <f t="shared" si="201"/>
        <v>0.16506893120000002</v>
      </c>
      <c r="F1135" s="91">
        <f t="shared" si="202"/>
        <v>0.25487953600000002</v>
      </c>
      <c r="G1135" s="192">
        <v>0.16829264999999999</v>
      </c>
      <c r="H1135" s="161">
        <v>1.767229E-2</v>
      </c>
      <c r="I1135" s="161">
        <v>0.13871356000000001</v>
      </c>
      <c r="J1135" s="161">
        <v>3.5224379E-2</v>
      </c>
      <c r="K1135" s="161">
        <v>9.0610754000000002E-3</v>
      </c>
      <c r="L1135" s="161">
        <v>1.3867485000000001E-2</v>
      </c>
      <c r="M1135" s="161">
        <v>8.6830811999999997E-3</v>
      </c>
      <c r="N1135" s="161">
        <v>1.068066E-2</v>
      </c>
      <c r="O1135" s="161">
        <v>1.0354412E-2</v>
      </c>
      <c r="P1135" s="161">
        <v>0</v>
      </c>
      <c r="Q1135" s="161">
        <v>3.1145984000000002E-2</v>
      </c>
      <c r="R1135" s="161">
        <v>0.20269847999999999</v>
      </c>
      <c r="T1135" s="89">
        <f t="shared" si="203"/>
        <v>1.4507987068965515</v>
      </c>
    </row>
    <row r="1136" spans="1:20">
      <c r="A1136" s="29" t="s">
        <v>52</v>
      </c>
      <c r="B1136" s="194" t="s">
        <v>3969</v>
      </c>
      <c r="C1136" s="87">
        <f t="shared" si="199"/>
        <v>1.2621709811999999</v>
      </c>
      <c r="D1136" s="90">
        <f t="shared" si="200"/>
        <v>8.1020206099999992E-2</v>
      </c>
      <c r="E1136" s="90">
        <f t="shared" si="201"/>
        <v>0.45197561549999998</v>
      </c>
      <c r="F1136" s="91">
        <f t="shared" si="202"/>
        <v>0.16282389959999999</v>
      </c>
      <c r="G1136" s="192">
        <v>0.56635126000000002</v>
      </c>
      <c r="H1136" s="161">
        <v>1.9208566999999999E-2</v>
      </c>
      <c r="I1136" s="161">
        <v>0.42786986999999999</v>
      </c>
      <c r="J1136" s="161">
        <v>5.5699316999999998E-2</v>
      </c>
      <c r="K1136" s="161">
        <v>1.6028404999999999E-2</v>
      </c>
      <c r="L1136" s="161">
        <v>9.2924840999999998E-3</v>
      </c>
      <c r="M1136" s="161">
        <v>4.8971785E-3</v>
      </c>
      <c r="N1136" s="161">
        <v>9.7111126999999998E-3</v>
      </c>
      <c r="O1136" s="161">
        <v>3.5644139000000001E-3</v>
      </c>
      <c r="P1136" s="161">
        <v>0</v>
      </c>
      <c r="Q1136" s="161">
        <v>5.6486135999999999E-2</v>
      </c>
      <c r="R1136" s="161">
        <v>9.3062237000000006E-2</v>
      </c>
      <c r="T1136" s="89">
        <f t="shared" si="203"/>
        <v>4.8823384482758616</v>
      </c>
    </row>
    <row r="1137" spans="1:20">
      <c r="A1137" s="29" t="s">
        <v>52</v>
      </c>
      <c r="B1137" s="194" t="s">
        <v>3970</v>
      </c>
      <c r="C1137" s="87">
        <f t="shared" si="199"/>
        <v>0.93231182260000001</v>
      </c>
      <c r="D1137" s="90">
        <f t="shared" si="200"/>
        <v>7.0754057999999995E-2</v>
      </c>
      <c r="E1137" s="90">
        <f t="shared" si="201"/>
        <v>0.48088487459999996</v>
      </c>
      <c r="F1137" s="91">
        <f t="shared" si="202"/>
        <v>0.18633596000000002</v>
      </c>
      <c r="G1137" s="192">
        <v>0.19433692999999999</v>
      </c>
      <c r="H1137" s="161">
        <v>2.3936927E-2</v>
      </c>
      <c r="I1137" s="161">
        <v>0.44718967999999998</v>
      </c>
      <c r="J1137" s="161">
        <v>4.1763860999999999E-2</v>
      </c>
      <c r="K1137" s="161">
        <v>1.7362953E-2</v>
      </c>
      <c r="L1137" s="161">
        <v>1.1627244E-2</v>
      </c>
      <c r="M1137" s="161">
        <v>9.7582676000000004E-3</v>
      </c>
      <c r="N1137" s="161">
        <v>8.0641848000000006E-3</v>
      </c>
      <c r="O1137" s="161">
        <v>1.9739832E-3</v>
      </c>
      <c r="P1137" s="161">
        <v>0</v>
      </c>
      <c r="Q1137" s="161">
        <v>3.5337281999999998E-2</v>
      </c>
      <c r="R1137" s="161">
        <v>0.14096051000000001</v>
      </c>
      <c r="T1137" s="89">
        <f t="shared" si="203"/>
        <v>1.6753183620689653</v>
      </c>
    </row>
    <row r="1138" spans="1:20">
      <c r="A1138" s="29" t="s">
        <v>52</v>
      </c>
      <c r="B1138" s="194" t="s">
        <v>3971</v>
      </c>
      <c r="C1138" s="87">
        <f t="shared" si="199"/>
        <v>2.3525981387999999</v>
      </c>
      <c r="D1138" s="90">
        <f t="shared" si="200"/>
        <v>0.127361214</v>
      </c>
      <c r="E1138" s="90">
        <f t="shared" si="201"/>
        <v>1.6626479729999999</v>
      </c>
      <c r="F1138" s="91">
        <f t="shared" si="202"/>
        <v>0.18140074180000001</v>
      </c>
      <c r="G1138" s="192">
        <v>0.38118821000000003</v>
      </c>
      <c r="H1138" s="161">
        <v>5.6489428000000001E-2</v>
      </c>
      <c r="I1138" s="161">
        <v>1.5815102000000001</v>
      </c>
      <c r="J1138" s="161">
        <v>8.3900357999999994E-2</v>
      </c>
      <c r="K1138" s="161">
        <v>1.8798908E-2</v>
      </c>
      <c r="L1138" s="161">
        <v>2.4661948E-2</v>
      </c>
      <c r="M1138" s="161">
        <v>2.4648344999999999E-2</v>
      </c>
      <c r="N1138" s="161">
        <v>2.1418889999999999E-2</v>
      </c>
      <c r="O1138" s="161">
        <v>6.1351169000000002E-3</v>
      </c>
      <c r="P1138" s="161">
        <v>0</v>
      </c>
      <c r="Q1138" s="161">
        <v>0.14518328999999999</v>
      </c>
      <c r="R1138" s="161">
        <v>8.6634448999999992E-3</v>
      </c>
      <c r="T1138" s="89">
        <f t="shared" si="203"/>
        <v>3.2861052586206898</v>
      </c>
    </row>
    <row r="1139" spans="1:20">
      <c r="A1139" s="29" t="s">
        <v>52</v>
      </c>
      <c r="B1139" s="194" t="s">
        <v>3972</v>
      </c>
      <c r="C1139" s="87">
        <f t="shared" si="199"/>
        <v>0.70740243700000005</v>
      </c>
      <c r="D1139" s="90">
        <f t="shared" si="200"/>
        <v>6.4361505999999999E-2</v>
      </c>
      <c r="E1139" s="90">
        <f t="shared" si="201"/>
        <v>0.17630527599999998</v>
      </c>
      <c r="F1139" s="91">
        <f t="shared" si="202"/>
        <v>0.264730625</v>
      </c>
      <c r="G1139" s="192">
        <v>0.20200503</v>
      </c>
      <c r="H1139" s="161">
        <v>2.1120752999999999E-2</v>
      </c>
      <c r="I1139" s="161">
        <v>0.14451217999999999</v>
      </c>
      <c r="J1139" s="161">
        <v>3.8081005000000001E-2</v>
      </c>
      <c r="K1139" s="161">
        <v>1.086463E-2</v>
      </c>
      <c r="L1139" s="161">
        <v>1.5415870999999999E-2</v>
      </c>
      <c r="M1139" s="161">
        <v>1.0672343000000001E-2</v>
      </c>
      <c r="N1139" s="161">
        <v>1.1203069E-2</v>
      </c>
      <c r="O1139" s="161">
        <v>1.3842685E-2</v>
      </c>
      <c r="P1139" s="161">
        <v>0</v>
      </c>
      <c r="Q1139" s="161">
        <v>3.1913161000000002E-2</v>
      </c>
      <c r="R1139" s="161">
        <v>0.20777171</v>
      </c>
      <c r="T1139" s="89">
        <f t="shared" si="203"/>
        <v>1.7414226724137931</v>
      </c>
    </row>
    <row r="1140" spans="1:20">
      <c r="A1140" s="29" t="s">
        <v>52</v>
      </c>
      <c r="B1140" s="194" t="s">
        <v>3973</v>
      </c>
      <c r="C1140" s="87">
        <f t="shared" si="199"/>
        <v>1.9618957029999999</v>
      </c>
      <c r="D1140" s="90">
        <f t="shared" si="200"/>
        <v>9.0835416000000002E-2</v>
      </c>
      <c r="E1140" s="90">
        <f t="shared" si="201"/>
        <v>0.6619398259999999</v>
      </c>
      <c r="F1140" s="91">
        <f t="shared" si="202"/>
        <v>0.99578878100000001</v>
      </c>
      <c r="G1140" s="192">
        <v>0.21333168</v>
      </c>
      <c r="H1140" s="161">
        <v>2.8087148999999999E-2</v>
      </c>
      <c r="I1140" s="161">
        <v>0.61634005999999997</v>
      </c>
      <c r="J1140" s="161">
        <v>5.4892387000000001E-2</v>
      </c>
      <c r="K1140" s="161">
        <v>1.3926552E-2</v>
      </c>
      <c r="L1140" s="161">
        <v>2.2016477E-2</v>
      </c>
      <c r="M1140" s="161">
        <v>1.7512617000000001E-2</v>
      </c>
      <c r="N1140" s="161">
        <v>1.9114662000000001E-2</v>
      </c>
      <c r="O1140" s="161">
        <v>1.5106319E-2</v>
      </c>
      <c r="P1140" s="161">
        <v>0</v>
      </c>
      <c r="Q1140" s="161">
        <v>2.0342369999999999E-2</v>
      </c>
      <c r="R1140" s="161">
        <v>0.94122543000000003</v>
      </c>
      <c r="T1140" s="89">
        <f t="shared" si="203"/>
        <v>1.8390662068965515</v>
      </c>
    </row>
    <row r="1141" spans="1:20">
      <c r="A1141" s="29" t="s">
        <v>52</v>
      </c>
      <c r="B1141" s="194" t="s">
        <v>3974</v>
      </c>
      <c r="C1141" s="87">
        <f t="shared" si="199"/>
        <v>2.3154165749</v>
      </c>
      <c r="D1141" s="90">
        <f t="shared" si="200"/>
        <v>8.0861588000000012E-2</v>
      </c>
      <c r="E1141" s="90">
        <f t="shared" si="201"/>
        <v>0.91825075200000006</v>
      </c>
      <c r="F1141" s="91">
        <f t="shared" si="202"/>
        <v>1.1374454349000001</v>
      </c>
      <c r="G1141" s="192">
        <v>0.17885880000000001</v>
      </c>
      <c r="H1141" s="161">
        <v>2.6219109000000001E-2</v>
      </c>
      <c r="I1141" s="161">
        <v>0.87646128000000001</v>
      </c>
      <c r="J1141" s="161">
        <v>4.6974933000000003E-2</v>
      </c>
      <c r="K1141" s="161">
        <v>1.2876139E-2</v>
      </c>
      <c r="L1141" s="161">
        <v>2.1010516E-2</v>
      </c>
      <c r="M1141" s="161">
        <v>1.5570363E-2</v>
      </c>
      <c r="N1141" s="161">
        <v>2.0123827E-2</v>
      </c>
      <c r="O1141" s="161">
        <v>8.2103929000000003E-3</v>
      </c>
      <c r="P1141" s="161">
        <v>0</v>
      </c>
      <c r="Q1141" s="161">
        <v>1.7952615000000002E-2</v>
      </c>
      <c r="R1141" s="161">
        <v>1.0911586</v>
      </c>
      <c r="T1141" s="89">
        <f t="shared" si="203"/>
        <v>1.5418862068965518</v>
      </c>
    </row>
    <row r="1142" spans="1:20">
      <c r="A1142" s="29" t="s">
        <v>52</v>
      </c>
      <c r="B1142" s="194" t="s">
        <v>3975</v>
      </c>
      <c r="C1142" s="87">
        <f t="shared" si="199"/>
        <v>1.6588777919999997</v>
      </c>
      <c r="D1142" s="90">
        <f t="shared" si="200"/>
        <v>9.9384408999999993E-2</v>
      </c>
      <c r="E1142" s="90">
        <f t="shared" si="201"/>
        <v>0.44224475400000002</v>
      </c>
      <c r="F1142" s="91">
        <f t="shared" si="202"/>
        <v>0.874368759</v>
      </c>
      <c r="G1142" s="192">
        <v>0.24287987</v>
      </c>
      <c r="H1142" s="161">
        <v>2.9688327E-2</v>
      </c>
      <c r="I1142" s="161">
        <v>0.39337902000000002</v>
      </c>
      <c r="J1142" s="161">
        <v>6.1678774999999998E-2</v>
      </c>
      <c r="K1142" s="161">
        <v>1.4826906000000001E-2</v>
      </c>
      <c r="L1142" s="161">
        <v>2.2878728000000001E-2</v>
      </c>
      <c r="M1142" s="161">
        <v>1.9177407E-2</v>
      </c>
      <c r="N1142" s="161">
        <v>1.8249663999999999E-2</v>
      </c>
      <c r="O1142" s="161">
        <v>2.1017113E-2</v>
      </c>
      <c r="P1142" s="161">
        <v>0</v>
      </c>
      <c r="Q1142" s="161">
        <v>2.2390732E-2</v>
      </c>
      <c r="R1142" s="161">
        <v>0.81271125</v>
      </c>
      <c r="T1142" s="89">
        <f t="shared" si="203"/>
        <v>2.0937919827586207</v>
      </c>
    </row>
    <row r="1143" spans="1:20">
      <c r="A1143" s="29" t="s">
        <v>52</v>
      </c>
      <c r="B1143" s="194" t="s">
        <v>3976</v>
      </c>
      <c r="C1143" s="87">
        <f t="shared" si="199"/>
        <v>2.02313210134E-2</v>
      </c>
      <c r="D1143" s="90">
        <f t="shared" si="200"/>
        <v>1.8629158499999998E-3</v>
      </c>
      <c r="E1143" s="90">
        <f t="shared" si="201"/>
        <v>4.71035028E-3</v>
      </c>
      <c r="F1143" s="91">
        <f t="shared" si="202"/>
        <v>6.2128688340000004E-4</v>
      </c>
      <c r="G1143" s="192">
        <v>1.3036768000000001E-2</v>
      </c>
      <c r="H1143" s="161">
        <v>9.0890638000000001E-4</v>
      </c>
      <c r="I1143" s="161">
        <v>2.0914477E-3</v>
      </c>
      <c r="J1143" s="161">
        <v>6.6638858999999999E-4</v>
      </c>
      <c r="K1143" s="161">
        <v>3.4393280999999999E-4</v>
      </c>
      <c r="L1143" s="161">
        <v>8.5259444999999997E-4</v>
      </c>
      <c r="M1143" s="161">
        <v>1.7099961999999999E-3</v>
      </c>
      <c r="N1143" s="161">
        <v>2.178371E-4</v>
      </c>
      <c r="O1143" s="161">
        <v>4.8468441999999999E-4</v>
      </c>
      <c r="P1143" s="161">
        <v>0</v>
      </c>
      <c r="Q1143" s="161">
        <v>1.5153524000000001E-6</v>
      </c>
      <c r="R1143" s="161">
        <v>-8.2749988999999995E-5</v>
      </c>
      <c r="T1143" s="89">
        <f t="shared" si="203"/>
        <v>0.11238593103448276</v>
      </c>
    </row>
    <row r="1144" spans="1:20">
      <c r="A1144" s="29" t="s">
        <v>52</v>
      </c>
      <c r="B1144" s="194" t="s">
        <v>3977</v>
      </c>
      <c r="C1144" s="87">
        <f t="shared" si="199"/>
        <v>1.8079755004000002</v>
      </c>
      <c r="D1144" s="90">
        <f t="shared" si="200"/>
        <v>5.1396183399999996E-2</v>
      </c>
      <c r="E1144" s="90">
        <f t="shared" si="201"/>
        <v>1.1276282360000001</v>
      </c>
      <c r="F1144" s="91">
        <f t="shared" si="202"/>
        <v>0.48594250100000003</v>
      </c>
      <c r="G1144" s="192">
        <v>0.14300858</v>
      </c>
      <c r="H1144" s="161">
        <v>1.7683385999999999E-2</v>
      </c>
      <c r="I1144" s="161">
        <v>0.86770420000000004</v>
      </c>
      <c r="J1144" s="161">
        <v>2.8562611000000002E-2</v>
      </c>
      <c r="K1144" s="161">
        <v>8.0949734000000002E-3</v>
      </c>
      <c r="L1144" s="161">
        <v>1.4738599E-2</v>
      </c>
      <c r="M1144" s="161">
        <v>0.24224065</v>
      </c>
      <c r="N1144" s="161">
        <v>1.4426891000000001E-2</v>
      </c>
      <c r="O1144" s="161">
        <v>1.0146571E-2</v>
      </c>
      <c r="P1144" s="161">
        <v>0</v>
      </c>
      <c r="Q1144" s="161">
        <v>1.0504789E-2</v>
      </c>
      <c r="R1144" s="161">
        <v>0.45086425000000002</v>
      </c>
      <c r="T1144" s="89">
        <f t="shared" si="203"/>
        <v>1.2328325862068965</v>
      </c>
    </row>
    <row r="1145" spans="1:20">
      <c r="A1145" s="29" t="s">
        <v>52</v>
      </c>
      <c r="B1145" s="194" t="s">
        <v>3978</v>
      </c>
      <c r="C1145" s="87">
        <f t="shared" si="199"/>
        <v>2.8562004239999998</v>
      </c>
      <c r="D1145" s="90">
        <f t="shared" si="200"/>
        <v>9.5884567000000004E-2</v>
      </c>
      <c r="E1145" s="90">
        <f t="shared" si="201"/>
        <v>1.7196990080000001</v>
      </c>
      <c r="F1145" s="91">
        <f t="shared" si="202"/>
        <v>0.74729243900000009</v>
      </c>
      <c r="G1145" s="192">
        <v>0.29332440999999998</v>
      </c>
      <c r="H1145" s="161">
        <v>3.8425908000000002E-2</v>
      </c>
      <c r="I1145" s="161">
        <v>1.309874</v>
      </c>
      <c r="J1145" s="161">
        <v>4.7972219000000003E-2</v>
      </c>
      <c r="K1145" s="161">
        <v>1.8740066999999999E-2</v>
      </c>
      <c r="L1145" s="161">
        <v>2.9172281000000001E-2</v>
      </c>
      <c r="M1145" s="161">
        <v>0.37139909999999998</v>
      </c>
      <c r="N1145" s="161">
        <v>2.2907770000000001E-2</v>
      </c>
      <c r="O1145" s="161">
        <v>3.1643159999999997E-2</v>
      </c>
      <c r="P1145" s="161">
        <v>0</v>
      </c>
      <c r="Q1145" s="161">
        <v>1.5794249E-2</v>
      </c>
      <c r="R1145" s="161">
        <v>0.67694726000000005</v>
      </c>
      <c r="T1145" s="89">
        <f t="shared" si="203"/>
        <v>2.5286587068965516</v>
      </c>
    </row>
    <row r="1147" spans="1:20">
      <c r="B1147" s="1" t="s">
        <v>2873</v>
      </c>
    </row>
    <row r="1148" spans="1:20">
      <c r="A1148" s="29" t="s">
        <v>52</v>
      </c>
      <c r="B1148" s="194" t="s">
        <v>3979</v>
      </c>
      <c r="C1148" s="87">
        <f t="shared" ref="C1148:C1157" si="204">D1148+E1148+F1148+G1148</f>
        <v>1.5849597344999999</v>
      </c>
      <c r="D1148" s="90">
        <f t="shared" ref="D1148:D1157" si="205">J1148+K1148+L1148</f>
        <v>5.6252819700000005E-2</v>
      </c>
      <c r="E1148" s="90">
        <f t="shared" ref="E1148:E1157" si="206">H1148+I1148+M1148</f>
        <v>1.0989903532</v>
      </c>
      <c r="F1148" s="91">
        <f t="shared" ref="F1148:F1157" si="207">N1148+IF(O1148="x",0,O1148)+IF(P1148="x",0,P1148)+IF(Q1148="x",0,Q1148)+R1148</f>
        <v>0.31859266159999999</v>
      </c>
      <c r="G1148" s="192">
        <v>0.1111239</v>
      </c>
      <c r="H1148" s="161">
        <v>9.3254371999999999E-3</v>
      </c>
      <c r="I1148" s="161">
        <v>1.0769899000000001</v>
      </c>
      <c r="J1148" s="161">
        <v>3.4454627000000002E-2</v>
      </c>
      <c r="K1148" s="161">
        <v>4.0443017E-3</v>
      </c>
      <c r="L1148" s="161">
        <v>1.7753891000000001E-2</v>
      </c>
      <c r="M1148" s="161">
        <v>1.2675016000000001E-2</v>
      </c>
      <c r="N1148" s="161">
        <v>7.3272754000000004E-3</v>
      </c>
      <c r="O1148" s="161">
        <v>1.5289372E-3</v>
      </c>
      <c r="P1148" s="161">
        <v>0</v>
      </c>
      <c r="Q1148" s="161">
        <v>0.28514022999999999</v>
      </c>
      <c r="R1148" s="161">
        <v>2.4596218999999999E-2</v>
      </c>
      <c r="T1148" s="89">
        <f t="shared" ref="T1148:T1157" si="208">G1148/0.116</f>
        <v>0.95796465517241369</v>
      </c>
    </row>
    <row r="1149" spans="1:20">
      <c r="A1149" s="29" t="s">
        <v>52</v>
      </c>
      <c r="B1149" s="194" t="s">
        <v>3980</v>
      </c>
      <c r="C1149" s="87">
        <f t="shared" si="204"/>
        <v>1.4800228399999997</v>
      </c>
      <c r="D1149" s="90">
        <f t="shared" si="205"/>
        <v>5.5310217199999998E-2</v>
      </c>
      <c r="E1149" s="90">
        <f t="shared" si="206"/>
        <v>1.0196712349999999</v>
      </c>
      <c r="F1149" s="91">
        <f t="shared" si="207"/>
        <v>0.2875269178</v>
      </c>
      <c r="G1149" s="192">
        <v>0.11751447</v>
      </c>
      <c r="H1149" s="161">
        <v>9.6284000000000005E-3</v>
      </c>
      <c r="I1149" s="161">
        <v>0.9981795</v>
      </c>
      <c r="J1149" s="161">
        <v>3.3899281000000003E-2</v>
      </c>
      <c r="K1149" s="161">
        <v>4.3345162000000001E-3</v>
      </c>
      <c r="L1149" s="161">
        <v>1.7076419999999998E-2</v>
      </c>
      <c r="M1149" s="161">
        <v>1.1863334999999999E-2</v>
      </c>
      <c r="N1149" s="161">
        <v>7.3713663000000004E-3</v>
      </c>
      <c r="O1149" s="161">
        <v>1.5415245E-3</v>
      </c>
      <c r="P1149" s="161">
        <v>0</v>
      </c>
      <c r="Q1149" s="161">
        <v>0.25647490000000001</v>
      </c>
      <c r="R1149" s="161">
        <v>2.2139127000000001E-2</v>
      </c>
      <c r="T1149" s="89">
        <f t="shared" si="208"/>
        <v>1.0130557758620689</v>
      </c>
    </row>
    <row r="1150" spans="1:20">
      <c r="A1150" s="29" t="s">
        <v>52</v>
      </c>
      <c r="B1150" s="194" t="s">
        <v>3981</v>
      </c>
      <c r="C1150" s="87">
        <f t="shared" si="204"/>
        <v>0.59555442280000004</v>
      </c>
      <c r="D1150" s="90">
        <f t="shared" si="205"/>
        <v>4.73654222E-2</v>
      </c>
      <c r="E1150" s="90">
        <f t="shared" si="206"/>
        <v>0.35112417430000004</v>
      </c>
      <c r="F1150" s="91">
        <f t="shared" si="207"/>
        <v>2.5687046300000002E-2</v>
      </c>
      <c r="G1150" s="192">
        <v>0.17137778000000001</v>
      </c>
      <c r="H1150" s="161">
        <v>1.2181943000000001E-2</v>
      </c>
      <c r="I1150" s="161">
        <v>0.33392021</v>
      </c>
      <c r="J1150" s="161">
        <v>2.9218510999999999E-2</v>
      </c>
      <c r="K1150" s="161">
        <v>6.7806102000000004E-3</v>
      </c>
      <c r="L1150" s="161">
        <v>1.1366301000000001E-2</v>
      </c>
      <c r="M1150" s="161">
        <v>5.0220213000000003E-3</v>
      </c>
      <c r="N1150" s="161">
        <v>7.7429899999999999E-3</v>
      </c>
      <c r="O1150" s="161">
        <v>1.6476166E-3</v>
      </c>
      <c r="P1150" s="161">
        <v>0</v>
      </c>
      <c r="Q1150" s="161">
        <v>1.4867088000000001E-2</v>
      </c>
      <c r="R1150" s="161">
        <v>1.4293517E-3</v>
      </c>
      <c r="T1150" s="89">
        <f t="shared" si="208"/>
        <v>1.4773946551724138</v>
      </c>
    </row>
    <row r="1151" spans="1:20">
      <c r="A1151" s="29" t="s">
        <v>52</v>
      </c>
      <c r="B1151" s="194" t="s">
        <v>3982</v>
      </c>
      <c r="C1151" s="87">
        <f t="shared" si="204"/>
        <v>0.92073339905000007</v>
      </c>
      <c r="D1151" s="90">
        <f t="shared" si="205"/>
        <v>4.0875892599999998E-2</v>
      </c>
      <c r="E1151" s="90">
        <f t="shared" si="206"/>
        <v>0.70302427119999999</v>
      </c>
      <c r="F1151" s="91">
        <f t="shared" si="207"/>
        <v>5.6656315250000006E-2</v>
      </c>
      <c r="G1151" s="192">
        <v>0.12017692000000001</v>
      </c>
      <c r="H1151" s="161">
        <v>8.2238351999999997E-3</v>
      </c>
      <c r="I1151" s="161">
        <v>0.68785848999999999</v>
      </c>
      <c r="J1151" s="161">
        <v>2.5289262E-2</v>
      </c>
      <c r="K1151" s="161">
        <v>3.5712895999999998E-3</v>
      </c>
      <c r="L1151" s="161">
        <v>1.2015341000000001E-2</v>
      </c>
      <c r="M1151" s="161">
        <v>6.9419460000000001E-3</v>
      </c>
      <c r="N1151" s="161">
        <v>4.8212706000000001E-3</v>
      </c>
      <c r="O1151" s="161">
        <v>1.4088137000000001E-3</v>
      </c>
      <c r="P1151" s="161">
        <v>0</v>
      </c>
      <c r="Q1151" s="161">
        <v>4.9714525000000002E-2</v>
      </c>
      <c r="R1151" s="161">
        <v>7.1170594999999998E-4</v>
      </c>
      <c r="T1151" s="89">
        <f t="shared" si="208"/>
        <v>1.0360079310344827</v>
      </c>
    </row>
    <row r="1152" spans="1:20">
      <c r="A1152" s="29" t="s">
        <v>52</v>
      </c>
      <c r="B1152" s="194" t="s">
        <v>3983</v>
      </c>
      <c r="C1152" s="87">
        <f t="shared" si="204"/>
        <v>0.87119634999999995</v>
      </c>
      <c r="D1152" s="90">
        <f t="shared" si="205"/>
        <v>4.0063008900000002E-2</v>
      </c>
      <c r="E1152" s="90">
        <f t="shared" si="206"/>
        <v>0.64396483459999998</v>
      </c>
      <c r="F1152" s="91">
        <f t="shared" si="207"/>
        <v>6.4375896500000002E-2</v>
      </c>
      <c r="G1152" s="192">
        <v>0.12279261</v>
      </c>
      <c r="H1152" s="161">
        <v>9.7385240000000001E-3</v>
      </c>
      <c r="I1152" s="161">
        <v>0.62784773999999999</v>
      </c>
      <c r="J1152" s="161">
        <v>2.4384502999999998E-2</v>
      </c>
      <c r="K1152" s="161">
        <v>4.7528029000000003E-3</v>
      </c>
      <c r="L1152" s="161">
        <v>1.0925703E-2</v>
      </c>
      <c r="M1152" s="161">
        <v>6.3785706000000003E-3</v>
      </c>
      <c r="N1152" s="161">
        <v>6.0213057E-3</v>
      </c>
      <c r="O1152" s="161">
        <v>2.3036705E-3</v>
      </c>
      <c r="P1152" s="161">
        <v>0</v>
      </c>
      <c r="Q1152" s="161">
        <v>4.7443976999999998E-2</v>
      </c>
      <c r="R1152" s="161">
        <v>8.6069432999999994E-3</v>
      </c>
      <c r="T1152" s="89">
        <f t="shared" si="208"/>
        <v>1.0585569827586205</v>
      </c>
    </row>
    <row r="1153" spans="1:20">
      <c r="A1153" s="29" t="s">
        <v>52</v>
      </c>
      <c r="B1153" s="194" t="s">
        <v>3984</v>
      </c>
      <c r="C1153" s="87">
        <f t="shared" si="204"/>
        <v>1.0092984223000001</v>
      </c>
      <c r="D1153" s="90">
        <f t="shared" si="205"/>
        <v>2.7910634299999997E-2</v>
      </c>
      <c r="E1153" s="90">
        <f t="shared" si="206"/>
        <v>0.86044817800000006</v>
      </c>
      <c r="F1153" s="91">
        <f t="shared" si="207"/>
        <v>5.0931496999999999E-2</v>
      </c>
      <c r="G1153" s="192">
        <v>7.0008112999999997E-2</v>
      </c>
      <c r="H1153" s="161">
        <v>6.4489875000000004E-3</v>
      </c>
      <c r="I1153" s="161">
        <v>0.84818572000000003</v>
      </c>
      <c r="J1153" s="161">
        <v>1.7097063999999999E-2</v>
      </c>
      <c r="K1153" s="161">
        <v>2.5075174E-3</v>
      </c>
      <c r="L1153" s="161">
        <v>8.3060528999999994E-3</v>
      </c>
      <c r="M1153" s="161">
        <v>5.8134705E-3</v>
      </c>
      <c r="N1153" s="161">
        <v>3.6475346999999998E-3</v>
      </c>
      <c r="O1153" s="161">
        <v>1.032009E-3</v>
      </c>
      <c r="P1153" s="161">
        <v>0</v>
      </c>
      <c r="Q1153" s="161">
        <v>4.4404126000000002E-2</v>
      </c>
      <c r="R1153" s="161">
        <v>1.8478272999999999E-3</v>
      </c>
      <c r="T1153" s="89">
        <f t="shared" si="208"/>
        <v>0.60351821551724127</v>
      </c>
    </row>
    <row r="1154" spans="1:20">
      <c r="A1154" s="29" t="s">
        <v>52</v>
      </c>
      <c r="B1154" s="194" t="s">
        <v>3985</v>
      </c>
      <c r="C1154" s="87">
        <f t="shared" si="204"/>
        <v>0.59091319250000007</v>
      </c>
      <c r="D1154" s="90">
        <f t="shared" si="205"/>
        <v>2.7898981600000001E-2</v>
      </c>
      <c r="E1154" s="90">
        <f t="shared" si="206"/>
        <v>0.43786518540000002</v>
      </c>
      <c r="F1154" s="91">
        <f t="shared" si="207"/>
        <v>3.8968094500000001E-2</v>
      </c>
      <c r="G1154" s="192">
        <v>8.6180931000000002E-2</v>
      </c>
      <c r="H1154" s="161">
        <v>6.8804638000000001E-3</v>
      </c>
      <c r="I1154" s="161">
        <v>0.42715930000000002</v>
      </c>
      <c r="J1154" s="161">
        <v>1.8786888000000002E-2</v>
      </c>
      <c r="K1154" s="161">
        <v>2.8239266999999998E-3</v>
      </c>
      <c r="L1154" s="161">
        <v>6.2881669000000003E-3</v>
      </c>
      <c r="M1154" s="161">
        <v>3.8254216000000001E-3</v>
      </c>
      <c r="N1154" s="161">
        <v>4.0016306999999997E-3</v>
      </c>
      <c r="O1154" s="161">
        <v>1.2523261E-3</v>
      </c>
      <c r="P1154" s="161">
        <v>0</v>
      </c>
      <c r="Q1154" s="161">
        <v>3.2519612000000003E-2</v>
      </c>
      <c r="R1154" s="161">
        <v>1.1945256999999999E-3</v>
      </c>
      <c r="T1154" s="89">
        <f t="shared" si="208"/>
        <v>0.7429390603448276</v>
      </c>
    </row>
    <row r="1155" spans="1:20">
      <c r="A1155" s="29" t="s">
        <v>52</v>
      </c>
      <c r="B1155" s="194" t="s">
        <v>3986</v>
      </c>
      <c r="C1155" s="87">
        <f t="shared" si="204"/>
        <v>0.323087652</v>
      </c>
      <c r="D1155" s="90">
        <f t="shared" si="205"/>
        <v>2.6810536900000001E-2</v>
      </c>
      <c r="E1155" s="90">
        <f t="shared" si="206"/>
        <v>0.20423937219999999</v>
      </c>
      <c r="F1155" s="91">
        <f t="shared" si="207"/>
        <v>2.5993077900000001E-2</v>
      </c>
      <c r="G1155" s="192">
        <v>6.6044665000000002E-2</v>
      </c>
      <c r="H1155" s="161">
        <v>6.8553340999999999E-3</v>
      </c>
      <c r="I1155" s="161">
        <v>0.19463337999999999</v>
      </c>
      <c r="J1155" s="161">
        <v>1.9083404000000002E-2</v>
      </c>
      <c r="K1155" s="161">
        <v>2.7419256999999999E-3</v>
      </c>
      <c r="L1155" s="161">
        <v>4.9852072000000002E-3</v>
      </c>
      <c r="M1155" s="161">
        <v>2.7506581E-3</v>
      </c>
      <c r="N1155" s="161">
        <v>4.0955330999999998E-3</v>
      </c>
      <c r="O1155" s="161">
        <v>1.3116207999999999E-3</v>
      </c>
      <c r="P1155" s="161">
        <v>0</v>
      </c>
      <c r="Q1155" s="161">
        <v>1.9718248000000001E-2</v>
      </c>
      <c r="R1155" s="161">
        <v>8.6767599999999995E-4</v>
      </c>
      <c r="T1155" s="89">
        <f t="shared" si="208"/>
        <v>0.56935056034482756</v>
      </c>
    </row>
    <row r="1156" spans="1:20">
      <c r="A1156" s="29" t="s">
        <v>52</v>
      </c>
      <c r="B1156" s="194" t="s">
        <v>3987</v>
      </c>
      <c r="C1156" s="87">
        <f t="shared" si="204"/>
        <v>1.1309801574</v>
      </c>
      <c r="D1156" s="90">
        <f t="shared" si="205"/>
        <v>6.0944839299999998E-2</v>
      </c>
      <c r="E1156" s="90">
        <f t="shared" si="206"/>
        <v>0.83896638379999999</v>
      </c>
      <c r="F1156" s="91">
        <f t="shared" si="207"/>
        <v>4.4322854299999999E-2</v>
      </c>
      <c r="G1156" s="192">
        <v>0.18674608000000001</v>
      </c>
      <c r="H1156" s="161">
        <v>1.1874058999999999E-2</v>
      </c>
      <c r="I1156" s="161">
        <v>0.81846361999999995</v>
      </c>
      <c r="J1156" s="161">
        <v>3.7002233000000002E-2</v>
      </c>
      <c r="K1156" s="161">
        <v>5.5399773000000003E-3</v>
      </c>
      <c r="L1156" s="161">
        <v>1.8402629E-2</v>
      </c>
      <c r="M1156" s="161">
        <v>8.6287047999999995E-3</v>
      </c>
      <c r="N1156" s="161">
        <v>7.2153052999999997E-3</v>
      </c>
      <c r="O1156" s="161">
        <v>1.5848691000000001E-3</v>
      </c>
      <c r="P1156" s="161">
        <v>0</v>
      </c>
      <c r="Q1156" s="161">
        <v>3.3675809000000001E-2</v>
      </c>
      <c r="R1156" s="161">
        <v>1.8468708999999999E-3</v>
      </c>
      <c r="T1156" s="89">
        <f t="shared" si="208"/>
        <v>1.60988</v>
      </c>
    </row>
    <row r="1157" spans="1:20">
      <c r="A1157" s="29" t="s">
        <v>52</v>
      </c>
      <c r="B1157" s="194" t="s">
        <v>3988</v>
      </c>
      <c r="C1157" s="87">
        <f t="shared" si="204"/>
        <v>0.60068877909999996</v>
      </c>
      <c r="D1157" s="90">
        <f t="shared" si="205"/>
        <v>2.9257966199999999E-2</v>
      </c>
      <c r="E1157" s="90">
        <f t="shared" si="206"/>
        <v>0.36943584939999996</v>
      </c>
      <c r="F1157" s="91">
        <f t="shared" si="207"/>
        <v>5.1538173499999999E-2</v>
      </c>
      <c r="G1157" s="192">
        <v>0.15045679000000001</v>
      </c>
      <c r="H1157" s="161">
        <v>7.3679938999999996E-3</v>
      </c>
      <c r="I1157" s="161">
        <v>0.35871388999999998</v>
      </c>
      <c r="J1157" s="161">
        <v>1.9851232999999999E-2</v>
      </c>
      <c r="K1157" s="161">
        <v>3.3552202E-3</v>
      </c>
      <c r="L1157" s="161">
        <v>6.0515129999999997E-3</v>
      </c>
      <c r="M1157" s="161">
        <v>3.3539655000000002E-3</v>
      </c>
      <c r="N1157" s="161">
        <v>4.1727878000000001E-3</v>
      </c>
      <c r="O1157" s="161">
        <v>1.4110411000000001E-3</v>
      </c>
      <c r="P1157" s="161">
        <v>0</v>
      </c>
      <c r="Q1157" s="161">
        <v>4.4943898000000003E-2</v>
      </c>
      <c r="R1157" s="161">
        <v>1.0104465999999999E-3</v>
      </c>
      <c r="T1157" s="89">
        <f t="shared" si="208"/>
        <v>1.2970412931034483</v>
      </c>
    </row>
    <row r="1159" spans="1:20">
      <c r="B1159" s="1" t="s">
        <v>1263</v>
      </c>
    </row>
    <row r="1160" spans="1:20">
      <c r="A1160" s="29" t="s">
        <v>52</v>
      </c>
      <c r="B1160" s="194" t="s">
        <v>3989</v>
      </c>
      <c r="C1160" s="87">
        <f t="shared" ref="C1160:C1170" si="209">D1160+E1160+F1160+G1160</f>
        <v>0.46328779032</v>
      </c>
      <c r="D1160" s="90">
        <f t="shared" ref="D1160:D1170" si="210">J1160+K1160+L1160</f>
        <v>1.7986715900000002E-2</v>
      </c>
      <c r="E1160" s="90">
        <f t="shared" ref="E1160:E1170" si="211">H1160+I1160+M1160</f>
        <v>0.3863509088</v>
      </c>
      <c r="F1160" s="91">
        <f t="shared" ref="F1160:F1170" si="212">N1160+IF(O1160="x",0,O1160)+IF(P1160="x",0,P1160)+IF(Q1160="x",0,Q1160)+R1160</f>
        <v>5.3014946199999996E-3</v>
      </c>
      <c r="G1160" s="192">
        <v>5.3648671000000002E-2</v>
      </c>
      <c r="H1160" s="161">
        <v>4.1795087E-3</v>
      </c>
      <c r="I1160" s="161">
        <v>0.37998082</v>
      </c>
      <c r="J1160" s="161">
        <v>1.3179242000000001E-2</v>
      </c>
      <c r="K1160" s="161">
        <v>2.7463577999999999E-3</v>
      </c>
      <c r="L1160" s="161">
        <v>2.0611161E-3</v>
      </c>
      <c r="M1160" s="161">
        <v>2.1905801000000002E-3</v>
      </c>
      <c r="N1160" s="161">
        <v>1.1989904E-3</v>
      </c>
      <c r="O1160" s="161">
        <v>5.4500741999999997E-4</v>
      </c>
      <c r="P1160" s="161">
        <v>0</v>
      </c>
      <c r="Q1160" s="161">
        <v>2.2320193000000001E-3</v>
      </c>
      <c r="R1160" s="161">
        <v>1.3254775E-3</v>
      </c>
      <c r="T1160" s="89">
        <f t="shared" ref="T1160:T1170" si="213">G1160/0.116</f>
        <v>0.46248854310344828</v>
      </c>
    </row>
    <row r="1161" spans="1:20">
      <c r="A1161" s="29" t="s">
        <v>52</v>
      </c>
      <c r="B1161" s="194" t="s">
        <v>3990</v>
      </c>
      <c r="C1161" s="87">
        <f t="shared" si="209"/>
        <v>0.10399568344</v>
      </c>
      <c r="D1161" s="90">
        <f t="shared" si="210"/>
        <v>5.2747889499999995E-3</v>
      </c>
      <c r="E1161" s="90">
        <f t="shared" si="211"/>
        <v>6.6318436950000004E-2</v>
      </c>
      <c r="F1161" s="91">
        <f t="shared" si="212"/>
        <v>1.8021676540000003E-2</v>
      </c>
      <c r="G1161" s="192">
        <v>1.4380781E-2</v>
      </c>
      <c r="H1161" s="161">
        <v>1.8680435E-3</v>
      </c>
      <c r="I1161" s="161">
        <v>6.3751132000000002E-2</v>
      </c>
      <c r="J1161" s="161">
        <v>3.1352712999999999E-3</v>
      </c>
      <c r="K1161" s="161">
        <v>7.3711394999999996E-4</v>
      </c>
      <c r="L1161" s="161">
        <v>1.4024037E-3</v>
      </c>
      <c r="M1161" s="161">
        <v>6.9926145E-4</v>
      </c>
      <c r="N1161" s="161">
        <v>1.5303972E-3</v>
      </c>
      <c r="O1161" s="161">
        <v>4.4885124000000002E-4</v>
      </c>
      <c r="P1161" s="161">
        <v>0</v>
      </c>
      <c r="Q1161" s="161">
        <v>1.9699791000000002E-3</v>
      </c>
      <c r="R1161" s="161">
        <v>1.4072449000000001E-2</v>
      </c>
      <c r="T1161" s="89">
        <f t="shared" si="213"/>
        <v>0.12397224999999999</v>
      </c>
    </row>
    <row r="1162" spans="1:20">
      <c r="A1162" s="29" t="s">
        <v>52</v>
      </c>
      <c r="B1162" s="194" t="s">
        <v>3991</v>
      </c>
      <c r="C1162" s="87">
        <f t="shared" si="209"/>
        <v>0.13441680348999999</v>
      </c>
      <c r="D1162" s="90">
        <f t="shared" si="210"/>
        <v>5.6923345700000006E-3</v>
      </c>
      <c r="E1162" s="90">
        <f t="shared" si="211"/>
        <v>9.438842603E-2</v>
      </c>
      <c r="F1162" s="91">
        <f t="shared" si="212"/>
        <v>1.034207189E-2</v>
      </c>
      <c r="G1162" s="192">
        <v>2.3993970999999999E-2</v>
      </c>
      <c r="H1162" s="161">
        <v>1.3416754E-3</v>
      </c>
      <c r="I1162" s="161">
        <v>9.2419089999999995E-2</v>
      </c>
      <c r="J1162" s="161">
        <v>4.0769793000000002E-3</v>
      </c>
      <c r="K1162" s="161">
        <v>6.3803698000000002E-4</v>
      </c>
      <c r="L1162" s="161">
        <v>9.7731828999999995E-4</v>
      </c>
      <c r="M1162" s="161">
        <v>6.2766063000000002E-4</v>
      </c>
      <c r="N1162" s="161">
        <v>1.0778627E-3</v>
      </c>
      <c r="O1162" s="161">
        <v>5.2160898999999996E-4</v>
      </c>
      <c r="P1162" s="161">
        <v>0</v>
      </c>
      <c r="Q1162" s="161">
        <v>2.1319812999999999E-3</v>
      </c>
      <c r="R1162" s="161">
        <v>6.6106189000000003E-3</v>
      </c>
      <c r="T1162" s="89">
        <f t="shared" si="213"/>
        <v>0.20684457758620689</v>
      </c>
    </row>
    <row r="1163" spans="1:20">
      <c r="A1163" s="29" t="s">
        <v>52</v>
      </c>
      <c r="B1163" s="194" t="s">
        <v>3992</v>
      </c>
      <c r="C1163" s="87">
        <f t="shared" si="209"/>
        <v>0.20093763320000002</v>
      </c>
      <c r="D1163" s="90">
        <f t="shared" si="210"/>
        <v>1.3325773499999999E-2</v>
      </c>
      <c r="E1163" s="90">
        <f t="shared" si="211"/>
        <v>0.12768412240000002</v>
      </c>
      <c r="F1163" s="91">
        <f t="shared" si="212"/>
        <v>2.66422503E-2</v>
      </c>
      <c r="G1163" s="192">
        <v>3.3285487000000002E-2</v>
      </c>
      <c r="H1163" s="161">
        <v>4.2264807999999997E-3</v>
      </c>
      <c r="I1163" s="161">
        <v>0.12108681</v>
      </c>
      <c r="J1163" s="161">
        <v>7.4334285999999999E-3</v>
      </c>
      <c r="K1163" s="161">
        <v>2.5338731999999999E-3</v>
      </c>
      <c r="L1163" s="161">
        <v>3.3584716999999998E-3</v>
      </c>
      <c r="M1163" s="161">
        <v>2.3708316000000001E-3</v>
      </c>
      <c r="N1163" s="161">
        <v>2.3209759000000002E-3</v>
      </c>
      <c r="O1163" s="161">
        <v>5.5663610000000004E-4</v>
      </c>
      <c r="P1163" s="161">
        <v>0</v>
      </c>
      <c r="Q1163" s="161">
        <v>5.6850872999999998E-3</v>
      </c>
      <c r="R1163" s="161">
        <v>1.8079550999999999E-2</v>
      </c>
      <c r="T1163" s="89">
        <f t="shared" si="213"/>
        <v>0.28694385344827589</v>
      </c>
    </row>
    <row r="1164" spans="1:20">
      <c r="A1164" s="29" t="s">
        <v>52</v>
      </c>
      <c r="B1164" s="194" t="s">
        <v>3993</v>
      </c>
      <c r="C1164" s="87">
        <f t="shared" si="209"/>
        <v>7.7612859300000003E-2</v>
      </c>
      <c r="D1164" s="90">
        <f t="shared" si="210"/>
        <v>3.9895495399999998E-3</v>
      </c>
      <c r="E1164" s="90">
        <f t="shared" si="211"/>
        <v>5.725053175E-2</v>
      </c>
      <c r="F1164" s="91">
        <f t="shared" si="212"/>
        <v>6.0068660100000004E-3</v>
      </c>
      <c r="G1164" s="192">
        <v>1.0365912E-2</v>
      </c>
      <c r="H1164" s="161">
        <v>1.1828921999999999E-3</v>
      </c>
      <c r="I1164" s="161">
        <v>5.5476785000000001E-2</v>
      </c>
      <c r="J1164" s="161">
        <v>2.5607705000000001E-3</v>
      </c>
      <c r="K1164" s="161">
        <v>5.3467276000000003E-4</v>
      </c>
      <c r="L1164" s="161">
        <v>8.9410627999999995E-4</v>
      </c>
      <c r="M1164" s="161">
        <v>5.9085455E-4</v>
      </c>
      <c r="N1164" s="161">
        <v>9.8467299999999993E-4</v>
      </c>
      <c r="O1164" s="161">
        <v>3.2656971000000001E-4</v>
      </c>
      <c r="P1164" s="161">
        <v>0</v>
      </c>
      <c r="Q1164" s="161">
        <v>2.2239491999999999E-3</v>
      </c>
      <c r="R1164" s="161">
        <v>2.4716741000000001E-3</v>
      </c>
      <c r="T1164" s="89">
        <f t="shared" si="213"/>
        <v>8.9361310344827583E-2</v>
      </c>
    </row>
    <row r="1165" spans="1:20">
      <c r="A1165" s="29" t="s">
        <v>52</v>
      </c>
      <c r="B1165" s="194" t="s">
        <v>3994</v>
      </c>
      <c r="C1165" s="87">
        <f t="shared" si="209"/>
        <v>6.1868786769999996E-2</v>
      </c>
      <c r="D1165" s="90">
        <f t="shared" si="210"/>
        <v>4.1260749000000003E-3</v>
      </c>
      <c r="E1165" s="90">
        <f t="shared" si="211"/>
        <v>4.0752403879999996E-2</v>
      </c>
      <c r="F1165" s="91">
        <f t="shared" si="212"/>
        <v>6.642952990000001E-3</v>
      </c>
      <c r="G1165" s="192">
        <v>1.0347355000000001E-2</v>
      </c>
      <c r="H1165" s="161">
        <v>1.2209847000000001E-3</v>
      </c>
      <c r="I1165" s="161">
        <v>3.8944162999999997E-2</v>
      </c>
      <c r="J1165" s="161">
        <v>2.6112361999999999E-3</v>
      </c>
      <c r="K1165" s="161">
        <v>5.5032637E-4</v>
      </c>
      <c r="L1165" s="161">
        <v>9.6451233000000003E-4</v>
      </c>
      <c r="M1165" s="161">
        <v>5.8725618000000002E-4</v>
      </c>
      <c r="N1165" s="161">
        <v>1.0227312999999999E-3</v>
      </c>
      <c r="O1165" s="161">
        <v>6.8891739E-4</v>
      </c>
      <c r="P1165" s="161">
        <v>0</v>
      </c>
      <c r="Q1165" s="161">
        <v>2.2885685000000001E-3</v>
      </c>
      <c r="R1165" s="161">
        <v>2.6427358000000001E-3</v>
      </c>
      <c r="T1165" s="89">
        <f t="shared" si="213"/>
        <v>8.9201336206896548E-2</v>
      </c>
    </row>
    <row r="1166" spans="1:20">
      <c r="A1166" s="29" t="s">
        <v>52</v>
      </c>
      <c r="B1166" s="194" t="s">
        <v>3995</v>
      </c>
      <c r="C1166" s="87">
        <f t="shared" si="209"/>
        <v>0.11667824052000002</v>
      </c>
      <c r="D1166" s="90">
        <f t="shared" si="210"/>
        <v>5.7044200399999998E-3</v>
      </c>
      <c r="E1166" s="90">
        <f t="shared" si="211"/>
        <v>8.4933861440000008E-2</v>
      </c>
      <c r="F1166" s="91">
        <f t="shared" si="212"/>
        <v>1.029194504E-2</v>
      </c>
      <c r="G1166" s="192">
        <v>1.5748014000000001E-2</v>
      </c>
      <c r="H1166" s="161">
        <v>1.5987541E-3</v>
      </c>
      <c r="I1166" s="161">
        <v>8.2560293000000007E-2</v>
      </c>
      <c r="J1166" s="161">
        <v>3.6757692999999998E-3</v>
      </c>
      <c r="K1166" s="161">
        <v>7.5156224000000002E-4</v>
      </c>
      <c r="L1166" s="161">
        <v>1.2770885E-3</v>
      </c>
      <c r="M1166" s="161">
        <v>7.7481434000000002E-4</v>
      </c>
      <c r="N1166" s="161">
        <v>1.2360251E-3</v>
      </c>
      <c r="O1166" s="161">
        <v>4.9505754000000004E-4</v>
      </c>
      <c r="P1166" s="161">
        <v>0</v>
      </c>
      <c r="Q1166" s="161">
        <v>2.4481097000000002E-3</v>
      </c>
      <c r="R1166" s="161">
        <v>6.1127526999999997E-3</v>
      </c>
      <c r="T1166" s="89">
        <f t="shared" si="213"/>
        <v>0.13575874137931035</v>
      </c>
    </row>
    <row r="1167" spans="1:20">
      <c r="A1167" s="29" t="s">
        <v>52</v>
      </c>
      <c r="B1167" s="194" t="s">
        <v>3996</v>
      </c>
      <c r="C1167" s="87">
        <f t="shared" si="209"/>
        <v>0.23501605361</v>
      </c>
      <c r="D1167" s="90">
        <f t="shared" si="210"/>
        <v>1.50900111E-2</v>
      </c>
      <c r="E1167" s="90">
        <f t="shared" si="211"/>
        <v>0.1304359662</v>
      </c>
      <c r="F1167" s="91">
        <f t="shared" si="212"/>
        <v>5.6648486309999996E-2</v>
      </c>
      <c r="G1167" s="192">
        <v>3.2841589999999997E-2</v>
      </c>
      <c r="H1167" s="161">
        <v>4.3739492999999999E-3</v>
      </c>
      <c r="I1167" s="161">
        <v>0.12420576999999999</v>
      </c>
      <c r="J1167" s="161">
        <v>9.0577829000000002E-3</v>
      </c>
      <c r="K1167" s="161">
        <v>1.8634169E-3</v>
      </c>
      <c r="L1167" s="161">
        <v>4.1688113000000002E-3</v>
      </c>
      <c r="M1167" s="161">
        <v>1.8562469000000001E-3</v>
      </c>
      <c r="N1167" s="161">
        <v>2.8577148999999998E-3</v>
      </c>
      <c r="O1167" s="161">
        <v>6.0651520999999999E-4</v>
      </c>
      <c r="P1167" s="161">
        <v>0</v>
      </c>
      <c r="Q1167" s="161">
        <v>1.4563922E-3</v>
      </c>
      <c r="R1167" s="161">
        <v>5.1727863999999998E-2</v>
      </c>
      <c r="T1167" s="89">
        <f t="shared" si="213"/>
        <v>0.28311715517241376</v>
      </c>
    </row>
    <row r="1168" spans="1:20">
      <c r="A1168" s="29" t="s">
        <v>52</v>
      </c>
      <c r="B1168" s="194" t="s">
        <v>3997</v>
      </c>
      <c r="C1168" s="87">
        <f t="shared" si="209"/>
        <v>0.17068091238000002</v>
      </c>
      <c r="D1168" s="90">
        <f t="shared" si="210"/>
        <v>5.7217017399999997E-3</v>
      </c>
      <c r="E1168" s="90">
        <f t="shared" si="211"/>
        <v>0.14117113816000001</v>
      </c>
      <c r="F1168" s="91">
        <f t="shared" si="212"/>
        <v>7.5357824800000002E-3</v>
      </c>
      <c r="G1168" s="192">
        <v>1.6252289999999999E-2</v>
      </c>
      <c r="H1168" s="161">
        <v>1.4980511000000001E-3</v>
      </c>
      <c r="I1168" s="161">
        <v>0.13896393000000001</v>
      </c>
      <c r="J1168" s="161">
        <v>3.8987861E-3</v>
      </c>
      <c r="K1168" s="161">
        <v>6.6317283999999996E-4</v>
      </c>
      <c r="L1168" s="161">
        <v>1.1597427999999999E-3</v>
      </c>
      <c r="M1168" s="161">
        <v>7.0915705999999995E-4</v>
      </c>
      <c r="N1168" s="161">
        <v>1.1902817000000001E-3</v>
      </c>
      <c r="O1168" s="161">
        <v>4.3933428000000001E-4</v>
      </c>
      <c r="P1168" s="161">
        <v>0</v>
      </c>
      <c r="Q1168" s="161">
        <v>2.2530008000000001E-3</v>
      </c>
      <c r="R1168" s="161">
        <v>3.6531657000000001E-3</v>
      </c>
      <c r="T1168" s="89">
        <f t="shared" si="213"/>
        <v>0.14010594827586206</v>
      </c>
    </row>
    <row r="1169" spans="1:20">
      <c r="A1169" s="29" t="s">
        <v>52</v>
      </c>
      <c r="B1169" s="194" t="s">
        <v>3998</v>
      </c>
      <c r="C1169" s="87">
        <f t="shared" si="209"/>
        <v>0.13371245254</v>
      </c>
      <c r="D1169" s="90">
        <f t="shared" si="210"/>
        <v>9.7414718000000001E-3</v>
      </c>
      <c r="E1169" s="90">
        <f t="shared" si="211"/>
        <v>9.2371944400000003E-2</v>
      </c>
      <c r="F1169" s="91">
        <f t="shared" si="212"/>
        <v>1.416640034E-2</v>
      </c>
      <c r="G1169" s="192">
        <v>1.7432636000000001E-2</v>
      </c>
      <c r="H1169" s="161">
        <v>2.4361298999999999E-3</v>
      </c>
      <c r="I1169" s="161">
        <v>8.8762512000000002E-2</v>
      </c>
      <c r="J1169" s="161">
        <v>6.1172270999999999E-3</v>
      </c>
      <c r="K1169" s="161">
        <v>1.1837644E-3</v>
      </c>
      <c r="L1169" s="161">
        <v>2.4404803000000002E-3</v>
      </c>
      <c r="M1169" s="161">
        <v>1.1733024999999999E-3</v>
      </c>
      <c r="N1169" s="161">
        <v>2.2800491000000002E-3</v>
      </c>
      <c r="O1169" s="161">
        <v>4.0891984E-4</v>
      </c>
      <c r="P1169" s="161">
        <v>0</v>
      </c>
      <c r="Q1169" s="161">
        <v>4.3362319999999998E-3</v>
      </c>
      <c r="R1169" s="161">
        <v>7.1411994000000001E-3</v>
      </c>
      <c r="T1169" s="89">
        <f t="shared" si="213"/>
        <v>0.15028134482758621</v>
      </c>
    </row>
    <row r="1170" spans="1:20">
      <c r="A1170" s="29" t="s">
        <v>52</v>
      </c>
      <c r="B1170" s="194" t="s">
        <v>3999</v>
      </c>
      <c r="C1170" s="87">
        <f t="shared" si="209"/>
        <v>0.21178690757999999</v>
      </c>
      <c r="D1170" s="90">
        <f t="shared" si="210"/>
        <v>1.4412817099999999E-2</v>
      </c>
      <c r="E1170" s="90">
        <f t="shared" si="211"/>
        <v>0.15559396019999999</v>
      </c>
      <c r="F1170" s="91">
        <f t="shared" si="212"/>
        <v>2.0594730280000001E-2</v>
      </c>
      <c r="G1170" s="192">
        <v>2.11854E-2</v>
      </c>
      <c r="H1170" s="161">
        <v>2.7699437000000002E-3</v>
      </c>
      <c r="I1170" s="161">
        <v>0.14958493</v>
      </c>
      <c r="J1170" s="161">
        <v>7.0185298000000002E-3</v>
      </c>
      <c r="K1170" s="161">
        <v>1.2849669000000001E-3</v>
      </c>
      <c r="L1170" s="161">
        <v>6.1093203999999998E-3</v>
      </c>
      <c r="M1170" s="161">
        <v>3.2390865000000001E-3</v>
      </c>
      <c r="N1170" s="161">
        <v>1.7842391E-3</v>
      </c>
      <c r="O1170" s="161">
        <v>5.3739787999999996E-4</v>
      </c>
      <c r="P1170" s="161">
        <v>0</v>
      </c>
      <c r="Q1170" s="161">
        <v>5.8100773E-3</v>
      </c>
      <c r="R1170" s="161">
        <v>1.2463016E-2</v>
      </c>
      <c r="T1170" s="89">
        <f t="shared" si="213"/>
        <v>0.18263275862068964</v>
      </c>
    </row>
    <row r="1172" spans="1:20">
      <c r="B1172" s="1" t="s">
        <v>1262</v>
      </c>
    </row>
    <row r="1173" spans="1:20">
      <c r="A1173" s="29" t="s">
        <v>52</v>
      </c>
      <c r="B1173" s="194" t="s">
        <v>4000</v>
      </c>
      <c r="C1173" s="87">
        <f t="shared" ref="C1173:C1187" si="214">D1173+E1173+F1173+G1173</f>
        <v>3.1567902340000002E-2</v>
      </c>
      <c r="D1173" s="90">
        <f t="shared" ref="D1173:D1187" si="215">J1173+K1173+L1173</f>
        <v>1.37088557E-3</v>
      </c>
      <c r="E1173" s="90">
        <f t="shared" ref="E1173:E1187" si="216">H1173+I1173+M1173</f>
        <v>1.651738807E-2</v>
      </c>
      <c r="F1173" s="91">
        <f t="shared" ref="F1173:F1187" si="217">N1173+IF(O1173="x",0,O1173)+IF(P1173="x",0,P1173)+IF(Q1173="x",0,Q1173)+R1173</f>
        <v>3.5971097E-3</v>
      </c>
      <c r="G1173" s="192">
        <v>1.0082519E-2</v>
      </c>
      <c r="H1173" s="161">
        <v>8.9441323999999995E-4</v>
      </c>
      <c r="I1173" s="161">
        <v>1.5440206E-2</v>
      </c>
      <c r="J1173" s="161">
        <v>7.9192642000000004E-4</v>
      </c>
      <c r="K1173" s="161">
        <v>3.922342E-4</v>
      </c>
      <c r="L1173" s="161">
        <v>1.8672495000000001E-4</v>
      </c>
      <c r="M1173" s="161">
        <v>1.8276883E-4</v>
      </c>
      <c r="N1173" s="161">
        <v>3.1839754E-4</v>
      </c>
      <c r="O1173" s="161">
        <v>1.2582428000000001E-4</v>
      </c>
      <c r="P1173" s="161">
        <v>0</v>
      </c>
      <c r="Q1173" s="161">
        <v>2.9669186E-3</v>
      </c>
      <c r="R1173" s="161">
        <v>1.8596927999999999E-4</v>
      </c>
      <c r="T1173" s="89">
        <f t="shared" ref="T1173:T1187" si="218">G1173/0.116</f>
        <v>8.6918267241379299E-2</v>
      </c>
    </row>
    <row r="1174" spans="1:20">
      <c r="A1174" s="29" t="s">
        <v>52</v>
      </c>
      <c r="B1174" s="194" t="s">
        <v>4001</v>
      </c>
      <c r="C1174" s="87">
        <f t="shared" si="214"/>
        <v>1.7377870768000001E-2</v>
      </c>
      <c r="D1174" s="90">
        <f t="shared" si="215"/>
        <v>7.6624924999999997E-4</v>
      </c>
      <c r="E1174" s="90">
        <f t="shared" si="216"/>
        <v>7.3737480000000003E-3</v>
      </c>
      <c r="F1174" s="91">
        <f t="shared" si="217"/>
        <v>4.5571687179999992E-3</v>
      </c>
      <c r="G1174" s="192">
        <v>4.6807048000000002E-3</v>
      </c>
      <c r="H1174" s="161">
        <v>5.1717674000000002E-4</v>
      </c>
      <c r="I1174" s="161">
        <v>6.7550198000000004E-3</v>
      </c>
      <c r="J1174" s="161">
        <v>4.4169765000000001E-4</v>
      </c>
      <c r="K1174" s="161">
        <v>2.2330091E-4</v>
      </c>
      <c r="L1174" s="161">
        <v>1.0125069E-4</v>
      </c>
      <c r="M1174" s="161">
        <v>1.0155146E-4</v>
      </c>
      <c r="N1174" s="161">
        <v>1.7059167999999999E-4</v>
      </c>
      <c r="O1174" s="161">
        <v>7.2456610000000001E-5</v>
      </c>
      <c r="P1174" s="161">
        <v>0</v>
      </c>
      <c r="Q1174" s="161">
        <v>4.2171368999999997E-3</v>
      </c>
      <c r="R1174" s="161">
        <v>9.6983527999999994E-5</v>
      </c>
      <c r="T1174" s="89">
        <f t="shared" si="218"/>
        <v>4.0350903448275861E-2</v>
      </c>
    </row>
    <row r="1175" spans="1:20">
      <c r="A1175" s="29" t="s">
        <v>52</v>
      </c>
      <c r="B1175" s="194" t="s">
        <v>4002</v>
      </c>
      <c r="C1175" s="87">
        <f t="shared" si="214"/>
        <v>7.3628571E-3</v>
      </c>
      <c r="D1175" s="90">
        <f t="shared" si="215"/>
        <v>0</v>
      </c>
      <c r="E1175" s="90">
        <f t="shared" si="216"/>
        <v>0</v>
      </c>
      <c r="F1175" s="91">
        <f t="shared" si="217"/>
        <v>7.3628571E-3</v>
      </c>
      <c r="G1175" s="192">
        <v>0</v>
      </c>
      <c r="H1175" s="161">
        <v>0</v>
      </c>
      <c r="I1175" s="161">
        <v>0</v>
      </c>
      <c r="J1175" s="161">
        <v>0</v>
      </c>
      <c r="K1175" s="161">
        <v>0</v>
      </c>
      <c r="L1175" s="161">
        <v>0</v>
      </c>
      <c r="M1175" s="161">
        <v>0</v>
      </c>
      <c r="N1175" s="161">
        <v>0</v>
      </c>
      <c r="O1175" s="161">
        <v>0</v>
      </c>
      <c r="P1175" s="161">
        <v>0</v>
      </c>
      <c r="Q1175" s="161">
        <v>7.3628571E-3</v>
      </c>
      <c r="R1175" s="161">
        <v>0</v>
      </c>
      <c r="T1175" s="89">
        <f t="shared" si="218"/>
        <v>0</v>
      </c>
    </row>
    <row r="1176" spans="1:20">
      <c r="A1176" s="29" t="s">
        <v>52</v>
      </c>
      <c r="B1176" s="194" t="s">
        <v>4003</v>
      </c>
      <c r="C1176" s="87">
        <f t="shared" si="214"/>
        <v>6.8697514560000006E-2</v>
      </c>
      <c r="D1176" s="90">
        <f t="shared" si="215"/>
        <v>2.9733538800000001E-3</v>
      </c>
      <c r="E1176" s="90">
        <f t="shared" si="216"/>
        <v>3.5920809820000003E-2</v>
      </c>
      <c r="F1176" s="91">
        <f t="shared" si="217"/>
        <v>7.8359068600000002E-3</v>
      </c>
      <c r="G1176" s="192">
        <v>2.1967443999999999E-2</v>
      </c>
      <c r="H1176" s="161">
        <v>1.9443927999999999E-3</v>
      </c>
      <c r="I1176" s="161">
        <v>3.3578401000000001E-2</v>
      </c>
      <c r="J1176" s="161">
        <v>1.7173615000000001E-3</v>
      </c>
      <c r="K1176" s="161">
        <v>8.5217973000000001E-4</v>
      </c>
      <c r="L1176" s="161">
        <v>4.0381264999999998E-4</v>
      </c>
      <c r="M1176" s="161">
        <v>3.9801601999999998E-4</v>
      </c>
      <c r="N1176" s="161">
        <v>6.8968871000000002E-4</v>
      </c>
      <c r="O1176" s="161">
        <v>2.7030136E-4</v>
      </c>
      <c r="P1176" s="161">
        <v>0</v>
      </c>
      <c r="Q1176" s="161">
        <v>6.4703006000000002E-3</v>
      </c>
      <c r="R1176" s="161">
        <v>4.0561618999999997E-4</v>
      </c>
      <c r="T1176" s="89">
        <f t="shared" si="218"/>
        <v>0.1893745172413793</v>
      </c>
    </row>
    <row r="1177" spans="1:20">
      <c r="A1177" s="29" t="s">
        <v>52</v>
      </c>
      <c r="B1177" s="194" t="s">
        <v>4004</v>
      </c>
      <c r="C1177" s="87">
        <f t="shared" si="214"/>
        <v>3.786097594E-2</v>
      </c>
      <c r="D1177" s="90">
        <f t="shared" si="215"/>
        <v>1.6652595500000001E-3</v>
      </c>
      <c r="E1177" s="90">
        <f t="shared" si="216"/>
        <v>1.6039655239999999E-2</v>
      </c>
      <c r="F1177" s="91">
        <f t="shared" si="217"/>
        <v>9.9547621499999992E-3</v>
      </c>
      <c r="G1177" s="192">
        <v>1.0201299E-2</v>
      </c>
      <c r="H1177" s="161">
        <v>1.1261229000000001E-3</v>
      </c>
      <c r="I1177" s="161">
        <v>1.4692156E-2</v>
      </c>
      <c r="J1177" s="161">
        <v>9.5979466E-4</v>
      </c>
      <c r="K1177" s="161">
        <v>4.8597107000000002E-4</v>
      </c>
      <c r="L1177" s="161">
        <v>2.1949382E-4</v>
      </c>
      <c r="M1177" s="161">
        <v>2.2137634000000001E-4</v>
      </c>
      <c r="N1177" s="161">
        <v>3.7025247000000002E-4</v>
      </c>
      <c r="O1177" s="161">
        <v>1.5638201000000001E-4</v>
      </c>
      <c r="P1177" s="161">
        <v>0</v>
      </c>
      <c r="Q1177" s="161">
        <v>9.2164868999999993E-3</v>
      </c>
      <c r="R1177" s="161">
        <v>2.1164077000000001E-4</v>
      </c>
      <c r="T1177" s="89">
        <f t="shared" si="218"/>
        <v>8.7942232758620689E-2</v>
      </c>
    </row>
    <row r="1178" spans="1:20">
      <c r="A1178" s="29" t="s">
        <v>52</v>
      </c>
      <c r="B1178" s="194" t="s">
        <v>4005</v>
      </c>
      <c r="C1178" s="87">
        <f t="shared" si="214"/>
        <v>1.6106249999999999E-2</v>
      </c>
      <c r="D1178" s="90">
        <f t="shared" si="215"/>
        <v>0</v>
      </c>
      <c r="E1178" s="90">
        <f t="shared" si="216"/>
        <v>0</v>
      </c>
      <c r="F1178" s="91">
        <f t="shared" si="217"/>
        <v>1.6106249999999999E-2</v>
      </c>
      <c r="G1178" s="192">
        <v>0</v>
      </c>
      <c r="H1178" s="161">
        <v>0</v>
      </c>
      <c r="I1178" s="161">
        <v>0</v>
      </c>
      <c r="J1178" s="161">
        <v>0</v>
      </c>
      <c r="K1178" s="161">
        <v>0</v>
      </c>
      <c r="L1178" s="161">
        <v>0</v>
      </c>
      <c r="M1178" s="161">
        <v>0</v>
      </c>
      <c r="N1178" s="161">
        <v>0</v>
      </c>
      <c r="O1178" s="161">
        <v>0</v>
      </c>
      <c r="P1178" s="161">
        <v>0</v>
      </c>
      <c r="Q1178" s="161">
        <v>1.6106249999999999E-2</v>
      </c>
      <c r="R1178" s="161">
        <v>0</v>
      </c>
      <c r="T1178" s="89">
        <f t="shared" si="218"/>
        <v>0</v>
      </c>
    </row>
    <row r="1179" spans="1:20">
      <c r="A1179" s="29" t="s">
        <v>52</v>
      </c>
      <c r="B1179" s="194" t="s">
        <v>4006</v>
      </c>
      <c r="C1179" s="87">
        <f t="shared" si="214"/>
        <v>0.27388747390000001</v>
      </c>
      <c r="D1179" s="90">
        <f t="shared" si="215"/>
        <v>1.18290996E-2</v>
      </c>
      <c r="E1179" s="90">
        <f t="shared" si="216"/>
        <v>0.14315024169999999</v>
      </c>
      <c r="F1179" s="91">
        <f t="shared" si="217"/>
        <v>3.12608386E-2</v>
      </c>
      <c r="G1179" s="192">
        <v>8.7647294000000001E-2</v>
      </c>
      <c r="H1179" s="161">
        <v>7.7469117000000002E-3</v>
      </c>
      <c r="I1179" s="161">
        <v>0.13381578999999999</v>
      </c>
      <c r="J1179" s="161">
        <v>6.8316078000000002E-3</v>
      </c>
      <c r="K1179" s="161">
        <v>3.3939840000000001E-3</v>
      </c>
      <c r="L1179" s="161">
        <v>1.6035077999999999E-3</v>
      </c>
      <c r="M1179" s="161">
        <v>1.5875399999999999E-3</v>
      </c>
      <c r="N1179" s="161">
        <v>2.741561E-3</v>
      </c>
      <c r="O1179" s="161">
        <v>1.0687273000000001E-3</v>
      </c>
      <c r="P1179" s="161">
        <v>0</v>
      </c>
      <c r="Q1179" s="161">
        <v>2.5831096000000001E-2</v>
      </c>
      <c r="R1179" s="161">
        <v>1.6194543000000001E-3</v>
      </c>
      <c r="T1179" s="89">
        <f t="shared" si="218"/>
        <v>0.75558012068965519</v>
      </c>
    </row>
    <row r="1180" spans="1:20">
      <c r="A1180" s="29" t="s">
        <v>52</v>
      </c>
      <c r="B1180" s="194" t="s">
        <v>4007</v>
      </c>
      <c r="C1180" s="87">
        <f t="shared" si="214"/>
        <v>0.1510570839</v>
      </c>
      <c r="D1180" s="90">
        <f t="shared" si="215"/>
        <v>6.6334742600000001E-3</v>
      </c>
      <c r="E1180" s="90">
        <f t="shared" si="216"/>
        <v>6.3930195349999996E-2</v>
      </c>
      <c r="F1180" s="91">
        <f t="shared" si="217"/>
        <v>3.9783567290000002E-2</v>
      </c>
      <c r="G1180" s="192">
        <v>4.0709847E-2</v>
      </c>
      <c r="H1180" s="161">
        <v>4.4913519000000001E-3</v>
      </c>
      <c r="I1180" s="161">
        <v>5.8555277000000003E-2</v>
      </c>
      <c r="J1180" s="161">
        <v>3.8229623000000002E-3</v>
      </c>
      <c r="K1180" s="161">
        <v>1.9375693E-3</v>
      </c>
      <c r="L1180" s="161">
        <v>8.7294266E-4</v>
      </c>
      <c r="M1180" s="161">
        <v>8.8356644999999995E-4</v>
      </c>
      <c r="N1180" s="161">
        <v>1.4736411E-3</v>
      </c>
      <c r="O1180" s="161">
        <v>6.2018027000000002E-4</v>
      </c>
      <c r="P1180" s="161">
        <v>0</v>
      </c>
      <c r="Q1180" s="161">
        <v>3.6844473000000003E-2</v>
      </c>
      <c r="R1180" s="161">
        <v>8.4527292E-4</v>
      </c>
      <c r="T1180" s="89">
        <f t="shared" si="218"/>
        <v>0.3509469568965517</v>
      </c>
    </row>
    <row r="1181" spans="1:20">
      <c r="A1181" s="29" t="s">
        <v>52</v>
      </c>
      <c r="B1181" s="194" t="s">
        <v>4008</v>
      </c>
      <c r="C1181" s="87">
        <f t="shared" si="214"/>
        <v>6.4424999999999996E-2</v>
      </c>
      <c r="D1181" s="90">
        <f t="shared" si="215"/>
        <v>0</v>
      </c>
      <c r="E1181" s="90">
        <f t="shared" si="216"/>
        <v>0</v>
      </c>
      <c r="F1181" s="91">
        <f t="shared" si="217"/>
        <v>6.4424999999999996E-2</v>
      </c>
      <c r="G1181" s="192">
        <v>0</v>
      </c>
      <c r="H1181" s="161">
        <v>0</v>
      </c>
      <c r="I1181" s="161">
        <v>0</v>
      </c>
      <c r="J1181" s="161">
        <v>0</v>
      </c>
      <c r="K1181" s="161">
        <v>0</v>
      </c>
      <c r="L1181" s="161">
        <v>0</v>
      </c>
      <c r="M1181" s="161">
        <v>0</v>
      </c>
      <c r="N1181" s="161">
        <v>0</v>
      </c>
      <c r="O1181" s="161">
        <v>0</v>
      </c>
      <c r="P1181" s="161">
        <v>0</v>
      </c>
      <c r="Q1181" s="161">
        <v>6.4424999999999996E-2</v>
      </c>
      <c r="R1181" s="161">
        <v>0</v>
      </c>
      <c r="T1181" s="89">
        <f t="shared" si="218"/>
        <v>0</v>
      </c>
    </row>
    <row r="1182" spans="1:20">
      <c r="A1182" s="29" t="s">
        <v>52</v>
      </c>
      <c r="B1182" s="194" t="s">
        <v>4009</v>
      </c>
      <c r="C1182" s="87">
        <f t="shared" si="214"/>
        <v>0.10973550697999999</v>
      </c>
      <c r="D1182" s="90">
        <f t="shared" si="215"/>
        <v>4.7445029899999998E-3</v>
      </c>
      <c r="E1182" s="90">
        <f t="shared" si="216"/>
        <v>5.7366696410000001E-2</v>
      </c>
      <c r="F1182" s="91">
        <f t="shared" si="217"/>
        <v>1.2520893580000001E-2</v>
      </c>
      <c r="G1182" s="192">
        <v>3.5103413999999999E-2</v>
      </c>
      <c r="H1182" s="161">
        <v>3.1048966E-3</v>
      </c>
      <c r="I1182" s="161">
        <v>5.3625879000000001E-2</v>
      </c>
      <c r="J1182" s="161">
        <v>2.7402107000000001E-3</v>
      </c>
      <c r="K1182" s="161">
        <v>1.3605405999999999E-3</v>
      </c>
      <c r="L1182" s="161">
        <v>6.4375168999999998E-4</v>
      </c>
      <c r="M1182" s="161">
        <v>6.3592081000000001E-4</v>
      </c>
      <c r="N1182" s="161">
        <v>1.1000631999999999E-3</v>
      </c>
      <c r="O1182" s="161">
        <v>4.2998656000000003E-4</v>
      </c>
      <c r="P1182" s="161">
        <v>0</v>
      </c>
      <c r="Q1182" s="161">
        <v>1.034246E-2</v>
      </c>
      <c r="R1182" s="161">
        <v>6.4838381999999996E-4</v>
      </c>
      <c r="T1182" s="89">
        <f t="shared" si="218"/>
        <v>0.30261563793103446</v>
      </c>
    </row>
    <row r="1183" spans="1:20">
      <c r="A1183" s="29" t="s">
        <v>52</v>
      </c>
      <c r="B1183" s="194" t="s">
        <v>4010</v>
      </c>
      <c r="C1183" s="87">
        <f t="shared" si="214"/>
        <v>6.0500197610000001E-2</v>
      </c>
      <c r="D1183" s="90">
        <f t="shared" si="215"/>
        <v>2.6589025000000001E-3</v>
      </c>
      <c r="E1183" s="90">
        <f t="shared" si="216"/>
        <v>2.561776306E-2</v>
      </c>
      <c r="F1183" s="91">
        <f t="shared" si="217"/>
        <v>1.592052305E-2</v>
      </c>
      <c r="G1183" s="192">
        <v>1.6303009E-2</v>
      </c>
      <c r="H1183" s="161">
        <v>1.7991687000000001E-3</v>
      </c>
      <c r="I1183" s="161">
        <v>2.3464780000000001E-2</v>
      </c>
      <c r="J1183" s="161">
        <v>1.5324282E-3</v>
      </c>
      <c r="K1183" s="161">
        <v>7.7629071999999995E-4</v>
      </c>
      <c r="L1183" s="161">
        <v>3.5018358000000002E-4</v>
      </c>
      <c r="M1183" s="161">
        <v>3.5381436000000001E-4</v>
      </c>
      <c r="N1183" s="161">
        <v>5.9093019000000004E-4</v>
      </c>
      <c r="O1183" s="161">
        <v>2.4914166E-4</v>
      </c>
      <c r="P1183" s="161">
        <v>0</v>
      </c>
      <c r="Q1183" s="161">
        <v>1.4742084000000001E-2</v>
      </c>
      <c r="R1183" s="161">
        <v>3.3836720000000002E-4</v>
      </c>
      <c r="T1183" s="89">
        <f t="shared" si="218"/>
        <v>0.14054318103448277</v>
      </c>
    </row>
    <row r="1184" spans="1:20">
      <c r="A1184" s="29" t="s">
        <v>52</v>
      </c>
      <c r="B1184" s="194" t="s">
        <v>4011</v>
      </c>
      <c r="C1184" s="87">
        <f t="shared" si="214"/>
        <v>2.5770000000000001E-2</v>
      </c>
      <c r="D1184" s="90">
        <f t="shared" si="215"/>
        <v>0</v>
      </c>
      <c r="E1184" s="90">
        <f t="shared" si="216"/>
        <v>0</v>
      </c>
      <c r="F1184" s="91">
        <f t="shared" si="217"/>
        <v>2.5770000000000001E-2</v>
      </c>
      <c r="G1184" s="192">
        <v>0</v>
      </c>
      <c r="H1184" s="161">
        <v>0</v>
      </c>
      <c r="I1184" s="161">
        <v>0</v>
      </c>
      <c r="J1184" s="161">
        <v>0</v>
      </c>
      <c r="K1184" s="161">
        <v>0</v>
      </c>
      <c r="L1184" s="161">
        <v>0</v>
      </c>
      <c r="M1184" s="161">
        <v>0</v>
      </c>
      <c r="N1184" s="161">
        <v>0</v>
      </c>
      <c r="O1184" s="161">
        <v>0</v>
      </c>
      <c r="P1184" s="161">
        <v>0</v>
      </c>
      <c r="Q1184" s="161">
        <v>2.5770000000000001E-2</v>
      </c>
      <c r="R1184" s="161">
        <v>0</v>
      </c>
      <c r="T1184" s="89">
        <f t="shared" si="218"/>
        <v>0</v>
      </c>
    </row>
    <row r="1185" spans="1:20">
      <c r="A1185" s="29" t="s">
        <v>52</v>
      </c>
      <c r="B1185" s="194" t="s">
        <v>4012</v>
      </c>
      <c r="C1185" s="87">
        <f t="shared" si="214"/>
        <v>4.5326536619999996E-2</v>
      </c>
      <c r="D1185" s="90">
        <f t="shared" si="215"/>
        <v>2.22618421E-3</v>
      </c>
      <c r="E1185" s="90">
        <f t="shared" si="216"/>
        <v>2.3355097029999997E-2</v>
      </c>
      <c r="F1185" s="91">
        <f t="shared" si="217"/>
        <v>5.1472523799999999E-3</v>
      </c>
      <c r="G1185" s="192">
        <v>1.4598003E-2</v>
      </c>
      <c r="H1185" s="161">
        <v>1.3403817999999999E-3</v>
      </c>
      <c r="I1185" s="161">
        <v>2.1730065999999999E-2</v>
      </c>
      <c r="J1185" s="161">
        <v>1.2910968000000001E-3</v>
      </c>
      <c r="K1185" s="161">
        <v>5.9266647999999997E-4</v>
      </c>
      <c r="L1185" s="161">
        <v>3.4242092999999999E-4</v>
      </c>
      <c r="M1185" s="161">
        <v>2.8464922999999999E-4</v>
      </c>
      <c r="N1185" s="161">
        <v>5.2486250999999999E-4</v>
      </c>
      <c r="O1185" s="161">
        <v>2.0842340000000001E-4</v>
      </c>
      <c r="P1185" s="161">
        <v>0</v>
      </c>
      <c r="Q1185" s="161">
        <v>4.1485269999999999E-3</v>
      </c>
      <c r="R1185" s="161">
        <v>2.6543946999999998E-4</v>
      </c>
      <c r="T1185" s="89">
        <f t="shared" si="218"/>
        <v>0.12584485344827587</v>
      </c>
    </row>
    <row r="1186" spans="1:20">
      <c r="A1186" s="29" t="s">
        <v>52</v>
      </c>
      <c r="B1186" s="194" t="s">
        <v>4013</v>
      </c>
      <c r="C1186" s="87">
        <f t="shared" si="214"/>
        <v>2.427744313E-2</v>
      </c>
      <c r="D1186" s="90">
        <f t="shared" si="215"/>
        <v>1.06907377E-3</v>
      </c>
      <c r="E1186" s="90">
        <f t="shared" si="216"/>
        <v>1.0292790479999999E-2</v>
      </c>
      <c r="F1186" s="91">
        <f t="shared" si="217"/>
        <v>6.3753054800000002E-3</v>
      </c>
      <c r="G1186" s="192">
        <v>6.5402734000000002E-3</v>
      </c>
      <c r="H1186" s="161">
        <v>7.2229545999999997E-4</v>
      </c>
      <c r="I1186" s="161">
        <v>9.4285814999999999E-3</v>
      </c>
      <c r="J1186" s="161">
        <v>6.1621454000000003E-4</v>
      </c>
      <c r="K1186" s="161">
        <v>3.1177928E-4</v>
      </c>
      <c r="L1186" s="161">
        <v>1.4107995000000001E-4</v>
      </c>
      <c r="M1186" s="161">
        <v>1.4191352E-4</v>
      </c>
      <c r="N1186" s="161">
        <v>2.3784583999999999E-4</v>
      </c>
      <c r="O1186" s="161">
        <v>1.0072622E-4</v>
      </c>
      <c r="P1186" s="161">
        <v>0</v>
      </c>
      <c r="Q1186" s="161">
        <v>5.9011285E-3</v>
      </c>
      <c r="R1186" s="161">
        <v>1.3560492000000001E-4</v>
      </c>
      <c r="T1186" s="89">
        <f t="shared" si="218"/>
        <v>5.6381667241379309E-2</v>
      </c>
    </row>
    <row r="1187" spans="1:20">
      <c r="A1187" s="29" t="s">
        <v>52</v>
      </c>
      <c r="B1187" s="194" t="s">
        <v>4014</v>
      </c>
      <c r="C1187" s="87">
        <f t="shared" si="214"/>
        <v>1.0307999999999999E-2</v>
      </c>
      <c r="D1187" s="90">
        <f t="shared" si="215"/>
        <v>0</v>
      </c>
      <c r="E1187" s="90">
        <f t="shared" si="216"/>
        <v>0</v>
      </c>
      <c r="F1187" s="91">
        <f t="shared" si="217"/>
        <v>1.0307999999999999E-2</v>
      </c>
      <c r="G1187" s="192">
        <v>0</v>
      </c>
      <c r="H1187" s="161">
        <v>0</v>
      </c>
      <c r="I1187" s="161">
        <v>0</v>
      </c>
      <c r="J1187" s="161">
        <v>0</v>
      </c>
      <c r="K1187" s="161">
        <v>0</v>
      </c>
      <c r="L1187" s="161">
        <v>0</v>
      </c>
      <c r="M1187" s="161">
        <v>0</v>
      </c>
      <c r="N1187" s="161">
        <v>0</v>
      </c>
      <c r="O1187" s="161">
        <v>0</v>
      </c>
      <c r="P1187" s="161">
        <v>0</v>
      </c>
      <c r="Q1187" s="161">
        <v>1.0307999999999999E-2</v>
      </c>
      <c r="R1187" s="161">
        <v>0</v>
      </c>
      <c r="T1187" s="89">
        <f t="shared" si="218"/>
        <v>0</v>
      </c>
    </row>
    <row r="1189" spans="1:20">
      <c r="B1189" s="1" t="s">
        <v>4016</v>
      </c>
    </row>
    <row r="1190" spans="1:20">
      <c r="A1190" s="29" t="s">
        <v>52</v>
      </c>
      <c r="B1190" s="194" t="s">
        <v>4015</v>
      </c>
      <c r="C1190" s="87">
        <f t="shared" ref="C1190" si="219">D1190+E1190+F1190+G1190</f>
        <v>9.1416749990999996E-2</v>
      </c>
      <c r="D1190" s="90">
        <f t="shared" ref="D1190" si="220">J1190+K1190+L1190</f>
        <v>4.3834114000000004E-3</v>
      </c>
      <c r="E1190" s="90">
        <f t="shared" ref="E1190" si="221">H1190+I1190+M1190</f>
        <v>2.3122030200000001E-2</v>
      </c>
      <c r="F1190" s="91">
        <f t="shared" ref="F1190" si="222">N1190+IF(O1190="x",0,O1190)+IF(P1190="x",0,P1190)+IF(Q1190="x",0,Q1190)+R1190</f>
        <v>2.0538013910000002E-3</v>
      </c>
      <c r="G1190" s="192">
        <v>6.1857506999999999E-2</v>
      </c>
      <c r="H1190" s="161">
        <v>1.175155E-3</v>
      </c>
      <c r="I1190" s="161">
        <v>2.7242201999999999E-3</v>
      </c>
      <c r="J1190" s="161">
        <v>2.2893362E-3</v>
      </c>
      <c r="K1190" s="161">
        <v>1.0012265E-3</v>
      </c>
      <c r="L1190" s="161">
        <v>1.0928487E-3</v>
      </c>
      <c r="M1190" s="161">
        <v>1.9222655000000002E-2</v>
      </c>
      <c r="N1190" s="161">
        <v>1.4481361000000001E-3</v>
      </c>
      <c r="O1190" s="161">
        <v>5.9380472999999998E-4</v>
      </c>
      <c r="P1190" s="161">
        <v>0</v>
      </c>
      <c r="Q1190" s="161">
        <v>1.1860561E-5</v>
      </c>
      <c r="R1190" s="161">
        <v>0</v>
      </c>
      <c r="T1190" s="89">
        <f t="shared" ref="T1190" si="223">G1190/0.116</f>
        <v>0.53325437068965509</v>
      </c>
    </row>
    <row r="1192" spans="1:20">
      <c r="B1192" s="1" t="s">
        <v>4017</v>
      </c>
    </row>
    <row r="1193" spans="1:20">
      <c r="A1193" s="29" t="s">
        <v>52</v>
      </c>
      <c r="B1193" s="194" t="s">
        <v>4018</v>
      </c>
      <c r="C1193" s="87">
        <f t="shared" ref="C1193:C1208" si="224">D1193+E1193+F1193+G1193</f>
        <v>-9.2058595000000002E-4</v>
      </c>
      <c r="D1193" s="90">
        <f t="shared" ref="D1193:D1208" si="225">J1193+K1193+L1193</f>
        <v>-7.9395999999999997E-5</v>
      </c>
      <c r="E1193" s="90">
        <f t="shared" ref="E1193:E1208" si="226">H1193+I1193+M1193</f>
        <v>-8.4118995E-4</v>
      </c>
      <c r="F1193" s="91">
        <f t="shared" ref="F1193:F1208" si="227">N1193+IF(O1193="x",0,O1193)+IF(P1193="x",0,P1193)+IF(Q1193="x",0,Q1193)+R1193</f>
        <v>0</v>
      </c>
      <c r="G1193" s="192">
        <v>0</v>
      </c>
      <c r="H1193" s="161">
        <v>0</v>
      </c>
      <c r="I1193" s="161">
        <v>0</v>
      </c>
      <c r="J1193" s="161">
        <v>0</v>
      </c>
      <c r="K1193" s="161">
        <v>0</v>
      </c>
      <c r="L1193" s="161">
        <v>-7.9395999999999997E-5</v>
      </c>
      <c r="M1193" s="161">
        <v>-8.4118995E-4</v>
      </c>
      <c r="N1193" s="161">
        <v>0</v>
      </c>
      <c r="O1193" s="161">
        <v>0</v>
      </c>
      <c r="P1193" s="161">
        <v>0</v>
      </c>
      <c r="Q1193" s="161">
        <v>0</v>
      </c>
      <c r="R1193" s="161">
        <v>0</v>
      </c>
      <c r="T1193" s="89">
        <f t="shared" ref="T1193:T1208" si="228">G1193/0.116</f>
        <v>0</v>
      </c>
    </row>
    <row r="1194" spans="1:20">
      <c r="A1194" s="29" t="s">
        <v>52</v>
      </c>
      <c r="B1194" s="194" t="s">
        <v>4019</v>
      </c>
      <c r="C1194" s="87">
        <f t="shared" si="224"/>
        <v>-1.27737535E-3</v>
      </c>
      <c r="D1194" s="90">
        <f t="shared" si="225"/>
        <v>-3.7848800000000001E-4</v>
      </c>
      <c r="E1194" s="90">
        <f t="shared" si="226"/>
        <v>-8.9888735000000003E-4</v>
      </c>
      <c r="F1194" s="91">
        <f t="shared" si="227"/>
        <v>0</v>
      </c>
      <c r="G1194" s="192">
        <v>0</v>
      </c>
      <c r="H1194" s="161">
        <v>0</v>
      </c>
      <c r="I1194" s="161">
        <v>0</v>
      </c>
      <c r="J1194" s="161">
        <v>0</v>
      </c>
      <c r="K1194" s="161">
        <v>0</v>
      </c>
      <c r="L1194" s="161">
        <v>-3.7848800000000001E-4</v>
      </c>
      <c r="M1194" s="161">
        <v>-8.9888735000000003E-4</v>
      </c>
      <c r="N1194" s="161">
        <v>0</v>
      </c>
      <c r="O1194" s="161">
        <v>0</v>
      </c>
      <c r="P1194" s="161">
        <v>0</v>
      </c>
      <c r="Q1194" s="161">
        <v>0</v>
      </c>
      <c r="R1194" s="161">
        <v>0</v>
      </c>
      <c r="T1194" s="89">
        <f t="shared" si="228"/>
        <v>0</v>
      </c>
    </row>
    <row r="1195" spans="1:20">
      <c r="A1195" s="29" t="s">
        <v>52</v>
      </c>
      <c r="B1195" s="194" t="s">
        <v>4020</v>
      </c>
      <c r="C1195" s="87">
        <f t="shared" si="224"/>
        <v>-3.0787922E-3</v>
      </c>
      <c r="D1195" s="90">
        <f t="shared" si="225"/>
        <v>-1.7978806E-3</v>
      </c>
      <c r="E1195" s="90">
        <f t="shared" si="226"/>
        <v>-1.2809116E-3</v>
      </c>
      <c r="F1195" s="91">
        <f t="shared" si="227"/>
        <v>0</v>
      </c>
      <c r="G1195" s="192">
        <v>0</v>
      </c>
      <c r="H1195" s="161">
        <v>0</v>
      </c>
      <c r="I1195" s="161">
        <v>0</v>
      </c>
      <c r="J1195" s="161">
        <v>0</v>
      </c>
      <c r="K1195" s="161">
        <v>0</v>
      </c>
      <c r="L1195" s="161">
        <v>-1.7978806E-3</v>
      </c>
      <c r="M1195" s="161">
        <v>-1.2809116E-3</v>
      </c>
      <c r="N1195" s="161">
        <v>0</v>
      </c>
      <c r="O1195" s="161">
        <v>0</v>
      </c>
      <c r="P1195" s="161">
        <v>0</v>
      </c>
      <c r="Q1195" s="161">
        <v>0</v>
      </c>
      <c r="R1195" s="161">
        <v>0</v>
      </c>
      <c r="T1195" s="89">
        <f t="shared" si="228"/>
        <v>0</v>
      </c>
    </row>
    <row r="1196" spans="1:20">
      <c r="A1196" s="29" t="s">
        <v>52</v>
      </c>
      <c r="B1196" s="194" t="s">
        <v>4021</v>
      </c>
      <c r="C1196" s="87">
        <f t="shared" si="224"/>
        <v>-1.6611594000000001E-3</v>
      </c>
      <c r="D1196" s="90">
        <f t="shared" si="225"/>
        <v>-4.9883320000000003E-4</v>
      </c>
      <c r="E1196" s="90">
        <f t="shared" si="226"/>
        <v>-1.1623262000000001E-3</v>
      </c>
      <c r="F1196" s="91">
        <f t="shared" si="227"/>
        <v>0</v>
      </c>
      <c r="G1196" s="192">
        <v>0</v>
      </c>
      <c r="H1196" s="161">
        <v>0</v>
      </c>
      <c r="I1196" s="161">
        <v>0</v>
      </c>
      <c r="J1196" s="161">
        <v>0</v>
      </c>
      <c r="K1196" s="161">
        <v>0</v>
      </c>
      <c r="L1196" s="161">
        <v>-4.9883320000000003E-4</v>
      </c>
      <c r="M1196" s="161">
        <v>-1.1623262000000001E-3</v>
      </c>
      <c r="N1196" s="161">
        <v>0</v>
      </c>
      <c r="O1196" s="161">
        <v>0</v>
      </c>
      <c r="P1196" s="161">
        <v>0</v>
      </c>
      <c r="Q1196" s="161">
        <v>0</v>
      </c>
      <c r="R1196" s="161">
        <v>0</v>
      </c>
      <c r="T1196" s="89">
        <f t="shared" si="228"/>
        <v>0</v>
      </c>
    </row>
    <row r="1197" spans="1:20">
      <c r="A1197" s="29" t="s">
        <v>52</v>
      </c>
      <c r="B1197" s="194" t="s">
        <v>4022</v>
      </c>
      <c r="C1197" s="87">
        <f t="shared" si="224"/>
        <v>-7.4172861E-3</v>
      </c>
      <c r="D1197" s="90">
        <f t="shared" si="225"/>
        <v>-5.7571391999999997E-3</v>
      </c>
      <c r="E1197" s="90">
        <f t="shared" si="226"/>
        <v>-1.6601469E-3</v>
      </c>
      <c r="F1197" s="91">
        <f t="shared" si="227"/>
        <v>0</v>
      </c>
      <c r="G1197" s="192">
        <v>0</v>
      </c>
      <c r="H1197" s="161">
        <v>0</v>
      </c>
      <c r="I1197" s="161">
        <v>0</v>
      </c>
      <c r="J1197" s="161">
        <v>0</v>
      </c>
      <c r="K1197" s="161">
        <v>0</v>
      </c>
      <c r="L1197" s="161">
        <v>-5.7571391999999997E-3</v>
      </c>
      <c r="M1197" s="161">
        <v>-1.6601469E-3</v>
      </c>
      <c r="N1197" s="161">
        <v>0</v>
      </c>
      <c r="O1197" s="161">
        <v>0</v>
      </c>
      <c r="P1197" s="161">
        <v>0</v>
      </c>
      <c r="Q1197" s="161">
        <v>0</v>
      </c>
      <c r="R1197" s="161">
        <v>0</v>
      </c>
      <c r="T1197" s="89">
        <f t="shared" si="228"/>
        <v>0</v>
      </c>
    </row>
    <row r="1198" spans="1:20">
      <c r="A1198" s="29" t="s">
        <v>52</v>
      </c>
      <c r="B1198" s="194" t="s">
        <v>4023</v>
      </c>
      <c r="C1198" s="87">
        <f t="shared" si="224"/>
        <v>-8.8388810000000003E-4</v>
      </c>
      <c r="D1198" s="90">
        <f t="shared" si="225"/>
        <v>-3.7335439999999998E-4</v>
      </c>
      <c r="E1198" s="90">
        <f t="shared" si="226"/>
        <v>-5.1053369999999999E-4</v>
      </c>
      <c r="F1198" s="91">
        <f t="shared" si="227"/>
        <v>0</v>
      </c>
      <c r="G1198" s="192">
        <v>0</v>
      </c>
      <c r="H1198" s="161">
        <v>0</v>
      </c>
      <c r="I1198" s="161">
        <v>0</v>
      </c>
      <c r="J1198" s="161">
        <v>0</v>
      </c>
      <c r="K1198" s="161">
        <v>0</v>
      </c>
      <c r="L1198" s="161">
        <v>-3.7335439999999998E-4</v>
      </c>
      <c r="M1198" s="161">
        <v>-5.1053369999999999E-4</v>
      </c>
      <c r="N1198" s="161">
        <v>0</v>
      </c>
      <c r="O1198" s="161">
        <v>0</v>
      </c>
      <c r="P1198" s="161">
        <v>0</v>
      </c>
      <c r="Q1198" s="161">
        <v>0</v>
      </c>
      <c r="R1198" s="161">
        <v>0</v>
      </c>
      <c r="T1198" s="89">
        <f t="shared" si="228"/>
        <v>0</v>
      </c>
    </row>
    <row r="1199" spans="1:20">
      <c r="A1199" s="29" t="s">
        <v>52</v>
      </c>
      <c r="B1199" s="194" t="s">
        <v>4024</v>
      </c>
      <c r="C1199" s="87">
        <f t="shared" si="224"/>
        <v>-1.76364715E-3</v>
      </c>
      <c r="D1199" s="90">
        <f t="shared" si="225"/>
        <v>-7.7196280000000001E-4</v>
      </c>
      <c r="E1199" s="90">
        <f t="shared" si="226"/>
        <v>-9.9168434999999996E-4</v>
      </c>
      <c r="F1199" s="91">
        <f t="shared" si="227"/>
        <v>0</v>
      </c>
      <c r="G1199" s="192">
        <v>0</v>
      </c>
      <c r="H1199" s="161">
        <v>0</v>
      </c>
      <c r="I1199" s="161">
        <v>0</v>
      </c>
      <c r="J1199" s="161">
        <v>0</v>
      </c>
      <c r="K1199" s="161">
        <v>0</v>
      </c>
      <c r="L1199" s="161">
        <v>-7.7196280000000001E-4</v>
      </c>
      <c r="M1199" s="161">
        <v>-9.9168434999999996E-4</v>
      </c>
      <c r="N1199" s="161">
        <v>0</v>
      </c>
      <c r="O1199" s="161">
        <v>0</v>
      </c>
      <c r="P1199" s="161">
        <v>0</v>
      </c>
      <c r="Q1199" s="161">
        <v>0</v>
      </c>
      <c r="R1199" s="161">
        <v>0</v>
      </c>
      <c r="T1199" s="89">
        <f t="shared" si="228"/>
        <v>0</v>
      </c>
    </row>
    <row r="1200" spans="1:20">
      <c r="A1200" s="29" t="s">
        <v>52</v>
      </c>
      <c r="B1200" s="194" t="s">
        <v>4025</v>
      </c>
      <c r="C1200" s="87">
        <f t="shared" si="224"/>
        <v>-4.4201711999999997E-3</v>
      </c>
      <c r="D1200" s="90">
        <f t="shared" si="225"/>
        <v>-3.2198712000000001E-3</v>
      </c>
      <c r="E1200" s="90">
        <f t="shared" si="226"/>
        <v>-1.2003000000000001E-3</v>
      </c>
      <c r="F1200" s="91">
        <f t="shared" si="227"/>
        <v>0</v>
      </c>
      <c r="G1200" s="192">
        <v>0</v>
      </c>
      <c r="H1200" s="161">
        <v>0</v>
      </c>
      <c r="I1200" s="161">
        <v>0</v>
      </c>
      <c r="J1200" s="161">
        <v>0</v>
      </c>
      <c r="K1200" s="161">
        <v>0</v>
      </c>
      <c r="L1200" s="161">
        <v>-3.2198712000000001E-3</v>
      </c>
      <c r="M1200" s="161">
        <v>-1.2003000000000001E-3</v>
      </c>
      <c r="N1200" s="161">
        <v>0</v>
      </c>
      <c r="O1200" s="161">
        <v>0</v>
      </c>
      <c r="P1200" s="161">
        <v>0</v>
      </c>
      <c r="Q1200" s="161">
        <v>0</v>
      </c>
      <c r="R1200" s="161">
        <v>0</v>
      </c>
      <c r="T1200" s="89">
        <f t="shared" si="228"/>
        <v>0</v>
      </c>
    </row>
    <row r="1201" spans="1:20">
      <c r="A1201" s="29" t="s">
        <v>52</v>
      </c>
      <c r="B1201" s="194" t="s">
        <v>4026</v>
      </c>
      <c r="C1201" s="87">
        <f t="shared" si="224"/>
        <v>-2.6401169000000004E-3</v>
      </c>
      <c r="D1201" s="90">
        <f t="shared" si="225"/>
        <v>-6.5199479999999998E-4</v>
      </c>
      <c r="E1201" s="90">
        <f t="shared" si="226"/>
        <v>-1.9881221000000002E-3</v>
      </c>
      <c r="F1201" s="91">
        <f t="shared" si="227"/>
        <v>0</v>
      </c>
      <c r="G1201" s="192">
        <v>0</v>
      </c>
      <c r="H1201" s="161">
        <v>0</v>
      </c>
      <c r="I1201" s="161">
        <v>0</v>
      </c>
      <c r="J1201" s="161">
        <v>0</v>
      </c>
      <c r="K1201" s="161">
        <v>0</v>
      </c>
      <c r="L1201" s="161">
        <v>-6.5199479999999998E-4</v>
      </c>
      <c r="M1201" s="161">
        <v>-1.9881221000000002E-3</v>
      </c>
      <c r="N1201" s="161">
        <v>0</v>
      </c>
      <c r="O1201" s="161">
        <v>0</v>
      </c>
      <c r="P1201" s="161">
        <v>0</v>
      </c>
      <c r="Q1201" s="161">
        <v>0</v>
      </c>
      <c r="R1201" s="161">
        <v>0</v>
      </c>
      <c r="T1201" s="89">
        <f t="shared" si="228"/>
        <v>0</v>
      </c>
    </row>
    <row r="1202" spans="1:20">
      <c r="A1202" s="29" t="s">
        <v>52</v>
      </c>
      <c r="B1202" s="194" t="s">
        <v>4027</v>
      </c>
      <c r="C1202" s="87">
        <f t="shared" si="224"/>
        <v>-6.89918792E-3</v>
      </c>
      <c r="D1202" s="90">
        <f t="shared" si="225"/>
        <v>-6.1082940000000002E-3</v>
      </c>
      <c r="E1202" s="90">
        <f t="shared" si="226"/>
        <v>-7.9089391999999999E-4</v>
      </c>
      <c r="F1202" s="91">
        <f t="shared" si="227"/>
        <v>0</v>
      </c>
      <c r="G1202" s="192">
        <v>0</v>
      </c>
      <c r="H1202" s="161">
        <v>0</v>
      </c>
      <c r="I1202" s="161">
        <v>0</v>
      </c>
      <c r="J1202" s="161">
        <v>0</v>
      </c>
      <c r="K1202" s="161">
        <v>0</v>
      </c>
      <c r="L1202" s="161">
        <v>-6.1082940000000002E-3</v>
      </c>
      <c r="M1202" s="161">
        <v>-7.9089391999999999E-4</v>
      </c>
      <c r="N1202" s="161">
        <v>0</v>
      </c>
      <c r="O1202" s="161">
        <v>0</v>
      </c>
      <c r="P1202" s="161">
        <v>0</v>
      </c>
      <c r="Q1202" s="161">
        <v>0</v>
      </c>
      <c r="R1202" s="161">
        <v>0</v>
      </c>
      <c r="T1202" s="89">
        <f t="shared" si="228"/>
        <v>0</v>
      </c>
    </row>
    <row r="1203" spans="1:20">
      <c r="A1203" s="29" t="s">
        <v>52</v>
      </c>
      <c r="B1203" s="194" t="s">
        <v>4028</v>
      </c>
      <c r="C1203" s="87">
        <f t="shared" si="224"/>
        <v>-1.4709186000000001E-3</v>
      </c>
      <c r="D1203" s="90">
        <f t="shared" si="225"/>
        <v>-4.0780839999999998E-4</v>
      </c>
      <c r="E1203" s="90">
        <f t="shared" si="226"/>
        <v>-1.0631102E-3</v>
      </c>
      <c r="F1203" s="91">
        <f t="shared" si="227"/>
        <v>0</v>
      </c>
      <c r="G1203" s="192">
        <v>0</v>
      </c>
      <c r="H1203" s="161">
        <v>0</v>
      </c>
      <c r="I1203" s="161">
        <v>0</v>
      </c>
      <c r="J1203" s="161">
        <v>0</v>
      </c>
      <c r="K1203" s="161">
        <v>0</v>
      </c>
      <c r="L1203" s="161">
        <v>-4.0780839999999998E-4</v>
      </c>
      <c r="M1203" s="161">
        <v>-1.0631102E-3</v>
      </c>
      <c r="N1203" s="161">
        <v>0</v>
      </c>
      <c r="O1203" s="161">
        <v>0</v>
      </c>
      <c r="P1203" s="161">
        <v>0</v>
      </c>
      <c r="Q1203" s="161">
        <v>0</v>
      </c>
      <c r="R1203" s="161">
        <v>0</v>
      </c>
      <c r="T1203" s="89">
        <f t="shared" si="228"/>
        <v>0</v>
      </c>
    </row>
    <row r="1204" spans="1:20">
      <c r="A1204" s="29" t="s">
        <v>52</v>
      </c>
      <c r="B1204" s="194" t="s">
        <v>4029</v>
      </c>
      <c r="C1204" s="87">
        <f t="shared" si="224"/>
        <v>-9.3937681999999999E-4</v>
      </c>
      <c r="D1204" s="90">
        <f t="shared" si="225"/>
        <v>-3.2393199999999997E-4</v>
      </c>
      <c r="E1204" s="90">
        <f t="shared" si="226"/>
        <v>-6.1544482000000001E-4</v>
      </c>
      <c r="F1204" s="91">
        <f t="shared" si="227"/>
        <v>0</v>
      </c>
      <c r="G1204" s="192">
        <v>0</v>
      </c>
      <c r="H1204" s="161">
        <v>0</v>
      </c>
      <c r="I1204" s="161">
        <v>0</v>
      </c>
      <c r="J1204" s="161">
        <v>0</v>
      </c>
      <c r="K1204" s="161">
        <v>0</v>
      </c>
      <c r="L1204" s="161">
        <v>-3.2393199999999997E-4</v>
      </c>
      <c r="M1204" s="161">
        <v>-6.1544482000000001E-4</v>
      </c>
      <c r="N1204" s="161">
        <v>0</v>
      </c>
      <c r="O1204" s="161">
        <v>0</v>
      </c>
      <c r="P1204" s="161">
        <v>0</v>
      </c>
      <c r="Q1204" s="161">
        <v>0</v>
      </c>
      <c r="R1204" s="161">
        <v>0</v>
      </c>
      <c r="T1204" s="89">
        <f t="shared" si="228"/>
        <v>0</v>
      </c>
    </row>
    <row r="1205" spans="1:20">
      <c r="A1205" s="29" t="s">
        <v>52</v>
      </c>
      <c r="B1205" s="194" t="s">
        <v>4030</v>
      </c>
      <c r="C1205" s="87">
        <f t="shared" si="224"/>
        <v>-4.3295851E-3</v>
      </c>
      <c r="D1205" s="90">
        <f t="shared" si="225"/>
        <v>-1.4656336E-3</v>
      </c>
      <c r="E1205" s="90">
        <f t="shared" si="226"/>
        <v>-2.8639515000000002E-3</v>
      </c>
      <c r="F1205" s="91">
        <f t="shared" si="227"/>
        <v>0</v>
      </c>
      <c r="G1205" s="192">
        <v>0</v>
      </c>
      <c r="H1205" s="161">
        <v>0</v>
      </c>
      <c r="I1205" s="161">
        <v>0</v>
      </c>
      <c r="J1205" s="161">
        <v>0</v>
      </c>
      <c r="K1205" s="161">
        <v>0</v>
      </c>
      <c r="L1205" s="161">
        <v>-1.4656336E-3</v>
      </c>
      <c r="M1205" s="161">
        <v>-2.8639515000000002E-3</v>
      </c>
      <c r="N1205" s="161">
        <v>0</v>
      </c>
      <c r="O1205" s="161">
        <v>0</v>
      </c>
      <c r="P1205" s="161">
        <v>0</v>
      </c>
      <c r="Q1205" s="161">
        <v>0</v>
      </c>
      <c r="R1205" s="161">
        <v>0</v>
      </c>
      <c r="T1205" s="89">
        <f t="shared" si="228"/>
        <v>0</v>
      </c>
    </row>
    <row r="1206" spans="1:20">
      <c r="A1206" s="29" t="s">
        <v>52</v>
      </c>
      <c r="B1206" s="194" t="s">
        <v>4031</v>
      </c>
      <c r="C1206" s="87">
        <f t="shared" si="224"/>
        <v>-6.2396055999999998E-3</v>
      </c>
      <c r="D1206" s="90">
        <f t="shared" si="225"/>
        <v>-3.9697448000000001E-3</v>
      </c>
      <c r="E1206" s="90">
        <f t="shared" si="226"/>
        <v>-2.2698608000000001E-3</v>
      </c>
      <c r="F1206" s="91">
        <f t="shared" si="227"/>
        <v>0</v>
      </c>
      <c r="G1206" s="192">
        <v>0</v>
      </c>
      <c r="H1206" s="161">
        <v>0</v>
      </c>
      <c r="I1206" s="161">
        <v>0</v>
      </c>
      <c r="J1206" s="161">
        <v>0</v>
      </c>
      <c r="K1206" s="161">
        <v>0</v>
      </c>
      <c r="L1206" s="161">
        <v>-3.9697448000000001E-3</v>
      </c>
      <c r="M1206" s="161">
        <v>-2.2698608000000001E-3</v>
      </c>
      <c r="N1206" s="161">
        <v>0</v>
      </c>
      <c r="O1206" s="161">
        <v>0</v>
      </c>
      <c r="P1206" s="161">
        <v>0</v>
      </c>
      <c r="Q1206" s="161">
        <v>0</v>
      </c>
      <c r="R1206" s="161">
        <v>0</v>
      </c>
      <c r="T1206" s="89">
        <f t="shared" si="228"/>
        <v>0</v>
      </c>
    </row>
    <row r="1207" spans="1:20">
      <c r="A1207" s="29" t="s">
        <v>52</v>
      </c>
      <c r="B1207" s="194" t="s">
        <v>4032</v>
      </c>
      <c r="C1207" s="87">
        <f t="shared" si="224"/>
        <v>-1.15057919E-3</v>
      </c>
      <c r="D1207" s="90">
        <f t="shared" si="225"/>
        <v>-4.9956000000000002E-4</v>
      </c>
      <c r="E1207" s="90">
        <f t="shared" si="226"/>
        <v>-6.5101918999999997E-4</v>
      </c>
      <c r="F1207" s="91">
        <f t="shared" si="227"/>
        <v>0</v>
      </c>
      <c r="G1207" s="192">
        <v>0</v>
      </c>
      <c r="H1207" s="161">
        <v>0</v>
      </c>
      <c r="I1207" s="161">
        <v>0</v>
      </c>
      <c r="J1207" s="161">
        <v>0</v>
      </c>
      <c r="K1207" s="161">
        <v>0</v>
      </c>
      <c r="L1207" s="161">
        <v>-4.9956000000000002E-4</v>
      </c>
      <c r="M1207" s="161">
        <v>-6.5101918999999997E-4</v>
      </c>
      <c r="N1207" s="161">
        <v>0</v>
      </c>
      <c r="O1207" s="161">
        <v>0</v>
      </c>
      <c r="P1207" s="161">
        <v>0</v>
      </c>
      <c r="Q1207" s="161">
        <v>0</v>
      </c>
      <c r="R1207" s="161">
        <v>0</v>
      </c>
      <c r="T1207" s="89">
        <f t="shared" si="228"/>
        <v>0</v>
      </c>
    </row>
    <row r="1208" spans="1:20">
      <c r="A1208" s="29" t="s">
        <v>52</v>
      </c>
      <c r="B1208" s="194" t="s">
        <v>4033</v>
      </c>
      <c r="C1208" s="87">
        <f t="shared" si="224"/>
        <v>-8.9308045999999999E-4</v>
      </c>
      <c r="D1208" s="90">
        <f t="shared" si="225"/>
        <v>-4.0848000000000002E-4</v>
      </c>
      <c r="E1208" s="90">
        <f t="shared" si="226"/>
        <v>-4.8460046000000002E-4</v>
      </c>
      <c r="F1208" s="91">
        <f t="shared" si="227"/>
        <v>0</v>
      </c>
      <c r="G1208" s="192">
        <v>0</v>
      </c>
      <c r="H1208" s="161">
        <v>0</v>
      </c>
      <c r="I1208" s="161">
        <v>0</v>
      </c>
      <c r="J1208" s="161">
        <v>0</v>
      </c>
      <c r="K1208" s="161">
        <v>0</v>
      </c>
      <c r="L1208" s="161">
        <v>-4.0848000000000002E-4</v>
      </c>
      <c r="M1208" s="161">
        <v>-4.8460046000000002E-4</v>
      </c>
      <c r="N1208" s="161">
        <v>0</v>
      </c>
      <c r="O1208" s="161">
        <v>0</v>
      </c>
      <c r="P1208" s="161">
        <v>0</v>
      </c>
      <c r="Q1208" s="161">
        <v>0</v>
      </c>
      <c r="R1208" s="161">
        <v>0</v>
      </c>
      <c r="T1208" s="89">
        <f t="shared" si="228"/>
        <v>0</v>
      </c>
    </row>
    <row r="1210" spans="1:20">
      <c r="B1210" s="1" t="s">
        <v>4041</v>
      </c>
    </row>
    <row r="1211" spans="1:20">
      <c r="A1211" s="29" t="s">
        <v>44</v>
      </c>
      <c r="B1211" s="194" t="s">
        <v>4034</v>
      </c>
      <c r="C1211" s="87">
        <f t="shared" ref="C1211:C1216" si="229">D1211+E1211+F1211+G1211</f>
        <v>3.1289393403999999E-2</v>
      </c>
      <c r="D1211" s="90">
        <f t="shared" ref="D1211:D1216" si="230">J1211+K1211+L1211</f>
        <v>7.9197284100000001E-3</v>
      </c>
      <c r="E1211" s="90">
        <f t="shared" ref="E1211:E1216" si="231">H1211+I1211+M1211</f>
        <v>8.6990852100000005E-3</v>
      </c>
      <c r="F1211" s="91">
        <f t="shared" ref="F1211:F1216" si="232">N1211+IF(O1211="x",0,O1211)+IF(P1211="x",0,P1211)+IF(Q1211="x",0,Q1211)+R1211</f>
        <v>1.5806497840000001E-3</v>
      </c>
      <c r="G1211" s="192">
        <v>1.308993E-2</v>
      </c>
      <c r="H1211" s="161">
        <v>1.8275019999999999E-3</v>
      </c>
      <c r="I1211" s="161">
        <v>6.3556246E-3</v>
      </c>
      <c r="J1211" s="161">
        <v>6.0905580000000003E-3</v>
      </c>
      <c r="K1211" s="161">
        <v>9.0345229000000004E-4</v>
      </c>
      <c r="L1211" s="161">
        <v>9.2571812000000002E-4</v>
      </c>
      <c r="M1211" s="161">
        <v>5.1595861000000001E-4</v>
      </c>
      <c r="N1211" s="161">
        <v>1.2442758E-3</v>
      </c>
      <c r="O1211" s="161">
        <v>1.8343059E-4</v>
      </c>
      <c r="P1211" s="161">
        <v>0</v>
      </c>
      <c r="Q1211" s="161">
        <v>8.2081021999999996E-5</v>
      </c>
      <c r="R1211" s="161">
        <v>7.0862372000000005E-5</v>
      </c>
      <c r="T1211" s="89">
        <f t="shared" ref="T1211:T1216" si="233">G1211/0.116</f>
        <v>0.11284422413793102</v>
      </c>
    </row>
    <row r="1212" spans="1:20">
      <c r="A1212" s="29" t="s">
        <v>44</v>
      </c>
      <c r="B1212" s="194" t="s">
        <v>4035</v>
      </c>
      <c r="C1212" s="87">
        <f t="shared" si="229"/>
        <v>2.9863197766250002E-2</v>
      </c>
      <c r="D1212" s="90">
        <f t="shared" si="230"/>
        <v>9.1380345289999998E-3</v>
      </c>
      <c r="E1212" s="90">
        <f t="shared" si="231"/>
        <v>1.0507563730000001E-2</v>
      </c>
      <c r="F1212" s="91">
        <f t="shared" si="232"/>
        <v>1.1244350725E-4</v>
      </c>
      <c r="G1212" s="192">
        <v>1.0105156000000001E-2</v>
      </c>
      <c r="H1212" s="161">
        <v>1.3255363999999999E-3</v>
      </c>
      <c r="I1212" s="161">
        <v>9.0563521999999994E-3</v>
      </c>
      <c r="J1212" s="161">
        <v>8.4086426999999998E-3</v>
      </c>
      <c r="K1212" s="161">
        <v>6.5643536E-4</v>
      </c>
      <c r="L1212" s="161">
        <v>7.2956468999999994E-5</v>
      </c>
      <c r="M1212" s="161">
        <v>1.2567513E-4</v>
      </c>
      <c r="N1212" s="161">
        <v>4.4836131000000001E-5</v>
      </c>
      <c r="O1212" s="161">
        <v>3.9631252000000003E-5</v>
      </c>
      <c r="P1212" s="161">
        <v>0</v>
      </c>
      <c r="Q1212" s="161">
        <v>4.2618325000000001E-7</v>
      </c>
      <c r="R1212" s="161">
        <v>2.7549941000000001E-5</v>
      </c>
      <c r="T1212" s="89">
        <f t="shared" si="233"/>
        <v>8.7113413793103445E-2</v>
      </c>
    </row>
    <row r="1213" spans="1:20">
      <c r="A1213" s="29" t="s">
        <v>44</v>
      </c>
      <c r="B1213" s="194" t="s">
        <v>4036</v>
      </c>
      <c r="C1213" s="87">
        <f t="shared" si="229"/>
        <v>2.9810839897689997E-2</v>
      </c>
      <c r="D1213" s="90">
        <f t="shared" si="230"/>
        <v>9.1856068889999993E-3</v>
      </c>
      <c r="E1213" s="90">
        <f t="shared" si="231"/>
        <v>1.030484383E-2</v>
      </c>
      <c r="F1213" s="91">
        <f t="shared" si="232"/>
        <v>1.2565217868999999E-4</v>
      </c>
      <c r="G1213" s="192">
        <v>1.0194737000000001E-2</v>
      </c>
      <c r="H1213" s="161">
        <v>1.1010181000000001E-3</v>
      </c>
      <c r="I1213" s="161">
        <v>9.0685603000000004E-3</v>
      </c>
      <c r="J1213" s="161">
        <v>8.4273561E-3</v>
      </c>
      <c r="K1213" s="161">
        <v>6.6951068999999996E-4</v>
      </c>
      <c r="L1213" s="161">
        <v>8.8740099000000005E-5</v>
      </c>
      <c r="M1213" s="161">
        <v>1.3526542999999999E-4</v>
      </c>
      <c r="N1213" s="161">
        <v>6.1577992000000004E-5</v>
      </c>
      <c r="O1213" s="161">
        <v>3.5614912999999999E-5</v>
      </c>
      <c r="P1213" s="161">
        <v>0</v>
      </c>
      <c r="Q1213" s="161">
        <v>5.4739769000000003E-7</v>
      </c>
      <c r="R1213" s="161">
        <v>2.7911876000000001E-5</v>
      </c>
      <c r="T1213" s="89">
        <f t="shared" si="233"/>
        <v>8.7885663793103447E-2</v>
      </c>
    </row>
    <row r="1214" spans="1:20">
      <c r="A1214" s="29" t="s">
        <v>52</v>
      </c>
      <c r="B1214" s="194" t="s">
        <v>4037</v>
      </c>
      <c r="C1214" s="87">
        <f t="shared" si="229"/>
        <v>0.68639339042400005</v>
      </c>
      <c r="D1214" s="90">
        <f t="shared" si="230"/>
        <v>0.1050979445</v>
      </c>
      <c r="E1214" s="90">
        <f t="shared" si="231"/>
        <v>0.14896879660000001</v>
      </c>
      <c r="F1214" s="91">
        <f t="shared" si="232"/>
        <v>5.2050993239999999E-3</v>
      </c>
      <c r="G1214" s="192">
        <v>0.42712155000000002</v>
      </c>
      <c r="H1214" s="161">
        <v>4.2947974E-2</v>
      </c>
      <c r="I1214" s="161">
        <v>0.10074125</v>
      </c>
      <c r="J1214" s="161">
        <v>9.5811248000000002E-2</v>
      </c>
      <c r="K1214" s="161">
        <v>5.4949808999999999E-3</v>
      </c>
      <c r="L1214" s="161">
        <v>3.7917156E-3</v>
      </c>
      <c r="M1214" s="161">
        <v>5.2795725999999999E-3</v>
      </c>
      <c r="N1214" s="161">
        <v>1.8817185000000001E-3</v>
      </c>
      <c r="O1214" s="161">
        <v>2.1173885000000002E-3</v>
      </c>
      <c r="P1214" s="161">
        <v>0</v>
      </c>
      <c r="Q1214" s="161">
        <v>1.9248624E-5</v>
      </c>
      <c r="R1214" s="161">
        <v>1.1867437000000001E-3</v>
      </c>
      <c r="T1214" s="89">
        <f t="shared" si="233"/>
        <v>3.6820823275862069</v>
      </c>
    </row>
    <row r="1215" spans="1:20">
      <c r="A1215" s="29" t="s">
        <v>52</v>
      </c>
      <c r="B1215" s="194" t="s">
        <v>4038</v>
      </c>
      <c r="C1215" s="87">
        <f t="shared" si="229"/>
        <v>1.0289199732759999</v>
      </c>
      <c r="D1215" s="90">
        <f t="shared" si="230"/>
        <v>0.38346418299999996</v>
      </c>
      <c r="E1215" s="90">
        <f t="shared" si="231"/>
        <v>0.19043332140000002</v>
      </c>
      <c r="F1215" s="91">
        <f t="shared" si="232"/>
        <v>6.960768876E-3</v>
      </c>
      <c r="G1215" s="192">
        <v>0.44806170000000001</v>
      </c>
      <c r="H1215" s="161">
        <v>4.2908368000000002E-2</v>
      </c>
      <c r="I1215" s="161">
        <v>0.14178719000000001</v>
      </c>
      <c r="J1215" s="161">
        <v>0.35635782999999999</v>
      </c>
      <c r="K1215" s="161">
        <v>1.6843159E-2</v>
      </c>
      <c r="L1215" s="161">
        <v>1.0263194E-2</v>
      </c>
      <c r="M1215" s="161">
        <v>5.7377634E-3</v>
      </c>
      <c r="N1215" s="161">
        <v>2.3772471999999999E-3</v>
      </c>
      <c r="O1215" s="161">
        <v>3.2697948000000002E-3</v>
      </c>
      <c r="P1215" s="161">
        <v>0</v>
      </c>
      <c r="Q1215" s="161">
        <v>2.7339675999999999E-5</v>
      </c>
      <c r="R1215" s="161">
        <v>1.2863872E-3</v>
      </c>
      <c r="T1215" s="89">
        <f t="shared" si="233"/>
        <v>3.8626008620689656</v>
      </c>
    </row>
    <row r="1216" spans="1:20">
      <c r="A1216" s="29" t="s">
        <v>52</v>
      </c>
      <c r="B1216" s="194" t="s">
        <v>4039</v>
      </c>
      <c r="C1216" s="87">
        <f t="shared" si="229"/>
        <v>1.0289199732759999</v>
      </c>
      <c r="D1216" s="90">
        <f t="shared" si="230"/>
        <v>0.38346418299999996</v>
      </c>
      <c r="E1216" s="90">
        <f t="shared" si="231"/>
        <v>0.19043332140000002</v>
      </c>
      <c r="F1216" s="91">
        <f t="shared" si="232"/>
        <v>6.960768876E-3</v>
      </c>
      <c r="G1216" s="192">
        <v>0.44806170000000001</v>
      </c>
      <c r="H1216" s="161">
        <v>4.2908368000000002E-2</v>
      </c>
      <c r="I1216" s="161">
        <v>0.14178719000000001</v>
      </c>
      <c r="J1216" s="161">
        <v>0.35635782999999999</v>
      </c>
      <c r="K1216" s="161">
        <v>1.6843159E-2</v>
      </c>
      <c r="L1216" s="161">
        <v>1.0263194E-2</v>
      </c>
      <c r="M1216" s="161">
        <v>5.7377634E-3</v>
      </c>
      <c r="N1216" s="161">
        <v>2.3772471999999999E-3</v>
      </c>
      <c r="O1216" s="161">
        <v>3.2697948000000002E-3</v>
      </c>
      <c r="P1216" s="161">
        <v>0</v>
      </c>
      <c r="Q1216" s="161">
        <v>2.7339675999999999E-5</v>
      </c>
      <c r="R1216" s="161">
        <v>1.2863872E-3</v>
      </c>
      <c r="T1216" s="89">
        <f t="shared" si="233"/>
        <v>3.8626008620689656</v>
      </c>
    </row>
    <row r="1218" spans="1:20">
      <c r="B1218" s="1" t="s">
        <v>4040</v>
      </c>
    </row>
    <row r="1219" spans="1:20">
      <c r="A1219" s="29" t="s">
        <v>30</v>
      </c>
      <c r="B1219" s="194" t="s">
        <v>4042</v>
      </c>
      <c r="C1219" s="87">
        <f t="shared" ref="C1219:C1225" si="234">D1219+E1219+F1219+G1219</f>
        <v>7.2283769606000005E-3</v>
      </c>
      <c r="D1219" s="90">
        <f t="shared" ref="D1219:D1225" si="235">J1219+K1219+L1219</f>
        <v>1.16618335E-3</v>
      </c>
      <c r="E1219" s="90">
        <f t="shared" ref="E1219:E1225" si="236">H1219+I1219+M1219</f>
        <v>1.204287235E-3</v>
      </c>
      <c r="F1219" s="91">
        <f t="shared" ref="F1219:F1225" si="237">N1219+IF(O1219="x",0,O1219)+IF(P1219="x",0,P1219)+IF(Q1219="x",0,Q1219)+R1219</f>
        <v>7.6996447559999996E-4</v>
      </c>
      <c r="G1219" s="192">
        <v>4.0879419000000002E-3</v>
      </c>
      <c r="H1219" s="161">
        <v>6.6748135000000005E-4</v>
      </c>
      <c r="I1219" s="161">
        <v>4.6603011999999999E-4</v>
      </c>
      <c r="J1219" s="161">
        <v>7.3510591000000005E-4</v>
      </c>
      <c r="K1219" s="161">
        <v>1.9824717E-4</v>
      </c>
      <c r="L1219" s="161">
        <v>2.3283027000000001E-4</v>
      </c>
      <c r="M1219" s="161">
        <v>7.0775765000000005E-5</v>
      </c>
      <c r="N1219" s="161">
        <v>3.8416710000000002E-5</v>
      </c>
      <c r="O1219" s="161">
        <v>6.2660161000000002E-4</v>
      </c>
      <c r="P1219" s="161">
        <v>0</v>
      </c>
      <c r="Q1219" s="161">
        <v>9.5967405999999998E-6</v>
      </c>
      <c r="R1219" s="161">
        <v>9.5349415000000007E-5</v>
      </c>
      <c r="T1219" s="89">
        <f t="shared" ref="T1219:T1225" si="238">G1219/0.116</f>
        <v>3.5240878448275864E-2</v>
      </c>
    </row>
    <row r="1220" spans="1:20">
      <c r="A1220" s="29" t="s">
        <v>26</v>
      </c>
      <c r="B1220" s="194" t="s">
        <v>4043</v>
      </c>
      <c r="C1220" s="87">
        <f t="shared" si="234"/>
        <v>7.7546210509999991E-2</v>
      </c>
      <c r="D1220" s="90">
        <f t="shared" si="235"/>
        <v>1.03174883E-2</v>
      </c>
      <c r="E1220" s="90">
        <f t="shared" si="236"/>
        <v>1.3671793100000001E-2</v>
      </c>
      <c r="F1220" s="91">
        <f t="shared" si="237"/>
        <v>1.001472411E-2</v>
      </c>
      <c r="G1220" s="192">
        <v>4.3542205E-2</v>
      </c>
      <c r="H1220" s="161">
        <v>7.0443995000000004E-3</v>
      </c>
      <c r="I1220" s="161">
        <v>5.4525824000000002E-3</v>
      </c>
      <c r="J1220" s="161">
        <v>6.5285398999999997E-3</v>
      </c>
      <c r="K1220" s="161">
        <v>1.7017994000000001E-3</v>
      </c>
      <c r="L1220" s="161">
        <v>2.0871489999999999E-3</v>
      </c>
      <c r="M1220" s="161">
        <v>1.1748112000000001E-3</v>
      </c>
      <c r="N1220" s="161">
        <v>1.723381E-3</v>
      </c>
      <c r="O1220" s="161">
        <v>7.4702516E-3</v>
      </c>
      <c r="P1220" s="161">
        <v>0</v>
      </c>
      <c r="Q1220" s="161">
        <v>8.2412189999999996E-5</v>
      </c>
      <c r="R1220" s="161">
        <v>7.3867932000000003E-4</v>
      </c>
      <c r="T1220" s="89">
        <f t="shared" si="238"/>
        <v>0.37536383620689656</v>
      </c>
    </row>
    <row r="1221" spans="1:20">
      <c r="A1221" s="29" t="s">
        <v>26</v>
      </c>
      <c r="B1221" s="194" t="s">
        <v>4044</v>
      </c>
      <c r="C1221" s="87">
        <f t="shared" si="234"/>
        <v>0.113538410476</v>
      </c>
      <c r="D1221" s="90">
        <f t="shared" si="235"/>
        <v>1.49872923E-2</v>
      </c>
      <c r="E1221" s="90">
        <f t="shared" si="236"/>
        <v>1.9756664E-2</v>
      </c>
      <c r="F1221" s="91">
        <f t="shared" si="237"/>
        <v>1.1407947176000001E-2</v>
      </c>
      <c r="G1221" s="192">
        <v>6.7386506999999998E-2</v>
      </c>
      <c r="H1221" s="161">
        <v>1.0894640000000001E-2</v>
      </c>
      <c r="I1221" s="161">
        <v>6.9332663000000001E-3</v>
      </c>
      <c r="J1221" s="161">
        <v>9.0489517000000002E-3</v>
      </c>
      <c r="K1221" s="161">
        <v>2.4875903000000001E-3</v>
      </c>
      <c r="L1221" s="161">
        <v>3.4507502999999999E-3</v>
      </c>
      <c r="M1221" s="161">
        <v>1.9287576999999999E-3</v>
      </c>
      <c r="N1221" s="161">
        <v>1.939351E-3</v>
      </c>
      <c r="O1221" s="161">
        <v>7.3820151999999997E-3</v>
      </c>
      <c r="P1221" s="161">
        <v>0</v>
      </c>
      <c r="Q1221" s="161">
        <v>8.6021876000000005E-5</v>
      </c>
      <c r="R1221" s="161">
        <v>2.0005590999999999E-3</v>
      </c>
      <c r="T1221" s="89">
        <f t="shared" si="238"/>
        <v>0.58091816379310346</v>
      </c>
    </row>
    <row r="1222" spans="1:20">
      <c r="A1222" s="29" t="s">
        <v>30</v>
      </c>
      <c r="B1222" s="194" t="s">
        <v>4045</v>
      </c>
      <c r="C1222" s="87">
        <f t="shared" si="234"/>
        <v>8.6355644410000005E-3</v>
      </c>
      <c r="D1222" s="90">
        <f t="shared" si="235"/>
        <v>1.27529034E-3</v>
      </c>
      <c r="E1222" s="90">
        <f t="shared" si="236"/>
        <v>1.443142946E-3</v>
      </c>
      <c r="F1222" s="91">
        <f t="shared" si="237"/>
        <v>8.8935665499999999E-4</v>
      </c>
      <c r="G1222" s="192">
        <v>5.0277745000000002E-3</v>
      </c>
      <c r="H1222" s="161">
        <v>7.6666167999999996E-4</v>
      </c>
      <c r="I1222" s="161">
        <v>5.9122962999999995E-4</v>
      </c>
      <c r="J1222" s="161">
        <v>8.0323245999999997E-4</v>
      </c>
      <c r="K1222" s="161">
        <v>2.2635371E-4</v>
      </c>
      <c r="L1222" s="161">
        <v>2.4570416999999999E-4</v>
      </c>
      <c r="M1222" s="161">
        <v>8.5251635999999994E-5</v>
      </c>
      <c r="N1222" s="161">
        <v>4.7947905999999999E-5</v>
      </c>
      <c r="O1222" s="161">
        <v>7.0323008999999997E-4</v>
      </c>
      <c r="P1222" s="161">
        <v>0</v>
      </c>
      <c r="Q1222" s="161">
        <v>1.1648339E-5</v>
      </c>
      <c r="R1222" s="161">
        <v>1.2653031999999999E-4</v>
      </c>
      <c r="T1222" s="89">
        <f t="shared" si="238"/>
        <v>4.3342883620689658E-2</v>
      </c>
    </row>
    <row r="1223" spans="1:20">
      <c r="A1223" s="29" t="s">
        <v>52</v>
      </c>
      <c r="B1223" s="194" t="s">
        <v>4046</v>
      </c>
      <c r="C1223" s="87">
        <f t="shared" si="234"/>
        <v>5.2519918700000001E-2</v>
      </c>
      <c r="D1223" s="90">
        <f t="shared" si="235"/>
        <v>6.8225669999999999E-3</v>
      </c>
      <c r="E1223" s="90">
        <f t="shared" si="236"/>
        <v>7.55147721E-3</v>
      </c>
      <c r="F1223" s="91">
        <f t="shared" si="237"/>
        <v>4.1087434900000004E-3</v>
      </c>
      <c r="G1223" s="192">
        <v>3.4037130999999998E-2</v>
      </c>
      <c r="H1223" s="161">
        <v>3.9645441999999996E-3</v>
      </c>
      <c r="I1223" s="161">
        <v>2.8623619000000002E-3</v>
      </c>
      <c r="J1223" s="161">
        <v>4.0028310999999997E-3</v>
      </c>
      <c r="K1223" s="161">
        <v>1.4329866E-3</v>
      </c>
      <c r="L1223" s="161">
        <v>1.3867492999999999E-3</v>
      </c>
      <c r="M1223" s="161">
        <v>7.2457111000000002E-4</v>
      </c>
      <c r="N1223" s="161">
        <v>9.6654181999999999E-4</v>
      </c>
      <c r="O1223" s="161">
        <v>2.7984955E-3</v>
      </c>
      <c r="P1223" s="161">
        <v>0</v>
      </c>
      <c r="Q1223" s="161">
        <v>3.4531479999999998E-5</v>
      </c>
      <c r="R1223" s="161">
        <v>3.0917469000000001E-4</v>
      </c>
      <c r="T1223" s="89">
        <f t="shared" si="238"/>
        <v>0.29342354310344826</v>
      </c>
    </row>
    <row r="1224" spans="1:20">
      <c r="A1224" s="29" t="s">
        <v>52</v>
      </c>
      <c r="B1224" s="194" t="s">
        <v>4047</v>
      </c>
      <c r="C1224" s="87">
        <f t="shared" si="234"/>
        <v>2.0616868302E-3</v>
      </c>
      <c r="D1224" s="90">
        <f t="shared" si="235"/>
        <v>2.7186753200000001E-4</v>
      </c>
      <c r="E1224" s="90">
        <f t="shared" si="236"/>
        <v>3.2462644199999997E-4</v>
      </c>
      <c r="F1224" s="91">
        <f t="shared" si="237"/>
        <v>1.645517562E-4</v>
      </c>
      <c r="G1224" s="192">
        <v>1.3006411E-3</v>
      </c>
      <c r="H1224" s="161">
        <v>1.6527345999999999E-4</v>
      </c>
      <c r="I1224" s="161">
        <v>1.2284728E-4</v>
      </c>
      <c r="J1224" s="161">
        <v>1.5134324000000001E-4</v>
      </c>
      <c r="K1224" s="161">
        <v>6.4436652999999997E-5</v>
      </c>
      <c r="L1224" s="161">
        <v>5.6087639000000002E-5</v>
      </c>
      <c r="M1224" s="161">
        <v>3.6505701999999997E-5</v>
      </c>
      <c r="N1224" s="161">
        <v>9.1471863999999992E-6</v>
      </c>
      <c r="O1224" s="161">
        <v>1.2578873999999999E-4</v>
      </c>
      <c r="P1224" s="161">
        <v>0</v>
      </c>
      <c r="Q1224" s="161">
        <v>1.4155508000000001E-6</v>
      </c>
      <c r="R1224" s="161">
        <v>2.8200279000000001E-5</v>
      </c>
      <c r="T1224" s="89">
        <f t="shared" si="238"/>
        <v>1.1212423275862068E-2</v>
      </c>
    </row>
    <row r="1225" spans="1:20">
      <c r="A1225" s="29" t="s">
        <v>30</v>
      </c>
      <c r="B1225" s="194" t="s">
        <v>4048</v>
      </c>
      <c r="C1225" s="87">
        <f t="shared" si="234"/>
        <v>9.9308675790000009E-2</v>
      </c>
      <c r="D1225" s="90">
        <f t="shared" si="235"/>
        <v>1.66497712E-2</v>
      </c>
      <c r="E1225" s="90">
        <f t="shared" si="236"/>
        <v>1.7248016380000002E-2</v>
      </c>
      <c r="F1225" s="91">
        <f t="shared" si="237"/>
        <v>1.100568721E-2</v>
      </c>
      <c r="G1225" s="192">
        <v>5.4405201E-2</v>
      </c>
      <c r="H1225" s="161">
        <v>9.6874951000000004E-3</v>
      </c>
      <c r="I1225" s="161">
        <v>6.5709753999999999E-3</v>
      </c>
      <c r="J1225" s="161">
        <v>9.8640006000000006E-3</v>
      </c>
      <c r="K1225" s="161">
        <v>3.0457874E-3</v>
      </c>
      <c r="L1225" s="161">
        <v>3.7399832000000002E-3</v>
      </c>
      <c r="M1225" s="161">
        <v>9.8954588000000005E-4</v>
      </c>
      <c r="N1225" s="161">
        <v>5.9714969000000001E-4</v>
      </c>
      <c r="O1225" s="161">
        <v>9.0299051000000009E-3</v>
      </c>
      <c r="P1225" s="161">
        <v>0</v>
      </c>
      <c r="Q1225" s="161">
        <v>1.0728992000000001E-4</v>
      </c>
      <c r="R1225" s="161">
        <v>1.2713424999999999E-3</v>
      </c>
      <c r="T1225" s="89">
        <f t="shared" si="238"/>
        <v>0.46901035344827585</v>
      </c>
    </row>
    <row r="1227" spans="1:20">
      <c r="B1227" s="1" t="s">
        <v>4049</v>
      </c>
    </row>
    <row r="1228" spans="1:20">
      <c r="A1228" s="29" t="s">
        <v>4050</v>
      </c>
      <c r="B1228" s="194" t="s">
        <v>4051</v>
      </c>
      <c r="C1228" s="87">
        <f t="shared" ref="C1228:C1229" si="239">D1228+E1228+F1228+G1228</f>
        <v>4.0601536448000006E-2</v>
      </c>
      <c r="D1228" s="90">
        <f t="shared" ref="D1228:D1229" si="240">J1228+K1228+L1228</f>
        <v>1.34362387E-2</v>
      </c>
      <c r="E1228" s="90">
        <f t="shared" ref="E1228:E1229" si="241">H1228+I1228+M1228</f>
        <v>1.1465528569999999E-2</v>
      </c>
      <c r="F1228" s="91">
        <f t="shared" ref="F1228:F1229" si="242">N1228+IF(O1228="x",0,O1228)+IF(P1228="x",0,P1228)+IF(Q1228="x",0,Q1228)+R1228</f>
        <v>3.4638881780000002E-3</v>
      </c>
      <c r="G1228" s="192">
        <v>1.2235881000000001E-2</v>
      </c>
      <c r="H1228" s="161">
        <v>2.0532235E-3</v>
      </c>
      <c r="I1228" s="161">
        <v>8.7100943000000004E-3</v>
      </c>
      <c r="J1228" s="161">
        <v>8.3874793999999999E-3</v>
      </c>
      <c r="K1228" s="161">
        <v>1.8757372E-3</v>
      </c>
      <c r="L1228" s="161">
        <v>3.1730221000000002E-3</v>
      </c>
      <c r="M1228" s="161">
        <v>7.0221076999999995E-4</v>
      </c>
      <c r="N1228" s="161">
        <v>2.7594617000000002E-3</v>
      </c>
      <c r="O1228" s="161">
        <v>2.9236512000000001E-4</v>
      </c>
      <c r="P1228" s="161">
        <v>0</v>
      </c>
      <c r="Q1228" s="161">
        <v>4.3799367999999999E-5</v>
      </c>
      <c r="R1228" s="161">
        <v>3.6826198999999999E-4</v>
      </c>
      <c r="T1228" s="89">
        <f t="shared" ref="T1228:T1229" si="243">G1228/0.116</f>
        <v>0.10548173275862069</v>
      </c>
    </row>
    <row r="1229" spans="1:20">
      <c r="A1229" s="29" t="s">
        <v>4050</v>
      </c>
      <c r="B1229" s="194" t="s">
        <v>4052</v>
      </c>
      <c r="C1229" s="87">
        <f t="shared" si="239"/>
        <v>2.3472001033000001E-2</v>
      </c>
      <c r="D1229" s="90">
        <f t="shared" si="240"/>
        <v>9.0040054000000008E-3</v>
      </c>
      <c r="E1229" s="90">
        <f t="shared" si="241"/>
        <v>4.4980938200000001E-3</v>
      </c>
      <c r="F1229" s="91">
        <f t="shared" si="242"/>
        <v>2.809324913E-3</v>
      </c>
      <c r="G1229" s="192">
        <v>7.1605769E-3</v>
      </c>
      <c r="H1229" s="161">
        <v>1.2985701E-3</v>
      </c>
      <c r="I1229" s="161">
        <v>2.5385647999999999E-3</v>
      </c>
      <c r="J1229" s="161">
        <v>3.8975429999999998E-3</v>
      </c>
      <c r="K1229" s="161">
        <v>1.2749082E-3</v>
      </c>
      <c r="L1229" s="161">
        <v>3.8315542000000001E-3</v>
      </c>
      <c r="M1229" s="161">
        <v>6.6095892000000002E-4</v>
      </c>
      <c r="N1229" s="161">
        <v>2.1659757999999999E-3</v>
      </c>
      <c r="O1229" s="161">
        <v>2.0920726000000001E-4</v>
      </c>
      <c r="P1229" s="161">
        <v>0</v>
      </c>
      <c r="Q1229" s="161">
        <v>3.5577047000000001E-4</v>
      </c>
      <c r="R1229" s="161">
        <v>7.8371383E-5</v>
      </c>
      <c r="T1229" s="89">
        <f t="shared" si="243"/>
        <v>6.1729111206896552E-2</v>
      </c>
    </row>
    <row r="1231" spans="1:20">
      <c r="B1231" s="1" t="s">
        <v>2874</v>
      </c>
    </row>
    <row r="1232" spans="1:20">
      <c r="A1232" s="29" t="s">
        <v>52</v>
      </c>
      <c r="B1232" s="194" t="s">
        <v>4053</v>
      </c>
      <c r="C1232" s="87">
        <f t="shared" ref="C1232:C1243" si="244">D1232+E1232+F1232+G1232</f>
        <v>4.6330316789999992E-2</v>
      </c>
      <c r="D1232" s="90">
        <f t="shared" ref="D1232:D1243" si="245">J1232+K1232+L1232</f>
        <v>3.5797378300000005E-3</v>
      </c>
      <c r="E1232" s="90">
        <f t="shared" ref="E1232:E1243" si="246">H1232+I1232+M1232</f>
        <v>2.069929677E-2</v>
      </c>
      <c r="F1232" s="91">
        <f t="shared" ref="F1232:F1243" si="247">N1232+IF(O1232="x",0,O1232)+IF(P1232="x",0,P1232)+IF(Q1232="x",0,Q1232)+R1232</f>
        <v>1.3104196490000001E-2</v>
      </c>
      <c r="G1232" s="192">
        <v>8.9470856999999994E-3</v>
      </c>
      <c r="H1232" s="161">
        <v>1.3758508999999999E-3</v>
      </c>
      <c r="I1232" s="161">
        <v>1.8814378999999999E-2</v>
      </c>
      <c r="J1232" s="161">
        <v>2.0004122000000001E-3</v>
      </c>
      <c r="K1232" s="161">
        <v>4.8129443000000002E-4</v>
      </c>
      <c r="L1232" s="161">
        <v>1.0980312E-3</v>
      </c>
      <c r="M1232" s="161">
        <v>5.0906686999999996E-4</v>
      </c>
      <c r="N1232" s="161">
        <v>1.0704492999999999E-3</v>
      </c>
      <c r="O1232" s="161">
        <v>7.1591589000000004E-4</v>
      </c>
      <c r="P1232" s="161">
        <v>0</v>
      </c>
      <c r="Q1232" s="161">
        <v>1.4600882000000001E-3</v>
      </c>
      <c r="R1232" s="161">
        <v>9.8577431E-3</v>
      </c>
      <c r="T1232" s="89">
        <f t="shared" ref="T1232:T1243" si="248">G1232/0.116</f>
        <v>7.713004913793102E-2</v>
      </c>
    </row>
    <row r="1233" spans="1:20">
      <c r="A1233" s="29" t="s">
        <v>52</v>
      </c>
      <c r="B1233" s="194" t="s">
        <v>4054</v>
      </c>
      <c r="C1233" s="87">
        <f t="shared" si="244"/>
        <v>7.770002661E-2</v>
      </c>
      <c r="D1233" s="90">
        <f t="shared" si="245"/>
        <v>2.69707353E-3</v>
      </c>
      <c r="E1233" s="90">
        <f t="shared" si="246"/>
        <v>6.7539504850000001E-2</v>
      </c>
      <c r="F1233" s="91">
        <f t="shared" si="247"/>
        <v>1.55971503E-3</v>
      </c>
      <c r="G1233" s="192">
        <v>5.9037331999999996E-3</v>
      </c>
      <c r="H1233" s="161">
        <v>4.5415467E-4</v>
      </c>
      <c r="I1233" s="161">
        <v>6.6549327000000005E-2</v>
      </c>
      <c r="J1233" s="161">
        <v>1.4906829E-3</v>
      </c>
      <c r="K1233" s="161">
        <v>2.1060463000000001E-4</v>
      </c>
      <c r="L1233" s="161">
        <v>9.9578600000000002E-4</v>
      </c>
      <c r="M1233" s="161">
        <v>5.3602317999999999E-4</v>
      </c>
      <c r="N1233" s="161">
        <v>3.2493234E-4</v>
      </c>
      <c r="O1233" s="161">
        <v>1.0395839E-4</v>
      </c>
      <c r="P1233" s="161">
        <v>0</v>
      </c>
      <c r="Q1233" s="161">
        <v>6.4704509999999999E-4</v>
      </c>
      <c r="R1233" s="161">
        <v>4.837792E-4</v>
      </c>
      <c r="T1233" s="89">
        <f t="shared" si="248"/>
        <v>5.0894251724137925E-2</v>
      </c>
    </row>
    <row r="1234" spans="1:20">
      <c r="A1234" s="29" t="s">
        <v>52</v>
      </c>
      <c r="B1234" s="194" t="s">
        <v>4055</v>
      </c>
      <c r="C1234" s="87">
        <f t="shared" si="244"/>
        <v>6.2817122556000013E-2</v>
      </c>
      <c r="D1234" s="90">
        <f t="shared" si="245"/>
        <v>1.9905662100000001E-3</v>
      </c>
      <c r="E1234" s="90">
        <f t="shared" si="246"/>
        <v>5.5358811010000009E-2</v>
      </c>
      <c r="F1234" s="91">
        <f t="shared" si="247"/>
        <v>1.102827936E-3</v>
      </c>
      <c r="G1234" s="192">
        <v>4.3649174000000004E-3</v>
      </c>
      <c r="H1234" s="161">
        <v>3.3894033000000001E-4</v>
      </c>
      <c r="I1234" s="161">
        <v>5.4632799000000003E-2</v>
      </c>
      <c r="J1234" s="161">
        <v>9.9701023999999991E-4</v>
      </c>
      <c r="K1234" s="161">
        <v>1.5261043000000001E-4</v>
      </c>
      <c r="L1234" s="161">
        <v>8.4094553999999996E-4</v>
      </c>
      <c r="M1234" s="161">
        <v>3.8707168E-4</v>
      </c>
      <c r="N1234" s="161">
        <v>1.8243803000000001E-4</v>
      </c>
      <c r="O1234" s="161">
        <v>6.0872875999999999E-5</v>
      </c>
      <c r="P1234" s="161">
        <v>0</v>
      </c>
      <c r="Q1234" s="161">
        <v>6.0127824000000003E-4</v>
      </c>
      <c r="R1234" s="161">
        <v>2.5823878999999998E-4</v>
      </c>
      <c r="T1234" s="89">
        <f t="shared" si="248"/>
        <v>3.7628598275862069E-2</v>
      </c>
    </row>
    <row r="1235" spans="1:20">
      <c r="A1235" s="29" t="s">
        <v>52</v>
      </c>
      <c r="B1235" s="194" t="s">
        <v>4056</v>
      </c>
      <c r="C1235" s="87">
        <f t="shared" si="244"/>
        <v>7.0383997589999997E-2</v>
      </c>
      <c r="D1235" s="90">
        <f t="shared" si="245"/>
        <v>4.0011986099999994E-3</v>
      </c>
      <c r="E1235" s="90">
        <f t="shared" si="246"/>
        <v>5.0624161010000002E-2</v>
      </c>
      <c r="F1235" s="91">
        <f t="shared" si="247"/>
        <v>7.3181403700000001E-3</v>
      </c>
      <c r="G1235" s="192">
        <v>8.4404975999999993E-3</v>
      </c>
      <c r="H1235" s="161">
        <v>8.2154307000000004E-4</v>
      </c>
      <c r="I1235" s="161">
        <v>4.9257611999999999E-2</v>
      </c>
      <c r="J1235" s="161">
        <v>2.4599261999999999E-3</v>
      </c>
      <c r="K1235" s="161">
        <v>3.6773041000000002E-4</v>
      </c>
      <c r="L1235" s="161">
        <v>1.1735420000000001E-3</v>
      </c>
      <c r="M1235" s="161">
        <v>5.4500594000000003E-4</v>
      </c>
      <c r="N1235" s="161">
        <v>5.8864045999999998E-4</v>
      </c>
      <c r="O1235" s="161">
        <v>1.2720152999999999E-4</v>
      </c>
      <c r="P1235" s="161">
        <v>0</v>
      </c>
      <c r="Q1235" s="161">
        <v>8.9804228000000001E-4</v>
      </c>
      <c r="R1235" s="161">
        <v>5.7042561E-3</v>
      </c>
      <c r="T1235" s="89">
        <f t="shared" si="248"/>
        <v>7.2762910344827569E-2</v>
      </c>
    </row>
    <row r="1236" spans="1:20">
      <c r="A1236" s="29" t="s">
        <v>52</v>
      </c>
      <c r="B1236" s="194" t="s">
        <v>4057</v>
      </c>
      <c r="C1236" s="87">
        <f t="shared" si="244"/>
        <v>7.0224970420000005E-2</v>
      </c>
      <c r="D1236" s="90">
        <f t="shared" si="245"/>
        <v>5.4322364299999992E-3</v>
      </c>
      <c r="E1236" s="90">
        <f t="shared" si="246"/>
        <v>4.7745274900000002E-2</v>
      </c>
      <c r="F1236" s="91">
        <f t="shared" si="247"/>
        <v>4.9819940900000005E-3</v>
      </c>
      <c r="G1236" s="192">
        <v>1.2065464999999999E-2</v>
      </c>
      <c r="H1236" s="161">
        <v>1.1395235000000001E-3</v>
      </c>
      <c r="I1236" s="161">
        <v>4.5947078000000002E-2</v>
      </c>
      <c r="J1236" s="161">
        <v>3.427228E-3</v>
      </c>
      <c r="K1236" s="161">
        <v>5.0925772999999995E-4</v>
      </c>
      <c r="L1236" s="161">
        <v>1.4957506999999999E-3</v>
      </c>
      <c r="M1236" s="161">
        <v>6.5867339999999995E-4</v>
      </c>
      <c r="N1236" s="161">
        <v>8.1949983000000005E-4</v>
      </c>
      <c r="O1236" s="161">
        <v>1.4929736E-4</v>
      </c>
      <c r="P1236" s="161">
        <v>0</v>
      </c>
      <c r="Q1236" s="161">
        <v>1.3072315E-3</v>
      </c>
      <c r="R1236" s="161">
        <v>2.7059654E-3</v>
      </c>
      <c r="T1236" s="89">
        <f t="shared" si="248"/>
        <v>0.10401262931034481</v>
      </c>
    </row>
    <row r="1237" spans="1:20">
      <c r="A1237" s="29" t="s">
        <v>52</v>
      </c>
      <c r="B1237" s="194" t="s">
        <v>4058</v>
      </c>
      <c r="C1237" s="87">
        <f t="shared" si="244"/>
        <v>7.2907042860000007E-2</v>
      </c>
      <c r="D1237" s="90">
        <f t="shared" si="245"/>
        <v>5.4814594200000002E-3</v>
      </c>
      <c r="E1237" s="90">
        <f t="shared" si="246"/>
        <v>3.3838549400000001E-2</v>
      </c>
      <c r="F1237" s="91">
        <f t="shared" si="247"/>
        <v>2.3296472040000002E-2</v>
      </c>
      <c r="G1237" s="192">
        <v>1.0290562E-2</v>
      </c>
      <c r="H1237" s="161">
        <v>1.2633642E-3</v>
      </c>
      <c r="I1237" s="161">
        <v>3.2000698000000001E-2</v>
      </c>
      <c r="J1237" s="161">
        <v>3.6629727999999999E-3</v>
      </c>
      <c r="K1237" s="161">
        <v>5.5894682000000003E-4</v>
      </c>
      <c r="L1237" s="161">
        <v>1.2595397999999999E-3</v>
      </c>
      <c r="M1237" s="161">
        <v>5.744872E-4</v>
      </c>
      <c r="N1237" s="161">
        <v>9.7263708000000005E-4</v>
      </c>
      <c r="O1237" s="161">
        <v>1.9458065E-4</v>
      </c>
      <c r="P1237" s="161">
        <v>0</v>
      </c>
      <c r="Q1237" s="161">
        <v>8.8175831000000002E-4</v>
      </c>
      <c r="R1237" s="161">
        <v>2.1247496000000001E-2</v>
      </c>
      <c r="T1237" s="89">
        <f t="shared" si="248"/>
        <v>8.8711741379310344E-2</v>
      </c>
    </row>
    <row r="1238" spans="1:20">
      <c r="A1238" s="29" t="s">
        <v>52</v>
      </c>
      <c r="B1238" s="194" t="s">
        <v>4059</v>
      </c>
      <c r="C1238" s="87">
        <f t="shared" si="244"/>
        <v>5.8813544789999998E-2</v>
      </c>
      <c r="D1238" s="90">
        <f t="shared" si="245"/>
        <v>3.9556116099999997E-3</v>
      </c>
      <c r="E1238" s="90">
        <f t="shared" si="246"/>
        <v>3.1550827929999997E-2</v>
      </c>
      <c r="F1238" s="91">
        <f t="shared" si="247"/>
        <v>1.235816925E-2</v>
      </c>
      <c r="G1238" s="192">
        <v>1.0948935999999999E-2</v>
      </c>
      <c r="H1238" s="161">
        <v>9.9745074000000006E-4</v>
      </c>
      <c r="I1238" s="161">
        <v>2.9884879E-2</v>
      </c>
      <c r="J1238" s="161">
        <v>2.7750324999999999E-3</v>
      </c>
      <c r="K1238" s="161">
        <v>4.9326477000000005E-4</v>
      </c>
      <c r="L1238" s="161">
        <v>6.8731434000000001E-4</v>
      </c>
      <c r="M1238" s="161">
        <v>6.6849819000000001E-4</v>
      </c>
      <c r="N1238" s="161">
        <v>6.4513592000000003E-4</v>
      </c>
      <c r="O1238" s="161">
        <v>2.2253430999999999E-4</v>
      </c>
      <c r="P1238" s="161">
        <v>0</v>
      </c>
      <c r="Q1238" s="161">
        <v>8.1820001999999997E-4</v>
      </c>
      <c r="R1238" s="161">
        <v>1.0672299E-2</v>
      </c>
      <c r="T1238" s="89">
        <f t="shared" si="248"/>
        <v>9.4387379310344813E-2</v>
      </c>
    </row>
    <row r="1239" spans="1:20">
      <c r="A1239" s="29" t="s">
        <v>52</v>
      </c>
      <c r="B1239" s="194" t="s">
        <v>4060</v>
      </c>
      <c r="C1239" s="87">
        <f t="shared" si="244"/>
        <v>3.9438048500000003E-2</v>
      </c>
      <c r="D1239" s="90">
        <f t="shared" si="245"/>
        <v>6.5763705300000003E-3</v>
      </c>
      <c r="E1239" s="90">
        <f t="shared" si="246"/>
        <v>3.8599440499999999E-3</v>
      </c>
      <c r="F1239" s="91">
        <f t="shared" si="247"/>
        <v>3.3145319199999997E-3</v>
      </c>
      <c r="G1239" s="192">
        <v>2.5687201999999999E-2</v>
      </c>
      <c r="H1239" s="161">
        <v>6.6344085000000002E-4</v>
      </c>
      <c r="I1239" s="161">
        <v>2.9868939999999999E-3</v>
      </c>
      <c r="J1239" s="161">
        <v>1.6248046999999999E-3</v>
      </c>
      <c r="K1239" s="161">
        <v>7.7895453000000005E-4</v>
      </c>
      <c r="L1239" s="161">
        <v>4.1726113000000002E-3</v>
      </c>
      <c r="M1239" s="161">
        <v>2.0960919999999999E-4</v>
      </c>
      <c r="N1239" s="161">
        <v>4.5992096999999997E-4</v>
      </c>
      <c r="O1239" s="161">
        <v>1.4308082E-4</v>
      </c>
      <c r="P1239" s="161">
        <v>0</v>
      </c>
      <c r="Q1239" s="161">
        <v>9.3680602999999998E-4</v>
      </c>
      <c r="R1239" s="161">
        <v>1.7747240999999999E-3</v>
      </c>
      <c r="T1239" s="89">
        <f t="shared" si="248"/>
        <v>0.22144139655172412</v>
      </c>
    </row>
    <row r="1240" spans="1:20">
      <c r="A1240" s="29" t="s">
        <v>52</v>
      </c>
      <c r="B1240" s="194" t="s">
        <v>4061</v>
      </c>
      <c r="C1240" s="87">
        <f t="shared" si="244"/>
        <v>4.3227199590000001E-2</v>
      </c>
      <c r="D1240" s="90">
        <f t="shared" si="245"/>
        <v>5.4076772299999996E-3</v>
      </c>
      <c r="E1240" s="90">
        <f t="shared" si="246"/>
        <v>1.072263972E-2</v>
      </c>
      <c r="F1240" s="91">
        <f t="shared" si="247"/>
        <v>7.7868326399999997E-3</v>
      </c>
      <c r="G1240" s="192">
        <v>1.9310049999999999E-2</v>
      </c>
      <c r="H1240" s="161">
        <v>7.8727614000000004E-4</v>
      </c>
      <c r="I1240" s="161">
        <v>9.4305519000000004E-3</v>
      </c>
      <c r="J1240" s="161">
        <v>1.9522833000000001E-3</v>
      </c>
      <c r="K1240" s="161">
        <v>6.6271902999999997E-4</v>
      </c>
      <c r="L1240" s="161">
        <v>2.7926749000000001E-3</v>
      </c>
      <c r="M1240" s="161">
        <v>5.0481167999999997E-4</v>
      </c>
      <c r="N1240" s="161">
        <v>5.5715872999999999E-4</v>
      </c>
      <c r="O1240" s="161">
        <v>1.5589491E-4</v>
      </c>
      <c r="P1240" s="161">
        <v>0</v>
      </c>
      <c r="Q1240" s="161">
        <v>1.0156394E-3</v>
      </c>
      <c r="R1240" s="161">
        <v>6.0581395999999999E-3</v>
      </c>
      <c r="T1240" s="89">
        <f t="shared" si="248"/>
        <v>0.16646594827586206</v>
      </c>
    </row>
    <row r="1241" spans="1:20">
      <c r="A1241" s="29" t="s">
        <v>52</v>
      </c>
      <c r="B1241" s="194" t="s">
        <v>4062</v>
      </c>
      <c r="C1241" s="87">
        <f t="shared" si="244"/>
        <v>5.6243193479999995E-2</v>
      </c>
      <c r="D1241" s="90">
        <f t="shared" si="245"/>
        <v>2.67375117E-3</v>
      </c>
      <c r="E1241" s="90">
        <f t="shared" si="246"/>
        <v>2.1825682689999997E-2</v>
      </c>
      <c r="F1241" s="91">
        <f t="shared" si="247"/>
        <v>2.444214762E-2</v>
      </c>
      <c r="G1241" s="192">
        <v>7.3016119999999999E-3</v>
      </c>
      <c r="H1241" s="161">
        <v>1.0795976000000001E-3</v>
      </c>
      <c r="I1241" s="161">
        <v>2.0232661999999998E-2</v>
      </c>
      <c r="J1241" s="161">
        <v>1.5719477E-3</v>
      </c>
      <c r="K1241" s="161">
        <v>3.9497708999999999E-4</v>
      </c>
      <c r="L1241" s="161">
        <v>7.0682638000000002E-4</v>
      </c>
      <c r="M1241" s="161">
        <v>5.1342309000000001E-4</v>
      </c>
      <c r="N1241" s="161">
        <v>4.9881945999999996E-4</v>
      </c>
      <c r="O1241" s="161">
        <v>1.5847925999999999E-4</v>
      </c>
      <c r="P1241" s="161">
        <v>0</v>
      </c>
      <c r="Q1241" s="161">
        <v>1.5943169E-3</v>
      </c>
      <c r="R1241" s="161">
        <v>2.2190531999999999E-2</v>
      </c>
      <c r="T1241" s="89">
        <f t="shared" si="248"/>
        <v>6.294493103448276E-2</v>
      </c>
    </row>
    <row r="1242" spans="1:20">
      <c r="A1242" s="29" t="s">
        <v>52</v>
      </c>
      <c r="B1242" s="194" t="s">
        <v>4063</v>
      </c>
      <c r="C1242" s="87">
        <f t="shared" si="244"/>
        <v>5.1784387719999998E-2</v>
      </c>
      <c r="D1242" s="90">
        <f t="shared" si="245"/>
        <v>2.5040749799999998E-3</v>
      </c>
      <c r="E1242" s="90">
        <f t="shared" si="246"/>
        <v>1.7606324320000002E-2</v>
      </c>
      <c r="F1242" s="91">
        <f t="shared" si="247"/>
        <v>2.4467766119999998E-2</v>
      </c>
      <c r="G1242" s="192">
        <v>7.2062222999999996E-3</v>
      </c>
      <c r="H1242" s="161">
        <v>8.7882035999999996E-4</v>
      </c>
      <c r="I1242" s="161">
        <v>1.6102213000000001E-2</v>
      </c>
      <c r="J1242" s="161">
        <v>1.4132865999999999E-3</v>
      </c>
      <c r="K1242" s="161">
        <v>3.5929860000000002E-4</v>
      </c>
      <c r="L1242" s="161">
        <v>7.3148978000000002E-4</v>
      </c>
      <c r="M1242" s="161">
        <v>6.2529095999999998E-4</v>
      </c>
      <c r="N1242" s="161">
        <v>7.0603074000000004E-4</v>
      </c>
      <c r="O1242" s="161">
        <v>1.6691848000000001E-4</v>
      </c>
      <c r="P1242" s="161">
        <v>0</v>
      </c>
      <c r="Q1242" s="161">
        <v>7.9095689999999998E-4</v>
      </c>
      <c r="R1242" s="161">
        <v>2.2803859999999999E-2</v>
      </c>
      <c r="T1242" s="89">
        <f t="shared" si="248"/>
        <v>6.2122606034482754E-2</v>
      </c>
    </row>
    <row r="1243" spans="1:20">
      <c r="A1243" s="29" t="s">
        <v>52</v>
      </c>
      <c r="B1243" s="194" t="s">
        <v>4064</v>
      </c>
      <c r="C1243" s="87">
        <f t="shared" si="244"/>
        <v>4.0825300119999998E-2</v>
      </c>
      <c r="D1243" s="90">
        <f t="shared" si="245"/>
        <v>4.0841810100000001E-3</v>
      </c>
      <c r="E1243" s="90">
        <f t="shared" si="246"/>
        <v>1.6527313259999999E-2</v>
      </c>
      <c r="F1243" s="91">
        <f t="shared" si="247"/>
        <v>9.7749998500000004E-3</v>
      </c>
      <c r="G1243" s="192">
        <v>1.0438806E-2</v>
      </c>
      <c r="H1243" s="161">
        <v>9.3771475999999997E-4</v>
      </c>
      <c r="I1243" s="161">
        <v>1.4266452000000001E-2</v>
      </c>
      <c r="J1243" s="161">
        <v>2.8372557000000001E-3</v>
      </c>
      <c r="K1243" s="161">
        <v>5.4370133000000004E-4</v>
      </c>
      <c r="L1243" s="161">
        <v>7.0322397999999999E-4</v>
      </c>
      <c r="M1243" s="161">
        <v>1.3231465E-3</v>
      </c>
      <c r="N1243" s="161">
        <v>8.1650802999999996E-4</v>
      </c>
      <c r="O1243" s="161">
        <v>1.6143612E-4</v>
      </c>
      <c r="P1243" s="161">
        <v>0</v>
      </c>
      <c r="Q1243" s="161">
        <v>1.1554191E-3</v>
      </c>
      <c r="R1243" s="161">
        <v>7.6416365999999996E-3</v>
      </c>
      <c r="T1243" s="89">
        <f t="shared" si="248"/>
        <v>8.9989706896551724E-2</v>
      </c>
    </row>
    <row r="1245" spans="1:20">
      <c r="B1245" s="1" t="s">
        <v>1261</v>
      </c>
    </row>
    <row r="1246" spans="1:20">
      <c r="A1246" s="29" t="s">
        <v>52</v>
      </c>
      <c r="B1246" s="194" t="s">
        <v>4065</v>
      </c>
      <c r="C1246" s="87">
        <f t="shared" ref="C1246:C1270" si="249">D1246+E1246+F1246+G1246</f>
        <v>0.59793337149999992</v>
      </c>
      <c r="D1246" s="90">
        <f t="shared" ref="D1246:D1270" si="250">J1246+K1246+L1246</f>
        <v>3.8624354800000003E-2</v>
      </c>
      <c r="E1246" s="90">
        <f t="shared" ref="E1246:E1270" si="251">H1246+I1246+M1246</f>
        <v>0.30744418429999998</v>
      </c>
      <c r="F1246" s="91">
        <f t="shared" ref="F1246:F1270" si="252">N1246+IF(O1246="x",0,O1246)+IF(P1246="x",0,P1246)+IF(Q1246="x",0,Q1246)+R1246</f>
        <v>0.1715510754</v>
      </c>
      <c r="G1246" s="192">
        <v>8.0313757E-2</v>
      </c>
      <c r="H1246" s="161">
        <v>9.3880196999999999E-3</v>
      </c>
      <c r="I1246" s="161">
        <v>0.29105973000000002</v>
      </c>
      <c r="J1246" s="161">
        <v>2.6059736E-2</v>
      </c>
      <c r="K1246" s="161">
        <v>5.3808199999999997E-3</v>
      </c>
      <c r="L1246" s="161">
        <v>7.1837988000000002E-3</v>
      </c>
      <c r="M1246" s="161">
        <v>6.9964346000000004E-3</v>
      </c>
      <c r="N1246" s="161">
        <v>6.7991108999999996E-3</v>
      </c>
      <c r="O1246" s="161">
        <v>1.1223435E-3</v>
      </c>
      <c r="P1246" s="161">
        <v>0</v>
      </c>
      <c r="Q1246" s="161">
        <v>1.8058920999999999E-2</v>
      </c>
      <c r="R1246" s="161">
        <v>0.1455707</v>
      </c>
      <c r="T1246" s="89">
        <f t="shared" ref="T1246:T1270" si="253">G1246/0.116</f>
        <v>0.69235997413793104</v>
      </c>
    </row>
    <row r="1247" spans="1:20">
      <c r="A1247" s="29" t="s">
        <v>52</v>
      </c>
      <c r="B1247" s="194" t="s">
        <v>4066</v>
      </c>
      <c r="C1247" s="87">
        <f t="shared" si="249"/>
        <v>0.42232705390000003</v>
      </c>
      <c r="D1247" s="90">
        <f t="shared" si="250"/>
        <v>2.8119893999999999E-2</v>
      </c>
      <c r="E1247" s="90">
        <f t="shared" si="251"/>
        <v>0.23829745469999999</v>
      </c>
      <c r="F1247" s="91">
        <f t="shared" si="252"/>
        <v>9.3439177200000001E-2</v>
      </c>
      <c r="G1247" s="192">
        <v>6.2470527999999997E-2</v>
      </c>
      <c r="H1247" s="161">
        <v>1.2000821E-2</v>
      </c>
      <c r="I1247" s="161">
        <v>0.22180970999999999</v>
      </c>
      <c r="J1247" s="161">
        <v>1.5769862999999999E-2</v>
      </c>
      <c r="K1247" s="161">
        <v>4.2191633999999999E-3</v>
      </c>
      <c r="L1247" s="161">
        <v>8.1308675999999993E-3</v>
      </c>
      <c r="M1247" s="161">
        <v>4.4869237000000001E-3</v>
      </c>
      <c r="N1247" s="161">
        <v>6.4653805999999999E-3</v>
      </c>
      <c r="O1247" s="161">
        <v>9.4028225999999993E-3</v>
      </c>
      <c r="P1247" s="161">
        <v>0</v>
      </c>
      <c r="Q1247" s="161">
        <v>2.2982472E-2</v>
      </c>
      <c r="R1247" s="161">
        <v>5.4588501999999997E-2</v>
      </c>
      <c r="T1247" s="89">
        <f t="shared" si="253"/>
        <v>0.53853903448275853</v>
      </c>
    </row>
    <row r="1248" spans="1:20">
      <c r="A1248" s="29" t="s">
        <v>52</v>
      </c>
      <c r="B1248" s="194" t="s">
        <v>4067</v>
      </c>
      <c r="C1248" s="87">
        <f t="shared" si="249"/>
        <v>0.58460244449999998</v>
      </c>
      <c r="D1248" s="90">
        <f t="shared" si="250"/>
        <v>3.771965E-2</v>
      </c>
      <c r="E1248" s="90">
        <f t="shared" si="251"/>
        <v>0.29618124940000001</v>
      </c>
      <c r="F1248" s="91">
        <f t="shared" si="252"/>
        <v>0.16838948709999998</v>
      </c>
      <c r="G1248" s="192">
        <v>8.2312057999999994E-2</v>
      </c>
      <c r="H1248" s="161">
        <v>9.0844576999999996E-3</v>
      </c>
      <c r="I1248" s="161">
        <v>0.28038812000000002</v>
      </c>
      <c r="J1248" s="161">
        <v>2.5483411000000001E-2</v>
      </c>
      <c r="K1248" s="161">
        <v>5.2709400999999996E-3</v>
      </c>
      <c r="L1248" s="161">
        <v>6.9652988999999998E-3</v>
      </c>
      <c r="M1248" s="161">
        <v>6.7086717000000001E-3</v>
      </c>
      <c r="N1248" s="161">
        <v>6.6176621999999999E-3</v>
      </c>
      <c r="O1248" s="161">
        <v>1.1066438999999999E-3</v>
      </c>
      <c r="P1248" s="161">
        <v>0</v>
      </c>
      <c r="Q1248" s="161">
        <v>1.7414281E-2</v>
      </c>
      <c r="R1248" s="161">
        <v>0.14325089999999999</v>
      </c>
      <c r="T1248" s="89">
        <f t="shared" si="253"/>
        <v>0.70958670689655168</v>
      </c>
    </row>
    <row r="1249" spans="1:20">
      <c r="A1249" s="29" t="s">
        <v>52</v>
      </c>
      <c r="B1249" s="194" t="s">
        <v>4068</v>
      </c>
      <c r="C1249" s="87">
        <f t="shared" si="249"/>
        <v>0.46429152088999998</v>
      </c>
      <c r="D1249" s="90">
        <f t="shared" si="250"/>
        <v>2.9057593600000001E-2</v>
      </c>
      <c r="E1249" s="90">
        <f t="shared" si="251"/>
        <v>0.1470722015</v>
      </c>
      <c r="F1249" s="91">
        <f t="shared" si="252"/>
        <v>0.14808683578999998</v>
      </c>
      <c r="G1249" s="192">
        <v>0.14007489000000001</v>
      </c>
      <c r="H1249" s="161">
        <v>5.1114912000000002E-3</v>
      </c>
      <c r="I1249" s="161">
        <v>0.1392195</v>
      </c>
      <c r="J1249" s="161">
        <v>2.0448626000000001E-2</v>
      </c>
      <c r="K1249" s="161">
        <v>4.3671029000000002E-3</v>
      </c>
      <c r="L1249" s="161">
        <v>4.2418647000000004E-3</v>
      </c>
      <c r="M1249" s="161">
        <v>2.7412103000000001E-3</v>
      </c>
      <c r="N1249" s="161">
        <v>4.5910465000000003E-3</v>
      </c>
      <c r="O1249" s="161">
        <v>6.8066888999999996E-4</v>
      </c>
      <c r="P1249" s="161">
        <v>0</v>
      </c>
      <c r="Q1249" s="161">
        <v>8.5879304000000007E-3</v>
      </c>
      <c r="R1249" s="161">
        <v>0.13422719</v>
      </c>
      <c r="T1249" s="89">
        <f t="shared" si="253"/>
        <v>1.2075421551724137</v>
      </c>
    </row>
    <row r="1250" spans="1:20">
      <c r="A1250" s="29" t="s">
        <v>52</v>
      </c>
      <c r="B1250" s="194" t="s">
        <v>4069</v>
      </c>
      <c r="C1250" s="87">
        <f t="shared" si="249"/>
        <v>0.10350929216000002</v>
      </c>
      <c r="D1250" s="90">
        <f t="shared" si="250"/>
        <v>8.1717200000000004E-3</v>
      </c>
      <c r="E1250" s="90">
        <f t="shared" si="251"/>
        <v>5.36384346E-2</v>
      </c>
      <c r="F1250" s="91">
        <f t="shared" si="252"/>
        <v>2.5446382560000001E-2</v>
      </c>
      <c r="G1250" s="192">
        <v>1.6252755000000001E-2</v>
      </c>
      <c r="H1250" s="161">
        <v>1.8454707999999999E-3</v>
      </c>
      <c r="I1250" s="161">
        <v>5.0343113000000002E-2</v>
      </c>
      <c r="J1250" s="161">
        <v>5.0533510999999998E-3</v>
      </c>
      <c r="K1250" s="161">
        <v>1.0883526999999999E-3</v>
      </c>
      <c r="L1250" s="161">
        <v>2.0300162E-3</v>
      </c>
      <c r="M1250" s="161">
        <v>1.4498508E-3</v>
      </c>
      <c r="N1250" s="161">
        <v>1.4593976000000001E-3</v>
      </c>
      <c r="O1250" s="161">
        <v>1.8237186E-4</v>
      </c>
      <c r="P1250" s="161">
        <v>0</v>
      </c>
      <c r="Q1250" s="161">
        <v>2.7184740999999998E-3</v>
      </c>
      <c r="R1250" s="161">
        <v>2.1086139E-2</v>
      </c>
      <c r="T1250" s="89">
        <f t="shared" si="253"/>
        <v>0.14010995689655173</v>
      </c>
    </row>
    <row r="1251" spans="1:20">
      <c r="A1251" s="29" t="s">
        <v>52</v>
      </c>
      <c r="B1251" s="194" t="s">
        <v>4070</v>
      </c>
      <c r="C1251" s="87">
        <f t="shared" si="249"/>
        <v>8.0577960549999994E-2</v>
      </c>
      <c r="D1251" s="90">
        <f t="shared" si="250"/>
        <v>5.9984821499999997E-3</v>
      </c>
      <c r="E1251" s="90">
        <f t="shared" si="251"/>
        <v>3.9112528000000001E-2</v>
      </c>
      <c r="F1251" s="91">
        <f t="shared" si="252"/>
        <v>2.30471584E-2</v>
      </c>
      <c r="G1251" s="192">
        <v>1.2419792000000001E-2</v>
      </c>
      <c r="H1251" s="161">
        <v>1.3926603000000001E-3</v>
      </c>
      <c r="I1251" s="161">
        <v>3.6667218000000001E-2</v>
      </c>
      <c r="J1251" s="161">
        <v>3.7693437999999999E-3</v>
      </c>
      <c r="K1251" s="161">
        <v>7.5422985E-4</v>
      </c>
      <c r="L1251" s="161">
        <v>1.4749085E-3</v>
      </c>
      <c r="M1251" s="161">
        <v>1.0526496999999999E-3</v>
      </c>
      <c r="N1251" s="161">
        <v>1.1477649E-3</v>
      </c>
      <c r="O1251" s="161">
        <v>2.0819790000000001E-4</v>
      </c>
      <c r="P1251" s="161">
        <v>0</v>
      </c>
      <c r="Q1251" s="161">
        <v>2.1604556000000001E-3</v>
      </c>
      <c r="R1251" s="161">
        <v>1.9530740000000001E-2</v>
      </c>
      <c r="T1251" s="89">
        <f t="shared" si="253"/>
        <v>0.1070671724137931</v>
      </c>
    </row>
    <row r="1252" spans="1:20">
      <c r="A1252" s="29" t="s">
        <v>52</v>
      </c>
      <c r="B1252" s="194" t="s">
        <v>4071</v>
      </c>
      <c r="C1252" s="87">
        <f t="shared" si="249"/>
        <v>0.12752853182999999</v>
      </c>
      <c r="D1252" s="90">
        <f t="shared" si="250"/>
        <v>7.7251522599999997E-3</v>
      </c>
      <c r="E1252" s="90">
        <f t="shared" si="251"/>
        <v>2.92010716E-2</v>
      </c>
      <c r="F1252" s="91">
        <f t="shared" si="252"/>
        <v>7.6136142970000001E-2</v>
      </c>
      <c r="G1252" s="192">
        <v>1.4466165E-2</v>
      </c>
      <c r="H1252" s="161">
        <v>1.6727816999999999E-3</v>
      </c>
      <c r="I1252" s="161">
        <v>2.6427894E-2</v>
      </c>
      <c r="J1252" s="161">
        <v>4.5700432999999999E-3</v>
      </c>
      <c r="K1252" s="161">
        <v>7.9192846000000002E-4</v>
      </c>
      <c r="L1252" s="161">
        <v>2.3631805000000001E-3</v>
      </c>
      <c r="M1252" s="161">
        <v>1.1003959E-3</v>
      </c>
      <c r="N1252" s="161">
        <v>1.4342151E-3</v>
      </c>
      <c r="O1252" s="161">
        <v>4.5573697000000002E-4</v>
      </c>
      <c r="P1252" s="161">
        <v>0</v>
      </c>
      <c r="Q1252" s="161">
        <v>1.4830418999999999E-3</v>
      </c>
      <c r="R1252" s="161">
        <v>7.2763148999999999E-2</v>
      </c>
      <c r="T1252" s="89">
        <f t="shared" si="253"/>
        <v>0.12470831896551723</v>
      </c>
    </row>
    <row r="1253" spans="1:20">
      <c r="A1253" s="29" t="s">
        <v>52</v>
      </c>
      <c r="B1253" s="194" t="s">
        <v>4072</v>
      </c>
      <c r="C1253" s="87">
        <f t="shared" si="249"/>
        <v>4.0463568599999993E-2</v>
      </c>
      <c r="D1253" s="90">
        <f t="shared" si="250"/>
        <v>2.9133336299999998E-3</v>
      </c>
      <c r="E1253" s="90">
        <f t="shared" si="251"/>
        <v>2.4136814719999997E-2</v>
      </c>
      <c r="F1253" s="91">
        <f t="shared" si="252"/>
        <v>6.17204915E-3</v>
      </c>
      <c r="G1253" s="192">
        <v>7.2413711000000004E-3</v>
      </c>
      <c r="H1253" s="161">
        <v>7.7080512000000001E-4</v>
      </c>
      <c r="I1253" s="161">
        <v>2.2806746999999999E-2</v>
      </c>
      <c r="J1253" s="161">
        <v>2.0043088000000001E-3</v>
      </c>
      <c r="K1253" s="161">
        <v>3.3984469000000002E-4</v>
      </c>
      <c r="L1253" s="161">
        <v>5.6918013999999995E-4</v>
      </c>
      <c r="M1253" s="161">
        <v>5.5926260000000003E-4</v>
      </c>
      <c r="N1253" s="161">
        <v>6.9514361000000001E-4</v>
      </c>
      <c r="O1253" s="161">
        <v>1.7431913999999999E-4</v>
      </c>
      <c r="P1253" s="161">
        <v>0</v>
      </c>
      <c r="Q1253" s="161">
        <v>1.6632264E-3</v>
      </c>
      <c r="R1253" s="161">
        <v>3.6393599999999999E-3</v>
      </c>
      <c r="T1253" s="89">
        <f t="shared" si="253"/>
        <v>6.2425612931034484E-2</v>
      </c>
    </row>
    <row r="1254" spans="1:20">
      <c r="A1254" s="29" t="s">
        <v>52</v>
      </c>
      <c r="B1254" s="194" t="s">
        <v>4073</v>
      </c>
      <c r="C1254" s="87">
        <f t="shared" si="249"/>
        <v>0.2414192369</v>
      </c>
      <c r="D1254" s="90">
        <f t="shared" si="250"/>
        <v>3.3068966499999998E-2</v>
      </c>
      <c r="E1254" s="90">
        <f t="shared" si="251"/>
        <v>0.11460035560000001</v>
      </c>
      <c r="F1254" s="91">
        <f t="shared" si="252"/>
        <v>5.5429435800000003E-2</v>
      </c>
      <c r="G1254" s="192">
        <v>3.8320478999999998E-2</v>
      </c>
      <c r="H1254" s="161">
        <v>5.7514647000000002E-3</v>
      </c>
      <c r="I1254" s="161">
        <v>0.10321652000000001</v>
      </c>
      <c r="J1254" s="161">
        <v>6.8076654999999998E-3</v>
      </c>
      <c r="K1254" s="161">
        <v>1.1574497E-2</v>
      </c>
      <c r="L1254" s="161">
        <v>1.4686803999999999E-2</v>
      </c>
      <c r="M1254" s="161">
        <v>5.6323709000000001E-3</v>
      </c>
      <c r="N1254" s="161">
        <v>1.3559551E-2</v>
      </c>
      <c r="O1254" s="161">
        <v>1.4222637E-3</v>
      </c>
      <c r="P1254" s="161">
        <v>0</v>
      </c>
      <c r="Q1254" s="161">
        <v>3.9756171000000003E-3</v>
      </c>
      <c r="R1254" s="161">
        <v>3.6472004000000002E-2</v>
      </c>
      <c r="T1254" s="89">
        <f t="shared" si="253"/>
        <v>0.33034895689655169</v>
      </c>
    </row>
    <row r="1255" spans="1:20">
      <c r="A1255" s="29" t="s">
        <v>52</v>
      </c>
      <c r="B1255" s="194" t="s">
        <v>4074</v>
      </c>
      <c r="C1255" s="87">
        <f t="shared" si="249"/>
        <v>0.14600455518</v>
      </c>
      <c r="D1255" s="90">
        <f t="shared" si="250"/>
        <v>5.1555101500000006E-3</v>
      </c>
      <c r="E1255" s="90">
        <f t="shared" si="251"/>
        <v>0.10543886309</v>
      </c>
      <c r="F1255" s="91">
        <f t="shared" si="252"/>
        <v>1.2583898940000001E-2</v>
      </c>
      <c r="G1255" s="192">
        <v>2.2826282999999999E-2</v>
      </c>
      <c r="H1255" s="161">
        <v>8.0507178999999996E-4</v>
      </c>
      <c r="I1255" s="161">
        <v>0.10362249</v>
      </c>
      <c r="J1255" s="161">
        <v>4.2325918000000002E-3</v>
      </c>
      <c r="K1255" s="161">
        <v>3.9597881999999999E-4</v>
      </c>
      <c r="L1255" s="161">
        <v>5.2693952999999997E-4</v>
      </c>
      <c r="M1255" s="161">
        <v>1.0113012999999999E-3</v>
      </c>
      <c r="N1255" s="161">
        <v>4.3030934000000003E-4</v>
      </c>
      <c r="O1255" s="161">
        <v>1.2332209999999999E-4</v>
      </c>
      <c r="P1255" s="161">
        <v>0</v>
      </c>
      <c r="Q1255" s="161">
        <v>3.3751962000000001E-3</v>
      </c>
      <c r="R1255" s="161">
        <v>8.6550713000000008E-3</v>
      </c>
      <c r="T1255" s="89">
        <f t="shared" si="253"/>
        <v>0.19677830172413791</v>
      </c>
    </row>
    <row r="1256" spans="1:20">
      <c r="A1256" s="29" t="s">
        <v>52</v>
      </c>
      <c r="B1256" s="194" t="s">
        <v>4075</v>
      </c>
      <c r="C1256" s="87">
        <f t="shared" si="249"/>
        <v>0.30764489147000001</v>
      </c>
      <c r="D1256" s="90">
        <f t="shared" si="250"/>
        <v>1.3767775699999998E-2</v>
      </c>
      <c r="E1256" s="90">
        <f t="shared" si="251"/>
        <v>0.1661783131</v>
      </c>
      <c r="F1256" s="91">
        <f t="shared" si="252"/>
        <v>9.5585408669999997E-2</v>
      </c>
      <c r="G1256" s="192">
        <v>3.2113394000000003E-2</v>
      </c>
      <c r="H1256" s="161">
        <v>5.6831659000000003E-3</v>
      </c>
      <c r="I1256" s="161">
        <v>0.15267211</v>
      </c>
      <c r="J1256" s="161">
        <v>6.0770488000000001E-3</v>
      </c>
      <c r="K1256" s="161">
        <v>2.2355153000000001E-3</v>
      </c>
      <c r="L1256" s="161">
        <v>5.4552115999999999E-3</v>
      </c>
      <c r="M1256" s="161">
        <v>7.8230372000000006E-3</v>
      </c>
      <c r="N1256" s="161">
        <v>3.7897124999999999E-3</v>
      </c>
      <c r="O1256" s="161">
        <v>8.5795896999999995E-4</v>
      </c>
      <c r="P1256" s="161">
        <v>0</v>
      </c>
      <c r="Q1256" s="161">
        <v>6.1799422E-3</v>
      </c>
      <c r="R1256" s="161">
        <v>8.4757794999999997E-2</v>
      </c>
      <c r="T1256" s="89">
        <f t="shared" si="253"/>
        <v>0.27683960344827585</v>
      </c>
    </row>
    <row r="1257" spans="1:20">
      <c r="A1257" s="29" t="s">
        <v>52</v>
      </c>
      <c r="B1257" s="194" t="s">
        <v>4076</v>
      </c>
      <c r="C1257" s="87">
        <f t="shared" si="249"/>
        <v>0.25294807940000003</v>
      </c>
      <c r="D1257" s="90">
        <f t="shared" si="250"/>
        <v>8.5430596999999997E-2</v>
      </c>
      <c r="E1257" s="90">
        <f t="shared" si="251"/>
        <v>5.84297576E-2</v>
      </c>
      <c r="F1257" s="91">
        <f t="shared" si="252"/>
        <v>4.7410741800000003E-2</v>
      </c>
      <c r="G1257" s="192">
        <v>6.1676982999999998E-2</v>
      </c>
      <c r="H1257" s="161">
        <v>1.078437E-2</v>
      </c>
      <c r="I1257" s="161">
        <v>4.0166791E-2</v>
      </c>
      <c r="J1257" s="161">
        <v>1.0308187E-2</v>
      </c>
      <c r="K1257" s="161">
        <v>3.4582390999999997E-2</v>
      </c>
      <c r="L1257" s="161">
        <v>4.0540018999999997E-2</v>
      </c>
      <c r="M1257" s="161">
        <v>7.4785965999999999E-3</v>
      </c>
      <c r="N1257" s="161">
        <v>3.9063922000000001E-2</v>
      </c>
      <c r="O1257" s="161">
        <v>3.4359911999999999E-3</v>
      </c>
      <c r="P1257" s="161">
        <v>0</v>
      </c>
      <c r="Q1257" s="161">
        <v>1.7838929999999999E-3</v>
      </c>
      <c r="R1257" s="161">
        <v>3.1269356000000002E-3</v>
      </c>
      <c r="T1257" s="89">
        <f t="shared" si="253"/>
        <v>0.53169812931034477</v>
      </c>
    </row>
    <row r="1258" spans="1:20">
      <c r="A1258" s="29" t="s">
        <v>52</v>
      </c>
      <c r="B1258" s="194" t="s">
        <v>4077</v>
      </c>
      <c r="C1258" s="87">
        <f t="shared" si="249"/>
        <v>0.17695222419999995</v>
      </c>
      <c r="D1258" s="90">
        <f t="shared" si="250"/>
        <v>1.1993166099999999E-2</v>
      </c>
      <c r="E1258" s="90">
        <f t="shared" si="251"/>
        <v>7.9639012399999987E-2</v>
      </c>
      <c r="F1258" s="91">
        <f t="shared" si="252"/>
        <v>5.89685187E-2</v>
      </c>
      <c r="G1258" s="192">
        <v>2.6351527E-2</v>
      </c>
      <c r="H1258" s="161">
        <v>3.3172727999999999E-3</v>
      </c>
      <c r="I1258" s="161">
        <v>7.4362715999999995E-2</v>
      </c>
      <c r="J1258" s="161">
        <v>6.7295545999999998E-3</v>
      </c>
      <c r="K1258" s="161">
        <v>1.4774562999999999E-3</v>
      </c>
      <c r="L1258" s="161">
        <v>3.7861551999999999E-3</v>
      </c>
      <c r="M1258" s="161">
        <v>1.9590236E-3</v>
      </c>
      <c r="N1258" s="161">
        <v>1.8358287999999999E-3</v>
      </c>
      <c r="O1258" s="161">
        <v>1.5750002000000001E-3</v>
      </c>
      <c r="P1258" s="161">
        <v>0</v>
      </c>
      <c r="Q1258" s="161">
        <v>5.5124776999999998E-3</v>
      </c>
      <c r="R1258" s="161">
        <v>5.0045211999999999E-2</v>
      </c>
      <c r="T1258" s="89">
        <f t="shared" si="253"/>
        <v>0.22716833620689653</v>
      </c>
    </row>
    <row r="1259" spans="1:20">
      <c r="A1259" s="29" t="s">
        <v>52</v>
      </c>
      <c r="B1259" s="194" t="s">
        <v>4078</v>
      </c>
      <c r="C1259" s="87">
        <f t="shared" si="249"/>
        <v>9.5371304939999998E-2</v>
      </c>
      <c r="D1259" s="90">
        <f t="shared" si="250"/>
        <v>9.0620713000000002E-3</v>
      </c>
      <c r="E1259" s="90">
        <f t="shared" si="251"/>
        <v>4.6413225000000002E-2</v>
      </c>
      <c r="F1259" s="91">
        <f t="shared" si="252"/>
        <v>2.2090536639999998E-2</v>
      </c>
      <c r="G1259" s="192">
        <v>1.7805471999999999E-2</v>
      </c>
      <c r="H1259" s="161">
        <v>2.3934456999999999E-3</v>
      </c>
      <c r="I1259" s="161">
        <v>4.1784600999999998E-2</v>
      </c>
      <c r="J1259" s="161">
        <v>5.9612948000000001E-3</v>
      </c>
      <c r="K1259" s="161">
        <v>1.3998397E-3</v>
      </c>
      <c r="L1259" s="161">
        <v>1.7009368E-3</v>
      </c>
      <c r="M1259" s="161">
        <v>2.2351783000000001E-3</v>
      </c>
      <c r="N1259" s="161">
        <v>1.4498823999999999E-3</v>
      </c>
      <c r="O1259" s="161">
        <v>2.4883583999999999E-4</v>
      </c>
      <c r="P1259" s="161">
        <v>0</v>
      </c>
      <c r="Q1259" s="161">
        <v>1.6606914000000001E-3</v>
      </c>
      <c r="R1259" s="161">
        <v>1.8731127E-2</v>
      </c>
      <c r="T1259" s="89">
        <f t="shared" si="253"/>
        <v>0.15349544827586206</v>
      </c>
    </row>
    <row r="1260" spans="1:20">
      <c r="A1260" s="29" t="s">
        <v>52</v>
      </c>
      <c r="B1260" s="194" t="s">
        <v>4079</v>
      </c>
      <c r="C1260" s="87">
        <f t="shared" si="249"/>
        <v>0.19135748338999997</v>
      </c>
      <c r="D1260" s="90">
        <f t="shared" si="250"/>
        <v>1.6900611199999999E-2</v>
      </c>
      <c r="E1260" s="90">
        <f t="shared" si="251"/>
        <v>0.1204955561</v>
      </c>
      <c r="F1260" s="91">
        <f t="shared" si="252"/>
        <v>2.623481909E-2</v>
      </c>
      <c r="G1260" s="192">
        <v>2.7726496999999999E-2</v>
      </c>
      <c r="H1260" s="161">
        <v>3.1428754E-3</v>
      </c>
      <c r="I1260" s="161">
        <v>0.11280009000000001</v>
      </c>
      <c r="J1260" s="161">
        <v>9.5369224999999995E-3</v>
      </c>
      <c r="K1260" s="161">
        <v>1.8061361000000001E-3</v>
      </c>
      <c r="L1260" s="161">
        <v>5.5575525999999997E-3</v>
      </c>
      <c r="M1260" s="161">
        <v>4.5525907000000003E-3</v>
      </c>
      <c r="N1260" s="161">
        <v>2.0147801999999999E-3</v>
      </c>
      <c r="O1260" s="161">
        <v>4.1192498999999998E-4</v>
      </c>
      <c r="P1260" s="161">
        <v>0</v>
      </c>
      <c r="Q1260" s="161">
        <v>2.2202698999999998E-3</v>
      </c>
      <c r="R1260" s="161">
        <v>2.1587843999999998E-2</v>
      </c>
      <c r="T1260" s="89">
        <f t="shared" si="253"/>
        <v>0.23902152586206896</v>
      </c>
    </row>
    <row r="1261" spans="1:20">
      <c r="A1261" s="29" t="s">
        <v>52</v>
      </c>
      <c r="B1261" s="194" t="s">
        <v>4080</v>
      </c>
      <c r="C1261" s="87">
        <f t="shared" si="249"/>
        <v>0.35880591360999992</v>
      </c>
      <c r="D1261" s="90">
        <f t="shared" si="250"/>
        <v>3.1962145400000003E-2</v>
      </c>
      <c r="E1261" s="90">
        <f t="shared" si="251"/>
        <v>0.22930129269999999</v>
      </c>
      <c r="F1261" s="91">
        <f t="shared" si="252"/>
        <v>5.1134362509999996E-2</v>
      </c>
      <c r="G1261" s="192">
        <v>4.6408113000000001E-2</v>
      </c>
      <c r="H1261" s="161">
        <v>4.8269163999999998E-3</v>
      </c>
      <c r="I1261" s="161">
        <v>0.21667682999999999</v>
      </c>
      <c r="J1261" s="161">
        <v>1.6550160000000001E-2</v>
      </c>
      <c r="K1261" s="161">
        <v>2.7569313999999999E-3</v>
      </c>
      <c r="L1261" s="161">
        <v>1.2655054000000001E-2</v>
      </c>
      <c r="M1261" s="161">
        <v>7.7975463000000004E-3</v>
      </c>
      <c r="N1261" s="161">
        <v>3.2551860000000002E-3</v>
      </c>
      <c r="O1261" s="161">
        <v>6.1253621000000003E-4</v>
      </c>
      <c r="P1261" s="161">
        <v>0</v>
      </c>
      <c r="Q1261" s="161">
        <v>2.8352452999999998E-3</v>
      </c>
      <c r="R1261" s="161">
        <v>4.4431394999999999E-2</v>
      </c>
      <c r="T1261" s="89">
        <f t="shared" si="253"/>
        <v>0.4000699396551724</v>
      </c>
    </row>
    <row r="1262" spans="1:20">
      <c r="A1262" s="29" t="s">
        <v>52</v>
      </c>
      <c r="B1262" s="194" t="s">
        <v>4081</v>
      </c>
      <c r="C1262" s="87">
        <f t="shared" si="249"/>
        <v>8.4198169550000007E-2</v>
      </c>
      <c r="D1262" s="90">
        <f t="shared" si="250"/>
        <v>7.6443750999999997E-3</v>
      </c>
      <c r="E1262" s="90">
        <f t="shared" si="251"/>
        <v>5.2596627700000002E-2</v>
      </c>
      <c r="F1262" s="91">
        <f t="shared" si="252"/>
        <v>7.7800977500000002E-3</v>
      </c>
      <c r="G1262" s="192">
        <v>1.6177068999999999E-2</v>
      </c>
      <c r="H1262" s="161">
        <v>2.0032581E-3</v>
      </c>
      <c r="I1262" s="161">
        <v>4.7828866999999997E-2</v>
      </c>
      <c r="J1262" s="161">
        <v>5.1821988999999997E-3</v>
      </c>
      <c r="K1262" s="161">
        <v>1.1715912999999999E-3</v>
      </c>
      <c r="L1262" s="161">
        <v>1.2905849000000001E-3</v>
      </c>
      <c r="M1262" s="161">
        <v>2.7645026E-3</v>
      </c>
      <c r="N1262" s="161">
        <v>1.2188871999999999E-3</v>
      </c>
      <c r="O1262" s="161">
        <v>3.1189255E-4</v>
      </c>
      <c r="P1262" s="161">
        <v>0</v>
      </c>
      <c r="Q1262" s="161">
        <v>1.9076741000000001E-3</v>
      </c>
      <c r="R1262" s="161">
        <v>4.3416438999999999E-3</v>
      </c>
      <c r="T1262" s="89">
        <f t="shared" si="253"/>
        <v>0.13945749137931032</v>
      </c>
    </row>
    <row r="1263" spans="1:20">
      <c r="A1263" s="29" t="s">
        <v>52</v>
      </c>
      <c r="B1263" s="194" t="s">
        <v>4082</v>
      </c>
      <c r="C1263" s="87">
        <f t="shared" si="249"/>
        <v>0.18785256518000001</v>
      </c>
      <c r="D1263" s="90">
        <f t="shared" si="250"/>
        <v>9.1825952999999988E-3</v>
      </c>
      <c r="E1263" s="90">
        <f t="shared" si="251"/>
        <v>0.15360369970000001</v>
      </c>
      <c r="F1263" s="91">
        <f t="shared" si="252"/>
        <v>5.3354301799999997E-3</v>
      </c>
      <c r="G1263" s="192">
        <v>1.9730839999999999E-2</v>
      </c>
      <c r="H1263" s="161">
        <v>2.7551126999999999E-3</v>
      </c>
      <c r="I1263" s="161">
        <v>0.14719135999999999</v>
      </c>
      <c r="J1263" s="161">
        <v>6.0553439999999998E-3</v>
      </c>
      <c r="K1263" s="161">
        <v>1.4227586000000001E-3</v>
      </c>
      <c r="L1263" s="161">
        <v>1.7044927E-3</v>
      </c>
      <c r="M1263" s="161">
        <v>3.6572269999999999E-3</v>
      </c>
      <c r="N1263" s="161">
        <v>1.3520992999999999E-3</v>
      </c>
      <c r="O1263" s="161">
        <v>3.4064967999999999E-4</v>
      </c>
      <c r="P1263" s="161">
        <v>0</v>
      </c>
      <c r="Q1263" s="161">
        <v>2.3295524000000001E-3</v>
      </c>
      <c r="R1263" s="161">
        <v>1.3131288000000001E-3</v>
      </c>
      <c r="T1263" s="89">
        <f t="shared" si="253"/>
        <v>0.17009344827586206</v>
      </c>
    </row>
    <row r="1264" spans="1:20">
      <c r="A1264" s="29" t="s">
        <v>52</v>
      </c>
      <c r="B1264" s="194" t="s">
        <v>4083</v>
      </c>
      <c r="C1264" s="87">
        <f t="shared" si="249"/>
        <v>0.17500478260000002</v>
      </c>
      <c r="D1264" s="90">
        <f t="shared" si="250"/>
        <v>1.7080545900000001E-2</v>
      </c>
      <c r="E1264" s="90">
        <f t="shared" si="251"/>
        <v>5.3725578600000004E-2</v>
      </c>
      <c r="F1264" s="91">
        <f t="shared" si="252"/>
        <v>5.0470396100000002E-2</v>
      </c>
      <c r="G1264" s="192">
        <v>5.3728261999999999E-2</v>
      </c>
      <c r="H1264" s="161">
        <v>7.4348675999999997E-3</v>
      </c>
      <c r="I1264" s="161">
        <v>3.8358516000000002E-2</v>
      </c>
      <c r="J1264" s="161">
        <v>5.7705578999999998E-3</v>
      </c>
      <c r="K1264" s="161">
        <v>4.4362122999999998E-3</v>
      </c>
      <c r="L1264" s="161">
        <v>6.8737757000000002E-3</v>
      </c>
      <c r="M1264" s="161">
        <v>7.9321949999999995E-3</v>
      </c>
      <c r="N1264" s="161">
        <v>6.4674112999999998E-3</v>
      </c>
      <c r="O1264" s="161">
        <v>1.8482976E-3</v>
      </c>
      <c r="P1264" s="161">
        <v>0</v>
      </c>
      <c r="Q1264" s="161">
        <v>1.7194392E-3</v>
      </c>
      <c r="R1264" s="161">
        <v>4.0435248E-2</v>
      </c>
      <c r="T1264" s="89">
        <f t="shared" si="253"/>
        <v>0.46317467241379306</v>
      </c>
    </row>
    <row r="1265" spans="1:20">
      <c r="A1265" s="29" t="s">
        <v>52</v>
      </c>
      <c r="B1265" s="194" t="s">
        <v>4084</v>
      </c>
      <c r="C1265" s="87">
        <f t="shared" si="249"/>
        <v>0.19854631415999999</v>
      </c>
      <c r="D1265" s="90">
        <f t="shared" si="250"/>
        <v>2.1353692799999997E-2</v>
      </c>
      <c r="E1265" s="90">
        <f t="shared" si="251"/>
        <v>3.6336286500000002E-2</v>
      </c>
      <c r="F1265" s="91">
        <f t="shared" si="252"/>
        <v>1.5193894859999999E-2</v>
      </c>
      <c r="G1265" s="192">
        <v>0.12566243999999999</v>
      </c>
      <c r="H1265" s="161">
        <v>1.5322163E-2</v>
      </c>
      <c r="I1265" s="161">
        <v>1.6750422000000001E-2</v>
      </c>
      <c r="J1265" s="161">
        <v>8.8512465999999995E-3</v>
      </c>
      <c r="K1265" s="161">
        <v>3.4171649999999998E-3</v>
      </c>
      <c r="L1265" s="161">
        <v>9.0852811999999998E-3</v>
      </c>
      <c r="M1265" s="161">
        <v>4.2637014999999997E-3</v>
      </c>
      <c r="N1265" s="161">
        <v>8.0745647999999996E-3</v>
      </c>
      <c r="O1265" s="161">
        <v>3.9365197000000001E-3</v>
      </c>
      <c r="P1265" s="161">
        <v>0</v>
      </c>
      <c r="Q1265" s="161">
        <v>2.5176676E-4</v>
      </c>
      <c r="R1265" s="161">
        <v>2.9310436000000001E-3</v>
      </c>
      <c r="T1265" s="89">
        <f t="shared" si="253"/>
        <v>1.083296896551724</v>
      </c>
    </row>
    <row r="1266" spans="1:20">
      <c r="A1266" s="29" t="s">
        <v>52</v>
      </c>
      <c r="B1266" s="194" t="s">
        <v>4085</v>
      </c>
      <c r="C1266" s="87">
        <f t="shared" si="249"/>
        <v>0.14171060981</v>
      </c>
      <c r="D1266" s="90">
        <f t="shared" si="250"/>
        <v>3.3331708799999998E-2</v>
      </c>
      <c r="E1266" s="90">
        <f t="shared" si="251"/>
        <v>3.9473480700000001E-2</v>
      </c>
      <c r="F1266" s="91">
        <f t="shared" si="252"/>
        <v>3.4782095309999997E-2</v>
      </c>
      <c r="G1266" s="192">
        <v>3.4123325000000003E-2</v>
      </c>
      <c r="H1266" s="161">
        <v>6.5494189999999999E-3</v>
      </c>
      <c r="I1266" s="161">
        <v>2.7606293E-2</v>
      </c>
      <c r="J1266" s="161">
        <v>5.6919778000000002E-3</v>
      </c>
      <c r="K1266" s="161">
        <v>1.2947903E-2</v>
      </c>
      <c r="L1266" s="161">
        <v>1.4691828000000001E-2</v>
      </c>
      <c r="M1266" s="161">
        <v>5.3177687000000003E-3</v>
      </c>
      <c r="N1266" s="161">
        <v>1.3693109E-2</v>
      </c>
      <c r="O1266" s="161">
        <v>1.7955165E-3</v>
      </c>
      <c r="P1266" s="161">
        <v>0</v>
      </c>
      <c r="Q1266" s="161">
        <v>6.2666781000000004E-4</v>
      </c>
      <c r="R1266" s="161">
        <v>1.8666802E-2</v>
      </c>
      <c r="T1266" s="89">
        <f t="shared" si="253"/>
        <v>0.29416659482758623</v>
      </c>
    </row>
    <row r="1267" spans="1:20">
      <c r="A1267" s="29" t="s">
        <v>52</v>
      </c>
      <c r="B1267" s="194" t="s">
        <v>4086</v>
      </c>
      <c r="C1267" s="87">
        <f t="shared" si="249"/>
        <v>0.17659728928000001</v>
      </c>
      <c r="D1267" s="90">
        <f t="shared" si="250"/>
        <v>6.4526018799999996E-3</v>
      </c>
      <c r="E1267" s="90">
        <f t="shared" si="251"/>
        <v>7.1570689600000001E-2</v>
      </c>
      <c r="F1267" s="91">
        <f t="shared" si="252"/>
        <v>8.0196179800000003E-2</v>
      </c>
      <c r="G1267" s="192">
        <v>1.8377818000000001E-2</v>
      </c>
      <c r="H1267" s="161">
        <v>2.9398126000000002E-3</v>
      </c>
      <c r="I1267" s="161">
        <v>5.7126095000000002E-2</v>
      </c>
      <c r="J1267" s="161">
        <v>3.8839674E-3</v>
      </c>
      <c r="K1267" s="161">
        <v>9.0506628000000002E-4</v>
      </c>
      <c r="L1267" s="161">
        <v>1.6635682000000001E-3</v>
      </c>
      <c r="M1267" s="161">
        <v>1.1504782E-2</v>
      </c>
      <c r="N1267" s="161">
        <v>1.9249116000000001E-3</v>
      </c>
      <c r="O1267" s="161">
        <v>5.6924920000000004E-4</v>
      </c>
      <c r="P1267" s="161">
        <v>0</v>
      </c>
      <c r="Q1267" s="161">
        <v>3.1716610000000001E-3</v>
      </c>
      <c r="R1267" s="161">
        <v>7.4530358000000005E-2</v>
      </c>
      <c r="T1267" s="89">
        <f t="shared" si="253"/>
        <v>0.15842946551724138</v>
      </c>
    </row>
    <row r="1268" spans="1:20">
      <c r="A1268" s="29" t="s">
        <v>52</v>
      </c>
      <c r="B1268" s="194" t="s">
        <v>4087</v>
      </c>
      <c r="C1268" s="87">
        <f t="shared" si="249"/>
        <v>5.4576235319999999E-2</v>
      </c>
      <c r="D1268" s="90">
        <f t="shared" si="250"/>
        <v>3.2385430599999997E-3</v>
      </c>
      <c r="E1268" s="90">
        <f t="shared" si="251"/>
        <v>2.4912780000000002E-2</v>
      </c>
      <c r="F1268" s="91">
        <f t="shared" si="252"/>
        <v>1.715786176E-2</v>
      </c>
      <c r="G1268" s="192">
        <v>9.2670505000000004E-3</v>
      </c>
      <c r="H1268" s="161">
        <v>1.1433693999999999E-3</v>
      </c>
      <c r="I1268" s="161">
        <v>2.0025574000000001E-2</v>
      </c>
      <c r="J1268" s="161">
        <v>2.1932732E-3</v>
      </c>
      <c r="K1268" s="161">
        <v>4.1119201999999998E-4</v>
      </c>
      <c r="L1268" s="161">
        <v>6.3407784000000004E-4</v>
      </c>
      <c r="M1268" s="161">
        <v>3.7438366000000002E-3</v>
      </c>
      <c r="N1268" s="161">
        <v>6.0100420999999995E-4</v>
      </c>
      <c r="O1268" s="161">
        <v>2.6216845000000001E-4</v>
      </c>
      <c r="P1268" s="161">
        <v>0</v>
      </c>
      <c r="Q1268" s="161">
        <v>1.3522320999999999E-3</v>
      </c>
      <c r="R1268" s="161">
        <v>1.4942456999999999E-2</v>
      </c>
      <c r="T1268" s="89">
        <f t="shared" si="253"/>
        <v>7.9888366379310349E-2</v>
      </c>
    </row>
    <row r="1269" spans="1:20">
      <c r="A1269" s="29" t="s">
        <v>52</v>
      </c>
      <c r="B1269" s="194" t="s">
        <v>4088</v>
      </c>
      <c r="C1269" s="87">
        <f t="shared" si="249"/>
        <v>6.4704871649999995E-2</v>
      </c>
      <c r="D1269" s="90">
        <f t="shared" si="250"/>
        <v>1.89312061E-3</v>
      </c>
      <c r="E1269" s="90">
        <f t="shared" si="251"/>
        <v>1.0828109200000002E-2</v>
      </c>
      <c r="F1269" s="91">
        <f t="shared" si="252"/>
        <v>4.4482699840000001E-2</v>
      </c>
      <c r="G1269" s="192">
        <v>7.500942E-3</v>
      </c>
      <c r="H1269" s="161">
        <v>8.3640669999999996E-4</v>
      </c>
      <c r="I1269" s="161">
        <v>8.1224033000000008E-3</v>
      </c>
      <c r="J1269" s="161">
        <v>1.2287661000000001E-3</v>
      </c>
      <c r="K1269" s="161">
        <v>2.6169319999999998E-4</v>
      </c>
      <c r="L1269" s="161">
        <v>4.0266131000000002E-4</v>
      </c>
      <c r="M1269" s="161">
        <v>1.8692991999999999E-3</v>
      </c>
      <c r="N1269" s="161">
        <v>4.1227153999999998E-4</v>
      </c>
      <c r="O1269" s="161">
        <v>5.5468922999999998E-4</v>
      </c>
      <c r="P1269" s="161">
        <v>0</v>
      </c>
      <c r="Q1269" s="161">
        <v>9.3781807000000003E-4</v>
      </c>
      <c r="R1269" s="161">
        <v>4.2577920999999998E-2</v>
      </c>
      <c r="T1269" s="89">
        <f t="shared" si="253"/>
        <v>6.4663293103448274E-2</v>
      </c>
    </row>
    <row r="1270" spans="1:20">
      <c r="A1270" s="29" t="s">
        <v>52</v>
      </c>
      <c r="B1270" s="194" t="s">
        <v>4089</v>
      </c>
      <c r="C1270" s="87">
        <f t="shared" si="249"/>
        <v>5.368222747000001E-2</v>
      </c>
      <c r="D1270" s="90">
        <f t="shared" si="250"/>
        <v>3.3572973200000004E-3</v>
      </c>
      <c r="E1270" s="90">
        <f t="shared" si="251"/>
        <v>2.6155970100000002E-2</v>
      </c>
      <c r="F1270" s="91">
        <f t="shared" si="252"/>
        <v>1.474602325E-2</v>
      </c>
      <c r="G1270" s="192">
        <v>9.4229368000000001E-3</v>
      </c>
      <c r="H1270" s="161">
        <v>1.1704636E-3</v>
      </c>
      <c r="I1270" s="161">
        <v>2.1076213E-2</v>
      </c>
      <c r="J1270" s="161">
        <v>2.2784058000000001E-3</v>
      </c>
      <c r="K1270" s="161">
        <v>4.2438760000000002E-4</v>
      </c>
      <c r="L1270" s="161">
        <v>6.5450391999999997E-4</v>
      </c>
      <c r="M1270" s="161">
        <v>3.9092935000000001E-3</v>
      </c>
      <c r="N1270" s="161">
        <v>6.1766277999999997E-4</v>
      </c>
      <c r="O1270" s="161">
        <v>2.3634896999999999E-4</v>
      </c>
      <c r="P1270" s="161">
        <v>0</v>
      </c>
      <c r="Q1270" s="161">
        <v>1.3888105E-3</v>
      </c>
      <c r="R1270" s="161">
        <v>1.2503201E-2</v>
      </c>
      <c r="T1270" s="89">
        <f t="shared" si="253"/>
        <v>8.1232213793103442E-2</v>
      </c>
    </row>
    <row r="1272" spans="1:20">
      <c r="B1272" s="1" t="s">
        <v>2875</v>
      </c>
    </row>
    <row r="1273" spans="1:20">
      <c r="A1273" t="s">
        <v>4120</v>
      </c>
      <c r="B1273" s="194" t="s">
        <v>4090</v>
      </c>
      <c r="C1273" s="87">
        <f t="shared" ref="C1273:C1302" si="254">D1273+E1273+F1273+G1273</f>
        <v>6.9007333569999999E-3</v>
      </c>
      <c r="D1273" s="90">
        <f t="shared" ref="D1273:D1302" si="255">J1273+K1273+L1273</f>
        <v>4.5818219000000001E-4</v>
      </c>
      <c r="E1273" s="90">
        <f t="shared" ref="E1273:E1302" si="256">H1273+I1273+M1273</f>
        <v>3.9084489470000002E-3</v>
      </c>
      <c r="F1273" s="91">
        <f t="shared" ref="F1273:F1302" si="257">N1273+IF(O1273="x",0,O1273)+IF(P1273="x",0,P1273)+IF(Q1273="x",0,Q1273)+R1273</f>
        <v>1.51632002E-3</v>
      </c>
      <c r="G1273" s="192">
        <v>1.0177821999999999E-3</v>
      </c>
      <c r="H1273" s="161">
        <v>1.9612954E-4</v>
      </c>
      <c r="I1273" s="161">
        <v>3.6391260999999999E-3</v>
      </c>
      <c r="J1273" s="161">
        <v>2.5684230000000001E-4</v>
      </c>
      <c r="K1273" s="161">
        <v>6.8443029999999997E-5</v>
      </c>
      <c r="L1273" s="161">
        <v>1.3289686E-4</v>
      </c>
      <c r="M1273" s="161">
        <v>7.3193306999999995E-5</v>
      </c>
      <c r="N1273" s="161">
        <v>1.0545523E-4</v>
      </c>
      <c r="O1273" s="161">
        <v>1.5575507999999999E-4</v>
      </c>
      <c r="P1273" s="161">
        <v>0</v>
      </c>
      <c r="Q1273" s="161">
        <v>3.7731221000000001E-4</v>
      </c>
      <c r="R1273" s="161">
        <v>8.7779749999999999E-4</v>
      </c>
      <c r="T1273" s="89">
        <f t="shared" ref="T1273:T1302" si="258">G1273/0.116</f>
        <v>8.7739844827586198E-3</v>
      </c>
    </row>
    <row r="1274" spans="1:20">
      <c r="A1274" t="s">
        <v>4120</v>
      </c>
      <c r="B1274" s="194" t="s">
        <v>4091</v>
      </c>
      <c r="C1274" s="87">
        <f t="shared" si="254"/>
        <v>6.9007333569999999E-3</v>
      </c>
      <c r="D1274" s="90">
        <f t="shared" si="255"/>
        <v>4.5818219000000001E-4</v>
      </c>
      <c r="E1274" s="90">
        <f t="shared" si="256"/>
        <v>3.9084489470000002E-3</v>
      </c>
      <c r="F1274" s="91">
        <f t="shared" si="257"/>
        <v>1.51632002E-3</v>
      </c>
      <c r="G1274" s="192">
        <v>1.0177821999999999E-3</v>
      </c>
      <c r="H1274" s="161">
        <v>1.9612954E-4</v>
      </c>
      <c r="I1274" s="161">
        <v>3.6391260999999999E-3</v>
      </c>
      <c r="J1274" s="161">
        <v>2.5684230000000001E-4</v>
      </c>
      <c r="K1274" s="161">
        <v>6.8443029999999997E-5</v>
      </c>
      <c r="L1274" s="161">
        <v>1.3289686E-4</v>
      </c>
      <c r="M1274" s="161">
        <v>7.3193306999999995E-5</v>
      </c>
      <c r="N1274" s="161">
        <v>1.0545523E-4</v>
      </c>
      <c r="O1274" s="161">
        <v>1.5575507999999999E-4</v>
      </c>
      <c r="P1274" s="161">
        <v>0</v>
      </c>
      <c r="Q1274" s="161">
        <v>3.7731221000000001E-4</v>
      </c>
      <c r="R1274" s="161">
        <v>8.7779749999999999E-4</v>
      </c>
      <c r="T1274" s="89">
        <f t="shared" si="258"/>
        <v>8.7739844827586198E-3</v>
      </c>
    </row>
    <row r="1275" spans="1:20">
      <c r="A1275" t="s">
        <v>52</v>
      </c>
      <c r="B1275" s="194" t="s">
        <v>4092</v>
      </c>
      <c r="C1275" s="87">
        <f t="shared" si="254"/>
        <v>0.90067231030000006</v>
      </c>
      <c r="D1275" s="90">
        <f t="shared" si="255"/>
        <v>6.8530898000000007E-2</v>
      </c>
      <c r="E1275" s="90">
        <f t="shared" si="256"/>
        <v>0.51622365020000005</v>
      </c>
      <c r="F1275" s="91">
        <f t="shared" si="257"/>
        <v>8.0965372100000002E-2</v>
      </c>
      <c r="G1275" s="192">
        <v>0.23495239000000001</v>
      </c>
      <c r="H1275" s="161">
        <v>3.2566092999999997E-2</v>
      </c>
      <c r="I1275" s="161">
        <v>0.47808357000000001</v>
      </c>
      <c r="J1275" s="161">
        <v>3.9855093000000001E-2</v>
      </c>
      <c r="K1275" s="161">
        <v>1.6111957999999999E-2</v>
      </c>
      <c r="L1275" s="161">
        <v>1.2563847E-2</v>
      </c>
      <c r="M1275" s="161">
        <v>5.5739871999999999E-3</v>
      </c>
      <c r="N1275" s="161">
        <v>1.7490055000000001E-2</v>
      </c>
      <c r="O1275" s="161">
        <v>1.2727518E-2</v>
      </c>
      <c r="P1275" s="161">
        <v>0</v>
      </c>
      <c r="Q1275" s="161">
        <v>4.7739631999999997E-2</v>
      </c>
      <c r="R1275" s="161">
        <v>3.0081671E-3</v>
      </c>
      <c r="T1275" s="89">
        <f t="shared" si="258"/>
        <v>2.0254516379310346</v>
      </c>
    </row>
    <row r="1276" spans="1:20">
      <c r="A1276" t="s">
        <v>4120</v>
      </c>
      <c r="B1276" s="194" t="s">
        <v>4093</v>
      </c>
      <c r="C1276" s="87">
        <f t="shared" si="254"/>
        <v>5.5868176599199997E-3</v>
      </c>
      <c r="D1276" s="90">
        <f t="shared" si="255"/>
        <v>6.74764326E-4</v>
      </c>
      <c r="E1276" s="90">
        <f t="shared" si="256"/>
        <v>1.2175027399999999E-3</v>
      </c>
      <c r="F1276" s="91">
        <f t="shared" si="257"/>
        <v>5.0430779392000001E-4</v>
      </c>
      <c r="G1276" s="192">
        <v>3.1902428000000001E-3</v>
      </c>
      <c r="H1276" s="161">
        <v>1.8081790000000001E-4</v>
      </c>
      <c r="I1276" s="161">
        <v>3.9938457999999998E-4</v>
      </c>
      <c r="J1276" s="161">
        <v>3.9763519000000002E-4</v>
      </c>
      <c r="K1276" s="161">
        <v>1.7913946000000001E-4</v>
      </c>
      <c r="L1276" s="161">
        <v>9.7989675999999996E-5</v>
      </c>
      <c r="M1276" s="161">
        <v>6.3730025999999998E-4</v>
      </c>
      <c r="N1276" s="161">
        <v>9.0690433000000005E-5</v>
      </c>
      <c r="O1276" s="161">
        <v>4.7714511000000002E-5</v>
      </c>
      <c r="P1276" s="161">
        <v>0</v>
      </c>
      <c r="Q1276" s="161">
        <v>8.1063991999999999E-7</v>
      </c>
      <c r="R1276" s="161">
        <v>3.6509220999999999E-4</v>
      </c>
      <c r="T1276" s="89">
        <f t="shared" si="258"/>
        <v>2.7502093103448276E-2</v>
      </c>
    </row>
    <row r="1277" spans="1:20">
      <c r="A1277" t="s">
        <v>52</v>
      </c>
      <c r="B1277" s="194" t="s">
        <v>4094</v>
      </c>
      <c r="C1277" s="87">
        <f t="shared" si="254"/>
        <v>2.6311108711999998</v>
      </c>
      <c r="D1277" s="90">
        <f t="shared" si="255"/>
        <v>0.10407066840000001</v>
      </c>
      <c r="E1277" s="90">
        <f t="shared" si="256"/>
        <v>1.793034961</v>
      </c>
      <c r="F1277" s="91">
        <f t="shared" si="257"/>
        <v>0.5052909418</v>
      </c>
      <c r="G1277" s="192">
        <v>0.22871430000000001</v>
      </c>
      <c r="H1277" s="161">
        <v>2.0216107000000001E-2</v>
      </c>
      <c r="I1277" s="161">
        <v>1.7507927000000001</v>
      </c>
      <c r="J1277" s="161">
        <v>6.3142579000000004E-2</v>
      </c>
      <c r="K1277" s="161">
        <v>9.6640744000000001E-3</v>
      </c>
      <c r="L1277" s="161">
        <v>3.1264014999999999E-2</v>
      </c>
      <c r="M1277" s="161">
        <v>2.2026153999999999E-2</v>
      </c>
      <c r="N1277" s="161">
        <v>1.4014819E-2</v>
      </c>
      <c r="O1277" s="161">
        <v>3.5412578000000002E-3</v>
      </c>
      <c r="P1277" s="161">
        <v>0</v>
      </c>
      <c r="Q1277" s="161">
        <v>0.44885027999999999</v>
      </c>
      <c r="R1277" s="161">
        <v>3.8884584999999999E-2</v>
      </c>
      <c r="T1277" s="89">
        <f t="shared" si="258"/>
        <v>1.9716750000000001</v>
      </c>
    </row>
    <row r="1278" spans="1:20">
      <c r="A1278" t="s">
        <v>52</v>
      </c>
      <c r="B1278" s="194" t="s">
        <v>4095</v>
      </c>
      <c r="C1278" s="87">
        <f t="shared" si="254"/>
        <v>0.33903546630000003</v>
      </c>
      <c r="D1278" s="90">
        <f t="shared" si="255"/>
        <v>2.3378951500000002E-2</v>
      </c>
      <c r="E1278" s="90">
        <f t="shared" si="256"/>
        <v>0.14351442360000002</v>
      </c>
      <c r="F1278" s="91">
        <f t="shared" si="257"/>
        <v>5.1970501200000005E-2</v>
      </c>
      <c r="G1278" s="192">
        <v>0.12017158999999999</v>
      </c>
      <c r="H1278" s="161">
        <v>8.3561356E-3</v>
      </c>
      <c r="I1278" s="161">
        <v>0.13216853000000001</v>
      </c>
      <c r="J1278" s="161">
        <v>1.3984537E-2</v>
      </c>
      <c r="K1278" s="161">
        <v>5.1610097000000001E-3</v>
      </c>
      <c r="L1278" s="161">
        <v>4.2334047999999999E-3</v>
      </c>
      <c r="M1278" s="161">
        <v>2.9897579999999999E-3</v>
      </c>
      <c r="N1278" s="161">
        <v>4.2709063000000002E-3</v>
      </c>
      <c r="O1278" s="161">
        <v>2.0499558999999999E-3</v>
      </c>
      <c r="P1278" s="161">
        <v>0</v>
      </c>
      <c r="Q1278" s="161">
        <v>1.1950461000000001E-2</v>
      </c>
      <c r="R1278" s="161">
        <v>3.3699178000000003E-2</v>
      </c>
      <c r="T1278" s="89">
        <f t="shared" si="258"/>
        <v>1.0359619827586206</v>
      </c>
    </row>
    <row r="1279" spans="1:20">
      <c r="A1279" t="s">
        <v>4120</v>
      </c>
      <c r="B1279" s="194" t="s">
        <v>4096</v>
      </c>
      <c r="C1279" s="87">
        <f t="shared" si="254"/>
        <v>3.3106391819999999E-3</v>
      </c>
      <c r="D1279" s="90">
        <f t="shared" si="255"/>
        <v>3.4223608199999999E-4</v>
      </c>
      <c r="E1279" s="90">
        <f t="shared" si="256"/>
        <v>5.51628265E-4</v>
      </c>
      <c r="F1279" s="91">
        <f t="shared" si="257"/>
        <v>1.8060670649999999E-3</v>
      </c>
      <c r="G1279" s="192">
        <v>6.1070777000000001E-4</v>
      </c>
      <c r="H1279" s="161">
        <v>8.3607959000000004E-5</v>
      </c>
      <c r="I1279" s="161">
        <v>4.3122893E-4</v>
      </c>
      <c r="J1279" s="161">
        <v>2.1476218E-4</v>
      </c>
      <c r="K1279" s="161">
        <v>4.3903034999999999E-5</v>
      </c>
      <c r="L1279" s="161">
        <v>8.3570867000000006E-5</v>
      </c>
      <c r="M1279" s="161">
        <v>3.6791376000000003E-5</v>
      </c>
      <c r="N1279" s="161">
        <v>8.5387410000000002E-5</v>
      </c>
      <c r="O1279" s="161">
        <v>2.9702519000000001E-5</v>
      </c>
      <c r="P1279" s="161">
        <v>0</v>
      </c>
      <c r="Q1279" s="161">
        <v>6.8765535999999996E-5</v>
      </c>
      <c r="R1279" s="161">
        <v>1.6222115999999999E-3</v>
      </c>
      <c r="T1279" s="89">
        <f t="shared" si="258"/>
        <v>5.2647221551724134E-3</v>
      </c>
    </row>
    <row r="1280" spans="1:20">
      <c r="A1280" t="s">
        <v>4120</v>
      </c>
      <c r="B1280" s="194" t="s">
        <v>4097</v>
      </c>
      <c r="C1280" s="87">
        <f t="shared" si="254"/>
        <v>3.3106391819999999E-3</v>
      </c>
      <c r="D1280" s="90">
        <f t="shared" si="255"/>
        <v>3.4223608199999999E-4</v>
      </c>
      <c r="E1280" s="90">
        <f t="shared" si="256"/>
        <v>5.51628265E-4</v>
      </c>
      <c r="F1280" s="91">
        <f t="shared" si="257"/>
        <v>1.8060670649999999E-3</v>
      </c>
      <c r="G1280" s="192">
        <v>6.1070777000000001E-4</v>
      </c>
      <c r="H1280" s="161">
        <v>8.3607959000000004E-5</v>
      </c>
      <c r="I1280" s="161">
        <v>4.3122893E-4</v>
      </c>
      <c r="J1280" s="161">
        <v>2.1476218E-4</v>
      </c>
      <c r="K1280" s="161">
        <v>4.3903034999999999E-5</v>
      </c>
      <c r="L1280" s="161">
        <v>8.3570867000000006E-5</v>
      </c>
      <c r="M1280" s="161">
        <v>3.6791376000000003E-5</v>
      </c>
      <c r="N1280" s="161">
        <v>8.5387410000000002E-5</v>
      </c>
      <c r="O1280" s="161">
        <v>2.9702519000000001E-5</v>
      </c>
      <c r="P1280" s="161">
        <v>0</v>
      </c>
      <c r="Q1280" s="161">
        <v>6.8765535999999996E-5</v>
      </c>
      <c r="R1280" s="161">
        <v>1.6222115999999999E-3</v>
      </c>
      <c r="T1280" s="89">
        <f t="shared" si="258"/>
        <v>5.2647221551724134E-3</v>
      </c>
    </row>
    <row r="1281" spans="1:20">
      <c r="A1281" t="s">
        <v>52</v>
      </c>
      <c r="B1281" s="194" t="s">
        <v>4098</v>
      </c>
      <c r="C1281" s="87">
        <f t="shared" si="254"/>
        <v>0.51639385380000002</v>
      </c>
      <c r="D1281" s="90">
        <f t="shared" si="255"/>
        <v>2.14834681E-2</v>
      </c>
      <c r="E1281" s="90">
        <f t="shared" si="256"/>
        <v>0.40860676500000004</v>
      </c>
      <c r="F1281" s="91">
        <f t="shared" si="257"/>
        <v>2.8289452699999999E-2</v>
      </c>
      <c r="G1281" s="192">
        <v>5.8014167999999998E-2</v>
      </c>
      <c r="H1281" s="161">
        <v>7.8296614E-3</v>
      </c>
      <c r="I1281" s="161">
        <v>0.39753632</v>
      </c>
      <c r="J1281" s="161">
        <v>1.3360917999999999E-2</v>
      </c>
      <c r="K1281" s="161">
        <v>3.4560886000000002E-3</v>
      </c>
      <c r="L1281" s="161">
        <v>4.6664615E-3</v>
      </c>
      <c r="M1281" s="161">
        <v>3.2407835999999999E-3</v>
      </c>
      <c r="N1281" s="161">
        <v>3.3894280999999999E-3</v>
      </c>
      <c r="O1281" s="161">
        <v>1.8793243E-3</v>
      </c>
      <c r="P1281" s="161">
        <v>0</v>
      </c>
      <c r="Q1281" s="161">
        <v>1.5921682E-2</v>
      </c>
      <c r="R1281" s="161">
        <v>7.0990183E-3</v>
      </c>
      <c r="T1281" s="89">
        <f t="shared" si="258"/>
        <v>0.50012213793103444</v>
      </c>
    </row>
    <row r="1282" spans="1:20">
      <c r="A1282" t="s">
        <v>52</v>
      </c>
      <c r="B1282" s="194" t="s">
        <v>4099</v>
      </c>
      <c r="C1282" s="87">
        <f t="shared" si="254"/>
        <v>2.8328139641999997E-2</v>
      </c>
      <c r="D1282" s="90">
        <f t="shared" si="255"/>
        <v>5.1459051500000004E-3</v>
      </c>
      <c r="E1282" s="90">
        <f t="shared" si="256"/>
        <v>6.2829525999999998E-3</v>
      </c>
      <c r="F1282" s="91">
        <f t="shared" si="257"/>
        <v>1.6524518919999998E-3</v>
      </c>
      <c r="G1282" s="192">
        <v>1.5246829999999999E-2</v>
      </c>
      <c r="H1282" s="161">
        <v>2.5696076E-3</v>
      </c>
      <c r="I1282" s="161">
        <v>2.6847505999999998E-3</v>
      </c>
      <c r="J1282" s="161">
        <v>2.5654290000000001E-3</v>
      </c>
      <c r="K1282" s="161">
        <v>1.6330965000000001E-3</v>
      </c>
      <c r="L1282" s="161">
        <v>9.4737965000000004E-4</v>
      </c>
      <c r="M1282" s="161">
        <v>1.0285944E-3</v>
      </c>
      <c r="N1282" s="161">
        <v>7.6228858999999999E-4</v>
      </c>
      <c r="O1282" s="161">
        <v>7.6181375999999996E-4</v>
      </c>
      <c r="P1282" s="161">
        <v>0</v>
      </c>
      <c r="Q1282" s="161">
        <v>1.7482862000000001E-5</v>
      </c>
      <c r="R1282" s="161">
        <v>1.1086668E-4</v>
      </c>
      <c r="T1282" s="89">
        <f t="shared" si="258"/>
        <v>0.1314381896551724</v>
      </c>
    </row>
    <row r="1283" spans="1:20">
      <c r="A1283" t="s">
        <v>4120</v>
      </c>
      <c r="B1283" s="194" t="s">
        <v>4100</v>
      </c>
      <c r="C1283" s="87">
        <f t="shared" si="254"/>
        <v>5.3236573631000009E-4</v>
      </c>
      <c r="D1283" s="90">
        <f t="shared" si="255"/>
        <v>2.1034088699999997E-5</v>
      </c>
      <c r="E1283" s="90">
        <f t="shared" si="256"/>
        <v>4.4621819330000005E-4</v>
      </c>
      <c r="F1283" s="91">
        <f t="shared" si="257"/>
        <v>1.5979523309999999E-5</v>
      </c>
      <c r="G1283" s="192">
        <v>4.9133930999999999E-5</v>
      </c>
      <c r="H1283" s="161">
        <v>6.8395673000000001E-6</v>
      </c>
      <c r="I1283" s="161">
        <v>4.2631141000000001E-4</v>
      </c>
      <c r="J1283" s="161">
        <v>1.4451493E-5</v>
      </c>
      <c r="K1283" s="161">
        <v>2.3948090999999999E-6</v>
      </c>
      <c r="L1283" s="161">
        <v>4.1877865999999996E-6</v>
      </c>
      <c r="M1283" s="161">
        <v>1.3067216E-5</v>
      </c>
      <c r="N1283" s="161">
        <v>3.0997881999999999E-6</v>
      </c>
      <c r="O1283" s="161">
        <v>7.4773920999999999E-7</v>
      </c>
      <c r="P1283" s="161">
        <v>0</v>
      </c>
      <c r="Q1283" s="161">
        <v>8.4264390999999994E-6</v>
      </c>
      <c r="R1283" s="161">
        <v>3.7055568000000001E-6</v>
      </c>
      <c r="T1283" s="89">
        <f t="shared" si="258"/>
        <v>4.2356837068965511E-4</v>
      </c>
    </row>
    <row r="1284" spans="1:20">
      <c r="A1284" t="s">
        <v>4120</v>
      </c>
      <c r="B1284" s="194" t="s">
        <v>4101</v>
      </c>
      <c r="C1284" s="87">
        <f t="shared" si="254"/>
        <v>5.3236573631000009E-4</v>
      </c>
      <c r="D1284" s="90">
        <f t="shared" si="255"/>
        <v>2.1034088699999997E-5</v>
      </c>
      <c r="E1284" s="90">
        <f t="shared" si="256"/>
        <v>4.4621819330000005E-4</v>
      </c>
      <c r="F1284" s="91">
        <f t="shared" si="257"/>
        <v>1.5979523309999999E-5</v>
      </c>
      <c r="G1284" s="192">
        <v>4.9133930999999999E-5</v>
      </c>
      <c r="H1284" s="161">
        <v>6.8395673000000001E-6</v>
      </c>
      <c r="I1284" s="161">
        <v>4.2631141000000001E-4</v>
      </c>
      <c r="J1284" s="161">
        <v>1.4451493E-5</v>
      </c>
      <c r="K1284" s="161">
        <v>2.3948090999999999E-6</v>
      </c>
      <c r="L1284" s="161">
        <v>4.1877865999999996E-6</v>
      </c>
      <c r="M1284" s="161">
        <v>1.3067216E-5</v>
      </c>
      <c r="N1284" s="161">
        <v>3.0997881999999999E-6</v>
      </c>
      <c r="O1284" s="161">
        <v>7.4773920999999999E-7</v>
      </c>
      <c r="P1284" s="161">
        <v>0</v>
      </c>
      <c r="Q1284" s="161">
        <v>8.4264390999999994E-6</v>
      </c>
      <c r="R1284" s="161">
        <v>3.7055568000000001E-6</v>
      </c>
      <c r="T1284" s="89">
        <f t="shared" si="258"/>
        <v>4.2356837068965511E-4</v>
      </c>
    </row>
    <row r="1285" spans="1:20">
      <c r="A1285" t="s">
        <v>52</v>
      </c>
      <c r="B1285" s="194" t="s">
        <v>4102</v>
      </c>
      <c r="C1285" s="87">
        <f t="shared" si="254"/>
        <v>4.0719635785E-2</v>
      </c>
      <c r="D1285" s="90">
        <f t="shared" si="255"/>
        <v>7.0012065999999996E-3</v>
      </c>
      <c r="E1285" s="90">
        <f t="shared" si="256"/>
        <v>9.2508235999999994E-3</v>
      </c>
      <c r="F1285" s="91">
        <f t="shared" si="257"/>
        <v>2.246917585E-3</v>
      </c>
      <c r="G1285" s="192">
        <v>2.2220687999999999E-2</v>
      </c>
      <c r="H1285" s="161">
        <v>3.9960487000000001E-3</v>
      </c>
      <c r="I1285" s="161">
        <v>3.9521631999999999E-3</v>
      </c>
      <c r="J1285" s="161">
        <v>3.6326491E-3</v>
      </c>
      <c r="K1285" s="161">
        <v>1.9985190999999999E-3</v>
      </c>
      <c r="L1285" s="161">
        <v>1.3700384E-3</v>
      </c>
      <c r="M1285" s="161">
        <v>1.3026117E-3</v>
      </c>
      <c r="N1285" s="161">
        <v>1.1524036E-3</v>
      </c>
      <c r="O1285" s="161">
        <v>9.3697135999999996E-4</v>
      </c>
      <c r="P1285" s="161">
        <v>0</v>
      </c>
      <c r="Q1285" s="161">
        <v>2.0679395E-5</v>
      </c>
      <c r="R1285" s="161">
        <v>1.3686323000000001E-4</v>
      </c>
      <c r="T1285" s="89">
        <f t="shared" si="258"/>
        <v>0.19155765517241377</v>
      </c>
    </row>
    <row r="1286" spans="1:20">
      <c r="A1286" t="s">
        <v>52</v>
      </c>
      <c r="B1286" s="194" t="s">
        <v>4103</v>
      </c>
      <c r="C1286" s="87">
        <f t="shared" si="254"/>
        <v>0.11563532317</v>
      </c>
      <c r="D1286" s="90">
        <f t="shared" si="255"/>
        <v>1.6950488299999997E-2</v>
      </c>
      <c r="E1286" s="90">
        <f t="shared" si="256"/>
        <v>5.2994821799999994E-2</v>
      </c>
      <c r="F1286" s="91">
        <f t="shared" si="257"/>
        <v>6.6506430700000001E-3</v>
      </c>
      <c r="G1286" s="192">
        <v>3.9039369999999997E-2</v>
      </c>
      <c r="H1286" s="161">
        <v>6.7155304999999997E-3</v>
      </c>
      <c r="I1286" s="161">
        <v>4.3186570000000001E-2</v>
      </c>
      <c r="J1286" s="161">
        <v>8.9055739999999994E-3</v>
      </c>
      <c r="K1286" s="161">
        <v>3.3133588E-3</v>
      </c>
      <c r="L1286" s="161">
        <v>4.7315554999999999E-3</v>
      </c>
      <c r="M1286" s="161">
        <v>3.0927213000000002E-3</v>
      </c>
      <c r="N1286" s="161">
        <v>3.4157818E-3</v>
      </c>
      <c r="O1286" s="161">
        <v>1.4527031999999999E-3</v>
      </c>
      <c r="P1286" s="161">
        <v>0</v>
      </c>
      <c r="Q1286" s="161">
        <v>1.5414258E-3</v>
      </c>
      <c r="R1286" s="161">
        <v>2.4073226999999999E-4</v>
      </c>
      <c r="T1286" s="89">
        <f t="shared" si="258"/>
        <v>0.33654629310344825</v>
      </c>
    </row>
    <row r="1287" spans="1:20">
      <c r="A1287" t="s">
        <v>52</v>
      </c>
      <c r="B1287" s="194" t="s">
        <v>4104</v>
      </c>
      <c r="C1287" s="87">
        <f t="shared" si="254"/>
        <v>1.5656644962999999</v>
      </c>
      <c r="D1287" s="90">
        <f t="shared" si="255"/>
        <v>7.7388053000000012E-2</v>
      </c>
      <c r="E1287" s="90">
        <f t="shared" si="256"/>
        <v>1.1355487399999999</v>
      </c>
      <c r="F1287" s="91">
        <f t="shared" si="257"/>
        <v>0.1147766533</v>
      </c>
      <c r="G1287" s="192">
        <v>0.23795105</v>
      </c>
      <c r="H1287" s="161">
        <v>2.0408823999999999E-2</v>
      </c>
      <c r="I1287" s="161">
        <v>1.1027121</v>
      </c>
      <c r="J1287" s="161">
        <v>4.6491717000000002E-2</v>
      </c>
      <c r="K1287" s="161">
        <v>1.0396076000000001E-2</v>
      </c>
      <c r="L1287" s="161">
        <v>2.0500259999999999E-2</v>
      </c>
      <c r="M1287" s="161">
        <v>1.2427816E-2</v>
      </c>
      <c r="N1287" s="161">
        <v>1.1652213E-2</v>
      </c>
      <c r="O1287" s="161">
        <v>4.8750132999999998E-3</v>
      </c>
      <c r="P1287" s="161">
        <v>0</v>
      </c>
      <c r="Q1287" s="161">
        <v>8.3046163000000006E-2</v>
      </c>
      <c r="R1287" s="161">
        <v>1.5203263999999999E-2</v>
      </c>
      <c r="T1287" s="89">
        <f t="shared" si="258"/>
        <v>2.0513021551724138</v>
      </c>
    </row>
    <row r="1288" spans="1:20">
      <c r="A1288" t="s">
        <v>4120</v>
      </c>
      <c r="B1288" s="194" t="s">
        <v>4105</v>
      </c>
      <c r="C1288" s="87">
        <f t="shared" si="254"/>
        <v>5.5891490948300005E-3</v>
      </c>
      <c r="D1288" s="90">
        <f t="shared" si="255"/>
        <v>6.7495588399999991E-4</v>
      </c>
      <c r="E1288" s="90">
        <f t="shared" si="256"/>
        <v>1.2175903300000001E-3</v>
      </c>
      <c r="F1288" s="91">
        <f t="shared" si="257"/>
        <v>5.0430868082999999E-4</v>
      </c>
      <c r="G1288" s="192">
        <v>3.1922942000000001E-3</v>
      </c>
      <c r="H1288" s="161">
        <v>1.8082973000000001E-4</v>
      </c>
      <c r="I1288" s="161">
        <v>3.9946004999999999E-4</v>
      </c>
      <c r="J1288" s="161">
        <v>3.9775869000000002E-4</v>
      </c>
      <c r="K1288" s="161">
        <v>1.7920225999999999E-4</v>
      </c>
      <c r="L1288" s="161">
        <v>9.7994934000000006E-5</v>
      </c>
      <c r="M1288" s="161">
        <v>6.3730055000000001E-4</v>
      </c>
      <c r="N1288" s="161">
        <v>9.0690947999999994E-5</v>
      </c>
      <c r="O1288" s="161">
        <v>4.7714635999999997E-5</v>
      </c>
      <c r="P1288" s="161">
        <v>0</v>
      </c>
      <c r="Q1288" s="161">
        <v>8.1071682999999998E-7</v>
      </c>
      <c r="R1288" s="161">
        <v>3.6509238000000002E-4</v>
      </c>
      <c r="T1288" s="89">
        <f t="shared" si="258"/>
        <v>2.7519777586206898E-2</v>
      </c>
    </row>
    <row r="1289" spans="1:20">
      <c r="A1289" t="s">
        <v>52</v>
      </c>
      <c r="B1289" s="194" t="s">
        <v>4106</v>
      </c>
      <c r="C1289" s="87">
        <f t="shared" si="254"/>
        <v>0.58816238740000004</v>
      </c>
      <c r="D1289" s="90">
        <f t="shared" si="255"/>
        <v>3.9572385000000002E-2</v>
      </c>
      <c r="E1289" s="90">
        <f t="shared" si="256"/>
        <v>0.21986126289999999</v>
      </c>
      <c r="F1289" s="91">
        <f t="shared" si="257"/>
        <v>0.2042900795</v>
      </c>
      <c r="G1289" s="192">
        <v>0.12443866000000001</v>
      </c>
      <c r="H1289" s="161">
        <v>9.5802302999999991E-3</v>
      </c>
      <c r="I1289" s="161">
        <v>0.20669003999999999</v>
      </c>
      <c r="J1289" s="161">
        <v>2.6976845999999999E-2</v>
      </c>
      <c r="K1289" s="161">
        <v>4.8434756999999997E-3</v>
      </c>
      <c r="L1289" s="161">
        <v>7.7520632999999997E-3</v>
      </c>
      <c r="M1289" s="161">
        <v>3.5909926000000001E-3</v>
      </c>
      <c r="N1289" s="161">
        <v>7.1985141999999997E-3</v>
      </c>
      <c r="O1289" s="161">
        <v>1.2919412999999999E-3</v>
      </c>
      <c r="P1289" s="161">
        <v>0</v>
      </c>
      <c r="Q1289" s="161">
        <v>1.2282064000000001E-2</v>
      </c>
      <c r="R1289" s="161">
        <v>0.18351756</v>
      </c>
      <c r="T1289" s="89">
        <f t="shared" si="258"/>
        <v>1.0727470689655172</v>
      </c>
    </row>
    <row r="1290" spans="1:20">
      <c r="A1290" t="s">
        <v>52</v>
      </c>
      <c r="B1290" s="194" t="s">
        <v>4107</v>
      </c>
      <c r="C1290" s="87">
        <f t="shared" si="254"/>
        <v>0.74363533700000017</v>
      </c>
      <c r="D1290" s="90">
        <f t="shared" si="255"/>
        <v>2.6654968500000001E-2</v>
      </c>
      <c r="E1290" s="90">
        <f t="shared" si="256"/>
        <v>0.54518599050000005</v>
      </c>
      <c r="F1290" s="91">
        <f t="shared" si="257"/>
        <v>4.2883918E-2</v>
      </c>
      <c r="G1290" s="192">
        <v>0.12891046</v>
      </c>
      <c r="H1290" s="161">
        <v>9.8048384999999995E-3</v>
      </c>
      <c r="I1290" s="161">
        <v>0.53307590999999999</v>
      </c>
      <c r="J1290" s="161">
        <v>1.6342104999999999E-2</v>
      </c>
      <c r="K1290" s="161">
        <v>3.6189708999999999E-3</v>
      </c>
      <c r="L1290" s="161">
        <v>6.6938926000000001E-3</v>
      </c>
      <c r="M1290" s="161">
        <v>2.3052419999999999E-3</v>
      </c>
      <c r="N1290" s="161">
        <v>3.7980658E-3</v>
      </c>
      <c r="O1290" s="161">
        <v>1.3482549E-3</v>
      </c>
      <c r="P1290" s="161">
        <v>0</v>
      </c>
      <c r="Q1290" s="161">
        <v>3.5934499000000002E-2</v>
      </c>
      <c r="R1290" s="161">
        <v>1.8030983E-3</v>
      </c>
      <c r="T1290" s="89">
        <f t="shared" si="258"/>
        <v>1.1112970689655173</v>
      </c>
    </row>
    <row r="1291" spans="1:20">
      <c r="A1291" t="s">
        <v>4120</v>
      </c>
      <c r="B1291" s="194" t="s">
        <v>4108</v>
      </c>
      <c r="C1291" s="87">
        <f t="shared" si="254"/>
        <v>3.9782216395000004E-3</v>
      </c>
      <c r="D1291" s="90">
        <f t="shared" si="255"/>
        <v>2.2614981399999998E-4</v>
      </c>
      <c r="E1291" s="90">
        <f t="shared" si="256"/>
        <v>8.1135725700000002E-4</v>
      </c>
      <c r="F1291" s="91">
        <f t="shared" si="257"/>
        <v>2.0569156850000001E-4</v>
      </c>
      <c r="G1291" s="192">
        <v>2.7350230000000001E-3</v>
      </c>
      <c r="H1291" s="161">
        <v>8.0952286999999999E-5</v>
      </c>
      <c r="I1291" s="161">
        <v>1.3580497999999999E-4</v>
      </c>
      <c r="J1291" s="161">
        <v>1.3097911999999999E-4</v>
      </c>
      <c r="K1291" s="161">
        <v>4.3993667999999998E-5</v>
      </c>
      <c r="L1291" s="161">
        <v>5.1177025999999999E-5</v>
      </c>
      <c r="M1291" s="161">
        <v>5.9459998999999996E-4</v>
      </c>
      <c r="N1291" s="161">
        <v>5.4954694000000001E-5</v>
      </c>
      <c r="O1291" s="161">
        <v>3.1734896999999998E-5</v>
      </c>
      <c r="P1291" s="161">
        <v>0</v>
      </c>
      <c r="Q1291" s="161">
        <v>4.9160749999999998E-7</v>
      </c>
      <c r="R1291" s="161">
        <v>1.1851037E-4</v>
      </c>
      <c r="T1291" s="89">
        <f t="shared" si="258"/>
        <v>2.3577784482758619E-2</v>
      </c>
    </row>
    <row r="1292" spans="1:20">
      <c r="A1292" t="s">
        <v>4120</v>
      </c>
      <c r="B1292" s="194" t="s">
        <v>4109</v>
      </c>
      <c r="C1292" s="87">
        <f t="shared" si="254"/>
        <v>4.1298305676400002E-3</v>
      </c>
      <c r="D1292" s="90">
        <f t="shared" si="255"/>
        <v>3.2052211800000002E-4</v>
      </c>
      <c r="E1292" s="90">
        <f t="shared" si="256"/>
        <v>8.888727759999999E-4</v>
      </c>
      <c r="F1292" s="91">
        <f t="shared" si="257"/>
        <v>5.6119217364000002E-4</v>
      </c>
      <c r="G1292" s="192">
        <v>2.3592435000000002E-3</v>
      </c>
      <c r="H1292" s="161">
        <v>8.9711965999999998E-5</v>
      </c>
      <c r="I1292" s="161">
        <v>2.0377376E-4</v>
      </c>
      <c r="J1292" s="161">
        <v>1.8896024E-4</v>
      </c>
      <c r="K1292" s="161">
        <v>7.3516326000000004E-5</v>
      </c>
      <c r="L1292" s="161">
        <v>5.8045552000000001E-5</v>
      </c>
      <c r="M1292" s="161">
        <v>5.9538704999999997E-4</v>
      </c>
      <c r="N1292" s="161">
        <v>6.1977641000000007E-5</v>
      </c>
      <c r="O1292" s="161">
        <v>2.8656104999999999E-5</v>
      </c>
      <c r="P1292" s="161">
        <v>0</v>
      </c>
      <c r="Q1292" s="161">
        <v>4.8986763999999999E-7</v>
      </c>
      <c r="R1292" s="161">
        <v>4.7006856000000001E-4</v>
      </c>
      <c r="T1292" s="89">
        <f t="shared" si="258"/>
        <v>2.0338306034482761E-2</v>
      </c>
    </row>
    <row r="1293" spans="1:20">
      <c r="A1293" t="s">
        <v>4120</v>
      </c>
      <c r="B1293" s="194" t="s">
        <v>4110</v>
      </c>
      <c r="C1293" s="87">
        <f t="shared" si="254"/>
        <v>5.5866063689499999E-3</v>
      </c>
      <c r="D1293" s="90">
        <f t="shared" si="255"/>
        <v>6.7474696999999997E-4</v>
      </c>
      <c r="E1293" s="90">
        <f t="shared" si="256"/>
        <v>1.2174947899999998E-3</v>
      </c>
      <c r="F1293" s="91">
        <f t="shared" si="257"/>
        <v>5.0430770895000001E-4</v>
      </c>
      <c r="G1293" s="192">
        <v>3.1900569E-3</v>
      </c>
      <c r="H1293" s="161">
        <v>1.8081681999999999E-4</v>
      </c>
      <c r="I1293" s="161">
        <v>3.9937773999999999E-4</v>
      </c>
      <c r="J1293" s="161">
        <v>3.9762400000000001E-4</v>
      </c>
      <c r="K1293" s="161">
        <v>1.7913377000000001E-4</v>
      </c>
      <c r="L1293" s="161">
        <v>9.79892E-5</v>
      </c>
      <c r="M1293" s="161">
        <v>6.3730022999999999E-4</v>
      </c>
      <c r="N1293" s="161">
        <v>9.0690386000000003E-5</v>
      </c>
      <c r="O1293" s="161">
        <v>4.7714499999999999E-5</v>
      </c>
      <c r="P1293" s="161">
        <v>0</v>
      </c>
      <c r="Q1293" s="161">
        <v>8.1063295000000001E-7</v>
      </c>
      <c r="R1293" s="161">
        <v>3.6509219000000002E-4</v>
      </c>
      <c r="T1293" s="89">
        <f t="shared" si="258"/>
        <v>2.7500490517241377E-2</v>
      </c>
    </row>
    <row r="1294" spans="1:20">
      <c r="A1294" t="s">
        <v>52</v>
      </c>
      <c r="B1294" s="194" t="s">
        <v>4111</v>
      </c>
      <c r="C1294" s="87">
        <f t="shared" si="254"/>
        <v>2.0393041966999998</v>
      </c>
      <c r="D1294" s="90">
        <f t="shared" si="255"/>
        <v>0.13278340999999999</v>
      </c>
      <c r="E1294" s="90">
        <f t="shared" si="256"/>
        <v>1.3916124059999999</v>
      </c>
      <c r="F1294" s="91">
        <f t="shared" si="257"/>
        <v>0.20425534069999998</v>
      </c>
      <c r="G1294" s="192">
        <v>0.31065303999999999</v>
      </c>
      <c r="H1294" s="161">
        <v>5.6364521000000001E-2</v>
      </c>
      <c r="I1294" s="161">
        <v>1.3147546000000001</v>
      </c>
      <c r="J1294" s="161">
        <v>7.8998767999999997E-2</v>
      </c>
      <c r="K1294" s="161">
        <v>1.7304547999999999E-2</v>
      </c>
      <c r="L1294" s="161">
        <v>3.6480093999999998E-2</v>
      </c>
      <c r="M1294" s="161">
        <v>2.0493285E-2</v>
      </c>
      <c r="N1294" s="161">
        <v>2.1203222000000001E-2</v>
      </c>
      <c r="O1294" s="161">
        <v>8.8667456999999995E-3</v>
      </c>
      <c r="P1294" s="161">
        <v>0</v>
      </c>
      <c r="Q1294" s="161">
        <v>2.3708823E-2</v>
      </c>
      <c r="R1294" s="161">
        <v>0.15047654999999999</v>
      </c>
      <c r="T1294" s="89">
        <f t="shared" si="258"/>
        <v>2.6780434482758619</v>
      </c>
    </row>
    <row r="1295" spans="1:20">
      <c r="A1295" t="s">
        <v>52</v>
      </c>
      <c r="B1295" s="194" t="s">
        <v>4112</v>
      </c>
      <c r="C1295" s="87">
        <f t="shared" si="254"/>
        <v>0.67730407195999998</v>
      </c>
      <c r="D1295" s="90">
        <f t="shared" si="255"/>
        <v>2.4496638700000004E-2</v>
      </c>
      <c r="E1295" s="90">
        <f t="shared" si="256"/>
        <v>0.50287277780000006</v>
      </c>
      <c r="F1295" s="91">
        <f t="shared" si="257"/>
        <v>4.0741455459999992E-2</v>
      </c>
      <c r="G1295" s="192">
        <v>0.1091932</v>
      </c>
      <c r="H1295" s="161">
        <v>1.2228660000000001E-2</v>
      </c>
      <c r="I1295" s="161">
        <v>0.48662819000000002</v>
      </c>
      <c r="J1295" s="161">
        <v>1.5965578000000001E-2</v>
      </c>
      <c r="K1295" s="161">
        <v>5.7935130999999997E-3</v>
      </c>
      <c r="L1295" s="161">
        <v>2.7375476000000001E-3</v>
      </c>
      <c r="M1295" s="161">
        <v>4.0159278000000001E-3</v>
      </c>
      <c r="N1295" s="161">
        <v>4.0394945999999996E-3</v>
      </c>
      <c r="O1295" s="161">
        <v>2.3345293999999998E-3</v>
      </c>
      <c r="P1295" s="161">
        <v>0</v>
      </c>
      <c r="Q1295" s="161">
        <v>3.3429204999999997E-2</v>
      </c>
      <c r="R1295" s="161">
        <v>9.3822646000000002E-4</v>
      </c>
      <c r="T1295" s="89">
        <f t="shared" si="258"/>
        <v>0.94132068965517235</v>
      </c>
    </row>
    <row r="1296" spans="1:20">
      <c r="A1296" t="s">
        <v>4120</v>
      </c>
      <c r="B1296" s="194" t="s">
        <v>4113</v>
      </c>
      <c r="C1296" s="87">
        <f t="shared" si="254"/>
        <v>4.0035701171100002E-3</v>
      </c>
      <c r="D1296" s="90">
        <f t="shared" si="255"/>
        <v>2.2812060799999999E-4</v>
      </c>
      <c r="E1296" s="90">
        <f t="shared" si="256"/>
        <v>8.1237413300000005E-4</v>
      </c>
      <c r="F1296" s="91">
        <f t="shared" si="257"/>
        <v>2.0588687610999999E-4</v>
      </c>
      <c r="G1296" s="192">
        <v>2.7571885E-3</v>
      </c>
      <c r="H1296" s="161">
        <v>8.1150942999999993E-5</v>
      </c>
      <c r="I1296" s="161">
        <v>1.3658879E-4</v>
      </c>
      <c r="J1296" s="161">
        <v>1.3220465999999999E-4</v>
      </c>
      <c r="K1296" s="161">
        <v>4.4531360000000003E-5</v>
      </c>
      <c r="L1296" s="161">
        <v>5.1384588000000003E-5</v>
      </c>
      <c r="M1296" s="161">
        <v>5.9463440000000005E-4</v>
      </c>
      <c r="N1296" s="161">
        <v>5.5123459999999999E-5</v>
      </c>
      <c r="O1296" s="161">
        <v>3.1751775999999997E-5</v>
      </c>
      <c r="P1296" s="161">
        <v>0</v>
      </c>
      <c r="Q1296" s="161">
        <v>4.9606011000000004E-7</v>
      </c>
      <c r="R1296" s="161">
        <v>1.1851558E-4</v>
      </c>
      <c r="T1296" s="89">
        <f t="shared" si="258"/>
        <v>2.3768866379310343E-2</v>
      </c>
    </row>
    <row r="1297" spans="1:20">
      <c r="A1297" t="s">
        <v>4120</v>
      </c>
      <c r="B1297" s="194" t="s">
        <v>4114</v>
      </c>
      <c r="C1297" s="87">
        <f t="shared" si="254"/>
        <v>5.7411229322099997E-3</v>
      </c>
      <c r="D1297" s="90">
        <f t="shared" si="255"/>
        <v>6.5641270000000001E-4</v>
      </c>
      <c r="E1297" s="90">
        <f t="shared" si="256"/>
        <v>1.2324310600000002E-3</v>
      </c>
      <c r="F1297" s="91">
        <f t="shared" si="257"/>
        <v>6.0873967220999997E-4</v>
      </c>
      <c r="G1297" s="192">
        <v>3.2435394999999999E-3</v>
      </c>
      <c r="H1297" s="161">
        <v>1.8200523000000001E-4</v>
      </c>
      <c r="I1297" s="161">
        <v>4.2209508E-4</v>
      </c>
      <c r="J1297" s="161">
        <v>4.0419810000000002E-4</v>
      </c>
      <c r="K1297" s="161">
        <v>1.5152730000000001E-4</v>
      </c>
      <c r="L1297" s="161">
        <v>1.006873E-4</v>
      </c>
      <c r="M1297" s="161">
        <v>6.2833075000000001E-4</v>
      </c>
      <c r="N1297" s="161">
        <v>9.4578743000000001E-5</v>
      </c>
      <c r="O1297" s="161">
        <v>3.9304570999999997E-5</v>
      </c>
      <c r="P1297" s="161">
        <v>0</v>
      </c>
      <c r="Q1297" s="161">
        <v>6.8015820999999999E-7</v>
      </c>
      <c r="R1297" s="161">
        <v>4.741762E-4</v>
      </c>
      <c r="T1297" s="89">
        <f t="shared" si="258"/>
        <v>2.79615474137931E-2</v>
      </c>
    </row>
    <row r="1298" spans="1:20">
      <c r="A1298" t="s">
        <v>4120</v>
      </c>
      <c r="B1298" s="194" t="s">
        <v>4115</v>
      </c>
      <c r="C1298" s="87">
        <f t="shared" si="254"/>
        <v>4.1835840494100001E-3</v>
      </c>
      <c r="D1298" s="90">
        <f t="shared" si="255"/>
        <v>3.5310823300000003E-4</v>
      </c>
      <c r="E1298" s="90">
        <f t="shared" si="256"/>
        <v>9.2226174000000004E-4</v>
      </c>
      <c r="F1298" s="91">
        <f t="shared" si="257"/>
        <v>4.6336207641E-4</v>
      </c>
      <c r="G1298" s="192">
        <v>2.444852E-3</v>
      </c>
      <c r="H1298" s="161">
        <v>9.8718040000000002E-5</v>
      </c>
      <c r="I1298" s="161">
        <v>2.2494006999999999E-4</v>
      </c>
      <c r="J1298" s="161">
        <v>2.0980097E-4</v>
      </c>
      <c r="K1298" s="161">
        <v>8.0994259999999995E-5</v>
      </c>
      <c r="L1298" s="161">
        <v>6.2313002999999999E-5</v>
      </c>
      <c r="M1298" s="161">
        <v>5.9860363000000005E-4</v>
      </c>
      <c r="N1298" s="161">
        <v>6.5280450999999999E-5</v>
      </c>
      <c r="O1298" s="161">
        <v>2.9700742999999999E-5</v>
      </c>
      <c r="P1298" s="161">
        <v>0</v>
      </c>
      <c r="Q1298" s="161">
        <v>5.1162240999999998E-7</v>
      </c>
      <c r="R1298" s="161">
        <v>3.6786925999999999E-4</v>
      </c>
      <c r="T1298" s="89">
        <f t="shared" si="258"/>
        <v>2.1076310344827584E-2</v>
      </c>
    </row>
    <row r="1299" spans="1:20">
      <c r="A1299" t="s">
        <v>4120</v>
      </c>
      <c r="B1299" s="194" t="s">
        <v>4116</v>
      </c>
      <c r="C1299" s="87">
        <f t="shared" si="254"/>
        <v>5.8751453692099994E-3</v>
      </c>
      <c r="D1299" s="90">
        <f t="shared" si="255"/>
        <v>6.7987289999999997E-4</v>
      </c>
      <c r="E1299" s="90">
        <f t="shared" si="256"/>
        <v>1.22073439E-3</v>
      </c>
      <c r="F1299" s="91">
        <f t="shared" si="257"/>
        <v>7.9795837920999997E-4</v>
      </c>
      <c r="G1299" s="192">
        <v>3.1765796999999999E-3</v>
      </c>
      <c r="H1299" s="161">
        <v>1.8338584E-4</v>
      </c>
      <c r="I1299" s="161">
        <v>4.0168864000000002E-4</v>
      </c>
      <c r="J1299" s="161">
        <v>4.0149229999999998E-4</v>
      </c>
      <c r="K1299" s="161">
        <v>1.7824945E-4</v>
      </c>
      <c r="L1299" s="161">
        <v>1.0013115E-4</v>
      </c>
      <c r="M1299" s="161">
        <v>6.3565990999999995E-4</v>
      </c>
      <c r="N1299" s="161">
        <v>9.5559763999999994E-5</v>
      </c>
      <c r="O1299" s="161">
        <v>3.7932687000000001E-5</v>
      </c>
      <c r="P1299" s="161">
        <v>0</v>
      </c>
      <c r="Q1299" s="161">
        <v>8.5569820999999998E-7</v>
      </c>
      <c r="R1299" s="161">
        <v>6.6361022999999997E-4</v>
      </c>
      <c r="T1299" s="89">
        <f t="shared" si="258"/>
        <v>2.7384307758620687E-2</v>
      </c>
    </row>
    <row r="1300" spans="1:20">
      <c r="A1300" t="s">
        <v>4120</v>
      </c>
      <c r="B1300" s="194" t="s">
        <v>4117</v>
      </c>
      <c r="C1300" s="87">
        <f t="shared" si="254"/>
        <v>0.12349729582331</v>
      </c>
      <c r="D1300" s="90">
        <f t="shared" si="255"/>
        <v>1.7390666620000002E-4</v>
      </c>
      <c r="E1300" s="90">
        <f t="shared" si="256"/>
        <v>0.11097827934188</v>
      </c>
      <c r="F1300" s="91">
        <f t="shared" si="257"/>
        <v>6.2586796152300003E-3</v>
      </c>
      <c r="G1300" s="192">
        <v>6.0864302000000004E-3</v>
      </c>
      <c r="H1300" s="161">
        <v>1.1329888E-5</v>
      </c>
      <c r="I1300" s="161">
        <v>0.11096644</v>
      </c>
      <c r="J1300" s="161">
        <v>1.1199391000000001E-4</v>
      </c>
      <c r="K1300" s="161">
        <v>5.6551531E-5</v>
      </c>
      <c r="L1300" s="161">
        <v>5.3612252000000004E-6</v>
      </c>
      <c r="M1300" s="161">
        <v>5.0945388000000004E-7</v>
      </c>
      <c r="N1300" s="161">
        <v>1.3527976999999999E-6</v>
      </c>
      <c r="O1300" s="161">
        <v>2.0930524E-7</v>
      </c>
      <c r="P1300" s="161">
        <v>0</v>
      </c>
      <c r="Q1300" s="161">
        <v>6.2569341000000001E-3</v>
      </c>
      <c r="R1300" s="161">
        <v>1.8341228999999999E-7</v>
      </c>
      <c r="T1300" s="89">
        <f t="shared" si="258"/>
        <v>5.2469225862068966E-2</v>
      </c>
    </row>
    <row r="1301" spans="1:20">
      <c r="A1301" t="s">
        <v>4120</v>
      </c>
      <c r="B1301" s="194" t="s">
        <v>4118</v>
      </c>
      <c r="C1301" s="87">
        <f t="shared" si="254"/>
        <v>0.12349729582331</v>
      </c>
      <c r="D1301" s="90">
        <f t="shared" si="255"/>
        <v>1.7390666620000002E-4</v>
      </c>
      <c r="E1301" s="90">
        <f t="shared" si="256"/>
        <v>0.11097827934188</v>
      </c>
      <c r="F1301" s="91">
        <f t="shared" si="257"/>
        <v>6.2586796152300003E-3</v>
      </c>
      <c r="G1301" s="192">
        <v>6.0864302000000004E-3</v>
      </c>
      <c r="H1301" s="161">
        <v>1.1329888E-5</v>
      </c>
      <c r="I1301" s="161">
        <v>0.11096644</v>
      </c>
      <c r="J1301" s="161">
        <v>1.1199391000000001E-4</v>
      </c>
      <c r="K1301" s="161">
        <v>5.6551531E-5</v>
      </c>
      <c r="L1301" s="161">
        <v>5.3612252000000004E-6</v>
      </c>
      <c r="M1301" s="161">
        <v>5.0945388000000004E-7</v>
      </c>
      <c r="N1301" s="161">
        <v>1.3527976999999999E-6</v>
      </c>
      <c r="O1301" s="161">
        <v>2.0930524E-7</v>
      </c>
      <c r="P1301" s="161">
        <v>0</v>
      </c>
      <c r="Q1301" s="161">
        <v>6.2569341000000001E-3</v>
      </c>
      <c r="R1301" s="161">
        <v>1.8341228999999999E-7</v>
      </c>
      <c r="T1301" s="89">
        <f t="shared" si="258"/>
        <v>5.2469225862068966E-2</v>
      </c>
    </row>
    <row r="1302" spans="1:20">
      <c r="A1302" t="s">
        <v>52</v>
      </c>
      <c r="B1302" s="194" t="s">
        <v>4119</v>
      </c>
      <c r="C1302" s="87">
        <f t="shared" si="254"/>
        <v>0.42193517670000003</v>
      </c>
      <c r="D1302" s="90">
        <f t="shared" si="255"/>
        <v>1.8863718299999999E-2</v>
      </c>
      <c r="E1302" s="90">
        <f t="shared" si="256"/>
        <v>0.31569499740000001</v>
      </c>
      <c r="F1302" s="91">
        <f t="shared" si="257"/>
        <v>3.3972494999999998E-2</v>
      </c>
      <c r="G1302" s="192">
        <v>5.3403965999999997E-2</v>
      </c>
      <c r="H1302" s="161">
        <v>4.8172364999999997E-3</v>
      </c>
      <c r="I1302" s="161">
        <v>0.30896483000000002</v>
      </c>
      <c r="J1302" s="161">
        <v>1.3905782E-2</v>
      </c>
      <c r="K1302" s="161">
        <v>2.1592184999999998E-3</v>
      </c>
      <c r="L1302" s="161">
        <v>2.7987177999999999E-3</v>
      </c>
      <c r="M1302" s="161">
        <v>1.9129309000000001E-3</v>
      </c>
      <c r="N1302" s="161">
        <v>3.7956874E-3</v>
      </c>
      <c r="O1302" s="161">
        <v>1.456798E-3</v>
      </c>
      <c r="P1302" s="161">
        <v>0</v>
      </c>
      <c r="Q1302" s="161">
        <v>2.5732096999999999E-2</v>
      </c>
      <c r="R1302" s="161">
        <v>2.9879125999999999E-3</v>
      </c>
      <c r="T1302" s="89">
        <f t="shared" si="258"/>
        <v>0.46037901724137925</v>
      </c>
    </row>
    <row r="1304" spans="1:20">
      <c r="B1304" s="1" t="s">
        <v>4121</v>
      </c>
    </row>
    <row r="1305" spans="1:20">
      <c r="A1305" s="29" t="s">
        <v>52</v>
      </c>
      <c r="B1305" s="194" t="s">
        <v>4122</v>
      </c>
      <c r="C1305" s="87">
        <f t="shared" ref="C1305:C1316" si="259">D1305+E1305+F1305+G1305</f>
        <v>4.7969230417910002E-3</v>
      </c>
      <c r="D1305" s="90">
        <f t="shared" ref="D1305:D1316" si="260">J1305+K1305+L1305</f>
        <v>3.675483711E-3</v>
      </c>
      <c r="E1305" s="90">
        <f t="shared" ref="E1305:E1316" si="261">H1305+I1305+M1305</f>
        <v>9.9205063500000003E-4</v>
      </c>
      <c r="F1305" s="91">
        <f t="shared" ref="F1305:F1316" si="262">N1305+IF(O1305="x",0,O1305)+IF(P1305="x",0,P1305)+IF(Q1305="x",0,Q1305)+R1305</f>
        <v>1.5274155791E-5</v>
      </c>
      <c r="G1305" s="192">
        <v>1.1411454E-4</v>
      </c>
      <c r="H1305" s="161">
        <v>2.6766345000000001E-5</v>
      </c>
      <c r="I1305" s="161">
        <v>7.0261257000000003E-4</v>
      </c>
      <c r="J1305" s="161">
        <v>5.6105214000000002E-4</v>
      </c>
      <c r="K1305" s="161">
        <v>3.0778862999999998E-3</v>
      </c>
      <c r="L1305" s="161">
        <v>3.6545270999999998E-5</v>
      </c>
      <c r="M1305" s="161">
        <v>2.6267172000000002E-4</v>
      </c>
      <c r="N1305" s="161">
        <v>1.1112587E-5</v>
      </c>
      <c r="O1305" s="161">
        <v>3.2254605000000002E-6</v>
      </c>
      <c r="P1305" s="161">
        <v>0</v>
      </c>
      <c r="Q1305" s="161">
        <v>2.7858911E-8</v>
      </c>
      <c r="R1305" s="161">
        <v>9.0824938000000002E-7</v>
      </c>
      <c r="T1305" s="89">
        <f t="shared" ref="T1305:T1316" si="263">G1305/0.116</f>
        <v>9.8374603448275863E-4</v>
      </c>
    </row>
    <row r="1306" spans="1:20">
      <c r="A1306" s="29" t="s">
        <v>52</v>
      </c>
      <c r="B1306" s="194" t="s">
        <v>4123</v>
      </c>
      <c r="C1306" s="87">
        <f t="shared" si="259"/>
        <v>10.848895494000001</v>
      </c>
      <c r="D1306" s="90">
        <f t="shared" si="260"/>
        <v>0.93266236999999996</v>
      </c>
      <c r="E1306" s="90">
        <f t="shared" si="261"/>
        <v>6.2391743099999992</v>
      </c>
      <c r="F1306" s="91">
        <f t="shared" si="262"/>
        <v>0.52978241400000003</v>
      </c>
      <c r="G1306" s="192">
        <v>3.1472764</v>
      </c>
      <c r="H1306" s="161">
        <v>0.27854437999999998</v>
      </c>
      <c r="I1306" s="161">
        <v>5.5303104999999997</v>
      </c>
      <c r="J1306" s="161">
        <v>0.58283437999999999</v>
      </c>
      <c r="K1306" s="161">
        <v>0.19714497</v>
      </c>
      <c r="L1306" s="161">
        <v>0.15268302</v>
      </c>
      <c r="M1306" s="161">
        <v>0.43031943</v>
      </c>
      <c r="N1306" s="161">
        <v>6.8875495999999994E-2</v>
      </c>
      <c r="O1306" s="161">
        <v>9.2362228000000005E-2</v>
      </c>
      <c r="P1306" s="161">
        <v>0</v>
      </c>
      <c r="Q1306" s="161">
        <v>0.15202109</v>
      </c>
      <c r="R1306" s="161">
        <v>0.21652360000000001</v>
      </c>
      <c r="T1306" s="89">
        <f t="shared" si="263"/>
        <v>27.131693103448274</v>
      </c>
    </row>
    <row r="1307" spans="1:20">
      <c r="A1307" s="29" t="s">
        <v>52</v>
      </c>
      <c r="B1307" s="194" t="s">
        <v>4124</v>
      </c>
      <c r="C1307" s="87">
        <f t="shared" si="259"/>
        <v>4.5669726239999999</v>
      </c>
      <c r="D1307" s="90">
        <f t="shared" si="260"/>
        <v>0.35407923099999999</v>
      </c>
      <c r="E1307" s="90">
        <f t="shared" si="261"/>
        <v>2.8366968400000001</v>
      </c>
      <c r="F1307" s="91">
        <f t="shared" si="262"/>
        <v>0.223882953</v>
      </c>
      <c r="G1307" s="192">
        <v>1.1523136</v>
      </c>
      <c r="H1307" s="161">
        <v>8.9220279999999999E-2</v>
      </c>
      <c r="I1307" s="161">
        <v>2.5670096999999998</v>
      </c>
      <c r="J1307" s="161">
        <v>0.24456592999999999</v>
      </c>
      <c r="K1307" s="161">
        <v>5.1234276000000002E-2</v>
      </c>
      <c r="L1307" s="161">
        <v>5.8279024999999998E-2</v>
      </c>
      <c r="M1307" s="161">
        <v>0.18046686000000001</v>
      </c>
      <c r="N1307" s="161">
        <v>3.0011909E-2</v>
      </c>
      <c r="O1307" s="161">
        <v>1.7989837000000002E-2</v>
      </c>
      <c r="P1307" s="161">
        <v>0</v>
      </c>
      <c r="Q1307" s="161">
        <v>7.1794526999999997E-2</v>
      </c>
      <c r="R1307" s="161">
        <v>0.10408668</v>
      </c>
      <c r="T1307" s="89">
        <f t="shared" si="263"/>
        <v>9.9337379310344822</v>
      </c>
    </row>
    <row r="1308" spans="1:20">
      <c r="A1308" s="29" t="s">
        <v>52</v>
      </c>
      <c r="B1308" s="194" t="s">
        <v>4125</v>
      </c>
      <c r="C1308" s="87">
        <f t="shared" si="259"/>
        <v>8.8508926959999989</v>
      </c>
      <c r="D1308" s="90">
        <f t="shared" si="260"/>
        <v>0.7258213200000001</v>
      </c>
      <c r="E1308" s="90">
        <f t="shared" si="261"/>
        <v>5.2246523099999997</v>
      </c>
      <c r="F1308" s="91">
        <f t="shared" si="262"/>
        <v>0.43737856600000002</v>
      </c>
      <c r="G1308" s="192">
        <v>2.4630405</v>
      </c>
      <c r="H1308" s="161">
        <v>0.20281523000000001</v>
      </c>
      <c r="I1308" s="161">
        <v>4.6769961000000002</v>
      </c>
      <c r="J1308" s="161">
        <v>0.47349846000000001</v>
      </c>
      <c r="K1308" s="161">
        <v>0.13424247</v>
      </c>
      <c r="L1308" s="161">
        <v>0.11808038999999999</v>
      </c>
      <c r="M1308" s="161">
        <v>0.34484098000000002</v>
      </c>
      <c r="N1308" s="161">
        <v>5.6787137000000001E-2</v>
      </c>
      <c r="O1308" s="161">
        <v>5.8494988999999997E-2</v>
      </c>
      <c r="P1308" s="161">
        <v>0</v>
      </c>
      <c r="Q1308" s="161">
        <v>0.12970825</v>
      </c>
      <c r="R1308" s="161">
        <v>0.19238818999999999</v>
      </c>
      <c r="T1308" s="89">
        <f t="shared" si="263"/>
        <v>21.233107758620687</v>
      </c>
    </row>
    <row r="1309" spans="1:20">
      <c r="A1309" s="29" t="s">
        <v>52</v>
      </c>
      <c r="B1309" s="194" t="s">
        <v>4126</v>
      </c>
      <c r="C1309" s="87">
        <f t="shared" si="259"/>
        <v>10.507769873999999</v>
      </c>
      <c r="D1309" s="90">
        <f t="shared" si="260"/>
        <v>0.89080409000000005</v>
      </c>
      <c r="E1309" s="90">
        <f t="shared" si="261"/>
        <v>6.1796613399999991</v>
      </c>
      <c r="F1309" s="91">
        <f t="shared" si="262"/>
        <v>0.51207654400000002</v>
      </c>
      <c r="G1309" s="192">
        <v>2.9252278999999999</v>
      </c>
      <c r="H1309" s="161">
        <v>0.25637799999999999</v>
      </c>
      <c r="I1309" s="161">
        <v>5.5011780999999997</v>
      </c>
      <c r="J1309" s="161">
        <v>0.56076694999999999</v>
      </c>
      <c r="K1309" s="161">
        <v>0.18675954</v>
      </c>
      <c r="L1309" s="161">
        <v>0.1432776</v>
      </c>
      <c r="M1309" s="161">
        <v>0.42210523999999999</v>
      </c>
      <c r="N1309" s="161">
        <v>6.4934107000000005E-2</v>
      </c>
      <c r="O1309" s="161">
        <v>8.0881007000000005E-2</v>
      </c>
      <c r="P1309" s="161">
        <v>0</v>
      </c>
      <c r="Q1309" s="161">
        <v>0.15194158999999999</v>
      </c>
      <c r="R1309" s="161">
        <v>0.21431984000000001</v>
      </c>
      <c r="T1309" s="89">
        <f t="shared" si="263"/>
        <v>25.217481896551721</v>
      </c>
    </row>
    <row r="1310" spans="1:20">
      <c r="A1310" s="29" t="s">
        <v>52</v>
      </c>
      <c r="B1310" s="194" t="s">
        <v>4127</v>
      </c>
      <c r="C1310" s="87">
        <f t="shared" si="259"/>
        <v>4.4055939650000013</v>
      </c>
      <c r="D1310" s="90">
        <f t="shared" si="260"/>
        <v>0.334277043</v>
      </c>
      <c r="E1310" s="90">
        <f t="shared" si="261"/>
        <v>2.8085426000000004</v>
      </c>
      <c r="F1310" s="91">
        <f t="shared" si="262"/>
        <v>0.21550672200000001</v>
      </c>
      <c r="G1310" s="192">
        <v>1.0472676000000001</v>
      </c>
      <c r="H1310" s="161">
        <v>7.8733880000000006E-2</v>
      </c>
      <c r="I1310" s="161">
        <v>2.5532278000000002</v>
      </c>
      <c r="J1310" s="161">
        <v>0.23412633999999999</v>
      </c>
      <c r="K1310" s="161">
        <v>4.6321165999999997E-2</v>
      </c>
      <c r="L1310" s="161">
        <v>5.3829536999999997E-2</v>
      </c>
      <c r="M1310" s="161">
        <v>0.17658092</v>
      </c>
      <c r="N1310" s="161">
        <v>2.8147328999999999E-2</v>
      </c>
      <c r="O1310" s="161">
        <v>1.2558336999999999E-2</v>
      </c>
      <c r="P1310" s="161">
        <v>0</v>
      </c>
      <c r="Q1310" s="161">
        <v>7.1756916000000004E-2</v>
      </c>
      <c r="R1310" s="161">
        <v>0.10304414000000001</v>
      </c>
      <c r="T1310" s="89">
        <f t="shared" si="263"/>
        <v>9.0281689655172421</v>
      </c>
    </row>
    <row r="1311" spans="1:20">
      <c r="A1311" s="29" t="s">
        <v>52</v>
      </c>
      <c r="B1311" s="194" t="s">
        <v>4128</v>
      </c>
      <c r="C1311" s="87">
        <f t="shared" si="259"/>
        <v>8.5596238189999987</v>
      </c>
      <c r="D1311" s="90">
        <f t="shared" si="260"/>
        <v>0.69008077000000001</v>
      </c>
      <c r="E1311" s="90">
        <f t="shared" si="261"/>
        <v>5.1738373799999993</v>
      </c>
      <c r="F1311" s="91">
        <f t="shared" si="262"/>
        <v>0.42226046900000003</v>
      </c>
      <c r="G1311" s="192">
        <v>2.2734451999999998</v>
      </c>
      <c r="H1311" s="161">
        <v>0.18388856000000001</v>
      </c>
      <c r="I1311" s="161">
        <v>4.6521214999999998</v>
      </c>
      <c r="J1311" s="161">
        <v>0.45465625999999998</v>
      </c>
      <c r="K1311" s="161">
        <v>0.12537490000000001</v>
      </c>
      <c r="L1311" s="161">
        <v>0.11004961000000001</v>
      </c>
      <c r="M1311" s="161">
        <v>0.33782731999999999</v>
      </c>
      <c r="N1311" s="161">
        <v>5.3421797E-2</v>
      </c>
      <c r="O1311" s="161">
        <v>4.8691791999999998E-2</v>
      </c>
      <c r="P1311" s="161">
        <v>0</v>
      </c>
      <c r="Q1311" s="161">
        <v>0.12964036000000001</v>
      </c>
      <c r="R1311" s="161">
        <v>0.19050652000000001</v>
      </c>
      <c r="T1311" s="89">
        <f t="shared" si="263"/>
        <v>19.598665517241376</v>
      </c>
    </row>
    <row r="1312" spans="1:20">
      <c r="A1312" s="29" t="s">
        <v>52</v>
      </c>
      <c r="B1312" s="194" t="s">
        <v>4129</v>
      </c>
      <c r="C1312" s="87">
        <f t="shared" si="259"/>
        <v>0.131202185113</v>
      </c>
      <c r="D1312" s="90">
        <f t="shared" si="260"/>
        <v>1.6099342900000001E-2</v>
      </c>
      <c r="E1312" s="90">
        <f t="shared" si="261"/>
        <v>2.28896172E-2</v>
      </c>
      <c r="F1312" s="91">
        <f t="shared" si="262"/>
        <v>6.8099500130000008E-3</v>
      </c>
      <c r="G1312" s="192">
        <v>8.5403275000000001E-2</v>
      </c>
      <c r="H1312" s="161">
        <v>8.5255286000000003E-3</v>
      </c>
      <c r="I1312" s="161">
        <v>1.1204784000000001E-2</v>
      </c>
      <c r="J1312" s="161">
        <v>8.4874748999999999E-3</v>
      </c>
      <c r="K1312" s="161">
        <v>3.9943983999999998E-3</v>
      </c>
      <c r="L1312" s="161">
        <v>3.6174696000000001E-3</v>
      </c>
      <c r="M1312" s="161">
        <v>3.1593046000000001E-3</v>
      </c>
      <c r="N1312" s="161">
        <v>1.5159190999999999E-3</v>
      </c>
      <c r="O1312" s="161">
        <v>4.4158542000000004E-3</v>
      </c>
      <c r="P1312" s="161">
        <v>0</v>
      </c>
      <c r="Q1312" s="161">
        <v>3.0577753000000002E-5</v>
      </c>
      <c r="R1312" s="161">
        <v>8.4759896000000004E-4</v>
      </c>
      <c r="T1312" s="89">
        <f t="shared" si="263"/>
        <v>0.73623512931034485</v>
      </c>
    </row>
    <row r="1313" spans="1:20">
      <c r="A1313" s="29" t="s">
        <v>52</v>
      </c>
      <c r="B1313" s="194" t="s">
        <v>4130</v>
      </c>
      <c r="C1313" s="87">
        <f t="shared" si="259"/>
        <v>4.8077385583999994E-2</v>
      </c>
      <c r="D1313" s="90">
        <f t="shared" si="260"/>
        <v>5.2052806699999996E-3</v>
      </c>
      <c r="E1313" s="90">
        <f t="shared" si="261"/>
        <v>6.9058600000000006E-3</v>
      </c>
      <c r="F1313" s="91">
        <f t="shared" si="262"/>
        <v>2.2368789140000001E-3</v>
      </c>
      <c r="G1313" s="192">
        <v>3.3729365999999997E-2</v>
      </c>
      <c r="H1313" s="161">
        <v>2.9923162000000001E-3</v>
      </c>
      <c r="I1313" s="161">
        <v>2.8575393000000002E-3</v>
      </c>
      <c r="J1313" s="161">
        <v>2.2925546999999998E-3</v>
      </c>
      <c r="K1313" s="161">
        <v>1.9153481999999999E-3</v>
      </c>
      <c r="L1313" s="161">
        <v>9.9737776999999999E-4</v>
      </c>
      <c r="M1313" s="161">
        <v>1.0560045000000001E-3</v>
      </c>
      <c r="N1313" s="161">
        <v>5.1724458E-4</v>
      </c>
      <c r="O1313" s="161">
        <v>1.5313817999999999E-3</v>
      </c>
      <c r="P1313" s="161">
        <v>0</v>
      </c>
      <c r="Q1313" s="161">
        <v>1.8642224000000002E-5</v>
      </c>
      <c r="R1313" s="161">
        <v>1.6961031000000001E-4</v>
      </c>
      <c r="T1313" s="89">
        <f t="shared" si="263"/>
        <v>0.2907703965517241</v>
      </c>
    </row>
    <row r="1314" spans="1:20">
      <c r="A1314" s="29" t="s">
        <v>52</v>
      </c>
      <c r="B1314" s="194" t="s">
        <v>4131</v>
      </c>
      <c r="C1314" s="87">
        <f t="shared" si="259"/>
        <v>1.2967591513399999</v>
      </c>
      <c r="D1314" s="90">
        <f t="shared" si="260"/>
        <v>0.195205244</v>
      </c>
      <c r="E1314" s="90">
        <f t="shared" si="261"/>
        <v>0.25750235099999996</v>
      </c>
      <c r="F1314" s="91">
        <f t="shared" si="262"/>
        <v>6.126224634E-2</v>
      </c>
      <c r="G1314" s="192">
        <v>0.78278930999999996</v>
      </c>
      <c r="H1314" s="161">
        <v>9.6273884000000004E-2</v>
      </c>
      <c r="I1314" s="161">
        <v>0.1101515</v>
      </c>
      <c r="J1314" s="161">
        <v>7.0711798000000006E-2</v>
      </c>
      <c r="K1314" s="161">
        <v>9.2893581000000003E-2</v>
      </c>
      <c r="L1314" s="161">
        <v>3.1599864999999998E-2</v>
      </c>
      <c r="M1314" s="161">
        <v>5.1076967000000001E-2</v>
      </c>
      <c r="N1314" s="161">
        <v>6.5290506E-3</v>
      </c>
      <c r="O1314" s="161">
        <v>5.7571997E-2</v>
      </c>
      <c r="P1314" s="161">
        <v>0</v>
      </c>
      <c r="Q1314" s="161">
        <v>2.9970664E-4</v>
      </c>
      <c r="R1314" s="161">
        <v>-3.1385078999999999E-3</v>
      </c>
      <c r="T1314" s="89">
        <f t="shared" si="263"/>
        <v>6.7481837068965511</v>
      </c>
    </row>
    <row r="1315" spans="1:20">
      <c r="A1315" s="29" t="s">
        <v>52</v>
      </c>
      <c r="B1315" s="194" t="s">
        <v>4132</v>
      </c>
      <c r="C1315" s="87">
        <f t="shared" si="259"/>
        <v>0.69483779541000001</v>
      </c>
      <c r="D1315" s="90">
        <f t="shared" si="260"/>
        <v>9.614637899999999E-2</v>
      </c>
      <c r="E1315" s="90">
        <f t="shared" si="261"/>
        <v>0.117224721</v>
      </c>
      <c r="F1315" s="91">
        <f t="shared" si="262"/>
        <v>3.7334425409999997E-2</v>
      </c>
      <c r="G1315" s="192">
        <v>0.44413227</v>
      </c>
      <c r="H1315" s="161">
        <v>4.7184273999999998E-2</v>
      </c>
      <c r="I1315" s="161">
        <v>4.9014191999999998E-2</v>
      </c>
      <c r="J1315" s="161">
        <v>3.6224559000000003E-2</v>
      </c>
      <c r="K1315" s="161">
        <v>4.5227814999999998E-2</v>
      </c>
      <c r="L1315" s="161">
        <v>1.4694005E-2</v>
      </c>
      <c r="M1315" s="161">
        <v>2.1026255000000001E-2</v>
      </c>
      <c r="N1315" s="161">
        <v>3.5528646E-3</v>
      </c>
      <c r="O1315" s="161">
        <v>2.8789484000000001E-2</v>
      </c>
      <c r="P1315" s="161">
        <v>0</v>
      </c>
      <c r="Q1315" s="161">
        <v>1.6152760999999999E-4</v>
      </c>
      <c r="R1315" s="161">
        <v>4.8305492E-3</v>
      </c>
      <c r="T1315" s="89">
        <f t="shared" si="263"/>
        <v>3.8287264655172413</v>
      </c>
    </row>
    <row r="1316" spans="1:20">
      <c r="A1316" s="29" t="s">
        <v>52</v>
      </c>
      <c r="B1316" s="194" t="s">
        <v>4133</v>
      </c>
      <c r="C1316" s="87">
        <f t="shared" si="259"/>
        <v>9.9866669480000003E-2</v>
      </c>
      <c r="D1316" s="90">
        <f t="shared" si="260"/>
        <v>2.03519991E-2</v>
      </c>
      <c r="E1316" s="90">
        <f t="shared" si="261"/>
        <v>3.5228498800000001E-2</v>
      </c>
      <c r="F1316" s="91">
        <f t="shared" si="262"/>
        <v>3.5471965800000001E-3</v>
      </c>
      <c r="G1316" s="192">
        <v>4.0738974999999997E-2</v>
      </c>
      <c r="H1316" s="161">
        <v>1.4781548E-2</v>
      </c>
      <c r="I1316" s="161">
        <v>1.8437842999999999E-2</v>
      </c>
      <c r="J1316" s="161">
        <v>1.5433172E-2</v>
      </c>
      <c r="K1316" s="161">
        <v>2.9339939000000001E-3</v>
      </c>
      <c r="L1316" s="161">
        <v>1.9848332000000002E-3</v>
      </c>
      <c r="M1316" s="161">
        <v>2.0091077999999998E-3</v>
      </c>
      <c r="N1316" s="161">
        <v>1.2787503E-3</v>
      </c>
      <c r="O1316" s="161">
        <v>8.8199584999999997E-4</v>
      </c>
      <c r="P1316" s="161">
        <v>0</v>
      </c>
      <c r="Q1316" s="161">
        <v>2.1444963E-4</v>
      </c>
      <c r="R1316" s="161">
        <v>1.1720007999999999E-3</v>
      </c>
      <c r="T1316" s="89">
        <f t="shared" si="263"/>
        <v>0.35119806034482753</v>
      </c>
    </row>
    <row r="1318" spans="1:20">
      <c r="B1318" s="1" t="s">
        <v>4134</v>
      </c>
    </row>
    <row r="1319" spans="1:20">
      <c r="A1319" s="29" t="s">
        <v>52</v>
      </c>
      <c r="B1319" s="194" t="s">
        <v>4135</v>
      </c>
      <c r="C1319" s="87">
        <f t="shared" ref="C1319:C1334" si="264">D1319+E1319+F1319+G1319</f>
        <v>0.11734486540000001</v>
      </c>
      <c r="D1319" s="90">
        <f t="shared" ref="D1319:D1334" si="265">J1319+K1319+L1319</f>
        <v>7.4061756999999999E-3</v>
      </c>
      <c r="E1319" s="90">
        <f t="shared" ref="E1319:E1334" si="266">H1319+I1319+M1319</f>
        <v>3.89925567E-2</v>
      </c>
      <c r="F1319" s="91">
        <f t="shared" ref="F1319:F1334" si="267">N1319+IF(O1319="x",0,O1319)+IF(P1319="x",0,P1319)+IF(Q1319="x",0,Q1319)+R1319</f>
        <v>5.1491046000000006E-2</v>
      </c>
      <c r="G1319" s="192">
        <v>1.9455086999999999E-2</v>
      </c>
      <c r="H1319" s="161">
        <v>3.1196164000000001E-3</v>
      </c>
      <c r="I1319" s="161">
        <v>3.2285288000000002E-2</v>
      </c>
      <c r="J1319" s="161">
        <v>4.0518168999999996E-3</v>
      </c>
      <c r="K1319" s="161">
        <v>1.2575672999999999E-3</v>
      </c>
      <c r="L1319" s="161">
        <v>2.0967914999999999E-3</v>
      </c>
      <c r="M1319" s="161">
        <v>3.5876522999999999E-3</v>
      </c>
      <c r="N1319" s="161">
        <v>1.64526E-3</v>
      </c>
      <c r="O1319" s="161">
        <v>9.8834019999999995E-4</v>
      </c>
      <c r="P1319" s="161">
        <v>0</v>
      </c>
      <c r="Q1319" s="161">
        <v>2.0413658000000001E-3</v>
      </c>
      <c r="R1319" s="161">
        <v>4.6816080000000003E-2</v>
      </c>
      <c r="T1319" s="89">
        <f t="shared" ref="T1319:T1334" si="268">G1319/0.116</f>
        <v>0.16771626724137931</v>
      </c>
    </row>
    <row r="1320" spans="1:20">
      <c r="A1320" s="29" t="s">
        <v>52</v>
      </c>
      <c r="B1320" s="194" t="s">
        <v>4136</v>
      </c>
      <c r="C1320" s="87">
        <f t="shared" si="264"/>
        <v>6.170985465E-2</v>
      </c>
      <c r="D1320" s="90">
        <f t="shared" si="265"/>
        <v>4.3505607900000002E-3</v>
      </c>
      <c r="E1320" s="90">
        <f t="shared" si="266"/>
        <v>3.4189904E-2</v>
      </c>
      <c r="F1320" s="91">
        <f t="shared" si="267"/>
        <v>9.6616308599999992E-3</v>
      </c>
      <c r="G1320" s="192">
        <v>1.3507758999999999E-2</v>
      </c>
      <c r="H1320" s="161">
        <v>1.8065326E-3</v>
      </c>
      <c r="I1320" s="161">
        <v>3.0655356000000002E-2</v>
      </c>
      <c r="J1320" s="161">
        <v>2.5655332000000001E-3</v>
      </c>
      <c r="K1320" s="161">
        <v>8.3555236000000001E-4</v>
      </c>
      <c r="L1320" s="161">
        <v>9.4947523000000003E-4</v>
      </c>
      <c r="M1320" s="161">
        <v>1.7280154E-3</v>
      </c>
      <c r="N1320" s="161">
        <v>6.2907068999999997E-4</v>
      </c>
      <c r="O1320" s="161">
        <v>6.9729036999999997E-4</v>
      </c>
      <c r="P1320" s="161">
        <v>0</v>
      </c>
      <c r="Q1320" s="161">
        <v>1.5689547E-3</v>
      </c>
      <c r="R1320" s="161">
        <v>6.7663150999999998E-3</v>
      </c>
      <c r="T1320" s="89">
        <f t="shared" si="268"/>
        <v>0.11644619827586206</v>
      </c>
    </row>
    <row r="1321" spans="1:20">
      <c r="A1321" s="29" t="s">
        <v>52</v>
      </c>
      <c r="B1321" s="194" t="s">
        <v>4137</v>
      </c>
      <c r="C1321" s="87">
        <f t="shared" si="264"/>
        <v>9.3049779449999995E-2</v>
      </c>
      <c r="D1321" s="90">
        <f t="shared" si="265"/>
        <v>1.01549807E-2</v>
      </c>
      <c r="E1321" s="90">
        <f t="shared" si="266"/>
        <v>2.93061898E-2</v>
      </c>
      <c r="F1321" s="91">
        <f t="shared" si="267"/>
        <v>3.5928615949999999E-2</v>
      </c>
      <c r="G1321" s="192">
        <v>1.7659992999999999E-2</v>
      </c>
      <c r="H1321" s="161">
        <v>3.1297833999999998E-3</v>
      </c>
      <c r="I1321" s="161">
        <v>2.1497472E-2</v>
      </c>
      <c r="J1321" s="161">
        <v>5.6316179000000001E-3</v>
      </c>
      <c r="K1321" s="161">
        <v>1.7498256E-3</v>
      </c>
      <c r="L1321" s="161">
        <v>2.7735372E-3</v>
      </c>
      <c r="M1321" s="161">
        <v>4.6789344000000002E-3</v>
      </c>
      <c r="N1321" s="161">
        <v>2.2428070999999999E-3</v>
      </c>
      <c r="O1321" s="161">
        <v>8.7562225000000003E-4</v>
      </c>
      <c r="P1321" s="161">
        <v>0</v>
      </c>
      <c r="Q1321" s="161">
        <v>2.0107165999999998E-3</v>
      </c>
      <c r="R1321" s="161">
        <v>3.0799469999999999E-2</v>
      </c>
      <c r="T1321" s="89">
        <f t="shared" si="268"/>
        <v>0.15224131896551724</v>
      </c>
    </row>
    <row r="1322" spans="1:20">
      <c r="A1322" s="29" t="s">
        <v>52</v>
      </c>
      <c r="B1322" s="194" t="s">
        <v>4138</v>
      </c>
      <c r="C1322" s="87">
        <f t="shared" si="264"/>
        <v>0.51461639790000002</v>
      </c>
      <c r="D1322" s="90">
        <f t="shared" si="265"/>
        <v>3.2479814799999999E-2</v>
      </c>
      <c r="E1322" s="90">
        <f t="shared" si="266"/>
        <v>0.17100201500000001</v>
      </c>
      <c r="F1322" s="91">
        <f t="shared" si="267"/>
        <v>0.2258142031</v>
      </c>
      <c r="G1322" s="192">
        <v>8.5320364999999995E-2</v>
      </c>
      <c r="H1322" s="161">
        <v>1.3681090999999999E-2</v>
      </c>
      <c r="I1322" s="161">
        <v>0.14158725999999999</v>
      </c>
      <c r="J1322" s="161">
        <v>1.7769259999999999E-2</v>
      </c>
      <c r="K1322" s="161">
        <v>5.5150668000000002E-3</v>
      </c>
      <c r="L1322" s="161">
        <v>9.1954879999999999E-3</v>
      </c>
      <c r="M1322" s="161">
        <v>1.5733664000000001E-2</v>
      </c>
      <c r="N1322" s="161">
        <v>7.2152945999999999E-3</v>
      </c>
      <c r="O1322" s="161">
        <v>4.3343701000000002E-3</v>
      </c>
      <c r="P1322" s="161">
        <v>0</v>
      </c>
      <c r="Q1322" s="161">
        <v>8.9524184000000003E-3</v>
      </c>
      <c r="R1322" s="161">
        <v>0.20531211999999999</v>
      </c>
      <c r="T1322" s="89">
        <f t="shared" si="268"/>
        <v>0.73552038793103436</v>
      </c>
    </row>
    <row r="1323" spans="1:20">
      <c r="A1323" s="29" t="s">
        <v>52</v>
      </c>
      <c r="B1323" s="194" t="s">
        <v>4139</v>
      </c>
      <c r="C1323" s="87">
        <f t="shared" si="264"/>
        <v>0.26965651079999997</v>
      </c>
      <c r="D1323" s="90">
        <f t="shared" si="265"/>
        <v>1.9010853600000002E-2</v>
      </c>
      <c r="E1323" s="90">
        <f t="shared" si="266"/>
        <v>0.14940126349999999</v>
      </c>
      <c r="F1323" s="91">
        <f t="shared" si="267"/>
        <v>4.2218890699999997E-2</v>
      </c>
      <c r="G1323" s="192">
        <v>5.9025503E-2</v>
      </c>
      <c r="H1323" s="161">
        <v>7.8940920000000001E-3</v>
      </c>
      <c r="I1323" s="161">
        <v>0.13395618000000001</v>
      </c>
      <c r="J1323" s="161">
        <v>1.1210733000000001E-2</v>
      </c>
      <c r="K1323" s="161">
        <v>3.6511531999999999E-3</v>
      </c>
      <c r="L1323" s="161">
        <v>4.1489674000000001E-3</v>
      </c>
      <c r="M1323" s="161">
        <v>7.5509914999999997E-3</v>
      </c>
      <c r="N1323" s="161">
        <v>2.7488803000000001E-3</v>
      </c>
      <c r="O1323" s="161">
        <v>3.0469831000000001E-3</v>
      </c>
      <c r="P1323" s="161">
        <v>0</v>
      </c>
      <c r="Q1323" s="161">
        <v>6.8559362999999996E-3</v>
      </c>
      <c r="R1323" s="161">
        <v>2.9567091E-2</v>
      </c>
      <c r="T1323" s="89">
        <f t="shared" si="268"/>
        <v>0.50884054310344828</v>
      </c>
    </row>
    <row r="1324" spans="1:20">
      <c r="A1324" s="29" t="s">
        <v>52</v>
      </c>
      <c r="B1324" s="194" t="s">
        <v>4140</v>
      </c>
      <c r="C1324" s="87">
        <f t="shared" si="264"/>
        <v>2.4557133479999997</v>
      </c>
      <c r="D1324" s="90">
        <f t="shared" si="265"/>
        <v>0.154991399</v>
      </c>
      <c r="E1324" s="90">
        <f t="shared" si="266"/>
        <v>0.81600963800000004</v>
      </c>
      <c r="F1324" s="91">
        <f t="shared" si="267"/>
        <v>1.0775695109999999</v>
      </c>
      <c r="G1324" s="192">
        <v>0.40714280000000003</v>
      </c>
      <c r="H1324" s="161">
        <v>6.5285205999999998E-2</v>
      </c>
      <c r="I1324" s="161">
        <v>0.67564449000000004</v>
      </c>
      <c r="J1324" s="161">
        <v>8.4793663000000005E-2</v>
      </c>
      <c r="K1324" s="161">
        <v>2.6317512000000001E-2</v>
      </c>
      <c r="L1324" s="161">
        <v>4.3880224000000002E-2</v>
      </c>
      <c r="M1324" s="161">
        <v>7.5079941999999997E-2</v>
      </c>
      <c r="N1324" s="161">
        <v>3.4430878999999998E-2</v>
      </c>
      <c r="O1324" s="161">
        <v>2.068331E-2</v>
      </c>
      <c r="P1324" s="161">
        <v>0</v>
      </c>
      <c r="Q1324" s="161">
        <v>4.2720312000000003E-2</v>
      </c>
      <c r="R1324" s="161">
        <v>0.97973500999999996</v>
      </c>
      <c r="T1324" s="89">
        <f t="shared" si="268"/>
        <v>3.5098517241379312</v>
      </c>
    </row>
    <row r="1325" spans="1:20">
      <c r="A1325" s="29" t="s">
        <v>52</v>
      </c>
      <c r="B1325" s="194" t="s">
        <v>4141</v>
      </c>
      <c r="C1325" s="87">
        <f t="shared" si="264"/>
        <v>1.28228271</v>
      </c>
      <c r="D1325" s="90">
        <f t="shared" si="265"/>
        <v>9.0401263000000009E-2</v>
      </c>
      <c r="E1325" s="90">
        <f t="shared" si="266"/>
        <v>0.71043957199999996</v>
      </c>
      <c r="F1325" s="91">
        <f t="shared" si="267"/>
        <v>0.20076116499999999</v>
      </c>
      <c r="G1325" s="192">
        <v>0.28068071</v>
      </c>
      <c r="H1325" s="161">
        <v>3.7538338999999997E-2</v>
      </c>
      <c r="I1325" s="161">
        <v>0.63699441999999995</v>
      </c>
      <c r="J1325" s="161">
        <v>5.3309781000000001E-2</v>
      </c>
      <c r="K1325" s="161">
        <v>1.7362127000000002E-2</v>
      </c>
      <c r="L1325" s="161">
        <v>1.9729355000000001E-2</v>
      </c>
      <c r="M1325" s="161">
        <v>3.5906813000000003E-2</v>
      </c>
      <c r="N1325" s="161">
        <v>1.3071599E-2</v>
      </c>
      <c r="O1325" s="161">
        <v>1.4489151E-2</v>
      </c>
      <c r="P1325" s="161">
        <v>0</v>
      </c>
      <c r="Q1325" s="161">
        <v>3.2601655E-2</v>
      </c>
      <c r="R1325" s="161">
        <v>0.14059875999999999</v>
      </c>
      <c r="T1325" s="89">
        <f t="shared" si="268"/>
        <v>2.4196612931034482</v>
      </c>
    </row>
    <row r="1326" spans="1:20">
      <c r="A1326" s="29" t="s">
        <v>52</v>
      </c>
      <c r="B1326" s="194" t="s">
        <v>4142</v>
      </c>
      <c r="C1326" s="87">
        <f t="shared" si="264"/>
        <v>1.6467724819999998</v>
      </c>
      <c r="D1326" s="90">
        <f t="shared" si="265"/>
        <v>0.10393540900000001</v>
      </c>
      <c r="E1326" s="90">
        <f t="shared" si="266"/>
        <v>0.54720646699999997</v>
      </c>
      <c r="F1326" s="91">
        <f t="shared" si="267"/>
        <v>0.72260543599999993</v>
      </c>
      <c r="G1326" s="192">
        <v>0.27302516999999998</v>
      </c>
      <c r="H1326" s="161">
        <v>4.3779490999999997E-2</v>
      </c>
      <c r="I1326" s="161">
        <v>0.45307924999999999</v>
      </c>
      <c r="J1326" s="161">
        <v>5.6861633000000002E-2</v>
      </c>
      <c r="K1326" s="161">
        <v>1.7648213999999999E-2</v>
      </c>
      <c r="L1326" s="161">
        <v>2.9425561999999999E-2</v>
      </c>
      <c r="M1326" s="161">
        <v>5.0347726000000002E-2</v>
      </c>
      <c r="N1326" s="161">
        <v>2.3088943000000001E-2</v>
      </c>
      <c r="O1326" s="161">
        <v>1.3869984E-2</v>
      </c>
      <c r="P1326" s="161">
        <v>0</v>
      </c>
      <c r="Q1326" s="161">
        <v>2.8647738999999998E-2</v>
      </c>
      <c r="R1326" s="161">
        <v>0.65699876999999995</v>
      </c>
      <c r="T1326" s="89">
        <f t="shared" si="268"/>
        <v>2.3536652586206892</v>
      </c>
    </row>
    <row r="1327" spans="1:20">
      <c r="A1327" s="29" t="s">
        <v>52</v>
      </c>
      <c r="B1327" s="194" t="s">
        <v>4143</v>
      </c>
      <c r="C1327" s="87">
        <f t="shared" si="264"/>
        <v>0.86087524010000005</v>
      </c>
      <c r="D1327" s="90">
        <f t="shared" si="265"/>
        <v>6.0691928999999999E-2</v>
      </c>
      <c r="E1327" s="90">
        <f t="shared" si="266"/>
        <v>0.476961778</v>
      </c>
      <c r="F1327" s="91">
        <f t="shared" si="267"/>
        <v>0.1347833131</v>
      </c>
      <c r="G1327" s="192">
        <v>0.18843821999999999</v>
      </c>
      <c r="H1327" s="161">
        <v>2.5201795999999999E-2</v>
      </c>
      <c r="I1327" s="161">
        <v>0.42765353</v>
      </c>
      <c r="J1327" s="161">
        <v>3.5790135000000001E-2</v>
      </c>
      <c r="K1327" s="161">
        <v>1.1656264E-2</v>
      </c>
      <c r="L1327" s="161">
        <v>1.324553E-2</v>
      </c>
      <c r="M1327" s="161">
        <v>2.4106452E-2</v>
      </c>
      <c r="N1327" s="161">
        <v>8.7757682000000007E-3</v>
      </c>
      <c r="O1327" s="161">
        <v>9.7274579E-3</v>
      </c>
      <c r="P1327" s="161">
        <v>0</v>
      </c>
      <c r="Q1327" s="161">
        <v>2.1887495999999999E-2</v>
      </c>
      <c r="R1327" s="161">
        <v>9.4392590999999998E-2</v>
      </c>
      <c r="T1327" s="89">
        <f t="shared" si="268"/>
        <v>1.6244674137931032</v>
      </c>
    </row>
    <row r="1328" spans="1:20">
      <c r="A1328" s="29" t="s">
        <v>52</v>
      </c>
      <c r="B1328" s="194" t="s">
        <v>4144</v>
      </c>
      <c r="C1328" s="87">
        <f t="shared" si="264"/>
        <v>1.0242753432</v>
      </c>
      <c r="D1328" s="90">
        <f t="shared" si="265"/>
        <v>0.11178421200000001</v>
      </c>
      <c r="E1328" s="90">
        <f t="shared" si="266"/>
        <v>0.322597299</v>
      </c>
      <c r="F1328" s="91">
        <f t="shared" si="267"/>
        <v>0.39549578219999998</v>
      </c>
      <c r="G1328" s="192">
        <v>0.19439804999999999</v>
      </c>
      <c r="H1328" s="161">
        <v>3.4452096000000001E-2</v>
      </c>
      <c r="I1328" s="161">
        <v>0.23664033000000001</v>
      </c>
      <c r="J1328" s="161">
        <v>6.1991842999999998E-2</v>
      </c>
      <c r="K1328" s="161">
        <v>1.9261766999999999E-2</v>
      </c>
      <c r="L1328" s="161">
        <v>3.0530602E-2</v>
      </c>
      <c r="M1328" s="161">
        <v>5.1504873E-2</v>
      </c>
      <c r="N1328" s="161">
        <v>2.4688419999999999E-2</v>
      </c>
      <c r="O1328" s="161">
        <v>9.6386931999999995E-3</v>
      </c>
      <c r="P1328" s="161">
        <v>0</v>
      </c>
      <c r="Q1328" s="161">
        <v>2.2133608999999999E-2</v>
      </c>
      <c r="R1328" s="161">
        <v>0.33903506</v>
      </c>
      <c r="T1328" s="89">
        <f t="shared" si="268"/>
        <v>1.6758452586206896</v>
      </c>
    </row>
    <row r="1329" spans="1:20">
      <c r="A1329" s="29" t="s">
        <v>52</v>
      </c>
      <c r="B1329" s="194" t="s">
        <v>4145</v>
      </c>
      <c r="C1329" s="87">
        <f t="shared" si="264"/>
        <v>1.4287795562000001</v>
      </c>
      <c r="D1329" s="90">
        <f t="shared" si="265"/>
        <v>0.134010923</v>
      </c>
      <c r="E1329" s="90">
        <f t="shared" si="266"/>
        <v>0.402744135</v>
      </c>
      <c r="F1329" s="91">
        <f t="shared" si="267"/>
        <v>0.69702352820000002</v>
      </c>
      <c r="G1329" s="192">
        <v>0.19500097</v>
      </c>
      <c r="H1329" s="161">
        <v>3.7588407999999997E-2</v>
      </c>
      <c r="I1329" s="161">
        <v>0.35030709999999998</v>
      </c>
      <c r="J1329" s="161">
        <v>4.7995794000000001E-2</v>
      </c>
      <c r="K1329" s="161">
        <v>2.825051E-2</v>
      </c>
      <c r="L1329" s="161">
        <v>5.7764619000000003E-2</v>
      </c>
      <c r="M1329" s="161">
        <v>1.4848627E-2</v>
      </c>
      <c r="N1329" s="161">
        <v>2.6477816000000001E-2</v>
      </c>
      <c r="O1329" s="161">
        <v>6.3516001999999998E-3</v>
      </c>
      <c r="P1329" s="161">
        <v>0</v>
      </c>
      <c r="Q1329" s="161">
        <v>1.2926811999999999E-2</v>
      </c>
      <c r="R1329" s="161">
        <v>0.65126729999999999</v>
      </c>
      <c r="T1329" s="89">
        <f t="shared" si="268"/>
        <v>1.681042844827586</v>
      </c>
    </row>
    <row r="1330" spans="1:20">
      <c r="A1330" s="29" t="s">
        <v>52</v>
      </c>
      <c r="B1330" s="194" t="s">
        <v>4146</v>
      </c>
      <c r="C1330" s="87">
        <f t="shared" si="264"/>
        <v>2.3795862240000001</v>
      </c>
      <c r="D1330" s="90">
        <f t="shared" si="265"/>
        <v>0.150186665</v>
      </c>
      <c r="E1330" s="90">
        <f t="shared" si="266"/>
        <v>0.79071333700000013</v>
      </c>
      <c r="F1330" s="91">
        <f t="shared" si="267"/>
        <v>1.044164852</v>
      </c>
      <c r="G1330" s="192">
        <v>0.39452136999999998</v>
      </c>
      <c r="H1330" s="161">
        <v>6.3261364E-2</v>
      </c>
      <c r="I1330" s="161">
        <v>0.65469951000000004</v>
      </c>
      <c r="J1330" s="161">
        <v>8.2165058999999999E-2</v>
      </c>
      <c r="K1330" s="161">
        <v>2.5501669000000001E-2</v>
      </c>
      <c r="L1330" s="161">
        <v>4.2519937000000001E-2</v>
      </c>
      <c r="M1330" s="161">
        <v>7.2752463000000003E-2</v>
      </c>
      <c r="N1330" s="161">
        <v>3.3363522E-2</v>
      </c>
      <c r="O1330" s="161">
        <v>2.0042127E-2</v>
      </c>
      <c r="P1330" s="161">
        <v>0</v>
      </c>
      <c r="Q1330" s="161">
        <v>4.1395982999999997E-2</v>
      </c>
      <c r="R1330" s="161">
        <v>0.94936321999999995</v>
      </c>
      <c r="T1330" s="89">
        <f t="shared" si="268"/>
        <v>3.4010462931034477</v>
      </c>
    </row>
    <row r="1331" spans="1:20">
      <c r="A1331" s="29" t="s">
        <v>52</v>
      </c>
      <c r="B1331" s="194" t="s">
        <v>4147</v>
      </c>
      <c r="C1331" s="87">
        <f t="shared" si="264"/>
        <v>0.7793073144999999</v>
      </c>
      <c r="D1331" s="90">
        <f t="shared" si="265"/>
        <v>5.4941367999999997E-2</v>
      </c>
      <c r="E1331" s="90">
        <f t="shared" si="266"/>
        <v>0.43176965199999995</v>
      </c>
      <c r="F1331" s="91">
        <f t="shared" si="267"/>
        <v>0.12201259449999999</v>
      </c>
      <c r="G1331" s="192">
        <v>0.1705837</v>
      </c>
      <c r="H1331" s="161">
        <v>2.2813926000000002E-2</v>
      </c>
      <c r="I1331" s="161">
        <v>0.38713335999999998</v>
      </c>
      <c r="J1331" s="161">
        <v>3.2399019000000001E-2</v>
      </c>
      <c r="K1331" s="161">
        <v>1.0551833E-2</v>
      </c>
      <c r="L1331" s="161">
        <v>1.1990516E-2</v>
      </c>
      <c r="M1331" s="161">
        <v>2.1822365999999999E-2</v>
      </c>
      <c r="N1331" s="161">
        <v>7.9442642000000004E-3</v>
      </c>
      <c r="O1331" s="161">
        <v>8.8057812999999992E-3</v>
      </c>
      <c r="P1331" s="161">
        <v>0</v>
      </c>
      <c r="Q1331" s="161">
        <v>1.9813655999999999E-2</v>
      </c>
      <c r="R1331" s="161">
        <v>8.5448892999999998E-2</v>
      </c>
      <c r="T1331" s="89">
        <f t="shared" si="268"/>
        <v>1.4705491379310345</v>
      </c>
    </row>
    <row r="1332" spans="1:20">
      <c r="A1332" s="29" t="s">
        <v>52</v>
      </c>
      <c r="B1332" s="194" t="s">
        <v>4148</v>
      </c>
      <c r="C1332" s="87">
        <f t="shared" si="264"/>
        <v>0.15893170502000001</v>
      </c>
      <c r="D1332" s="90">
        <f t="shared" si="265"/>
        <v>1.4906837500000001E-2</v>
      </c>
      <c r="E1332" s="90">
        <f t="shared" si="266"/>
        <v>4.47996414E-2</v>
      </c>
      <c r="F1332" s="91">
        <f t="shared" si="267"/>
        <v>7.7534100120000005E-2</v>
      </c>
      <c r="G1332" s="192">
        <v>2.1691126000000002E-2</v>
      </c>
      <c r="H1332" s="161">
        <v>4.1811836999999996E-3</v>
      </c>
      <c r="I1332" s="161">
        <v>3.8966755999999998E-2</v>
      </c>
      <c r="J1332" s="161">
        <v>5.3388595999999998E-3</v>
      </c>
      <c r="K1332" s="161">
        <v>3.1424733999999999E-3</v>
      </c>
      <c r="L1332" s="161">
        <v>6.4255045E-3</v>
      </c>
      <c r="M1332" s="161">
        <v>1.6517017E-3</v>
      </c>
      <c r="N1332" s="161">
        <v>2.9452860000000001E-3</v>
      </c>
      <c r="O1332" s="161">
        <v>7.0652651999999995E-4</v>
      </c>
      <c r="P1332" s="161">
        <v>0</v>
      </c>
      <c r="Q1332" s="161">
        <v>1.4379265999999999E-3</v>
      </c>
      <c r="R1332" s="161">
        <v>7.2444360999999999E-2</v>
      </c>
      <c r="T1332" s="89">
        <f t="shared" si="268"/>
        <v>0.18699246551724139</v>
      </c>
    </row>
    <row r="1333" spans="1:20">
      <c r="A1333" s="29" t="s">
        <v>52</v>
      </c>
      <c r="B1333" s="194" t="s">
        <v>4149</v>
      </c>
      <c r="C1333" s="87">
        <f t="shared" si="264"/>
        <v>1.0048603730400001E-2</v>
      </c>
      <c r="D1333" s="90">
        <f t="shared" si="265"/>
        <v>1.4750945100000001E-3</v>
      </c>
      <c r="E1333" s="90">
        <f t="shared" si="266"/>
        <v>2.32521332E-3</v>
      </c>
      <c r="F1333" s="91">
        <f t="shared" si="267"/>
        <v>7.7415840039999999E-4</v>
      </c>
      <c r="G1333" s="192">
        <v>5.4741375000000002E-3</v>
      </c>
      <c r="H1333" s="161">
        <v>1.1100687999999999E-3</v>
      </c>
      <c r="I1333" s="161">
        <v>7.9648071999999996E-4</v>
      </c>
      <c r="J1333" s="161">
        <v>5.9828273000000001E-4</v>
      </c>
      <c r="K1333" s="161">
        <v>4.9459039000000001E-4</v>
      </c>
      <c r="L1333" s="161">
        <v>3.8222138999999999E-4</v>
      </c>
      <c r="M1333" s="161">
        <v>4.186638E-4</v>
      </c>
      <c r="N1333" s="161">
        <v>7.1212304999999996E-5</v>
      </c>
      <c r="O1333" s="161">
        <v>6.3912034000000002E-4</v>
      </c>
      <c r="P1333" s="161">
        <v>0</v>
      </c>
      <c r="Q1333" s="161">
        <v>3.4526874E-6</v>
      </c>
      <c r="R1333" s="161">
        <v>6.0373067999999999E-5</v>
      </c>
      <c r="T1333" s="89">
        <f t="shared" si="268"/>
        <v>4.7190840517241379E-2</v>
      </c>
    </row>
    <row r="1334" spans="1:20">
      <c r="A1334" s="29" t="s">
        <v>52</v>
      </c>
      <c r="B1334" s="194" t="s">
        <v>4150</v>
      </c>
      <c r="C1334" s="87">
        <f t="shared" si="264"/>
        <v>1.0048603730400001E-2</v>
      </c>
      <c r="D1334" s="90">
        <f t="shared" si="265"/>
        <v>1.4750945100000001E-3</v>
      </c>
      <c r="E1334" s="90">
        <f t="shared" si="266"/>
        <v>2.32521332E-3</v>
      </c>
      <c r="F1334" s="91">
        <f t="shared" si="267"/>
        <v>7.7415840039999999E-4</v>
      </c>
      <c r="G1334" s="192">
        <v>5.4741375000000002E-3</v>
      </c>
      <c r="H1334" s="161">
        <v>1.1100687999999999E-3</v>
      </c>
      <c r="I1334" s="161">
        <v>7.9648071999999996E-4</v>
      </c>
      <c r="J1334" s="161">
        <v>5.9828273000000001E-4</v>
      </c>
      <c r="K1334" s="161">
        <v>4.9459039000000001E-4</v>
      </c>
      <c r="L1334" s="161">
        <v>3.8222138999999999E-4</v>
      </c>
      <c r="M1334" s="161">
        <v>4.186638E-4</v>
      </c>
      <c r="N1334" s="161">
        <v>7.1212304999999996E-5</v>
      </c>
      <c r="O1334" s="161">
        <v>6.3912034000000002E-4</v>
      </c>
      <c r="P1334" s="161">
        <v>0</v>
      </c>
      <c r="Q1334" s="161">
        <v>3.4526874E-6</v>
      </c>
      <c r="R1334" s="161">
        <v>6.0373067999999999E-5</v>
      </c>
      <c r="T1334" s="89">
        <f t="shared" si="268"/>
        <v>4.7190840517241379E-2</v>
      </c>
    </row>
    <row r="1336" spans="1:20">
      <c r="B1336" s="1" t="s">
        <v>4151</v>
      </c>
    </row>
    <row r="1337" spans="1:20">
      <c r="A1337" s="29" t="s">
        <v>52</v>
      </c>
      <c r="B1337" s="194" t="s">
        <v>4152</v>
      </c>
      <c r="C1337" s="87">
        <f t="shared" ref="C1337:C1346" si="269">D1337+E1337+F1337+G1337</f>
        <v>0.36247224178499993</v>
      </c>
      <c r="D1337" s="90">
        <f t="shared" ref="D1337:D1346" si="270">J1337+K1337+L1337</f>
        <v>0.14040068959999999</v>
      </c>
      <c r="E1337" s="90">
        <f t="shared" ref="E1337:E1346" si="271">H1337+I1337+M1337</f>
        <v>0.1637218251</v>
      </c>
      <c r="F1337" s="91">
        <f t="shared" ref="F1337:F1346" si="272">N1337+IF(O1337="x",0,O1337)+IF(P1337="x",0,P1337)+IF(Q1337="x",0,Q1337)+R1337</f>
        <v>9.8226900849999986E-3</v>
      </c>
      <c r="G1337" s="192">
        <v>4.8527037000000002E-2</v>
      </c>
      <c r="H1337" s="161">
        <v>1.9455113999999999E-2</v>
      </c>
      <c r="I1337" s="161">
        <v>0.13987372000000001</v>
      </c>
      <c r="J1337" s="161">
        <v>0.12677181000000001</v>
      </c>
      <c r="K1337" s="161">
        <v>1.0319063999999999E-2</v>
      </c>
      <c r="L1337" s="161">
        <v>3.3098156E-3</v>
      </c>
      <c r="M1337" s="161">
        <v>4.3929911000000002E-3</v>
      </c>
      <c r="N1337" s="161">
        <v>1.3558025999999999E-3</v>
      </c>
      <c r="O1337" s="161">
        <v>6.6814340999999996E-3</v>
      </c>
      <c r="P1337" s="161">
        <v>0</v>
      </c>
      <c r="Q1337" s="161">
        <v>4.2315284999999997E-5</v>
      </c>
      <c r="R1337" s="161">
        <v>1.7431381E-3</v>
      </c>
      <c r="T1337" s="89">
        <f t="shared" ref="T1337:T1346" si="273">G1337/0.116</f>
        <v>0.41833652586206899</v>
      </c>
    </row>
    <row r="1338" spans="1:20">
      <c r="A1338" s="29" t="s">
        <v>53</v>
      </c>
      <c r="B1338" s="194" t="s">
        <v>4153</v>
      </c>
      <c r="C1338" s="87">
        <f t="shared" si="269"/>
        <v>86.784434699999991</v>
      </c>
      <c r="D1338" s="90">
        <f t="shared" si="270"/>
        <v>22.909004599999996</v>
      </c>
      <c r="E1338" s="90">
        <f t="shared" si="271"/>
        <v>27.4952486</v>
      </c>
      <c r="F1338" s="91">
        <f t="shared" si="272"/>
        <v>6.5942175000000001</v>
      </c>
      <c r="G1338" s="192">
        <v>29.785964</v>
      </c>
      <c r="H1338" s="161">
        <v>6.0227921000000002</v>
      </c>
      <c r="I1338" s="161">
        <v>19.382113</v>
      </c>
      <c r="J1338" s="161">
        <v>16.889935999999999</v>
      </c>
      <c r="K1338" s="161">
        <v>3.0619793999999998</v>
      </c>
      <c r="L1338" s="161">
        <v>2.9570892</v>
      </c>
      <c r="M1338" s="161">
        <v>2.0903434999999999</v>
      </c>
      <c r="N1338" s="161">
        <v>1.5823875999999999</v>
      </c>
      <c r="O1338" s="161">
        <v>3.6821193000000001</v>
      </c>
      <c r="P1338" s="161">
        <v>0</v>
      </c>
      <c r="Q1338" s="161">
        <v>0.42480151999999999</v>
      </c>
      <c r="R1338" s="161">
        <v>0.90490908000000003</v>
      </c>
      <c r="T1338" s="89">
        <f t="shared" si="273"/>
        <v>256.77555172413793</v>
      </c>
    </row>
    <row r="1339" spans="1:20">
      <c r="A1339" s="29" t="s">
        <v>53</v>
      </c>
      <c r="B1339" s="194" t="s">
        <v>4154</v>
      </c>
      <c r="C1339" s="87">
        <f t="shared" si="269"/>
        <v>45.027395130000002</v>
      </c>
      <c r="D1339" s="90">
        <f t="shared" si="270"/>
        <v>7.9329307</v>
      </c>
      <c r="E1339" s="90">
        <f t="shared" si="271"/>
        <v>10.031587499999999</v>
      </c>
      <c r="F1339" s="91">
        <f t="shared" si="272"/>
        <v>5.5464639299999998</v>
      </c>
      <c r="G1339" s="192">
        <v>21.516413</v>
      </c>
      <c r="H1339" s="161">
        <v>3.9475799999999999</v>
      </c>
      <c r="I1339" s="161">
        <v>4.4622497000000001</v>
      </c>
      <c r="J1339" s="161">
        <v>3.3676092999999998</v>
      </c>
      <c r="K1339" s="161">
        <v>1.9612791999999999</v>
      </c>
      <c r="L1339" s="161">
        <v>2.6040421999999999</v>
      </c>
      <c r="M1339" s="161">
        <v>1.6217577999999999</v>
      </c>
      <c r="N1339" s="161">
        <v>1.4377686999999999</v>
      </c>
      <c r="O1339" s="161">
        <v>2.969433</v>
      </c>
      <c r="P1339" s="161">
        <v>0</v>
      </c>
      <c r="Q1339" s="161">
        <v>0.42028789</v>
      </c>
      <c r="R1339" s="161">
        <v>0.71897434000000005</v>
      </c>
      <c r="T1339" s="89">
        <f t="shared" si="273"/>
        <v>185.48631896551723</v>
      </c>
    </row>
    <row r="1340" spans="1:20">
      <c r="A1340" s="29" t="s">
        <v>53</v>
      </c>
      <c r="B1340" s="194" t="s">
        <v>4155</v>
      </c>
      <c r="C1340" s="87">
        <f t="shared" si="269"/>
        <v>44.938898834</v>
      </c>
      <c r="D1340" s="90">
        <f t="shared" si="270"/>
        <v>5.8718814000000004</v>
      </c>
      <c r="E1340" s="90">
        <f t="shared" si="271"/>
        <v>9.3174500000000009</v>
      </c>
      <c r="F1340" s="91">
        <f t="shared" si="272"/>
        <v>6.5964084340000007</v>
      </c>
      <c r="G1340" s="192">
        <v>23.153158999999999</v>
      </c>
      <c r="H1340" s="161">
        <v>4.4046133000000003</v>
      </c>
      <c r="I1340" s="161">
        <v>3.4664953999999999</v>
      </c>
      <c r="J1340" s="161">
        <v>2.9981409000000001</v>
      </c>
      <c r="K1340" s="161">
        <v>1.3120320000000001</v>
      </c>
      <c r="L1340" s="161">
        <v>1.5617084999999999</v>
      </c>
      <c r="M1340" s="161">
        <v>1.4463413000000001</v>
      </c>
      <c r="N1340" s="161">
        <v>1.2639237999999999</v>
      </c>
      <c r="O1340" s="161">
        <v>4.3371411000000002</v>
      </c>
      <c r="P1340" s="161">
        <v>0</v>
      </c>
      <c r="Q1340" s="161">
        <v>7.5670394000000002E-2</v>
      </c>
      <c r="R1340" s="161">
        <v>0.91967314</v>
      </c>
      <c r="T1340" s="89">
        <f t="shared" si="273"/>
        <v>199.59619827586204</v>
      </c>
    </row>
    <row r="1341" spans="1:20">
      <c r="A1341" s="29" t="s">
        <v>53</v>
      </c>
      <c r="B1341" s="194" t="s">
        <v>4156</v>
      </c>
      <c r="C1341" s="87">
        <f t="shared" si="269"/>
        <v>31.400976912000001</v>
      </c>
      <c r="D1341" s="90">
        <f t="shared" si="270"/>
        <v>4.0455431800000001</v>
      </c>
      <c r="E1341" s="90">
        <f t="shared" si="271"/>
        <v>6.4653830700000006</v>
      </c>
      <c r="F1341" s="91">
        <f t="shared" si="272"/>
        <v>4.7867696620000002</v>
      </c>
      <c r="G1341" s="192">
        <v>16.103280999999999</v>
      </c>
      <c r="H1341" s="161">
        <v>3.1451158000000001</v>
      </c>
      <c r="I1341" s="161">
        <v>2.3805976000000002</v>
      </c>
      <c r="J1341" s="161">
        <v>2.0163981</v>
      </c>
      <c r="K1341" s="161">
        <v>0.90572017999999999</v>
      </c>
      <c r="L1341" s="161">
        <v>1.1234249000000001</v>
      </c>
      <c r="M1341" s="161">
        <v>0.93966967000000001</v>
      </c>
      <c r="N1341" s="161">
        <v>0.91384971999999998</v>
      </c>
      <c r="O1341" s="161">
        <v>3.1086159000000002</v>
      </c>
      <c r="P1341" s="161">
        <v>0</v>
      </c>
      <c r="Q1341" s="161">
        <v>4.3820312E-2</v>
      </c>
      <c r="R1341" s="161">
        <v>0.72048372999999999</v>
      </c>
      <c r="T1341" s="89">
        <f t="shared" si="273"/>
        <v>138.82138793103448</v>
      </c>
    </row>
    <row r="1342" spans="1:20">
      <c r="A1342" s="29" t="s">
        <v>53</v>
      </c>
      <c r="B1342" s="194" t="s">
        <v>4157</v>
      </c>
      <c r="C1342" s="87">
        <f t="shared" si="269"/>
        <v>29.928384119999997</v>
      </c>
      <c r="D1342" s="90">
        <f t="shared" si="270"/>
        <v>6.5354057000000001</v>
      </c>
      <c r="E1342" s="90">
        <f t="shared" si="271"/>
        <v>6.2131364099999997</v>
      </c>
      <c r="F1342" s="91">
        <f t="shared" si="272"/>
        <v>2.30560301</v>
      </c>
      <c r="G1342" s="192">
        <v>14.874238999999999</v>
      </c>
      <c r="H1342" s="161">
        <v>2.6444975999999998</v>
      </c>
      <c r="I1342" s="161">
        <v>2.7699473999999999</v>
      </c>
      <c r="J1342" s="161">
        <v>2.8249781999999999</v>
      </c>
      <c r="K1342" s="161">
        <v>1.8129504000000001</v>
      </c>
      <c r="L1342" s="161">
        <v>1.8974770999999999</v>
      </c>
      <c r="M1342" s="161">
        <v>0.79869140999999999</v>
      </c>
      <c r="N1342" s="161">
        <v>1.2444153</v>
      </c>
      <c r="O1342" s="161">
        <v>0.52925577000000001</v>
      </c>
      <c r="P1342" s="161">
        <v>0</v>
      </c>
      <c r="Q1342" s="161">
        <v>0.40579944000000001</v>
      </c>
      <c r="R1342" s="161">
        <v>0.12613250000000001</v>
      </c>
      <c r="T1342" s="89">
        <f t="shared" si="273"/>
        <v>128.22619827586206</v>
      </c>
    </row>
    <row r="1343" spans="1:20">
      <c r="A1343" s="29" t="s">
        <v>53</v>
      </c>
      <c r="B1343" s="194" t="s">
        <v>4158</v>
      </c>
      <c r="C1343" s="87">
        <f t="shared" si="269"/>
        <v>43.356927200000001</v>
      </c>
      <c r="D1343" s="90">
        <f t="shared" si="270"/>
        <v>5.7427547000000008</v>
      </c>
      <c r="E1343" s="90">
        <f t="shared" si="271"/>
        <v>8.9668954000000003</v>
      </c>
      <c r="F1343" s="91">
        <f t="shared" si="272"/>
        <v>6.0721710999999994</v>
      </c>
      <c r="G1343" s="192">
        <v>22.575106000000002</v>
      </c>
      <c r="H1343" s="161">
        <v>4.2658674000000003</v>
      </c>
      <c r="I1343" s="161">
        <v>3.3222624999999999</v>
      </c>
      <c r="J1343" s="161">
        <v>2.9452153999999999</v>
      </c>
      <c r="K1343" s="161">
        <v>1.2973935000000001</v>
      </c>
      <c r="L1343" s="161">
        <v>1.5001458000000001</v>
      </c>
      <c r="M1343" s="161">
        <v>1.3787655000000001</v>
      </c>
      <c r="N1343" s="161">
        <v>1.2496957</v>
      </c>
      <c r="O1343" s="161">
        <v>4.0509443999999997</v>
      </c>
      <c r="P1343" s="161">
        <v>0</v>
      </c>
      <c r="Q1343" s="161">
        <v>7.4076719999999999E-2</v>
      </c>
      <c r="R1343" s="161">
        <v>0.69745427999999998</v>
      </c>
      <c r="T1343" s="89">
        <f t="shared" si="273"/>
        <v>194.61298275862069</v>
      </c>
    </row>
    <row r="1344" spans="1:20">
      <c r="A1344" s="29" t="s">
        <v>53</v>
      </c>
      <c r="B1344" s="194" t="s">
        <v>4159</v>
      </c>
      <c r="C1344" s="87">
        <f t="shared" si="269"/>
        <v>29.819005318000002</v>
      </c>
      <c r="D1344" s="90">
        <f t="shared" si="270"/>
        <v>3.9164164799999996</v>
      </c>
      <c r="E1344" s="90">
        <f t="shared" si="271"/>
        <v>6.1148284900000007</v>
      </c>
      <c r="F1344" s="91">
        <f t="shared" si="272"/>
        <v>4.2625323479999997</v>
      </c>
      <c r="G1344" s="192">
        <v>15.525228</v>
      </c>
      <c r="H1344" s="161">
        <v>3.0063697999999999</v>
      </c>
      <c r="I1344" s="161">
        <v>2.2363648</v>
      </c>
      <c r="J1344" s="161">
        <v>1.9634726</v>
      </c>
      <c r="K1344" s="161">
        <v>0.89108167999999999</v>
      </c>
      <c r="L1344" s="161">
        <v>1.0618622</v>
      </c>
      <c r="M1344" s="161">
        <v>0.87209389000000004</v>
      </c>
      <c r="N1344" s="161">
        <v>0.89962164</v>
      </c>
      <c r="O1344" s="161">
        <v>2.8224192000000001</v>
      </c>
      <c r="P1344" s="161">
        <v>0</v>
      </c>
      <c r="Q1344" s="161">
        <v>4.2226637999999997E-2</v>
      </c>
      <c r="R1344" s="161">
        <v>0.49826487000000003</v>
      </c>
      <c r="T1344" s="89">
        <f t="shared" si="273"/>
        <v>133.8381724137931</v>
      </c>
    </row>
    <row r="1345" spans="1:20">
      <c r="A1345" s="29" t="s">
        <v>53</v>
      </c>
      <c r="B1345" s="194" t="s">
        <v>4160</v>
      </c>
      <c r="C1345" s="87">
        <f t="shared" si="269"/>
        <v>14.228462577999998</v>
      </c>
      <c r="D1345" s="90">
        <f t="shared" si="270"/>
        <v>1.3351561599999999</v>
      </c>
      <c r="E1345" s="90">
        <f t="shared" si="271"/>
        <v>3.6504173999999998</v>
      </c>
      <c r="F1345" s="91">
        <f t="shared" si="272"/>
        <v>2.8596037179999998</v>
      </c>
      <c r="G1345" s="192">
        <v>6.3832852999999998</v>
      </c>
      <c r="H1345" s="161">
        <v>1.2256172999999999</v>
      </c>
      <c r="I1345" s="161">
        <v>1.6295468</v>
      </c>
      <c r="J1345" s="161">
        <v>0.51547953999999996</v>
      </c>
      <c r="K1345" s="161">
        <v>0.14072667999999999</v>
      </c>
      <c r="L1345" s="161">
        <v>0.67894993999999997</v>
      </c>
      <c r="M1345" s="161">
        <v>0.79525330000000005</v>
      </c>
      <c r="N1345" s="161">
        <v>0.18855292000000001</v>
      </c>
      <c r="O1345" s="161">
        <v>2.2673478999999999</v>
      </c>
      <c r="P1345" s="161">
        <v>0</v>
      </c>
      <c r="Q1345" s="161">
        <v>1.3573448E-2</v>
      </c>
      <c r="R1345" s="161">
        <v>0.39012944999999999</v>
      </c>
      <c r="T1345" s="89">
        <f t="shared" si="273"/>
        <v>55.028321551724133</v>
      </c>
    </row>
    <row r="1346" spans="1:20">
      <c r="A1346" s="29" t="s">
        <v>53</v>
      </c>
      <c r="B1346" s="194" t="s">
        <v>4161</v>
      </c>
      <c r="C1346" s="87">
        <f t="shared" si="269"/>
        <v>1.5819717382</v>
      </c>
      <c r="D1346" s="90">
        <f t="shared" si="270"/>
        <v>0.12912667999999999</v>
      </c>
      <c r="E1346" s="90">
        <f t="shared" si="271"/>
        <v>0.35055454600000002</v>
      </c>
      <c r="F1346" s="91">
        <f t="shared" si="272"/>
        <v>0.52423735220000001</v>
      </c>
      <c r="G1346" s="192">
        <v>0.57805315999999995</v>
      </c>
      <c r="H1346" s="161">
        <v>0.13874592999999999</v>
      </c>
      <c r="I1346" s="161">
        <v>0.14423283000000001</v>
      </c>
      <c r="J1346" s="161">
        <v>5.2925516999999998E-2</v>
      </c>
      <c r="K1346" s="161">
        <v>1.4638497E-2</v>
      </c>
      <c r="L1346" s="161">
        <v>6.1562666000000002E-2</v>
      </c>
      <c r="M1346" s="161">
        <v>6.7575785999999999E-2</v>
      </c>
      <c r="N1346" s="161">
        <v>1.4228078E-2</v>
      </c>
      <c r="O1346" s="161">
        <v>0.28619674000000001</v>
      </c>
      <c r="P1346" s="161">
        <v>0</v>
      </c>
      <c r="Q1346" s="161">
        <v>1.5936742000000001E-3</v>
      </c>
      <c r="R1346" s="161">
        <v>0.22221885999999999</v>
      </c>
      <c r="T1346" s="89">
        <f t="shared" si="273"/>
        <v>4.9832168965517232</v>
      </c>
    </row>
    <row r="1348" spans="1:20">
      <c r="B1348" s="1" t="s">
        <v>4162</v>
      </c>
    </row>
    <row r="1349" spans="1:20">
      <c r="A1349" s="29" t="s">
        <v>52</v>
      </c>
      <c r="B1349" s="194" t="s">
        <v>4163</v>
      </c>
      <c r="C1349" s="87">
        <f t="shared" ref="C1349:C1352" si="274">D1349+E1349+F1349+G1349</f>
        <v>0.13789782689999999</v>
      </c>
      <c r="D1349" s="90">
        <f t="shared" ref="D1349:D1352" si="275">J1349+K1349+L1349</f>
        <v>1.01892145E-2</v>
      </c>
      <c r="E1349" s="90">
        <f t="shared" ref="E1349:E1352" si="276">H1349+I1349+M1349</f>
        <v>3.6733008500000004E-2</v>
      </c>
      <c r="F1349" s="91">
        <f t="shared" ref="F1349:F1352" si="277">N1349+IF(O1349="x",0,O1349)+IF(P1349="x",0,P1349)+IF(Q1349="x",0,Q1349)+R1349</f>
        <v>5.7551570900000001E-2</v>
      </c>
      <c r="G1349" s="192">
        <v>3.3424032999999999E-2</v>
      </c>
      <c r="H1349" s="161">
        <v>4.8965976999999997E-3</v>
      </c>
      <c r="I1349" s="161">
        <v>2.9117526000000001E-2</v>
      </c>
      <c r="J1349" s="161">
        <v>5.0526965000000004E-3</v>
      </c>
      <c r="K1349" s="161">
        <v>2.4668963000000002E-3</v>
      </c>
      <c r="L1349" s="161">
        <v>2.6696216999999999E-3</v>
      </c>
      <c r="M1349" s="161">
        <v>2.7188847999999998E-3</v>
      </c>
      <c r="N1349" s="161">
        <v>2.4431955000000002E-3</v>
      </c>
      <c r="O1349" s="161">
        <v>1.6960027999999999E-3</v>
      </c>
      <c r="P1349" s="161">
        <v>0</v>
      </c>
      <c r="Q1349" s="161">
        <v>1.7899526E-3</v>
      </c>
      <c r="R1349" s="161">
        <v>5.1622420000000002E-2</v>
      </c>
      <c r="T1349" s="89">
        <f t="shared" ref="T1349:T1352" si="278">G1349/0.116</f>
        <v>0.28813821551724134</v>
      </c>
    </row>
    <row r="1350" spans="1:20">
      <c r="A1350" s="29" t="s">
        <v>52</v>
      </c>
      <c r="B1350" s="194" t="s">
        <v>4164</v>
      </c>
      <c r="C1350" s="87">
        <f t="shared" si="274"/>
        <v>0.12928614569999999</v>
      </c>
      <c r="D1350" s="90">
        <f t="shared" si="275"/>
        <v>8.9687892000000005E-3</v>
      </c>
      <c r="E1350" s="90">
        <f t="shared" si="276"/>
        <v>3.2797322499999997E-2</v>
      </c>
      <c r="F1350" s="91">
        <f t="shared" si="277"/>
        <v>5.6477744999999996E-2</v>
      </c>
      <c r="G1350" s="192">
        <v>3.1042289000000001E-2</v>
      </c>
      <c r="H1350" s="161">
        <v>4.7167720000000002E-3</v>
      </c>
      <c r="I1350" s="161">
        <v>2.5532554999999998E-2</v>
      </c>
      <c r="J1350" s="161">
        <v>4.6488409000000003E-3</v>
      </c>
      <c r="K1350" s="161">
        <v>1.9757503000000002E-3</v>
      </c>
      <c r="L1350" s="161">
        <v>2.344198E-3</v>
      </c>
      <c r="M1350" s="161">
        <v>2.5479955000000001E-3</v>
      </c>
      <c r="N1350" s="161">
        <v>2.3442376000000001E-3</v>
      </c>
      <c r="O1350" s="161">
        <v>1.6549983999999999E-3</v>
      </c>
      <c r="P1350" s="161">
        <v>0</v>
      </c>
      <c r="Q1350" s="161">
        <v>1.657403E-3</v>
      </c>
      <c r="R1350" s="161">
        <v>5.0821105999999998E-2</v>
      </c>
      <c r="T1350" s="89">
        <f t="shared" si="278"/>
        <v>0.26760593965517243</v>
      </c>
    </row>
    <row r="1351" spans="1:20">
      <c r="A1351" s="29" t="s">
        <v>52</v>
      </c>
      <c r="B1351" s="194" t="s">
        <v>4165</v>
      </c>
      <c r="C1351" s="87">
        <f t="shared" si="274"/>
        <v>0.11346958086000002</v>
      </c>
      <c r="D1351" s="90">
        <f t="shared" si="275"/>
        <v>7.9236840000000003E-3</v>
      </c>
      <c r="E1351" s="90">
        <f t="shared" si="276"/>
        <v>6.9134140300000008E-2</v>
      </c>
      <c r="F1351" s="91">
        <f t="shared" si="277"/>
        <v>7.8585345599999998E-3</v>
      </c>
      <c r="G1351" s="192">
        <v>2.8553222E-2</v>
      </c>
      <c r="H1351" s="161">
        <v>3.9690667999999997E-3</v>
      </c>
      <c r="I1351" s="161">
        <v>6.2978006000000003E-2</v>
      </c>
      <c r="J1351" s="161">
        <v>4.1220483999999998E-3</v>
      </c>
      <c r="K1351" s="161">
        <v>1.7522619000000001E-3</v>
      </c>
      <c r="L1351" s="161">
        <v>2.0493737E-3</v>
      </c>
      <c r="M1351" s="161">
        <v>2.1870675000000002E-3</v>
      </c>
      <c r="N1351" s="161">
        <v>7.9127625999999998E-4</v>
      </c>
      <c r="O1351" s="161">
        <v>1.8119296000000001E-3</v>
      </c>
      <c r="P1351" s="161">
        <v>0</v>
      </c>
      <c r="Q1351" s="161">
        <v>2.6921225000000001E-3</v>
      </c>
      <c r="R1351" s="161">
        <v>2.5632061999999998E-3</v>
      </c>
      <c r="T1351" s="89">
        <f t="shared" si="278"/>
        <v>0.24614846551724137</v>
      </c>
    </row>
    <row r="1352" spans="1:20">
      <c r="A1352" s="29" t="s">
        <v>52</v>
      </c>
      <c r="B1352" s="194" t="s">
        <v>4166</v>
      </c>
      <c r="C1352" s="87">
        <f t="shared" si="274"/>
        <v>2.8509945509999999E-2</v>
      </c>
      <c r="D1352" s="90">
        <f t="shared" si="275"/>
        <v>1.99087543E-3</v>
      </c>
      <c r="E1352" s="90">
        <f t="shared" si="276"/>
        <v>1.7370387399999999E-2</v>
      </c>
      <c r="F1352" s="91">
        <f t="shared" si="277"/>
        <v>1.9745061800000002E-3</v>
      </c>
      <c r="G1352" s="192">
        <v>7.1741764999999997E-3</v>
      </c>
      <c r="H1352" s="161">
        <v>9.9725295999999997E-4</v>
      </c>
      <c r="I1352" s="161">
        <v>1.582362E-2</v>
      </c>
      <c r="J1352" s="161">
        <v>1.0356905999999999E-3</v>
      </c>
      <c r="K1352" s="161">
        <v>4.4026682000000001E-4</v>
      </c>
      <c r="L1352" s="161">
        <v>5.1491801000000002E-4</v>
      </c>
      <c r="M1352" s="161">
        <v>5.4951443999999995E-4</v>
      </c>
      <c r="N1352" s="161">
        <v>1.9881312999999999E-4</v>
      </c>
      <c r="O1352" s="161">
        <v>4.5525870000000002E-4</v>
      </c>
      <c r="P1352" s="161">
        <v>0</v>
      </c>
      <c r="Q1352" s="161">
        <v>6.7641268000000004E-4</v>
      </c>
      <c r="R1352" s="161">
        <v>6.4402166999999997E-4</v>
      </c>
      <c r="T1352" s="89">
        <f t="shared" si="278"/>
        <v>6.184634913793103E-2</v>
      </c>
    </row>
    <row r="1354" spans="1:20">
      <c r="B1354" s="1" t="s">
        <v>4167</v>
      </c>
    </row>
    <row r="1355" spans="1:20">
      <c r="A1355" s="29" t="s">
        <v>52</v>
      </c>
      <c r="B1355" s="194" t="s">
        <v>4168</v>
      </c>
      <c r="C1355" s="87">
        <f t="shared" ref="C1355:C1362" si="279">D1355+E1355+F1355+G1355</f>
        <v>4.4212231180000003</v>
      </c>
      <c r="D1355" s="90">
        <f t="shared" ref="D1355:D1362" si="280">J1355+K1355+L1355</f>
        <v>0.53010117300000004</v>
      </c>
      <c r="E1355" s="90">
        <f t="shared" ref="E1355:E1362" si="281">H1355+I1355+M1355</f>
        <v>1.3363091900000001</v>
      </c>
      <c r="F1355" s="91">
        <f t="shared" ref="F1355:F1362" si="282">N1355+IF(O1355="x",0,O1355)+IF(P1355="x",0,P1355)+IF(Q1355="x",0,Q1355)+R1355</f>
        <v>1.832408625</v>
      </c>
      <c r="G1355" s="192">
        <v>0.72240413000000003</v>
      </c>
      <c r="H1355" s="161">
        <v>0.15341009999999999</v>
      </c>
      <c r="I1355" s="161">
        <v>0.98139204999999996</v>
      </c>
      <c r="J1355" s="161">
        <v>0.29776316000000003</v>
      </c>
      <c r="K1355" s="161">
        <v>0.16048171999999999</v>
      </c>
      <c r="L1355" s="161">
        <v>7.1856293000000002E-2</v>
      </c>
      <c r="M1355" s="161">
        <v>0.20150704</v>
      </c>
      <c r="N1355" s="161">
        <v>6.8235422000000004E-2</v>
      </c>
      <c r="O1355" s="161">
        <v>1.0662477E-2</v>
      </c>
      <c r="P1355" s="161">
        <v>0</v>
      </c>
      <c r="Q1355" s="161">
        <v>7.6147725999999999E-2</v>
      </c>
      <c r="R1355" s="161">
        <v>1.6773629999999999</v>
      </c>
      <c r="T1355" s="89">
        <f t="shared" ref="T1355:T1362" si="283">G1355/0.116</f>
        <v>6.2276218103448278</v>
      </c>
    </row>
    <row r="1356" spans="1:20">
      <c r="A1356" s="29" t="s">
        <v>52</v>
      </c>
      <c r="B1356" s="194" t="s">
        <v>4169</v>
      </c>
      <c r="C1356" s="87">
        <f t="shared" si="279"/>
        <v>2.8175720626</v>
      </c>
      <c r="D1356" s="90">
        <f t="shared" si="280"/>
        <v>0.37789017600000002</v>
      </c>
      <c r="E1356" s="90">
        <f t="shared" si="281"/>
        <v>1.05961591</v>
      </c>
      <c r="F1356" s="91">
        <f t="shared" si="282"/>
        <v>0.84445032660000008</v>
      </c>
      <c r="G1356" s="192">
        <v>0.53561565</v>
      </c>
      <c r="H1356" s="161">
        <v>0.12272257</v>
      </c>
      <c r="I1356" s="161">
        <v>0.78715577999999997</v>
      </c>
      <c r="J1356" s="161">
        <v>0.1929186</v>
      </c>
      <c r="K1356" s="161">
        <v>0.13617853999999999</v>
      </c>
      <c r="L1356" s="161">
        <v>4.8793035999999998E-2</v>
      </c>
      <c r="M1356" s="161">
        <v>0.14973755999999999</v>
      </c>
      <c r="N1356" s="161">
        <v>3.8471627000000001E-2</v>
      </c>
      <c r="O1356" s="161">
        <v>6.7350196000000003E-3</v>
      </c>
      <c r="P1356" s="161">
        <v>0</v>
      </c>
      <c r="Q1356" s="161">
        <v>6.0561709999999998E-2</v>
      </c>
      <c r="R1356" s="161">
        <v>0.73868197000000002</v>
      </c>
      <c r="T1356" s="89">
        <f t="shared" si="283"/>
        <v>4.6173762931034483</v>
      </c>
    </row>
    <row r="1357" spans="1:20">
      <c r="A1357" s="29" t="s">
        <v>52</v>
      </c>
      <c r="B1357" s="194" t="s">
        <v>4170</v>
      </c>
      <c r="C1357" s="87">
        <f t="shared" si="279"/>
        <v>1.6976456436</v>
      </c>
      <c r="D1357" s="90">
        <f t="shared" si="280"/>
        <v>0.30414395100000002</v>
      </c>
      <c r="E1357" s="90">
        <f t="shared" si="281"/>
        <v>0.82031104999999993</v>
      </c>
      <c r="F1357" s="91">
        <f t="shared" si="282"/>
        <v>0.16563253259999999</v>
      </c>
      <c r="G1357" s="192">
        <v>0.40755810999999997</v>
      </c>
      <c r="H1357" s="161">
        <v>0.10017605</v>
      </c>
      <c r="I1357" s="161">
        <v>0.61139016000000002</v>
      </c>
      <c r="J1357" s="161">
        <v>0.13984663</v>
      </c>
      <c r="K1357" s="161">
        <v>0.12328214999999999</v>
      </c>
      <c r="L1357" s="161">
        <v>4.1015171000000003E-2</v>
      </c>
      <c r="M1357" s="161">
        <v>0.10874484</v>
      </c>
      <c r="N1357" s="161">
        <v>2.4922353000000001E-2</v>
      </c>
      <c r="O1357" s="161">
        <v>5.3548205999999999E-3</v>
      </c>
      <c r="P1357" s="161">
        <v>0</v>
      </c>
      <c r="Q1357" s="161">
        <v>4.4662225E-2</v>
      </c>
      <c r="R1357" s="161">
        <v>9.0693133999999995E-2</v>
      </c>
      <c r="T1357" s="89">
        <f t="shared" si="283"/>
        <v>3.5134319827586205</v>
      </c>
    </row>
    <row r="1358" spans="1:20">
      <c r="A1358" s="29" t="s">
        <v>52</v>
      </c>
      <c r="B1358" s="194" t="s">
        <v>4171</v>
      </c>
      <c r="C1358" s="87">
        <f t="shared" si="279"/>
        <v>2.1736369260000004</v>
      </c>
      <c r="D1358" s="90">
        <f t="shared" si="280"/>
        <v>0.28613379999999999</v>
      </c>
      <c r="E1358" s="90">
        <f t="shared" si="281"/>
        <v>0.99187464000000003</v>
      </c>
      <c r="F1358" s="91">
        <f t="shared" si="282"/>
        <v>0.43726412600000003</v>
      </c>
      <c r="G1358" s="192">
        <v>0.45836436000000003</v>
      </c>
      <c r="H1358" s="161">
        <v>0.11145014</v>
      </c>
      <c r="I1358" s="161">
        <v>0.74692031000000003</v>
      </c>
      <c r="J1358" s="161">
        <v>0.13185679</v>
      </c>
      <c r="K1358" s="161">
        <v>0.12258355</v>
      </c>
      <c r="L1358" s="161">
        <v>3.169346E-2</v>
      </c>
      <c r="M1358" s="161">
        <v>0.13350418999999999</v>
      </c>
      <c r="N1358" s="161">
        <v>1.9709279E-2</v>
      </c>
      <c r="O1358" s="161">
        <v>3.8755460000000001E-3</v>
      </c>
      <c r="P1358" s="161">
        <v>0</v>
      </c>
      <c r="Q1358" s="161">
        <v>5.9023091E-2</v>
      </c>
      <c r="R1358" s="161">
        <v>0.35465621000000003</v>
      </c>
      <c r="T1358" s="89">
        <f t="shared" si="283"/>
        <v>3.951416896551724</v>
      </c>
    </row>
    <row r="1359" spans="1:20">
      <c r="A1359" s="29" t="s">
        <v>52</v>
      </c>
      <c r="B1359" s="194" t="s">
        <v>4172</v>
      </c>
      <c r="C1359" s="87">
        <f t="shared" si="279"/>
        <v>4.5616238009999996</v>
      </c>
      <c r="D1359" s="90">
        <f t="shared" si="280"/>
        <v>0.57556568399999997</v>
      </c>
      <c r="E1359" s="90">
        <f t="shared" si="281"/>
        <v>1.3777567199999998</v>
      </c>
      <c r="F1359" s="91">
        <f t="shared" si="282"/>
        <v>1.836964807</v>
      </c>
      <c r="G1359" s="192">
        <v>0.77133658999999999</v>
      </c>
      <c r="H1359" s="161">
        <v>0.17042187</v>
      </c>
      <c r="I1359" s="161">
        <v>0.98933479999999996</v>
      </c>
      <c r="J1359" s="161">
        <v>0.31247018999999998</v>
      </c>
      <c r="K1359" s="161">
        <v>0.18905021</v>
      </c>
      <c r="L1359" s="161">
        <v>7.4045284000000003E-2</v>
      </c>
      <c r="M1359" s="161">
        <v>0.21800005</v>
      </c>
      <c r="N1359" s="161">
        <v>6.8729674000000004E-2</v>
      </c>
      <c r="O1359" s="161">
        <v>1.1019492000000001E-2</v>
      </c>
      <c r="P1359" s="161">
        <v>0</v>
      </c>
      <c r="Q1359" s="161">
        <v>7.9079041000000003E-2</v>
      </c>
      <c r="R1359" s="161">
        <v>1.6781366</v>
      </c>
      <c r="T1359" s="89">
        <f t="shared" si="283"/>
        <v>6.6494533620689653</v>
      </c>
    </row>
    <row r="1360" spans="1:20">
      <c r="A1360" s="29" t="s">
        <v>52</v>
      </c>
      <c r="B1360" s="194" t="s">
        <v>4173</v>
      </c>
      <c r="C1360" s="87">
        <f t="shared" si="279"/>
        <v>2.9612452219999996</v>
      </c>
      <c r="D1360" s="90">
        <f t="shared" si="280"/>
        <v>0.42423950700000002</v>
      </c>
      <c r="E1360" s="90">
        <f t="shared" si="281"/>
        <v>1.10146448</v>
      </c>
      <c r="F1360" s="91">
        <f t="shared" si="282"/>
        <v>0.84905977499999996</v>
      </c>
      <c r="G1360" s="192">
        <v>0.58648146000000001</v>
      </c>
      <c r="H1360" s="161">
        <v>0.13969597</v>
      </c>
      <c r="I1360" s="161">
        <v>0.79536138000000001</v>
      </c>
      <c r="J1360" s="161">
        <v>0.20784474</v>
      </c>
      <c r="K1360" s="161">
        <v>0.16526637999999999</v>
      </c>
      <c r="L1360" s="161">
        <v>5.1128386999999997E-2</v>
      </c>
      <c r="M1360" s="161">
        <v>0.16640712999999999</v>
      </c>
      <c r="N1360" s="161">
        <v>3.8966408000000001E-2</v>
      </c>
      <c r="O1360" s="161">
        <v>7.1334450000000004E-3</v>
      </c>
      <c r="P1360" s="161">
        <v>0</v>
      </c>
      <c r="Q1360" s="161">
        <v>6.3493692000000004E-2</v>
      </c>
      <c r="R1360" s="161">
        <v>0.73946623</v>
      </c>
      <c r="T1360" s="89">
        <f t="shared" si="283"/>
        <v>5.0558746551724134</v>
      </c>
    </row>
    <row r="1361" spans="1:20">
      <c r="A1361" s="29" t="s">
        <v>52</v>
      </c>
      <c r="B1361" s="194" t="s">
        <v>4174</v>
      </c>
      <c r="C1361" s="87">
        <f t="shared" si="279"/>
        <v>1.8454760652</v>
      </c>
      <c r="D1361" s="90">
        <f t="shared" si="280"/>
        <v>0.35121838700000002</v>
      </c>
      <c r="E1361" s="90">
        <f t="shared" si="281"/>
        <v>0.86321828</v>
      </c>
      <c r="F1361" s="91">
        <f t="shared" si="282"/>
        <v>0.17025829819999999</v>
      </c>
      <c r="G1361" s="192">
        <v>0.4607811</v>
      </c>
      <c r="H1361" s="161">
        <v>0.11772932999999999</v>
      </c>
      <c r="I1361" s="161">
        <v>0.62000246000000003</v>
      </c>
      <c r="J1361" s="161">
        <v>0.15510971000000001</v>
      </c>
      <c r="K1361" s="161">
        <v>0.15269112000000001</v>
      </c>
      <c r="L1361" s="161">
        <v>4.3417557000000002E-2</v>
      </c>
      <c r="M1361" s="161">
        <v>0.12548649000000001</v>
      </c>
      <c r="N1361" s="161">
        <v>2.5408967000000001E-2</v>
      </c>
      <c r="O1361" s="161">
        <v>5.7678801999999996E-3</v>
      </c>
      <c r="P1361" s="161">
        <v>0</v>
      </c>
      <c r="Q1361" s="161">
        <v>4.7595648999999997E-2</v>
      </c>
      <c r="R1361" s="161">
        <v>9.1485802000000005E-2</v>
      </c>
      <c r="T1361" s="89">
        <f t="shared" si="283"/>
        <v>3.9722508620689654</v>
      </c>
    </row>
    <row r="1362" spans="1:20">
      <c r="A1362" s="29" t="s">
        <v>52</v>
      </c>
      <c r="B1362" s="194" t="s">
        <v>4175</v>
      </c>
      <c r="C1362" s="87">
        <f t="shared" si="279"/>
        <v>2.3168623936000001</v>
      </c>
      <c r="D1362" s="90">
        <f t="shared" si="280"/>
        <v>0.33273754999999999</v>
      </c>
      <c r="E1362" s="90">
        <f t="shared" si="281"/>
        <v>1.0331514499999999</v>
      </c>
      <c r="F1362" s="91">
        <f t="shared" si="282"/>
        <v>0.44191468359999997</v>
      </c>
      <c r="G1362" s="192">
        <v>0.50905871000000003</v>
      </c>
      <c r="H1362" s="161">
        <v>0.12783712999999999</v>
      </c>
      <c r="I1362" s="161">
        <v>0.75502144999999998</v>
      </c>
      <c r="J1362" s="161">
        <v>0.14669782000000001</v>
      </c>
      <c r="K1362" s="161">
        <v>0.15191904000000001</v>
      </c>
      <c r="L1362" s="161">
        <v>3.4120690000000002E-2</v>
      </c>
      <c r="M1362" s="161">
        <v>0.15029287</v>
      </c>
      <c r="N1362" s="161">
        <v>2.0212305999999999E-2</v>
      </c>
      <c r="O1362" s="161">
        <v>4.3040446000000001E-3</v>
      </c>
      <c r="P1362" s="161">
        <v>0</v>
      </c>
      <c r="Q1362" s="161">
        <v>6.1954423000000002E-2</v>
      </c>
      <c r="R1362" s="161">
        <v>0.35544390999999997</v>
      </c>
      <c r="T1362" s="89">
        <f t="shared" si="283"/>
        <v>4.3884371551724142</v>
      </c>
    </row>
    <row r="1364" spans="1:20">
      <c r="B1364" s="196" t="s">
        <v>4176</v>
      </c>
    </row>
    <row r="1365" spans="1:20">
      <c r="A1365" s="29" t="s">
        <v>52</v>
      </c>
      <c r="B1365" s="194" t="s">
        <v>4177</v>
      </c>
      <c r="C1365" s="87">
        <f t="shared" ref="C1365:C1428" si="284">D1365+E1365+F1365+G1365</f>
        <v>1.0545076015600001</v>
      </c>
      <c r="D1365" s="90">
        <f t="shared" ref="D1365:D1428" si="285">J1365+K1365+L1365</f>
        <v>0.18082297899999999</v>
      </c>
      <c r="E1365" s="90">
        <f t="shared" ref="E1365:E1428" si="286">H1365+I1365+M1365</f>
        <v>0.204155743</v>
      </c>
      <c r="F1365" s="91">
        <f t="shared" ref="F1365:F1428" si="287">N1365+IF(O1365="x",0,O1365)+IF(P1365="x",0,P1365)+IF(Q1365="x",0,Q1365)+R1365</f>
        <v>3.6532129560000001E-2</v>
      </c>
      <c r="G1365" s="192">
        <v>0.63299675</v>
      </c>
      <c r="H1365" s="161">
        <v>0.10994092</v>
      </c>
      <c r="I1365" s="161">
        <v>4.6564783999999998E-2</v>
      </c>
      <c r="J1365" s="161">
        <v>6.8461537000000003E-2</v>
      </c>
      <c r="K1365" s="161">
        <v>9.1355957000000002E-2</v>
      </c>
      <c r="L1365" s="161">
        <v>2.1005485000000001E-2</v>
      </c>
      <c r="M1365" s="161">
        <v>4.7650038999999998E-2</v>
      </c>
      <c r="N1365" s="161">
        <v>1.1429992E-2</v>
      </c>
      <c r="O1365" s="161">
        <v>2.2969904000000002E-3</v>
      </c>
      <c r="P1365" s="161">
        <v>0</v>
      </c>
      <c r="Q1365" s="161">
        <v>2.4895515999999999E-4</v>
      </c>
      <c r="R1365" s="161">
        <v>2.2556191999999999E-2</v>
      </c>
      <c r="T1365" s="89">
        <f t="shared" ref="T1365:T1428" si="288">G1365/0.116</f>
        <v>5.4568685344827585</v>
      </c>
    </row>
    <row r="1366" spans="1:20">
      <c r="A1366" s="29" t="s">
        <v>52</v>
      </c>
      <c r="B1366" s="194" t="s">
        <v>4178</v>
      </c>
      <c r="C1366" s="87">
        <f t="shared" si="284"/>
        <v>0.97106182715</v>
      </c>
      <c r="D1366" s="90">
        <f t="shared" si="285"/>
        <v>0.16012492299999997</v>
      </c>
      <c r="E1366" s="90">
        <f t="shared" si="286"/>
        <v>0.182545175</v>
      </c>
      <c r="F1366" s="91">
        <f t="shared" si="287"/>
        <v>3.6089619150000002E-2</v>
      </c>
      <c r="G1366" s="192">
        <v>0.59230210999999999</v>
      </c>
      <c r="H1366" s="161">
        <v>9.8247907999999995E-2</v>
      </c>
      <c r="I1366" s="161">
        <v>4.2254769999999997E-2</v>
      </c>
      <c r="J1366" s="161">
        <v>6.1521276E-2</v>
      </c>
      <c r="K1366" s="161">
        <v>7.9715699000000001E-2</v>
      </c>
      <c r="L1366" s="161">
        <v>1.8887948000000002E-2</v>
      </c>
      <c r="M1366" s="161">
        <v>4.2042496999999998E-2</v>
      </c>
      <c r="N1366" s="161">
        <v>1.1339218999999999E-2</v>
      </c>
      <c r="O1366" s="161">
        <v>2.1655249000000001E-3</v>
      </c>
      <c r="P1366" s="161">
        <v>0</v>
      </c>
      <c r="Q1366" s="161">
        <v>2.2335125E-4</v>
      </c>
      <c r="R1366" s="161">
        <v>2.2361524000000001E-2</v>
      </c>
      <c r="T1366" s="89">
        <f t="shared" si="288"/>
        <v>5.1060526724137931</v>
      </c>
    </row>
    <row r="1367" spans="1:20">
      <c r="A1367" s="29" t="s">
        <v>52</v>
      </c>
      <c r="B1367" s="194" t="s">
        <v>4179</v>
      </c>
      <c r="C1367" s="87">
        <f t="shared" si="284"/>
        <v>0.41261702461399996</v>
      </c>
      <c r="D1367" s="90">
        <f t="shared" si="285"/>
        <v>2.16071709E-2</v>
      </c>
      <c r="E1367" s="90">
        <f t="shared" si="286"/>
        <v>3.7920632000000003E-2</v>
      </c>
      <c r="F1367" s="91">
        <f t="shared" si="287"/>
        <v>3.3128201714000001E-2</v>
      </c>
      <c r="G1367" s="192">
        <v>0.31996101999999998</v>
      </c>
      <c r="H1367" s="161">
        <v>1.9994698000000002E-2</v>
      </c>
      <c r="I1367" s="161">
        <v>1.3410831E-2</v>
      </c>
      <c r="J1367" s="161">
        <v>1.5074918E-2</v>
      </c>
      <c r="K1367" s="161">
        <v>1.8155147000000001E-3</v>
      </c>
      <c r="L1367" s="161">
        <v>4.7167381999999999E-3</v>
      </c>
      <c r="M1367" s="161">
        <v>4.5151030000000003E-3</v>
      </c>
      <c r="N1367" s="161">
        <v>1.0731736E-2</v>
      </c>
      <c r="O1367" s="161">
        <v>1.2857177E-3</v>
      </c>
      <c r="P1367" s="161">
        <v>0</v>
      </c>
      <c r="Q1367" s="161">
        <v>5.2002013999999999E-5</v>
      </c>
      <c r="R1367" s="161">
        <v>2.1058746E-2</v>
      </c>
      <c r="T1367" s="89">
        <f t="shared" si="288"/>
        <v>2.7582846551724134</v>
      </c>
    </row>
    <row r="1368" spans="1:20">
      <c r="A1368" s="29" t="s">
        <v>52</v>
      </c>
      <c r="B1368" s="194" t="s">
        <v>4180</v>
      </c>
      <c r="C1368" s="87">
        <f t="shared" si="284"/>
        <v>0.42813352912199998</v>
      </c>
      <c r="D1368" s="90">
        <f t="shared" si="285"/>
        <v>2.5190867200000001E-2</v>
      </c>
      <c r="E1368" s="90">
        <f t="shared" si="286"/>
        <v>4.6580268300000005E-2</v>
      </c>
      <c r="F1368" s="91">
        <f t="shared" si="287"/>
        <v>1.9132083622000001E-2</v>
      </c>
      <c r="G1368" s="192">
        <v>0.33723030999999998</v>
      </c>
      <c r="H1368" s="161">
        <v>2.7827719000000001E-2</v>
      </c>
      <c r="I1368" s="161">
        <v>1.3916981E-2</v>
      </c>
      <c r="J1368" s="161">
        <v>1.8366754999999998E-2</v>
      </c>
      <c r="K1368" s="161">
        <v>1.9178489000000001E-3</v>
      </c>
      <c r="L1368" s="161">
        <v>4.9062632999999998E-3</v>
      </c>
      <c r="M1368" s="161">
        <v>4.8355682999999998E-3</v>
      </c>
      <c r="N1368" s="161">
        <v>1.0794325E-2</v>
      </c>
      <c r="O1368" s="161">
        <v>1.3637866000000001E-3</v>
      </c>
      <c r="P1368" s="161">
        <v>0</v>
      </c>
      <c r="Q1368" s="161">
        <v>5.2339022000000002E-5</v>
      </c>
      <c r="R1368" s="161">
        <v>6.921633E-3</v>
      </c>
      <c r="T1368" s="89">
        <f t="shared" si="288"/>
        <v>2.9071578448275859</v>
      </c>
    </row>
    <row r="1369" spans="1:20">
      <c r="A1369" s="29" t="s">
        <v>52</v>
      </c>
      <c r="B1369" s="194" t="s">
        <v>4181</v>
      </c>
      <c r="C1369" s="87">
        <f t="shared" si="284"/>
        <v>0.37676871521999999</v>
      </c>
      <c r="D1369" s="90">
        <f t="shared" si="285"/>
        <v>2.0399858999999999E-2</v>
      </c>
      <c r="E1369" s="90">
        <f t="shared" si="286"/>
        <v>3.5966362500000001E-2</v>
      </c>
      <c r="F1369" s="91">
        <f t="shared" si="287"/>
        <v>2.2908833720000001E-2</v>
      </c>
      <c r="G1369" s="192">
        <v>0.29749365999999999</v>
      </c>
      <c r="H1369" s="161">
        <v>1.9053176000000002E-2</v>
      </c>
      <c r="I1369" s="161">
        <v>1.2793666E-2</v>
      </c>
      <c r="J1369" s="161">
        <v>1.414618E-2</v>
      </c>
      <c r="K1369" s="161">
        <v>1.7176182E-3</v>
      </c>
      <c r="L1369" s="161">
        <v>4.5360608E-3</v>
      </c>
      <c r="M1369" s="161">
        <v>4.1195205000000004E-3</v>
      </c>
      <c r="N1369" s="161">
        <v>1.0648309999999999E-2</v>
      </c>
      <c r="O1369" s="161">
        <v>1.2194781E-3</v>
      </c>
      <c r="P1369" s="161">
        <v>0</v>
      </c>
      <c r="Q1369" s="161">
        <v>5.1559620000000002E-5</v>
      </c>
      <c r="R1369" s="161">
        <v>1.0989486E-2</v>
      </c>
      <c r="T1369" s="89">
        <f t="shared" si="288"/>
        <v>2.5646005172413791</v>
      </c>
    </row>
    <row r="1370" spans="1:20">
      <c r="A1370" s="29" t="s">
        <v>52</v>
      </c>
      <c r="B1370" s="194" t="s">
        <v>4182</v>
      </c>
      <c r="C1370" s="87">
        <f t="shared" si="284"/>
        <v>0.36087559976099998</v>
      </c>
      <c r="D1370" s="90">
        <f t="shared" si="285"/>
        <v>2.03205882E-2</v>
      </c>
      <c r="E1370" s="90">
        <f t="shared" si="286"/>
        <v>3.6827044599999997E-2</v>
      </c>
      <c r="F1370" s="91">
        <f t="shared" si="287"/>
        <v>2.8572846961000001E-2</v>
      </c>
      <c r="G1370" s="192">
        <v>0.27515511999999998</v>
      </c>
      <c r="H1370" s="161">
        <v>1.8761544000000002E-2</v>
      </c>
      <c r="I1370" s="161">
        <v>1.4448025999999999E-2</v>
      </c>
      <c r="J1370" s="161">
        <v>1.3299421000000001E-2</v>
      </c>
      <c r="K1370" s="161">
        <v>1.7204410000000001E-3</v>
      </c>
      <c r="L1370" s="161">
        <v>5.3007261999999996E-3</v>
      </c>
      <c r="M1370" s="161">
        <v>3.6174746000000001E-3</v>
      </c>
      <c r="N1370" s="161">
        <v>1.0590275999999999E-2</v>
      </c>
      <c r="O1370" s="161">
        <v>6.8913530000000002E-3</v>
      </c>
      <c r="P1370" s="161">
        <v>0</v>
      </c>
      <c r="Q1370" s="161">
        <v>8.2131960999999999E-5</v>
      </c>
      <c r="R1370" s="161">
        <v>1.1009086E-2</v>
      </c>
      <c r="T1370" s="89">
        <f t="shared" si="288"/>
        <v>2.3720268965517239</v>
      </c>
    </row>
    <row r="1371" spans="1:20">
      <c r="A1371" s="29" t="s">
        <v>52</v>
      </c>
      <c r="B1371" s="194" t="s">
        <v>4183</v>
      </c>
      <c r="C1371" s="87">
        <f t="shared" si="284"/>
        <v>0.43564561617800002</v>
      </c>
      <c r="D1371" s="90">
        <f t="shared" si="285"/>
        <v>2.24279691E-2</v>
      </c>
      <c r="E1371" s="90">
        <f t="shared" si="286"/>
        <v>3.9249254199999993E-2</v>
      </c>
      <c r="F1371" s="91">
        <f t="shared" si="287"/>
        <v>3.8732802878000003E-2</v>
      </c>
      <c r="G1371" s="192">
        <v>0.33523559000000003</v>
      </c>
      <c r="H1371" s="161">
        <v>2.0634797999999999E-2</v>
      </c>
      <c r="I1371" s="161">
        <v>1.3830413999999999E-2</v>
      </c>
      <c r="J1371" s="161">
        <v>1.5706326E-2</v>
      </c>
      <c r="K1371" s="161">
        <v>1.8820702000000001E-3</v>
      </c>
      <c r="L1371" s="161">
        <v>4.8395729000000002E-3</v>
      </c>
      <c r="M1371" s="161">
        <v>4.7840421999999997E-3</v>
      </c>
      <c r="N1371" s="161">
        <v>1.0788453E-2</v>
      </c>
      <c r="O1371" s="161">
        <v>1.3307511000000001E-3</v>
      </c>
      <c r="P1371" s="161">
        <v>0</v>
      </c>
      <c r="Q1371" s="161">
        <v>5.2302778000000003E-5</v>
      </c>
      <c r="R1371" s="161">
        <v>2.6561296000000002E-2</v>
      </c>
      <c r="T1371" s="89">
        <f t="shared" si="288"/>
        <v>2.8899619827586207</v>
      </c>
    </row>
    <row r="1372" spans="1:20">
      <c r="A1372" s="29" t="s">
        <v>52</v>
      </c>
      <c r="B1372" s="194" t="s">
        <v>4184</v>
      </c>
      <c r="C1372" s="87">
        <f t="shared" si="284"/>
        <v>0.36786494105099998</v>
      </c>
      <c r="D1372" s="90">
        <f t="shared" si="285"/>
        <v>1.9982945700000001E-2</v>
      </c>
      <c r="E1372" s="90">
        <f t="shared" si="286"/>
        <v>3.5291505500000001E-2</v>
      </c>
      <c r="F1372" s="91">
        <f t="shared" si="287"/>
        <v>2.2855349851E-2</v>
      </c>
      <c r="G1372" s="192">
        <v>0.28973514</v>
      </c>
      <c r="H1372" s="161">
        <v>1.8728044999999999E-2</v>
      </c>
      <c r="I1372" s="161">
        <v>1.2580544000000001E-2</v>
      </c>
      <c r="J1372" s="161">
        <v>1.3825465E-2</v>
      </c>
      <c r="K1372" s="161">
        <v>1.6838122000000001E-3</v>
      </c>
      <c r="L1372" s="161">
        <v>4.4736684999999998E-3</v>
      </c>
      <c r="M1372" s="161">
        <v>3.9829165000000001E-3</v>
      </c>
      <c r="N1372" s="161">
        <v>1.0619501E-2</v>
      </c>
      <c r="O1372" s="161">
        <v>1.196604E-3</v>
      </c>
      <c r="P1372" s="161">
        <v>0</v>
      </c>
      <c r="Q1372" s="161">
        <v>5.1406850999999997E-5</v>
      </c>
      <c r="R1372" s="161">
        <v>1.0987838E-2</v>
      </c>
      <c r="T1372" s="89">
        <f t="shared" si="288"/>
        <v>2.497716724137931</v>
      </c>
    </row>
    <row r="1373" spans="1:20">
      <c r="A1373" s="29" t="s">
        <v>52</v>
      </c>
      <c r="B1373" s="194" t="s">
        <v>4185</v>
      </c>
      <c r="C1373" s="87">
        <f t="shared" si="284"/>
        <v>0.35988865579500001</v>
      </c>
      <c r="D1373" s="90">
        <f t="shared" si="285"/>
        <v>1.9609461199999997E-2</v>
      </c>
      <c r="E1373" s="90">
        <f t="shared" si="286"/>
        <v>3.4686948000000002E-2</v>
      </c>
      <c r="F1373" s="91">
        <f t="shared" si="287"/>
        <v>2.2807436595000001E-2</v>
      </c>
      <c r="G1373" s="192">
        <v>0.28278481</v>
      </c>
      <c r="H1373" s="161">
        <v>1.8436783000000002E-2</v>
      </c>
      <c r="I1373" s="161">
        <v>1.2389623000000001E-2</v>
      </c>
      <c r="J1373" s="161">
        <v>1.3538158E-2</v>
      </c>
      <c r="K1373" s="161">
        <v>1.6535276999999999E-3</v>
      </c>
      <c r="L1373" s="161">
        <v>4.4177755000000003E-3</v>
      </c>
      <c r="M1373" s="161">
        <v>3.8605419999999998E-3</v>
      </c>
      <c r="N1373" s="161">
        <v>1.0593693E-2</v>
      </c>
      <c r="O1373" s="161">
        <v>1.1761126E-3</v>
      </c>
      <c r="P1373" s="161">
        <v>0</v>
      </c>
      <c r="Q1373" s="161">
        <v>5.1269995000000002E-5</v>
      </c>
      <c r="R1373" s="161">
        <v>1.0986361E-2</v>
      </c>
      <c r="T1373" s="89">
        <f t="shared" si="288"/>
        <v>2.4378000862068965</v>
      </c>
    </row>
    <row r="1374" spans="1:20">
      <c r="A1374" s="29" t="s">
        <v>52</v>
      </c>
      <c r="B1374" s="194" t="s">
        <v>4186</v>
      </c>
      <c r="C1374" s="87">
        <f t="shared" si="284"/>
        <v>0.41547583715799996</v>
      </c>
      <c r="D1374" s="90">
        <f t="shared" si="285"/>
        <v>2.2073481700000001E-2</v>
      </c>
      <c r="E1374" s="90">
        <f t="shared" si="286"/>
        <v>4.0374504399999997E-2</v>
      </c>
      <c r="F1374" s="91">
        <f t="shared" si="287"/>
        <v>3.2303271058000002E-2</v>
      </c>
      <c r="G1374" s="192">
        <v>0.32072457999999998</v>
      </c>
      <c r="H1374" s="161">
        <v>2.2033713E-2</v>
      </c>
      <c r="I1374" s="161">
        <v>1.2939538E-2</v>
      </c>
      <c r="J1374" s="161">
        <v>1.5634569000000001E-2</v>
      </c>
      <c r="K1374" s="161">
        <v>1.8296690999999999E-3</v>
      </c>
      <c r="L1374" s="161">
        <v>4.6092436000000001E-3</v>
      </c>
      <c r="M1374" s="161">
        <v>5.4012534000000001E-3</v>
      </c>
      <c r="N1374" s="161">
        <v>1.0644126E-2</v>
      </c>
      <c r="O1374" s="161">
        <v>1.3067172000000001E-3</v>
      </c>
      <c r="P1374" s="161">
        <v>0</v>
      </c>
      <c r="Q1374" s="161">
        <v>5.1855857999999998E-5</v>
      </c>
      <c r="R1374" s="161">
        <v>2.0300571999999999E-2</v>
      </c>
      <c r="T1374" s="89">
        <f t="shared" si="288"/>
        <v>2.764867068965517</v>
      </c>
    </row>
    <row r="1375" spans="1:20">
      <c r="A1375" s="29" t="s">
        <v>52</v>
      </c>
      <c r="B1375" s="194" t="s">
        <v>4187</v>
      </c>
      <c r="C1375" s="87">
        <f t="shared" si="284"/>
        <v>0.45013223563799998</v>
      </c>
      <c r="D1375" s="90">
        <f t="shared" si="285"/>
        <v>2.2152198100000003E-2</v>
      </c>
      <c r="E1375" s="90">
        <f t="shared" si="286"/>
        <v>4.2081497699999998E-2</v>
      </c>
      <c r="F1375" s="91">
        <f t="shared" si="287"/>
        <v>4.6048959837999996E-2</v>
      </c>
      <c r="G1375" s="192">
        <v>0.33984957999999998</v>
      </c>
      <c r="H1375" s="161">
        <v>2.2113555999999999E-2</v>
      </c>
      <c r="I1375" s="161">
        <v>1.2412507E-2</v>
      </c>
      <c r="J1375" s="161">
        <v>1.5744752000000001E-2</v>
      </c>
      <c r="K1375" s="161">
        <v>1.9170414999999999E-3</v>
      </c>
      <c r="L1375" s="161">
        <v>4.4904046000000001E-3</v>
      </c>
      <c r="M1375" s="161">
        <v>7.5554347000000004E-3</v>
      </c>
      <c r="N1375" s="161">
        <v>1.0529589000000001E-2</v>
      </c>
      <c r="O1375" s="161">
        <v>1.383673E-3</v>
      </c>
      <c r="P1375" s="161">
        <v>0</v>
      </c>
      <c r="Q1375" s="161">
        <v>5.1910838000000002E-5</v>
      </c>
      <c r="R1375" s="161">
        <v>3.4083786999999997E-2</v>
      </c>
      <c r="T1375" s="89">
        <f t="shared" si="288"/>
        <v>2.9297377586206892</v>
      </c>
    </row>
    <row r="1376" spans="1:20">
      <c r="A1376" s="29" t="s">
        <v>52</v>
      </c>
      <c r="B1376" s="194" t="s">
        <v>4188</v>
      </c>
      <c r="C1376" s="87">
        <f t="shared" si="284"/>
        <v>0.35573276930100001</v>
      </c>
      <c r="D1376" s="90">
        <f t="shared" si="285"/>
        <v>1.8402149200000002E-2</v>
      </c>
      <c r="E1376" s="90">
        <f t="shared" si="286"/>
        <v>3.2732677500000001E-2</v>
      </c>
      <c r="F1376" s="91">
        <f t="shared" si="287"/>
        <v>4.4280492601000004E-2</v>
      </c>
      <c r="G1376" s="192">
        <v>0.26031745000000001</v>
      </c>
      <c r="H1376" s="161">
        <v>1.7495259999999999E-2</v>
      </c>
      <c r="I1376" s="161">
        <v>1.1772458E-2</v>
      </c>
      <c r="J1376" s="161">
        <v>1.260942E-2</v>
      </c>
      <c r="K1376" s="161">
        <v>1.5556312000000001E-3</v>
      </c>
      <c r="L1376" s="161">
        <v>4.2370979999999999E-3</v>
      </c>
      <c r="M1376" s="161">
        <v>3.4649594999999998E-3</v>
      </c>
      <c r="N1376" s="161">
        <v>1.0510268E-2</v>
      </c>
      <c r="O1376" s="161">
        <v>1.1098729999999999E-3</v>
      </c>
      <c r="P1376" s="161">
        <v>0</v>
      </c>
      <c r="Q1376" s="161">
        <v>5.0827600999999997E-5</v>
      </c>
      <c r="R1376" s="161">
        <v>3.2609524000000001E-2</v>
      </c>
      <c r="T1376" s="89">
        <f t="shared" si="288"/>
        <v>2.2441159482758621</v>
      </c>
    </row>
    <row r="1377" spans="1:20">
      <c r="A1377" s="29" t="s">
        <v>52</v>
      </c>
      <c r="B1377" s="194" t="s">
        <v>4189</v>
      </c>
      <c r="C1377" s="87">
        <f t="shared" si="284"/>
        <v>0.39990652277899996</v>
      </c>
      <c r="D1377" s="90">
        <f t="shared" si="285"/>
        <v>2.0721229800000001E-2</v>
      </c>
      <c r="E1377" s="90">
        <f t="shared" si="286"/>
        <v>3.6486563400000005E-2</v>
      </c>
      <c r="F1377" s="91">
        <f t="shared" si="287"/>
        <v>3.9224549578999998E-2</v>
      </c>
      <c r="G1377" s="192">
        <v>0.30347417999999998</v>
      </c>
      <c r="H1377" s="161">
        <v>1.9303797000000001E-2</v>
      </c>
      <c r="I1377" s="161">
        <v>1.2957946999999999E-2</v>
      </c>
      <c r="J1377" s="161">
        <v>1.4393398E-2</v>
      </c>
      <c r="K1377" s="161">
        <v>1.7436769999999999E-3</v>
      </c>
      <c r="L1377" s="161">
        <v>4.5841548000000003E-3</v>
      </c>
      <c r="M1377" s="161">
        <v>4.2248193999999996E-3</v>
      </c>
      <c r="N1377" s="161">
        <v>1.0670516999999999E-2</v>
      </c>
      <c r="O1377" s="161">
        <v>1.2371102000000001E-3</v>
      </c>
      <c r="P1377" s="161">
        <v>0</v>
      </c>
      <c r="Q1377" s="161">
        <v>5.1677378999999997E-5</v>
      </c>
      <c r="R1377" s="161">
        <v>2.7265245E-2</v>
      </c>
      <c r="T1377" s="89">
        <f t="shared" si="288"/>
        <v>2.6161567241379307</v>
      </c>
    </row>
    <row r="1378" spans="1:20">
      <c r="A1378" s="29" t="s">
        <v>52</v>
      </c>
      <c r="B1378" s="194" t="s">
        <v>4190</v>
      </c>
      <c r="C1378" s="87">
        <f t="shared" si="284"/>
        <v>0.65552748619000001</v>
      </c>
      <c r="D1378" s="90">
        <f t="shared" si="285"/>
        <v>8.1042004000000001E-2</v>
      </c>
      <c r="E1378" s="90">
        <f t="shared" si="286"/>
        <v>0.123098794</v>
      </c>
      <c r="F1378" s="91">
        <f t="shared" si="287"/>
        <v>2.1890048190000001E-2</v>
      </c>
      <c r="G1378" s="192">
        <v>0.42949663999999999</v>
      </c>
      <c r="H1378" s="161">
        <v>4.7235882999999999E-2</v>
      </c>
      <c r="I1378" s="161">
        <v>5.6194875999999998E-2</v>
      </c>
      <c r="J1378" s="161">
        <v>3.0051716999999999E-2</v>
      </c>
      <c r="K1378" s="161">
        <v>4.0063885E-2</v>
      </c>
      <c r="L1378" s="161">
        <v>1.0926402E-2</v>
      </c>
      <c r="M1378" s="161">
        <v>1.9668035E-2</v>
      </c>
      <c r="N1378" s="161">
        <v>1.0675703E-2</v>
      </c>
      <c r="O1378" s="161">
        <v>1.8564530999999999E-3</v>
      </c>
      <c r="P1378" s="161">
        <v>0</v>
      </c>
      <c r="Q1378" s="161">
        <v>1.4217949E-4</v>
      </c>
      <c r="R1378" s="161">
        <v>9.2157126000000002E-3</v>
      </c>
      <c r="T1378" s="89">
        <f t="shared" si="288"/>
        <v>3.70255724137931</v>
      </c>
    </row>
    <row r="1379" spans="1:20">
      <c r="A1379" s="29" t="s">
        <v>52</v>
      </c>
      <c r="B1379" s="194" t="s">
        <v>4191</v>
      </c>
      <c r="C1379" s="87">
        <f t="shared" si="284"/>
        <v>0.255732426899</v>
      </c>
      <c r="D1379" s="90">
        <f t="shared" si="285"/>
        <v>2.1633769499999997E-2</v>
      </c>
      <c r="E1379" s="90">
        <f t="shared" si="286"/>
        <v>6.2189947700000005E-2</v>
      </c>
      <c r="F1379" s="91">
        <f t="shared" si="287"/>
        <v>2.1018509698999998E-2</v>
      </c>
      <c r="G1379" s="192">
        <v>0.1508902</v>
      </c>
      <c r="H1379" s="161">
        <v>1.4178804999999999E-2</v>
      </c>
      <c r="I1379" s="161">
        <v>4.4232825000000003E-2</v>
      </c>
      <c r="J1379" s="161">
        <v>9.5354876999999994E-3</v>
      </c>
      <c r="K1379" s="161">
        <v>6.9837349999999996E-3</v>
      </c>
      <c r="L1379" s="161">
        <v>5.1145467999999996E-3</v>
      </c>
      <c r="M1379" s="161">
        <v>3.7783177E-3</v>
      </c>
      <c r="N1379" s="161">
        <v>1.0372080000000001E-2</v>
      </c>
      <c r="O1379" s="161">
        <v>5.8118331999999998E-3</v>
      </c>
      <c r="P1379" s="161">
        <v>0</v>
      </c>
      <c r="Q1379" s="161">
        <v>9.3102499000000002E-5</v>
      </c>
      <c r="R1379" s="161">
        <v>4.7414939999999997E-3</v>
      </c>
      <c r="T1379" s="89">
        <f t="shared" si="288"/>
        <v>1.3007775862068964</v>
      </c>
    </row>
    <row r="1380" spans="1:20">
      <c r="A1380" s="29" t="s">
        <v>52</v>
      </c>
      <c r="B1380" s="194" t="s">
        <v>4192</v>
      </c>
      <c r="C1380" s="87">
        <f t="shared" si="284"/>
        <v>0.35848699205400003</v>
      </c>
      <c r="D1380" s="90">
        <f t="shared" si="285"/>
        <v>2.1839698500000001E-2</v>
      </c>
      <c r="E1380" s="90">
        <f t="shared" si="286"/>
        <v>6.1249399200000006E-2</v>
      </c>
      <c r="F1380" s="91">
        <f t="shared" si="287"/>
        <v>1.7963904354000002E-2</v>
      </c>
      <c r="G1380" s="192">
        <v>0.25743399</v>
      </c>
      <c r="H1380" s="161">
        <v>1.4062994000000001E-2</v>
      </c>
      <c r="I1380" s="161">
        <v>4.3041187000000002E-2</v>
      </c>
      <c r="J1380" s="161">
        <v>9.6287283999999997E-3</v>
      </c>
      <c r="K1380" s="161">
        <v>7.3784475000000004E-3</v>
      </c>
      <c r="L1380" s="161">
        <v>4.8325225999999999E-3</v>
      </c>
      <c r="M1380" s="161">
        <v>4.1452182000000001E-3</v>
      </c>
      <c r="N1380" s="161">
        <v>1.0364549000000001E-2</v>
      </c>
      <c r="O1380" s="161">
        <v>2.8234963000000001E-3</v>
      </c>
      <c r="P1380" s="161">
        <v>0</v>
      </c>
      <c r="Q1380" s="161">
        <v>7.1688954000000005E-5</v>
      </c>
      <c r="R1380" s="161">
        <v>4.7041701000000002E-3</v>
      </c>
      <c r="T1380" s="89">
        <f t="shared" si="288"/>
        <v>2.2192585344827584</v>
      </c>
    </row>
    <row r="1381" spans="1:20">
      <c r="A1381" s="29" t="s">
        <v>52</v>
      </c>
      <c r="B1381" s="194" t="s">
        <v>4193</v>
      </c>
      <c r="C1381" s="87">
        <f t="shared" si="284"/>
        <v>0.38695049620299998</v>
      </c>
      <c r="D1381" s="90">
        <f t="shared" si="285"/>
        <v>2.3984440499999999E-2</v>
      </c>
      <c r="E1381" s="90">
        <f t="shared" si="286"/>
        <v>6.5396739199999998E-2</v>
      </c>
      <c r="F1381" s="91">
        <f t="shared" si="287"/>
        <v>1.9046976502999999E-2</v>
      </c>
      <c r="G1381" s="192">
        <v>0.27852233999999998</v>
      </c>
      <c r="H1381" s="161">
        <v>1.6915508999999999E-2</v>
      </c>
      <c r="I1381" s="161">
        <v>4.3912848999999997E-2</v>
      </c>
      <c r="J1381" s="161">
        <v>1.1328309999999999E-2</v>
      </c>
      <c r="K1381" s="161">
        <v>7.6417624E-3</v>
      </c>
      <c r="L1381" s="161">
        <v>5.0143681000000004E-3</v>
      </c>
      <c r="M1381" s="161">
        <v>4.5683811999999999E-3</v>
      </c>
      <c r="N1381" s="161">
        <v>1.0413861999999999E-2</v>
      </c>
      <c r="O1381" s="161">
        <v>2.3200342E-3</v>
      </c>
      <c r="P1381" s="161">
        <v>0</v>
      </c>
      <c r="Q1381" s="161">
        <v>7.3436602999999996E-5</v>
      </c>
      <c r="R1381" s="161">
        <v>6.2396437000000003E-3</v>
      </c>
      <c r="T1381" s="89">
        <f t="shared" si="288"/>
        <v>2.4010546551724135</v>
      </c>
    </row>
    <row r="1382" spans="1:20">
      <c r="A1382" s="29" t="s">
        <v>52</v>
      </c>
      <c r="B1382" s="194" t="s">
        <v>4194</v>
      </c>
      <c r="C1382" s="87">
        <f t="shared" si="284"/>
        <v>1.9567984523700002</v>
      </c>
      <c r="D1382" s="90">
        <f t="shared" si="285"/>
        <v>0.24191643399999999</v>
      </c>
      <c r="E1382" s="90">
        <f t="shared" si="286"/>
        <v>0.36745909200000004</v>
      </c>
      <c r="F1382" s="91">
        <f t="shared" si="287"/>
        <v>6.5343426369999999E-2</v>
      </c>
      <c r="G1382" s="192">
        <v>1.2820795</v>
      </c>
      <c r="H1382" s="161">
        <v>0.14100264000000001</v>
      </c>
      <c r="I1382" s="161">
        <v>0.1677459</v>
      </c>
      <c r="J1382" s="161">
        <v>8.9706618000000002E-2</v>
      </c>
      <c r="K1382" s="161">
        <v>0.11959369</v>
      </c>
      <c r="L1382" s="161">
        <v>3.2616126000000002E-2</v>
      </c>
      <c r="M1382" s="161">
        <v>5.8710551999999999E-2</v>
      </c>
      <c r="N1382" s="161">
        <v>3.1867768999999997E-2</v>
      </c>
      <c r="O1382" s="161">
        <v>5.5416509999999999E-3</v>
      </c>
      <c r="P1382" s="161">
        <v>0</v>
      </c>
      <c r="Q1382" s="161">
        <v>4.2441636999999998E-4</v>
      </c>
      <c r="R1382" s="161">
        <v>2.750959E-2</v>
      </c>
      <c r="T1382" s="89">
        <f t="shared" si="288"/>
        <v>11.05240948275862</v>
      </c>
    </row>
    <row r="1383" spans="1:20">
      <c r="A1383" s="29" t="s">
        <v>52</v>
      </c>
      <c r="B1383" s="194" t="s">
        <v>4195</v>
      </c>
      <c r="C1383" s="87">
        <f t="shared" si="284"/>
        <v>0.76338038890999993</v>
      </c>
      <c r="D1383" s="90">
        <f t="shared" si="285"/>
        <v>6.4578416E-2</v>
      </c>
      <c r="E1383" s="90">
        <f t="shared" si="286"/>
        <v>0.185641631</v>
      </c>
      <c r="F1383" s="91">
        <f t="shared" si="287"/>
        <v>6.2741821910000009E-2</v>
      </c>
      <c r="G1383" s="192">
        <v>0.45041851999999999</v>
      </c>
      <c r="H1383" s="161">
        <v>4.2324791E-2</v>
      </c>
      <c r="I1383" s="161">
        <v>0.13203828000000001</v>
      </c>
      <c r="J1383" s="161">
        <v>2.8464142000000001E-2</v>
      </c>
      <c r="K1383" s="161">
        <v>2.0846969999999999E-2</v>
      </c>
      <c r="L1383" s="161">
        <v>1.5267304000000001E-2</v>
      </c>
      <c r="M1383" s="161">
        <v>1.127856E-2</v>
      </c>
      <c r="N1383" s="161">
        <v>3.0961433999999999E-2</v>
      </c>
      <c r="O1383" s="161">
        <v>1.7348756E-2</v>
      </c>
      <c r="P1383" s="161">
        <v>0</v>
      </c>
      <c r="Q1383" s="161">
        <v>2.7791791000000003E-4</v>
      </c>
      <c r="R1383" s="161">
        <v>1.4153714E-2</v>
      </c>
      <c r="T1383" s="89">
        <f t="shared" si="288"/>
        <v>3.8829182758620688</v>
      </c>
    </row>
    <row r="1384" spans="1:20">
      <c r="A1384" s="29" t="s">
        <v>52</v>
      </c>
      <c r="B1384" s="194" t="s">
        <v>4196</v>
      </c>
      <c r="C1384" s="87">
        <f t="shared" si="284"/>
        <v>1.0701104188799999</v>
      </c>
      <c r="D1384" s="90">
        <f t="shared" si="285"/>
        <v>6.5193130000000002E-2</v>
      </c>
      <c r="E1384" s="90">
        <f t="shared" si="286"/>
        <v>0.18283403300000001</v>
      </c>
      <c r="F1384" s="91">
        <f t="shared" si="287"/>
        <v>5.362359588E-2</v>
      </c>
      <c r="G1384" s="192">
        <v>0.76845965999999999</v>
      </c>
      <c r="H1384" s="161">
        <v>4.1979086999999998E-2</v>
      </c>
      <c r="I1384" s="161">
        <v>0.12848116000000001</v>
      </c>
      <c r="J1384" s="161">
        <v>2.8742473000000001E-2</v>
      </c>
      <c r="K1384" s="161">
        <v>2.2025216E-2</v>
      </c>
      <c r="L1384" s="161">
        <v>1.4425441000000001E-2</v>
      </c>
      <c r="M1384" s="161">
        <v>1.2373785999999999E-2</v>
      </c>
      <c r="N1384" s="161">
        <v>3.0938953000000002E-2</v>
      </c>
      <c r="O1384" s="161">
        <v>8.4283469999999992E-3</v>
      </c>
      <c r="P1384" s="161">
        <v>0</v>
      </c>
      <c r="Q1384" s="161">
        <v>2.1399688E-4</v>
      </c>
      <c r="R1384" s="161">
        <v>1.4042298999999999E-2</v>
      </c>
      <c r="T1384" s="89">
        <f t="shared" si="288"/>
        <v>6.6246522413793096</v>
      </c>
    </row>
    <row r="1385" spans="1:20">
      <c r="A1385" s="29" t="s">
        <v>52</v>
      </c>
      <c r="B1385" s="194" t="s">
        <v>4197</v>
      </c>
      <c r="C1385" s="87">
        <f t="shared" si="284"/>
        <v>1.1550761148399999</v>
      </c>
      <c r="D1385" s="90">
        <f t="shared" si="285"/>
        <v>7.1595345000000005E-2</v>
      </c>
      <c r="E1385" s="90">
        <f t="shared" si="286"/>
        <v>0.19521414500000001</v>
      </c>
      <c r="F1385" s="91">
        <f t="shared" si="287"/>
        <v>5.6856644839999998E-2</v>
      </c>
      <c r="G1385" s="192">
        <v>0.83140997999999999</v>
      </c>
      <c r="H1385" s="161">
        <v>5.0494056000000002E-2</v>
      </c>
      <c r="I1385" s="161">
        <v>0.13108312999999999</v>
      </c>
      <c r="J1385" s="161">
        <v>3.3815851000000001E-2</v>
      </c>
      <c r="K1385" s="161">
        <v>2.2811231000000001E-2</v>
      </c>
      <c r="L1385" s="161">
        <v>1.4968263000000001E-2</v>
      </c>
      <c r="M1385" s="161">
        <v>1.3636959000000001E-2</v>
      </c>
      <c r="N1385" s="161">
        <v>3.1086154000000001E-2</v>
      </c>
      <c r="O1385" s="161">
        <v>6.9254751E-3</v>
      </c>
      <c r="P1385" s="161">
        <v>0</v>
      </c>
      <c r="Q1385" s="161">
        <v>2.1921374E-4</v>
      </c>
      <c r="R1385" s="161">
        <v>1.8625802E-2</v>
      </c>
      <c r="T1385" s="89">
        <f t="shared" si="288"/>
        <v>7.1673274137931031</v>
      </c>
    </row>
    <row r="1386" spans="1:20">
      <c r="A1386" s="29" t="s">
        <v>52</v>
      </c>
      <c r="B1386" s="194" t="s">
        <v>4198</v>
      </c>
      <c r="C1386" s="87">
        <f t="shared" si="284"/>
        <v>0.66562131058999996</v>
      </c>
      <c r="D1386" s="90">
        <f t="shared" si="285"/>
        <v>0.11781047</v>
      </c>
      <c r="E1386" s="90">
        <f t="shared" si="286"/>
        <v>0.138206052</v>
      </c>
      <c r="F1386" s="91">
        <f t="shared" si="287"/>
        <v>2.4580028589999997E-2</v>
      </c>
      <c r="G1386" s="192">
        <v>0.38502476000000002</v>
      </c>
      <c r="H1386" s="161">
        <v>4.6444931000000002E-2</v>
      </c>
      <c r="I1386" s="161">
        <v>6.7800473E-2</v>
      </c>
      <c r="J1386" s="161">
        <v>4.5515411999999998E-2</v>
      </c>
      <c r="K1386" s="161">
        <v>4.6088939000000002E-2</v>
      </c>
      <c r="L1386" s="161">
        <v>2.6206119E-2</v>
      </c>
      <c r="M1386" s="161">
        <v>2.3960648000000001E-2</v>
      </c>
      <c r="N1386" s="161">
        <v>1.0837045E-2</v>
      </c>
      <c r="O1386" s="161">
        <v>5.8789604999999997E-3</v>
      </c>
      <c r="P1386" s="161">
        <v>0</v>
      </c>
      <c r="Q1386" s="161">
        <v>3.7461698999999998E-4</v>
      </c>
      <c r="R1386" s="161">
        <v>7.4894061000000001E-3</v>
      </c>
      <c r="T1386" s="89">
        <f t="shared" si="288"/>
        <v>3.3191789655172412</v>
      </c>
    </row>
    <row r="1387" spans="1:20">
      <c r="A1387" s="29" t="s">
        <v>52</v>
      </c>
      <c r="B1387" s="194" t="s">
        <v>4199</v>
      </c>
      <c r="C1387" s="87">
        <f t="shared" si="284"/>
        <v>0.38042849938000001</v>
      </c>
      <c r="D1387" s="90">
        <f t="shared" si="285"/>
        <v>6.7440269999999997E-2</v>
      </c>
      <c r="E1387" s="90">
        <f t="shared" si="286"/>
        <v>9.1273832999999999E-2</v>
      </c>
      <c r="F1387" s="91">
        <f t="shared" si="287"/>
        <v>2.9570886380000001E-2</v>
      </c>
      <c r="G1387" s="192">
        <v>0.19214350999999999</v>
      </c>
      <c r="H1387" s="161">
        <v>2.0449794E-2</v>
      </c>
      <c r="I1387" s="161">
        <v>5.9523472000000001E-2</v>
      </c>
      <c r="J1387" s="161">
        <v>2.8097591000000002E-2</v>
      </c>
      <c r="K1387" s="161">
        <v>1.8005805999999999E-2</v>
      </c>
      <c r="L1387" s="161">
        <v>2.1336872999999999E-2</v>
      </c>
      <c r="M1387" s="161">
        <v>1.1300566999999999E-2</v>
      </c>
      <c r="N1387" s="161">
        <v>1.0622296E-2</v>
      </c>
      <c r="O1387" s="161">
        <v>1.4052042000000001E-2</v>
      </c>
      <c r="P1387" s="161">
        <v>0</v>
      </c>
      <c r="Q1387" s="161">
        <v>3.5094388E-4</v>
      </c>
      <c r="R1387" s="161">
        <v>4.5456044999999997E-3</v>
      </c>
      <c r="T1387" s="89">
        <f t="shared" si="288"/>
        <v>1.6564095689655172</v>
      </c>
    </row>
    <row r="1388" spans="1:20">
      <c r="A1388" s="29" t="s">
        <v>52</v>
      </c>
      <c r="B1388" s="194" t="s">
        <v>4200</v>
      </c>
      <c r="C1388" s="87">
        <f t="shared" si="284"/>
        <v>0.44581318977999995</v>
      </c>
      <c r="D1388" s="90">
        <f t="shared" si="285"/>
        <v>7.0262387999999995E-2</v>
      </c>
      <c r="E1388" s="90">
        <f t="shared" si="286"/>
        <v>8.959700000000001E-2</v>
      </c>
      <c r="F1388" s="91">
        <f t="shared" si="287"/>
        <v>2.5326251779999996E-2</v>
      </c>
      <c r="G1388" s="192">
        <v>0.26062754999999999</v>
      </c>
      <c r="H1388" s="161">
        <v>2.0883365000000001E-2</v>
      </c>
      <c r="I1388" s="161">
        <v>5.5874801000000002E-2</v>
      </c>
      <c r="J1388" s="161">
        <v>2.8620001999999999E-2</v>
      </c>
      <c r="K1388" s="161">
        <v>2.0324037E-2</v>
      </c>
      <c r="L1388" s="161">
        <v>2.1318349E-2</v>
      </c>
      <c r="M1388" s="161">
        <v>1.2838834E-2</v>
      </c>
      <c r="N1388" s="161">
        <v>1.0594186E-2</v>
      </c>
      <c r="O1388" s="161">
        <v>9.9560172000000002E-3</v>
      </c>
      <c r="P1388" s="161">
        <v>0</v>
      </c>
      <c r="Q1388" s="161">
        <v>3.2279907999999998E-4</v>
      </c>
      <c r="R1388" s="161">
        <v>4.4532495E-3</v>
      </c>
      <c r="T1388" s="89">
        <f t="shared" si="288"/>
        <v>2.2467892241379306</v>
      </c>
    </row>
    <row r="1389" spans="1:20">
      <c r="A1389" s="29" t="s">
        <v>52</v>
      </c>
      <c r="B1389" s="194" t="s">
        <v>4201</v>
      </c>
      <c r="C1389" s="87">
        <f t="shared" si="284"/>
        <v>0.4719974629</v>
      </c>
      <c r="D1389" s="90">
        <f t="shared" si="285"/>
        <v>7.3613770999999995E-2</v>
      </c>
      <c r="E1389" s="90">
        <f t="shared" si="286"/>
        <v>9.5062797000000004E-2</v>
      </c>
      <c r="F1389" s="91">
        <f t="shared" si="287"/>
        <v>2.4919164900000002E-2</v>
      </c>
      <c r="G1389" s="192">
        <v>0.27840173000000001</v>
      </c>
      <c r="H1389" s="161">
        <v>2.4286649E-2</v>
      </c>
      <c r="I1389" s="161">
        <v>5.7782148999999998E-2</v>
      </c>
      <c r="J1389" s="161">
        <v>3.0979840000000002E-2</v>
      </c>
      <c r="K1389" s="161">
        <v>2.1026712999999999E-2</v>
      </c>
      <c r="L1389" s="161">
        <v>2.1607218000000001E-2</v>
      </c>
      <c r="M1389" s="161">
        <v>1.2993998999999999E-2</v>
      </c>
      <c r="N1389" s="161">
        <v>1.0643532000000001E-2</v>
      </c>
      <c r="O1389" s="161">
        <v>8.1541306999999997E-3</v>
      </c>
      <c r="P1389" s="161">
        <v>0</v>
      </c>
      <c r="Q1389" s="161">
        <v>3.2824809999999999E-4</v>
      </c>
      <c r="R1389" s="161">
        <v>5.7932540999999999E-3</v>
      </c>
      <c r="T1389" s="89">
        <f t="shared" si="288"/>
        <v>2.4000149137931035</v>
      </c>
    </row>
    <row r="1390" spans="1:20">
      <c r="A1390" s="29" t="s">
        <v>52</v>
      </c>
      <c r="B1390" s="194" t="s">
        <v>4202</v>
      </c>
      <c r="C1390" s="87">
        <f t="shared" si="284"/>
        <v>2.7137257396000001</v>
      </c>
      <c r="D1390" s="90">
        <f t="shared" si="285"/>
        <v>0.48031110000000005</v>
      </c>
      <c r="E1390" s="90">
        <f t="shared" si="286"/>
        <v>0.56346351799999994</v>
      </c>
      <c r="F1390" s="91">
        <f t="shared" si="287"/>
        <v>0.1002123216</v>
      </c>
      <c r="G1390" s="192">
        <v>1.5697388000000001</v>
      </c>
      <c r="H1390" s="161">
        <v>0.18935513000000001</v>
      </c>
      <c r="I1390" s="161">
        <v>0.27642127</v>
      </c>
      <c r="J1390" s="161">
        <v>0.18556549</v>
      </c>
      <c r="K1390" s="161">
        <v>0.18790375000000001</v>
      </c>
      <c r="L1390" s="161">
        <v>0.10684186</v>
      </c>
      <c r="M1390" s="161">
        <v>9.7687118000000003E-2</v>
      </c>
      <c r="N1390" s="161">
        <v>4.4182432000000001E-2</v>
      </c>
      <c r="O1390" s="161">
        <v>2.3968413000000001E-2</v>
      </c>
      <c r="P1390" s="161">
        <v>0</v>
      </c>
      <c r="Q1390" s="161">
        <v>1.5273066E-3</v>
      </c>
      <c r="R1390" s="161">
        <v>3.0534169999999999E-2</v>
      </c>
      <c r="T1390" s="89">
        <f t="shared" si="288"/>
        <v>13.532231034482759</v>
      </c>
    </row>
    <row r="1391" spans="1:20">
      <c r="A1391" s="29" t="s">
        <v>52</v>
      </c>
      <c r="B1391" s="194" t="s">
        <v>4203</v>
      </c>
      <c r="C1391" s="87">
        <f t="shared" si="284"/>
        <v>1.5509999787000002</v>
      </c>
      <c r="D1391" s="90">
        <f t="shared" si="285"/>
        <v>0.27495273600000003</v>
      </c>
      <c r="E1391" s="90">
        <f t="shared" si="286"/>
        <v>0.37212172400000004</v>
      </c>
      <c r="F1391" s="91">
        <f t="shared" si="287"/>
        <v>0.12055995870000001</v>
      </c>
      <c r="G1391" s="192">
        <v>0.78336556000000002</v>
      </c>
      <c r="H1391" s="161">
        <v>8.3373431999999997E-2</v>
      </c>
      <c r="I1391" s="161">
        <v>0.24267609000000001</v>
      </c>
      <c r="J1391" s="161">
        <v>0.11455336000000001</v>
      </c>
      <c r="K1391" s="161">
        <v>7.3409338000000005E-2</v>
      </c>
      <c r="L1391" s="161">
        <v>8.6990038000000006E-2</v>
      </c>
      <c r="M1391" s="161">
        <v>4.6072202E-2</v>
      </c>
      <c r="N1391" s="161">
        <v>4.3306905E-2</v>
      </c>
      <c r="O1391" s="161">
        <v>5.7289916000000003E-2</v>
      </c>
      <c r="P1391" s="161">
        <v>0</v>
      </c>
      <c r="Q1391" s="161">
        <v>1.4307917000000001E-3</v>
      </c>
      <c r="R1391" s="161">
        <v>1.8532346000000002E-2</v>
      </c>
      <c r="T1391" s="89">
        <f t="shared" si="288"/>
        <v>6.7531513793103448</v>
      </c>
    </row>
    <row r="1392" spans="1:20">
      <c r="A1392" s="29" t="s">
        <v>52</v>
      </c>
      <c r="B1392" s="194" t="s">
        <v>4204</v>
      </c>
      <c r="C1392" s="87">
        <f t="shared" si="284"/>
        <v>1.8175721288999998</v>
      </c>
      <c r="D1392" s="90">
        <f t="shared" si="285"/>
        <v>0.286458457</v>
      </c>
      <c r="E1392" s="90">
        <f t="shared" si="286"/>
        <v>0.365285313</v>
      </c>
      <c r="F1392" s="91">
        <f t="shared" si="287"/>
        <v>0.1032546589</v>
      </c>
      <c r="G1392" s="192">
        <v>1.0625737</v>
      </c>
      <c r="H1392" s="161">
        <v>8.5141095E-2</v>
      </c>
      <c r="I1392" s="161">
        <v>0.22780053</v>
      </c>
      <c r="J1392" s="161">
        <v>0.11668322</v>
      </c>
      <c r="K1392" s="161">
        <v>8.2860721999999998E-2</v>
      </c>
      <c r="L1392" s="161">
        <v>8.6914514999999998E-2</v>
      </c>
      <c r="M1392" s="161">
        <v>5.2343687999999999E-2</v>
      </c>
      <c r="N1392" s="161">
        <v>4.3192299000000003E-2</v>
      </c>
      <c r="O1392" s="161">
        <v>4.0590498000000003E-2</v>
      </c>
      <c r="P1392" s="161">
        <v>0</v>
      </c>
      <c r="Q1392" s="161">
        <v>1.3160458999999999E-3</v>
      </c>
      <c r="R1392" s="161">
        <v>1.8155816000000002E-2</v>
      </c>
      <c r="T1392" s="89">
        <f t="shared" si="288"/>
        <v>9.1601181034482746</v>
      </c>
    </row>
    <row r="1393" spans="1:20">
      <c r="A1393" s="29" t="s">
        <v>52</v>
      </c>
      <c r="B1393" s="194" t="s">
        <v>4205</v>
      </c>
      <c r="C1393" s="87">
        <f t="shared" si="284"/>
        <v>1.9243249264000002</v>
      </c>
      <c r="D1393" s="90">
        <f t="shared" si="285"/>
        <v>0.30012198700000003</v>
      </c>
      <c r="E1393" s="90">
        <f t="shared" si="286"/>
        <v>0.387569263</v>
      </c>
      <c r="F1393" s="91">
        <f t="shared" si="287"/>
        <v>0.10159497640000001</v>
      </c>
      <c r="G1393" s="192">
        <v>1.1350387</v>
      </c>
      <c r="H1393" s="161">
        <v>9.9016220000000002E-2</v>
      </c>
      <c r="I1393" s="161">
        <v>0.23557675</v>
      </c>
      <c r="J1393" s="161">
        <v>0.12630424000000001</v>
      </c>
      <c r="K1393" s="161">
        <v>8.5725519E-2</v>
      </c>
      <c r="L1393" s="161">
        <v>8.8092227999999995E-2</v>
      </c>
      <c r="M1393" s="161">
        <v>5.2976293000000001E-2</v>
      </c>
      <c r="N1393" s="161">
        <v>4.3393485000000002E-2</v>
      </c>
      <c r="O1393" s="161">
        <v>3.3244240000000001E-2</v>
      </c>
      <c r="P1393" s="161">
        <v>0</v>
      </c>
      <c r="Q1393" s="161">
        <v>1.3382614E-3</v>
      </c>
      <c r="R1393" s="161">
        <v>2.3618989999999999E-2</v>
      </c>
      <c r="T1393" s="89">
        <f t="shared" si="288"/>
        <v>9.7848163793103442</v>
      </c>
    </row>
    <row r="1394" spans="1:20">
      <c r="A1394" s="29" t="s">
        <v>52</v>
      </c>
      <c r="B1394" s="194" t="s">
        <v>4206</v>
      </c>
      <c r="C1394" s="87">
        <f t="shared" si="284"/>
        <v>0.31182563646</v>
      </c>
      <c r="D1394" s="90">
        <f t="shared" si="285"/>
        <v>5.5191028000000003E-2</v>
      </c>
      <c r="E1394" s="90">
        <f t="shared" si="286"/>
        <v>6.4745808000000002E-2</v>
      </c>
      <c r="F1394" s="91">
        <f t="shared" si="287"/>
        <v>1.151508046E-2</v>
      </c>
      <c r="G1394" s="192">
        <v>0.18037371999999999</v>
      </c>
      <c r="H1394" s="161">
        <v>2.1758197999999999E-2</v>
      </c>
      <c r="I1394" s="161">
        <v>3.1762693000000002E-2</v>
      </c>
      <c r="J1394" s="161">
        <v>2.1322743000000002E-2</v>
      </c>
      <c r="K1394" s="161">
        <v>2.1591425000000001E-2</v>
      </c>
      <c r="L1394" s="161">
        <v>1.2276860000000001E-2</v>
      </c>
      <c r="M1394" s="161">
        <v>1.1224916999999999E-2</v>
      </c>
      <c r="N1394" s="161">
        <v>5.0768632999999997E-3</v>
      </c>
      <c r="O1394" s="161">
        <v>2.7541343999999998E-3</v>
      </c>
      <c r="P1394" s="161">
        <v>0</v>
      </c>
      <c r="Q1394" s="161">
        <v>1.7549796E-4</v>
      </c>
      <c r="R1394" s="161">
        <v>3.5085848000000002E-3</v>
      </c>
      <c r="T1394" s="89">
        <f t="shared" si="288"/>
        <v>1.5549458620689653</v>
      </c>
    </row>
    <row r="1395" spans="1:20">
      <c r="A1395" s="29" t="s">
        <v>52</v>
      </c>
      <c r="B1395" s="194" t="s">
        <v>4207</v>
      </c>
      <c r="C1395" s="87">
        <f t="shared" si="284"/>
        <v>0.17822049474999999</v>
      </c>
      <c r="D1395" s="90">
        <f t="shared" si="285"/>
        <v>3.1593948199999999E-2</v>
      </c>
      <c r="E1395" s="90">
        <f t="shared" si="286"/>
        <v>4.2759328799999996E-2</v>
      </c>
      <c r="F1395" s="91">
        <f t="shared" si="287"/>
        <v>1.3853162749999998E-2</v>
      </c>
      <c r="G1395" s="192">
        <v>9.0014054999999996E-2</v>
      </c>
      <c r="H1395" s="161">
        <v>9.5801770000000005E-3</v>
      </c>
      <c r="I1395" s="161">
        <v>2.7885140999999999E-2</v>
      </c>
      <c r="J1395" s="161">
        <v>1.3162963999999999E-2</v>
      </c>
      <c r="K1395" s="161">
        <v>8.4352344999999995E-3</v>
      </c>
      <c r="L1395" s="161">
        <v>9.9957497000000006E-3</v>
      </c>
      <c r="M1395" s="161">
        <v>5.2940108000000003E-3</v>
      </c>
      <c r="N1395" s="161">
        <v>4.9762592000000003E-3</v>
      </c>
      <c r="O1395" s="161">
        <v>6.5830026999999999E-3</v>
      </c>
      <c r="P1395" s="161">
        <v>0</v>
      </c>
      <c r="Q1395" s="161">
        <v>1.6440775E-4</v>
      </c>
      <c r="R1395" s="161">
        <v>2.1294931000000001E-3</v>
      </c>
      <c r="T1395" s="89">
        <f t="shared" si="288"/>
        <v>0.77598323275862058</v>
      </c>
    </row>
    <row r="1396" spans="1:20">
      <c r="A1396" s="29" t="s">
        <v>52</v>
      </c>
      <c r="B1396" s="194" t="s">
        <v>4208</v>
      </c>
      <c r="C1396" s="87">
        <f t="shared" si="284"/>
        <v>0.20885145725999998</v>
      </c>
      <c r="D1396" s="90">
        <f t="shared" si="285"/>
        <v>3.29160337E-2</v>
      </c>
      <c r="E1396" s="90">
        <f t="shared" si="286"/>
        <v>4.1973777899999995E-2</v>
      </c>
      <c r="F1396" s="91">
        <f t="shared" si="287"/>
        <v>1.1864665660000001E-2</v>
      </c>
      <c r="G1396" s="192">
        <v>0.12209697999999999</v>
      </c>
      <c r="H1396" s="161">
        <v>9.7832934999999999E-3</v>
      </c>
      <c r="I1396" s="161">
        <v>2.6175837E-2</v>
      </c>
      <c r="J1396" s="161">
        <v>1.3407699E-2</v>
      </c>
      <c r="K1396" s="161">
        <v>9.5212630999999999E-3</v>
      </c>
      <c r="L1396" s="161">
        <v>9.9870715999999995E-3</v>
      </c>
      <c r="M1396" s="161">
        <v>6.0146473999999998E-3</v>
      </c>
      <c r="N1396" s="161">
        <v>4.9630901999999999E-3</v>
      </c>
      <c r="O1396" s="161">
        <v>4.6641254999999996E-3</v>
      </c>
      <c r="P1396" s="161">
        <v>0</v>
      </c>
      <c r="Q1396" s="161">
        <v>1.5122266E-4</v>
      </c>
      <c r="R1396" s="161">
        <v>2.0862273000000001E-3</v>
      </c>
      <c r="T1396" s="89">
        <f t="shared" si="288"/>
        <v>1.052560172413793</v>
      </c>
    </row>
    <row r="1397" spans="1:20">
      <c r="A1397" s="29" t="s">
        <v>52</v>
      </c>
      <c r="B1397" s="194" t="s">
        <v>4209</v>
      </c>
      <c r="C1397" s="87">
        <f t="shared" si="284"/>
        <v>0.22111808068</v>
      </c>
      <c r="D1397" s="90">
        <f t="shared" si="285"/>
        <v>3.4486066800000006E-2</v>
      </c>
      <c r="E1397" s="90">
        <f t="shared" si="286"/>
        <v>4.4534356999999997E-2</v>
      </c>
      <c r="F1397" s="91">
        <f t="shared" si="287"/>
        <v>1.1673956880000001E-2</v>
      </c>
      <c r="G1397" s="192">
        <v>0.1304237</v>
      </c>
      <c r="H1397" s="161">
        <v>1.137764E-2</v>
      </c>
      <c r="I1397" s="161">
        <v>2.7069379000000001E-2</v>
      </c>
      <c r="J1397" s="161">
        <v>1.451322E-2</v>
      </c>
      <c r="K1397" s="161">
        <v>9.8504478000000003E-3</v>
      </c>
      <c r="L1397" s="161">
        <v>1.0122399000000001E-2</v>
      </c>
      <c r="M1397" s="161">
        <v>6.0873380000000003E-3</v>
      </c>
      <c r="N1397" s="161">
        <v>4.9862079000000002E-3</v>
      </c>
      <c r="O1397" s="161">
        <v>3.8199903000000002E-3</v>
      </c>
      <c r="P1397" s="161">
        <v>0</v>
      </c>
      <c r="Q1397" s="161">
        <v>1.5377538000000001E-4</v>
      </c>
      <c r="R1397" s="161">
        <v>2.7139833000000002E-3</v>
      </c>
      <c r="T1397" s="89">
        <f t="shared" si="288"/>
        <v>1.1243422413793103</v>
      </c>
    </row>
    <row r="1398" spans="1:20">
      <c r="A1398" s="29" t="s">
        <v>52</v>
      </c>
      <c r="B1398" s="194" t="s">
        <v>4210</v>
      </c>
      <c r="C1398" s="87">
        <f t="shared" si="284"/>
        <v>0.54473662745000007</v>
      </c>
      <c r="D1398" s="90">
        <f t="shared" si="285"/>
        <v>6.7119561000000008E-2</v>
      </c>
      <c r="E1398" s="90">
        <f t="shared" si="286"/>
        <v>0.102955651</v>
      </c>
      <c r="F1398" s="91">
        <f t="shared" si="287"/>
        <v>2.0536995449999998E-2</v>
      </c>
      <c r="G1398" s="192">
        <v>0.35412442</v>
      </c>
      <c r="H1398" s="161">
        <v>4.0105293E-2</v>
      </c>
      <c r="I1398" s="161">
        <v>4.5919276000000002E-2</v>
      </c>
      <c r="J1398" s="161">
        <v>2.5395601E-2</v>
      </c>
      <c r="K1398" s="161">
        <v>3.1650227000000003E-2</v>
      </c>
      <c r="L1398" s="161">
        <v>1.0073733E-2</v>
      </c>
      <c r="M1398" s="161">
        <v>1.6931082E-2</v>
      </c>
      <c r="N1398" s="161">
        <v>1.0436638E-2</v>
      </c>
      <c r="O1398" s="161">
        <v>2.4499914E-3</v>
      </c>
      <c r="P1398" s="161">
        <v>0</v>
      </c>
      <c r="Q1398" s="161">
        <v>1.3110874999999999E-4</v>
      </c>
      <c r="R1398" s="161">
        <v>7.5192573000000002E-3</v>
      </c>
      <c r="T1398" s="89">
        <f t="shared" si="288"/>
        <v>3.0527967241379308</v>
      </c>
    </row>
    <row r="1399" spans="1:20">
      <c r="A1399" s="29" t="s">
        <v>52</v>
      </c>
      <c r="B1399" s="194" t="s">
        <v>4211</v>
      </c>
      <c r="C1399" s="87">
        <f t="shared" si="284"/>
        <v>0.21886960928099997</v>
      </c>
      <c r="D1399" s="90">
        <f t="shared" si="285"/>
        <v>1.8308672599999999E-2</v>
      </c>
      <c r="E1399" s="90">
        <f t="shared" si="286"/>
        <v>5.2911726399999998E-2</v>
      </c>
      <c r="F1399" s="91">
        <f t="shared" si="287"/>
        <v>2.0440960280999999E-2</v>
      </c>
      <c r="G1399" s="192">
        <v>0.12720824999999999</v>
      </c>
      <c r="H1399" s="161">
        <v>1.2869027999999999E-2</v>
      </c>
      <c r="I1399" s="161">
        <v>3.6132237999999997E-2</v>
      </c>
      <c r="J1399" s="161">
        <v>8.6009843999999992E-3</v>
      </c>
      <c r="K1399" s="161">
        <v>4.3802664999999996E-3</v>
      </c>
      <c r="L1399" s="161">
        <v>5.3274217000000004E-3</v>
      </c>
      <c r="M1399" s="161">
        <v>3.9104604000000003E-3</v>
      </c>
      <c r="N1399" s="161">
        <v>1.0187355E-2</v>
      </c>
      <c r="O1399" s="161">
        <v>6.2352099000000001E-3</v>
      </c>
      <c r="P1399" s="161">
        <v>0</v>
      </c>
      <c r="Q1399" s="161">
        <v>9.7914380999999993E-5</v>
      </c>
      <c r="R1399" s="161">
        <v>3.920481E-3</v>
      </c>
      <c r="T1399" s="89">
        <f t="shared" si="288"/>
        <v>1.0966228448275861</v>
      </c>
    </row>
    <row r="1400" spans="1:20">
      <c r="A1400" s="29" t="s">
        <v>52</v>
      </c>
      <c r="B1400" s="194" t="s">
        <v>4212</v>
      </c>
      <c r="C1400" s="87">
        <f t="shared" si="284"/>
        <v>0.30429941521000003</v>
      </c>
      <c r="D1400" s="90">
        <f t="shared" si="285"/>
        <v>1.90636395E-2</v>
      </c>
      <c r="E1400" s="90">
        <f t="shared" si="286"/>
        <v>5.2800189300000001E-2</v>
      </c>
      <c r="F1400" s="91">
        <f t="shared" si="287"/>
        <v>1.7530196410000001E-2</v>
      </c>
      <c r="G1400" s="192">
        <v>0.21490539</v>
      </c>
      <c r="H1400" s="161">
        <v>1.3227974999999999E-2</v>
      </c>
      <c r="I1400" s="161">
        <v>3.5179271999999998E-2</v>
      </c>
      <c r="J1400" s="161">
        <v>8.7950274000000005E-3</v>
      </c>
      <c r="K1400" s="161">
        <v>5.1411258000000001E-3</v>
      </c>
      <c r="L1400" s="161">
        <v>5.1274863000000002E-3</v>
      </c>
      <c r="M1400" s="161">
        <v>4.3929423E-3</v>
      </c>
      <c r="N1400" s="161">
        <v>1.0184392E-2</v>
      </c>
      <c r="O1400" s="161">
        <v>3.3873144999999999E-3</v>
      </c>
      <c r="P1400" s="161">
        <v>0</v>
      </c>
      <c r="Q1400" s="161">
        <v>7.4111310000000004E-5</v>
      </c>
      <c r="R1400" s="161">
        <v>3.8843786000000002E-3</v>
      </c>
      <c r="T1400" s="89">
        <f t="shared" si="288"/>
        <v>1.8526326724137929</v>
      </c>
    </row>
    <row r="1401" spans="1:20">
      <c r="A1401" s="29" t="s">
        <v>52</v>
      </c>
      <c r="B1401" s="194" t="s">
        <v>4213</v>
      </c>
      <c r="C1401" s="87">
        <f t="shared" si="284"/>
        <v>0.32757186698500002</v>
      </c>
      <c r="D1401" s="90">
        <f t="shared" si="285"/>
        <v>2.0881450699999998E-2</v>
      </c>
      <c r="E1401" s="90">
        <f t="shared" si="286"/>
        <v>5.6268632900000004E-2</v>
      </c>
      <c r="F1401" s="91">
        <f t="shared" si="287"/>
        <v>1.8340943385000003E-2</v>
      </c>
      <c r="G1401" s="192">
        <v>0.23208084000000001</v>
      </c>
      <c r="H1401" s="161">
        <v>1.5598233E-2</v>
      </c>
      <c r="I1401" s="161">
        <v>3.5943082000000001E-2</v>
      </c>
      <c r="J1401" s="161">
        <v>1.0222126999999999E-2</v>
      </c>
      <c r="K1401" s="161">
        <v>5.3774722000000004E-3</v>
      </c>
      <c r="L1401" s="161">
        <v>5.2818515000000003E-3</v>
      </c>
      <c r="M1401" s="161">
        <v>4.7273178999999999E-3</v>
      </c>
      <c r="N1401" s="161">
        <v>1.0224966E-2</v>
      </c>
      <c r="O1401" s="161">
        <v>2.9142392E-3</v>
      </c>
      <c r="P1401" s="161">
        <v>0</v>
      </c>
      <c r="Q1401" s="161">
        <v>7.5715885000000004E-5</v>
      </c>
      <c r="R1401" s="161">
        <v>5.1260222999999997E-3</v>
      </c>
      <c r="T1401" s="89">
        <f t="shared" si="288"/>
        <v>2.000696896551724</v>
      </c>
    </row>
    <row r="1402" spans="1:20">
      <c r="A1402" s="29" t="s">
        <v>52</v>
      </c>
      <c r="B1402" s="194" t="s">
        <v>4214</v>
      </c>
      <c r="C1402" s="87">
        <f t="shared" si="284"/>
        <v>2.0175430321599999</v>
      </c>
      <c r="D1402" s="90">
        <f t="shared" si="285"/>
        <v>0.248590964</v>
      </c>
      <c r="E1402" s="90">
        <f t="shared" si="286"/>
        <v>0.38131722199999996</v>
      </c>
      <c r="F1402" s="91">
        <f t="shared" si="287"/>
        <v>7.6062946160000006E-2</v>
      </c>
      <c r="G1402" s="192">
        <v>1.3115718999999999</v>
      </c>
      <c r="H1402" s="161">
        <v>0.14853812</v>
      </c>
      <c r="I1402" s="161">
        <v>0.17007138999999999</v>
      </c>
      <c r="J1402" s="161">
        <v>9.4057780999999993E-2</v>
      </c>
      <c r="K1402" s="161">
        <v>0.11722306</v>
      </c>
      <c r="L1402" s="161">
        <v>3.7310123000000001E-2</v>
      </c>
      <c r="M1402" s="161">
        <v>6.2707711999999999E-2</v>
      </c>
      <c r="N1402" s="161">
        <v>3.8654214999999999E-2</v>
      </c>
      <c r="O1402" s="161">
        <v>9.0740422000000001E-3</v>
      </c>
      <c r="P1402" s="161">
        <v>0</v>
      </c>
      <c r="Q1402" s="161">
        <v>4.8558796000000001E-4</v>
      </c>
      <c r="R1402" s="161">
        <v>2.7849101000000001E-2</v>
      </c>
      <c r="T1402" s="89">
        <f t="shared" si="288"/>
        <v>11.306654310344825</v>
      </c>
    </row>
    <row r="1403" spans="1:20">
      <c r="A1403" s="29" t="s">
        <v>52</v>
      </c>
      <c r="B1403" s="194" t="s">
        <v>4215</v>
      </c>
      <c r="C1403" s="87">
        <f t="shared" si="284"/>
        <v>0.81062818585999996</v>
      </c>
      <c r="D1403" s="90">
        <f t="shared" si="285"/>
        <v>6.7809899000000007E-2</v>
      </c>
      <c r="E1403" s="90">
        <f t="shared" si="286"/>
        <v>0.19596936500000001</v>
      </c>
      <c r="F1403" s="91">
        <f t="shared" si="287"/>
        <v>7.570726186E-2</v>
      </c>
      <c r="G1403" s="192">
        <v>0.47114166000000002</v>
      </c>
      <c r="H1403" s="161">
        <v>4.7663068000000003E-2</v>
      </c>
      <c r="I1403" s="161">
        <v>0.13382311</v>
      </c>
      <c r="J1403" s="161">
        <v>3.1855498000000003E-2</v>
      </c>
      <c r="K1403" s="161">
        <v>1.6223208999999999E-2</v>
      </c>
      <c r="L1403" s="161">
        <v>1.9731192000000002E-2</v>
      </c>
      <c r="M1403" s="161">
        <v>1.4483187E-2</v>
      </c>
      <c r="N1403" s="161">
        <v>3.7730946000000001E-2</v>
      </c>
      <c r="O1403" s="161">
        <v>2.3093369999999998E-2</v>
      </c>
      <c r="P1403" s="161">
        <v>0</v>
      </c>
      <c r="Q1403" s="161">
        <v>3.6264586000000001E-4</v>
      </c>
      <c r="R1403" s="161">
        <v>1.45203E-2</v>
      </c>
      <c r="T1403" s="89">
        <f t="shared" si="288"/>
        <v>4.0615660344827589</v>
      </c>
    </row>
    <row r="1404" spans="1:20">
      <c r="A1404" s="29" t="s">
        <v>52</v>
      </c>
      <c r="B1404" s="194" t="s">
        <v>4216</v>
      </c>
      <c r="C1404" s="87">
        <f t="shared" si="284"/>
        <v>1.1270348833299999</v>
      </c>
      <c r="D1404" s="90">
        <f t="shared" si="285"/>
        <v>7.0606073000000005E-2</v>
      </c>
      <c r="E1404" s="90">
        <f t="shared" si="286"/>
        <v>0.19555625600000001</v>
      </c>
      <c r="F1404" s="91">
        <f t="shared" si="287"/>
        <v>6.492665433E-2</v>
      </c>
      <c r="G1404" s="192">
        <v>0.79594589999999998</v>
      </c>
      <c r="H1404" s="161">
        <v>4.8992499000000002E-2</v>
      </c>
      <c r="I1404" s="161">
        <v>0.13029360000000001</v>
      </c>
      <c r="J1404" s="161">
        <v>3.2574176000000003E-2</v>
      </c>
      <c r="K1404" s="161">
        <v>1.9041207000000001E-2</v>
      </c>
      <c r="L1404" s="161">
        <v>1.8990690000000001E-2</v>
      </c>
      <c r="M1404" s="161">
        <v>1.6270157E-2</v>
      </c>
      <c r="N1404" s="161">
        <v>3.7719971999999997E-2</v>
      </c>
      <c r="O1404" s="161">
        <v>1.2545608999999999E-2</v>
      </c>
      <c r="P1404" s="161">
        <v>0</v>
      </c>
      <c r="Q1404" s="161">
        <v>2.7448632999999998E-4</v>
      </c>
      <c r="R1404" s="161">
        <v>1.4386586999999999E-2</v>
      </c>
      <c r="T1404" s="89">
        <f t="shared" si="288"/>
        <v>6.8616025862068959</v>
      </c>
    </row>
    <row r="1405" spans="1:20">
      <c r="A1405" s="29" t="s">
        <v>52</v>
      </c>
      <c r="B1405" s="194" t="s">
        <v>4217</v>
      </c>
      <c r="C1405" s="87">
        <f t="shared" si="284"/>
        <v>1.2132291211999999</v>
      </c>
      <c r="D1405" s="90">
        <f t="shared" si="285"/>
        <v>7.7338706000000007E-2</v>
      </c>
      <c r="E1405" s="90">
        <f t="shared" si="286"/>
        <v>0.20840234699999999</v>
      </c>
      <c r="F1405" s="91">
        <f t="shared" si="287"/>
        <v>6.7929418200000008E-2</v>
      </c>
      <c r="G1405" s="192">
        <v>0.85955864999999998</v>
      </c>
      <c r="H1405" s="161">
        <v>5.7771231999999999E-2</v>
      </c>
      <c r="I1405" s="161">
        <v>0.13312252999999999</v>
      </c>
      <c r="J1405" s="161">
        <v>3.7859729000000002E-2</v>
      </c>
      <c r="K1405" s="161">
        <v>1.9916564000000001E-2</v>
      </c>
      <c r="L1405" s="161">
        <v>1.9562413000000001E-2</v>
      </c>
      <c r="M1405" s="161">
        <v>1.7508585E-2</v>
      </c>
      <c r="N1405" s="161">
        <v>3.7870242999999998E-2</v>
      </c>
      <c r="O1405" s="161">
        <v>1.0793478E-2</v>
      </c>
      <c r="P1405" s="161">
        <v>0</v>
      </c>
      <c r="Q1405" s="161">
        <v>2.8042920000000002E-4</v>
      </c>
      <c r="R1405" s="161">
        <v>1.8985268E-2</v>
      </c>
      <c r="T1405" s="89">
        <f t="shared" si="288"/>
        <v>7.4099883620689653</v>
      </c>
    </row>
    <row r="1406" spans="1:20">
      <c r="A1406" s="29" t="s">
        <v>52</v>
      </c>
      <c r="B1406" s="194" t="s">
        <v>4218</v>
      </c>
      <c r="C1406" s="87">
        <f t="shared" si="284"/>
        <v>0.48553812662000001</v>
      </c>
      <c r="D1406" s="90">
        <f t="shared" si="285"/>
        <v>7.2587354999999992E-2</v>
      </c>
      <c r="E1406" s="90">
        <f t="shared" si="286"/>
        <v>0.149982267</v>
      </c>
      <c r="F1406" s="91">
        <f t="shared" si="287"/>
        <v>3.7750224620000002E-2</v>
      </c>
      <c r="G1406" s="192">
        <v>0.22521827999999999</v>
      </c>
      <c r="H1406" s="161">
        <v>0.10010613</v>
      </c>
      <c r="I1406" s="161">
        <v>3.4417099999999999E-2</v>
      </c>
      <c r="J1406" s="161">
        <v>2.3662717E-2</v>
      </c>
      <c r="K1406" s="161">
        <v>3.7778370999999998E-2</v>
      </c>
      <c r="L1406" s="161">
        <v>1.1146267E-2</v>
      </c>
      <c r="M1406" s="161">
        <v>1.5459037E-2</v>
      </c>
      <c r="N1406" s="161">
        <v>1.2607642000000001E-2</v>
      </c>
      <c r="O1406" s="161">
        <v>8.5762873000000007E-3</v>
      </c>
      <c r="P1406" s="161">
        <v>0</v>
      </c>
      <c r="Q1406" s="161">
        <v>3.6000631999999998E-4</v>
      </c>
      <c r="R1406" s="161">
        <v>1.6206288999999999E-2</v>
      </c>
      <c r="T1406" s="89">
        <f t="shared" si="288"/>
        <v>1.9415368965517239</v>
      </c>
    </row>
    <row r="1407" spans="1:20">
      <c r="A1407" s="29" t="s">
        <v>52</v>
      </c>
      <c r="B1407" s="194" t="s">
        <v>4219</v>
      </c>
      <c r="C1407" s="87">
        <f t="shared" si="284"/>
        <v>0.34472653420999999</v>
      </c>
      <c r="D1407" s="90">
        <f t="shared" si="285"/>
        <v>3.9809161000000003E-2</v>
      </c>
      <c r="E1407" s="90">
        <f t="shared" si="286"/>
        <v>0.1164984328</v>
      </c>
      <c r="F1407" s="91">
        <f t="shared" si="287"/>
        <v>3.7515990410000005E-2</v>
      </c>
      <c r="G1407" s="192">
        <v>0.15090295000000001</v>
      </c>
      <c r="H1407" s="161">
        <v>8.1943197999999995E-2</v>
      </c>
      <c r="I1407" s="161">
        <v>2.7784823E-2</v>
      </c>
      <c r="J1407" s="161">
        <v>1.2351973E-2</v>
      </c>
      <c r="K1407" s="161">
        <v>1.9519201E-2</v>
      </c>
      <c r="L1407" s="161">
        <v>7.9379870000000005E-3</v>
      </c>
      <c r="M1407" s="161">
        <v>6.7704117999999999E-3</v>
      </c>
      <c r="N1407" s="161">
        <v>1.2437312000000001E-2</v>
      </c>
      <c r="O1407" s="161">
        <v>1.0985655E-2</v>
      </c>
      <c r="P1407" s="161">
        <v>0</v>
      </c>
      <c r="Q1407" s="161">
        <v>3.3542141000000001E-4</v>
      </c>
      <c r="R1407" s="161">
        <v>1.3757602000000001E-2</v>
      </c>
      <c r="T1407" s="89">
        <f t="shared" si="288"/>
        <v>1.3008875</v>
      </c>
    </row>
    <row r="1408" spans="1:20">
      <c r="A1408" s="29" t="s">
        <v>52</v>
      </c>
      <c r="B1408" s="194" t="s">
        <v>4220</v>
      </c>
      <c r="C1408" s="87">
        <f t="shared" si="284"/>
        <v>0.34659521662000004</v>
      </c>
      <c r="D1408" s="90">
        <f t="shared" si="285"/>
        <v>4.0135840800000003E-2</v>
      </c>
      <c r="E1408" s="90">
        <f t="shared" si="286"/>
        <v>0.11611318120000001</v>
      </c>
      <c r="F1408" s="91">
        <f t="shared" si="287"/>
        <v>3.570338462E-2</v>
      </c>
      <c r="G1408" s="192">
        <v>0.15464280999999999</v>
      </c>
      <c r="H1408" s="161">
        <v>8.1956464000000007E-2</v>
      </c>
      <c r="I1408" s="161">
        <v>2.7164238E-2</v>
      </c>
      <c r="J1408" s="161">
        <v>1.2452471999999999E-2</v>
      </c>
      <c r="K1408" s="161">
        <v>1.9877234000000001E-2</v>
      </c>
      <c r="L1408" s="161">
        <v>7.8061347999999996E-3</v>
      </c>
      <c r="M1408" s="161">
        <v>6.9924792000000003E-3</v>
      </c>
      <c r="N1408" s="161">
        <v>1.2437304999999999E-2</v>
      </c>
      <c r="O1408" s="161">
        <v>9.2099338999999999E-3</v>
      </c>
      <c r="P1408" s="161">
        <v>0</v>
      </c>
      <c r="Q1408" s="161">
        <v>3.2151772E-4</v>
      </c>
      <c r="R1408" s="161">
        <v>1.3734628E-2</v>
      </c>
      <c r="T1408" s="89">
        <f t="shared" si="288"/>
        <v>1.333127672413793</v>
      </c>
    </row>
    <row r="1409" spans="1:20">
      <c r="A1409" s="29" t="s">
        <v>52</v>
      </c>
      <c r="B1409" s="194" t="s">
        <v>4221</v>
      </c>
      <c r="C1409" s="87">
        <f t="shared" si="284"/>
        <v>0.36050865216999994</v>
      </c>
      <c r="D1409" s="90">
        <f t="shared" si="285"/>
        <v>4.1154475400000001E-2</v>
      </c>
      <c r="E1409" s="90">
        <f t="shared" si="286"/>
        <v>0.1180330441</v>
      </c>
      <c r="F1409" s="91">
        <f t="shared" si="287"/>
        <v>3.7427402669999998E-2</v>
      </c>
      <c r="G1409" s="192">
        <v>0.16389372999999999</v>
      </c>
      <c r="H1409" s="161">
        <v>8.3127220000000002E-2</v>
      </c>
      <c r="I1409" s="161">
        <v>2.7614215000000001E-2</v>
      </c>
      <c r="J1409" s="161">
        <v>1.3219198E-2</v>
      </c>
      <c r="K1409" s="161">
        <v>2.0045268000000002E-2</v>
      </c>
      <c r="L1409" s="161">
        <v>7.8900094E-3</v>
      </c>
      <c r="M1409" s="161">
        <v>7.2916090999999997E-3</v>
      </c>
      <c r="N1409" s="161">
        <v>1.245286E-2</v>
      </c>
      <c r="O1409" s="161">
        <v>8.8765879999999995E-3</v>
      </c>
      <c r="P1409" s="161">
        <v>0</v>
      </c>
      <c r="Q1409" s="161">
        <v>3.2269866999999999E-4</v>
      </c>
      <c r="R1409" s="161">
        <v>1.5775256000000001E-2</v>
      </c>
      <c r="T1409" s="89">
        <f t="shared" si="288"/>
        <v>1.4128769827586205</v>
      </c>
    </row>
    <row r="1410" spans="1:20">
      <c r="A1410" s="29" t="s">
        <v>52</v>
      </c>
      <c r="B1410" s="194" t="s">
        <v>4222</v>
      </c>
      <c r="C1410" s="87">
        <f t="shared" si="284"/>
        <v>2.0851330364000003</v>
      </c>
      <c r="D1410" s="90">
        <f t="shared" si="285"/>
        <v>0.31172483600000001</v>
      </c>
      <c r="E1410" s="90">
        <f t="shared" si="286"/>
        <v>0.64409562200000003</v>
      </c>
      <c r="F1410" s="91">
        <f t="shared" si="287"/>
        <v>0.16211752839999999</v>
      </c>
      <c r="G1410" s="192">
        <v>0.96719504999999995</v>
      </c>
      <c r="H1410" s="161">
        <v>0.42990361999999999</v>
      </c>
      <c r="I1410" s="161">
        <v>0.1478035</v>
      </c>
      <c r="J1410" s="161">
        <v>0.10161903</v>
      </c>
      <c r="K1410" s="161">
        <v>0.1622384</v>
      </c>
      <c r="L1410" s="161">
        <v>4.7867406000000001E-2</v>
      </c>
      <c r="M1410" s="161">
        <v>6.6388502000000002E-2</v>
      </c>
      <c r="N1410" s="161">
        <v>5.4143245999999999E-2</v>
      </c>
      <c r="O1410" s="161">
        <v>3.6830681999999997E-2</v>
      </c>
      <c r="P1410" s="161">
        <v>0</v>
      </c>
      <c r="Q1410" s="161">
        <v>1.5460394000000001E-3</v>
      </c>
      <c r="R1410" s="161">
        <v>6.9597561000000002E-2</v>
      </c>
      <c r="T1410" s="89">
        <f t="shared" si="288"/>
        <v>8.3378883620689646</v>
      </c>
    </row>
    <row r="1411" spans="1:20">
      <c r="A1411" s="29" t="s">
        <v>52</v>
      </c>
      <c r="B1411" s="194" t="s">
        <v>4223</v>
      </c>
      <c r="C1411" s="87">
        <f t="shared" si="284"/>
        <v>1.4804206800999999</v>
      </c>
      <c r="D1411" s="90">
        <f t="shared" si="285"/>
        <v>0.170959588</v>
      </c>
      <c r="E1411" s="90">
        <f t="shared" si="286"/>
        <v>0.50030001800000001</v>
      </c>
      <c r="F1411" s="91">
        <f t="shared" si="287"/>
        <v>0.16111161409999999</v>
      </c>
      <c r="G1411" s="192">
        <v>0.64804945999999997</v>
      </c>
      <c r="H1411" s="161">
        <v>0.35190329999999997</v>
      </c>
      <c r="I1411" s="161">
        <v>0.11932133</v>
      </c>
      <c r="J1411" s="161">
        <v>5.3045282999999999E-2</v>
      </c>
      <c r="K1411" s="161">
        <v>8.3824789999999996E-2</v>
      </c>
      <c r="L1411" s="161">
        <v>3.4089515000000001E-2</v>
      </c>
      <c r="M1411" s="161">
        <v>2.9075388000000001E-2</v>
      </c>
      <c r="N1411" s="161">
        <v>5.3411768999999998E-2</v>
      </c>
      <c r="O1411" s="161">
        <v>4.7177658999999997E-2</v>
      </c>
      <c r="P1411" s="161">
        <v>0</v>
      </c>
      <c r="Q1411" s="161">
        <v>1.4404601E-3</v>
      </c>
      <c r="R1411" s="161">
        <v>5.9081726000000001E-2</v>
      </c>
      <c r="T1411" s="89">
        <f t="shared" si="288"/>
        <v>5.5866332758620683</v>
      </c>
    </row>
    <row r="1412" spans="1:20">
      <c r="A1412" s="29" t="s">
        <v>52</v>
      </c>
      <c r="B1412" s="194" t="s">
        <v>4224</v>
      </c>
      <c r="C1412" s="87">
        <f t="shared" si="284"/>
        <v>1.4884457029</v>
      </c>
      <c r="D1412" s="90">
        <f t="shared" si="285"/>
        <v>0.172362503</v>
      </c>
      <c r="E1412" s="90">
        <f t="shared" si="286"/>
        <v>0.49864556200000004</v>
      </c>
      <c r="F1412" s="91">
        <f t="shared" si="287"/>
        <v>0.15332741790000001</v>
      </c>
      <c r="G1412" s="192">
        <v>0.66411021999999997</v>
      </c>
      <c r="H1412" s="161">
        <v>0.35196027000000002</v>
      </c>
      <c r="I1412" s="161">
        <v>0.11665623999999999</v>
      </c>
      <c r="J1412" s="161">
        <v>5.3476872000000002E-2</v>
      </c>
      <c r="K1412" s="161">
        <v>8.5362353000000002E-2</v>
      </c>
      <c r="L1412" s="161">
        <v>3.3523277999999997E-2</v>
      </c>
      <c r="M1412" s="161">
        <v>3.0029052000000001E-2</v>
      </c>
      <c r="N1412" s="161">
        <v>5.3411739E-2</v>
      </c>
      <c r="O1412" s="161">
        <v>3.9551863E-2</v>
      </c>
      <c r="P1412" s="161">
        <v>0</v>
      </c>
      <c r="Q1412" s="161">
        <v>1.3807508999999999E-3</v>
      </c>
      <c r="R1412" s="161">
        <v>5.8983065000000001E-2</v>
      </c>
      <c r="T1412" s="89">
        <f t="shared" si="288"/>
        <v>5.7250881034482752</v>
      </c>
    </row>
    <row r="1413" spans="1:20">
      <c r="A1413" s="29" t="s">
        <v>52</v>
      </c>
      <c r="B1413" s="194" t="s">
        <v>4225</v>
      </c>
      <c r="C1413" s="87">
        <f t="shared" si="284"/>
        <v>1.5481966365000002</v>
      </c>
      <c r="D1413" s="90">
        <f t="shared" si="285"/>
        <v>0.17673701</v>
      </c>
      <c r="E1413" s="90">
        <f t="shared" si="286"/>
        <v>0.50689036900000006</v>
      </c>
      <c r="F1413" s="91">
        <f t="shared" si="287"/>
        <v>0.16073117749999999</v>
      </c>
      <c r="G1413" s="192">
        <v>0.70383808000000003</v>
      </c>
      <c r="H1413" s="161">
        <v>0.35698806</v>
      </c>
      <c r="I1413" s="161">
        <v>0.11858865</v>
      </c>
      <c r="J1413" s="161">
        <v>5.6769563000000002E-2</v>
      </c>
      <c r="K1413" s="161">
        <v>8.6083970999999995E-2</v>
      </c>
      <c r="L1413" s="161">
        <v>3.3883476000000003E-2</v>
      </c>
      <c r="M1413" s="161">
        <v>3.1313659000000001E-2</v>
      </c>
      <c r="N1413" s="161">
        <v>5.3478540999999997E-2</v>
      </c>
      <c r="O1413" s="161">
        <v>3.8120317000000001E-2</v>
      </c>
      <c r="P1413" s="161">
        <v>0</v>
      </c>
      <c r="Q1413" s="161">
        <v>1.3858225E-3</v>
      </c>
      <c r="R1413" s="161">
        <v>6.7746497000000003E-2</v>
      </c>
      <c r="T1413" s="89">
        <f t="shared" si="288"/>
        <v>6.0675696551724139</v>
      </c>
    </row>
    <row r="1414" spans="1:20">
      <c r="A1414" s="29" t="s">
        <v>52</v>
      </c>
      <c r="B1414" s="194" t="s">
        <v>4226</v>
      </c>
      <c r="C1414" s="87">
        <f t="shared" si="284"/>
        <v>0.23959603418999997</v>
      </c>
      <c r="D1414" s="90">
        <f t="shared" si="285"/>
        <v>3.5819314000000005E-2</v>
      </c>
      <c r="E1414" s="90">
        <f t="shared" si="286"/>
        <v>7.40109885E-2</v>
      </c>
      <c r="F1414" s="91">
        <f t="shared" si="287"/>
        <v>1.8628411689999999E-2</v>
      </c>
      <c r="G1414" s="192">
        <v>0.11113732</v>
      </c>
      <c r="H1414" s="161">
        <v>4.9398864000000001E-2</v>
      </c>
      <c r="I1414" s="161">
        <v>1.6983631999999999E-2</v>
      </c>
      <c r="J1414" s="161">
        <v>1.1676720999999999E-2</v>
      </c>
      <c r="K1414" s="161">
        <v>1.8642301E-2</v>
      </c>
      <c r="L1414" s="161">
        <v>5.5002920000000004E-3</v>
      </c>
      <c r="M1414" s="161">
        <v>7.6284925000000003E-3</v>
      </c>
      <c r="N1414" s="161">
        <v>6.2214289000000001E-3</v>
      </c>
      <c r="O1414" s="161">
        <v>4.2320969999999998E-3</v>
      </c>
      <c r="P1414" s="161">
        <v>0</v>
      </c>
      <c r="Q1414" s="161">
        <v>1.7765049E-4</v>
      </c>
      <c r="R1414" s="161">
        <v>7.9972353000000006E-3</v>
      </c>
      <c r="T1414" s="89">
        <f t="shared" si="288"/>
        <v>0.95808034482758619</v>
      </c>
    </row>
    <row r="1415" spans="1:20">
      <c r="A1415" s="29" t="s">
        <v>52</v>
      </c>
      <c r="B1415" s="194" t="s">
        <v>4227</v>
      </c>
      <c r="C1415" s="87">
        <f t="shared" si="284"/>
        <v>0.17011045160000002</v>
      </c>
      <c r="D1415" s="90">
        <f t="shared" si="285"/>
        <v>1.9644424600000002E-2</v>
      </c>
      <c r="E1415" s="90">
        <f t="shared" si="286"/>
        <v>5.7487890699999995E-2</v>
      </c>
      <c r="F1415" s="91">
        <f t="shared" si="287"/>
        <v>1.8512825300000001E-2</v>
      </c>
      <c r="G1415" s="192">
        <v>7.4465311000000006E-2</v>
      </c>
      <c r="H1415" s="161">
        <v>4.0436093999999999E-2</v>
      </c>
      <c r="I1415" s="161">
        <v>1.3710836000000001E-2</v>
      </c>
      <c r="J1415" s="161">
        <v>6.0952654999999996E-3</v>
      </c>
      <c r="K1415" s="161">
        <v>9.6320409999999992E-3</v>
      </c>
      <c r="L1415" s="161">
        <v>3.9171181000000003E-3</v>
      </c>
      <c r="M1415" s="161">
        <v>3.3409606999999998E-3</v>
      </c>
      <c r="N1415" s="161">
        <v>6.1373772000000004E-3</v>
      </c>
      <c r="O1415" s="161">
        <v>5.4210354000000004E-3</v>
      </c>
      <c r="P1415" s="161">
        <v>0</v>
      </c>
      <c r="Q1415" s="161">
        <v>1.6551869999999999E-4</v>
      </c>
      <c r="R1415" s="161">
        <v>6.7888940000000002E-3</v>
      </c>
      <c r="T1415" s="89">
        <f t="shared" si="288"/>
        <v>0.64194233620689656</v>
      </c>
    </row>
    <row r="1416" spans="1:20">
      <c r="A1416" s="29" t="s">
        <v>52</v>
      </c>
      <c r="B1416" s="194" t="s">
        <v>4228</v>
      </c>
      <c r="C1416" s="87">
        <f t="shared" si="284"/>
        <v>0.17103258051</v>
      </c>
      <c r="D1416" s="90">
        <f t="shared" si="285"/>
        <v>1.9805629299999999E-2</v>
      </c>
      <c r="E1416" s="90">
        <f t="shared" si="286"/>
        <v>5.7297781200000009E-2</v>
      </c>
      <c r="F1416" s="91">
        <f t="shared" si="287"/>
        <v>1.761836801E-2</v>
      </c>
      <c r="G1416" s="192">
        <v>7.6310801999999997E-2</v>
      </c>
      <c r="H1416" s="161">
        <v>4.0442640000000002E-2</v>
      </c>
      <c r="I1416" s="161">
        <v>1.3404598E-2</v>
      </c>
      <c r="J1416" s="161">
        <v>6.1448579999999996E-3</v>
      </c>
      <c r="K1416" s="161">
        <v>9.8087176000000009E-3</v>
      </c>
      <c r="L1416" s="161">
        <v>3.8520537000000001E-3</v>
      </c>
      <c r="M1416" s="161">
        <v>3.4505432E-3</v>
      </c>
      <c r="N1416" s="161">
        <v>6.1373738000000001E-3</v>
      </c>
      <c r="O1416" s="161">
        <v>4.5447793000000002E-3</v>
      </c>
      <c r="P1416" s="161">
        <v>0</v>
      </c>
      <c r="Q1416" s="161">
        <v>1.5865770999999999E-4</v>
      </c>
      <c r="R1416" s="161">
        <v>6.7775572000000001E-3</v>
      </c>
      <c r="T1416" s="89">
        <f t="shared" si="288"/>
        <v>0.65785174137931024</v>
      </c>
    </row>
    <row r="1417" spans="1:20">
      <c r="A1417" s="29" t="s">
        <v>52</v>
      </c>
      <c r="B1417" s="194" t="s">
        <v>4229</v>
      </c>
      <c r="C1417" s="87">
        <f t="shared" si="284"/>
        <v>0.17789837157999999</v>
      </c>
      <c r="D1417" s="90">
        <f t="shared" si="285"/>
        <v>2.030829E-2</v>
      </c>
      <c r="E1417" s="90">
        <f t="shared" si="286"/>
        <v>5.8245166299999998E-2</v>
      </c>
      <c r="F1417" s="91">
        <f t="shared" si="287"/>
        <v>1.8469110279999999E-2</v>
      </c>
      <c r="G1417" s="192">
        <v>8.0875804999999995E-2</v>
      </c>
      <c r="H1417" s="161">
        <v>4.1020367000000002E-2</v>
      </c>
      <c r="I1417" s="161">
        <v>1.3626645999999999E-2</v>
      </c>
      <c r="J1417" s="161">
        <v>6.5232106999999996E-3</v>
      </c>
      <c r="K1417" s="161">
        <v>9.8916364000000007E-3</v>
      </c>
      <c r="L1417" s="161">
        <v>3.8934428999999999E-3</v>
      </c>
      <c r="M1417" s="161">
        <v>3.5981532999999999E-3</v>
      </c>
      <c r="N1417" s="161">
        <v>6.1450497000000003E-3</v>
      </c>
      <c r="O1417" s="161">
        <v>4.3802848000000002E-3</v>
      </c>
      <c r="P1417" s="161">
        <v>0</v>
      </c>
      <c r="Q1417" s="161">
        <v>1.5924048000000001E-4</v>
      </c>
      <c r="R1417" s="161">
        <v>7.7845353000000001E-3</v>
      </c>
      <c r="T1417" s="89">
        <f t="shared" si="288"/>
        <v>0.69720521551724135</v>
      </c>
    </row>
    <row r="1418" spans="1:20">
      <c r="A1418" s="29" t="s">
        <v>52</v>
      </c>
      <c r="B1418" s="194" t="s">
        <v>4230</v>
      </c>
      <c r="C1418" s="87">
        <f t="shared" si="284"/>
        <v>0.27204757924</v>
      </c>
      <c r="D1418" s="90">
        <f t="shared" si="285"/>
        <v>4.10204074E-2</v>
      </c>
      <c r="E1418" s="90">
        <f t="shared" si="286"/>
        <v>6.2162876999999998E-2</v>
      </c>
      <c r="F1418" s="91">
        <f t="shared" si="287"/>
        <v>1.9158884839999998E-2</v>
      </c>
      <c r="G1418" s="192">
        <v>0.14970541000000001</v>
      </c>
      <c r="H1418" s="161">
        <v>2.7416916999999999E-2</v>
      </c>
      <c r="I1418" s="161">
        <v>2.4120274000000001E-2</v>
      </c>
      <c r="J1418" s="161">
        <v>1.5360850000000001E-2</v>
      </c>
      <c r="K1418" s="161">
        <v>1.6760641999999999E-2</v>
      </c>
      <c r="L1418" s="161">
        <v>8.8989154000000004E-3</v>
      </c>
      <c r="M1418" s="161">
        <v>1.0625686000000001E-2</v>
      </c>
      <c r="N1418" s="161">
        <v>1.0175313E-2</v>
      </c>
      <c r="O1418" s="161">
        <v>5.1823499E-3</v>
      </c>
      <c r="P1418" s="161">
        <v>0</v>
      </c>
      <c r="Q1418" s="161">
        <v>3.2193663999999998E-4</v>
      </c>
      <c r="R1418" s="161">
        <v>3.4792853E-3</v>
      </c>
      <c r="T1418" s="89">
        <f t="shared" si="288"/>
        <v>1.2905638793103449</v>
      </c>
    </row>
    <row r="1419" spans="1:20">
      <c r="A1419" s="29" t="s">
        <v>52</v>
      </c>
      <c r="B1419" s="194" t="s">
        <v>4231</v>
      </c>
      <c r="C1419" s="87">
        <f t="shared" si="284"/>
        <v>0.17803134741999999</v>
      </c>
      <c r="D1419" s="90">
        <f t="shared" si="285"/>
        <v>1.7429539399999999E-2</v>
      </c>
      <c r="E1419" s="90">
        <f t="shared" si="286"/>
        <v>3.9612751100000003E-2</v>
      </c>
      <c r="F1419" s="91">
        <f t="shared" si="287"/>
        <v>2.420210892E-2</v>
      </c>
      <c r="G1419" s="192">
        <v>9.6786947999999998E-2</v>
      </c>
      <c r="H1419" s="161">
        <v>1.552723E-2</v>
      </c>
      <c r="I1419" s="161">
        <v>1.8973237E-2</v>
      </c>
      <c r="J1419" s="161">
        <v>7.2154671000000002E-3</v>
      </c>
      <c r="K1419" s="161">
        <v>3.6233092E-3</v>
      </c>
      <c r="L1419" s="161">
        <v>6.5907631E-3</v>
      </c>
      <c r="M1419" s="161">
        <v>5.1122841000000004E-3</v>
      </c>
      <c r="N1419" s="161">
        <v>1.0081487E-2</v>
      </c>
      <c r="O1419" s="161">
        <v>1.1316085E-2</v>
      </c>
      <c r="P1419" s="161">
        <v>0</v>
      </c>
      <c r="Q1419" s="161">
        <v>3.3697702E-4</v>
      </c>
      <c r="R1419" s="161">
        <v>2.4675599000000001E-3</v>
      </c>
      <c r="T1419" s="89">
        <f t="shared" si="288"/>
        <v>0.83437024137931026</v>
      </c>
    </row>
    <row r="1420" spans="1:20">
      <c r="A1420" s="29" t="s">
        <v>52</v>
      </c>
      <c r="B1420" s="194" t="s">
        <v>4232</v>
      </c>
      <c r="C1420" s="87">
        <f t="shared" si="284"/>
        <v>0.18850861824999998</v>
      </c>
      <c r="D1420" s="90">
        <f t="shared" si="285"/>
        <v>1.9704730900000002E-2</v>
      </c>
      <c r="E1420" s="90">
        <f t="shared" si="286"/>
        <v>4.0890699799999999E-2</v>
      </c>
      <c r="F1420" s="91">
        <f t="shared" si="287"/>
        <v>2.138984755E-2</v>
      </c>
      <c r="G1420" s="192">
        <v>0.10652333999999999</v>
      </c>
      <c r="H1420" s="161">
        <v>1.6484698999999998E-2</v>
      </c>
      <c r="I1420" s="161">
        <v>1.8110465999999999E-2</v>
      </c>
      <c r="J1420" s="161">
        <v>7.5464898000000002E-3</v>
      </c>
      <c r="K1420" s="161">
        <v>5.4473293000000004E-3</v>
      </c>
      <c r="L1420" s="161">
        <v>6.7109118000000002E-3</v>
      </c>
      <c r="M1420" s="161">
        <v>6.2955347999999996E-3</v>
      </c>
      <c r="N1420" s="161">
        <v>1.0069872000000001E-2</v>
      </c>
      <c r="O1420" s="161">
        <v>8.6187937999999999E-3</v>
      </c>
      <c r="P1420" s="161">
        <v>0</v>
      </c>
      <c r="Q1420" s="161">
        <v>3.0104464999999999E-4</v>
      </c>
      <c r="R1420" s="161">
        <v>2.4001371000000001E-3</v>
      </c>
      <c r="T1420" s="89">
        <f t="shared" si="288"/>
        <v>0.91830465517241366</v>
      </c>
    </row>
    <row r="1421" spans="1:20">
      <c r="A1421" s="29" t="s">
        <v>52</v>
      </c>
      <c r="B1421" s="194" t="s">
        <v>4233</v>
      </c>
      <c r="C1421" s="87">
        <f t="shared" si="284"/>
        <v>0.20141624504</v>
      </c>
      <c r="D1421" s="90">
        <f t="shared" si="285"/>
        <v>2.1948762399999999E-2</v>
      </c>
      <c r="E1421" s="90">
        <f t="shared" si="286"/>
        <v>4.4275869900000001E-2</v>
      </c>
      <c r="F1421" s="91">
        <f t="shared" si="287"/>
        <v>2.087925274E-2</v>
      </c>
      <c r="G1421" s="192">
        <v>0.11431236</v>
      </c>
      <c r="H1421" s="161">
        <v>1.8444985000000001E-2</v>
      </c>
      <c r="I1421" s="161">
        <v>1.9537466999999999E-2</v>
      </c>
      <c r="J1421" s="161">
        <v>9.0399924999999999E-3</v>
      </c>
      <c r="K1421" s="161">
        <v>6.0038449000000002E-3</v>
      </c>
      <c r="L1421" s="161">
        <v>6.9049250000000001E-3</v>
      </c>
      <c r="M1421" s="161">
        <v>6.2934178999999998E-3</v>
      </c>
      <c r="N1421" s="161">
        <v>1.009378E-2</v>
      </c>
      <c r="O1421" s="161">
        <v>7.1264108E-3</v>
      </c>
      <c r="P1421" s="161">
        <v>0</v>
      </c>
      <c r="Q1421" s="161">
        <v>3.0548343999999998E-4</v>
      </c>
      <c r="R1421" s="161">
        <v>3.3535785E-3</v>
      </c>
      <c r="T1421" s="89">
        <f t="shared" si="288"/>
        <v>0.98545137931034477</v>
      </c>
    </row>
    <row r="1422" spans="1:20">
      <c r="A1422" s="29" t="s">
        <v>52</v>
      </c>
      <c r="B1422" s="194" t="s">
        <v>4234</v>
      </c>
      <c r="C1422" s="87">
        <f t="shared" si="284"/>
        <v>1.8924844620000001</v>
      </c>
      <c r="D1422" s="90">
        <f t="shared" si="285"/>
        <v>0.285356269</v>
      </c>
      <c r="E1422" s="90">
        <f t="shared" si="286"/>
        <v>0.43243273599999998</v>
      </c>
      <c r="F1422" s="91">
        <f t="shared" si="287"/>
        <v>0.133277757</v>
      </c>
      <c r="G1422" s="192">
        <v>1.0414177</v>
      </c>
      <c r="H1422" s="161">
        <v>0.19072432</v>
      </c>
      <c r="I1422" s="161">
        <v>0.16779140000000001</v>
      </c>
      <c r="J1422" s="161">
        <v>0.10685693</v>
      </c>
      <c r="K1422" s="161">
        <v>0.11659451</v>
      </c>
      <c r="L1422" s="161">
        <v>6.1904829000000001E-2</v>
      </c>
      <c r="M1422" s="161">
        <v>7.3917016000000002E-2</v>
      </c>
      <c r="N1422" s="161">
        <v>7.0784020000000003E-2</v>
      </c>
      <c r="O1422" s="161">
        <v>3.6050739999999998E-2</v>
      </c>
      <c r="P1422" s="161">
        <v>0</v>
      </c>
      <c r="Q1422" s="161">
        <v>2.239535E-3</v>
      </c>
      <c r="R1422" s="161">
        <v>2.4203461999999999E-2</v>
      </c>
      <c r="T1422" s="89">
        <f t="shared" si="288"/>
        <v>8.9777387931034482</v>
      </c>
    </row>
    <row r="1423" spans="1:20">
      <c r="A1423" s="29" t="s">
        <v>52</v>
      </c>
      <c r="B1423" s="194" t="s">
        <v>4235</v>
      </c>
      <c r="C1423" s="87">
        <f t="shared" si="284"/>
        <v>1.2384655556999999</v>
      </c>
      <c r="D1423" s="90">
        <f t="shared" si="285"/>
        <v>0.12124765999999999</v>
      </c>
      <c r="E1423" s="90">
        <f t="shared" si="286"/>
        <v>0.27556398099999996</v>
      </c>
      <c r="F1423" s="91">
        <f t="shared" si="287"/>
        <v>0.16836068470000001</v>
      </c>
      <c r="G1423" s="192">
        <v>0.67329322999999996</v>
      </c>
      <c r="H1423" s="161">
        <v>0.10801434</v>
      </c>
      <c r="I1423" s="161">
        <v>0.13198631</v>
      </c>
      <c r="J1423" s="161">
        <v>5.0194010999999997E-2</v>
      </c>
      <c r="K1423" s="161">
        <v>2.5205357000000001E-2</v>
      </c>
      <c r="L1423" s="161">
        <v>4.5848291999999999E-2</v>
      </c>
      <c r="M1423" s="161">
        <v>3.5563330999999997E-2</v>
      </c>
      <c r="N1423" s="161">
        <v>7.0131329000000006E-2</v>
      </c>
      <c r="O1423" s="161">
        <v>7.8719743999999994E-2</v>
      </c>
      <c r="P1423" s="161">
        <v>0</v>
      </c>
      <c r="Q1423" s="161">
        <v>2.3441627000000001E-3</v>
      </c>
      <c r="R1423" s="161">
        <v>1.7165448999999999E-2</v>
      </c>
      <c r="T1423" s="89">
        <f t="shared" si="288"/>
        <v>5.8042519827586201</v>
      </c>
    </row>
    <row r="1424" spans="1:20">
      <c r="A1424" s="29" t="s">
        <v>52</v>
      </c>
      <c r="B1424" s="194" t="s">
        <v>4236</v>
      </c>
      <c r="C1424" s="87">
        <f t="shared" si="284"/>
        <v>1.311350142</v>
      </c>
      <c r="D1424" s="90">
        <f t="shared" si="285"/>
        <v>0.137074908</v>
      </c>
      <c r="E1424" s="90">
        <f t="shared" si="286"/>
        <v>0.28445397100000003</v>
      </c>
      <c r="F1424" s="91">
        <f t="shared" si="287"/>
        <v>0.14879733299999998</v>
      </c>
      <c r="G1424" s="192">
        <v>0.74102393</v>
      </c>
      <c r="H1424" s="161">
        <v>0.11467492999999999</v>
      </c>
      <c r="I1424" s="161">
        <v>0.12598449</v>
      </c>
      <c r="J1424" s="161">
        <v>5.2496753E-2</v>
      </c>
      <c r="K1424" s="161">
        <v>3.7894055000000003E-2</v>
      </c>
      <c r="L1424" s="161">
        <v>4.6684099999999999E-2</v>
      </c>
      <c r="M1424" s="161">
        <v>4.3794551000000001E-2</v>
      </c>
      <c r="N1424" s="161">
        <v>7.0050528000000001E-2</v>
      </c>
      <c r="O1424" s="161">
        <v>5.9956178999999998E-2</v>
      </c>
      <c r="P1424" s="161">
        <v>0</v>
      </c>
      <c r="Q1424" s="161">
        <v>2.094201E-3</v>
      </c>
      <c r="R1424" s="161">
        <v>1.6696425000000001E-2</v>
      </c>
      <c r="T1424" s="89">
        <f t="shared" si="288"/>
        <v>6.3881373275862066</v>
      </c>
    </row>
    <row r="1425" spans="1:20">
      <c r="A1425" s="29" t="s">
        <v>52</v>
      </c>
      <c r="B1425" s="194" t="s">
        <v>4237</v>
      </c>
      <c r="C1425" s="87">
        <f t="shared" si="284"/>
        <v>1.4011413773000001</v>
      </c>
      <c r="D1425" s="90">
        <f t="shared" si="285"/>
        <v>0.152685393</v>
      </c>
      <c r="E1425" s="90">
        <f t="shared" si="286"/>
        <v>0.308002736</v>
      </c>
      <c r="F1425" s="91">
        <f t="shared" si="287"/>
        <v>0.14524540829999999</v>
      </c>
      <c r="G1425" s="192">
        <v>0.79520784</v>
      </c>
      <c r="H1425" s="161">
        <v>0.12831155999999999</v>
      </c>
      <c r="I1425" s="161">
        <v>0.13591134999999999</v>
      </c>
      <c r="J1425" s="161">
        <v>6.2886225000000004E-2</v>
      </c>
      <c r="K1425" s="161">
        <v>4.1765426000000001E-2</v>
      </c>
      <c r="L1425" s="161">
        <v>4.8033741999999997E-2</v>
      </c>
      <c r="M1425" s="161">
        <v>4.3779826000000001E-2</v>
      </c>
      <c r="N1425" s="161">
        <v>7.0216843000000001E-2</v>
      </c>
      <c r="O1425" s="161">
        <v>4.9574496000000003E-2</v>
      </c>
      <c r="P1425" s="161">
        <v>0</v>
      </c>
      <c r="Q1425" s="161">
        <v>2.1250792999999999E-3</v>
      </c>
      <c r="R1425" s="161">
        <v>2.3328990000000001E-2</v>
      </c>
      <c r="T1425" s="89">
        <f t="shared" si="288"/>
        <v>6.8552399999999993</v>
      </c>
    </row>
    <row r="1426" spans="1:20">
      <c r="A1426" s="29" t="s">
        <v>52</v>
      </c>
      <c r="B1426" s="194" t="s">
        <v>4238</v>
      </c>
      <c r="C1426" s="87">
        <f t="shared" si="284"/>
        <v>0.21745939497</v>
      </c>
      <c r="D1426" s="90">
        <f t="shared" si="285"/>
        <v>3.2789384900000003E-2</v>
      </c>
      <c r="E1426" s="90">
        <f t="shared" si="286"/>
        <v>4.9689475100000005E-2</v>
      </c>
      <c r="F1426" s="91">
        <f t="shared" si="287"/>
        <v>1.531452497E-2</v>
      </c>
      <c r="G1426" s="192">
        <v>0.11966601</v>
      </c>
      <c r="H1426" s="161">
        <v>2.1915527000000001E-2</v>
      </c>
      <c r="I1426" s="161">
        <v>1.9280378000000001E-2</v>
      </c>
      <c r="J1426" s="161">
        <v>1.2278591E-2</v>
      </c>
      <c r="K1426" s="161">
        <v>1.3397506E-2</v>
      </c>
      <c r="L1426" s="161">
        <v>7.1132879000000001E-3</v>
      </c>
      <c r="M1426" s="161">
        <v>8.4935701000000002E-3</v>
      </c>
      <c r="N1426" s="161">
        <v>8.1335674999999993E-3</v>
      </c>
      <c r="O1426" s="161">
        <v>4.1424764000000001E-3</v>
      </c>
      <c r="P1426" s="161">
        <v>0</v>
      </c>
      <c r="Q1426" s="161">
        <v>2.5733787E-4</v>
      </c>
      <c r="R1426" s="161">
        <v>2.7811431999999999E-3</v>
      </c>
      <c r="T1426" s="89">
        <f t="shared" si="288"/>
        <v>1.0316035344827585</v>
      </c>
    </row>
    <row r="1427" spans="1:20">
      <c r="A1427" s="29" t="s">
        <v>52</v>
      </c>
      <c r="B1427" s="194" t="s">
        <v>4239</v>
      </c>
      <c r="C1427" s="87">
        <f t="shared" si="284"/>
        <v>0.14230815511</v>
      </c>
      <c r="D1427" s="90">
        <f t="shared" si="285"/>
        <v>1.39321845E-2</v>
      </c>
      <c r="E1427" s="90">
        <f t="shared" si="286"/>
        <v>3.16641847E-2</v>
      </c>
      <c r="F1427" s="91">
        <f t="shared" si="287"/>
        <v>1.9345792910000003E-2</v>
      </c>
      <c r="G1427" s="192">
        <v>7.7365992999999994E-2</v>
      </c>
      <c r="H1427" s="161">
        <v>1.2411586E-2</v>
      </c>
      <c r="I1427" s="161">
        <v>1.5166129E-2</v>
      </c>
      <c r="J1427" s="161">
        <v>5.7676348000000001E-3</v>
      </c>
      <c r="K1427" s="161">
        <v>2.8962676999999999E-3</v>
      </c>
      <c r="L1427" s="161">
        <v>5.268282E-3</v>
      </c>
      <c r="M1427" s="161">
        <v>4.0864697000000004E-3</v>
      </c>
      <c r="N1427" s="161">
        <v>8.0585689000000002E-3</v>
      </c>
      <c r="O1427" s="161">
        <v>9.0454364000000006E-3</v>
      </c>
      <c r="P1427" s="161">
        <v>0</v>
      </c>
      <c r="Q1427" s="161">
        <v>2.6936031000000002E-4</v>
      </c>
      <c r="R1427" s="161">
        <v>1.9724272999999998E-3</v>
      </c>
      <c r="T1427" s="89">
        <f t="shared" si="288"/>
        <v>0.66694821551724126</v>
      </c>
    </row>
    <row r="1428" spans="1:20">
      <c r="A1428" s="29" t="s">
        <v>52</v>
      </c>
      <c r="B1428" s="194" t="s">
        <v>4240</v>
      </c>
      <c r="C1428" s="87">
        <f t="shared" si="284"/>
        <v>0.15068308881</v>
      </c>
      <c r="D1428" s="90">
        <f t="shared" si="285"/>
        <v>1.5750843399999999E-2</v>
      </c>
      <c r="E1428" s="90">
        <f t="shared" si="286"/>
        <v>3.2685703199999999E-2</v>
      </c>
      <c r="F1428" s="91">
        <f t="shared" si="287"/>
        <v>1.7097830210000001E-2</v>
      </c>
      <c r="G1428" s="192">
        <v>8.5148712000000001E-2</v>
      </c>
      <c r="H1428" s="161">
        <v>1.3176932000000001E-2</v>
      </c>
      <c r="I1428" s="161">
        <v>1.4476477999999999E-2</v>
      </c>
      <c r="J1428" s="161">
        <v>6.0322355999999997E-3</v>
      </c>
      <c r="K1428" s="161">
        <v>4.3542857999999997E-3</v>
      </c>
      <c r="L1428" s="161">
        <v>5.3643220000000004E-3</v>
      </c>
      <c r="M1428" s="161">
        <v>5.0322932000000003E-3</v>
      </c>
      <c r="N1428" s="161">
        <v>8.0492843000000008E-3</v>
      </c>
      <c r="O1428" s="161">
        <v>6.8893746000000004E-3</v>
      </c>
      <c r="P1428" s="161">
        <v>0</v>
      </c>
      <c r="Q1428" s="161">
        <v>2.4063801000000001E-4</v>
      </c>
      <c r="R1428" s="161">
        <v>1.9185332999999999E-3</v>
      </c>
      <c r="T1428" s="89">
        <f t="shared" si="288"/>
        <v>0.73404062068965514</v>
      </c>
    </row>
    <row r="1429" spans="1:20">
      <c r="A1429" s="29" t="s">
        <v>52</v>
      </c>
      <c r="B1429" s="194" t="s">
        <v>4241</v>
      </c>
      <c r="C1429" s="87">
        <f t="shared" ref="C1429:C1492" si="289">D1429+E1429+F1429+G1429</f>
        <v>0.16100071563000001</v>
      </c>
      <c r="D1429" s="90">
        <f t="shared" ref="D1429:D1492" si="290">J1429+K1429+L1429</f>
        <v>1.75445948E-2</v>
      </c>
      <c r="E1429" s="90">
        <f t="shared" ref="E1429:E1492" si="291">H1429+I1429+M1429</f>
        <v>3.5391617100000002E-2</v>
      </c>
      <c r="F1429" s="91">
        <f t="shared" ref="F1429:F1492" si="292">N1429+IF(O1429="x",0,O1429)+IF(P1429="x",0,P1429)+IF(Q1429="x",0,Q1429)+R1429</f>
        <v>1.6689689730000002E-2</v>
      </c>
      <c r="G1429" s="192">
        <v>9.1374813999999999E-2</v>
      </c>
      <c r="H1429" s="161">
        <v>1.4743874000000001E-2</v>
      </c>
      <c r="I1429" s="161">
        <v>1.5617142000000001E-2</v>
      </c>
      <c r="J1429" s="161">
        <v>7.2260568999999997E-3</v>
      </c>
      <c r="K1429" s="161">
        <v>4.7991327999999996E-3</v>
      </c>
      <c r="L1429" s="161">
        <v>5.5194051000000003E-3</v>
      </c>
      <c r="M1429" s="161">
        <v>5.0306010999999996E-3</v>
      </c>
      <c r="N1429" s="161">
        <v>8.0683950000000008E-3</v>
      </c>
      <c r="O1429" s="161">
        <v>5.6964483000000003E-3</v>
      </c>
      <c r="P1429" s="161">
        <v>0</v>
      </c>
      <c r="Q1429" s="161">
        <v>2.4418612999999999E-4</v>
      </c>
      <c r="R1429" s="161">
        <v>2.6806603000000002E-3</v>
      </c>
      <c r="T1429" s="89">
        <f t="shared" ref="T1429:T1492" si="293">G1429/0.116</f>
        <v>0.7877139137931034</v>
      </c>
    </row>
    <row r="1430" spans="1:20">
      <c r="A1430" s="29" t="s">
        <v>52</v>
      </c>
      <c r="B1430" s="194" t="s">
        <v>4242</v>
      </c>
      <c r="C1430" s="87">
        <f t="shared" si="289"/>
        <v>0.36242337528000002</v>
      </c>
      <c r="D1430" s="90">
        <f t="shared" si="290"/>
        <v>5.0482643599999995E-2</v>
      </c>
      <c r="E1430" s="90">
        <f t="shared" si="291"/>
        <v>7.7229516999999998E-2</v>
      </c>
      <c r="F1430" s="91">
        <f t="shared" si="292"/>
        <v>1.7282894680000001E-2</v>
      </c>
      <c r="G1430" s="192">
        <v>0.21742832000000001</v>
      </c>
      <c r="H1430" s="161">
        <v>2.8722477999999999E-2</v>
      </c>
      <c r="I1430" s="161">
        <v>3.5816559999999997E-2</v>
      </c>
      <c r="J1430" s="161">
        <v>1.75383E-2</v>
      </c>
      <c r="K1430" s="161">
        <v>2.4842922E-2</v>
      </c>
      <c r="L1430" s="161">
        <v>8.1014216000000003E-3</v>
      </c>
      <c r="M1430" s="161">
        <v>1.2690478999999999E-2</v>
      </c>
      <c r="N1430" s="161">
        <v>9.1814453000000004E-3</v>
      </c>
      <c r="O1430" s="161">
        <v>3.242609E-3</v>
      </c>
      <c r="P1430" s="161">
        <v>0</v>
      </c>
      <c r="Q1430" s="161">
        <v>1.6830257999999999E-4</v>
      </c>
      <c r="R1430" s="161">
        <v>4.6905378000000001E-3</v>
      </c>
      <c r="T1430" s="89">
        <f t="shared" si="293"/>
        <v>1.8743820689655173</v>
      </c>
    </row>
    <row r="1431" spans="1:20">
      <c r="A1431" s="29" t="s">
        <v>52</v>
      </c>
      <c r="B1431" s="194" t="s">
        <v>4243</v>
      </c>
      <c r="C1431" s="87">
        <f t="shared" si="289"/>
        <v>0.18752659541</v>
      </c>
      <c r="D1431" s="90">
        <f t="shared" si="290"/>
        <v>2.1112629100000002E-2</v>
      </c>
      <c r="E1431" s="90">
        <f t="shared" si="291"/>
        <v>4.78186414E-2</v>
      </c>
      <c r="F1431" s="91">
        <f t="shared" si="292"/>
        <v>1.922669691E-2</v>
      </c>
      <c r="G1431" s="192">
        <v>9.9368628000000001E-2</v>
      </c>
      <c r="H1431" s="161">
        <v>1.2887918E-2</v>
      </c>
      <c r="I1431" s="161">
        <v>2.9745592000000001E-2</v>
      </c>
      <c r="J1431" s="161">
        <v>7.3979865000000002E-3</v>
      </c>
      <c r="K1431" s="161">
        <v>8.4791811999999998E-3</v>
      </c>
      <c r="L1431" s="161">
        <v>5.2354614000000004E-3</v>
      </c>
      <c r="M1431" s="161">
        <v>5.1851314000000001E-3</v>
      </c>
      <c r="N1431" s="161">
        <v>9.0430149999999997E-3</v>
      </c>
      <c r="O1431" s="161">
        <v>7.2117225E-3</v>
      </c>
      <c r="P1431" s="161">
        <v>0</v>
      </c>
      <c r="Q1431" s="161">
        <v>1.5975601000000001E-4</v>
      </c>
      <c r="R1431" s="161">
        <v>2.8122033999999998E-3</v>
      </c>
      <c r="T1431" s="89">
        <f t="shared" si="293"/>
        <v>0.85662610344827583</v>
      </c>
    </row>
    <row r="1432" spans="1:20">
      <c r="A1432" s="29" t="s">
        <v>52</v>
      </c>
      <c r="B1432" s="194" t="s">
        <v>4244</v>
      </c>
      <c r="C1432" s="87">
        <f t="shared" si="289"/>
        <v>0.22917862327999999</v>
      </c>
      <c r="D1432" s="90">
        <f t="shared" si="290"/>
        <v>2.2250786799999998E-2</v>
      </c>
      <c r="E1432" s="90">
        <f t="shared" si="291"/>
        <v>4.8155130800000001E-2</v>
      </c>
      <c r="F1432" s="91">
        <f t="shared" si="292"/>
        <v>1.6946905679999999E-2</v>
      </c>
      <c r="G1432" s="192">
        <v>0.1418258</v>
      </c>
      <c r="H1432" s="161">
        <v>1.3329418000000001E-2</v>
      </c>
      <c r="I1432" s="161">
        <v>2.9007363000000001E-2</v>
      </c>
      <c r="J1432" s="161">
        <v>7.6049404999999999E-3</v>
      </c>
      <c r="K1432" s="161">
        <v>9.4478549999999998E-3</v>
      </c>
      <c r="L1432" s="161">
        <v>5.1979913000000004E-3</v>
      </c>
      <c r="M1432" s="161">
        <v>5.8183497999999998E-3</v>
      </c>
      <c r="N1432" s="161">
        <v>9.0358409999999993E-3</v>
      </c>
      <c r="O1432" s="161">
        <v>5.0046372999999998E-3</v>
      </c>
      <c r="P1432" s="161">
        <v>0</v>
      </c>
      <c r="Q1432" s="161">
        <v>1.3657818E-4</v>
      </c>
      <c r="R1432" s="161">
        <v>2.7698492000000001E-3</v>
      </c>
      <c r="T1432" s="89">
        <f t="shared" si="293"/>
        <v>1.2226362068965517</v>
      </c>
    </row>
    <row r="1433" spans="1:20">
      <c r="A1433" s="29" t="s">
        <v>52</v>
      </c>
      <c r="B1433" s="194" t="s">
        <v>4245</v>
      </c>
      <c r="C1433" s="87">
        <f t="shared" si="289"/>
        <v>0.24398433849000001</v>
      </c>
      <c r="D1433" s="90">
        <f t="shared" si="290"/>
        <v>2.39065376E-2</v>
      </c>
      <c r="E1433" s="90">
        <f t="shared" si="291"/>
        <v>5.0956098700000001E-2</v>
      </c>
      <c r="F1433" s="91">
        <f t="shared" si="292"/>
        <v>1.7010892190000002E-2</v>
      </c>
      <c r="G1433" s="192">
        <v>0.15211081000000001</v>
      </c>
      <c r="H1433" s="161">
        <v>1.5109546999999999E-2</v>
      </c>
      <c r="I1433" s="161">
        <v>2.9896038999999999E-2</v>
      </c>
      <c r="J1433" s="161">
        <v>8.7990254000000004E-3</v>
      </c>
      <c r="K1433" s="161">
        <v>9.7673910000000003E-3</v>
      </c>
      <c r="L1433" s="161">
        <v>5.3401211999999998E-3</v>
      </c>
      <c r="M1433" s="161">
        <v>5.9505126999999996E-3</v>
      </c>
      <c r="N1433" s="161">
        <v>9.0626848999999995E-3</v>
      </c>
      <c r="O1433" s="161">
        <v>4.2131139999999996E-3</v>
      </c>
      <c r="P1433" s="161">
        <v>0</v>
      </c>
      <c r="Q1433" s="161">
        <v>1.3901028999999999E-4</v>
      </c>
      <c r="R1433" s="161">
        <v>3.5960829999999999E-3</v>
      </c>
      <c r="T1433" s="89">
        <f t="shared" si="293"/>
        <v>1.3113000862068966</v>
      </c>
    </row>
    <row r="1434" spans="1:20">
      <c r="A1434" s="29" t="s">
        <v>52</v>
      </c>
      <c r="B1434" s="194" t="s">
        <v>4246</v>
      </c>
      <c r="C1434" s="87">
        <f t="shared" si="289"/>
        <v>0.24765597485999999</v>
      </c>
      <c r="D1434" s="90">
        <f t="shared" si="290"/>
        <v>3.4496473399999998E-2</v>
      </c>
      <c r="E1434" s="90">
        <f t="shared" si="291"/>
        <v>5.2773503499999999E-2</v>
      </c>
      <c r="F1434" s="91">
        <f t="shared" si="292"/>
        <v>1.1809977960000001E-2</v>
      </c>
      <c r="G1434" s="192">
        <v>0.14857602</v>
      </c>
      <c r="H1434" s="161">
        <v>1.9627026999999998E-2</v>
      </c>
      <c r="I1434" s="161">
        <v>2.4474649000000001E-2</v>
      </c>
      <c r="J1434" s="161">
        <v>1.1984504999999999E-2</v>
      </c>
      <c r="K1434" s="161">
        <v>1.6975997E-2</v>
      </c>
      <c r="L1434" s="161">
        <v>5.5359713999999999E-3</v>
      </c>
      <c r="M1434" s="161">
        <v>8.6718274999999997E-3</v>
      </c>
      <c r="N1434" s="161">
        <v>6.2739876000000002E-3</v>
      </c>
      <c r="O1434" s="161">
        <v>2.2157828000000002E-3</v>
      </c>
      <c r="P1434" s="161">
        <v>0</v>
      </c>
      <c r="Q1434" s="161">
        <v>1.1500676E-4</v>
      </c>
      <c r="R1434" s="161">
        <v>3.2052007999999999E-3</v>
      </c>
      <c r="T1434" s="89">
        <f t="shared" si="293"/>
        <v>1.2808277586206895</v>
      </c>
    </row>
    <row r="1435" spans="1:20">
      <c r="A1435" s="29" t="s">
        <v>52</v>
      </c>
      <c r="B1435" s="194" t="s">
        <v>4247</v>
      </c>
      <c r="C1435" s="87">
        <f t="shared" si="289"/>
        <v>0.12814317290999999</v>
      </c>
      <c r="D1435" s="90">
        <f t="shared" si="290"/>
        <v>1.44269633E-2</v>
      </c>
      <c r="E1435" s="90">
        <f t="shared" si="291"/>
        <v>3.2676070699999997E-2</v>
      </c>
      <c r="F1435" s="91">
        <f t="shared" si="292"/>
        <v>1.313824291E-2</v>
      </c>
      <c r="G1435" s="192">
        <v>6.7901896000000003E-2</v>
      </c>
      <c r="H1435" s="161">
        <v>8.8067435999999999E-3</v>
      </c>
      <c r="I1435" s="161">
        <v>2.0326153999999999E-2</v>
      </c>
      <c r="J1435" s="161">
        <v>5.0552907999999999E-3</v>
      </c>
      <c r="K1435" s="161">
        <v>5.7941071999999998E-3</v>
      </c>
      <c r="L1435" s="161">
        <v>3.5775653000000001E-3</v>
      </c>
      <c r="M1435" s="161">
        <v>3.5431731000000002E-3</v>
      </c>
      <c r="N1435" s="161">
        <v>6.1793936000000002E-3</v>
      </c>
      <c r="O1435" s="161">
        <v>4.9280104000000002E-3</v>
      </c>
      <c r="P1435" s="161">
        <v>0</v>
      </c>
      <c r="Q1435" s="161">
        <v>1.0916660999999999E-4</v>
      </c>
      <c r="R1435" s="161">
        <v>1.9216723E-3</v>
      </c>
      <c r="T1435" s="89">
        <f t="shared" si="293"/>
        <v>0.58536117241379315</v>
      </c>
    </row>
    <row r="1436" spans="1:20">
      <c r="A1436" s="29" t="s">
        <v>52</v>
      </c>
      <c r="B1436" s="194" t="s">
        <v>4248</v>
      </c>
      <c r="C1436" s="87">
        <f t="shared" si="289"/>
        <v>0.15660539152399999</v>
      </c>
      <c r="D1436" s="90">
        <f t="shared" si="290"/>
        <v>1.5204704300000002E-2</v>
      </c>
      <c r="E1436" s="90">
        <f t="shared" si="291"/>
        <v>3.2906005700000004E-2</v>
      </c>
      <c r="F1436" s="91">
        <f t="shared" si="292"/>
        <v>1.1580385524E-2</v>
      </c>
      <c r="G1436" s="192">
        <v>9.6914295999999997E-2</v>
      </c>
      <c r="H1436" s="161">
        <v>9.1084353000000003E-3</v>
      </c>
      <c r="I1436" s="161">
        <v>1.9821697999999999E-2</v>
      </c>
      <c r="J1436" s="161">
        <v>5.1967093000000004E-3</v>
      </c>
      <c r="K1436" s="161">
        <v>6.4560342999999999E-3</v>
      </c>
      <c r="L1436" s="161">
        <v>3.5519607000000001E-3</v>
      </c>
      <c r="M1436" s="161">
        <v>3.9758724000000002E-3</v>
      </c>
      <c r="N1436" s="161">
        <v>6.1744913000000004E-3</v>
      </c>
      <c r="O1436" s="161">
        <v>3.4198355000000001E-3</v>
      </c>
      <c r="P1436" s="161">
        <v>0</v>
      </c>
      <c r="Q1436" s="161">
        <v>9.3328423999999998E-5</v>
      </c>
      <c r="R1436" s="161">
        <v>1.8927302999999999E-3</v>
      </c>
      <c r="T1436" s="89">
        <f t="shared" si="293"/>
        <v>0.83546806896551717</v>
      </c>
    </row>
    <row r="1437" spans="1:20">
      <c r="A1437" s="29" t="s">
        <v>52</v>
      </c>
      <c r="B1437" s="194" t="s">
        <v>4249</v>
      </c>
      <c r="C1437" s="87">
        <f t="shared" si="289"/>
        <v>0.16672263446300001</v>
      </c>
      <c r="D1437" s="90">
        <f t="shared" si="290"/>
        <v>1.63361341E-2</v>
      </c>
      <c r="E1437" s="90">
        <f t="shared" si="291"/>
        <v>3.4820000699999999E-2</v>
      </c>
      <c r="F1437" s="91">
        <f t="shared" si="292"/>
        <v>1.1624109662999999E-2</v>
      </c>
      <c r="G1437" s="192">
        <v>0.10394239</v>
      </c>
      <c r="H1437" s="161">
        <v>1.0324857E-2</v>
      </c>
      <c r="I1437" s="161">
        <v>2.0428959999999999E-2</v>
      </c>
      <c r="J1437" s="161">
        <v>6.0126674000000003E-3</v>
      </c>
      <c r="K1437" s="161">
        <v>6.6743838999999998E-3</v>
      </c>
      <c r="L1437" s="161">
        <v>3.6490827999999999E-3</v>
      </c>
      <c r="M1437" s="161">
        <v>4.0661836999999999E-3</v>
      </c>
      <c r="N1437" s="161">
        <v>6.1928347000000002E-3</v>
      </c>
      <c r="O1437" s="161">
        <v>2.8789611999999998E-3</v>
      </c>
      <c r="P1437" s="161">
        <v>0</v>
      </c>
      <c r="Q1437" s="161">
        <v>9.4990362999999996E-5</v>
      </c>
      <c r="R1437" s="161">
        <v>2.4573234000000001E-3</v>
      </c>
      <c r="T1437" s="89">
        <f t="shared" si="293"/>
        <v>0.89605508620689645</v>
      </c>
    </row>
    <row r="1438" spans="1:20">
      <c r="A1438" s="29" t="s">
        <v>52</v>
      </c>
      <c r="B1438" s="194" t="s">
        <v>4250</v>
      </c>
      <c r="C1438" s="87">
        <f t="shared" si="289"/>
        <v>1.9450054378399999</v>
      </c>
      <c r="D1438" s="90">
        <f t="shared" si="290"/>
        <v>0.270923521</v>
      </c>
      <c r="E1438" s="90">
        <f t="shared" si="291"/>
        <v>0.41446508199999998</v>
      </c>
      <c r="F1438" s="91">
        <f t="shared" si="292"/>
        <v>9.2751534839999997E-2</v>
      </c>
      <c r="G1438" s="192">
        <v>1.1668653</v>
      </c>
      <c r="H1438" s="161">
        <v>0.15414396999999999</v>
      </c>
      <c r="I1438" s="161">
        <v>0.19221553999999999</v>
      </c>
      <c r="J1438" s="161">
        <v>9.4122211999999997E-2</v>
      </c>
      <c r="K1438" s="161">
        <v>0.13332368</v>
      </c>
      <c r="L1438" s="161">
        <v>4.3477628999999997E-2</v>
      </c>
      <c r="M1438" s="161">
        <v>6.8105572000000003E-2</v>
      </c>
      <c r="N1438" s="161">
        <v>4.9273756000000002E-2</v>
      </c>
      <c r="O1438" s="161">
        <v>1.7402002E-2</v>
      </c>
      <c r="P1438" s="161">
        <v>0</v>
      </c>
      <c r="Q1438" s="161">
        <v>9.0322383999999999E-4</v>
      </c>
      <c r="R1438" s="161">
        <v>2.5172553E-2</v>
      </c>
      <c r="T1438" s="89">
        <f t="shared" si="293"/>
        <v>10.059183620689655</v>
      </c>
    </row>
    <row r="1439" spans="1:20">
      <c r="A1439" s="29" t="s">
        <v>52</v>
      </c>
      <c r="B1439" s="194" t="s">
        <v>4251</v>
      </c>
      <c r="C1439" s="87">
        <f t="shared" si="289"/>
        <v>1.00639271426</v>
      </c>
      <c r="D1439" s="90">
        <f t="shared" si="290"/>
        <v>0.11330444200000001</v>
      </c>
      <c r="E1439" s="90">
        <f t="shared" si="291"/>
        <v>0.25662669900000001</v>
      </c>
      <c r="F1439" s="91">
        <f t="shared" si="292"/>
        <v>0.10318327325999999</v>
      </c>
      <c r="G1439" s="192">
        <v>0.53327829999999998</v>
      </c>
      <c r="H1439" s="161">
        <v>6.9165157000000005E-2</v>
      </c>
      <c r="I1439" s="161">
        <v>0.15963467000000001</v>
      </c>
      <c r="J1439" s="161">
        <v>3.9702527000000001E-2</v>
      </c>
      <c r="K1439" s="161">
        <v>4.5504939000000001E-2</v>
      </c>
      <c r="L1439" s="161">
        <v>2.8096975999999999E-2</v>
      </c>
      <c r="M1439" s="161">
        <v>2.7826871999999999E-2</v>
      </c>
      <c r="N1439" s="161">
        <v>4.8530847000000002E-2</v>
      </c>
      <c r="O1439" s="161">
        <v>3.8702911E-2</v>
      </c>
      <c r="P1439" s="161">
        <v>0</v>
      </c>
      <c r="Q1439" s="161">
        <v>8.5735726000000004E-4</v>
      </c>
      <c r="R1439" s="161">
        <v>1.5092158E-2</v>
      </c>
      <c r="T1439" s="89">
        <f t="shared" si="293"/>
        <v>4.597226724137931</v>
      </c>
    </row>
    <row r="1440" spans="1:20">
      <c r="A1440" s="29" t="s">
        <v>52</v>
      </c>
      <c r="B1440" s="194" t="s">
        <v>4252</v>
      </c>
      <c r="C1440" s="87">
        <f t="shared" si="289"/>
        <v>1.2299252755699999</v>
      </c>
      <c r="D1440" s="90">
        <f t="shared" si="290"/>
        <v>0.119412557</v>
      </c>
      <c r="E1440" s="90">
        <f t="shared" si="291"/>
        <v>0.25843253499999996</v>
      </c>
      <c r="F1440" s="91">
        <f t="shared" si="292"/>
        <v>9.0948393569999994E-2</v>
      </c>
      <c r="G1440" s="192">
        <v>0.76113178999999997</v>
      </c>
      <c r="H1440" s="161">
        <v>7.1534540999999993E-2</v>
      </c>
      <c r="I1440" s="161">
        <v>0.15567285</v>
      </c>
      <c r="J1440" s="161">
        <v>4.0813180999999997E-2</v>
      </c>
      <c r="K1440" s="161">
        <v>5.0703488999999997E-2</v>
      </c>
      <c r="L1440" s="161">
        <v>2.7895887000000001E-2</v>
      </c>
      <c r="M1440" s="161">
        <v>3.1225144E-2</v>
      </c>
      <c r="N1440" s="161">
        <v>4.8492346999999998E-2</v>
      </c>
      <c r="O1440" s="161">
        <v>2.6858219999999999E-2</v>
      </c>
      <c r="P1440" s="161">
        <v>0</v>
      </c>
      <c r="Q1440" s="161">
        <v>7.3296956999999998E-4</v>
      </c>
      <c r="R1440" s="161">
        <v>1.4864857E-2</v>
      </c>
      <c r="T1440" s="89">
        <f t="shared" si="293"/>
        <v>6.5614809482758618</v>
      </c>
    </row>
    <row r="1441" spans="1:20">
      <c r="A1441" s="29" t="s">
        <v>52</v>
      </c>
      <c r="B1441" s="194" t="s">
        <v>4253</v>
      </c>
      <c r="C1441" s="87">
        <f t="shared" si="289"/>
        <v>1.30938262787</v>
      </c>
      <c r="D1441" s="90">
        <f t="shared" si="290"/>
        <v>0.128298418</v>
      </c>
      <c r="E1441" s="90">
        <f t="shared" si="291"/>
        <v>0.273464402</v>
      </c>
      <c r="F1441" s="91">
        <f t="shared" si="292"/>
        <v>9.1291787870000002E-2</v>
      </c>
      <c r="G1441" s="192">
        <v>0.81632802000000004</v>
      </c>
      <c r="H1441" s="161">
        <v>8.1087904000000002E-2</v>
      </c>
      <c r="I1441" s="161">
        <v>0.16044207999999999</v>
      </c>
      <c r="J1441" s="161">
        <v>4.7221435999999999E-2</v>
      </c>
      <c r="K1441" s="161">
        <v>5.2418331999999998E-2</v>
      </c>
      <c r="L1441" s="161">
        <v>2.8658650000000001E-2</v>
      </c>
      <c r="M1441" s="161">
        <v>3.1934417999999999E-2</v>
      </c>
      <c r="N1441" s="161">
        <v>4.8636408999999999E-2</v>
      </c>
      <c r="O1441" s="161">
        <v>2.2610378E-2</v>
      </c>
      <c r="P1441" s="161">
        <v>0</v>
      </c>
      <c r="Q1441" s="161">
        <v>7.4602187000000003E-4</v>
      </c>
      <c r="R1441" s="161">
        <v>1.9298979000000001E-2</v>
      </c>
      <c r="T1441" s="89">
        <f t="shared" si="293"/>
        <v>7.0373105172413792</v>
      </c>
    </row>
    <row r="1442" spans="1:20">
      <c r="A1442" s="29" t="s">
        <v>52</v>
      </c>
      <c r="B1442" s="194" t="s">
        <v>4254</v>
      </c>
      <c r="C1442" s="87">
        <f t="shared" si="289"/>
        <v>0.22349441729</v>
      </c>
      <c r="D1442" s="90">
        <f t="shared" si="290"/>
        <v>3.11309637E-2</v>
      </c>
      <c r="E1442" s="90">
        <f t="shared" si="291"/>
        <v>4.76248685E-2</v>
      </c>
      <c r="F1442" s="91">
        <f t="shared" si="292"/>
        <v>1.065778509E-2</v>
      </c>
      <c r="G1442" s="192">
        <v>0.1340808</v>
      </c>
      <c r="H1442" s="161">
        <v>1.7712195E-2</v>
      </c>
      <c r="I1442" s="161">
        <v>2.2086878000000001E-2</v>
      </c>
      <c r="J1442" s="161">
        <v>1.0815284999999999E-2</v>
      </c>
      <c r="K1442" s="161">
        <v>1.5319802E-2</v>
      </c>
      <c r="L1442" s="161">
        <v>4.9958766999999996E-3</v>
      </c>
      <c r="M1442" s="161">
        <v>7.8257954999999997E-3</v>
      </c>
      <c r="N1442" s="161">
        <v>5.6618913000000002E-3</v>
      </c>
      <c r="O1442" s="161">
        <v>1.9996088999999998E-3</v>
      </c>
      <c r="P1442" s="161">
        <v>0</v>
      </c>
      <c r="Q1442" s="161">
        <v>1.0378659E-4</v>
      </c>
      <c r="R1442" s="161">
        <v>2.8924983E-3</v>
      </c>
      <c r="T1442" s="89">
        <f t="shared" si="293"/>
        <v>1.1558689655172414</v>
      </c>
    </row>
    <row r="1443" spans="1:20">
      <c r="A1443" s="29" t="s">
        <v>52</v>
      </c>
      <c r="B1443" s="194" t="s">
        <v>4255</v>
      </c>
      <c r="C1443" s="87">
        <f t="shared" si="289"/>
        <v>0.115641399507</v>
      </c>
      <c r="D1443" s="90">
        <f t="shared" si="290"/>
        <v>1.3019454599999999E-2</v>
      </c>
      <c r="E1443" s="90">
        <f t="shared" si="291"/>
        <v>2.9488161799999999E-2</v>
      </c>
      <c r="F1443" s="91">
        <f t="shared" si="292"/>
        <v>1.1856463107E-2</v>
      </c>
      <c r="G1443" s="192">
        <v>6.1277320000000003E-2</v>
      </c>
      <c r="H1443" s="161">
        <v>7.9475490999999995E-3</v>
      </c>
      <c r="I1443" s="161">
        <v>1.8343115E-2</v>
      </c>
      <c r="J1443" s="161">
        <v>4.5620916999999997E-3</v>
      </c>
      <c r="K1443" s="161">
        <v>5.2288283999999997E-3</v>
      </c>
      <c r="L1443" s="161">
        <v>3.2285345000000001E-3</v>
      </c>
      <c r="M1443" s="161">
        <v>3.1974976999999999E-3</v>
      </c>
      <c r="N1443" s="161">
        <v>5.5765258999999996E-3</v>
      </c>
      <c r="O1443" s="161">
        <v>4.4472289E-3</v>
      </c>
      <c r="P1443" s="161">
        <v>0</v>
      </c>
      <c r="Q1443" s="161">
        <v>9.8516207000000003E-5</v>
      </c>
      <c r="R1443" s="161">
        <v>1.7341921000000001E-3</v>
      </c>
      <c r="T1443" s="89">
        <f t="shared" si="293"/>
        <v>0.52825275862068966</v>
      </c>
    </row>
    <row r="1444" spans="1:20">
      <c r="A1444" s="29" t="s">
        <v>52</v>
      </c>
      <c r="B1444" s="194" t="s">
        <v>4256</v>
      </c>
      <c r="C1444" s="87">
        <f t="shared" si="289"/>
        <v>0.14132681721200002</v>
      </c>
      <c r="D1444" s="90">
        <f t="shared" si="290"/>
        <v>1.3721318600000001E-2</v>
      </c>
      <c r="E1444" s="90">
        <f t="shared" si="291"/>
        <v>2.9695663900000002E-2</v>
      </c>
      <c r="F1444" s="91">
        <f t="shared" si="292"/>
        <v>1.0450591712000001E-2</v>
      </c>
      <c r="G1444" s="192">
        <v>8.7459243000000006E-2</v>
      </c>
      <c r="H1444" s="161">
        <v>8.2198075000000006E-3</v>
      </c>
      <c r="I1444" s="161">
        <v>1.7887874000000002E-2</v>
      </c>
      <c r="J1444" s="161">
        <v>4.6897133000000004E-3</v>
      </c>
      <c r="K1444" s="161">
        <v>5.8261772999999998E-3</v>
      </c>
      <c r="L1444" s="161">
        <v>3.2054280000000002E-3</v>
      </c>
      <c r="M1444" s="161">
        <v>3.5879824000000001E-3</v>
      </c>
      <c r="N1444" s="161">
        <v>5.5721019000000002E-3</v>
      </c>
      <c r="O1444" s="161">
        <v>3.0861930000000001E-3</v>
      </c>
      <c r="P1444" s="161">
        <v>0</v>
      </c>
      <c r="Q1444" s="161">
        <v>8.4223212000000003E-5</v>
      </c>
      <c r="R1444" s="161">
        <v>1.7080736E-3</v>
      </c>
      <c r="T1444" s="89">
        <f t="shared" si="293"/>
        <v>0.75395899137931033</v>
      </c>
    </row>
    <row r="1445" spans="1:20">
      <c r="A1445" s="29" t="s">
        <v>52</v>
      </c>
      <c r="B1445" s="194" t="s">
        <v>4257</v>
      </c>
      <c r="C1445" s="87">
        <f t="shared" si="289"/>
        <v>0.15045701011000001</v>
      </c>
      <c r="D1445" s="90">
        <f t="shared" si="290"/>
        <v>1.4742364899999999E-2</v>
      </c>
      <c r="E1445" s="90">
        <f t="shared" si="291"/>
        <v>3.1422927999999996E-2</v>
      </c>
      <c r="F1445" s="91">
        <f t="shared" si="292"/>
        <v>1.0490050209999999E-2</v>
      </c>
      <c r="G1445" s="192">
        <v>9.3801667000000005E-2</v>
      </c>
      <c r="H1445" s="161">
        <v>9.3175541999999997E-3</v>
      </c>
      <c r="I1445" s="161">
        <v>1.8435890999999999E-2</v>
      </c>
      <c r="J1445" s="161">
        <v>5.4260656999999997E-3</v>
      </c>
      <c r="K1445" s="161">
        <v>6.0232245000000004E-3</v>
      </c>
      <c r="L1445" s="161">
        <v>3.2930746999999998E-3</v>
      </c>
      <c r="M1445" s="161">
        <v>3.6694827999999998E-3</v>
      </c>
      <c r="N1445" s="161">
        <v>5.5886557000000003E-3</v>
      </c>
      <c r="O1445" s="161">
        <v>2.5980869999999998E-3</v>
      </c>
      <c r="P1445" s="161">
        <v>0</v>
      </c>
      <c r="Q1445" s="161">
        <v>8.5723010000000006E-5</v>
      </c>
      <c r="R1445" s="161">
        <v>2.2175845E-3</v>
      </c>
      <c r="T1445" s="89">
        <f t="shared" si="293"/>
        <v>0.80863506034482757</v>
      </c>
    </row>
    <row r="1446" spans="1:20">
      <c r="A1446" s="29" t="s">
        <v>52</v>
      </c>
      <c r="B1446" s="194" t="s">
        <v>4258</v>
      </c>
      <c r="C1446" s="87">
        <f t="shared" si="289"/>
        <v>0.61014150289999991</v>
      </c>
      <c r="D1446" s="90">
        <f t="shared" si="290"/>
        <v>8.1088785999999996E-2</v>
      </c>
      <c r="E1446" s="90">
        <f t="shared" si="291"/>
        <v>0.12373194899999999</v>
      </c>
      <c r="F1446" s="91">
        <f t="shared" si="292"/>
        <v>2.5559407900000001E-2</v>
      </c>
      <c r="G1446" s="192">
        <v>0.37976135999999999</v>
      </c>
      <c r="H1446" s="161">
        <v>4.6577216999999997E-2</v>
      </c>
      <c r="I1446" s="161">
        <v>5.7030954000000002E-2</v>
      </c>
      <c r="J1446" s="161">
        <v>2.8871625000000001E-2</v>
      </c>
      <c r="K1446" s="161">
        <v>3.9984958000000001E-2</v>
      </c>
      <c r="L1446" s="161">
        <v>1.2232203000000001E-2</v>
      </c>
      <c r="M1446" s="161">
        <v>2.0123777999999998E-2</v>
      </c>
      <c r="N1446" s="161">
        <v>1.3216823000000001E-2</v>
      </c>
      <c r="O1446" s="161">
        <v>3.9464314000000004E-3</v>
      </c>
      <c r="P1446" s="161">
        <v>0</v>
      </c>
      <c r="Q1446" s="161">
        <v>2.2204749999999999E-4</v>
      </c>
      <c r="R1446" s="161">
        <v>8.1741060000000004E-3</v>
      </c>
      <c r="T1446" s="89">
        <f t="shared" si="293"/>
        <v>3.2738048275862068</v>
      </c>
    </row>
    <row r="1447" spans="1:20">
      <c r="A1447" s="29" t="s">
        <v>52</v>
      </c>
      <c r="B1447" s="194" t="s">
        <v>4259</v>
      </c>
      <c r="C1447" s="87">
        <f t="shared" si="289"/>
        <v>0.28419344806000002</v>
      </c>
      <c r="D1447" s="90">
        <f t="shared" si="290"/>
        <v>2.9290194100000003E-2</v>
      </c>
      <c r="E1447" s="90">
        <f t="shared" si="291"/>
        <v>7.1326440500000005E-2</v>
      </c>
      <c r="F1447" s="91">
        <f t="shared" si="292"/>
        <v>2.717169346E-2</v>
      </c>
      <c r="G1447" s="192">
        <v>0.15640512000000001</v>
      </c>
      <c r="H1447" s="161">
        <v>1.8247506E-2</v>
      </c>
      <c r="I1447" s="161">
        <v>4.6465599000000003E-2</v>
      </c>
      <c r="J1447" s="161">
        <v>1.1002401E-2</v>
      </c>
      <c r="K1447" s="161">
        <v>1.1119033E-2</v>
      </c>
      <c r="L1447" s="161">
        <v>7.1687601000000002E-3</v>
      </c>
      <c r="M1447" s="161">
        <v>6.6133355000000003E-3</v>
      </c>
      <c r="N1447" s="161">
        <v>1.2963661E-2</v>
      </c>
      <c r="O1447" s="161">
        <v>9.4085955000000002E-3</v>
      </c>
      <c r="P1447" s="161">
        <v>0</v>
      </c>
      <c r="Q1447" s="161">
        <v>1.9494875999999999E-4</v>
      </c>
      <c r="R1447" s="161">
        <v>4.6044882000000004E-3</v>
      </c>
      <c r="T1447" s="89">
        <f t="shared" si="293"/>
        <v>1.34832</v>
      </c>
    </row>
    <row r="1448" spans="1:20">
      <c r="A1448" s="29" t="s">
        <v>52</v>
      </c>
      <c r="B1448" s="194" t="s">
        <v>4260</v>
      </c>
      <c r="C1448" s="87">
        <f t="shared" si="289"/>
        <v>0.36461544708000004</v>
      </c>
      <c r="D1448" s="90">
        <f t="shared" si="290"/>
        <v>3.04784585E-2</v>
      </c>
      <c r="E1448" s="90">
        <f t="shared" si="291"/>
        <v>7.1278491600000007E-2</v>
      </c>
      <c r="F1448" s="91">
        <f t="shared" si="292"/>
        <v>2.3739336980000001E-2</v>
      </c>
      <c r="G1448" s="192">
        <v>0.23911916</v>
      </c>
      <c r="H1448" s="161">
        <v>1.8644805E-2</v>
      </c>
      <c r="I1448" s="161">
        <v>4.5249663000000002E-2</v>
      </c>
      <c r="J1448" s="161">
        <v>1.1218376E-2</v>
      </c>
      <c r="K1448" s="161">
        <v>1.2234795999999999E-2</v>
      </c>
      <c r="L1448" s="161">
        <v>7.0252865000000001E-3</v>
      </c>
      <c r="M1448" s="161">
        <v>7.3840236000000002E-3</v>
      </c>
      <c r="N1448" s="161">
        <v>1.2953602999999999E-2</v>
      </c>
      <c r="O1448" s="161">
        <v>6.0740020000000002E-3</v>
      </c>
      <c r="P1448" s="161">
        <v>0</v>
      </c>
      <c r="Q1448" s="161">
        <v>1.6367768000000001E-4</v>
      </c>
      <c r="R1448" s="161">
        <v>4.5480542999999998E-3</v>
      </c>
      <c r="T1448" s="89">
        <f t="shared" si="293"/>
        <v>2.0613720689655173</v>
      </c>
    </row>
    <row r="1449" spans="1:20">
      <c r="A1449" s="29" t="s">
        <v>52</v>
      </c>
      <c r="B1449" s="194" t="s">
        <v>4261</v>
      </c>
      <c r="C1449" s="87">
        <f t="shared" si="289"/>
        <v>0.39018036970000003</v>
      </c>
      <c r="D1449" s="90">
        <f t="shared" si="290"/>
        <v>3.2944921000000002E-2</v>
      </c>
      <c r="E1449" s="90">
        <f t="shared" si="291"/>
        <v>7.5647154100000003E-2</v>
      </c>
      <c r="F1449" s="91">
        <f t="shared" si="292"/>
        <v>2.4212724599999999E-2</v>
      </c>
      <c r="G1449" s="192">
        <v>0.25737557</v>
      </c>
      <c r="H1449" s="161">
        <v>2.1503185000000001E-2</v>
      </c>
      <c r="I1449" s="161">
        <v>4.6467827000000003E-2</v>
      </c>
      <c r="J1449" s="161">
        <v>1.3054902E-2</v>
      </c>
      <c r="K1449" s="161">
        <v>1.2653865E-2</v>
      </c>
      <c r="L1449" s="161">
        <v>7.2361539999999999E-3</v>
      </c>
      <c r="M1449" s="161">
        <v>7.6761421E-3</v>
      </c>
      <c r="N1449" s="161">
        <v>1.2999086999999999E-2</v>
      </c>
      <c r="O1449" s="161">
        <v>5.09217E-3</v>
      </c>
      <c r="P1449" s="161">
        <v>0</v>
      </c>
      <c r="Q1449" s="161">
        <v>1.6677040000000001E-4</v>
      </c>
      <c r="R1449" s="161">
        <v>5.9546972000000002E-3</v>
      </c>
      <c r="T1449" s="89">
        <f t="shared" si="293"/>
        <v>2.2187549137931035</v>
      </c>
    </row>
    <row r="1450" spans="1:20">
      <c r="A1450" s="29" t="s">
        <v>52</v>
      </c>
      <c r="B1450" s="194" t="s">
        <v>4262</v>
      </c>
      <c r="C1450" s="87">
        <f t="shared" si="289"/>
        <v>0.26216518141700001</v>
      </c>
      <c r="D1450" s="90">
        <f t="shared" si="290"/>
        <v>3.48421737E-2</v>
      </c>
      <c r="E1450" s="90">
        <f t="shared" si="291"/>
        <v>5.3165059000000001E-2</v>
      </c>
      <c r="F1450" s="91">
        <f t="shared" si="292"/>
        <v>1.0982348717E-2</v>
      </c>
      <c r="G1450" s="192">
        <v>0.1631756</v>
      </c>
      <c r="H1450" s="161">
        <v>2.0013267000000001E-2</v>
      </c>
      <c r="I1450" s="161">
        <v>2.4505020999999998E-2</v>
      </c>
      <c r="J1450" s="161">
        <v>1.240554E-2</v>
      </c>
      <c r="K1450" s="161">
        <v>1.7180708999999999E-2</v>
      </c>
      <c r="L1450" s="161">
        <v>5.2559247000000002E-3</v>
      </c>
      <c r="M1450" s="161">
        <v>8.6467709999999993E-3</v>
      </c>
      <c r="N1450" s="161">
        <v>5.6789954000000002E-3</v>
      </c>
      <c r="O1450" s="161">
        <v>1.6956999E-3</v>
      </c>
      <c r="P1450" s="161">
        <v>0</v>
      </c>
      <c r="Q1450" s="161">
        <v>9.5409216999999994E-5</v>
      </c>
      <c r="R1450" s="161">
        <v>3.5122441999999999E-3</v>
      </c>
      <c r="T1450" s="89">
        <f t="shared" si="293"/>
        <v>1.4066862068965518</v>
      </c>
    </row>
    <row r="1451" spans="1:20">
      <c r="A1451" s="29" t="s">
        <v>52</v>
      </c>
      <c r="B1451" s="194" t="s">
        <v>4263</v>
      </c>
      <c r="C1451" s="87">
        <f t="shared" si="289"/>
        <v>0.12211204724700001</v>
      </c>
      <c r="D1451" s="90">
        <f t="shared" si="290"/>
        <v>1.25853904E-2</v>
      </c>
      <c r="E1451" s="90">
        <f t="shared" si="291"/>
        <v>3.0647496199999999E-2</v>
      </c>
      <c r="F1451" s="91">
        <f t="shared" si="292"/>
        <v>1.1675114647000003E-2</v>
      </c>
      <c r="G1451" s="192">
        <v>6.7204046000000003E-2</v>
      </c>
      <c r="H1451" s="161">
        <v>7.8405756999999996E-3</v>
      </c>
      <c r="I1451" s="161">
        <v>1.9965307000000002E-2</v>
      </c>
      <c r="J1451" s="161">
        <v>4.7275040000000004E-3</v>
      </c>
      <c r="K1451" s="161">
        <v>4.7776184999999997E-3</v>
      </c>
      <c r="L1451" s="161">
        <v>3.0802679000000001E-3</v>
      </c>
      <c r="M1451" s="161">
        <v>2.8416134999999999E-3</v>
      </c>
      <c r="N1451" s="161">
        <v>5.5702171000000002E-3</v>
      </c>
      <c r="O1451" s="161">
        <v>4.0426788000000003E-3</v>
      </c>
      <c r="P1451" s="161">
        <v>0</v>
      </c>
      <c r="Q1451" s="161">
        <v>8.3765446999999998E-5</v>
      </c>
      <c r="R1451" s="161">
        <v>1.9784532999999999E-3</v>
      </c>
      <c r="T1451" s="89">
        <f t="shared" si="293"/>
        <v>0.57934522413793099</v>
      </c>
    </row>
    <row r="1452" spans="1:20">
      <c r="A1452" s="29" t="s">
        <v>52</v>
      </c>
      <c r="B1452" s="194" t="s">
        <v>4264</v>
      </c>
      <c r="C1452" s="87">
        <f t="shared" si="289"/>
        <v>0.156667717713</v>
      </c>
      <c r="D1452" s="90">
        <f t="shared" si="290"/>
        <v>1.3095962799999999E-2</v>
      </c>
      <c r="E1452" s="90">
        <f t="shared" si="291"/>
        <v>3.0626893000000002E-2</v>
      </c>
      <c r="F1452" s="91">
        <f t="shared" si="292"/>
        <v>1.0200301913E-2</v>
      </c>
      <c r="G1452" s="192">
        <v>0.10274456</v>
      </c>
      <c r="H1452" s="161">
        <v>8.0112867999999997E-3</v>
      </c>
      <c r="I1452" s="161">
        <v>1.9442844000000001E-2</v>
      </c>
      <c r="J1452" s="161">
        <v>4.8203038999999996E-3</v>
      </c>
      <c r="K1452" s="161">
        <v>5.2570385999999997E-3</v>
      </c>
      <c r="L1452" s="161">
        <v>3.0186203000000002E-3</v>
      </c>
      <c r="M1452" s="161">
        <v>3.1727622E-3</v>
      </c>
      <c r="N1452" s="161">
        <v>5.5658951E-3</v>
      </c>
      <c r="O1452" s="161">
        <v>2.609873E-3</v>
      </c>
      <c r="P1452" s="161">
        <v>0</v>
      </c>
      <c r="Q1452" s="161">
        <v>7.0328913000000006E-5</v>
      </c>
      <c r="R1452" s="161">
        <v>1.9542049000000001E-3</v>
      </c>
      <c r="T1452" s="89">
        <f t="shared" si="293"/>
        <v>0.88572896551724134</v>
      </c>
    </row>
    <row r="1453" spans="1:20">
      <c r="A1453" s="29" t="s">
        <v>52</v>
      </c>
      <c r="B1453" s="194" t="s">
        <v>4265</v>
      </c>
      <c r="C1453" s="87">
        <f t="shared" si="289"/>
        <v>0.16765243508900002</v>
      </c>
      <c r="D1453" s="90">
        <f t="shared" si="290"/>
        <v>1.4155751099999999E-2</v>
      </c>
      <c r="E1453" s="90">
        <f t="shared" si="291"/>
        <v>3.2504017199999999E-2</v>
      </c>
      <c r="F1453" s="91">
        <f t="shared" si="292"/>
        <v>1.0403706788999999E-2</v>
      </c>
      <c r="G1453" s="192">
        <v>0.11058896</v>
      </c>
      <c r="H1453" s="161">
        <v>9.2394737000000005E-3</v>
      </c>
      <c r="I1453" s="161">
        <v>1.9966264000000001E-2</v>
      </c>
      <c r="J1453" s="161">
        <v>5.6094214999999996E-3</v>
      </c>
      <c r="K1453" s="161">
        <v>5.4371039000000003E-3</v>
      </c>
      <c r="L1453" s="161">
        <v>3.1092257E-3</v>
      </c>
      <c r="M1453" s="161">
        <v>3.2982795000000001E-3</v>
      </c>
      <c r="N1453" s="161">
        <v>5.5854386999999997E-3</v>
      </c>
      <c r="O1453" s="161">
        <v>2.1880000999999999E-3</v>
      </c>
      <c r="P1453" s="161">
        <v>0</v>
      </c>
      <c r="Q1453" s="161">
        <v>7.1657789E-5</v>
      </c>
      <c r="R1453" s="161">
        <v>2.5586101999999999E-3</v>
      </c>
      <c r="T1453" s="89">
        <f t="shared" si="293"/>
        <v>0.95335310344827584</v>
      </c>
    </row>
    <row r="1454" spans="1:20">
      <c r="A1454" s="29" t="s">
        <v>52</v>
      </c>
      <c r="B1454" s="194" t="s">
        <v>4266</v>
      </c>
      <c r="C1454" s="87">
        <f t="shared" si="289"/>
        <v>2.0589557684100002</v>
      </c>
      <c r="D1454" s="90">
        <f t="shared" si="290"/>
        <v>0.27363853399999999</v>
      </c>
      <c r="E1454" s="90">
        <f t="shared" si="291"/>
        <v>0.41754021699999999</v>
      </c>
      <c r="F1454" s="91">
        <f t="shared" si="292"/>
        <v>8.6251617410000009E-2</v>
      </c>
      <c r="G1454" s="192">
        <v>1.2815254</v>
      </c>
      <c r="H1454" s="161">
        <v>0.15717735999999999</v>
      </c>
      <c r="I1454" s="161">
        <v>0.19245407</v>
      </c>
      <c r="J1454" s="161">
        <v>9.7428875999999998E-2</v>
      </c>
      <c r="K1454" s="161">
        <v>0.13493142</v>
      </c>
      <c r="L1454" s="161">
        <v>4.1278238000000002E-2</v>
      </c>
      <c r="M1454" s="161">
        <v>6.7908786999999998E-2</v>
      </c>
      <c r="N1454" s="161">
        <v>4.4600890999999997E-2</v>
      </c>
      <c r="O1454" s="161">
        <v>1.3317448000000001E-2</v>
      </c>
      <c r="P1454" s="161">
        <v>0</v>
      </c>
      <c r="Q1454" s="161">
        <v>7.4931141E-4</v>
      </c>
      <c r="R1454" s="161">
        <v>2.7583967000000001E-2</v>
      </c>
      <c r="T1454" s="89">
        <f t="shared" si="293"/>
        <v>11.04763275862069</v>
      </c>
    </row>
    <row r="1455" spans="1:20">
      <c r="A1455" s="29" t="s">
        <v>52</v>
      </c>
      <c r="B1455" s="194" t="s">
        <v>4267</v>
      </c>
      <c r="C1455" s="87">
        <f t="shared" si="289"/>
        <v>0.95902631921999992</v>
      </c>
      <c r="D1455" s="90">
        <f t="shared" si="290"/>
        <v>9.8841358000000004E-2</v>
      </c>
      <c r="E1455" s="90">
        <f t="shared" si="291"/>
        <v>0.24069496699999998</v>
      </c>
      <c r="F1455" s="91">
        <f t="shared" si="292"/>
        <v>9.1692364219999989E-2</v>
      </c>
      <c r="G1455" s="192">
        <v>0.52779763000000002</v>
      </c>
      <c r="H1455" s="161">
        <v>6.1577205000000003E-2</v>
      </c>
      <c r="I1455" s="161">
        <v>0.15680069999999999</v>
      </c>
      <c r="J1455" s="161">
        <v>3.7128201999999999E-2</v>
      </c>
      <c r="K1455" s="161">
        <v>3.7521784000000002E-2</v>
      </c>
      <c r="L1455" s="161">
        <v>2.4191371999999999E-2</v>
      </c>
      <c r="M1455" s="161">
        <v>2.2317061999999999E-2</v>
      </c>
      <c r="N1455" s="161">
        <v>4.3746582999999999E-2</v>
      </c>
      <c r="O1455" s="161">
        <v>3.1749818999999999E-2</v>
      </c>
      <c r="P1455" s="161">
        <v>0</v>
      </c>
      <c r="Q1455" s="161">
        <v>6.5786521999999998E-4</v>
      </c>
      <c r="R1455" s="161">
        <v>1.5538097000000001E-2</v>
      </c>
      <c r="T1455" s="89">
        <f t="shared" si="293"/>
        <v>4.5499795689655169</v>
      </c>
    </row>
    <row r="1456" spans="1:20">
      <c r="A1456" s="29" t="s">
        <v>52</v>
      </c>
      <c r="B1456" s="194" t="s">
        <v>4268</v>
      </c>
      <c r="C1456" s="87">
        <f t="shared" si="289"/>
        <v>1.2304147302699999</v>
      </c>
      <c r="D1456" s="90">
        <f t="shared" si="290"/>
        <v>0.10285121999999999</v>
      </c>
      <c r="E1456" s="90">
        <f t="shared" si="291"/>
        <v>0.24053316199999999</v>
      </c>
      <c r="F1456" s="91">
        <f t="shared" si="292"/>
        <v>8.0109688269999993E-2</v>
      </c>
      <c r="G1456" s="192">
        <v>0.80692065999999996</v>
      </c>
      <c r="H1456" s="161">
        <v>6.2917911000000007E-2</v>
      </c>
      <c r="I1456" s="161">
        <v>0.15269746000000001</v>
      </c>
      <c r="J1456" s="161">
        <v>3.7857020999999998E-2</v>
      </c>
      <c r="K1456" s="161">
        <v>4.1286985999999998E-2</v>
      </c>
      <c r="L1456" s="161">
        <v>2.3707213000000001E-2</v>
      </c>
      <c r="M1456" s="161">
        <v>2.4917791000000002E-2</v>
      </c>
      <c r="N1456" s="161">
        <v>4.3712639999999997E-2</v>
      </c>
      <c r="O1456" s="161">
        <v>2.0497050999999999E-2</v>
      </c>
      <c r="P1456" s="161">
        <v>0</v>
      </c>
      <c r="Q1456" s="161">
        <v>5.5233927E-4</v>
      </c>
      <c r="R1456" s="161">
        <v>1.5347658E-2</v>
      </c>
      <c r="T1456" s="89">
        <f t="shared" si="293"/>
        <v>6.9562125862068962</v>
      </c>
    </row>
    <row r="1457" spans="1:20">
      <c r="A1457" s="29" t="s">
        <v>52</v>
      </c>
      <c r="B1457" s="194" t="s">
        <v>4269</v>
      </c>
      <c r="C1457" s="87">
        <f t="shared" si="289"/>
        <v>1.31668495881</v>
      </c>
      <c r="D1457" s="90">
        <f t="shared" si="290"/>
        <v>0.11117443599999999</v>
      </c>
      <c r="E1457" s="90">
        <f t="shared" si="291"/>
        <v>0.25527545200000001</v>
      </c>
      <c r="F1457" s="91">
        <f t="shared" si="292"/>
        <v>8.1707160809999999E-2</v>
      </c>
      <c r="G1457" s="192">
        <v>0.86852790999999996</v>
      </c>
      <c r="H1457" s="161">
        <v>7.2563670999999996E-2</v>
      </c>
      <c r="I1457" s="161">
        <v>0.15680822</v>
      </c>
      <c r="J1457" s="161">
        <v>4.4054481E-2</v>
      </c>
      <c r="K1457" s="161">
        <v>4.2701158000000003E-2</v>
      </c>
      <c r="L1457" s="161">
        <v>2.4418796999999999E-2</v>
      </c>
      <c r="M1457" s="161">
        <v>2.5903560999999999E-2</v>
      </c>
      <c r="N1457" s="161">
        <v>4.3866127999999997E-2</v>
      </c>
      <c r="O1457" s="161">
        <v>1.7183805999999999E-2</v>
      </c>
      <c r="P1457" s="161">
        <v>0</v>
      </c>
      <c r="Q1457" s="161">
        <v>5.6277580999999997E-4</v>
      </c>
      <c r="R1457" s="161">
        <v>2.0094450999999999E-2</v>
      </c>
      <c r="T1457" s="89">
        <f t="shared" si="293"/>
        <v>7.4873095689655162</v>
      </c>
    </row>
    <row r="1458" spans="1:20">
      <c r="A1458" s="29" t="s">
        <v>52</v>
      </c>
      <c r="B1458" s="194" t="s">
        <v>4270</v>
      </c>
      <c r="C1458" s="87">
        <f t="shared" si="289"/>
        <v>0.23658809240000001</v>
      </c>
      <c r="D1458" s="90">
        <f t="shared" si="290"/>
        <v>3.1442938600000005E-2</v>
      </c>
      <c r="E1458" s="90">
        <f t="shared" si="291"/>
        <v>4.7978223599999995E-2</v>
      </c>
      <c r="F1458" s="91">
        <f t="shared" si="292"/>
        <v>9.9109001999999995E-3</v>
      </c>
      <c r="G1458" s="192">
        <v>0.14725603000000001</v>
      </c>
      <c r="H1458" s="161">
        <v>1.8060752999999999E-2</v>
      </c>
      <c r="I1458" s="161">
        <v>2.2114287E-2</v>
      </c>
      <c r="J1458" s="161">
        <v>1.1195244E-2</v>
      </c>
      <c r="K1458" s="161">
        <v>1.5504543000000001E-2</v>
      </c>
      <c r="L1458" s="161">
        <v>4.7431516000000003E-3</v>
      </c>
      <c r="M1458" s="161">
        <v>7.8031836000000002E-3</v>
      </c>
      <c r="N1458" s="161">
        <v>5.1249471E-3</v>
      </c>
      <c r="O1458" s="161">
        <v>1.5302657999999999E-3</v>
      </c>
      <c r="P1458" s="161">
        <v>0</v>
      </c>
      <c r="Q1458" s="161">
        <v>8.6100999999999994E-5</v>
      </c>
      <c r="R1458" s="161">
        <v>3.1695862999999999E-3</v>
      </c>
      <c r="T1458" s="89">
        <f t="shared" si="293"/>
        <v>1.2694485344827586</v>
      </c>
    </row>
    <row r="1459" spans="1:20">
      <c r="A1459" s="29" t="s">
        <v>52</v>
      </c>
      <c r="B1459" s="194" t="s">
        <v>4271</v>
      </c>
      <c r="C1459" s="87">
        <f t="shared" si="289"/>
        <v>0.11019867700899999</v>
      </c>
      <c r="D1459" s="90">
        <f t="shared" si="290"/>
        <v>1.1357547500000001E-2</v>
      </c>
      <c r="E1459" s="90">
        <f t="shared" si="291"/>
        <v>2.7657496399999999E-2</v>
      </c>
      <c r="F1459" s="91">
        <f t="shared" si="292"/>
        <v>1.0536079109E-2</v>
      </c>
      <c r="G1459" s="192">
        <v>6.0647553999999999E-2</v>
      </c>
      <c r="H1459" s="161">
        <v>7.0756415000000003E-3</v>
      </c>
      <c r="I1459" s="161">
        <v>1.8017472E-2</v>
      </c>
      <c r="J1459" s="161">
        <v>4.2662841E-3</v>
      </c>
      <c r="K1459" s="161">
        <v>4.3115094E-3</v>
      </c>
      <c r="L1459" s="161">
        <v>2.7797540000000002E-3</v>
      </c>
      <c r="M1459" s="161">
        <v>2.5643828999999999E-3</v>
      </c>
      <c r="N1459" s="161">
        <v>5.0267812999999998E-3</v>
      </c>
      <c r="O1459" s="161">
        <v>3.6482710999999998E-3</v>
      </c>
      <c r="P1459" s="161">
        <v>0</v>
      </c>
      <c r="Q1459" s="161">
        <v>7.5593208999999998E-5</v>
      </c>
      <c r="R1459" s="161">
        <v>1.7854335000000001E-3</v>
      </c>
      <c r="T1459" s="89">
        <f t="shared" si="293"/>
        <v>0.52282374137931031</v>
      </c>
    </row>
    <row r="1460" spans="1:20">
      <c r="A1460" s="29" t="s">
        <v>52</v>
      </c>
      <c r="B1460" s="194" t="s">
        <v>4272</v>
      </c>
      <c r="C1460" s="87">
        <f t="shared" si="289"/>
        <v>0.14138305875500001</v>
      </c>
      <c r="D1460" s="90">
        <f t="shared" si="290"/>
        <v>1.1818307899999998E-2</v>
      </c>
      <c r="E1460" s="90">
        <f t="shared" si="291"/>
        <v>2.76389033E-2</v>
      </c>
      <c r="F1460" s="91">
        <f t="shared" si="292"/>
        <v>9.2051505549999996E-3</v>
      </c>
      <c r="G1460" s="192">
        <v>9.2720697000000005E-2</v>
      </c>
      <c r="H1460" s="161">
        <v>7.2296979000000001E-3</v>
      </c>
      <c r="I1460" s="161">
        <v>1.7545980999999999E-2</v>
      </c>
      <c r="J1460" s="161">
        <v>4.3500303999999997E-3</v>
      </c>
      <c r="K1460" s="161">
        <v>4.7441567999999996E-3</v>
      </c>
      <c r="L1460" s="161">
        <v>2.7241206999999998E-3</v>
      </c>
      <c r="M1460" s="161">
        <v>2.8632243999999999E-3</v>
      </c>
      <c r="N1460" s="161">
        <v>5.0228809999999999E-3</v>
      </c>
      <c r="O1460" s="161">
        <v>2.3552513000000001E-3</v>
      </c>
      <c r="P1460" s="161">
        <v>0</v>
      </c>
      <c r="Q1460" s="161">
        <v>6.3467554999999999E-5</v>
      </c>
      <c r="R1460" s="161">
        <v>1.7635507E-3</v>
      </c>
      <c r="T1460" s="89">
        <f t="shared" si="293"/>
        <v>0.7993163534482759</v>
      </c>
    </row>
    <row r="1461" spans="1:20">
      <c r="A1461" s="29" t="s">
        <v>52</v>
      </c>
      <c r="B1461" s="194" t="s">
        <v>4273</v>
      </c>
      <c r="C1461" s="87">
        <f t="shared" si="289"/>
        <v>0.15129609798499999</v>
      </c>
      <c r="D1461" s="90">
        <f t="shared" si="290"/>
        <v>1.2774702300000001E-2</v>
      </c>
      <c r="E1461" s="90">
        <f t="shared" si="291"/>
        <v>2.9332893699999998E-2</v>
      </c>
      <c r="F1461" s="91">
        <f t="shared" si="292"/>
        <v>9.3887109849999997E-3</v>
      </c>
      <c r="G1461" s="192">
        <v>9.9799790999999999E-2</v>
      </c>
      <c r="H1461" s="161">
        <v>8.3380616000000001E-3</v>
      </c>
      <c r="I1461" s="161">
        <v>1.8018335999999999E-2</v>
      </c>
      <c r="J1461" s="161">
        <v>5.0621609000000003E-3</v>
      </c>
      <c r="K1461" s="161">
        <v>4.9066548000000001E-3</v>
      </c>
      <c r="L1461" s="161">
        <v>2.8058865999999998E-3</v>
      </c>
      <c r="M1461" s="161">
        <v>2.9764961E-3</v>
      </c>
      <c r="N1461" s="161">
        <v>5.0405177999999998E-3</v>
      </c>
      <c r="O1461" s="161">
        <v>1.9745367000000001E-3</v>
      </c>
      <c r="P1461" s="161">
        <v>0</v>
      </c>
      <c r="Q1461" s="161">
        <v>6.4666785000000001E-5</v>
      </c>
      <c r="R1461" s="161">
        <v>2.3089896999999998E-3</v>
      </c>
      <c r="T1461" s="89">
        <f t="shared" si="293"/>
        <v>0.8603430258620689</v>
      </c>
    </row>
    <row r="1462" spans="1:20">
      <c r="A1462" s="29" t="s">
        <v>52</v>
      </c>
      <c r="B1462" s="194" t="s">
        <v>4274</v>
      </c>
      <c r="C1462" s="87">
        <f t="shared" si="289"/>
        <v>1.6832350986900001E-3</v>
      </c>
      <c r="D1462" s="90">
        <f t="shared" si="290"/>
        <v>3.7055214199999999E-4</v>
      </c>
      <c r="E1462" s="90">
        <f t="shared" si="291"/>
        <v>1.0893792250000001E-3</v>
      </c>
      <c r="F1462" s="91">
        <f t="shared" si="292"/>
        <v>7.8686721689999995E-5</v>
      </c>
      <c r="G1462" s="192">
        <v>1.4461701E-4</v>
      </c>
      <c r="H1462" s="161">
        <v>3.1328665000000001E-5</v>
      </c>
      <c r="I1462" s="161">
        <v>2.9063610999999998E-4</v>
      </c>
      <c r="J1462" s="161">
        <v>2.0720003000000001E-4</v>
      </c>
      <c r="K1462" s="161">
        <v>4.0467041999999999E-5</v>
      </c>
      <c r="L1462" s="161">
        <v>1.2288507E-4</v>
      </c>
      <c r="M1462" s="161">
        <v>7.6741445000000005E-4</v>
      </c>
      <c r="N1462" s="161">
        <v>7.1489164999999997E-5</v>
      </c>
      <c r="O1462" s="161">
        <v>3.5299409999999999E-6</v>
      </c>
      <c r="P1462" s="161">
        <v>0</v>
      </c>
      <c r="Q1462" s="161">
        <v>7.2370889000000001E-7</v>
      </c>
      <c r="R1462" s="161">
        <v>2.9439068E-6</v>
      </c>
      <c r="T1462" s="89">
        <f t="shared" si="293"/>
        <v>1.2466983620689654E-3</v>
      </c>
    </row>
    <row r="1463" spans="1:20">
      <c r="A1463" s="29" t="s">
        <v>52</v>
      </c>
      <c r="B1463" s="194" t="s">
        <v>4275</v>
      </c>
      <c r="C1463" s="87">
        <f t="shared" si="289"/>
        <v>0.100055369379</v>
      </c>
      <c r="D1463" s="90">
        <f t="shared" si="290"/>
        <v>1.9168392499999999E-2</v>
      </c>
      <c r="E1463" s="90">
        <f t="shared" si="291"/>
        <v>2.3409136699999999E-2</v>
      </c>
      <c r="F1463" s="91">
        <f t="shared" si="292"/>
        <v>1.3029393179000001E-2</v>
      </c>
      <c r="G1463" s="192">
        <v>4.4448447000000002E-2</v>
      </c>
      <c r="H1463" s="161">
        <v>8.8984015999999996E-3</v>
      </c>
      <c r="I1463" s="161">
        <v>6.9429690999999998E-3</v>
      </c>
      <c r="J1463" s="161">
        <v>5.1599306000000003E-3</v>
      </c>
      <c r="K1463" s="161">
        <v>9.6014929999999991E-3</v>
      </c>
      <c r="L1463" s="161">
        <v>4.4069688999999997E-3</v>
      </c>
      <c r="M1463" s="161">
        <v>7.5677660000000001E-3</v>
      </c>
      <c r="N1463" s="161">
        <v>9.0725674000000003E-3</v>
      </c>
      <c r="O1463" s="161">
        <v>2.6323017999999999E-3</v>
      </c>
      <c r="P1463" s="161">
        <v>0</v>
      </c>
      <c r="Q1463" s="161">
        <v>8.0944679E-5</v>
      </c>
      <c r="R1463" s="161">
        <v>1.2435793E-3</v>
      </c>
      <c r="T1463" s="89">
        <f t="shared" si="293"/>
        <v>0.38317626724137932</v>
      </c>
    </row>
    <row r="1464" spans="1:20">
      <c r="A1464" s="29" t="s">
        <v>52</v>
      </c>
      <c r="B1464" s="194" t="s">
        <v>4276</v>
      </c>
      <c r="C1464" s="87">
        <f t="shared" si="289"/>
        <v>0.16675894820000001</v>
      </c>
      <c r="D1464" s="90">
        <f t="shared" si="290"/>
        <v>3.1947320500000001E-2</v>
      </c>
      <c r="E1464" s="90">
        <f t="shared" si="291"/>
        <v>3.9015227E-2</v>
      </c>
      <c r="F1464" s="91">
        <f t="shared" si="292"/>
        <v>2.1715655699999999E-2</v>
      </c>
      <c r="G1464" s="192">
        <v>7.4080745000000003E-2</v>
      </c>
      <c r="H1464" s="161">
        <v>1.4830668999999999E-2</v>
      </c>
      <c r="I1464" s="161">
        <v>1.1571615E-2</v>
      </c>
      <c r="J1464" s="161">
        <v>8.5998842999999991E-3</v>
      </c>
      <c r="K1464" s="161">
        <v>1.6002487999999999E-2</v>
      </c>
      <c r="L1464" s="161">
        <v>7.3449481999999996E-3</v>
      </c>
      <c r="M1464" s="161">
        <v>1.2612943E-2</v>
      </c>
      <c r="N1464" s="161">
        <v>1.5120946E-2</v>
      </c>
      <c r="O1464" s="161">
        <v>4.3871696999999996E-3</v>
      </c>
      <c r="P1464" s="161">
        <v>0</v>
      </c>
      <c r="Q1464" s="161">
        <v>1.349078E-4</v>
      </c>
      <c r="R1464" s="161">
        <v>2.0726322000000001E-3</v>
      </c>
      <c r="T1464" s="89">
        <f t="shared" si="293"/>
        <v>0.6386271120689655</v>
      </c>
    </row>
    <row r="1465" spans="1:20">
      <c r="A1465" s="29" t="s">
        <v>52</v>
      </c>
      <c r="B1465" s="194" t="s">
        <v>4277</v>
      </c>
      <c r="C1465" s="87">
        <f t="shared" si="289"/>
        <v>0.47333243991999996</v>
      </c>
      <c r="D1465" s="90">
        <f t="shared" si="290"/>
        <v>4.9778373999999993E-2</v>
      </c>
      <c r="E1465" s="90">
        <f t="shared" si="291"/>
        <v>8.6005714999999996E-2</v>
      </c>
      <c r="F1465" s="91">
        <f t="shared" si="292"/>
        <v>2.2923040919999998E-2</v>
      </c>
      <c r="G1465" s="192">
        <v>0.31462530999999999</v>
      </c>
      <c r="H1465" s="161">
        <v>2.8731811999999999E-2</v>
      </c>
      <c r="I1465" s="161">
        <v>4.2375323999999999E-2</v>
      </c>
      <c r="J1465" s="161">
        <v>1.8661496E-2</v>
      </c>
      <c r="K1465" s="161">
        <v>2.1833914999999999E-2</v>
      </c>
      <c r="L1465" s="161">
        <v>9.282963E-3</v>
      </c>
      <c r="M1465" s="161">
        <v>1.4898579E-2</v>
      </c>
      <c r="N1465" s="161">
        <v>1.4953292E-2</v>
      </c>
      <c r="O1465" s="161">
        <v>3.0128456999999999E-3</v>
      </c>
      <c r="P1465" s="161">
        <v>0</v>
      </c>
      <c r="Q1465" s="161">
        <v>1.4429672E-4</v>
      </c>
      <c r="R1465" s="161">
        <v>4.8126065000000003E-3</v>
      </c>
      <c r="T1465" s="89">
        <f t="shared" si="293"/>
        <v>2.7122871551724135</v>
      </c>
    </row>
    <row r="1466" spans="1:20">
      <c r="A1466" s="29" t="s">
        <v>52</v>
      </c>
      <c r="B1466" s="194" t="s">
        <v>4278</v>
      </c>
      <c r="C1466" s="87">
        <f t="shared" si="289"/>
        <v>0.24312376078000003</v>
      </c>
      <c r="D1466" s="90">
        <f t="shared" si="290"/>
        <v>2.5228599400000003E-2</v>
      </c>
      <c r="E1466" s="90">
        <f t="shared" si="291"/>
        <v>5.9757603000000006E-2</v>
      </c>
      <c r="F1466" s="91">
        <f t="shared" si="292"/>
        <v>2.2241178380000001E-2</v>
      </c>
      <c r="G1466" s="192">
        <v>0.13589638000000001</v>
      </c>
      <c r="H1466" s="161">
        <v>1.4301828000000001E-2</v>
      </c>
      <c r="I1466" s="161">
        <v>3.7706016000000002E-2</v>
      </c>
      <c r="J1466" s="161">
        <v>1.0123383999999999E-2</v>
      </c>
      <c r="K1466" s="161">
        <v>8.1922212000000005E-3</v>
      </c>
      <c r="L1466" s="161">
        <v>6.9129941999999996E-3</v>
      </c>
      <c r="M1466" s="161">
        <v>7.7497590000000002E-3</v>
      </c>
      <c r="N1466" s="161">
        <v>1.4842846999999999E-2</v>
      </c>
      <c r="O1466" s="161">
        <v>4.3519924E-3</v>
      </c>
      <c r="P1466" s="161">
        <v>0</v>
      </c>
      <c r="Q1466" s="161">
        <v>1.2352437999999999E-4</v>
      </c>
      <c r="R1466" s="161">
        <v>2.9228145999999999E-3</v>
      </c>
      <c r="T1466" s="89">
        <f t="shared" si="293"/>
        <v>1.1715205172413794</v>
      </c>
    </row>
    <row r="1467" spans="1:20">
      <c r="A1467" s="29" t="s">
        <v>52</v>
      </c>
      <c r="B1467" s="194" t="s">
        <v>4279</v>
      </c>
      <c r="C1467" s="87">
        <f t="shared" si="289"/>
        <v>0.33234287130000001</v>
      </c>
      <c r="D1467" s="90">
        <f t="shared" si="290"/>
        <v>2.5764180000000001E-2</v>
      </c>
      <c r="E1467" s="90">
        <f t="shared" si="291"/>
        <v>6.0761594699999998E-2</v>
      </c>
      <c r="F1467" s="91">
        <f t="shared" si="292"/>
        <v>2.0771636600000004E-2</v>
      </c>
      <c r="G1467" s="192">
        <v>0.22504546</v>
      </c>
      <c r="H1467" s="161">
        <v>1.5117366E-2</v>
      </c>
      <c r="I1467" s="161">
        <v>3.7239451E-2</v>
      </c>
      <c r="J1467" s="161">
        <v>1.04496E-2</v>
      </c>
      <c r="K1467" s="161">
        <v>8.5044274000000003E-3</v>
      </c>
      <c r="L1467" s="161">
        <v>6.8101526000000001E-3</v>
      </c>
      <c r="M1467" s="161">
        <v>8.4047776999999994E-3</v>
      </c>
      <c r="N1467" s="161">
        <v>1.4826046000000001E-2</v>
      </c>
      <c r="O1467" s="161">
        <v>2.9210878E-3</v>
      </c>
      <c r="P1467" s="161">
        <v>0</v>
      </c>
      <c r="Q1467" s="161">
        <v>1.150003E-4</v>
      </c>
      <c r="R1467" s="161">
        <v>2.9095025000000002E-3</v>
      </c>
      <c r="T1467" s="89">
        <f t="shared" si="293"/>
        <v>1.9400470689655172</v>
      </c>
    </row>
    <row r="1468" spans="1:20">
      <c r="A1468" s="29" t="s">
        <v>52</v>
      </c>
      <c r="B1468" s="194" t="s">
        <v>4280</v>
      </c>
      <c r="C1468" s="87">
        <f t="shared" si="289"/>
        <v>0.34476756051000002</v>
      </c>
      <c r="D1468" s="90">
        <f t="shared" si="290"/>
        <v>2.6553879699999998E-2</v>
      </c>
      <c r="E1468" s="90">
        <f t="shared" si="291"/>
        <v>6.2451244499999996E-2</v>
      </c>
      <c r="F1468" s="91">
        <f t="shared" si="292"/>
        <v>2.050622631E-2</v>
      </c>
      <c r="G1468" s="192">
        <v>0.23525620999999999</v>
      </c>
      <c r="H1468" s="161">
        <v>1.6437302000000001E-2</v>
      </c>
      <c r="I1468" s="161">
        <v>3.7466043999999997E-2</v>
      </c>
      <c r="J1468" s="161">
        <v>1.1142566E-2</v>
      </c>
      <c r="K1468" s="161">
        <v>8.5328846999999999E-3</v>
      </c>
      <c r="L1468" s="161">
        <v>6.8784290000000001E-3</v>
      </c>
      <c r="M1468" s="161">
        <v>8.5478984999999997E-3</v>
      </c>
      <c r="N1468" s="161">
        <v>1.4853599E-2</v>
      </c>
      <c r="O1468" s="161">
        <v>2.9321293E-3</v>
      </c>
      <c r="P1468" s="161">
        <v>0</v>
      </c>
      <c r="Q1468" s="161">
        <v>1.1504271E-4</v>
      </c>
      <c r="R1468" s="161">
        <v>2.6054553000000001E-3</v>
      </c>
      <c r="T1468" s="89">
        <f t="shared" si="293"/>
        <v>2.0280707758620689</v>
      </c>
    </row>
    <row r="1469" spans="1:20">
      <c r="A1469" s="29" t="s">
        <v>52</v>
      </c>
      <c r="B1469" s="194" t="s">
        <v>4281</v>
      </c>
      <c r="C1469" s="87">
        <f t="shared" si="289"/>
        <v>0.30745611286000002</v>
      </c>
      <c r="D1469" s="90">
        <f t="shared" si="290"/>
        <v>3.23338611E-2</v>
      </c>
      <c r="E1469" s="90">
        <f t="shared" si="291"/>
        <v>5.5865563600000001E-2</v>
      </c>
      <c r="F1469" s="91">
        <f t="shared" si="292"/>
        <v>1.488980816E-2</v>
      </c>
      <c r="G1469" s="192">
        <v>0.20436688</v>
      </c>
      <c r="H1469" s="161">
        <v>1.8662933E-2</v>
      </c>
      <c r="I1469" s="161">
        <v>2.7525162999999998E-2</v>
      </c>
      <c r="J1469" s="161">
        <v>1.2121694000000001E-2</v>
      </c>
      <c r="K1469" s="161">
        <v>1.4182359E-2</v>
      </c>
      <c r="L1469" s="161">
        <v>6.0298080999999998E-3</v>
      </c>
      <c r="M1469" s="161">
        <v>9.6774675999999997E-3</v>
      </c>
      <c r="N1469" s="161">
        <v>9.7130067000000004E-3</v>
      </c>
      <c r="O1469" s="161">
        <v>1.9570132000000001E-3</v>
      </c>
      <c r="P1469" s="161">
        <v>0</v>
      </c>
      <c r="Q1469" s="161">
        <v>9.372886E-5</v>
      </c>
      <c r="R1469" s="161">
        <v>3.1260594000000002E-3</v>
      </c>
      <c r="T1469" s="89">
        <f t="shared" si="293"/>
        <v>1.7617834482758621</v>
      </c>
    </row>
    <row r="1470" spans="1:20">
      <c r="A1470" s="29" t="s">
        <v>52</v>
      </c>
      <c r="B1470" s="194" t="s">
        <v>4282</v>
      </c>
      <c r="C1470" s="87">
        <f t="shared" si="289"/>
        <v>0.157922596453</v>
      </c>
      <c r="D1470" s="90">
        <f t="shared" si="290"/>
        <v>1.63873982E-2</v>
      </c>
      <c r="E1470" s="90">
        <f t="shared" si="291"/>
        <v>3.8815933599999998E-2</v>
      </c>
      <c r="F1470" s="91">
        <f t="shared" si="292"/>
        <v>1.4446899652999999E-2</v>
      </c>
      <c r="G1470" s="192">
        <v>8.8272365000000005E-2</v>
      </c>
      <c r="H1470" s="161">
        <v>9.2898440000000002E-3</v>
      </c>
      <c r="I1470" s="161">
        <v>2.4492184E-2</v>
      </c>
      <c r="J1470" s="161">
        <v>6.5757089000000003E-3</v>
      </c>
      <c r="K1470" s="161">
        <v>5.3213097000000004E-3</v>
      </c>
      <c r="L1470" s="161">
        <v>4.4903796000000003E-3</v>
      </c>
      <c r="M1470" s="161">
        <v>5.0339056000000002E-3</v>
      </c>
      <c r="N1470" s="161">
        <v>9.6412662E-3</v>
      </c>
      <c r="O1470" s="161">
        <v>2.8268644999999998E-3</v>
      </c>
      <c r="P1470" s="161">
        <v>0</v>
      </c>
      <c r="Q1470" s="161">
        <v>8.0236053000000001E-5</v>
      </c>
      <c r="R1470" s="161">
        <v>1.8985329E-3</v>
      </c>
      <c r="T1470" s="89">
        <f t="shared" si="293"/>
        <v>0.76096866379310346</v>
      </c>
    </row>
    <row r="1471" spans="1:20">
      <c r="A1471" s="29" t="s">
        <v>52</v>
      </c>
      <c r="B1471" s="194" t="s">
        <v>4283</v>
      </c>
      <c r="C1471" s="87">
        <f t="shared" si="289"/>
        <v>0.21587543927800001</v>
      </c>
      <c r="D1471" s="90">
        <f t="shared" si="290"/>
        <v>1.67352879E-2</v>
      </c>
      <c r="E1471" s="90">
        <f t="shared" si="291"/>
        <v>3.9468081600000003E-2</v>
      </c>
      <c r="F1471" s="91">
        <f t="shared" si="292"/>
        <v>1.3492349778E-2</v>
      </c>
      <c r="G1471" s="192">
        <v>0.14617972000000001</v>
      </c>
      <c r="H1471" s="161">
        <v>9.8195815000000006E-3</v>
      </c>
      <c r="I1471" s="161">
        <v>2.4189123E-2</v>
      </c>
      <c r="J1471" s="161">
        <v>6.7876044999999998E-3</v>
      </c>
      <c r="K1471" s="161">
        <v>5.5241051999999997E-3</v>
      </c>
      <c r="L1471" s="161">
        <v>4.4235782000000001E-3</v>
      </c>
      <c r="M1471" s="161">
        <v>5.4593771000000001E-3</v>
      </c>
      <c r="N1471" s="161">
        <v>9.6303533999999996E-3</v>
      </c>
      <c r="O1471" s="161">
        <v>1.8974113E-3</v>
      </c>
      <c r="P1471" s="161">
        <v>0</v>
      </c>
      <c r="Q1471" s="161">
        <v>7.4699178000000005E-5</v>
      </c>
      <c r="R1471" s="161">
        <v>1.8898859000000001E-3</v>
      </c>
      <c r="T1471" s="89">
        <f t="shared" si="293"/>
        <v>1.26017</v>
      </c>
    </row>
    <row r="1472" spans="1:20">
      <c r="A1472" s="29" t="s">
        <v>52</v>
      </c>
      <c r="B1472" s="194" t="s">
        <v>4284</v>
      </c>
      <c r="C1472" s="87">
        <f t="shared" si="289"/>
        <v>0.22394597893099999</v>
      </c>
      <c r="D1472" s="90">
        <f t="shared" si="290"/>
        <v>1.72482422E-2</v>
      </c>
      <c r="E1472" s="90">
        <f t="shared" si="291"/>
        <v>4.05656062E-2</v>
      </c>
      <c r="F1472" s="91">
        <f t="shared" si="292"/>
        <v>1.3319950531E-2</v>
      </c>
      <c r="G1472" s="192">
        <v>0.15281217999999999</v>
      </c>
      <c r="H1472" s="161">
        <v>1.0676955E-2</v>
      </c>
      <c r="I1472" s="161">
        <v>2.4336309E-2</v>
      </c>
      <c r="J1472" s="161">
        <v>7.2377248000000003E-3</v>
      </c>
      <c r="K1472" s="161">
        <v>5.5425897999999999E-3</v>
      </c>
      <c r="L1472" s="161">
        <v>4.4679276000000002E-3</v>
      </c>
      <c r="M1472" s="161">
        <v>5.5523422000000001E-3</v>
      </c>
      <c r="N1472" s="161">
        <v>9.6482502999999994E-3</v>
      </c>
      <c r="O1472" s="161">
        <v>1.9045832999999999E-3</v>
      </c>
      <c r="P1472" s="161">
        <v>0</v>
      </c>
      <c r="Q1472" s="161">
        <v>7.4726730999999995E-5</v>
      </c>
      <c r="R1472" s="161">
        <v>1.6923902000000001E-3</v>
      </c>
      <c r="T1472" s="89">
        <f t="shared" si="293"/>
        <v>1.3173463793103446</v>
      </c>
    </row>
    <row r="1473" spans="1:20">
      <c r="A1473" s="29" t="s">
        <v>52</v>
      </c>
      <c r="B1473" s="194" t="s">
        <v>4285</v>
      </c>
      <c r="C1473" s="87">
        <f t="shared" si="289"/>
        <v>2.4146553254600001</v>
      </c>
      <c r="D1473" s="90">
        <f t="shared" si="290"/>
        <v>0.25393909999999997</v>
      </c>
      <c r="E1473" s="90">
        <f t="shared" si="291"/>
        <v>0.43874905599999997</v>
      </c>
      <c r="F1473" s="91">
        <f t="shared" si="292"/>
        <v>0.11693946946</v>
      </c>
      <c r="G1473" s="192">
        <v>1.6050276999999999</v>
      </c>
      <c r="H1473" s="161">
        <v>0.14657229999999999</v>
      </c>
      <c r="I1473" s="161">
        <v>0.21617322999999999</v>
      </c>
      <c r="J1473" s="161">
        <v>9.5199645999999999E-2</v>
      </c>
      <c r="K1473" s="161">
        <v>0.11138339999999999</v>
      </c>
      <c r="L1473" s="161">
        <v>4.7356054000000002E-2</v>
      </c>
      <c r="M1473" s="161">
        <v>7.6003526000000002E-2</v>
      </c>
      <c r="N1473" s="161">
        <v>7.6282638E-2</v>
      </c>
      <c r="O1473" s="161">
        <v>1.5369714E-2</v>
      </c>
      <c r="P1473" s="161">
        <v>0</v>
      </c>
      <c r="Q1473" s="161">
        <v>7.3611445999999996E-4</v>
      </c>
      <c r="R1473" s="161">
        <v>2.4551002999999998E-2</v>
      </c>
      <c r="T1473" s="89">
        <f t="shared" si="293"/>
        <v>13.836445689655172</v>
      </c>
    </row>
    <row r="1474" spans="1:20">
      <c r="A1474" s="29" t="s">
        <v>52</v>
      </c>
      <c r="B1474" s="194" t="s">
        <v>4286</v>
      </c>
      <c r="C1474" s="87">
        <f t="shared" si="289"/>
        <v>1.24027014556</v>
      </c>
      <c r="D1474" s="90">
        <f t="shared" si="290"/>
        <v>0.12870103100000002</v>
      </c>
      <c r="E1474" s="90">
        <f t="shared" si="291"/>
        <v>0.30484708800000004</v>
      </c>
      <c r="F1474" s="91">
        <f t="shared" si="292"/>
        <v>0.11346101656</v>
      </c>
      <c r="G1474" s="192">
        <v>0.69326100999999996</v>
      </c>
      <c r="H1474" s="161">
        <v>7.2959262999999996E-2</v>
      </c>
      <c r="I1474" s="161">
        <v>0.19235325</v>
      </c>
      <c r="J1474" s="161">
        <v>5.1643372999999999E-2</v>
      </c>
      <c r="K1474" s="161">
        <v>4.1791750000000003E-2</v>
      </c>
      <c r="L1474" s="161">
        <v>3.5265907999999999E-2</v>
      </c>
      <c r="M1474" s="161">
        <v>3.9534575000000002E-2</v>
      </c>
      <c r="N1474" s="161">
        <v>7.5719211999999994E-2</v>
      </c>
      <c r="O1474" s="161">
        <v>2.2201228999999999E-2</v>
      </c>
      <c r="P1474" s="161">
        <v>0</v>
      </c>
      <c r="Q1474" s="161">
        <v>6.3014655999999998E-4</v>
      </c>
      <c r="R1474" s="161">
        <v>1.4910428999999999E-2</v>
      </c>
      <c r="T1474" s="89">
        <f t="shared" si="293"/>
        <v>5.976388017241379</v>
      </c>
    </row>
    <row r="1475" spans="1:20">
      <c r="A1475" s="29" t="s">
        <v>52</v>
      </c>
      <c r="B1475" s="194" t="s">
        <v>4287</v>
      </c>
      <c r="C1475" s="87">
        <f t="shared" si="289"/>
        <v>1.6954119888400001</v>
      </c>
      <c r="D1475" s="90">
        <f t="shared" si="290"/>
        <v>0.13143323699999998</v>
      </c>
      <c r="E1475" s="90">
        <f t="shared" si="291"/>
        <v>0.30996884399999997</v>
      </c>
      <c r="F1475" s="91">
        <f t="shared" si="292"/>
        <v>0.10596430784000001</v>
      </c>
      <c r="G1475" s="192">
        <v>1.1480456000000001</v>
      </c>
      <c r="H1475" s="161">
        <v>7.7119640000000003E-2</v>
      </c>
      <c r="I1475" s="161">
        <v>0.18997312</v>
      </c>
      <c r="J1475" s="161">
        <v>5.3307528E-2</v>
      </c>
      <c r="K1475" s="161">
        <v>4.3384435999999998E-2</v>
      </c>
      <c r="L1475" s="161">
        <v>3.4741273000000003E-2</v>
      </c>
      <c r="M1475" s="161">
        <v>4.2876084000000002E-2</v>
      </c>
      <c r="N1475" s="161">
        <v>7.5633507000000003E-2</v>
      </c>
      <c r="O1475" s="161">
        <v>1.4901620000000001E-2</v>
      </c>
      <c r="P1475" s="161">
        <v>0</v>
      </c>
      <c r="Q1475" s="161">
        <v>5.8666184000000004E-4</v>
      </c>
      <c r="R1475" s="161">
        <v>1.4842519E-2</v>
      </c>
      <c r="T1475" s="89">
        <f t="shared" si="293"/>
        <v>9.8969448275862071</v>
      </c>
    </row>
    <row r="1476" spans="1:20">
      <c r="A1476" s="29" t="s">
        <v>52</v>
      </c>
      <c r="B1476" s="194" t="s">
        <v>4288</v>
      </c>
      <c r="C1476" s="87">
        <f t="shared" si="289"/>
        <v>1.75879526223</v>
      </c>
      <c r="D1476" s="90">
        <f t="shared" si="290"/>
        <v>0.13546180499999999</v>
      </c>
      <c r="E1476" s="90">
        <f t="shared" si="291"/>
        <v>0.31858841399999999</v>
      </c>
      <c r="F1476" s="91">
        <f t="shared" si="292"/>
        <v>0.10461034323000001</v>
      </c>
      <c r="G1476" s="192">
        <v>1.2001347</v>
      </c>
      <c r="H1476" s="161">
        <v>8.3853154999999999E-2</v>
      </c>
      <c r="I1476" s="161">
        <v>0.19112905999999999</v>
      </c>
      <c r="J1476" s="161">
        <v>5.6842618999999997E-2</v>
      </c>
      <c r="K1476" s="161">
        <v>4.3529607999999997E-2</v>
      </c>
      <c r="L1476" s="161">
        <v>3.5089578000000003E-2</v>
      </c>
      <c r="M1476" s="161">
        <v>4.3606198999999998E-2</v>
      </c>
      <c r="N1476" s="161">
        <v>7.5774063000000003E-2</v>
      </c>
      <c r="O1476" s="161">
        <v>1.4957946999999999E-2</v>
      </c>
      <c r="P1476" s="161">
        <v>0</v>
      </c>
      <c r="Q1476" s="161">
        <v>5.8687823000000004E-4</v>
      </c>
      <c r="R1476" s="161">
        <v>1.3291455000000001E-2</v>
      </c>
      <c r="T1476" s="89">
        <f t="shared" si="293"/>
        <v>10.345988793103448</v>
      </c>
    </row>
    <row r="1477" spans="1:20">
      <c r="A1477" s="29" t="s">
        <v>52</v>
      </c>
      <c r="B1477" s="194" t="s">
        <v>4289</v>
      </c>
      <c r="C1477" s="87">
        <f t="shared" si="289"/>
        <v>0.20130110593</v>
      </c>
      <c r="D1477" s="90">
        <f t="shared" si="290"/>
        <v>2.7199995499999997E-2</v>
      </c>
      <c r="E1477" s="90">
        <f t="shared" si="291"/>
        <v>8.4590368799999996E-2</v>
      </c>
      <c r="F1477" s="91">
        <f t="shared" si="292"/>
        <v>1.690627963E-2</v>
      </c>
      <c r="G1477" s="192">
        <v>7.2604461999999995E-2</v>
      </c>
      <c r="H1477" s="161">
        <v>5.6450828000000002E-2</v>
      </c>
      <c r="I1477" s="161">
        <v>2.4896705000000002E-2</v>
      </c>
      <c r="J1477" s="161">
        <v>6.5779228999999998E-3</v>
      </c>
      <c r="K1477" s="161">
        <v>1.7801205000000001E-2</v>
      </c>
      <c r="L1477" s="161">
        <v>2.8208676000000001E-3</v>
      </c>
      <c r="M1477" s="161">
        <v>3.2428358000000002E-3</v>
      </c>
      <c r="N1477" s="161">
        <v>1.157443E-3</v>
      </c>
      <c r="O1477" s="161">
        <v>6.9109139999999998E-3</v>
      </c>
      <c r="P1477" s="161">
        <v>0</v>
      </c>
      <c r="Q1477" s="161">
        <v>2.3893752999999999E-4</v>
      </c>
      <c r="R1477" s="161">
        <v>8.5989850999999996E-3</v>
      </c>
      <c r="T1477" s="89">
        <f t="shared" si="293"/>
        <v>0.62590053448275851</v>
      </c>
    </row>
    <row r="1478" spans="1:20">
      <c r="A1478" s="29" t="s">
        <v>52</v>
      </c>
      <c r="B1478" s="194" t="s">
        <v>4290</v>
      </c>
      <c r="C1478" s="87">
        <f t="shared" si="289"/>
        <v>0.43761110090999999</v>
      </c>
      <c r="D1478" s="90">
        <f t="shared" si="290"/>
        <v>5.9130424000000001E-2</v>
      </c>
      <c r="E1478" s="90">
        <f t="shared" si="291"/>
        <v>0.18389210510000001</v>
      </c>
      <c r="F1478" s="91">
        <f t="shared" si="292"/>
        <v>3.6752781809999996E-2</v>
      </c>
      <c r="G1478" s="192">
        <v>0.15783579</v>
      </c>
      <c r="H1478" s="161">
        <v>0.12271919000000001</v>
      </c>
      <c r="I1478" s="161">
        <v>5.4123272E-2</v>
      </c>
      <c r="J1478" s="161">
        <v>1.4299832E-2</v>
      </c>
      <c r="K1478" s="161">
        <v>3.8698270999999999E-2</v>
      </c>
      <c r="L1478" s="161">
        <v>6.1323209999999996E-3</v>
      </c>
      <c r="M1478" s="161">
        <v>7.0496431E-3</v>
      </c>
      <c r="N1478" s="161">
        <v>2.5161803999999999E-3</v>
      </c>
      <c r="O1478" s="161">
        <v>1.5023725999999999E-2</v>
      </c>
      <c r="P1478" s="161">
        <v>0</v>
      </c>
      <c r="Q1478" s="161">
        <v>5.1942940999999995E-4</v>
      </c>
      <c r="R1478" s="161">
        <v>1.8693445999999999E-2</v>
      </c>
      <c r="T1478" s="89">
        <f t="shared" si="293"/>
        <v>1.3606533620689656</v>
      </c>
    </row>
    <row r="1479" spans="1:20">
      <c r="A1479" s="29" t="s">
        <v>52</v>
      </c>
      <c r="B1479" s="194" t="s">
        <v>4291</v>
      </c>
      <c r="C1479" s="87">
        <f t="shared" si="289"/>
        <v>0.61676210097000006</v>
      </c>
      <c r="D1479" s="90">
        <f t="shared" si="290"/>
        <v>0.11051581600000002</v>
      </c>
      <c r="E1479" s="90">
        <f t="shared" si="291"/>
        <v>0.13792242300000002</v>
      </c>
      <c r="F1479" s="91">
        <f t="shared" si="292"/>
        <v>4.8514441969999995E-2</v>
      </c>
      <c r="G1479" s="192">
        <v>0.31980942000000001</v>
      </c>
      <c r="H1479" s="161">
        <v>6.9478117000000006E-2</v>
      </c>
      <c r="I1479" s="161">
        <v>3.9947152E-2</v>
      </c>
      <c r="J1479" s="161">
        <v>4.1007960000000003E-2</v>
      </c>
      <c r="K1479" s="161">
        <v>5.5109506000000003E-2</v>
      </c>
      <c r="L1479" s="161">
        <v>1.4398350000000001E-2</v>
      </c>
      <c r="M1479" s="161">
        <v>2.8497154E-2</v>
      </c>
      <c r="N1479" s="161">
        <v>1.2949462E-2</v>
      </c>
      <c r="O1479" s="161">
        <v>2.4458285999999999E-3</v>
      </c>
      <c r="P1479" s="161">
        <v>0</v>
      </c>
      <c r="Q1479" s="161">
        <v>1.8350237E-4</v>
      </c>
      <c r="R1479" s="161">
        <v>3.2935648999999997E-2</v>
      </c>
      <c r="T1479" s="89">
        <f t="shared" si="293"/>
        <v>2.7569777586206894</v>
      </c>
    </row>
    <row r="1480" spans="1:20">
      <c r="A1480" s="29" t="s">
        <v>52</v>
      </c>
      <c r="B1480" s="194" t="s">
        <v>4292</v>
      </c>
      <c r="C1480" s="87">
        <f t="shared" si="289"/>
        <v>0.23882201171</v>
      </c>
      <c r="D1480" s="90">
        <f t="shared" si="290"/>
        <v>2.6387698399999999E-2</v>
      </c>
      <c r="E1480" s="90">
        <f t="shared" si="291"/>
        <v>4.8709997000000005E-2</v>
      </c>
      <c r="F1480" s="91">
        <f t="shared" si="292"/>
        <v>3.6634556309999997E-2</v>
      </c>
      <c r="G1480" s="192">
        <v>0.12708976</v>
      </c>
      <c r="H1480" s="161">
        <v>2.0906491999999999E-2</v>
      </c>
      <c r="I1480" s="161">
        <v>2.2911521000000001E-2</v>
      </c>
      <c r="J1480" s="161">
        <v>1.2027394E-2</v>
      </c>
      <c r="K1480" s="161">
        <v>7.9364190999999997E-3</v>
      </c>
      <c r="L1480" s="161">
        <v>6.4238853000000004E-3</v>
      </c>
      <c r="M1480" s="161">
        <v>4.8919840000000003E-3</v>
      </c>
      <c r="N1480" s="161">
        <v>1.2499181999999999E-2</v>
      </c>
      <c r="O1480" s="161">
        <v>7.0538338999999997E-3</v>
      </c>
      <c r="P1480" s="161">
        <v>0</v>
      </c>
      <c r="Q1480" s="161">
        <v>1.3147541E-4</v>
      </c>
      <c r="R1480" s="161">
        <v>1.6950065E-2</v>
      </c>
      <c r="T1480" s="89">
        <f t="shared" si="293"/>
        <v>1.0956013793103447</v>
      </c>
    </row>
    <row r="1481" spans="1:20">
      <c r="A1481" s="29" t="s">
        <v>52</v>
      </c>
      <c r="B1481" s="194" t="s">
        <v>4293</v>
      </c>
      <c r="C1481" s="87">
        <f t="shared" si="289"/>
        <v>0.24124570098699999</v>
      </c>
      <c r="D1481" s="90">
        <f t="shared" si="290"/>
        <v>2.91649192E-2</v>
      </c>
      <c r="E1481" s="90">
        <f t="shared" si="291"/>
        <v>5.2598673200000008E-2</v>
      </c>
      <c r="F1481" s="91">
        <f t="shared" si="292"/>
        <v>1.7960178587000001E-2</v>
      </c>
      <c r="G1481" s="192">
        <v>0.14152192999999999</v>
      </c>
      <c r="H1481" s="161">
        <v>2.3554179000000001E-2</v>
      </c>
      <c r="I1481" s="161">
        <v>2.2301218000000001E-2</v>
      </c>
      <c r="J1481" s="161">
        <v>1.3099589E-2</v>
      </c>
      <c r="K1481" s="161">
        <v>1.0042733E-2</v>
      </c>
      <c r="L1481" s="161">
        <v>6.0225972000000003E-3</v>
      </c>
      <c r="M1481" s="161">
        <v>6.7432762000000004E-3</v>
      </c>
      <c r="N1481" s="161">
        <v>1.2519683E-2</v>
      </c>
      <c r="O1481" s="161">
        <v>2.7351595999999998E-3</v>
      </c>
      <c r="P1481" s="161">
        <v>0</v>
      </c>
      <c r="Q1481" s="161">
        <v>8.5129486999999996E-5</v>
      </c>
      <c r="R1481" s="161">
        <v>2.6202065000000001E-3</v>
      </c>
      <c r="T1481" s="89">
        <f t="shared" si="293"/>
        <v>1.2200166379310344</v>
      </c>
    </row>
    <row r="1482" spans="1:20">
      <c r="A1482" s="29" t="s">
        <v>52</v>
      </c>
      <c r="B1482" s="194" t="s">
        <v>4294</v>
      </c>
      <c r="C1482" s="87">
        <f t="shared" si="289"/>
        <v>0.30492552092300002</v>
      </c>
      <c r="D1482" s="90">
        <f t="shared" si="290"/>
        <v>3.1041033699999998E-2</v>
      </c>
      <c r="E1482" s="90">
        <f t="shared" si="291"/>
        <v>5.64978067E-2</v>
      </c>
      <c r="F1482" s="91">
        <f t="shared" si="292"/>
        <v>5.3410790522999997E-2</v>
      </c>
      <c r="G1482" s="192">
        <v>0.16397589000000001</v>
      </c>
      <c r="H1482" s="161">
        <v>2.5976666999999998E-2</v>
      </c>
      <c r="I1482" s="161">
        <v>2.2942566000000001E-2</v>
      </c>
      <c r="J1482" s="161">
        <v>1.4595867E-2</v>
      </c>
      <c r="K1482" s="161">
        <v>1.0272063999999999E-2</v>
      </c>
      <c r="L1482" s="161">
        <v>6.1731027000000004E-3</v>
      </c>
      <c r="M1482" s="161">
        <v>7.5785736999999997E-3</v>
      </c>
      <c r="N1482" s="161">
        <v>1.2552788E-2</v>
      </c>
      <c r="O1482" s="161">
        <v>2.4472641999999998E-3</v>
      </c>
      <c r="P1482" s="161">
        <v>0</v>
      </c>
      <c r="Q1482" s="161">
        <v>8.6514323000000002E-5</v>
      </c>
      <c r="R1482" s="161">
        <v>3.8324223999999997E-2</v>
      </c>
      <c r="T1482" s="89">
        <f t="shared" si="293"/>
        <v>1.4135852586206896</v>
      </c>
    </row>
    <row r="1483" spans="1:20">
      <c r="A1483" s="29" t="s">
        <v>52</v>
      </c>
      <c r="B1483" s="194" t="s">
        <v>4295</v>
      </c>
      <c r="C1483" s="87">
        <f t="shared" si="289"/>
        <v>0.51500422786</v>
      </c>
      <c r="D1483" s="90">
        <f t="shared" si="290"/>
        <v>7.5346661999999995E-2</v>
      </c>
      <c r="E1483" s="90">
        <f t="shared" si="291"/>
        <v>0.104227053</v>
      </c>
      <c r="F1483" s="91">
        <f t="shared" si="292"/>
        <v>2.6227212860000002E-2</v>
      </c>
      <c r="G1483" s="192">
        <v>0.30920330000000001</v>
      </c>
      <c r="H1483" s="161">
        <v>4.5504266000000002E-2</v>
      </c>
      <c r="I1483" s="161">
        <v>3.9942696999999999E-2</v>
      </c>
      <c r="J1483" s="161">
        <v>2.7942018999999998E-2</v>
      </c>
      <c r="K1483" s="161">
        <v>3.7337267E-2</v>
      </c>
      <c r="L1483" s="161">
        <v>1.0067375999999999E-2</v>
      </c>
      <c r="M1483" s="161">
        <v>1.8780089999999999E-2</v>
      </c>
      <c r="N1483" s="161">
        <v>9.2625083999999993E-3</v>
      </c>
      <c r="O1483" s="161">
        <v>1.7201168999999999E-3</v>
      </c>
      <c r="P1483" s="161">
        <v>0</v>
      </c>
      <c r="Q1483" s="161">
        <v>1.2796155999999999E-4</v>
      </c>
      <c r="R1483" s="161">
        <v>1.5116625999999999E-2</v>
      </c>
      <c r="T1483" s="89">
        <f t="shared" si="293"/>
        <v>2.6655456896551724</v>
      </c>
    </row>
    <row r="1484" spans="1:20">
      <c r="A1484" s="29" t="s">
        <v>52</v>
      </c>
      <c r="B1484" s="194" t="s">
        <v>4296</v>
      </c>
      <c r="C1484" s="87">
        <f t="shared" si="289"/>
        <v>0.20120424873000001</v>
      </c>
      <c r="D1484" s="90">
        <f t="shared" si="290"/>
        <v>1.90697292E-2</v>
      </c>
      <c r="E1484" s="90">
        <f t="shared" si="291"/>
        <v>4.5885638799999996E-2</v>
      </c>
      <c r="F1484" s="91">
        <f t="shared" si="292"/>
        <v>2.2604530730000003E-2</v>
      </c>
      <c r="G1484" s="192">
        <v>0.11364435000000001</v>
      </c>
      <c r="H1484" s="161">
        <v>1.3843874000000001E-2</v>
      </c>
      <c r="I1484" s="161">
        <v>2.8531820999999999E-2</v>
      </c>
      <c r="J1484" s="161">
        <v>8.5255456999999996E-3</v>
      </c>
      <c r="K1484" s="161">
        <v>5.9109169000000003E-3</v>
      </c>
      <c r="L1484" s="161">
        <v>4.6332665999999998E-3</v>
      </c>
      <c r="M1484" s="161">
        <v>3.5099438E-3</v>
      </c>
      <c r="N1484" s="161">
        <v>8.9718778999999995E-3</v>
      </c>
      <c r="O1484" s="161">
        <v>5.7167549E-3</v>
      </c>
      <c r="P1484" s="161">
        <v>0</v>
      </c>
      <c r="Q1484" s="161">
        <v>9.0380129999999994E-5</v>
      </c>
      <c r="R1484" s="161">
        <v>7.8255178000000009E-3</v>
      </c>
      <c r="T1484" s="89">
        <f t="shared" si="293"/>
        <v>0.9796926724137931</v>
      </c>
    </row>
    <row r="1485" spans="1:20">
      <c r="A1485" s="29" t="s">
        <v>52</v>
      </c>
      <c r="B1485" s="194" t="s">
        <v>4297</v>
      </c>
      <c r="C1485" s="87">
        <f t="shared" si="289"/>
        <v>0.25072590263600003</v>
      </c>
      <c r="D1485" s="90">
        <f t="shared" si="290"/>
        <v>2.02210733E-2</v>
      </c>
      <c r="E1485" s="90">
        <f t="shared" si="291"/>
        <v>4.6660078399999999E-2</v>
      </c>
      <c r="F1485" s="91">
        <f t="shared" si="292"/>
        <v>1.4856140936000002E-2</v>
      </c>
      <c r="G1485" s="192">
        <v>0.16898861000000001</v>
      </c>
      <c r="H1485" s="161">
        <v>1.4639463E-2</v>
      </c>
      <c r="I1485" s="161">
        <v>2.7664845E-2</v>
      </c>
      <c r="J1485" s="161">
        <v>8.9145366999999996E-3</v>
      </c>
      <c r="K1485" s="161">
        <v>6.9132674999999996E-3</v>
      </c>
      <c r="L1485" s="161">
        <v>4.3932690999999996E-3</v>
      </c>
      <c r="M1485" s="161">
        <v>4.3557704000000003E-3</v>
      </c>
      <c r="N1485" s="161">
        <v>8.9729360000000008E-3</v>
      </c>
      <c r="O1485" s="161">
        <v>2.693146E-3</v>
      </c>
      <c r="P1485" s="161">
        <v>0</v>
      </c>
      <c r="Q1485" s="161">
        <v>6.2430535999999996E-5</v>
      </c>
      <c r="R1485" s="161">
        <v>3.1276284000000001E-3</v>
      </c>
      <c r="T1485" s="89">
        <f t="shared" si="293"/>
        <v>1.4567983620689655</v>
      </c>
    </row>
    <row r="1486" spans="1:20">
      <c r="A1486" s="29" t="s">
        <v>52</v>
      </c>
      <c r="B1486" s="194" t="s">
        <v>4298</v>
      </c>
      <c r="C1486" s="87">
        <f t="shared" si="289"/>
        <v>0.28570482586700002</v>
      </c>
      <c r="D1486" s="90">
        <f t="shared" si="290"/>
        <v>2.2078077499999998E-2</v>
      </c>
      <c r="E1486" s="90">
        <f t="shared" si="291"/>
        <v>5.0213441900000003E-2</v>
      </c>
      <c r="F1486" s="91">
        <f t="shared" si="292"/>
        <v>2.6743216467000001E-2</v>
      </c>
      <c r="G1486" s="192">
        <v>0.18667009000000001</v>
      </c>
      <c r="H1486" s="161">
        <v>1.6958536999999999E-2</v>
      </c>
      <c r="I1486" s="161">
        <v>2.8447507E-2</v>
      </c>
      <c r="J1486" s="161">
        <v>1.0353233E-2</v>
      </c>
      <c r="K1486" s="161">
        <v>7.1762535999999998E-3</v>
      </c>
      <c r="L1486" s="161">
        <v>4.5485908999999998E-3</v>
      </c>
      <c r="M1486" s="161">
        <v>4.8073978999999996E-3</v>
      </c>
      <c r="N1486" s="161">
        <v>9.0091113000000007E-3</v>
      </c>
      <c r="O1486" s="161">
        <v>2.1821942000000002E-3</v>
      </c>
      <c r="P1486" s="161">
        <v>0</v>
      </c>
      <c r="Q1486" s="161">
        <v>6.4227967000000005E-5</v>
      </c>
      <c r="R1486" s="161">
        <v>1.5487683E-2</v>
      </c>
      <c r="T1486" s="89">
        <f t="shared" si="293"/>
        <v>1.6092249137931034</v>
      </c>
    </row>
    <row r="1487" spans="1:20">
      <c r="A1487" s="29" t="s">
        <v>52</v>
      </c>
      <c r="B1487" s="194" t="s">
        <v>4299</v>
      </c>
      <c r="C1487" s="87">
        <f t="shared" si="289"/>
        <v>1.71668079744</v>
      </c>
      <c r="D1487" s="90">
        <f t="shared" si="290"/>
        <v>0.25115554299999998</v>
      </c>
      <c r="E1487" s="90">
        <f t="shared" si="291"/>
        <v>0.34742351100000002</v>
      </c>
      <c r="F1487" s="91">
        <f t="shared" si="292"/>
        <v>8.7424043440000002E-2</v>
      </c>
      <c r="G1487" s="192">
        <v>1.0306777</v>
      </c>
      <c r="H1487" s="161">
        <v>0.15168089000000001</v>
      </c>
      <c r="I1487" s="161">
        <v>0.13314232000000001</v>
      </c>
      <c r="J1487" s="161">
        <v>9.3140061999999996E-2</v>
      </c>
      <c r="K1487" s="161">
        <v>0.12445755999999999</v>
      </c>
      <c r="L1487" s="161">
        <v>3.3557920999999998E-2</v>
      </c>
      <c r="M1487" s="161">
        <v>6.2600300999999997E-2</v>
      </c>
      <c r="N1487" s="161">
        <v>3.0875027999999999E-2</v>
      </c>
      <c r="O1487" s="161">
        <v>5.7337229E-3</v>
      </c>
      <c r="P1487" s="161">
        <v>0</v>
      </c>
      <c r="Q1487" s="161">
        <v>4.2653854000000003E-4</v>
      </c>
      <c r="R1487" s="161">
        <v>5.0388754000000001E-2</v>
      </c>
      <c r="T1487" s="89">
        <f t="shared" si="293"/>
        <v>8.8851525862068961</v>
      </c>
    </row>
    <row r="1488" spans="1:20">
      <c r="A1488" s="29" t="s">
        <v>52</v>
      </c>
      <c r="B1488" s="194" t="s">
        <v>4300</v>
      </c>
      <c r="C1488" s="87">
        <f t="shared" si="289"/>
        <v>0.67068082709999999</v>
      </c>
      <c r="D1488" s="90">
        <f t="shared" si="290"/>
        <v>6.3565763999999997E-2</v>
      </c>
      <c r="E1488" s="90">
        <f t="shared" si="291"/>
        <v>0.15295212699999999</v>
      </c>
      <c r="F1488" s="91">
        <f t="shared" si="292"/>
        <v>7.5348436099999999E-2</v>
      </c>
      <c r="G1488" s="192">
        <v>0.3788145</v>
      </c>
      <c r="H1488" s="161">
        <v>4.6146245000000002E-2</v>
      </c>
      <c r="I1488" s="161">
        <v>9.5106069000000001E-2</v>
      </c>
      <c r="J1488" s="161">
        <v>2.8418486E-2</v>
      </c>
      <c r="K1488" s="161">
        <v>1.9703056E-2</v>
      </c>
      <c r="L1488" s="161">
        <v>1.5444222000000001E-2</v>
      </c>
      <c r="M1488" s="161">
        <v>1.1699813E-2</v>
      </c>
      <c r="N1488" s="161">
        <v>2.990626E-2</v>
      </c>
      <c r="O1488" s="161">
        <v>1.9055849999999999E-2</v>
      </c>
      <c r="P1488" s="161">
        <v>0</v>
      </c>
      <c r="Q1488" s="161">
        <v>3.0126710000000001E-4</v>
      </c>
      <c r="R1488" s="161">
        <v>2.6085059000000001E-2</v>
      </c>
      <c r="T1488" s="89">
        <f t="shared" si="293"/>
        <v>3.26564224137931</v>
      </c>
    </row>
    <row r="1489" spans="1:20">
      <c r="A1489" s="29" t="s">
        <v>52</v>
      </c>
      <c r="B1489" s="194" t="s">
        <v>4301</v>
      </c>
      <c r="C1489" s="87">
        <f t="shared" si="289"/>
        <v>0.83575299009000004</v>
      </c>
      <c r="D1489" s="90">
        <f t="shared" si="290"/>
        <v>6.7403576999999992E-2</v>
      </c>
      <c r="E1489" s="90">
        <f t="shared" si="291"/>
        <v>0.155533593</v>
      </c>
      <c r="F1489" s="91">
        <f t="shared" si="292"/>
        <v>4.9520470089999997E-2</v>
      </c>
      <c r="G1489" s="192">
        <v>0.56329534999999997</v>
      </c>
      <c r="H1489" s="161">
        <v>4.8798208000000003E-2</v>
      </c>
      <c r="I1489" s="161">
        <v>9.2216149999999997E-2</v>
      </c>
      <c r="J1489" s="161">
        <v>2.9715122E-2</v>
      </c>
      <c r="K1489" s="161">
        <v>2.3044225000000002E-2</v>
      </c>
      <c r="L1489" s="161">
        <v>1.4644229999999999E-2</v>
      </c>
      <c r="M1489" s="161">
        <v>1.4519235E-2</v>
      </c>
      <c r="N1489" s="161">
        <v>2.9909787E-2</v>
      </c>
      <c r="O1489" s="161">
        <v>8.9771533000000004E-3</v>
      </c>
      <c r="P1489" s="161">
        <v>0</v>
      </c>
      <c r="Q1489" s="161">
        <v>2.0810178999999999E-4</v>
      </c>
      <c r="R1489" s="161">
        <v>1.0425428E-2</v>
      </c>
      <c r="T1489" s="89">
        <f t="shared" si="293"/>
        <v>4.8559943965517238</v>
      </c>
    </row>
    <row r="1490" spans="1:20">
      <c r="A1490" s="29" t="s">
        <v>52</v>
      </c>
      <c r="B1490" s="194" t="s">
        <v>4302</v>
      </c>
      <c r="C1490" s="87">
        <f t="shared" si="289"/>
        <v>0.95234941801999995</v>
      </c>
      <c r="D1490" s="90">
        <f t="shared" si="290"/>
        <v>7.3593592999999999E-2</v>
      </c>
      <c r="E1490" s="90">
        <f t="shared" si="291"/>
        <v>0.16737813999999998</v>
      </c>
      <c r="F1490" s="91">
        <f t="shared" si="292"/>
        <v>8.9144055020000001E-2</v>
      </c>
      <c r="G1490" s="192">
        <v>0.62223362999999998</v>
      </c>
      <c r="H1490" s="161">
        <v>5.6528457999999997E-2</v>
      </c>
      <c r="I1490" s="161">
        <v>9.4825021999999995E-2</v>
      </c>
      <c r="J1490" s="161">
        <v>3.4510777999999999E-2</v>
      </c>
      <c r="K1490" s="161">
        <v>2.3920845E-2</v>
      </c>
      <c r="L1490" s="161">
        <v>1.516197E-2</v>
      </c>
      <c r="M1490" s="161">
        <v>1.602466E-2</v>
      </c>
      <c r="N1490" s="161">
        <v>3.0030371E-2</v>
      </c>
      <c r="O1490" s="161">
        <v>7.2739807999999996E-3</v>
      </c>
      <c r="P1490" s="161">
        <v>0</v>
      </c>
      <c r="Q1490" s="161">
        <v>2.1409322000000001E-4</v>
      </c>
      <c r="R1490" s="161">
        <v>5.1625610000000002E-2</v>
      </c>
      <c r="T1490" s="89">
        <f t="shared" si="293"/>
        <v>5.3640830172413789</v>
      </c>
    </row>
    <row r="1491" spans="1:20">
      <c r="A1491" s="29" t="s">
        <v>52</v>
      </c>
      <c r="B1491" s="194" t="s">
        <v>4303</v>
      </c>
      <c r="C1491" s="87">
        <f t="shared" si="289"/>
        <v>1.3407871658000001</v>
      </c>
      <c r="D1491" s="90">
        <f t="shared" si="290"/>
        <v>0.240251769</v>
      </c>
      <c r="E1491" s="90">
        <f t="shared" si="291"/>
        <v>0.29983135</v>
      </c>
      <c r="F1491" s="91">
        <f t="shared" si="292"/>
        <v>0.10546617680000001</v>
      </c>
      <c r="G1491" s="192">
        <v>0.69523787000000004</v>
      </c>
      <c r="H1491" s="161">
        <v>0.15103938</v>
      </c>
      <c r="I1491" s="161">
        <v>8.6841635E-2</v>
      </c>
      <c r="J1491" s="161">
        <v>8.9147739000000004E-2</v>
      </c>
      <c r="K1491" s="161">
        <v>0.11980327</v>
      </c>
      <c r="L1491" s="161">
        <v>3.1300759999999997E-2</v>
      </c>
      <c r="M1491" s="161">
        <v>6.1950335000000002E-2</v>
      </c>
      <c r="N1491" s="161">
        <v>2.8151004E-2</v>
      </c>
      <c r="O1491" s="161">
        <v>5.3170185999999999E-3</v>
      </c>
      <c r="P1491" s="161">
        <v>0</v>
      </c>
      <c r="Q1491" s="161">
        <v>3.9891820000000002E-4</v>
      </c>
      <c r="R1491" s="161">
        <v>7.1599235999999997E-2</v>
      </c>
      <c r="T1491" s="89">
        <f t="shared" si="293"/>
        <v>5.9934299137931033</v>
      </c>
    </row>
    <row r="1492" spans="1:20">
      <c r="A1492" s="29" t="s">
        <v>52</v>
      </c>
      <c r="B1492" s="194" t="s">
        <v>4304</v>
      </c>
      <c r="C1492" s="87">
        <f t="shared" si="289"/>
        <v>0.51917828011</v>
      </c>
      <c r="D1492" s="90">
        <f t="shared" si="290"/>
        <v>5.7364561000000001E-2</v>
      </c>
      <c r="E1492" s="90">
        <f t="shared" si="291"/>
        <v>0.10589129799999999</v>
      </c>
      <c r="F1492" s="91">
        <f t="shared" si="292"/>
        <v>7.9640341110000012E-2</v>
      </c>
      <c r="G1492" s="192">
        <v>0.27628207999999999</v>
      </c>
      <c r="H1492" s="161">
        <v>4.5448895000000003E-2</v>
      </c>
      <c r="I1492" s="161">
        <v>4.9807654999999999E-2</v>
      </c>
      <c r="J1492" s="161">
        <v>2.6146507999999999E-2</v>
      </c>
      <c r="K1492" s="161">
        <v>1.7253085000000001E-2</v>
      </c>
      <c r="L1492" s="161">
        <v>1.3964967999999999E-2</v>
      </c>
      <c r="M1492" s="161">
        <v>1.0634747999999999E-2</v>
      </c>
      <c r="N1492" s="161">
        <v>2.7172135E-2</v>
      </c>
      <c r="O1492" s="161">
        <v>1.5334422E-2</v>
      </c>
      <c r="P1492" s="161">
        <v>0</v>
      </c>
      <c r="Q1492" s="161">
        <v>2.8581610999999998E-4</v>
      </c>
      <c r="R1492" s="161">
        <v>3.6847968000000002E-2</v>
      </c>
      <c r="T1492" s="89">
        <f t="shared" si="293"/>
        <v>2.3817420689655169</v>
      </c>
    </row>
    <row r="1493" spans="1:20">
      <c r="A1493" s="29" t="s">
        <v>52</v>
      </c>
      <c r="B1493" s="194" t="s">
        <v>4305</v>
      </c>
      <c r="C1493" s="87">
        <f t="shared" ref="C1493:C1494" si="294">D1493+E1493+F1493+G1493</f>
        <v>0.52444718740000007</v>
      </c>
      <c r="D1493" s="90">
        <f t="shared" ref="D1493:D1494" si="295">J1493+K1493+L1493</f>
        <v>6.3401999000000001E-2</v>
      </c>
      <c r="E1493" s="90">
        <f t="shared" ref="E1493:E1494" si="296">H1493+I1493+M1493</f>
        <v>0.114344943</v>
      </c>
      <c r="F1493" s="91">
        <f t="shared" ref="F1493:F1494" si="297">N1493+IF(O1493="x",0,O1493)+IF(P1493="x",0,P1493)+IF(Q1493="x",0,Q1493)+R1493</f>
        <v>3.9043865400000002E-2</v>
      </c>
      <c r="G1493" s="192">
        <v>0.30765638000000001</v>
      </c>
      <c r="H1493" s="161">
        <v>5.1204738E-2</v>
      </c>
      <c r="I1493" s="161">
        <v>4.8480909000000003E-2</v>
      </c>
      <c r="J1493" s="161">
        <v>2.8477367999999999E-2</v>
      </c>
      <c r="K1493" s="161">
        <v>2.1832028E-2</v>
      </c>
      <c r="L1493" s="161">
        <v>1.3092603E-2</v>
      </c>
      <c r="M1493" s="161">
        <v>1.4659296E-2</v>
      </c>
      <c r="N1493" s="161">
        <v>2.7216700999999999E-2</v>
      </c>
      <c r="O1493" s="161">
        <v>5.9459991999999996E-3</v>
      </c>
      <c r="P1493" s="161">
        <v>0</v>
      </c>
      <c r="Q1493" s="161">
        <v>1.8506410000000001E-4</v>
      </c>
      <c r="R1493" s="161">
        <v>5.6961010999999999E-3</v>
      </c>
      <c r="T1493" s="89">
        <f t="shared" ref="T1493:T1494" si="298">G1493/0.116</f>
        <v>2.6522101724137932</v>
      </c>
    </row>
    <row r="1494" spans="1:20">
      <c r="A1494" s="29" t="s">
        <v>52</v>
      </c>
      <c r="B1494" s="194" t="s">
        <v>4306</v>
      </c>
      <c r="C1494" s="87">
        <f t="shared" si="294"/>
        <v>0.66288157221999988</v>
      </c>
      <c r="D1494" s="90">
        <f t="shared" si="295"/>
        <v>6.7480506999999995E-2</v>
      </c>
      <c r="E1494" s="90">
        <f t="shared" si="296"/>
        <v>0.12282132</v>
      </c>
      <c r="F1494" s="91">
        <f t="shared" si="297"/>
        <v>0.11611041522</v>
      </c>
      <c r="G1494" s="192">
        <v>0.35646932999999997</v>
      </c>
      <c r="H1494" s="161">
        <v>5.6471015999999999E-2</v>
      </c>
      <c r="I1494" s="161">
        <v>4.9875144000000003E-2</v>
      </c>
      <c r="J1494" s="161">
        <v>3.1730145000000001E-2</v>
      </c>
      <c r="K1494" s="161">
        <v>2.2330573999999999E-2</v>
      </c>
      <c r="L1494" s="161">
        <v>1.3419788E-2</v>
      </c>
      <c r="M1494" s="161">
        <v>1.6475159999999999E-2</v>
      </c>
      <c r="N1494" s="161">
        <v>2.7288670000000001E-2</v>
      </c>
      <c r="O1494" s="161">
        <v>5.3201396E-3</v>
      </c>
      <c r="P1494" s="161">
        <v>0</v>
      </c>
      <c r="Q1494" s="161">
        <v>1.8807462E-4</v>
      </c>
      <c r="R1494" s="161">
        <v>8.3313530999999996E-2</v>
      </c>
      <c r="T1494" s="89">
        <f t="shared" si="298"/>
        <v>3.0730114655172409</v>
      </c>
    </row>
    <row r="1496" spans="1:20">
      <c r="B1496" s="196" t="s">
        <v>4307</v>
      </c>
    </row>
    <row r="1497" spans="1:20">
      <c r="A1497" s="29" t="s">
        <v>52</v>
      </c>
      <c r="B1497" s="194" t="s">
        <v>4308</v>
      </c>
      <c r="C1497" s="87">
        <f t="shared" ref="C1497:C1532" si="299">D1497+E1497+F1497+G1497</f>
        <v>1.8594919962000001</v>
      </c>
      <c r="D1497" s="90">
        <f t="shared" ref="D1497:D1532" si="300">J1497+K1497+L1497</f>
        <v>0.256559066</v>
      </c>
      <c r="E1497" s="90">
        <f t="shared" ref="E1497:E1532" si="301">H1497+I1497+M1497</f>
        <v>0.55886660499999996</v>
      </c>
      <c r="F1497" s="91">
        <f t="shared" ref="F1497:F1532" si="302">N1497+IF(O1497="x",0,O1497)+IF(P1497="x",0,P1497)+IF(Q1497="x",0,Q1497)+R1497</f>
        <v>0.11050308519999999</v>
      </c>
      <c r="G1497" s="192">
        <v>0.93356324000000002</v>
      </c>
      <c r="H1497" s="161">
        <v>0.33353694</v>
      </c>
      <c r="I1497" s="161">
        <v>0.16034784999999999</v>
      </c>
      <c r="J1497" s="161">
        <v>0.11735489</v>
      </c>
      <c r="K1497" s="161">
        <v>8.5304064999999998E-2</v>
      </c>
      <c r="L1497" s="161">
        <v>5.3900111000000001E-2</v>
      </c>
      <c r="M1497" s="161">
        <v>6.4981814999999998E-2</v>
      </c>
      <c r="N1497" s="161">
        <v>6.9129040000000003E-2</v>
      </c>
      <c r="O1497" s="161">
        <v>5.8428855000000002E-2</v>
      </c>
      <c r="P1497" s="161">
        <v>0</v>
      </c>
      <c r="Q1497" s="161">
        <v>1.1491212E-3</v>
      </c>
      <c r="R1497" s="161">
        <v>-1.8203931E-2</v>
      </c>
      <c r="T1497" s="89">
        <f t="shared" ref="T1497:T1532" si="303">G1497/0.116</f>
        <v>8.0479589655172408</v>
      </c>
    </row>
    <row r="1498" spans="1:20">
      <c r="A1498" s="29" t="s">
        <v>52</v>
      </c>
      <c r="B1498" s="194" t="s">
        <v>4309</v>
      </c>
      <c r="C1498" s="87">
        <f t="shared" si="299"/>
        <v>3.1331636572999999</v>
      </c>
      <c r="D1498" s="90">
        <f t="shared" si="300"/>
        <v>0.29003970499999998</v>
      </c>
      <c r="E1498" s="90">
        <f t="shared" si="301"/>
        <v>1.5900782600000001</v>
      </c>
      <c r="F1498" s="91">
        <f t="shared" si="302"/>
        <v>0.47804656230000003</v>
      </c>
      <c r="G1498" s="192">
        <v>0.77499912999999998</v>
      </c>
      <c r="H1498" s="161">
        <v>1.0212736</v>
      </c>
      <c r="I1498" s="161">
        <v>0.33236595000000002</v>
      </c>
      <c r="J1498" s="161">
        <v>0.13235976999999999</v>
      </c>
      <c r="K1498" s="161">
        <v>7.5006433999999997E-2</v>
      </c>
      <c r="L1498" s="161">
        <v>8.2673500999999996E-2</v>
      </c>
      <c r="M1498" s="161">
        <v>0.23643871</v>
      </c>
      <c r="N1498" s="161">
        <v>0.39108920000000003</v>
      </c>
      <c r="O1498" s="161">
        <v>6.0664482999999998E-2</v>
      </c>
      <c r="P1498" s="161">
        <v>0</v>
      </c>
      <c r="Q1498" s="161">
        <v>1.1030332999999999E-3</v>
      </c>
      <c r="R1498" s="161">
        <v>2.5189845999999998E-2</v>
      </c>
      <c r="T1498" s="89">
        <f t="shared" si="303"/>
        <v>6.6810269827586204</v>
      </c>
    </row>
    <row r="1499" spans="1:20">
      <c r="A1499" s="29" t="s">
        <v>52</v>
      </c>
      <c r="B1499" s="194" t="s">
        <v>4310</v>
      </c>
      <c r="C1499" s="87">
        <f t="shared" si="299"/>
        <v>2.0457404924899998</v>
      </c>
      <c r="D1499" s="90">
        <f t="shared" si="300"/>
        <v>0.170701346</v>
      </c>
      <c r="E1499" s="90">
        <f t="shared" si="301"/>
        <v>1.0834230499999999</v>
      </c>
      <c r="F1499" s="91">
        <f t="shared" si="302"/>
        <v>0.39083559648999994</v>
      </c>
      <c r="G1499" s="192">
        <v>0.40078049999999998</v>
      </c>
      <c r="H1499" s="161">
        <v>0.74970875999999997</v>
      </c>
      <c r="I1499" s="161">
        <v>0.16997080000000001</v>
      </c>
      <c r="J1499" s="161">
        <v>7.6883929000000004E-2</v>
      </c>
      <c r="K1499" s="161">
        <v>4.2455393000000001E-2</v>
      </c>
      <c r="L1499" s="161">
        <v>5.1362023999999999E-2</v>
      </c>
      <c r="M1499" s="161">
        <v>0.16374348999999999</v>
      </c>
      <c r="N1499" s="161">
        <v>0.35122732000000001</v>
      </c>
      <c r="O1499" s="161">
        <v>2.7642949E-2</v>
      </c>
      <c r="P1499" s="161">
        <v>0</v>
      </c>
      <c r="Q1499" s="161">
        <v>5.5249349000000003E-4</v>
      </c>
      <c r="R1499" s="161">
        <v>1.1412834E-2</v>
      </c>
      <c r="T1499" s="89">
        <f t="shared" si="303"/>
        <v>3.4550043103448274</v>
      </c>
    </row>
    <row r="1500" spans="1:20">
      <c r="A1500" s="29" t="s">
        <v>52</v>
      </c>
      <c r="B1500" s="194" t="s">
        <v>4311</v>
      </c>
      <c r="C1500" s="87">
        <f t="shared" si="299"/>
        <v>0.40314010996500005</v>
      </c>
      <c r="D1500" s="90">
        <f t="shared" si="300"/>
        <v>3.3338201200000001E-2</v>
      </c>
      <c r="E1500" s="90">
        <f t="shared" si="301"/>
        <v>0.198832905</v>
      </c>
      <c r="F1500" s="91">
        <f t="shared" si="302"/>
        <v>6.6710083764999997E-2</v>
      </c>
      <c r="G1500" s="192">
        <v>0.10425892</v>
      </c>
      <c r="H1500" s="161">
        <v>0.15356932000000001</v>
      </c>
      <c r="I1500" s="161">
        <v>2.5293106999999999E-2</v>
      </c>
      <c r="J1500" s="161">
        <v>1.7276776000000001E-2</v>
      </c>
      <c r="K1500" s="161">
        <v>8.8038643999999999E-3</v>
      </c>
      <c r="L1500" s="161">
        <v>7.2575608E-3</v>
      </c>
      <c r="M1500" s="161">
        <v>1.9970478E-2</v>
      </c>
      <c r="N1500" s="161">
        <v>5.7304831000000001E-2</v>
      </c>
      <c r="O1500" s="161">
        <v>6.2025947000000003E-3</v>
      </c>
      <c r="P1500" s="161">
        <v>0</v>
      </c>
      <c r="Q1500" s="161">
        <v>9.6429465000000007E-5</v>
      </c>
      <c r="R1500" s="161">
        <v>3.1062286000000001E-3</v>
      </c>
      <c r="T1500" s="89">
        <f t="shared" si="303"/>
        <v>0.89878379310344825</v>
      </c>
    </row>
    <row r="1501" spans="1:20">
      <c r="A1501" s="29" t="s">
        <v>52</v>
      </c>
      <c r="B1501" s="194" t="s">
        <v>4312</v>
      </c>
      <c r="C1501" s="87">
        <f t="shared" si="299"/>
        <v>2.6600340918000001</v>
      </c>
      <c r="D1501" s="90">
        <f t="shared" si="300"/>
        <v>0.31488609899999997</v>
      </c>
      <c r="E1501" s="90">
        <f t="shared" si="301"/>
        <v>1.17009999</v>
      </c>
      <c r="F1501" s="91">
        <f t="shared" si="302"/>
        <v>0.18222590279999998</v>
      </c>
      <c r="G1501" s="192">
        <v>0.99282210000000004</v>
      </c>
      <c r="H1501" s="161">
        <v>0.62213008999999997</v>
      </c>
      <c r="I1501" s="161">
        <v>0.38458762000000002</v>
      </c>
      <c r="J1501" s="161">
        <v>0.15275163999999999</v>
      </c>
      <c r="K1501" s="161">
        <v>8.4697400000000006E-2</v>
      </c>
      <c r="L1501" s="161">
        <v>7.7437059000000003E-2</v>
      </c>
      <c r="M1501" s="161">
        <v>0.16338227999999999</v>
      </c>
      <c r="N1501" s="161">
        <v>7.0512611000000003E-2</v>
      </c>
      <c r="O1501" s="161">
        <v>8.1862724999999997E-2</v>
      </c>
      <c r="P1501" s="161">
        <v>0</v>
      </c>
      <c r="Q1501" s="161">
        <v>1.3675808E-3</v>
      </c>
      <c r="R1501" s="161">
        <v>2.8482985999999998E-2</v>
      </c>
      <c r="T1501" s="89">
        <f t="shared" si="303"/>
        <v>8.5588112068965518</v>
      </c>
    </row>
    <row r="1502" spans="1:20">
      <c r="A1502" s="29" t="s">
        <v>52</v>
      </c>
      <c r="B1502" s="194" t="s">
        <v>4313</v>
      </c>
      <c r="C1502" s="87">
        <f t="shared" si="299"/>
        <v>3.5606791934000004</v>
      </c>
      <c r="D1502" s="90">
        <f t="shared" si="300"/>
        <v>0.42554878099999999</v>
      </c>
      <c r="E1502" s="90">
        <f t="shared" si="301"/>
        <v>1.39353258</v>
      </c>
      <c r="F1502" s="91">
        <f t="shared" si="302"/>
        <v>0.22277313239999999</v>
      </c>
      <c r="G1502" s="192">
        <v>1.5188246999999999</v>
      </c>
      <c r="H1502" s="161">
        <v>1.0142633000000001</v>
      </c>
      <c r="I1502" s="161">
        <v>0.26903634999999998</v>
      </c>
      <c r="J1502" s="161">
        <v>0.19597178000000001</v>
      </c>
      <c r="K1502" s="161">
        <v>0.13792231999999999</v>
      </c>
      <c r="L1502" s="161">
        <v>9.1654681000000002E-2</v>
      </c>
      <c r="M1502" s="161">
        <v>0.11023293000000001</v>
      </c>
      <c r="N1502" s="161">
        <v>0.14419172</v>
      </c>
      <c r="O1502" s="161">
        <v>9.5717467000000001E-2</v>
      </c>
      <c r="P1502" s="161">
        <v>0</v>
      </c>
      <c r="Q1502" s="161">
        <v>1.8435844E-3</v>
      </c>
      <c r="R1502" s="161">
        <v>-1.8979639E-2</v>
      </c>
      <c r="T1502" s="89">
        <f t="shared" si="303"/>
        <v>13.093316379310343</v>
      </c>
    </row>
    <row r="1503" spans="1:20">
      <c r="A1503" s="29" t="s">
        <v>52</v>
      </c>
      <c r="B1503" s="194" t="s">
        <v>4314</v>
      </c>
      <c r="C1503" s="87">
        <f t="shared" si="299"/>
        <v>2.8582450383099998</v>
      </c>
      <c r="D1503" s="90">
        <f t="shared" si="300"/>
        <v>0.21380889199999997</v>
      </c>
      <c r="E1503" s="90">
        <f t="shared" si="301"/>
        <v>1.4437132300000002</v>
      </c>
      <c r="F1503" s="91">
        <f t="shared" si="302"/>
        <v>0.51937330631000012</v>
      </c>
      <c r="G1503" s="192">
        <v>0.68134961000000005</v>
      </c>
      <c r="H1503" s="161">
        <v>1.1194217</v>
      </c>
      <c r="I1503" s="161">
        <v>0.18730141</v>
      </c>
      <c r="J1503" s="161">
        <v>9.6467320999999995E-2</v>
      </c>
      <c r="K1503" s="161">
        <v>6.4217634999999995E-2</v>
      </c>
      <c r="L1503" s="161">
        <v>5.3123935999999997E-2</v>
      </c>
      <c r="M1503" s="161">
        <v>0.13699011999999999</v>
      </c>
      <c r="N1503" s="161">
        <v>0.44690043000000002</v>
      </c>
      <c r="O1503" s="161">
        <v>4.7893788999999999E-2</v>
      </c>
      <c r="P1503" s="161">
        <v>0</v>
      </c>
      <c r="Q1503" s="161">
        <v>7.6925230999999995E-4</v>
      </c>
      <c r="R1503" s="161">
        <v>2.3809835000000001E-2</v>
      </c>
      <c r="T1503" s="89">
        <f t="shared" si="303"/>
        <v>5.8737035344827584</v>
      </c>
    </row>
    <row r="1504" spans="1:20">
      <c r="A1504" s="29" t="s">
        <v>52</v>
      </c>
      <c r="B1504" s="194" t="s">
        <v>4315</v>
      </c>
      <c r="C1504" s="87">
        <f t="shared" si="299"/>
        <v>0.91988063996999991</v>
      </c>
      <c r="D1504" s="90">
        <f t="shared" si="300"/>
        <v>0.108908359</v>
      </c>
      <c r="E1504" s="90">
        <f t="shared" si="301"/>
        <v>0.37519604400000001</v>
      </c>
      <c r="F1504" s="91">
        <f t="shared" si="302"/>
        <v>5.1340046969999997E-2</v>
      </c>
      <c r="G1504" s="192">
        <v>0.38443619000000001</v>
      </c>
      <c r="H1504" s="161">
        <v>0.28045114999999998</v>
      </c>
      <c r="I1504" s="161">
        <v>6.7159100999999999E-2</v>
      </c>
      <c r="J1504" s="161">
        <v>5.1916671999999997E-2</v>
      </c>
      <c r="K1504" s="161">
        <v>3.4041875999999999E-2</v>
      </c>
      <c r="L1504" s="161">
        <v>2.2949811000000001E-2</v>
      </c>
      <c r="M1504" s="161">
        <v>2.7585793000000001E-2</v>
      </c>
      <c r="N1504" s="161">
        <v>3.1545255000000001E-2</v>
      </c>
      <c r="O1504" s="161">
        <v>2.3421865E-2</v>
      </c>
      <c r="P1504" s="161">
        <v>0</v>
      </c>
      <c r="Q1504" s="161">
        <v>4.4785007000000001E-4</v>
      </c>
      <c r="R1504" s="161">
        <v>-4.0749230999999999E-3</v>
      </c>
      <c r="T1504" s="89">
        <f t="shared" si="303"/>
        <v>3.3141050862068964</v>
      </c>
    </row>
    <row r="1505" spans="1:20">
      <c r="A1505" s="29" t="s">
        <v>52</v>
      </c>
      <c r="B1505" s="194" t="s">
        <v>4316</v>
      </c>
      <c r="C1505" s="87">
        <f t="shared" si="299"/>
        <v>2.0816033804799998</v>
      </c>
      <c r="D1505" s="90">
        <f t="shared" si="300"/>
        <v>0.17291467700000002</v>
      </c>
      <c r="E1505" s="90">
        <f t="shared" si="301"/>
        <v>1.08250958</v>
      </c>
      <c r="F1505" s="91">
        <f t="shared" si="302"/>
        <v>0.39029799348000005</v>
      </c>
      <c r="G1505" s="192">
        <v>0.43588113000000001</v>
      </c>
      <c r="H1505" s="161">
        <v>0.74978275999999999</v>
      </c>
      <c r="I1505" s="161">
        <v>0.1735167</v>
      </c>
      <c r="J1505" s="161">
        <v>7.6923257999999994E-2</v>
      </c>
      <c r="K1505" s="161">
        <v>4.4775849E-2</v>
      </c>
      <c r="L1505" s="161">
        <v>5.1215570000000002E-2</v>
      </c>
      <c r="M1505" s="161">
        <v>0.15921012000000001</v>
      </c>
      <c r="N1505" s="161">
        <v>0.34354033</v>
      </c>
      <c r="O1505" s="161">
        <v>3.1952050000000003E-2</v>
      </c>
      <c r="P1505" s="161">
        <v>0</v>
      </c>
      <c r="Q1505" s="161">
        <v>5.8879148E-4</v>
      </c>
      <c r="R1505" s="161">
        <v>1.4216822E-2</v>
      </c>
      <c r="T1505" s="89">
        <f t="shared" si="303"/>
        <v>3.7575959482758621</v>
      </c>
    </row>
    <row r="1506" spans="1:20">
      <c r="A1506" s="29" t="s">
        <v>52</v>
      </c>
      <c r="B1506" s="194" t="s">
        <v>4317</v>
      </c>
      <c r="C1506" s="87">
        <f t="shared" si="299"/>
        <v>2.3222364907999999</v>
      </c>
      <c r="D1506" s="90">
        <f t="shared" si="300"/>
        <v>0.31041251600000003</v>
      </c>
      <c r="E1506" s="90">
        <f t="shared" si="301"/>
        <v>0.86413514899999988</v>
      </c>
      <c r="F1506" s="91">
        <f t="shared" si="302"/>
        <v>0.1666484758</v>
      </c>
      <c r="G1506" s="192">
        <v>0.98104035000000001</v>
      </c>
      <c r="H1506" s="161">
        <v>0.50832029999999995</v>
      </c>
      <c r="I1506" s="161">
        <v>0.26116781999999999</v>
      </c>
      <c r="J1506" s="161">
        <v>0.16140656</v>
      </c>
      <c r="K1506" s="161">
        <v>8.1330421E-2</v>
      </c>
      <c r="L1506" s="161">
        <v>6.7675534999999995E-2</v>
      </c>
      <c r="M1506" s="161">
        <v>9.4647028999999994E-2</v>
      </c>
      <c r="N1506" s="161">
        <v>6.7384330000000006E-2</v>
      </c>
      <c r="O1506" s="161">
        <v>7.1450764999999999E-2</v>
      </c>
      <c r="P1506" s="161">
        <v>0</v>
      </c>
      <c r="Q1506" s="161">
        <v>1.1141467999999999E-3</v>
      </c>
      <c r="R1506" s="161">
        <v>2.6699233999999999E-2</v>
      </c>
      <c r="T1506" s="89">
        <f t="shared" si="303"/>
        <v>8.4572443965517241</v>
      </c>
    </row>
    <row r="1507" spans="1:20">
      <c r="A1507" s="29" t="s">
        <v>52</v>
      </c>
      <c r="B1507" s="194" t="s">
        <v>4318</v>
      </c>
      <c r="C1507" s="87">
        <f t="shared" si="299"/>
        <v>2.6328006522999998</v>
      </c>
      <c r="D1507" s="90">
        <f t="shared" si="300"/>
        <v>0.30734066799999998</v>
      </c>
      <c r="E1507" s="90">
        <f t="shared" si="301"/>
        <v>1.1861856099999999</v>
      </c>
      <c r="F1507" s="91">
        <f t="shared" si="302"/>
        <v>0.1815039943</v>
      </c>
      <c r="G1507" s="192">
        <v>0.95777038000000003</v>
      </c>
      <c r="H1507" s="161">
        <v>0.63268663999999997</v>
      </c>
      <c r="I1507" s="161">
        <v>0.38830290000000001</v>
      </c>
      <c r="J1507" s="161">
        <v>0.14976364</v>
      </c>
      <c r="K1507" s="161">
        <v>8.1182061999999999E-2</v>
      </c>
      <c r="L1507" s="161">
        <v>7.6394965999999995E-2</v>
      </c>
      <c r="M1507" s="161">
        <v>0.16519607</v>
      </c>
      <c r="N1507" s="161">
        <v>6.8069722999999999E-2</v>
      </c>
      <c r="O1507" s="161">
        <v>8.0548343999999994E-2</v>
      </c>
      <c r="P1507" s="161">
        <v>0</v>
      </c>
      <c r="Q1507" s="161">
        <v>1.3299952999999999E-3</v>
      </c>
      <c r="R1507" s="161">
        <v>3.1555932000000002E-2</v>
      </c>
      <c r="T1507" s="89">
        <f t="shared" si="303"/>
        <v>8.2566412068965516</v>
      </c>
    </row>
    <row r="1508" spans="1:20">
      <c r="A1508" s="29" t="s">
        <v>52</v>
      </c>
      <c r="B1508" s="194" t="s">
        <v>4319</v>
      </c>
      <c r="C1508" s="87">
        <f t="shared" si="299"/>
        <v>2.4169975817</v>
      </c>
      <c r="D1508" s="90">
        <f t="shared" si="300"/>
        <v>0.303286316</v>
      </c>
      <c r="E1508" s="90">
        <f t="shared" si="301"/>
        <v>0.97093836000000011</v>
      </c>
      <c r="F1508" s="91">
        <f t="shared" si="302"/>
        <v>0.17292392570000001</v>
      </c>
      <c r="G1508" s="192">
        <v>0.96984897999999997</v>
      </c>
      <c r="H1508" s="161">
        <v>0.53574741000000003</v>
      </c>
      <c r="I1508" s="161">
        <v>0.31216787000000001</v>
      </c>
      <c r="J1508" s="161">
        <v>0.15246793</v>
      </c>
      <c r="K1508" s="161">
        <v>8.0264800999999997E-2</v>
      </c>
      <c r="L1508" s="161">
        <v>7.0553585000000002E-2</v>
      </c>
      <c r="M1508" s="161">
        <v>0.12302308000000001</v>
      </c>
      <c r="N1508" s="161">
        <v>6.7356338000000002E-2</v>
      </c>
      <c r="O1508" s="161">
        <v>7.5297543999999994E-2</v>
      </c>
      <c r="P1508" s="161">
        <v>0</v>
      </c>
      <c r="Q1508" s="161">
        <v>1.1923356999999999E-3</v>
      </c>
      <c r="R1508" s="161">
        <v>2.9077708000000001E-2</v>
      </c>
      <c r="T1508" s="89">
        <f t="shared" si="303"/>
        <v>8.3607670689655169</v>
      </c>
    </row>
    <row r="1509" spans="1:20">
      <c r="A1509" s="29" t="s">
        <v>52</v>
      </c>
      <c r="B1509" s="194" t="s">
        <v>4320</v>
      </c>
      <c r="C1509" s="87">
        <f t="shared" si="299"/>
        <v>2.4686093472000001</v>
      </c>
      <c r="D1509" s="90">
        <f t="shared" si="300"/>
        <v>0.30285718099999998</v>
      </c>
      <c r="E1509" s="90">
        <f t="shared" si="301"/>
        <v>1.0145763800000001</v>
      </c>
      <c r="F1509" s="91">
        <f t="shared" si="302"/>
        <v>0.1753032762</v>
      </c>
      <c r="G1509" s="192">
        <v>0.97587250999999997</v>
      </c>
      <c r="H1509" s="161">
        <v>0.54884235000000003</v>
      </c>
      <c r="I1509" s="161">
        <v>0.33360768000000002</v>
      </c>
      <c r="J1509" s="161">
        <v>0.15047985</v>
      </c>
      <c r="K1509" s="161">
        <v>8.0390198999999996E-2</v>
      </c>
      <c r="L1509" s="161">
        <v>7.1987131999999995E-2</v>
      </c>
      <c r="M1509" s="161">
        <v>0.13212635</v>
      </c>
      <c r="N1509" s="161">
        <v>6.7831609000000001E-2</v>
      </c>
      <c r="O1509" s="161">
        <v>7.6641894000000002E-2</v>
      </c>
      <c r="P1509" s="161">
        <v>0</v>
      </c>
      <c r="Q1509" s="161">
        <v>1.2192311999999999E-3</v>
      </c>
      <c r="R1509" s="161">
        <v>2.9610542E-2</v>
      </c>
      <c r="T1509" s="89">
        <f t="shared" si="303"/>
        <v>8.412694051724138</v>
      </c>
    </row>
    <row r="1510" spans="1:20">
      <c r="A1510" s="29" t="s">
        <v>52</v>
      </c>
      <c r="B1510" s="194" t="s">
        <v>4321</v>
      </c>
      <c r="C1510" s="87">
        <f t="shared" si="299"/>
        <v>4.2998372224999999</v>
      </c>
      <c r="D1510" s="90">
        <f t="shared" si="300"/>
        <v>0.56312194100000001</v>
      </c>
      <c r="E1510" s="90">
        <f t="shared" si="301"/>
        <v>2.2155538560000001</v>
      </c>
      <c r="F1510" s="91">
        <f t="shared" si="302"/>
        <v>0.21240852549999997</v>
      </c>
      <c r="G1510" s="192">
        <v>1.3087529</v>
      </c>
      <c r="H1510" s="161">
        <v>1.5834476</v>
      </c>
      <c r="I1510" s="161">
        <v>0.53699943000000006</v>
      </c>
      <c r="J1510" s="161">
        <v>0.38461194999999998</v>
      </c>
      <c r="K1510" s="161">
        <v>9.9455966000000007E-2</v>
      </c>
      <c r="L1510" s="161">
        <v>7.9054025E-2</v>
      </c>
      <c r="M1510" s="161">
        <v>9.5106826000000005E-2</v>
      </c>
      <c r="N1510" s="161">
        <v>8.6864555999999996E-2</v>
      </c>
      <c r="O1510" s="161">
        <v>8.5268580999999996E-2</v>
      </c>
      <c r="P1510" s="161">
        <v>0</v>
      </c>
      <c r="Q1510" s="161">
        <v>1.2885475000000001E-3</v>
      </c>
      <c r="R1510" s="161">
        <v>3.8986841000000001E-2</v>
      </c>
      <c r="T1510" s="89">
        <f t="shared" si="303"/>
        <v>11.282352586206896</v>
      </c>
    </row>
    <row r="1511" spans="1:20">
      <c r="A1511" s="29" t="s">
        <v>52</v>
      </c>
      <c r="B1511" s="194" t="s">
        <v>4322</v>
      </c>
      <c r="C1511" s="87">
        <f t="shared" si="299"/>
        <v>3.4732165447800001</v>
      </c>
      <c r="D1511" s="90">
        <f t="shared" si="300"/>
        <v>0.68432130899999999</v>
      </c>
      <c r="E1511" s="90">
        <f t="shared" si="301"/>
        <v>1.580823428</v>
      </c>
      <c r="F1511" s="91">
        <f t="shared" si="302"/>
        <v>0.16545970777999996</v>
      </c>
      <c r="G1511" s="192">
        <v>1.0426120999999999</v>
      </c>
      <c r="H1511" s="161">
        <v>0.76998473000000001</v>
      </c>
      <c r="I1511" s="161">
        <v>0.74592579000000003</v>
      </c>
      <c r="J1511" s="161">
        <v>0.53780245999999998</v>
      </c>
      <c r="K1511" s="161">
        <v>7.9755700999999998E-2</v>
      </c>
      <c r="L1511" s="161">
        <v>6.6763147999999994E-2</v>
      </c>
      <c r="M1511" s="161">
        <v>6.4912908000000005E-2</v>
      </c>
      <c r="N1511" s="161">
        <v>6.9981532999999999E-2</v>
      </c>
      <c r="O1511" s="161">
        <v>6.1890743999999998E-2</v>
      </c>
      <c r="P1511" s="161">
        <v>0</v>
      </c>
      <c r="Q1511" s="161">
        <v>9.9904078E-4</v>
      </c>
      <c r="R1511" s="161">
        <v>3.2588390000000002E-2</v>
      </c>
      <c r="T1511" s="89">
        <f t="shared" si="303"/>
        <v>8.9880353448275851</v>
      </c>
    </row>
    <row r="1512" spans="1:20">
      <c r="A1512" s="29" t="s">
        <v>52</v>
      </c>
      <c r="B1512" s="194" t="s">
        <v>4323</v>
      </c>
      <c r="C1512" s="87">
        <f t="shared" si="299"/>
        <v>2.5474123058</v>
      </c>
      <c r="D1512" s="90">
        <f t="shared" si="300"/>
        <v>0.38144524499999999</v>
      </c>
      <c r="E1512" s="90">
        <f t="shared" si="301"/>
        <v>0.8197082790000001</v>
      </c>
      <c r="F1512" s="91">
        <f t="shared" si="302"/>
        <v>0.16798078180000001</v>
      </c>
      <c r="G1512" s="192">
        <v>1.1782779999999999</v>
      </c>
      <c r="H1512" s="161">
        <v>0.43430243000000002</v>
      </c>
      <c r="I1512" s="161">
        <v>0.31219739000000002</v>
      </c>
      <c r="J1512" s="161">
        <v>0.21607203</v>
      </c>
      <c r="K1512" s="161">
        <v>9.3945519000000005E-2</v>
      </c>
      <c r="L1512" s="161">
        <v>7.1427695999999999E-2</v>
      </c>
      <c r="M1512" s="161">
        <v>7.3208459000000004E-2</v>
      </c>
      <c r="N1512" s="161">
        <v>7.0998934E-2</v>
      </c>
      <c r="O1512" s="161">
        <v>8.2473747E-2</v>
      </c>
      <c r="P1512" s="161">
        <v>0</v>
      </c>
      <c r="Q1512" s="161">
        <v>1.2431738E-3</v>
      </c>
      <c r="R1512" s="161">
        <v>1.3264926999999999E-2</v>
      </c>
      <c r="T1512" s="89">
        <f t="shared" si="303"/>
        <v>10.157568965517241</v>
      </c>
    </row>
    <row r="1513" spans="1:20">
      <c r="A1513" s="29" t="s">
        <v>52</v>
      </c>
      <c r="B1513" s="194" t="s">
        <v>4324</v>
      </c>
      <c r="C1513" s="87">
        <f t="shared" si="299"/>
        <v>4.4536183206999995</v>
      </c>
      <c r="D1513" s="90">
        <f t="shared" si="300"/>
        <v>0.55513354999999998</v>
      </c>
      <c r="E1513" s="90">
        <f t="shared" si="301"/>
        <v>1.7868265499999998</v>
      </c>
      <c r="F1513" s="91">
        <f t="shared" si="302"/>
        <v>0.26756662069999998</v>
      </c>
      <c r="G1513" s="192">
        <v>1.8440916000000001</v>
      </c>
      <c r="H1513" s="161">
        <v>1.2028291</v>
      </c>
      <c r="I1513" s="161">
        <v>0.43958557999999998</v>
      </c>
      <c r="J1513" s="161">
        <v>0.27796947999999999</v>
      </c>
      <c r="K1513" s="161">
        <v>0.15494780999999999</v>
      </c>
      <c r="L1513" s="161">
        <v>0.12221625999999999</v>
      </c>
      <c r="M1513" s="161">
        <v>0.14441187</v>
      </c>
      <c r="N1513" s="161">
        <v>0.14788670000000001</v>
      </c>
      <c r="O1513" s="161">
        <v>0.12397859999999999</v>
      </c>
      <c r="P1513" s="161">
        <v>0</v>
      </c>
      <c r="Q1513" s="161">
        <v>2.0632583000000002E-3</v>
      </c>
      <c r="R1513" s="161">
        <v>-6.3619376E-3</v>
      </c>
      <c r="T1513" s="89">
        <f t="shared" si="303"/>
        <v>15.897341379310344</v>
      </c>
    </row>
    <row r="1514" spans="1:20">
      <c r="A1514" s="29" t="s">
        <v>52</v>
      </c>
      <c r="B1514" s="194" t="s">
        <v>4325</v>
      </c>
      <c r="C1514" s="87">
        <f t="shared" si="299"/>
        <v>3.1101715448</v>
      </c>
      <c r="D1514" s="90">
        <f t="shared" si="300"/>
        <v>0.45889526599999997</v>
      </c>
      <c r="E1514" s="90">
        <f t="shared" si="301"/>
        <v>1.378761256</v>
      </c>
      <c r="F1514" s="91">
        <f t="shared" si="302"/>
        <v>0.16834092279999999</v>
      </c>
      <c r="G1514" s="192">
        <v>1.1041741</v>
      </c>
      <c r="H1514" s="161">
        <v>0.86279563000000004</v>
      </c>
      <c r="I1514" s="161">
        <v>0.44735967999999998</v>
      </c>
      <c r="J1514" s="161">
        <v>0.30481599999999998</v>
      </c>
      <c r="K1514" s="161">
        <v>8.4842242999999998E-2</v>
      </c>
      <c r="L1514" s="161">
        <v>6.9237022999999995E-2</v>
      </c>
      <c r="M1514" s="161">
        <v>6.8605946000000001E-2</v>
      </c>
      <c r="N1514" s="161">
        <v>7.2209529999999994E-2</v>
      </c>
      <c r="O1514" s="161">
        <v>6.5755534000000004E-2</v>
      </c>
      <c r="P1514" s="161">
        <v>0</v>
      </c>
      <c r="Q1514" s="161">
        <v>1.0598818E-3</v>
      </c>
      <c r="R1514" s="161">
        <v>2.9315977E-2</v>
      </c>
      <c r="T1514" s="89">
        <f t="shared" si="303"/>
        <v>9.5187422413793108</v>
      </c>
    </row>
    <row r="1515" spans="1:20">
      <c r="A1515" s="29" t="s">
        <v>52</v>
      </c>
      <c r="B1515" s="194" t="s">
        <v>4326</v>
      </c>
      <c r="C1515" s="87">
        <f t="shared" si="299"/>
        <v>2.7938767691000002</v>
      </c>
      <c r="D1515" s="90">
        <f t="shared" si="300"/>
        <v>0.36940491000000003</v>
      </c>
      <c r="E1515" s="90">
        <f t="shared" si="301"/>
        <v>1.0143881000000001</v>
      </c>
      <c r="F1515" s="91">
        <f t="shared" si="302"/>
        <v>0.1766710591</v>
      </c>
      <c r="G1515" s="192">
        <v>1.2334126999999999</v>
      </c>
      <c r="H1515" s="161">
        <v>0.52702002000000003</v>
      </c>
      <c r="I1515" s="161">
        <v>0.34465642000000002</v>
      </c>
      <c r="J1515" s="161">
        <v>0.17469920999999999</v>
      </c>
      <c r="K1515" s="161">
        <v>0.10761171</v>
      </c>
      <c r="L1515" s="161">
        <v>8.7093989999999996E-2</v>
      </c>
      <c r="M1515" s="161">
        <v>0.14271165999999999</v>
      </c>
      <c r="N1515" s="161">
        <v>8.2749987999999997E-2</v>
      </c>
      <c r="O1515" s="161">
        <v>8.8727363000000004E-2</v>
      </c>
      <c r="P1515" s="161">
        <v>0</v>
      </c>
      <c r="Q1515" s="161">
        <v>1.5890482000000001E-3</v>
      </c>
      <c r="R1515" s="161">
        <v>3.6046598999999999E-3</v>
      </c>
      <c r="T1515" s="89">
        <f t="shared" si="303"/>
        <v>10.632868103448274</v>
      </c>
    </row>
    <row r="1516" spans="1:20">
      <c r="A1516" s="29" t="s">
        <v>52</v>
      </c>
      <c r="B1516" s="194" t="s">
        <v>4327</v>
      </c>
      <c r="C1516" s="87">
        <f t="shared" si="299"/>
        <v>1.9930301043999998</v>
      </c>
      <c r="D1516" s="90">
        <f t="shared" si="300"/>
        <v>0.23265689000000001</v>
      </c>
      <c r="E1516" s="90">
        <f t="shared" si="301"/>
        <v>0.89794251000000003</v>
      </c>
      <c r="F1516" s="91">
        <f t="shared" si="302"/>
        <v>0.1373985244</v>
      </c>
      <c r="G1516" s="192">
        <v>0.72503218000000003</v>
      </c>
      <c r="H1516" s="161">
        <v>0.47894377999999999</v>
      </c>
      <c r="I1516" s="161">
        <v>0.29394530000000002</v>
      </c>
      <c r="J1516" s="161">
        <v>0.11337108</v>
      </c>
      <c r="K1516" s="161">
        <v>6.1454821E-2</v>
      </c>
      <c r="L1516" s="161">
        <v>5.7830988999999999E-2</v>
      </c>
      <c r="M1516" s="161">
        <v>0.12505342999999999</v>
      </c>
      <c r="N1516" s="161">
        <v>5.1528781000000003E-2</v>
      </c>
      <c r="O1516" s="161">
        <v>6.0975095999999999E-2</v>
      </c>
      <c r="P1516" s="161">
        <v>0</v>
      </c>
      <c r="Q1516" s="161">
        <v>1.0068064E-3</v>
      </c>
      <c r="R1516" s="161">
        <v>2.3887841E-2</v>
      </c>
      <c r="T1516" s="89">
        <f t="shared" si="303"/>
        <v>6.2502774137931034</v>
      </c>
    </row>
    <row r="1517" spans="1:20">
      <c r="A1517" s="29" t="s">
        <v>52</v>
      </c>
      <c r="B1517" s="194" t="s">
        <v>4328</v>
      </c>
      <c r="C1517" s="87">
        <f t="shared" si="299"/>
        <v>2.6092452884999999</v>
      </c>
      <c r="D1517" s="90">
        <f t="shared" si="300"/>
        <v>0.31141659700000002</v>
      </c>
      <c r="E1517" s="90">
        <f t="shared" si="301"/>
        <v>1.1403245399999999</v>
      </c>
      <c r="F1517" s="91">
        <f t="shared" si="302"/>
        <v>0.1778583715</v>
      </c>
      <c r="G1517" s="192">
        <v>0.97964578000000002</v>
      </c>
      <c r="H1517" s="161">
        <v>0.60450272999999999</v>
      </c>
      <c r="I1517" s="161">
        <v>0.37801316000000001</v>
      </c>
      <c r="J1517" s="161">
        <v>0.15204840999999999</v>
      </c>
      <c r="K1517" s="161">
        <v>8.2980968000000002E-2</v>
      </c>
      <c r="L1517" s="161">
        <v>7.6387219000000006E-2</v>
      </c>
      <c r="M1517" s="161">
        <v>0.15780864999999999</v>
      </c>
      <c r="N1517" s="161">
        <v>6.9852365E-2</v>
      </c>
      <c r="O1517" s="161">
        <v>8.0348857999999995E-2</v>
      </c>
      <c r="P1517" s="161">
        <v>0</v>
      </c>
      <c r="Q1517" s="161">
        <v>1.3302785E-3</v>
      </c>
      <c r="R1517" s="161">
        <v>2.6326869999999999E-2</v>
      </c>
      <c r="T1517" s="89">
        <f t="shared" si="303"/>
        <v>8.4452222413793105</v>
      </c>
    </row>
    <row r="1518" spans="1:20">
      <c r="A1518" s="29" t="s">
        <v>52</v>
      </c>
      <c r="B1518" s="194" t="s">
        <v>4329</v>
      </c>
      <c r="C1518" s="87">
        <f t="shared" si="299"/>
        <v>2.5987762434000001</v>
      </c>
      <c r="D1518" s="90">
        <f t="shared" si="300"/>
        <v>0.31322812700000002</v>
      </c>
      <c r="E1518" s="90">
        <f t="shared" si="301"/>
        <v>1.1199418400000001</v>
      </c>
      <c r="F1518" s="91">
        <f t="shared" si="302"/>
        <v>0.17623809640000002</v>
      </c>
      <c r="G1518" s="192">
        <v>0.98936818000000004</v>
      </c>
      <c r="H1518" s="161">
        <v>0.59197655000000005</v>
      </c>
      <c r="I1518" s="161">
        <v>0.37343994000000003</v>
      </c>
      <c r="J1518" s="161">
        <v>0.15306386999999999</v>
      </c>
      <c r="K1518" s="161">
        <v>8.3780481000000004E-2</v>
      </c>
      <c r="L1518" s="161">
        <v>7.6383776E-2</v>
      </c>
      <c r="M1518" s="161">
        <v>0.15452535000000001</v>
      </c>
      <c r="N1518" s="161">
        <v>7.0644651000000003E-2</v>
      </c>
      <c r="O1518" s="161">
        <v>8.0260198000000005E-2</v>
      </c>
      <c r="P1518" s="161">
        <v>0</v>
      </c>
      <c r="Q1518" s="161">
        <v>1.3304044E-3</v>
      </c>
      <c r="R1518" s="161">
        <v>2.4002842999999999E-2</v>
      </c>
      <c r="T1518" s="89">
        <f t="shared" si="303"/>
        <v>8.5290360344827594</v>
      </c>
    </row>
    <row r="1519" spans="1:20">
      <c r="A1519" s="29" t="s">
        <v>52</v>
      </c>
      <c r="B1519" s="194" t="s">
        <v>4330</v>
      </c>
      <c r="C1519" s="87">
        <f t="shared" si="299"/>
        <v>2.6519961167000003</v>
      </c>
      <c r="D1519" s="90">
        <f t="shared" si="300"/>
        <v>0.372149697</v>
      </c>
      <c r="E1519" s="90">
        <f t="shared" si="301"/>
        <v>0.83944795000000005</v>
      </c>
      <c r="F1519" s="91">
        <f t="shared" si="302"/>
        <v>0.16506046970000002</v>
      </c>
      <c r="G1519" s="192">
        <v>1.2753380000000001</v>
      </c>
      <c r="H1519" s="161">
        <v>0.41586888</v>
      </c>
      <c r="I1519" s="161">
        <v>0.30991598999999997</v>
      </c>
      <c r="J1519" s="161">
        <v>0.17919144000000001</v>
      </c>
      <c r="K1519" s="161">
        <v>0.11081466</v>
      </c>
      <c r="L1519" s="161">
        <v>8.2143596999999999E-2</v>
      </c>
      <c r="M1519" s="161">
        <v>0.11366308</v>
      </c>
      <c r="N1519" s="161">
        <v>9.1650236999999996E-2</v>
      </c>
      <c r="O1519" s="161">
        <v>8.6734521999999994E-2</v>
      </c>
      <c r="P1519" s="161">
        <v>0</v>
      </c>
      <c r="Q1519" s="161">
        <v>1.5404896999999999E-3</v>
      </c>
      <c r="R1519" s="161">
        <v>-1.4864779E-2</v>
      </c>
      <c r="T1519" s="89">
        <f t="shared" si="303"/>
        <v>10.994293103448276</v>
      </c>
    </row>
    <row r="1520" spans="1:20">
      <c r="A1520" s="29" t="s">
        <v>52</v>
      </c>
      <c r="B1520" s="194" t="s">
        <v>4331</v>
      </c>
      <c r="C1520" s="87">
        <f t="shared" si="299"/>
        <v>2.7380132070000003</v>
      </c>
      <c r="D1520" s="90">
        <f t="shared" si="300"/>
        <v>0.36021227</v>
      </c>
      <c r="E1520" s="90">
        <f t="shared" si="301"/>
        <v>1.02710959</v>
      </c>
      <c r="F1520" s="91">
        <f t="shared" si="302"/>
        <v>0.17056374699999999</v>
      </c>
      <c r="G1520" s="192">
        <v>1.1801276000000001</v>
      </c>
      <c r="H1520" s="161">
        <v>0.53912247000000002</v>
      </c>
      <c r="I1520" s="161">
        <v>0.34484790999999998</v>
      </c>
      <c r="J1520" s="161">
        <v>0.17100193999999999</v>
      </c>
      <c r="K1520" s="161">
        <v>0.10161669</v>
      </c>
      <c r="L1520" s="161">
        <v>8.759364E-2</v>
      </c>
      <c r="M1520" s="161">
        <v>0.14313920999999999</v>
      </c>
      <c r="N1520" s="161">
        <v>7.5813099999999994E-2</v>
      </c>
      <c r="O1520" s="161">
        <v>8.5800504E-2</v>
      </c>
      <c r="P1520" s="161">
        <v>0</v>
      </c>
      <c r="Q1520" s="161">
        <v>1.5186446E-3</v>
      </c>
      <c r="R1520" s="161">
        <v>7.4314984000000001E-3</v>
      </c>
      <c r="T1520" s="89">
        <f t="shared" si="303"/>
        <v>10.173513793103448</v>
      </c>
    </row>
    <row r="1521" spans="1:20">
      <c r="A1521" s="29" t="s">
        <v>52</v>
      </c>
      <c r="B1521" s="194" t="s">
        <v>4332</v>
      </c>
      <c r="C1521" s="87">
        <f t="shared" si="299"/>
        <v>2.5435364829000005</v>
      </c>
      <c r="D1521" s="90">
        <f t="shared" si="300"/>
        <v>0.322023693</v>
      </c>
      <c r="E1521" s="90">
        <f t="shared" si="301"/>
        <v>1.0163325900000002</v>
      </c>
      <c r="F1521" s="91">
        <f t="shared" si="302"/>
        <v>0.16791469989999999</v>
      </c>
      <c r="G1521" s="192">
        <v>1.0372655</v>
      </c>
      <c r="H1521" s="161">
        <v>0.52839981000000003</v>
      </c>
      <c r="I1521" s="161">
        <v>0.35007121000000002</v>
      </c>
      <c r="J1521" s="161">
        <v>0.15801676000000001</v>
      </c>
      <c r="K1521" s="161">
        <v>8.7716854999999996E-2</v>
      </c>
      <c r="L1521" s="161">
        <v>7.6290077999999997E-2</v>
      </c>
      <c r="M1521" s="161">
        <v>0.13786156999999999</v>
      </c>
      <c r="N1521" s="161">
        <v>7.4557814E-2</v>
      </c>
      <c r="O1521" s="161">
        <v>7.9734131E-2</v>
      </c>
      <c r="P1521" s="161">
        <v>0</v>
      </c>
      <c r="Q1521" s="161">
        <v>1.3297069E-3</v>
      </c>
      <c r="R1521" s="161">
        <v>1.2293048000000001E-2</v>
      </c>
      <c r="T1521" s="89">
        <f t="shared" si="303"/>
        <v>8.9419439655172397</v>
      </c>
    </row>
    <row r="1522" spans="1:20">
      <c r="A1522" s="29" t="s">
        <v>52</v>
      </c>
      <c r="B1522" s="194" t="s">
        <v>4333</v>
      </c>
      <c r="C1522" s="87">
        <f t="shared" si="299"/>
        <v>2.7594415834000001</v>
      </c>
      <c r="D1522" s="90">
        <f t="shared" si="300"/>
        <v>0.37835840399999998</v>
      </c>
      <c r="E1522" s="90">
        <f t="shared" si="301"/>
        <v>0.90881612000000001</v>
      </c>
      <c r="F1522" s="91">
        <f t="shared" si="302"/>
        <v>0.17462245940000001</v>
      </c>
      <c r="G1522" s="192">
        <v>1.2976445999999999</v>
      </c>
      <c r="H1522" s="161">
        <v>0.45714118999999998</v>
      </c>
      <c r="I1522" s="161">
        <v>0.32526513000000001</v>
      </c>
      <c r="J1522" s="161">
        <v>0.18015965</v>
      </c>
      <c r="K1522" s="161">
        <v>0.11392952000000001</v>
      </c>
      <c r="L1522" s="161">
        <v>8.4269233999999998E-2</v>
      </c>
      <c r="M1522" s="161">
        <v>0.12640979999999999</v>
      </c>
      <c r="N1522" s="161">
        <v>9.2631398000000004E-2</v>
      </c>
      <c r="O1522" s="161">
        <v>8.9837153000000003E-2</v>
      </c>
      <c r="P1522" s="161">
        <v>0</v>
      </c>
      <c r="Q1522" s="161">
        <v>1.6159054000000001E-3</v>
      </c>
      <c r="R1522" s="161">
        <v>-9.4619969999999998E-3</v>
      </c>
      <c r="T1522" s="89">
        <f t="shared" si="303"/>
        <v>11.186591379310343</v>
      </c>
    </row>
    <row r="1523" spans="1:20">
      <c r="A1523" s="29" t="s">
        <v>52</v>
      </c>
      <c r="B1523" s="194" t="s">
        <v>4334</v>
      </c>
      <c r="C1523" s="87">
        <f t="shared" si="299"/>
        <v>2.5137152148000004</v>
      </c>
      <c r="D1523" s="90">
        <f t="shared" si="300"/>
        <v>0.32794675799999995</v>
      </c>
      <c r="E1523" s="90">
        <f t="shared" si="301"/>
        <v>0.95433241000000002</v>
      </c>
      <c r="F1523" s="91">
        <f t="shared" si="302"/>
        <v>0.16307334680000002</v>
      </c>
      <c r="G1523" s="192">
        <v>1.0683627</v>
      </c>
      <c r="H1523" s="161">
        <v>0.49020133999999999</v>
      </c>
      <c r="I1523" s="161">
        <v>0.33628253000000002</v>
      </c>
      <c r="J1523" s="161">
        <v>0.16131443000000001</v>
      </c>
      <c r="K1523" s="161">
        <v>9.0276527999999995E-2</v>
      </c>
      <c r="L1523" s="161">
        <v>7.6355800000000001E-2</v>
      </c>
      <c r="M1523" s="161">
        <v>0.12784854000000001</v>
      </c>
      <c r="N1523" s="161">
        <v>7.7081969E-2</v>
      </c>
      <c r="O1523" s="161">
        <v>7.9539832000000005E-2</v>
      </c>
      <c r="P1523" s="161">
        <v>0</v>
      </c>
      <c r="Q1523" s="161">
        <v>1.3314271000000001E-3</v>
      </c>
      <c r="R1523" s="161">
        <v>5.1201186999999997E-3</v>
      </c>
      <c r="T1523" s="89">
        <f t="shared" si="303"/>
        <v>9.2100232758620688</v>
      </c>
    </row>
    <row r="1524" spans="1:20">
      <c r="A1524" s="29" t="s">
        <v>52</v>
      </c>
      <c r="B1524" s="194" t="s">
        <v>4335</v>
      </c>
      <c r="C1524" s="87">
        <f t="shared" si="299"/>
        <v>2.2390314260000004</v>
      </c>
      <c r="D1524" s="90">
        <f t="shared" si="300"/>
        <v>0.30077028500000003</v>
      </c>
      <c r="E1524" s="90">
        <f t="shared" si="301"/>
        <v>0.80763664499999999</v>
      </c>
      <c r="F1524" s="91">
        <f t="shared" si="302"/>
        <v>0.15608107600000001</v>
      </c>
      <c r="G1524" s="192">
        <v>0.97454342000000005</v>
      </c>
      <c r="H1524" s="161">
        <v>0.47529844999999998</v>
      </c>
      <c r="I1524" s="161">
        <v>0.24284691</v>
      </c>
      <c r="J1524" s="161">
        <v>0.15316967000000001</v>
      </c>
      <c r="K1524" s="161">
        <v>8.2348225999999997E-2</v>
      </c>
      <c r="L1524" s="161">
        <v>6.5252388999999994E-2</v>
      </c>
      <c r="M1524" s="161">
        <v>8.9491285000000004E-2</v>
      </c>
      <c r="N1524" s="161">
        <v>6.7869480999999995E-2</v>
      </c>
      <c r="O1524" s="161">
        <v>6.9149368000000003E-2</v>
      </c>
      <c r="P1524" s="161">
        <v>0</v>
      </c>
      <c r="Q1524" s="161">
        <v>1.1255410000000001E-3</v>
      </c>
      <c r="R1524" s="161">
        <v>1.7936686E-2</v>
      </c>
      <c r="T1524" s="89">
        <f t="shared" si="303"/>
        <v>8.4012363793103439</v>
      </c>
    </row>
    <row r="1525" spans="1:20">
      <c r="A1525" s="29" t="s">
        <v>52</v>
      </c>
      <c r="B1525" s="194" t="s">
        <v>4336</v>
      </c>
      <c r="C1525" s="87">
        <f t="shared" si="299"/>
        <v>2.5799010002</v>
      </c>
      <c r="D1525" s="90">
        <f t="shared" si="300"/>
        <v>0.28980877100000002</v>
      </c>
      <c r="E1525" s="90">
        <f t="shared" si="301"/>
        <v>1.1891208900000001</v>
      </c>
      <c r="F1525" s="91">
        <f t="shared" si="302"/>
        <v>0.2171642892</v>
      </c>
      <c r="G1525" s="192">
        <v>0.88380705000000004</v>
      </c>
      <c r="H1525" s="161">
        <v>0.66022610999999998</v>
      </c>
      <c r="I1525" s="161">
        <v>0.36104083999999997</v>
      </c>
      <c r="J1525" s="161">
        <v>0.13987454999999999</v>
      </c>
      <c r="K1525" s="161">
        <v>7.6310269999999999E-2</v>
      </c>
      <c r="L1525" s="161">
        <v>7.3623951000000007E-2</v>
      </c>
      <c r="M1525" s="161">
        <v>0.16785394000000001</v>
      </c>
      <c r="N1525" s="161">
        <v>0.11321446</v>
      </c>
      <c r="O1525" s="161">
        <v>7.3651115000000003E-2</v>
      </c>
      <c r="P1525" s="161">
        <v>0</v>
      </c>
      <c r="Q1525" s="161">
        <v>1.2313132E-3</v>
      </c>
      <c r="R1525" s="161">
        <v>2.9067401E-2</v>
      </c>
      <c r="T1525" s="89">
        <f t="shared" si="303"/>
        <v>7.619026293103448</v>
      </c>
    </row>
    <row r="1526" spans="1:20">
      <c r="A1526" s="29" t="s">
        <v>52</v>
      </c>
      <c r="B1526" s="194" t="s">
        <v>4337</v>
      </c>
      <c r="C1526" s="87">
        <f t="shared" si="299"/>
        <v>2.1728945848800003</v>
      </c>
      <c r="D1526" s="90">
        <f t="shared" si="300"/>
        <v>0.20763752600000002</v>
      </c>
      <c r="E1526" s="90">
        <f t="shared" si="301"/>
        <v>1.0767662500000001</v>
      </c>
      <c r="F1526" s="91">
        <f t="shared" si="302"/>
        <v>0.33269026888000003</v>
      </c>
      <c r="G1526" s="192">
        <v>0.55580054000000001</v>
      </c>
      <c r="H1526" s="161">
        <v>0.70156494000000003</v>
      </c>
      <c r="I1526" s="161">
        <v>0.21758235000000001</v>
      </c>
      <c r="J1526" s="161">
        <v>9.7232875999999996E-2</v>
      </c>
      <c r="K1526" s="161">
        <v>5.3044196000000002E-2</v>
      </c>
      <c r="L1526" s="161">
        <v>5.7360453999999998E-2</v>
      </c>
      <c r="M1526" s="161">
        <v>0.15761896</v>
      </c>
      <c r="N1526" s="161">
        <v>0.2749316</v>
      </c>
      <c r="O1526" s="161">
        <v>4.1216874000000001E-2</v>
      </c>
      <c r="P1526" s="161">
        <v>0</v>
      </c>
      <c r="Q1526" s="161">
        <v>7.4456288E-4</v>
      </c>
      <c r="R1526" s="161">
        <v>1.5797232000000001E-2</v>
      </c>
      <c r="T1526" s="89">
        <f t="shared" si="303"/>
        <v>4.791383965517241</v>
      </c>
    </row>
    <row r="1527" spans="1:20">
      <c r="A1527" s="29" t="s">
        <v>52</v>
      </c>
      <c r="B1527" s="194" t="s">
        <v>4338</v>
      </c>
      <c r="C1527" s="87">
        <f t="shared" si="299"/>
        <v>0.54902462281999997</v>
      </c>
      <c r="D1527" s="90">
        <f t="shared" si="300"/>
        <v>5.2308238999999999E-2</v>
      </c>
      <c r="E1527" s="90">
        <f t="shared" si="301"/>
        <v>0.25698859800000001</v>
      </c>
      <c r="F1527" s="91">
        <f t="shared" si="302"/>
        <v>7.4320955820000006E-2</v>
      </c>
      <c r="G1527" s="192">
        <v>0.16540683</v>
      </c>
      <c r="H1527" s="161">
        <v>0.18166977000000001</v>
      </c>
      <c r="I1527" s="161">
        <v>4.7273449000000002E-2</v>
      </c>
      <c r="J1527" s="161">
        <v>2.6626831E-2</v>
      </c>
      <c r="K1527" s="161">
        <v>1.3848811000000001E-2</v>
      </c>
      <c r="L1527" s="161">
        <v>1.1832597E-2</v>
      </c>
      <c r="M1527" s="161">
        <v>2.8045378999999999E-2</v>
      </c>
      <c r="N1527" s="161">
        <v>5.8069836E-2</v>
      </c>
      <c r="O1527" s="161">
        <v>1.1169528999999999E-2</v>
      </c>
      <c r="P1527" s="161">
        <v>0</v>
      </c>
      <c r="Q1527" s="161">
        <v>1.7613732000000001E-4</v>
      </c>
      <c r="R1527" s="161">
        <v>4.9054535000000003E-3</v>
      </c>
      <c r="T1527" s="89">
        <f t="shared" si="303"/>
        <v>1.4259209482758621</v>
      </c>
    </row>
    <row r="1528" spans="1:20">
      <c r="A1528" s="29" t="s">
        <v>52</v>
      </c>
      <c r="B1528" s="194" t="s">
        <v>4339</v>
      </c>
      <c r="C1528" s="87">
        <f t="shared" si="299"/>
        <v>4.2175255734999997</v>
      </c>
      <c r="D1528" s="90">
        <f t="shared" si="300"/>
        <v>0.55300068599999996</v>
      </c>
      <c r="E1528" s="90">
        <f t="shared" si="301"/>
        <v>2.1500551099999998</v>
      </c>
      <c r="F1528" s="91">
        <f t="shared" si="302"/>
        <v>0.21021277750000003</v>
      </c>
      <c r="G1528" s="192">
        <v>1.304257</v>
      </c>
      <c r="H1528" s="161">
        <v>1.5271313</v>
      </c>
      <c r="I1528" s="161">
        <v>0.52639197999999998</v>
      </c>
      <c r="J1528" s="161">
        <v>0.37407652000000002</v>
      </c>
      <c r="K1528" s="161">
        <v>9.9762727999999995E-2</v>
      </c>
      <c r="L1528" s="161">
        <v>7.9161438000000001E-2</v>
      </c>
      <c r="M1528" s="161">
        <v>9.6531829999999999E-2</v>
      </c>
      <c r="N1528" s="161">
        <v>8.6892464000000003E-2</v>
      </c>
      <c r="O1528" s="161">
        <v>8.5293160000000007E-2</v>
      </c>
      <c r="P1528" s="161">
        <v>0</v>
      </c>
      <c r="Q1528" s="161">
        <v>1.2994154999999999E-3</v>
      </c>
      <c r="R1528" s="161">
        <v>3.6727738000000003E-2</v>
      </c>
      <c r="T1528" s="89">
        <f t="shared" si="303"/>
        <v>11.243594827586206</v>
      </c>
    </row>
    <row r="1529" spans="1:20">
      <c r="A1529" s="29" t="s">
        <v>52</v>
      </c>
      <c r="B1529" s="194" t="s">
        <v>4340</v>
      </c>
      <c r="C1529" s="87">
        <f t="shared" si="299"/>
        <v>3.4478265146000004</v>
      </c>
      <c r="D1529" s="90">
        <f t="shared" si="300"/>
        <v>0.63447543299999998</v>
      </c>
      <c r="E1529" s="90">
        <f t="shared" si="301"/>
        <v>1.5287899260000002</v>
      </c>
      <c r="F1529" s="91">
        <f t="shared" si="302"/>
        <v>0.17316565560000002</v>
      </c>
      <c r="G1529" s="192">
        <v>1.1113955</v>
      </c>
      <c r="H1529" s="161">
        <v>0.79019782999999999</v>
      </c>
      <c r="I1529" s="161">
        <v>0.66387627000000005</v>
      </c>
      <c r="J1529" s="161">
        <v>0.47502444999999999</v>
      </c>
      <c r="K1529" s="161">
        <v>8.8410410999999994E-2</v>
      </c>
      <c r="L1529" s="161">
        <v>7.1040571999999996E-2</v>
      </c>
      <c r="M1529" s="161">
        <v>7.4715825999999999E-2</v>
      </c>
      <c r="N1529" s="161">
        <v>7.9920435999999997E-2</v>
      </c>
      <c r="O1529" s="161">
        <v>6.7483706000000004E-2</v>
      </c>
      <c r="P1529" s="161">
        <v>0</v>
      </c>
      <c r="Q1529" s="161">
        <v>1.1348116000000001E-3</v>
      </c>
      <c r="R1529" s="161">
        <v>2.4626702E-2</v>
      </c>
      <c r="T1529" s="89">
        <f t="shared" si="303"/>
        <v>9.5809956896551718</v>
      </c>
    </row>
    <row r="1530" spans="1:20">
      <c r="A1530" s="29" t="s">
        <v>52</v>
      </c>
      <c r="B1530" s="194" t="s">
        <v>4341</v>
      </c>
      <c r="C1530" s="87">
        <f t="shared" si="299"/>
        <v>2.8245059344500003</v>
      </c>
      <c r="D1530" s="90">
        <f t="shared" si="300"/>
        <v>0.247097394</v>
      </c>
      <c r="E1530" s="90">
        <f t="shared" si="301"/>
        <v>1.3412143600000002</v>
      </c>
      <c r="F1530" s="91">
        <f t="shared" si="302"/>
        <v>0.45428589045000001</v>
      </c>
      <c r="G1530" s="192">
        <v>0.78190828999999995</v>
      </c>
      <c r="H1530" s="161">
        <v>0.99735596000000004</v>
      </c>
      <c r="I1530" s="161">
        <v>0.21566858</v>
      </c>
      <c r="J1530" s="161">
        <v>0.11903073</v>
      </c>
      <c r="K1530" s="161">
        <v>7.0556241000000006E-2</v>
      </c>
      <c r="L1530" s="161">
        <v>5.7510422999999998E-2</v>
      </c>
      <c r="M1530" s="161">
        <v>0.12818982000000001</v>
      </c>
      <c r="N1530" s="161">
        <v>0.37633148999999999</v>
      </c>
      <c r="O1530" s="161">
        <v>5.5179133999999998E-2</v>
      </c>
      <c r="P1530" s="161">
        <v>0</v>
      </c>
      <c r="Q1530" s="161">
        <v>8.7519045000000002E-4</v>
      </c>
      <c r="R1530" s="161">
        <v>2.1900076000000001E-2</v>
      </c>
      <c r="T1530" s="89">
        <f t="shared" si="303"/>
        <v>6.7405887068965509</v>
      </c>
    </row>
    <row r="1531" spans="1:20">
      <c r="A1531" s="29" t="s">
        <v>52</v>
      </c>
      <c r="B1531" s="194" t="s">
        <v>4342</v>
      </c>
      <c r="C1531" s="87">
        <f t="shared" si="299"/>
        <v>3.6282784141000004</v>
      </c>
      <c r="D1531" s="90">
        <f t="shared" si="300"/>
        <v>0.45351425099999998</v>
      </c>
      <c r="E1531" s="90">
        <f t="shared" si="301"/>
        <v>1.4430397500000001</v>
      </c>
      <c r="F1531" s="91">
        <f t="shared" si="302"/>
        <v>0.21781521309999999</v>
      </c>
      <c r="G1531" s="192">
        <v>1.5139092000000001</v>
      </c>
      <c r="H1531" s="161">
        <v>0.96615538000000001</v>
      </c>
      <c r="I1531" s="161">
        <v>0.35709785999999999</v>
      </c>
      <c r="J1531" s="161">
        <v>0.22591222999999999</v>
      </c>
      <c r="K1531" s="161">
        <v>0.12789534</v>
      </c>
      <c r="L1531" s="161">
        <v>9.9706681000000005E-2</v>
      </c>
      <c r="M1531" s="161">
        <v>0.11978651</v>
      </c>
      <c r="N1531" s="161">
        <v>0.12075054</v>
      </c>
      <c r="O1531" s="161">
        <v>0.10147734999999999</v>
      </c>
      <c r="P1531" s="161">
        <v>0</v>
      </c>
      <c r="Q1531" s="161">
        <v>1.708862E-3</v>
      </c>
      <c r="R1531" s="161">
        <v>-6.1215389E-3</v>
      </c>
      <c r="T1531" s="89">
        <f t="shared" si="303"/>
        <v>13.050941379310345</v>
      </c>
    </row>
    <row r="1532" spans="1:20">
      <c r="A1532" s="29" t="s">
        <v>52</v>
      </c>
      <c r="B1532" s="194" t="s">
        <v>4343</v>
      </c>
      <c r="C1532" s="87">
        <f t="shared" si="299"/>
        <v>2.4198124158700001</v>
      </c>
      <c r="D1532" s="90">
        <f t="shared" si="300"/>
        <v>0.27183392500000003</v>
      </c>
      <c r="E1532" s="90">
        <f t="shared" si="301"/>
        <v>1.1445527200000001</v>
      </c>
      <c r="F1532" s="91">
        <f t="shared" si="302"/>
        <v>0.29855813086999994</v>
      </c>
      <c r="G1532" s="192">
        <v>0.70486764000000002</v>
      </c>
      <c r="H1532" s="161">
        <v>0.74395482999999996</v>
      </c>
      <c r="I1532" s="161">
        <v>0.27024152000000001</v>
      </c>
      <c r="J1532" s="161">
        <v>0.15026906000000001</v>
      </c>
      <c r="K1532" s="161">
        <v>6.1963869999999997E-2</v>
      </c>
      <c r="L1532" s="161">
        <v>5.9600994999999997E-2</v>
      </c>
      <c r="M1532" s="161">
        <v>0.13035637</v>
      </c>
      <c r="N1532" s="161">
        <v>0.23297683999999999</v>
      </c>
      <c r="O1532" s="161">
        <v>4.7741279999999997E-2</v>
      </c>
      <c r="P1532" s="161">
        <v>0</v>
      </c>
      <c r="Q1532" s="161">
        <v>8.1995487000000001E-4</v>
      </c>
      <c r="R1532" s="161">
        <v>1.7020055999999999E-2</v>
      </c>
      <c r="T1532" s="89">
        <f t="shared" si="303"/>
        <v>6.0764451724137931</v>
      </c>
    </row>
    <row r="1534" spans="1:20">
      <c r="B1534" s="196" t="s">
        <v>4344</v>
      </c>
    </row>
    <row r="1535" spans="1:20">
      <c r="A1535" s="29" t="s">
        <v>52</v>
      </c>
      <c r="B1535" s="194" t="s">
        <v>4345</v>
      </c>
      <c r="C1535" s="87">
        <f t="shared" ref="C1535:C1570" si="304">D1535+E1535+F1535+G1535</f>
        <v>4.6524373100000002E-2</v>
      </c>
      <c r="D1535" s="90">
        <f t="shared" ref="D1535:D1570" si="305">J1535+K1535+L1535</f>
        <v>8.2337370999999993E-3</v>
      </c>
      <c r="E1535" s="90">
        <f t="shared" ref="E1535:E1570" si="306">H1535+I1535+M1535</f>
        <v>3.8290636000000003E-2</v>
      </c>
      <c r="F1535" s="91">
        <f t="shared" ref="F1535:F1570" si="307">N1535+IF(O1535="x",0,O1535)+IF(P1535="x",0,P1535)+IF(Q1535="x",0,Q1535)+R1535</f>
        <v>0</v>
      </c>
      <c r="G1535" s="192">
        <v>0</v>
      </c>
      <c r="H1535" s="161">
        <v>0</v>
      </c>
      <c r="I1535" s="161">
        <v>0</v>
      </c>
      <c r="J1535" s="161">
        <v>0</v>
      </c>
      <c r="K1535" s="161">
        <v>0</v>
      </c>
      <c r="L1535" s="161">
        <v>8.2337370999999993E-3</v>
      </c>
      <c r="M1535" s="161">
        <v>3.8290636000000003E-2</v>
      </c>
      <c r="N1535" s="161">
        <v>0</v>
      </c>
      <c r="O1535" s="161">
        <v>0</v>
      </c>
      <c r="P1535" s="161">
        <v>0</v>
      </c>
      <c r="Q1535" s="161">
        <v>0</v>
      </c>
      <c r="R1535" s="161">
        <v>0</v>
      </c>
      <c r="T1535" s="89">
        <f t="shared" ref="T1535:T1570" si="308">G1535/0.116</f>
        <v>0</v>
      </c>
    </row>
    <row r="1536" spans="1:20">
      <c r="A1536" s="29" t="s">
        <v>52</v>
      </c>
      <c r="B1536" s="194" t="s">
        <v>4346</v>
      </c>
      <c r="C1536" s="87">
        <f t="shared" si="304"/>
        <v>15.067833624539999</v>
      </c>
      <c r="D1536" s="90">
        <f t="shared" si="305"/>
        <v>7.7762453999999999E-4</v>
      </c>
      <c r="E1536" s="90">
        <f t="shared" si="306"/>
        <v>15.067055999999999</v>
      </c>
      <c r="F1536" s="91">
        <f t="shared" si="307"/>
        <v>0</v>
      </c>
      <c r="G1536" s="192">
        <v>0</v>
      </c>
      <c r="H1536" s="161">
        <v>0</v>
      </c>
      <c r="I1536" s="161">
        <v>0</v>
      </c>
      <c r="J1536" s="161">
        <v>0</v>
      </c>
      <c r="K1536" s="161">
        <v>0</v>
      </c>
      <c r="L1536" s="161">
        <v>7.7762453999999999E-4</v>
      </c>
      <c r="M1536" s="161">
        <v>15.067055999999999</v>
      </c>
      <c r="N1536" s="161">
        <v>0</v>
      </c>
      <c r="O1536" s="161">
        <v>0</v>
      </c>
      <c r="P1536" s="161">
        <v>0</v>
      </c>
      <c r="Q1536" s="161">
        <v>0</v>
      </c>
      <c r="R1536" s="161">
        <v>0</v>
      </c>
      <c r="T1536" s="89">
        <f t="shared" si="308"/>
        <v>0</v>
      </c>
    </row>
    <row r="1537" spans="1:20">
      <c r="A1537" s="29" t="s">
        <v>52</v>
      </c>
      <c r="B1537" s="194" t="s">
        <v>4347</v>
      </c>
      <c r="C1537" s="87">
        <f t="shared" si="304"/>
        <v>15.062708420329999</v>
      </c>
      <c r="D1537" s="90">
        <f t="shared" si="305"/>
        <v>7.1842032999999998E-4</v>
      </c>
      <c r="E1537" s="90">
        <f t="shared" si="306"/>
        <v>15.06199</v>
      </c>
      <c r="F1537" s="91">
        <f t="shared" si="307"/>
        <v>0</v>
      </c>
      <c r="G1537" s="192">
        <v>0</v>
      </c>
      <c r="H1537" s="161">
        <v>0</v>
      </c>
      <c r="I1537" s="161">
        <v>0</v>
      </c>
      <c r="J1537" s="161">
        <v>0</v>
      </c>
      <c r="K1537" s="161">
        <v>0</v>
      </c>
      <c r="L1537" s="161">
        <v>7.1842032999999998E-4</v>
      </c>
      <c r="M1537" s="161">
        <v>15.06199</v>
      </c>
      <c r="N1537" s="161">
        <v>0</v>
      </c>
      <c r="O1537" s="161">
        <v>0</v>
      </c>
      <c r="P1537" s="161">
        <v>0</v>
      </c>
      <c r="Q1537" s="161">
        <v>0</v>
      </c>
      <c r="R1537" s="161">
        <v>0</v>
      </c>
      <c r="T1537" s="89">
        <f t="shared" si="308"/>
        <v>0</v>
      </c>
    </row>
    <row r="1538" spans="1:20">
      <c r="A1538" s="29" t="s">
        <v>52</v>
      </c>
      <c r="B1538" s="194" t="s">
        <v>4348</v>
      </c>
      <c r="C1538" s="87">
        <f t="shared" si="304"/>
        <v>3.6970918999999999E-3</v>
      </c>
      <c r="D1538" s="90">
        <f t="shared" si="305"/>
        <v>2.07736E-4</v>
      </c>
      <c r="E1538" s="90">
        <f t="shared" si="306"/>
        <v>3.4893558999999998E-3</v>
      </c>
      <c r="F1538" s="91">
        <f t="shared" si="307"/>
        <v>0</v>
      </c>
      <c r="G1538" s="192">
        <v>0</v>
      </c>
      <c r="H1538" s="161">
        <v>0</v>
      </c>
      <c r="I1538" s="161">
        <v>0</v>
      </c>
      <c r="J1538" s="161">
        <v>0</v>
      </c>
      <c r="K1538" s="161">
        <v>0</v>
      </c>
      <c r="L1538" s="161">
        <v>2.07736E-4</v>
      </c>
      <c r="M1538" s="161">
        <v>3.4893558999999998E-3</v>
      </c>
      <c r="N1538" s="161">
        <v>0</v>
      </c>
      <c r="O1538" s="161">
        <v>0</v>
      </c>
      <c r="P1538" s="161">
        <v>0</v>
      </c>
      <c r="Q1538" s="161">
        <v>0</v>
      </c>
      <c r="R1538" s="161">
        <v>0</v>
      </c>
      <c r="T1538" s="89">
        <f t="shared" si="308"/>
        <v>0</v>
      </c>
    </row>
    <row r="1539" spans="1:20">
      <c r="A1539" s="29" t="s">
        <v>52</v>
      </c>
      <c r="B1539" s="194" t="s">
        <v>4349</v>
      </c>
      <c r="C1539" s="87">
        <f t="shared" si="304"/>
        <v>1.063401389E-2</v>
      </c>
      <c r="D1539" s="90">
        <f t="shared" si="305"/>
        <v>4.7891288999999998E-4</v>
      </c>
      <c r="E1539" s="90">
        <f t="shared" si="306"/>
        <v>1.0155101E-2</v>
      </c>
      <c r="F1539" s="91">
        <f t="shared" si="307"/>
        <v>0</v>
      </c>
      <c r="G1539" s="192">
        <v>0</v>
      </c>
      <c r="H1539" s="161">
        <v>0</v>
      </c>
      <c r="I1539" s="161">
        <v>0</v>
      </c>
      <c r="J1539" s="161">
        <v>0</v>
      </c>
      <c r="K1539" s="161">
        <v>0</v>
      </c>
      <c r="L1539" s="161">
        <v>4.7891288999999998E-4</v>
      </c>
      <c r="M1539" s="161">
        <v>1.0155101E-2</v>
      </c>
      <c r="N1539" s="161">
        <v>0</v>
      </c>
      <c r="O1539" s="161">
        <v>0</v>
      </c>
      <c r="P1539" s="161">
        <v>0</v>
      </c>
      <c r="Q1539" s="161">
        <v>0</v>
      </c>
      <c r="R1539" s="161">
        <v>0</v>
      </c>
      <c r="T1539" s="89">
        <f t="shared" si="308"/>
        <v>0</v>
      </c>
    </row>
    <row r="1540" spans="1:20">
      <c r="A1540" s="29" t="s">
        <v>52</v>
      </c>
      <c r="B1540" s="194" t="s">
        <v>4350</v>
      </c>
      <c r="C1540" s="87">
        <f t="shared" si="304"/>
        <v>0.101100229</v>
      </c>
      <c r="D1540" s="90">
        <f t="shared" si="305"/>
        <v>7.7546890000000004E-3</v>
      </c>
      <c r="E1540" s="90">
        <f t="shared" si="306"/>
        <v>9.3345540000000005E-2</v>
      </c>
      <c r="F1540" s="91">
        <f t="shared" si="307"/>
        <v>0</v>
      </c>
      <c r="G1540" s="192">
        <v>0</v>
      </c>
      <c r="H1540" s="161">
        <v>0</v>
      </c>
      <c r="I1540" s="161">
        <v>0</v>
      </c>
      <c r="J1540" s="161">
        <v>0</v>
      </c>
      <c r="K1540" s="161">
        <v>0</v>
      </c>
      <c r="L1540" s="161">
        <v>7.7546890000000004E-3</v>
      </c>
      <c r="M1540" s="161">
        <v>9.3345540000000005E-2</v>
      </c>
      <c r="N1540" s="161">
        <v>0</v>
      </c>
      <c r="O1540" s="161">
        <v>0</v>
      </c>
      <c r="P1540" s="161">
        <v>0</v>
      </c>
      <c r="Q1540" s="161">
        <v>0</v>
      </c>
      <c r="R1540" s="161">
        <v>0</v>
      </c>
      <c r="T1540" s="89">
        <f t="shared" si="308"/>
        <v>0</v>
      </c>
    </row>
    <row r="1541" spans="1:20">
      <c r="A1541" s="29" t="s">
        <v>52</v>
      </c>
      <c r="B1541" s="194" t="s">
        <v>4351</v>
      </c>
      <c r="C1541" s="87">
        <f t="shared" si="304"/>
        <v>3.4340830200000005E-2</v>
      </c>
      <c r="D1541" s="90">
        <f t="shared" si="305"/>
        <v>1.9047312000000001E-3</v>
      </c>
      <c r="E1541" s="90">
        <f t="shared" si="306"/>
        <v>3.2436099000000003E-2</v>
      </c>
      <c r="F1541" s="91">
        <f t="shared" si="307"/>
        <v>0</v>
      </c>
      <c r="G1541" s="192">
        <v>0</v>
      </c>
      <c r="H1541" s="161">
        <v>0</v>
      </c>
      <c r="I1541" s="161">
        <v>0</v>
      </c>
      <c r="J1541" s="161">
        <v>0</v>
      </c>
      <c r="K1541" s="161">
        <v>0</v>
      </c>
      <c r="L1541" s="161">
        <v>1.9047312000000001E-3</v>
      </c>
      <c r="M1541" s="161">
        <v>3.2436099000000003E-2</v>
      </c>
      <c r="N1541" s="161">
        <v>0</v>
      </c>
      <c r="O1541" s="161">
        <v>0</v>
      </c>
      <c r="P1541" s="161">
        <v>0</v>
      </c>
      <c r="Q1541" s="161">
        <v>0</v>
      </c>
      <c r="R1541" s="161">
        <v>0</v>
      </c>
      <c r="T1541" s="89">
        <f t="shared" si="308"/>
        <v>0</v>
      </c>
    </row>
    <row r="1542" spans="1:20">
      <c r="A1542" s="29" t="s">
        <v>52</v>
      </c>
      <c r="B1542" s="194" t="s">
        <v>4352</v>
      </c>
      <c r="C1542" s="87">
        <f t="shared" si="304"/>
        <v>2.8850489100000001E-2</v>
      </c>
      <c r="D1542" s="90">
        <f t="shared" si="305"/>
        <v>1.8213370999999999E-3</v>
      </c>
      <c r="E1542" s="90">
        <f t="shared" si="306"/>
        <v>2.7029152000000001E-2</v>
      </c>
      <c r="F1542" s="91">
        <f t="shared" si="307"/>
        <v>0</v>
      </c>
      <c r="G1542" s="192">
        <v>0</v>
      </c>
      <c r="H1542" s="161">
        <v>0</v>
      </c>
      <c r="I1542" s="161">
        <v>0</v>
      </c>
      <c r="J1542" s="161">
        <v>0</v>
      </c>
      <c r="K1542" s="161">
        <v>0</v>
      </c>
      <c r="L1542" s="161">
        <v>1.8213370999999999E-3</v>
      </c>
      <c r="M1542" s="161">
        <v>2.7029152000000001E-2</v>
      </c>
      <c r="N1542" s="161">
        <v>0</v>
      </c>
      <c r="O1542" s="161">
        <v>0</v>
      </c>
      <c r="P1542" s="161">
        <v>0</v>
      </c>
      <c r="Q1542" s="161">
        <v>0</v>
      </c>
      <c r="R1542" s="161">
        <v>0</v>
      </c>
      <c r="T1542" s="89">
        <f t="shared" si="308"/>
        <v>0</v>
      </c>
    </row>
    <row r="1543" spans="1:20">
      <c r="A1543" s="29" t="s">
        <v>52</v>
      </c>
      <c r="B1543" s="194" t="s">
        <v>4353</v>
      </c>
      <c r="C1543" s="87">
        <f t="shared" si="304"/>
        <v>12.79486908432</v>
      </c>
      <c r="D1543" s="90">
        <f t="shared" si="305"/>
        <v>9.1508431999999995E-4</v>
      </c>
      <c r="E1543" s="90">
        <f t="shared" si="306"/>
        <v>12.793953999999999</v>
      </c>
      <c r="F1543" s="91">
        <f t="shared" si="307"/>
        <v>0</v>
      </c>
      <c r="G1543" s="192">
        <v>0</v>
      </c>
      <c r="H1543" s="161">
        <v>0</v>
      </c>
      <c r="I1543" s="161">
        <v>0</v>
      </c>
      <c r="J1543" s="161">
        <v>0</v>
      </c>
      <c r="K1543" s="161">
        <v>0</v>
      </c>
      <c r="L1543" s="161">
        <v>9.1508431999999995E-4</v>
      </c>
      <c r="M1543" s="161">
        <v>12.793953999999999</v>
      </c>
      <c r="N1543" s="161">
        <v>0</v>
      </c>
      <c r="O1543" s="161">
        <v>0</v>
      </c>
      <c r="P1543" s="161">
        <v>0</v>
      </c>
      <c r="Q1543" s="161">
        <v>0</v>
      </c>
      <c r="R1543" s="161">
        <v>0</v>
      </c>
      <c r="T1543" s="89">
        <f t="shared" si="308"/>
        <v>0</v>
      </c>
    </row>
    <row r="1544" spans="1:20">
      <c r="A1544" s="29" t="s">
        <v>52</v>
      </c>
      <c r="B1544" s="194" t="s">
        <v>4354</v>
      </c>
      <c r="C1544" s="87">
        <f t="shared" si="304"/>
        <v>1.3185309000000001E-2</v>
      </c>
      <c r="D1544" s="90">
        <f t="shared" si="305"/>
        <v>3.3869800000000002E-4</v>
      </c>
      <c r="E1544" s="90">
        <f t="shared" si="306"/>
        <v>1.2846611000000001E-2</v>
      </c>
      <c r="F1544" s="91">
        <f t="shared" si="307"/>
        <v>0</v>
      </c>
      <c r="G1544" s="192">
        <v>0</v>
      </c>
      <c r="H1544" s="161">
        <v>0</v>
      </c>
      <c r="I1544" s="161">
        <v>0</v>
      </c>
      <c r="J1544" s="161">
        <v>0</v>
      </c>
      <c r="K1544" s="161">
        <v>0</v>
      </c>
      <c r="L1544" s="161">
        <v>3.3869800000000002E-4</v>
      </c>
      <c r="M1544" s="161">
        <v>1.2846611000000001E-2</v>
      </c>
      <c r="N1544" s="161">
        <v>0</v>
      </c>
      <c r="O1544" s="161">
        <v>0</v>
      </c>
      <c r="P1544" s="161">
        <v>0</v>
      </c>
      <c r="Q1544" s="161">
        <v>0</v>
      </c>
      <c r="R1544" s="161">
        <v>0</v>
      </c>
      <c r="T1544" s="89">
        <f t="shared" si="308"/>
        <v>0</v>
      </c>
    </row>
    <row r="1545" spans="1:20">
      <c r="A1545" s="29" t="s">
        <v>52</v>
      </c>
      <c r="B1545" s="194" t="s">
        <v>4355</v>
      </c>
      <c r="C1545" s="87">
        <f t="shared" si="304"/>
        <v>3.1885994299999998E-2</v>
      </c>
      <c r="D1545" s="90">
        <f t="shared" si="305"/>
        <v>3.0185812999999999E-3</v>
      </c>
      <c r="E1545" s="90">
        <f t="shared" si="306"/>
        <v>2.8867413000000001E-2</v>
      </c>
      <c r="F1545" s="91">
        <f t="shared" si="307"/>
        <v>0</v>
      </c>
      <c r="G1545" s="192">
        <v>0</v>
      </c>
      <c r="H1545" s="161">
        <v>0</v>
      </c>
      <c r="I1545" s="161">
        <v>0</v>
      </c>
      <c r="J1545" s="161">
        <v>0</v>
      </c>
      <c r="K1545" s="161">
        <v>0</v>
      </c>
      <c r="L1545" s="161">
        <v>3.0185812999999999E-3</v>
      </c>
      <c r="M1545" s="161">
        <v>2.8867413000000001E-2</v>
      </c>
      <c r="N1545" s="161">
        <v>0</v>
      </c>
      <c r="O1545" s="161">
        <v>0</v>
      </c>
      <c r="P1545" s="161">
        <v>0</v>
      </c>
      <c r="Q1545" s="161">
        <v>0</v>
      </c>
      <c r="R1545" s="161">
        <v>0</v>
      </c>
      <c r="T1545" s="89">
        <f t="shared" si="308"/>
        <v>0</v>
      </c>
    </row>
    <row r="1546" spans="1:20">
      <c r="A1546" s="29" t="s">
        <v>52</v>
      </c>
      <c r="B1546" s="194" t="s">
        <v>4356</v>
      </c>
      <c r="C1546" s="87">
        <f t="shared" si="304"/>
        <v>3.1885994299999998E-2</v>
      </c>
      <c r="D1546" s="90">
        <f t="shared" si="305"/>
        <v>3.0185812999999999E-3</v>
      </c>
      <c r="E1546" s="90">
        <f t="shared" si="306"/>
        <v>2.8867413000000001E-2</v>
      </c>
      <c r="F1546" s="91">
        <f t="shared" si="307"/>
        <v>0</v>
      </c>
      <c r="G1546" s="192">
        <v>0</v>
      </c>
      <c r="H1546" s="161">
        <v>0</v>
      </c>
      <c r="I1546" s="161">
        <v>0</v>
      </c>
      <c r="J1546" s="161">
        <v>0</v>
      </c>
      <c r="K1546" s="161">
        <v>0</v>
      </c>
      <c r="L1546" s="161">
        <v>3.0185812999999999E-3</v>
      </c>
      <c r="M1546" s="161">
        <v>2.8867413000000001E-2</v>
      </c>
      <c r="N1546" s="161">
        <v>0</v>
      </c>
      <c r="O1546" s="161">
        <v>0</v>
      </c>
      <c r="P1546" s="161">
        <v>0</v>
      </c>
      <c r="Q1546" s="161">
        <v>0</v>
      </c>
      <c r="R1546" s="161">
        <v>0</v>
      </c>
      <c r="T1546" s="89">
        <f t="shared" si="308"/>
        <v>0</v>
      </c>
    </row>
    <row r="1547" spans="1:20">
      <c r="A1547" s="29" t="s">
        <v>52</v>
      </c>
      <c r="B1547" s="194" t="s">
        <v>4357</v>
      </c>
      <c r="C1547" s="87">
        <f t="shared" si="304"/>
        <v>2.8322759700000002E-2</v>
      </c>
      <c r="D1547" s="90">
        <f t="shared" si="305"/>
        <v>5.3296827000000003E-3</v>
      </c>
      <c r="E1547" s="90">
        <f t="shared" si="306"/>
        <v>2.2993077000000001E-2</v>
      </c>
      <c r="F1547" s="91">
        <f t="shared" si="307"/>
        <v>0</v>
      </c>
      <c r="G1547" s="192">
        <v>0</v>
      </c>
      <c r="H1547" s="161">
        <v>0</v>
      </c>
      <c r="I1547" s="161">
        <v>0</v>
      </c>
      <c r="J1547" s="161">
        <v>0</v>
      </c>
      <c r="K1547" s="161">
        <v>0</v>
      </c>
      <c r="L1547" s="161">
        <v>5.3296827000000003E-3</v>
      </c>
      <c r="M1547" s="161">
        <v>2.2993077000000001E-2</v>
      </c>
      <c r="N1547" s="161">
        <v>0</v>
      </c>
      <c r="O1547" s="161">
        <v>0</v>
      </c>
      <c r="P1547" s="161">
        <v>0</v>
      </c>
      <c r="Q1547" s="161">
        <v>0</v>
      </c>
      <c r="R1547" s="161">
        <v>0</v>
      </c>
      <c r="T1547" s="89">
        <f t="shared" si="308"/>
        <v>0</v>
      </c>
    </row>
    <row r="1548" spans="1:20">
      <c r="A1548" s="29" t="s">
        <v>52</v>
      </c>
      <c r="B1548" s="194" t="s">
        <v>4358</v>
      </c>
      <c r="C1548" s="87">
        <f t="shared" si="304"/>
        <v>7.9379671999999998E-2</v>
      </c>
      <c r="D1548" s="90">
        <f t="shared" si="305"/>
        <v>2.6946860999999999E-2</v>
      </c>
      <c r="E1548" s="90">
        <f t="shared" si="306"/>
        <v>5.2432811000000003E-2</v>
      </c>
      <c r="F1548" s="91">
        <f t="shared" si="307"/>
        <v>0</v>
      </c>
      <c r="G1548" s="192">
        <v>0</v>
      </c>
      <c r="H1548" s="161">
        <v>0</v>
      </c>
      <c r="I1548" s="161">
        <v>0</v>
      </c>
      <c r="J1548" s="161">
        <v>0</v>
      </c>
      <c r="K1548" s="161">
        <v>0</v>
      </c>
      <c r="L1548" s="161">
        <v>2.6946860999999999E-2</v>
      </c>
      <c r="M1548" s="161">
        <v>5.2432811000000003E-2</v>
      </c>
      <c r="N1548" s="161">
        <v>0</v>
      </c>
      <c r="O1548" s="161">
        <v>0</v>
      </c>
      <c r="P1548" s="161">
        <v>0</v>
      </c>
      <c r="Q1548" s="161">
        <v>0</v>
      </c>
      <c r="R1548" s="161">
        <v>0</v>
      </c>
      <c r="T1548" s="89">
        <f t="shared" si="308"/>
        <v>0</v>
      </c>
    </row>
    <row r="1549" spans="1:20">
      <c r="A1549" s="29" t="s">
        <v>52</v>
      </c>
      <c r="B1549" s="194" t="s">
        <v>4359</v>
      </c>
      <c r="C1549" s="87">
        <f t="shared" si="304"/>
        <v>3.7093142999999995E-2</v>
      </c>
      <c r="D1549" s="90">
        <f t="shared" si="305"/>
        <v>3.6546999999999999E-3</v>
      </c>
      <c r="E1549" s="90">
        <f t="shared" si="306"/>
        <v>3.3438442999999998E-2</v>
      </c>
      <c r="F1549" s="91">
        <f t="shared" si="307"/>
        <v>0</v>
      </c>
      <c r="G1549" s="192">
        <v>0</v>
      </c>
      <c r="H1549" s="161">
        <v>0</v>
      </c>
      <c r="I1549" s="161">
        <v>0</v>
      </c>
      <c r="J1549" s="161">
        <v>0</v>
      </c>
      <c r="K1549" s="161">
        <v>0</v>
      </c>
      <c r="L1549" s="161">
        <v>3.6546999999999999E-3</v>
      </c>
      <c r="M1549" s="161">
        <v>3.3438442999999998E-2</v>
      </c>
      <c r="N1549" s="161">
        <v>0</v>
      </c>
      <c r="O1549" s="161">
        <v>0</v>
      </c>
      <c r="P1549" s="161">
        <v>0</v>
      </c>
      <c r="Q1549" s="161">
        <v>0</v>
      </c>
      <c r="R1549" s="161">
        <v>0</v>
      </c>
      <c r="T1549" s="89">
        <f t="shared" si="308"/>
        <v>0</v>
      </c>
    </row>
    <row r="1550" spans="1:20">
      <c r="A1550" s="29" t="s">
        <v>52</v>
      </c>
      <c r="B1550" s="194" t="s">
        <v>4360</v>
      </c>
      <c r="C1550" s="87">
        <f t="shared" si="304"/>
        <v>6.2548126999999995E-2</v>
      </c>
      <c r="D1550" s="90">
        <f t="shared" si="305"/>
        <v>6.3673200000000001E-3</v>
      </c>
      <c r="E1550" s="90">
        <f t="shared" si="306"/>
        <v>5.6180806999999999E-2</v>
      </c>
      <c r="F1550" s="91">
        <f t="shared" si="307"/>
        <v>0</v>
      </c>
      <c r="G1550" s="192">
        <v>0</v>
      </c>
      <c r="H1550" s="161">
        <v>0</v>
      </c>
      <c r="I1550" s="161">
        <v>0</v>
      </c>
      <c r="J1550" s="161">
        <v>0</v>
      </c>
      <c r="K1550" s="161">
        <v>0</v>
      </c>
      <c r="L1550" s="161">
        <v>6.3673200000000001E-3</v>
      </c>
      <c r="M1550" s="161">
        <v>5.6180806999999999E-2</v>
      </c>
      <c r="N1550" s="161">
        <v>0</v>
      </c>
      <c r="O1550" s="161">
        <v>0</v>
      </c>
      <c r="P1550" s="161">
        <v>0</v>
      </c>
      <c r="Q1550" s="161">
        <v>0</v>
      </c>
      <c r="R1550" s="161">
        <v>0</v>
      </c>
      <c r="T1550" s="89">
        <f t="shared" si="308"/>
        <v>0</v>
      </c>
    </row>
    <row r="1551" spans="1:20">
      <c r="A1551" s="29" t="s">
        <v>52</v>
      </c>
      <c r="B1551" s="194" t="s">
        <v>4361</v>
      </c>
      <c r="C1551" s="87">
        <f t="shared" si="304"/>
        <v>1.5615273299999999E-2</v>
      </c>
      <c r="D1551" s="90">
        <f t="shared" si="305"/>
        <v>3.3015733E-3</v>
      </c>
      <c r="E1551" s="90">
        <f t="shared" si="306"/>
        <v>1.23137E-2</v>
      </c>
      <c r="F1551" s="91">
        <f t="shared" si="307"/>
        <v>0</v>
      </c>
      <c r="G1551" s="192">
        <v>0</v>
      </c>
      <c r="H1551" s="161">
        <v>0</v>
      </c>
      <c r="I1551" s="161">
        <v>0</v>
      </c>
      <c r="J1551" s="161">
        <v>0</v>
      </c>
      <c r="K1551" s="161">
        <v>0</v>
      </c>
      <c r="L1551" s="161">
        <v>3.3015733E-3</v>
      </c>
      <c r="M1551" s="161">
        <v>1.23137E-2</v>
      </c>
      <c r="N1551" s="161">
        <v>0</v>
      </c>
      <c r="O1551" s="161">
        <v>0</v>
      </c>
      <c r="P1551" s="161">
        <v>0</v>
      </c>
      <c r="Q1551" s="161">
        <v>0</v>
      </c>
      <c r="R1551" s="161">
        <v>0</v>
      </c>
      <c r="T1551" s="89">
        <f t="shared" si="308"/>
        <v>0</v>
      </c>
    </row>
    <row r="1552" spans="1:20">
      <c r="A1552" s="29" t="s">
        <v>52</v>
      </c>
      <c r="B1552" s="194" t="s">
        <v>4362</v>
      </c>
      <c r="C1552" s="87">
        <f t="shared" si="304"/>
        <v>6.3544862300000005E-2</v>
      </c>
      <c r="D1552" s="90">
        <f t="shared" si="305"/>
        <v>9.1424463000000008E-3</v>
      </c>
      <c r="E1552" s="90">
        <f t="shared" si="306"/>
        <v>5.4402416000000002E-2</v>
      </c>
      <c r="F1552" s="91">
        <f t="shared" si="307"/>
        <v>0</v>
      </c>
      <c r="G1552" s="192">
        <v>0</v>
      </c>
      <c r="H1552" s="161">
        <v>0</v>
      </c>
      <c r="I1552" s="161">
        <v>0</v>
      </c>
      <c r="J1552" s="161">
        <v>0</v>
      </c>
      <c r="K1552" s="161">
        <v>0</v>
      </c>
      <c r="L1552" s="161">
        <v>9.1424463000000008E-3</v>
      </c>
      <c r="M1552" s="161">
        <v>5.4402416000000002E-2</v>
      </c>
      <c r="N1552" s="161">
        <v>0</v>
      </c>
      <c r="O1552" s="161">
        <v>0</v>
      </c>
      <c r="P1552" s="161">
        <v>0</v>
      </c>
      <c r="Q1552" s="161">
        <v>0</v>
      </c>
      <c r="R1552" s="161">
        <v>0</v>
      </c>
      <c r="T1552" s="89">
        <f t="shared" si="308"/>
        <v>0</v>
      </c>
    </row>
    <row r="1553" spans="1:20">
      <c r="A1553" s="29" t="s">
        <v>52</v>
      </c>
      <c r="B1553" s="194" t="s">
        <v>4363</v>
      </c>
      <c r="C1553" s="87">
        <f t="shared" si="304"/>
        <v>0.19601285000000002</v>
      </c>
      <c r="D1553" s="90">
        <f t="shared" si="305"/>
        <v>3.2016280000000001E-2</v>
      </c>
      <c r="E1553" s="90">
        <f t="shared" si="306"/>
        <v>0.16399657000000001</v>
      </c>
      <c r="F1553" s="91">
        <f t="shared" si="307"/>
        <v>0</v>
      </c>
      <c r="G1553" s="192">
        <v>0</v>
      </c>
      <c r="H1553" s="161">
        <v>0</v>
      </c>
      <c r="I1553" s="161">
        <v>0</v>
      </c>
      <c r="J1553" s="161">
        <v>0</v>
      </c>
      <c r="K1553" s="161">
        <v>0</v>
      </c>
      <c r="L1553" s="161">
        <v>3.2016280000000001E-2</v>
      </c>
      <c r="M1553" s="161">
        <v>0.16399657000000001</v>
      </c>
      <c r="N1553" s="161">
        <v>0</v>
      </c>
      <c r="O1553" s="161">
        <v>0</v>
      </c>
      <c r="P1553" s="161">
        <v>0</v>
      </c>
      <c r="Q1553" s="161">
        <v>0</v>
      </c>
      <c r="R1553" s="161">
        <v>0</v>
      </c>
      <c r="T1553" s="89">
        <f t="shared" si="308"/>
        <v>0</v>
      </c>
    </row>
    <row r="1554" spans="1:20">
      <c r="A1554" s="29" t="s">
        <v>52</v>
      </c>
      <c r="B1554" s="194" t="s">
        <v>4364</v>
      </c>
      <c r="C1554" s="87">
        <f t="shared" si="304"/>
        <v>0.2620458</v>
      </c>
      <c r="D1554" s="90">
        <f t="shared" si="305"/>
        <v>5.3271680000000002E-2</v>
      </c>
      <c r="E1554" s="90">
        <f t="shared" si="306"/>
        <v>0.20877412000000001</v>
      </c>
      <c r="F1554" s="91">
        <f t="shared" si="307"/>
        <v>0</v>
      </c>
      <c r="G1554" s="192">
        <v>0</v>
      </c>
      <c r="H1554" s="161">
        <v>0</v>
      </c>
      <c r="I1554" s="161">
        <v>0</v>
      </c>
      <c r="J1554" s="161">
        <v>0</v>
      </c>
      <c r="K1554" s="161">
        <v>0</v>
      </c>
      <c r="L1554" s="161">
        <v>5.3271680000000002E-2</v>
      </c>
      <c r="M1554" s="161">
        <v>0.20877412000000001</v>
      </c>
      <c r="N1554" s="161">
        <v>0</v>
      </c>
      <c r="O1554" s="161">
        <v>0</v>
      </c>
      <c r="P1554" s="161">
        <v>0</v>
      </c>
      <c r="Q1554" s="161">
        <v>0</v>
      </c>
      <c r="R1554" s="161">
        <v>0</v>
      </c>
      <c r="T1554" s="89">
        <f t="shared" si="308"/>
        <v>0</v>
      </c>
    </row>
    <row r="1555" spans="1:20">
      <c r="A1555" s="29" t="s">
        <v>52</v>
      </c>
      <c r="B1555" s="194" t="s">
        <v>4365</v>
      </c>
      <c r="C1555" s="87">
        <f t="shared" si="304"/>
        <v>0.243474199</v>
      </c>
      <c r="D1555" s="90">
        <f t="shared" si="305"/>
        <v>4.8477228999999997E-2</v>
      </c>
      <c r="E1555" s="90">
        <f t="shared" si="306"/>
        <v>0.19499696999999999</v>
      </c>
      <c r="F1555" s="91">
        <f t="shared" si="307"/>
        <v>0</v>
      </c>
      <c r="G1555" s="192">
        <v>0</v>
      </c>
      <c r="H1555" s="161">
        <v>0</v>
      </c>
      <c r="I1555" s="161">
        <v>0</v>
      </c>
      <c r="J1555" s="161">
        <v>0</v>
      </c>
      <c r="K1555" s="161">
        <v>0</v>
      </c>
      <c r="L1555" s="161">
        <v>4.8477228999999997E-2</v>
      </c>
      <c r="M1555" s="161">
        <v>0.19499696999999999</v>
      </c>
      <c r="N1555" s="161">
        <v>0</v>
      </c>
      <c r="O1555" s="161">
        <v>0</v>
      </c>
      <c r="P1555" s="161">
        <v>0</v>
      </c>
      <c r="Q1555" s="161">
        <v>0</v>
      </c>
      <c r="R1555" s="161">
        <v>0</v>
      </c>
      <c r="T1555" s="89">
        <f t="shared" si="308"/>
        <v>0</v>
      </c>
    </row>
    <row r="1556" spans="1:20">
      <c r="A1556" s="29" t="s">
        <v>52</v>
      </c>
      <c r="B1556" s="194" t="s">
        <v>4366</v>
      </c>
      <c r="C1556" s="87">
        <f t="shared" si="304"/>
        <v>0.23522015200000002</v>
      </c>
      <c r="D1556" s="90">
        <f t="shared" si="305"/>
        <v>4.6346362000000002E-2</v>
      </c>
      <c r="E1556" s="90">
        <f t="shared" si="306"/>
        <v>0.18887379000000001</v>
      </c>
      <c r="F1556" s="91">
        <f t="shared" si="307"/>
        <v>0</v>
      </c>
      <c r="G1556" s="192">
        <v>0</v>
      </c>
      <c r="H1556" s="161">
        <v>0</v>
      </c>
      <c r="I1556" s="161">
        <v>0</v>
      </c>
      <c r="J1556" s="161">
        <v>0</v>
      </c>
      <c r="K1556" s="161">
        <v>0</v>
      </c>
      <c r="L1556" s="161">
        <v>4.6346362000000002E-2</v>
      </c>
      <c r="M1556" s="161">
        <v>0.18887379000000001</v>
      </c>
      <c r="N1556" s="161">
        <v>0</v>
      </c>
      <c r="O1556" s="161">
        <v>0</v>
      </c>
      <c r="P1556" s="161">
        <v>0</v>
      </c>
      <c r="Q1556" s="161">
        <v>0</v>
      </c>
      <c r="R1556" s="161">
        <v>0</v>
      </c>
      <c r="T1556" s="89">
        <f t="shared" si="308"/>
        <v>0</v>
      </c>
    </row>
    <row r="1557" spans="1:20">
      <c r="A1557" s="29" t="s">
        <v>52</v>
      </c>
      <c r="B1557" s="194" t="s">
        <v>4367</v>
      </c>
      <c r="C1557" s="87">
        <f t="shared" si="304"/>
        <v>9.5963331999999998E-2</v>
      </c>
      <c r="D1557" s="90">
        <f t="shared" si="305"/>
        <v>1.363755E-2</v>
      </c>
      <c r="E1557" s="90">
        <f t="shared" si="306"/>
        <v>8.2325782E-2</v>
      </c>
      <c r="F1557" s="91">
        <f t="shared" si="307"/>
        <v>0</v>
      </c>
      <c r="G1557" s="192">
        <v>0</v>
      </c>
      <c r="H1557" s="161">
        <v>0</v>
      </c>
      <c r="I1557" s="161">
        <v>0</v>
      </c>
      <c r="J1557" s="161">
        <v>0</v>
      </c>
      <c r="K1557" s="161">
        <v>0</v>
      </c>
      <c r="L1557" s="161">
        <v>1.363755E-2</v>
      </c>
      <c r="M1557" s="161">
        <v>8.2325782E-2</v>
      </c>
      <c r="N1557" s="161">
        <v>0</v>
      </c>
      <c r="O1557" s="161">
        <v>0</v>
      </c>
      <c r="P1557" s="161">
        <v>0</v>
      </c>
      <c r="Q1557" s="161">
        <v>0</v>
      </c>
      <c r="R1557" s="161">
        <v>0</v>
      </c>
      <c r="T1557" s="89">
        <f t="shared" si="308"/>
        <v>0</v>
      </c>
    </row>
    <row r="1558" spans="1:20">
      <c r="A1558" s="29" t="s">
        <v>52</v>
      </c>
      <c r="B1558" s="194" t="s">
        <v>4368</v>
      </c>
      <c r="C1558" s="87">
        <f t="shared" si="304"/>
        <v>0.234026495</v>
      </c>
      <c r="D1558" s="90">
        <f t="shared" si="305"/>
        <v>3.5052765E-2</v>
      </c>
      <c r="E1558" s="90">
        <f t="shared" si="306"/>
        <v>0.19897372999999999</v>
      </c>
      <c r="F1558" s="91">
        <f t="shared" si="307"/>
        <v>0</v>
      </c>
      <c r="G1558" s="192">
        <v>0</v>
      </c>
      <c r="H1558" s="161">
        <v>0</v>
      </c>
      <c r="I1558" s="161">
        <v>0</v>
      </c>
      <c r="J1558" s="161">
        <v>0</v>
      </c>
      <c r="K1558" s="161">
        <v>0</v>
      </c>
      <c r="L1558" s="161">
        <v>3.5052765E-2</v>
      </c>
      <c r="M1558" s="161">
        <v>0.19897372999999999</v>
      </c>
      <c r="N1558" s="161">
        <v>0</v>
      </c>
      <c r="O1558" s="161">
        <v>0</v>
      </c>
      <c r="P1558" s="161">
        <v>0</v>
      </c>
      <c r="Q1558" s="161">
        <v>0</v>
      </c>
      <c r="R1558" s="161">
        <v>0</v>
      </c>
      <c r="T1558" s="89">
        <f t="shared" si="308"/>
        <v>0</v>
      </c>
    </row>
    <row r="1559" spans="1:20">
      <c r="A1559" s="29" t="s">
        <v>52</v>
      </c>
      <c r="B1559" s="194" t="s">
        <v>4369</v>
      </c>
      <c r="C1559" s="87">
        <f t="shared" si="304"/>
        <v>0.19348153200000001</v>
      </c>
      <c r="D1559" s="90">
        <f t="shared" si="305"/>
        <v>3.5585482000000002E-2</v>
      </c>
      <c r="E1559" s="90">
        <f t="shared" si="306"/>
        <v>0.15789605000000001</v>
      </c>
      <c r="F1559" s="91">
        <f t="shared" si="307"/>
        <v>0</v>
      </c>
      <c r="G1559" s="192">
        <v>0</v>
      </c>
      <c r="H1559" s="161">
        <v>0</v>
      </c>
      <c r="I1559" s="161">
        <v>0</v>
      </c>
      <c r="J1559" s="161">
        <v>0</v>
      </c>
      <c r="K1559" s="161">
        <v>0</v>
      </c>
      <c r="L1559" s="161">
        <v>3.5585482000000002E-2</v>
      </c>
      <c r="M1559" s="161">
        <v>0.15789605000000001</v>
      </c>
      <c r="N1559" s="161">
        <v>0</v>
      </c>
      <c r="O1559" s="161">
        <v>0</v>
      </c>
      <c r="P1559" s="161">
        <v>0</v>
      </c>
      <c r="Q1559" s="161">
        <v>0</v>
      </c>
      <c r="R1559" s="161">
        <v>0</v>
      </c>
      <c r="T1559" s="89">
        <f t="shared" si="308"/>
        <v>0</v>
      </c>
    </row>
    <row r="1560" spans="1:20">
      <c r="A1560" s="29" t="s">
        <v>52</v>
      </c>
      <c r="B1560" s="194" t="s">
        <v>4370</v>
      </c>
      <c r="C1560" s="87">
        <f t="shared" si="304"/>
        <v>0.113206205</v>
      </c>
      <c r="D1560" s="90">
        <f t="shared" si="305"/>
        <v>1.9657250000000001E-2</v>
      </c>
      <c r="E1560" s="90">
        <f t="shared" si="306"/>
        <v>9.3548955000000003E-2</v>
      </c>
      <c r="F1560" s="91">
        <f t="shared" si="307"/>
        <v>0</v>
      </c>
      <c r="G1560" s="192">
        <v>0</v>
      </c>
      <c r="H1560" s="161">
        <v>0</v>
      </c>
      <c r="I1560" s="161">
        <v>0</v>
      </c>
      <c r="J1560" s="161">
        <v>0</v>
      </c>
      <c r="K1560" s="161">
        <v>0</v>
      </c>
      <c r="L1560" s="161">
        <v>1.9657250000000001E-2</v>
      </c>
      <c r="M1560" s="161">
        <v>9.3548955000000003E-2</v>
      </c>
      <c r="N1560" s="161">
        <v>0</v>
      </c>
      <c r="O1560" s="161">
        <v>0</v>
      </c>
      <c r="P1560" s="161">
        <v>0</v>
      </c>
      <c r="Q1560" s="161">
        <v>0</v>
      </c>
      <c r="R1560" s="161">
        <v>0</v>
      </c>
      <c r="T1560" s="89">
        <f t="shared" si="308"/>
        <v>0</v>
      </c>
    </row>
    <row r="1561" spans="1:20">
      <c r="A1561" s="29" t="s">
        <v>52</v>
      </c>
      <c r="B1561" s="194" t="s">
        <v>4371</v>
      </c>
      <c r="C1561" s="87">
        <f t="shared" si="304"/>
        <v>0.168156046</v>
      </c>
      <c r="D1561" s="90">
        <f t="shared" si="305"/>
        <v>2.9033066E-2</v>
      </c>
      <c r="E1561" s="90">
        <f t="shared" si="306"/>
        <v>0.13912298000000001</v>
      </c>
      <c r="F1561" s="91">
        <f t="shared" si="307"/>
        <v>0</v>
      </c>
      <c r="G1561" s="192">
        <v>0</v>
      </c>
      <c r="H1561" s="161">
        <v>0</v>
      </c>
      <c r="I1561" s="161">
        <v>0</v>
      </c>
      <c r="J1561" s="161">
        <v>0</v>
      </c>
      <c r="K1561" s="161">
        <v>0</v>
      </c>
      <c r="L1561" s="161">
        <v>2.9033066E-2</v>
      </c>
      <c r="M1561" s="161">
        <v>0.13912298000000001</v>
      </c>
      <c r="N1561" s="161">
        <v>0</v>
      </c>
      <c r="O1561" s="161">
        <v>0</v>
      </c>
      <c r="P1561" s="161">
        <v>0</v>
      </c>
      <c r="Q1561" s="161">
        <v>0</v>
      </c>
      <c r="R1561" s="161">
        <v>0</v>
      </c>
      <c r="T1561" s="89">
        <f t="shared" si="308"/>
        <v>0</v>
      </c>
    </row>
    <row r="1562" spans="1:20">
      <c r="A1562" s="29" t="s">
        <v>52</v>
      </c>
      <c r="B1562" s="194" t="s">
        <v>4372</v>
      </c>
      <c r="C1562" s="87">
        <f t="shared" si="304"/>
        <v>2.13480063E-2</v>
      </c>
      <c r="D1562" s="90">
        <f t="shared" si="305"/>
        <v>2.1555313000000001E-3</v>
      </c>
      <c r="E1562" s="90">
        <f t="shared" si="306"/>
        <v>1.9192475000000001E-2</v>
      </c>
      <c r="F1562" s="91">
        <f t="shared" si="307"/>
        <v>0</v>
      </c>
      <c r="G1562" s="192">
        <v>0</v>
      </c>
      <c r="H1562" s="161">
        <v>0</v>
      </c>
      <c r="I1562" s="161">
        <v>0</v>
      </c>
      <c r="J1562" s="161">
        <v>0</v>
      </c>
      <c r="K1562" s="161">
        <v>0</v>
      </c>
      <c r="L1562" s="161">
        <v>2.1555313000000001E-3</v>
      </c>
      <c r="M1562" s="161">
        <v>1.9192475000000001E-2</v>
      </c>
      <c r="N1562" s="161">
        <v>0</v>
      </c>
      <c r="O1562" s="161">
        <v>0</v>
      </c>
      <c r="P1562" s="161">
        <v>0</v>
      </c>
      <c r="Q1562" s="161">
        <v>0</v>
      </c>
      <c r="R1562" s="161">
        <v>0</v>
      </c>
      <c r="T1562" s="89">
        <f t="shared" si="308"/>
        <v>0</v>
      </c>
    </row>
    <row r="1563" spans="1:20">
      <c r="A1563" s="29" t="s">
        <v>52</v>
      </c>
      <c r="B1563" s="194" t="s">
        <v>4373</v>
      </c>
      <c r="C1563" s="87">
        <f t="shared" si="304"/>
        <v>2.3333100579999999</v>
      </c>
      <c r="D1563" s="90">
        <f t="shared" si="305"/>
        <v>1.2733058E-2</v>
      </c>
      <c r="E1563" s="90">
        <f t="shared" si="306"/>
        <v>2.3205770000000001</v>
      </c>
      <c r="F1563" s="91">
        <f t="shared" si="307"/>
        <v>0</v>
      </c>
      <c r="G1563" s="192">
        <v>0</v>
      </c>
      <c r="H1563" s="161">
        <v>0</v>
      </c>
      <c r="I1563" s="161">
        <v>0</v>
      </c>
      <c r="J1563" s="161">
        <v>0</v>
      </c>
      <c r="K1563" s="161">
        <v>0</v>
      </c>
      <c r="L1563" s="161">
        <v>1.2733058E-2</v>
      </c>
      <c r="M1563" s="161">
        <v>2.3205770000000001</v>
      </c>
      <c r="N1563" s="161">
        <v>0</v>
      </c>
      <c r="O1563" s="161">
        <v>0</v>
      </c>
      <c r="P1563" s="161">
        <v>0</v>
      </c>
      <c r="Q1563" s="161">
        <v>0</v>
      </c>
      <c r="R1563" s="161">
        <v>0</v>
      </c>
      <c r="T1563" s="89">
        <f t="shared" si="308"/>
        <v>0</v>
      </c>
    </row>
    <row r="1564" spans="1:20">
      <c r="A1564" s="29" t="s">
        <v>52</v>
      </c>
      <c r="B1564" s="194" t="s">
        <v>4374</v>
      </c>
      <c r="C1564" s="87">
        <f t="shared" si="304"/>
        <v>11.034008674400001</v>
      </c>
      <c r="D1564" s="90">
        <f t="shared" si="305"/>
        <v>7.7036743999999999E-3</v>
      </c>
      <c r="E1564" s="90">
        <f t="shared" si="306"/>
        <v>11.026305000000001</v>
      </c>
      <c r="F1564" s="91">
        <f t="shared" si="307"/>
        <v>0</v>
      </c>
      <c r="G1564" s="192">
        <v>0</v>
      </c>
      <c r="H1564" s="161">
        <v>0</v>
      </c>
      <c r="I1564" s="161">
        <v>0</v>
      </c>
      <c r="J1564" s="161">
        <v>0</v>
      </c>
      <c r="K1564" s="161">
        <v>0</v>
      </c>
      <c r="L1564" s="161">
        <v>7.7036743999999999E-3</v>
      </c>
      <c r="M1564" s="161">
        <v>11.026305000000001</v>
      </c>
      <c r="N1564" s="161">
        <v>0</v>
      </c>
      <c r="O1564" s="161">
        <v>0</v>
      </c>
      <c r="P1564" s="161">
        <v>0</v>
      </c>
      <c r="Q1564" s="161">
        <v>0</v>
      </c>
      <c r="R1564" s="161">
        <v>0</v>
      </c>
      <c r="T1564" s="89">
        <f t="shared" si="308"/>
        <v>0</v>
      </c>
    </row>
    <row r="1565" spans="1:20">
      <c r="A1565" s="29" t="s">
        <v>52</v>
      </c>
      <c r="B1565" s="194" t="s">
        <v>4375</v>
      </c>
      <c r="C1565" s="87">
        <f t="shared" si="304"/>
        <v>7.4898626599999999E-3</v>
      </c>
      <c r="D1565" s="90">
        <f t="shared" si="305"/>
        <v>9.7643906000000004E-4</v>
      </c>
      <c r="E1565" s="90">
        <f t="shared" si="306"/>
        <v>6.5134236000000002E-3</v>
      </c>
      <c r="F1565" s="91">
        <f t="shared" si="307"/>
        <v>0</v>
      </c>
      <c r="G1565" s="192">
        <v>0</v>
      </c>
      <c r="H1565" s="161">
        <v>0</v>
      </c>
      <c r="I1565" s="161">
        <v>0</v>
      </c>
      <c r="J1565" s="161">
        <v>0</v>
      </c>
      <c r="K1565" s="161">
        <v>0</v>
      </c>
      <c r="L1565" s="161">
        <v>9.7643906000000004E-4</v>
      </c>
      <c r="M1565" s="161">
        <v>6.5134236000000002E-3</v>
      </c>
      <c r="N1565" s="161">
        <v>0</v>
      </c>
      <c r="O1565" s="161">
        <v>0</v>
      </c>
      <c r="P1565" s="161">
        <v>0</v>
      </c>
      <c r="Q1565" s="161">
        <v>0</v>
      </c>
      <c r="R1565" s="161">
        <v>0</v>
      </c>
      <c r="T1565" s="89">
        <f t="shared" si="308"/>
        <v>0</v>
      </c>
    </row>
    <row r="1566" spans="1:20">
      <c r="A1566" s="29" t="s">
        <v>52</v>
      </c>
      <c r="B1566" s="194" t="s">
        <v>4376</v>
      </c>
      <c r="C1566" s="87">
        <f t="shared" si="304"/>
        <v>7.9355562000000004E-2</v>
      </c>
      <c r="D1566" s="90">
        <f t="shared" si="305"/>
        <v>2.6149809E-2</v>
      </c>
      <c r="E1566" s="90">
        <f t="shared" si="306"/>
        <v>5.3205753000000001E-2</v>
      </c>
      <c r="F1566" s="91">
        <f t="shared" si="307"/>
        <v>0</v>
      </c>
      <c r="G1566" s="192">
        <v>0</v>
      </c>
      <c r="H1566" s="161">
        <v>0</v>
      </c>
      <c r="I1566" s="161">
        <v>0</v>
      </c>
      <c r="J1566" s="161">
        <v>0</v>
      </c>
      <c r="K1566" s="161">
        <v>0</v>
      </c>
      <c r="L1566" s="161">
        <v>2.6149809E-2</v>
      </c>
      <c r="M1566" s="161">
        <v>5.3205753000000001E-2</v>
      </c>
      <c r="N1566" s="161">
        <v>0</v>
      </c>
      <c r="O1566" s="161">
        <v>0</v>
      </c>
      <c r="P1566" s="161">
        <v>0</v>
      </c>
      <c r="Q1566" s="161">
        <v>0</v>
      </c>
      <c r="R1566" s="161">
        <v>0</v>
      </c>
      <c r="T1566" s="89">
        <f t="shared" si="308"/>
        <v>0</v>
      </c>
    </row>
    <row r="1567" spans="1:20">
      <c r="A1567" s="29" t="s">
        <v>52</v>
      </c>
      <c r="B1567" s="194" t="s">
        <v>4377</v>
      </c>
      <c r="C1567" s="87">
        <f t="shared" si="304"/>
        <v>5.5260731799999997E-2</v>
      </c>
      <c r="D1567" s="90">
        <f t="shared" si="305"/>
        <v>5.7576017999999996E-3</v>
      </c>
      <c r="E1567" s="90">
        <f t="shared" si="306"/>
        <v>4.9503129999999999E-2</v>
      </c>
      <c r="F1567" s="91">
        <f t="shared" si="307"/>
        <v>0</v>
      </c>
      <c r="G1567" s="192">
        <v>0</v>
      </c>
      <c r="H1567" s="161">
        <v>0</v>
      </c>
      <c r="I1567" s="161">
        <v>0</v>
      </c>
      <c r="J1567" s="161">
        <v>0</v>
      </c>
      <c r="K1567" s="161">
        <v>0</v>
      </c>
      <c r="L1567" s="161">
        <v>5.7576017999999996E-3</v>
      </c>
      <c r="M1567" s="161">
        <v>4.9503129999999999E-2</v>
      </c>
      <c r="N1567" s="161">
        <v>0</v>
      </c>
      <c r="O1567" s="161">
        <v>0</v>
      </c>
      <c r="P1567" s="161">
        <v>0</v>
      </c>
      <c r="Q1567" s="161">
        <v>0</v>
      </c>
      <c r="R1567" s="161">
        <v>0</v>
      </c>
      <c r="T1567" s="89">
        <f t="shared" si="308"/>
        <v>0</v>
      </c>
    </row>
    <row r="1568" spans="1:20">
      <c r="A1568" s="29" t="s">
        <v>52</v>
      </c>
      <c r="B1568" s="194" t="s">
        <v>4378</v>
      </c>
      <c r="C1568" s="87">
        <f t="shared" si="304"/>
        <v>4.55630338E-2</v>
      </c>
      <c r="D1568" s="90">
        <f t="shared" si="305"/>
        <v>3.9850227999999998E-3</v>
      </c>
      <c r="E1568" s="90">
        <f t="shared" si="306"/>
        <v>4.1578010999999998E-2</v>
      </c>
      <c r="F1568" s="91">
        <f t="shared" si="307"/>
        <v>0</v>
      </c>
      <c r="G1568" s="192">
        <v>0</v>
      </c>
      <c r="H1568" s="161">
        <v>0</v>
      </c>
      <c r="I1568" s="161">
        <v>0</v>
      </c>
      <c r="J1568" s="161">
        <v>0</v>
      </c>
      <c r="K1568" s="161">
        <v>0</v>
      </c>
      <c r="L1568" s="161">
        <v>3.9850227999999998E-3</v>
      </c>
      <c r="M1568" s="161">
        <v>4.1578010999999998E-2</v>
      </c>
      <c r="N1568" s="161">
        <v>0</v>
      </c>
      <c r="O1568" s="161">
        <v>0</v>
      </c>
      <c r="P1568" s="161">
        <v>0</v>
      </c>
      <c r="Q1568" s="161">
        <v>0</v>
      </c>
      <c r="R1568" s="161">
        <v>0</v>
      </c>
      <c r="T1568" s="89">
        <f t="shared" si="308"/>
        <v>0</v>
      </c>
    </row>
    <row r="1569" spans="1:20">
      <c r="A1569" s="29" t="s">
        <v>52</v>
      </c>
      <c r="B1569" s="194" t="s">
        <v>4379</v>
      </c>
      <c r="C1569" s="87">
        <f t="shared" si="304"/>
        <v>2.5093681499999999E-2</v>
      </c>
      <c r="D1569" s="90">
        <f t="shared" si="305"/>
        <v>4.1504235E-3</v>
      </c>
      <c r="E1569" s="90">
        <f t="shared" si="306"/>
        <v>2.0943257999999999E-2</v>
      </c>
      <c r="F1569" s="91">
        <f t="shared" si="307"/>
        <v>0</v>
      </c>
      <c r="G1569" s="192">
        <v>0</v>
      </c>
      <c r="H1569" s="161">
        <v>0</v>
      </c>
      <c r="I1569" s="161">
        <v>0</v>
      </c>
      <c r="J1569" s="161">
        <v>0</v>
      </c>
      <c r="K1569" s="161">
        <v>0</v>
      </c>
      <c r="L1569" s="161">
        <v>4.1504235E-3</v>
      </c>
      <c r="M1569" s="161">
        <v>2.0943257999999999E-2</v>
      </c>
      <c r="N1569" s="161">
        <v>0</v>
      </c>
      <c r="O1569" s="161">
        <v>0</v>
      </c>
      <c r="P1569" s="161">
        <v>0</v>
      </c>
      <c r="Q1569" s="161">
        <v>0</v>
      </c>
      <c r="R1569" s="161">
        <v>0</v>
      </c>
      <c r="T1569" s="89">
        <f t="shared" si="308"/>
        <v>0</v>
      </c>
    </row>
    <row r="1570" spans="1:20">
      <c r="A1570" s="29" t="s">
        <v>52</v>
      </c>
      <c r="B1570" s="194" t="s">
        <v>4380</v>
      </c>
      <c r="C1570" s="87">
        <f t="shared" si="304"/>
        <v>7.5896715894</v>
      </c>
      <c r="D1570" s="90">
        <f t="shared" si="305"/>
        <v>7.0729894000000001E-3</v>
      </c>
      <c r="E1570" s="90">
        <f t="shared" si="306"/>
        <v>7.5825985999999999</v>
      </c>
      <c r="F1570" s="91">
        <f t="shared" si="307"/>
        <v>0</v>
      </c>
      <c r="G1570" s="192">
        <v>0</v>
      </c>
      <c r="H1570" s="161">
        <v>0</v>
      </c>
      <c r="I1570" s="161">
        <v>0</v>
      </c>
      <c r="J1570" s="161">
        <v>0</v>
      </c>
      <c r="K1570" s="161">
        <v>0</v>
      </c>
      <c r="L1570" s="161">
        <v>7.0729894000000001E-3</v>
      </c>
      <c r="M1570" s="161">
        <v>7.5825985999999999</v>
      </c>
      <c r="N1570" s="161">
        <v>0</v>
      </c>
      <c r="O1570" s="161">
        <v>0</v>
      </c>
      <c r="P1570" s="161">
        <v>0</v>
      </c>
      <c r="Q1570" s="161">
        <v>0</v>
      </c>
      <c r="R1570" s="161">
        <v>0</v>
      </c>
      <c r="T1570" s="89">
        <f t="shared" si="308"/>
        <v>0</v>
      </c>
    </row>
    <row r="1572" spans="1:20">
      <c r="B1572" s="196" t="s">
        <v>4381</v>
      </c>
    </row>
    <row r="1573" spans="1:20">
      <c r="A1573" s="29" t="s">
        <v>52</v>
      </c>
      <c r="B1573" s="194" t="s">
        <v>4382</v>
      </c>
      <c r="C1573" s="87">
        <f t="shared" ref="C1573:C1630" si="309">D1573+E1573+F1573+G1573</f>
        <v>2.37013E-4</v>
      </c>
      <c r="D1573" s="90">
        <f t="shared" ref="D1573:D1630" si="310">J1573+K1573+L1573</f>
        <v>0</v>
      </c>
      <c r="E1573" s="90">
        <f t="shared" ref="E1573:E1630" si="311">H1573+I1573+M1573</f>
        <v>2.37013E-4</v>
      </c>
      <c r="F1573" s="91">
        <f t="shared" ref="F1573:F1630" si="312">N1573+IF(O1573="x",0,O1573)+IF(P1573="x",0,P1573)+IF(Q1573="x",0,Q1573)+R1573</f>
        <v>0</v>
      </c>
      <c r="G1573" s="192">
        <v>0</v>
      </c>
      <c r="H1573" s="161">
        <v>0</v>
      </c>
      <c r="I1573" s="161">
        <v>0</v>
      </c>
      <c r="J1573" s="161">
        <v>0</v>
      </c>
      <c r="K1573" s="161">
        <v>0</v>
      </c>
      <c r="L1573" s="161">
        <v>0</v>
      </c>
      <c r="M1573" s="161">
        <v>2.37013E-4</v>
      </c>
      <c r="N1573" s="161">
        <v>0</v>
      </c>
      <c r="O1573" s="161">
        <v>0</v>
      </c>
      <c r="P1573" s="161">
        <v>0</v>
      </c>
      <c r="Q1573" s="161">
        <v>0</v>
      </c>
      <c r="R1573" s="161">
        <v>0</v>
      </c>
      <c r="T1573" s="89">
        <f t="shared" ref="T1573:T1630" si="313">G1573/0.116</f>
        <v>0</v>
      </c>
    </row>
    <row r="1574" spans="1:20">
      <c r="A1574" s="29" t="s">
        <v>52</v>
      </c>
      <c r="B1574" s="194" t="s">
        <v>4383</v>
      </c>
      <c r="C1574" s="87">
        <f t="shared" si="309"/>
        <v>5.8778918999999995E-3</v>
      </c>
      <c r="D1574" s="90">
        <f t="shared" si="310"/>
        <v>1.03845E-3</v>
      </c>
      <c r="E1574" s="90">
        <f t="shared" si="311"/>
        <v>4.8394418999999998E-3</v>
      </c>
      <c r="F1574" s="91">
        <f t="shared" si="312"/>
        <v>0</v>
      </c>
      <c r="G1574" s="192">
        <v>0</v>
      </c>
      <c r="H1574" s="161">
        <v>0</v>
      </c>
      <c r="I1574" s="161">
        <v>0</v>
      </c>
      <c r="J1574" s="161">
        <v>0</v>
      </c>
      <c r="K1574" s="161">
        <v>0</v>
      </c>
      <c r="L1574" s="161">
        <v>1.03845E-3</v>
      </c>
      <c r="M1574" s="161">
        <v>4.8394418999999998E-3</v>
      </c>
      <c r="N1574" s="161">
        <v>0</v>
      </c>
      <c r="O1574" s="161">
        <v>0</v>
      </c>
      <c r="P1574" s="161">
        <v>0</v>
      </c>
      <c r="Q1574" s="161">
        <v>0</v>
      </c>
      <c r="R1574" s="161">
        <v>0</v>
      </c>
      <c r="T1574" s="89">
        <f t="shared" si="313"/>
        <v>0</v>
      </c>
    </row>
    <row r="1575" spans="1:20">
      <c r="A1575" s="29" t="s">
        <v>52</v>
      </c>
      <c r="B1575" s="194" t="s">
        <v>4384</v>
      </c>
      <c r="C1575" s="87">
        <f t="shared" si="309"/>
        <v>1.5427085E-3</v>
      </c>
      <c r="D1575" s="90">
        <f t="shared" si="310"/>
        <v>0</v>
      </c>
      <c r="E1575" s="90">
        <f t="shared" si="311"/>
        <v>1.5427085E-3</v>
      </c>
      <c r="F1575" s="91">
        <f t="shared" si="312"/>
        <v>0</v>
      </c>
      <c r="G1575" s="192">
        <v>0</v>
      </c>
      <c r="H1575" s="161">
        <v>0</v>
      </c>
      <c r="I1575" s="161">
        <v>0</v>
      </c>
      <c r="J1575" s="161">
        <v>0</v>
      </c>
      <c r="K1575" s="161">
        <v>0</v>
      </c>
      <c r="L1575" s="161">
        <v>0</v>
      </c>
      <c r="M1575" s="161">
        <v>1.5427085E-3</v>
      </c>
      <c r="N1575" s="161">
        <v>0</v>
      </c>
      <c r="O1575" s="161">
        <v>0</v>
      </c>
      <c r="P1575" s="161">
        <v>0</v>
      </c>
      <c r="Q1575" s="161">
        <v>0</v>
      </c>
      <c r="R1575" s="161">
        <v>0</v>
      </c>
      <c r="T1575" s="89">
        <f t="shared" si="313"/>
        <v>0</v>
      </c>
    </row>
    <row r="1576" spans="1:20">
      <c r="A1576" s="29" t="s">
        <v>52</v>
      </c>
      <c r="B1576" s="194" t="s">
        <v>4385</v>
      </c>
      <c r="C1576" s="87">
        <f t="shared" si="309"/>
        <v>0.32900560000000001</v>
      </c>
      <c r="D1576" s="90">
        <f t="shared" si="310"/>
        <v>0</v>
      </c>
      <c r="E1576" s="90">
        <f t="shared" si="311"/>
        <v>0.32900560000000001</v>
      </c>
      <c r="F1576" s="91">
        <f t="shared" si="312"/>
        <v>0</v>
      </c>
      <c r="G1576" s="192">
        <v>0</v>
      </c>
      <c r="H1576" s="161">
        <v>0</v>
      </c>
      <c r="I1576" s="161">
        <v>0</v>
      </c>
      <c r="J1576" s="161">
        <v>0</v>
      </c>
      <c r="K1576" s="161">
        <v>0</v>
      </c>
      <c r="L1576" s="161">
        <v>0</v>
      </c>
      <c r="M1576" s="161">
        <v>0.32900560000000001</v>
      </c>
      <c r="N1576" s="161">
        <v>0</v>
      </c>
      <c r="O1576" s="161">
        <v>0</v>
      </c>
      <c r="P1576" s="161">
        <v>0</v>
      </c>
      <c r="Q1576" s="161">
        <v>0</v>
      </c>
      <c r="R1576" s="161">
        <v>0</v>
      </c>
      <c r="T1576" s="89">
        <f t="shared" si="313"/>
        <v>0</v>
      </c>
    </row>
    <row r="1577" spans="1:20">
      <c r="A1577" s="29" t="s">
        <v>52</v>
      </c>
      <c r="B1577" s="194" t="s">
        <v>4386</v>
      </c>
      <c r="C1577" s="87">
        <f t="shared" si="309"/>
        <v>2.76458E-3</v>
      </c>
      <c r="D1577" s="90">
        <f t="shared" si="310"/>
        <v>0</v>
      </c>
      <c r="E1577" s="90">
        <f t="shared" si="311"/>
        <v>2.76458E-3</v>
      </c>
      <c r="F1577" s="91">
        <f t="shared" si="312"/>
        <v>0</v>
      </c>
      <c r="G1577" s="192">
        <v>0</v>
      </c>
      <c r="H1577" s="161">
        <v>0</v>
      </c>
      <c r="I1577" s="161">
        <v>0</v>
      </c>
      <c r="J1577" s="161">
        <v>0</v>
      </c>
      <c r="K1577" s="161">
        <v>0</v>
      </c>
      <c r="L1577" s="161">
        <v>0</v>
      </c>
      <c r="M1577" s="161">
        <v>2.76458E-3</v>
      </c>
      <c r="N1577" s="161">
        <v>0</v>
      </c>
      <c r="O1577" s="161">
        <v>0</v>
      </c>
      <c r="P1577" s="161">
        <v>0</v>
      </c>
      <c r="Q1577" s="161">
        <v>0</v>
      </c>
      <c r="R1577" s="161">
        <v>0</v>
      </c>
      <c r="T1577" s="89">
        <f t="shared" si="313"/>
        <v>0</v>
      </c>
    </row>
    <row r="1578" spans="1:20">
      <c r="A1578" s="29" t="s">
        <v>52</v>
      </c>
      <c r="B1578" s="194" t="s">
        <v>4387</v>
      </c>
      <c r="C1578" s="87">
        <f t="shared" si="309"/>
        <v>1.454708E-2</v>
      </c>
      <c r="D1578" s="90">
        <f t="shared" si="310"/>
        <v>8.2708E-4</v>
      </c>
      <c r="E1578" s="90">
        <f t="shared" si="311"/>
        <v>1.372E-2</v>
      </c>
      <c r="F1578" s="91">
        <f t="shared" si="312"/>
        <v>0</v>
      </c>
      <c r="G1578" s="192">
        <v>0</v>
      </c>
      <c r="H1578" s="161">
        <v>0</v>
      </c>
      <c r="I1578" s="161">
        <v>0</v>
      </c>
      <c r="J1578" s="161">
        <v>0</v>
      </c>
      <c r="K1578" s="161">
        <v>0</v>
      </c>
      <c r="L1578" s="161">
        <v>8.2708E-4</v>
      </c>
      <c r="M1578" s="161">
        <v>1.372E-2</v>
      </c>
      <c r="N1578" s="161">
        <v>0</v>
      </c>
      <c r="O1578" s="161">
        <v>0</v>
      </c>
      <c r="P1578" s="161">
        <v>0</v>
      </c>
      <c r="Q1578" s="161">
        <v>0</v>
      </c>
      <c r="R1578" s="161">
        <v>0</v>
      </c>
      <c r="T1578" s="89">
        <f t="shared" si="313"/>
        <v>0</v>
      </c>
    </row>
    <row r="1579" spans="1:20">
      <c r="A1579" s="29" t="s">
        <v>52</v>
      </c>
      <c r="B1579" s="194" t="s">
        <v>4388</v>
      </c>
      <c r="C1579" s="87">
        <f t="shared" si="309"/>
        <v>0.28501080000000001</v>
      </c>
      <c r="D1579" s="90">
        <f t="shared" si="310"/>
        <v>1.6927999999999999E-3</v>
      </c>
      <c r="E1579" s="90">
        <f t="shared" si="311"/>
        <v>0.28331800000000001</v>
      </c>
      <c r="F1579" s="91">
        <f t="shared" si="312"/>
        <v>0</v>
      </c>
      <c r="G1579" s="192">
        <v>0</v>
      </c>
      <c r="H1579" s="161">
        <v>0</v>
      </c>
      <c r="I1579" s="161">
        <v>0</v>
      </c>
      <c r="J1579" s="161">
        <v>0</v>
      </c>
      <c r="K1579" s="161">
        <v>0</v>
      </c>
      <c r="L1579" s="161">
        <v>1.6927999999999999E-3</v>
      </c>
      <c r="M1579" s="161">
        <v>0.28331800000000001</v>
      </c>
      <c r="N1579" s="161">
        <v>0</v>
      </c>
      <c r="O1579" s="161">
        <v>0</v>
      </c>
      <c r="P1579" s="161">
        <v>0</v>
      </c>
      <c r="Q1579" s="161">
        <v>0</v>
      </c>
      <c r="R1579" s="161">
        <v>0</v>
      </c>
      <c r="T1579" s="89">
        <f t="shared" si="313"/>
        <v>0</v>
      </c>
    </row>
    <row r="1580" spans="1:20">
      <c r="A1580" s="29" t="s">
        <v>52</v>
      </c>
      <c r="B1580" s="194" t="s">
        <v>4389</v>
      </c>
      <c r="C1580" s="87">
        <f t="shared" si="309"/>
        <v>6.3797999999999997E-3</v>
      </c>
      <c r="D1580" s="90">
        <f t="shared" si="310"/>
        <v>0</v>
      </c>
      <c r="E1580" s="90">
        <f t="shared" si="311"/>
        <v>6.3797999999999997E-3</v>
      </c>
      <c r="F1580" s="91">
        <f t="shared" si="312"/>
        <v>0</v>
      </c>
      <c r="G1580" s="192">
        <v>0</v>
      </c>
      <c r="H1580" s="161">
        <v>0</v>
      </c>
      <c r="I1580" s="161">
        <v>0</v>
      </c>
      <c r="J1580" s="161">
        <v>0</v>
      </c>
      <c r="K1580" s="161">
        <v>0</v>
      </c>
      <c r="L1580" s="161">
        <v>0</v>
      </c>
      <c r="M1580" s="161">
        <v>6.3797999999999997E-3</v>
      </c>
      <c r="N1580" s="161">
        <v>0</v>
      </c>
      <c r="O1580" s="161">
        <v>0</v>
      </c>
      <c r="P1580" s="161">
        <v>0</v>
      </c>
      <c r="Q1580" s="161">
        <v>0</v>
      </c>
      <c r="R1580" s="161">
        <v>0</v>
      </c>
      <c r="T1580" s="89">
        <f t="shared" si="313"/>
        <v>0</v>
      </c>
    </row>
    <row r="1581" spans="1:20">
      <c r="A1581" s="29" t="s">
        <v>52</v>
      </c>
      <c r="B1581" s="194" t="s">
        <v>4390</v>
      </c>
      <c r="C1581" s="87">
        <f t="shared" si="309"/>
        <v>143.33058</v>
      </c>
      <c r="D1581" s="90">
        <f t="shared" si="310"/>
        <v>0</v>
      </c>
      <c r="E1581" s="90">
        <f t="shared" si="311"/>
        <v>143.33058</v>
      </c>
      <c r="F1581" s="91">
        <f t="shared" si="312"/>
        <v>0</v>
      </c>
      <c r="G1581" s="192">
        <v>0</v>
      </c>
      <c r="H1581" s="161">
        <v>0</v>
      </c>
      <c r="I1581" s="161">
        <v>0</v>
      </c>
      <c r="J1581" s="161">
        <v>0</v>
      </c>
      <c r="K1581" s="161">
        <v>0</v>
      </c>
      <c r="L1581" s="161">
        <v>0</v>
      </c>
      <c r="M1581" s="161">
        <v>143.33058</v>
      </c>
      <c r="N1581" s="161">
        <v>0</v>
      </c>
      <c r="O1581" s="161">
        <v>0</v>
      </c>
      <c r="P1581" s="161">
        <v>0</v>
      </c>
      <c r="Q1581" s="161">
        <v>0</v>
      </c>
      <c r="R1581" s="161">
        <v>0</v>
      </c>
      <c r="T1581" s="89">
        <f t="shared" si="313"/>
        <v>0</v>
      </c>
    </row>
    <row r="1582" spans="1:20">
      <c r="A1582" s="29" t="s">
        <v>52</v>
      </c>
      <c r="B1582" s="194" t="s">
        <v>4391</v>
      </c>
      <c r="C1582" s="87">
        <f t="shared" si="309"/>
        <v>2.8598105999999998E-2</v>
      </c>
      <c r="D1582" s="90">
        <f t="shared" si="310"/>
        <v>1.0777142999999999E-2</v>
      </c>
      <c r="E1582" s="90">
        <f t="shared" si="311"/>
        <v>1.7820962999999999E-2</v>
      </c>
      <c r="F1582" s="91">
        <f t="shared" si="312"/>
        <v>0</v>
      </c>
      <c r="G1582" s="192">
        <v>0</v>
      </c>
      <c r="H1582" s="161">
        <v>0</v>
      </c>
      <c r="I1582" s="161">
        <v>0</v>
      </c>
      <c r="J1582" s="161">
        <v>0</v>
      </c>
      <c r="K1582" s="161">
        <v>0</v>
      </c>
      <c r="L1582" s="161">
        <v>1.0777142999999999E-2</v>
      </c>
      <c r="M1582" s="161">
        <v>1.7820962999999999E-2</v>
      </c>
      <c r="N1582" s="161">
        <v>0</v>
      </c>
      <c r="O1582" s="161">
        <v>0</v>
      </c>
      <c r="P1582" s="161">
        <v>0</v>
      </c>
      <c r="Q1582" s="161">
        <v>0</v>
      </c>
      <c r="R1582" s="161">
        <v>0</v>
      </c>
      <c r="T1582" s="89">
        <f t="shared" si="313"/>
        <v>0</v>
      </c>
    </row>
    <row r="1583" spans="1:20">
      <c r="A1583" s="29" t="s">
        <v>52</v>
      </c>
      <c r="B1583" s="194" t="s">
        <v>4392</v>
      </c>
      <c r="C1583" s="87">
        <f t="shared" si="309"/>
        <v>3.08090993E-2</v>
      </c>
      <c r="D1583" s="90">
        <f t="shared" si="310"/>
        <v>1.7311333E-3</v>
      </c>
      <c r="E1583" s="90">
        <f t="shared" si="311"/>
        <v>2.9077966E-2</v>
      </c>
      <c r="F1583" s="91">
        <f t="shared" si="312"/>
        <v>0</v>
      </c>
      <c r="G1583" s="192">
        <v>0</v>
      </c>
      <c r="H1583" s="161">
        <v>0</v>
      </c>
      <c r="I1583" s="161">
        <v>0</v>
      </c>
      <c r="J1583" s="161">
        <v>0</v>
      </c>
      <c r="K1583" s="161">
        <v>0</v>
      </c>
      <c r="L1583" s="161">
        <v>1.7311333E-3</v>
      </c>
      <c r="M1583" s="161">
        <v>2.9077966E-2</v>
      </c>
      <c r="N1583" s="161">
        <v>0</v>
      </c>
      <c r="O1583" s="161">
        <v>0</v>
      </c>
      <c r="P1583" s="161">
        <v>0</v>
      </c>
      <c r="Q1583" s="161">
        <v>0</v>
      </c>
      <c r="R1583" s="161">
        <v>0</v>
      </c>
      <c r="T1583" s="89">
        <f t="shared" si="313"/>
        <v>0</v>
      </c>
    </row>
    <row r="1584" spans="1:20">
      <c r="A1584" s="29" t="s">
        <v>52</v>
      </c>
      <c r="B1584" s="194" t="s">
        <v>4393</v>
      </c>
      <c r="C1584" s="87">
        <f t="shared" si="309"/>
        <v>0.11625616</v>
      </c>
      <c r="D1584" s="90">
        <f t="shared" si="310"/>
        <v>6.6516000000000004E-4</v>
      </c>
      <c r="E1584" s="90">
        <f t="shared" si="311"/>
        <v>0.115591</v>
      </c>
      <c r="F1584" s="91">
        <f t="shared" si="312"/>
        <v>0</v>
      </c>
      <c r="G1584" s="192">
        <v>0</v>
      </c>
      <c r="H1584" s="161">
        <v>0</v>
      </c>
      <c r="I1584" s="161">
        <v>0</v>
      </c>
      <c r="J1584" s="161">
        <v>0</v>
      </c>
      <c r="K1584" s="161">
        <v>0</v>
      </c>
      <c r="L1584" s="161">
        <v>6.6516000000000004E-4</v>
      </c>
      <c r="M1584" s="161">
        <v>0.115591</v>
      </c>
      <c r="N1584" s="161">
        <v>0</v>
      </c>
      <c r="O1584" s="161">
        <v>0</v>
      </c>
      <c r="P1584" s="161">
        <v>0</v>
      </c>
      <c r="Q1584" s="161">
        <v>0</v>
      </c>
      <c r="R1584" s="161">
        <v>0</v>
      </c>
      <c r="T1584" s="89">
        <f t="shared" si="313"/>
        <v>0</v>
      </c>
    </row>
    <row r="1585" spans="1:20">
      <c r="A1585" s="29" t="s">
        <v>52</v>
      </c>
      <c r="B1585" s="194" t="s">
        <v>4394</v>
      </c>
      <c r="C1585" s="87">
        <f t="shared" si="309"/>
        <v>0</v>
      </c>
      <c r="D1585" s="90">
        <f t="shared" si="310"/>
        <v>0</v>
      </c>
      <c r="E1585" s="90">
        <f t="shared" si="311"/>
        <v>0</v>
      </c>
      <c r="F1585" s="91">
        <f t="shared" si="312"/>
        <v>0</v>
      </c>
      <c r="G1585" s="192">
        <v>0</v>
      </c>
      <c r="H1585" s="161">
        <v>0</v>
      </c>
      <c r="I1585" s="161">
        <v>0</v>
      </c>
      <c r="J1585" s="161">
        <v>0</v>
      </c>
      <c r="K1585" s="161">
        <v>0</v>
      </c>
      <c r="L1585" s="161">
        <v>0</v>
      </c>
      <c r="M1585" s="161">
        <v>0</v>
      </c>
      <c r="N1585" s="161">
        <v>0</v>
      </c>
      <c r="O1585" s="161">
        <v>0</v>
      </c>
      <c r="P1585" s="161">
        <v>0</v>
      </c>
      <c r="Q1585" s="161">
        <v>0</v>
      </c>
      <c r="R1585" s="161">
        <v>0</v>
      </c>
      <c r="T1585" s="89">
        <f t="shared" si="313"/>
        <v>0</v>
      </c>
    </row>
    <row r="1586" spans="1:20">
      <c r="A1586" s="29" t="s">
        <v>52</v>
      </c>
      <c r="B1586" s="194" t="s">
        <v>4395</v>
      </c>
      <c r="C1586" s="87">
        <f t="shared" si="309"/>
        <v>6.7227999999999996E-2</v>
      </c>
      <c r="D1586" s="90">
        <f t="shared" si="310"/>
        <v>0</v>
      </c>
      <c r="E1586" s="90">
        <f t="shared" si="311"/>
        <v>6.7227999999999996E-2</v>
      </c>
      <c r="F1586" s="91">
        <f t="shared" si="312"/>
        <v>0</v>
      </c>
      <c r="G1586" s="192">
        <v>0</v>
      </c>
      <c r="H1586" s="161">
        <v>0</v>
      </c>
      <c r="I1586" s="161">
        <v>0</v>
      </c>
      <c r="J1586" s="161">
        <v>0</v>
      </c>
      <c r="K1586" s="161">
        <v>0</v>
      </c>
      <c r="L1586" s="161">
        <v>0</v>
      </c>
      <c r="M1586" s="161">
        <v>6.7227999999999996E-2</v>
      </c>
      <c r="N1586" s="161">
        <v>0</v>
      </c>
      <c r="O1586" s="161">
        <v>0</v>
      </c>
      <c r="P1586" s="161">
        <v>0</v>
      </c>
      <c r="Q1586" s="161">
        <v>0</v>
      </c>
      <c r="R1586" s="161">
        <v>0</v>
      </c>
      <c r="T1586" s="89">
        <f t="shared" si="313"/>
        <v>0</v>
      </c>
    </row>
    <row r="1587" spans="1:20">
      <c r="A1587" s="29" t="s">
        <v>52</v>
      </c>
      <c r="B1587" s="194" t="s">
        <v>4396</v>
      </c>
      <c r="C1587" s="87">
        <f t="shared" si="309"/>
        <v>9.0777399999999994E-2</v>
      </c>
      <c r="D1587" s="90">
        <f t="shared" si="310"/>
        <v>0</v>
      </c>
      <c r="E1587" s="90">
        <f t="shared" si="311"/>
        <v>9.0777399999999994E-2</v>
      </c>
      <c r="F1587" s="91">
        <f t="shared" si="312"/>
        <v>0</v>
      </c>
      <c r="G1587" s="192">
        <v>0</v>
      </c>
      <c r="H1587" s="161">
        <v>0</v>
      </c>
      <c r="I1587" s="161">
        <v>0</v>
      </c>
      <c r="J1587" s="161">
        <v>0</v>
      </c>
      <c r="K1587" s="161">
        <v>0</v>
      </c>
      <c r="L1587" s="161">
        <v>0</v>
      </c>
      <c r="M1587" s="161">
        <v>9.0777399999999994E-2</v>
      </c>
      <c r="N1587" s="161">
        <v>0</v>
      </c>
      <c r="O1587" s="161">
        <v>0</v>
      </c>
      <c r="P1587" s="161">
        <v>0</v>
      </c>
      <c r="Q1587" s="161">
        <v>0</v>
      </c>
      <c r="R1587" s="161">
        <v>0</v>
      </c>
      <c r="T1587" s="89">
        <f t="shared" si="313"/>
        <v>0</v>
      </c>
    </row>
    <row r="1588" spans="1:20">
      <c r="A1588" s="29" t="s">
        <v>52</v>
      </c>
      <c r="B1588" s="194" t="s">
        <v>4397</v>
      </c>
      <c r="C1588" s="87">
        <f t="shared" si="309"/>
        <v>9.8268495000000001E-3</v>
      </c>
      <c r="D1588" s="90">
        <f t="shared" si="310"/>
        <v>1.6192E-5</v>
      </c>
      <c r="E1588" s="90">
        <f t="shared" si="311"/>
        <v>9.8106575000000001E-3</v>
      </c>
      <c r="F1588" s="91">
        <f t="shared" si="312"/>
        <v>0</v>
      </c>
      <c r="G1588" s="192">
        <v>0</v>
      </c>
      <c r="H1588" s="161">
        <v>0</v>
      </c>
      <c r="I1588" s="161">
        <v>0</v>
      </c>
      <c r="J1588" s="161">
        <v>0</v>
      </c>
      <c r="K1588" s="161">
        <v>0</v>
      </c>
      <c r="L1588" s="161">
        <v>1.6192E-5</v>
      </c>
      <c r="M1588" s="161">
        <v>9.8106575000000001E-3</v>
      </c>
      <c r="N1588" s="161">
        <v>0</v>
      </c>
      <c r="O1588" s="161">
        <v>0</v>
      </c>
      <c r="P1588" s="161">
        <v>0</v>
      </c>
      <c r="Q1588" s="161">
        <v>0</v>
      </c>
      <c r="R1588" s="161">
        <v>0</v>
      </c>
      <c r="T1588" s="89">
        <f t="shared" si="313"/>
        <v>0</v>
      </c>
    </row>
    <row r="1589" spans="1:20">
      <c r="A1589" s="29" t="s">
        <v>52</v>
      </c>
      <c r="B1589" s="194" t="s">
        <v>4398</v>
      </c>
      <c r="C1589" s="87">
        <f t="shared" si="309"/>
        <v>0.27141589999999999</v>
      </c>
      <c r="D1589" s="90">
        <f t="shared" si="310"/>
        <v>0</v>
      </c>
      <c r="E1589" s="90">
        <f t="shared" si="311"/>
        <v>0.27141589999999999</v>
      </c>
      <c r="F1589" s="91">
        <f t="shared" si="312"/>
        <v>0</v>
      </c>
      <c r="G1589" s="192">
        <v>0</v>
      </c>
      <c r="H1589" s="161">
        <v>0</v>
      </c>
      <c r="I1589" s="161">
        <v>0</v>
      </c>
      <c r="J1589" s="161">
        <v>0</v>
      </c>
      <c r="K1589" s="161">
        <v>0</v>
      </c>
      <c r="L1589" s="161">
        <v>0</v>
      </c>
      <c r="M1589" s="161">
        <v>0.27141589999999999</v>
      </c>
      <c r="N1589" s="161">
        <v>0</v>
      </c>
      <c r="O1589" s="161">
        <v>0</v>
      </c>
      <c r="P1589" s="161">
        <v>0</v>
      </c>
      <c r="Q1589" s="161">
        <v>0</v>
      </c>
      <c r="R1589" s="161">
        <v>0</v>
      </c>
      <c r="T1589" s="89">
        <f t="shared" si="313"/>
        <v>0</v>
      </c>
    </row>
    <row r="1590" spans="1:20">
      <c r="A1590" s="29" t="s">
        <v>52</v>
      </c>
      <c r="B1590" s="194" t="s">
        <v>4399</v>
      </c>
      <c r="C1590" s="87">
        <f t="shared" si="309"/>
        <v>0</v>
      </c>
      <c r="D1590" s="90">
        <f t="shared" si="310"/>
        <v>0</v>
      </c>
      <c r="E1590" s="90">
        <f t="shared" si="311"/>
        <v>0</v>
      </c>
      <c r="F1590" s="91">
        <f t="shared" si="312"/>
        <v>0</v>
      </c>
      <c r="G1590" s="192">
        <v>0</v>
      </c>
      <c r="H1590" s="161">
        <v>0</v>
      </c>
      <c r="I1590" s="161">
        <v>0</v>
      </c>
      <c r="J1590" s="161">
        <v>0</v>
      </c>
      <c r="K1590" s="161">
        <v>0</v>
      </c>
      <c r="L1590" s="161">
        <v>0</v>
      </c>
      <c r="M1590" s="161">
        <v>0</v>
      </c>
      <c r="N1590" s="161">
        <v>0</v>
      </c>
      <c r="O1590" s="161">
        <v>0</v>
      </c>
      <c r="P1590" s="161">
        <v>0</v>
      </c>
      <c r="Q1590" s="161">
        <v>0</v>
      </c>
      <c r="R1590" s="161">
        <v>0</v>
      </c>
      <c r="T1590" s="89">
        <f t="shared" si="313"/>
        <v>0</v>
      </c>
    </row>
    <row r="1591" spans="1:20">
      <c r="A1591" s="29" t="s">
        <v>52</v>
      </c>
      <c r="B1591" s="194" t="s">
        <v>4400</v>
      </c>
      <c r="C1591" s="87">
        <f t="shared" si="309"/>
        <v>1.895075E-3</v>
      </c>
      <c r="D1591" s="90">
        <f t="shared" si="310"/>
        <v>0</v>
      </c>
      <c r="E1591" s="90">
        <f t="shared" si="311"/>
        <v>1.895075E-3</v>
      </c>
      <c r="F1591" s="91">
        <f t="shared" si="312"/>
        <v>0</v>
      </c>
      <c r="G1591" s="192">
        <v>0</v>
      </c>
      <c r="H1591" s="161">
        <v>0</v>
      </c>
      <c r="I1591" s="161">
        <v>0</v>
      </c>
      <c r="J1591" s="161">
        <v>0</v>
      </c>
      <c r="K1591" s="161">
        <v>0</v>
      </c>
      <c r="L1591" s="161">
        <v>0</v>
      </c>
      <c r="M1591" s="161">
        <v>1.895075E-3</v>
      </c>
      <c r="N1591" s="161">
        <v>0</v>
      </c>
      <c r="O1591" s="161">
        <v>0</v>
      </c>
      <c r="P1591" s="161">
        <v>0</v>
      </c>
      <c r="Q1591" s="161">
        <v>0</v>
      </c>
      <c r="R1591" s="161">
        <v>0</v>
      </c>
      <c r="T1591" s="89">
        <f t="shared" si="313"/>
        <v>0</v>
      </c>
    </row>
    <row r="1592" spans="1:20">
      <c r="A1592" s="29" t="s">
        <v>52</v>
      </c>
      <c r="B1592" s="194" t="s">
        <v>4401</v>
      </c>
      <c r="C1592" s="87">
        <f t="shared" si="309"/>
        <v>2.1410821999999999E-2</v>
      </c>
      <c r="D1592" s="90">
        <f t="shared" si="310"/>
        <v>0</v>
      </c>
      <c r="E1592" s="90">
        <f t="shared" si="311"/>
        <v>2.1410821999999999E-2</v>
      </c>
      <c r="F1592" s="91">
        <f t="shared" si="312"/>
        <v>0</v>
      </c>
      <c r="G1592" s="192">
        <v>0</v>
      </c>
      <c r="H1592" s="161">
        <v>0</v>
      </c>
      <c r="I1592" s="161">
        <v>0</v>
      </c>
      <c r="J1592" s="161">
        <v>0</v>
      </c>
      <c r="K1592" s="161">
        <v>0</v>
      </c>
      <c r="L1592" s="161">
        <v>0</v>
      </c>
      <c r="M1592" s="161">
        <v>2.1410821999999999E-2</v>
      </c>
      <c r="N1592" s="161">
        <v>0</v>
      </c>
      <c r="O1592" s="161">
        <v>0</v>
      </c>
      <c r="P1592" s="161">
        <v>0</v>
      </c>
      <c r="Q1592" s="161">
        <v>0</v>
      </c>
      <c r="R1592" s="161">
        <v>0</v>
      </c>
      <c r="T1592" s="89">
        <f t="shared" si="313"/>
        <v>0</v>
      </c>
    </row>
    <row r="1593" spans="1:20">
      <c r="A1593" s="29" t="s">
        <v>52</v>
      </c>
      <c r="B1593" s="194" t="s">
        <v>4402</v>
      </c>
      <c r="C1593" s="87">
        <f t="shared" si="309"/>
        <v>2.5261950000000002E-3</v>
      </c>
      <c r="D1593" s="90">
        <f t="shared" si="310"/>
        <v>0</v>
      </c>
      <c r="E1593" s="90">
        <f t="shared" si="311"/>
        <v>2.5261950000000002E-3</v>
      </c>
      <c r="F1593" s="91">
        <f t="shared" si="312"/>
        <v>0</v>
      </c>
      <c r="G1593" s="192">
        <v>0</v>
      </c>
      <c r="H1593" s="161">
        <v>0</v>
      </c>
      <c r="I1593" s="161">
        <v>0</v>
      </c>
      <c r="J1593" s="161">
        <v>0</v>
      </c>
      <c r="K1593" s="161">
        <v>0</v>
      </c>
      <c r="L1593" s="161">
        <v>0</v>
      </c>
      <c r="M1593" s="161">
        <v>2.5261950000000002E-3</v>
      </c>
      <c r="N1593" s="161">
        <v>0</v>
      </c>
      <c r="O1593" s="161">
        <v>0</v>
      </c>
      <c r="P1593" s="161">
        <v>0</v>
      </c>
      <c r="Q1593" s="161">
        <v>0</v>
      </c>
      <c r="R1593" s="161">
        <v>0</v>
      </c>
      <c r="T1593" s="89">
        <f t="shared" si="313"/>
        <v>0</v>
      </c>
    </row>
    <row r="1594" spans="1:20">
      <c r="A1594" s="29" t="s">
        <v>52</v>
      </c>
      <c r="B1594" s="194" t="s">
        <v>4403</v>
      </c>
      <c r="C1594" s="87">
        <f t="shared" si="309"/>
        <v>9.4324999999999997E-4</v>
      </c>
      <c r="D1594" s="90">
        <f t="shared" si="310"/>
        <v>0</v>
      </c>
      <c r="E1594" s="90">
        <f t="shared" si="311"/>
        <v>9.4324999999999997E-4</v>
      </c>
      <c r="F1594" s="91">
        <f t="shared" si="312"/>
        <v>0</v>
      </c>
      <c r="G1594" s="192">
        <v>0</v>
      </c>
      <c r="H1594" s="161">
        <v>0</v>
      </c>
      <c r="I1594" s="161">
        <v>0</v>
      </c>
      <c r="J1594" s="161">
        <v>0</v>
      </c>
      <c r="K1594" s="161">
        <v>0</v>
      </c>
      <c r="L1594" s="161">
        <v>0</v>
      </c>
      <c r="M1594" s="161">
        <v>9.4324999999999997E-4</v>
      </c>
      <c r="N1594" s="161">
        <v>0</v>
      </c>
      <c r="O1594" s="161">
        <v>0</v>
      </c>
      <c r="P1594" s="161">
        <v>0</v>
      </c>
      <c r="Q1594" s="161">
        <v>0</v>
      </c>
      <c r="R1594" s="161">
        <v>0</v>
      </c>
      <c r="T1594" s="89">
        <f t="shared" si="313"/>
        <v>0</v>
      </c>
    </row>
    <row r="1595" spans="1:20">
      <c r="A1595" s="29" t="s">
        <v>52</v>
      </c>
      <c r="B1595" s="194" t="s">
        <v>4404</v>
      </c>
      <c r="C1595" s="87">
        <f t="shared" si="309"/>
        <v>5.2994131999999999E-2</v>
      </c>
      <c r="D1595" s="90">
        <f t="shared" si="310"/>
        <v>1.426E-2</v>
      </c>
      <c r="E1595" s="90">
        <f t="shared" si="311"/>
        <v>3.8734131999999998E-2</v>
      </c>
      <c r="F1595" s="91">
        <f t="shared" si="312"/>
        <v>0</v>
      </c>
      <c r="G1595" s="192">
        <v>0</v>
      </c>
      <c r="H1595" s="161">
        <v>0</v>
      </c>
      <c r="I1595" s="161">
        <v>0</v>
      </c>
      <c r="J1595" s="161">
        <v>0</v>
      </c>
      <c r="K1595" s="161">
        <v>0</v>
      </c>
      <c r="L1595" s="161">
        <v>1.426E-2</v>
      </c>
      <c r="M1595" s="161">
        <v>3.8734131999999998E-2</v>
      </c>
      <c r="N1595" s="161">
        <v>0</v>
      </c>
      <c r="O1595" s="161">
        <v>0</v>
      </c>
      <c r="P1595" s="161">
        <v>0</v>
      </c>
      <c r="Q1595" s="161">
        <v>0</v>
      </c>
      <c r="R1595" s="161">
        <v>0</v>
      </c>
      <c r="T1595" s="89">
        <f t="shared" si="313"/>
        <v>0</v>
      </c>
    </row>
    <row r="1596" spans="1:20">
      <c r="A1596" s="29" t="s">
        <v>52</v>
      </c>
      <c r="B1596" s="194" t="s">
        <v>4405</v>
      </c>
      <c r="C1596" s="87">
        <f t="shared" si="309"/>
        <v>0.20374200000000001</v>
      </c>
      <c r="D1596" s="90">
        <f t="shared" si="310"/>
        <v>0</v>
      </c>
      <c r="E1596" s="90">
        <f t="shared" si="311"/>
        <v>0.20374200000000001</v>
      </c>
      <c r="F1596" s="91">
        <f t="shared" si="312"/>
        <v>0</v>
      </c>
      <c r="G1596" s="192">
        <v>0</v>
      </c>
      <c r="H1596" s="161">
        <v>0</v>
      </c>
      <c r="I1596" s="161">
        <v>0</v>
      </c>
      <c r="J1596" s="161">
        <v>0</v>
      </c>
      <c r="K1596" s="161">
        <v>0</v>
      </c>
      <c r="L1596" s="161">
        <v>0</v>
      </c>
      <c r="M1596" s="161">
        <v>0.20374200000000001</v>
      </c>
      <c r="N1596" s="161">
        <v>0</v>
      </c>
      <c r="O1596" s="161">
        <v>0</v>
      </c>
      <c r="P1596" s="161">
        <v>0</v>
      </c>
      <c r="Q1596" s="161">
        <v>0</v>
      </c>
      <c r="R1596" s="161">
        <v>0</v>
      </c>
      <c r="T1596" s="89">
        <f t="shared" si="313"/>
        <v>0</v>
      </c>
    </row>
    <row r="1597" spans="1:20">
      <c r="A1597" s="29" t="s">
        <v>52</v>
      </c>
      <c r="B1597" s="194" t="s">
        <v>4406</v>
      </c>
      <c r="C1597" s="87">
        <f t="shared" si="309"/>
        <v>0.25104899999999997</v>
      </c>
      <c r="D1597" s="90">
        <f t="shared" si="310"/>
        <v>0.13339999999999999</v>
      </c>
      <c r="E1597" s="90">
        <f t="shared" si="311"/>
        <v>0.117649</v>
      </c>
      <c r="F1597" s="91">
        <f t="shared" si="312"/>
        <v>0</v>
      </c>
      <c r="G1597" s="192">
        <v>0</v>
      </c>
      <c r="H1597" s="161">
        <v>0</v>
      </c>
      <c r="I1597" s="161">
        <v>0</v>
      </c>
      <c r="J1597" s="161">
        <v>0</v>
      </c>
      <c r="K1597" s="161">
        <v>0</v>
      </c>
      <c r="L1597" s="161">
        <v>0.13339999999999999</v>
      </c>
      <c r="M1597" s="161">
        <v>0.117649</v>
      </c>
      <c r="N1597" s="161">
        <v>0</v>
      </c>
      <c r="O1597" s="161">
        <v>0</v>
      </c>
      <c r="P1597" s="161">
        <v>0</v>
      </c>
      <c r="Q1597" s="161">
        <v>0</v>
      </c>
      <c r="R1597" s="161">
        <v>0</v>
      </c>
      <c r="T1597" s="89">
        <f t="shared" si="313"/>
        <v>0</v>
      </c>
    </row>
    <row r="1598" spans="1:20">
      <c r="A1598" s="29" t="s">
        <v>52</v>
      </c>
      <c r="B1598" s="194" t="s">
        <v>4407</v>
      </c>
      <c r="C1598" s="87">
        <f t="shared" si="309"/>
        <v>2.7474299999999999E-3</v>
      </c>
      <c r="D1598" s="90">
        <f t="shared" si="310"/>
        <v>0</v>
      </c>
      <c r="E1598" s="90">
        <f t="shared" si="311"/>
        <v>2.7474299999999999E-3</v>
      </c>
      <c r="F1598" s="91">
        <f t="shared" si="312"/>
        <v>0</v>
      </c>
      <c r="G1598" s="192">
        <v>0</v>
      </c>
      <c r="H1598" s="161">
        <v>0</v>
      </c>
      <c r="I1598" s="161">
        <v>0</v>
      </c>
      <c r="J1598" s="161">
        <v>0</v>
      </c>
      <c r="K1598" s="161">
        <v>0</v>
      </c>
      <c r="L1598" s="161">
        <v>0</v>
      </c>
      <c r="M1598" s="161">
        <v>2.7474299999999999E-3</v>
      </c>
      <c r="N1598" s="161">
        <v>0</v>
      </c>
      <c r="O1598" s="161">
        <v>0</v>
      </c>
      <c r="P1598" s="161">
        <v>0</v>
      </c>
      <c r="Q1598" s="161">
        <v>0</v>
      </c>
      <c r="R1598" s="161">
        <v>0</v>
      </c>
      <c r="T1598" s="89">
        <f t="shared" si="313"/>
        <v>0</v>
      </c>
    </row>
    <row r="1599" spans="1:20">
      <c r="A1599" s="29" t="s">
        <v>52</v>
      </c>
      <c r="B1599" s="194" t="s">
        <v>4408</v>
      </c>
      <c r="C1599" s="87">
        <f t="shared" si="309"/>
        <v>4.7677E-4</v>
      </c>
      <c r="D1599" s="90">
        <f t="shared" si="310"/>
        <v>0</v>
      </c>
      <c r="E1599" s="90">
        <f t="shared" si="311"/>
        <v>4.7677E-4</v>
      </c>
      <c r="F1599" s="91">
        <f t="shared" si="312"/>
        <v>0</v>
      </c>
      <c r="G1599" s="192">
        <v>0</v>
      </c>
      <c r="H1599" s="161">
        <v>0</v>
      </c>
      <c r="I1599" s="161">
        <v>0</v>
      </c>
      <c r="J1599" s="161">
        <v>0</v>
      </c>
      <c r="K1599" s="161">
        <v>0</v>
      </c>
      <c r="L1599" s="161">
        <v>0</v>
      </c>
      <c r="M1599" s="161">
        <v>4.7677E-4</v>
      </c>
      <c r="N1599" s="161">
        <v>0</v>
      </c>
      <c r="O1599" s="161">
        <v>0</v>
      </c>
      <c r="P1599" s="161">
        <v>0</v>
      </c>
      <c r="Q1599" s="161">
        <v>0</v>
      </c>
      <c r="R1599" s="161">
        <v>0</v>
      </c>
      <c r="T1599" s="89">
        <f t="shared" si="313"/>
        <v>0</v>
      </c>
    </row>
    <row r="1600" spans="1:20">
      <c r="A1600" s="29" t="s">
        <v>52</v>
      </c>
      <c r="B1600" s="194" t="s">
        <v>4409</v>
      </c>
      <c r="C1600" s="87">
        <f t="shared" si="309"/>
        <v>3.9814754000000001E-3</v>
      </c>
      <c r="D1600" s="90">
        <f t="shared" si="310"/>
        <v>0</v>
      </c>
      <c r="E1600" s="90">
        <f t="shared" si="311"/>
        <v>3.9814754000000001E-3</v>
      </c>
      <c r="F1600" s="91">
        <f t="shared" si="312"/>
        <v>0</v>
      </c>
      <c r="G1600" s="192">
        <v>0</v>
      </c>
      <c r="H1600" s="161">
        <v>0</v>
      </c>
      <c r="I1600" s="161">
        <v>0</v>
      </c>
      <c r="J1600" s="161">
        <v>0</v>
      </c>
      <c r="K1600" s="161">
        <v>0</v>
      </c>
      <c r="L1600" s="161">
        <v>0</v>
      </c>
      <c r="M1600" s="161">
        <v>3.9814754000000001E-3</v>
      </c>
      <c r="N1600" s="161">
        <v>0</v>
      </c>
      <c r="O1600" s="161">
        <v>0</v>
      </c>
      <c r="P1600" s="161">
        <v>0</v>
      </c>
      <c r="Q1600" s="161">
        <v>0</v>
      </c>
      <c r="R1600" s="161">
        <v>0</v>
      </c>
      <c r="T1600" s="89">
        <f t="shared" si="313"/>
        <v>0</v>
      </c>
    </row>
    <row r="1601" spans="1:20">
      <c r="A1601" s="29" t="s">
        <v>52</v>
      </c>
      <c r="B1601" s="194" t="s">
        <v>4410</v>
      </c>
      <c r="C1601" s="87">
        <f t="shared" si="309"/>
        <v>0.16669800000000001</v>
      </c>
      <c r="D1601" s="90">
        <f t="shared" si="310"/>
        <v>0</v>
      </c>
      <c r="E1601" s="90">
        <f t="shared" si="311"/>
        <v>0.16669800000000001</v>
      </c>
      <c r="F1601" s="91">
        <f t="shared" si="312"/>
        <v>0</v>
      </c>
      <c r="G1601" s="192">
        <v>0</v>
      </c>
      <c r="H1601" s="161">
        <v>0</v>
      </c>
      <c r="I1601" s="161">
        <v>0</v>
      </c>
      <c r="J1601" s="161">
        <v>0</v>
      </c>
      <c r="K1601" s="161">
        <v>0</v>
      </c>
      <c r="L1601" s="161">
        <v>0</v>
      </c>
      <c r="M1601" s="161">
        <v>0.16669800000000001</v>
      </c>
      <c r="N1601" s="161">
        <v>0</v>
      </c>
      <c r="O1601" s="161">
        <v>0</v>
      </c>
      <c r="P1601" s="161">
        <v>0</v>
      </c>
      <c r="Q1601" s="161">
        <v>0</v>
      </c>
      <c r="R1601" s="161">
        <v>0</v>
      </c>
      <c r="T1601" s="89">
        <f t="shared" si="313"/>
        <v>0</v>
      </c>
    </row>
    <row r="1602" spans="1:20">
      <c r="A1602" s="29" t="s">
        <v>52</v>
      </c>
      <c r="B1602" s="194" t="s">
        <v>4411</v>
      </c>
      <c r="C1602" s="87">
        <f t="shared" si="309"/>
        <v>5.1972732000000001E-2</v>
      </c>
      <c r="D1602" s="90">
        <f t="shared" si="310"/>
        <v>0</v>
      </c>
      <c r="E1602" s="90">
        <f t="shared" si="311"/>
        <v>5.1972732000000001E-2</v>
      </c>
      <c r="F1602" s="91">
        <f t="shared" si="312"/>
        <v>0</v>
      </c>
      <c r="G1602" s="192">
        <v>0</v>
      </c>
      <c r="H1602" s="161">
        <v>0</v>
      </c>
      <c r="I1602" s="161">
        <v>0</v>
      </c>
      <c r="J1602" s="161">
        <v>0</v>
      </c>
      <c r="K1602" s="161">
        <v>0</v>
      </c>
      <c r="L1602" s="161">
        <v>0</v>
      </c>
      <c r="M1602" s="161">
        <v>5.1972732000000001E-2</v>
      </c>
      <c r="N1602" s="161">
        <v>0</v>
      </c>
      <c r="O1602" s="161">
        <v>0</v>
      </c>
      <c r="P1602" s="161">
        <v>0</v>
      </c>
      <c r="Q1602" s="161">
        <v>0</v>
      </c>
      <c r="R1602" s="161">
        <v>0</v>
      </c>
      <c r="T1602" s="89">
        <f t="shared" si="313"/>
        <v>0</v>
      </c>
    </row>
    <row r="1603" spans="1:20">
      <c r="A1603" s="29" t="s">
        <v>52</v>
      </c>
      <c r="B1603" s="194" t="s">
        <v>4412</v>
      </c>
      <c r="C1603" s="87">
        <f t="shared" si="309"/>
        <v>8.8706325000000003E-2</v>
      </c>
      <c r="D1603" s="90">
        <f t="shared" si="310"/>
        <v>4.5770000000000003E-3</v>
      </c>
      <c r="E1603" s="90">
        <f t="shared" si="311"/>
        <v>8.4129325000000005E-2</v>
      </c>
      <c r="F1603" s="91">
        <f t="shared" si="312"/>
        <v>0</v>
      </c>
      <c r="G1603" s="192">
        <v>0</v>
      </c>
      <c r="H1603" s="161">
        <v>0</v>
      </c>
      <c r="I1603" s="161">
        <v>0</v>
      </c>
      <c r="J1603" s="161">
        <v>0</v>
      </c>
      <c r="K1603" s="161">
        <v>0</v>
      </c>
      <c r="L1603" s="161">
        <v>4.5770000000000003E-3</v>
      </c>
      <c r="M1603" s="161">
        <v>8.4129325000000005E-2</v>
      </c>
      <c r="N1603" s="161">
        <v>0</v>
      </c>
      <c r="O1603" s="161">
        <v>0</v>
      </c>
      <c r="P1603" s="161">
        <v>0</v>
      </c>
      <c r="Q1603" s="161">
        <v>0</v>
      </c>
      <c r="R1603" s="161">
        <v>0</v>
      </c>
      <c r="T1603" s="89">
        <f t="shared" si="313"/>
        <v>0</v>
      </c>
    </row>
    <row r="1604" spans="1:20">
      <c r="A1604" s="29" t="s">
        <v>52</v>
      </c>
      <c r="B1604" s="194" t="s">
        <v>4413</v>
      </c>
      <c r="C1604" s="87">
        <f t="shared" si="309"/>
        <v>5.0946170999999997E-3</v>
      </c>
      <c r="D1604" s="90">
        <f t="shared" si="310"/>
        <v>0</v>
      </c>
      <c r="E1604" s="90">
        <f t="shared" si="311"/>
        <v>5.0946170999999997E-3</v>
      </c>
      <c r="F1604" s="91">
        <f t="shared" si="312"/>
        <v>0</v>
      </c>
      <c r="G1604" s="192">
        <v>0</v>
      </c>
      <c r="H1604" s="161">
        <v>0</v>
      </c>
      <c r="I1604" s="161">
        <v>0</v>
      </c>
      <c r="J1604" s="161">
        <v>0</v>
      </c>
      <c r="K1604" s="161">
        <v>0</v>
      </c>
      <c r="L1604" s="161">
        <v>0</v>
      </c>
      <c r="M1604" s="161">
        <v>5.0946170999999997E-3</v>
      </c>
      <c r="N1604" s="161">
        <v>0</v>
      </c>
      <c r="O1604" s="161">
        <v>0</v>
      </c>
      <c r="P1604" s="161">
        <v>0</v>
      </c>
      <c r="Q1604" s="161">
        <v>0</v>
      </c>
      <c r="R1604" s="161">
        <v>0</v>
      </c>
      <c r="T1604" s="89">
        <f t="shared" si="313"/>
        <v>0</v>
      </c>
    </row>
    <row r="1605" spans="1:20">
      <c r="A1605" s="29" t="s">
        <v>52</v>
      </c>
      <c r="B1605" s="194" t="s">
        <v>4414</v>
      </c>
      <c r="C1605" s="87">
        <f t="shared" si="309"/>
        <v>2.4593100000000001E-3</v>
      </c>
      <c r="D1605" s="90">
        <f t="shared" si="310"/>
        <v>0</v>
      </c>
      <c r="E1605" s="90">
        <f t="shared" si="311"/>
        <v>2.4593100000000001E-3</v>
      </c>
      <c r="F1605" s="91">
        <f t="shared" si="312"/>
        <v>0</v>
      </c>
      <c r="G1605" s="192">
        <v>0</v>
      </c>
      <c r="H1605" s="161">
        <v>0</v>
      </c>
      <c r="I1605" s="161">
        <v>0</v>
      </c>
      <c r="J1605" s="161">
        <v>0</v>
      </c>
      <c r="K1605" s="161">
        <v>0</v>
      </c>
      <c r="L1605" s="161">
        <v>0</v>
      </c>
      <c r="M1605" s="161">
        <v>2.4593100000000001E-3</v>
      </c>
      <c r="N1605" s="161">
        <v>0</v>
      </c>
      <c r="O1605" s="161">
        <v>0</v>
      </c>
      <c r="P1605" s="161">
        <v>0</v>
      </c>
      <c r="Q1605" s="161">
        <v>0</v>
      </c>
      <c r="R1605" s="161">
        <v>0</v>
      </c>
      <c r="T1605" s="89">
        <f t="shared" si="313"/>
        <v>0</v>
      </c>
    </row>
    <row r="1606" spans="1:20">
      <c r="A1606" s="29" t="s">
        <v>52</v>
      </c>
      <c r="B1606" s="194" t="s">
        <v>4415</v>
      </c>
      <c r="C1606" s="87">
        <f t="shared" si="309"/>
        <v>4.0816999999999999E-2</v>
      </c>
      <c r="D1606" s="90">
        <f t="shared" si="310"/>
        <v>0</v>
      </c>
      <c r="E1606" s="90">
        <f t="shared" si="311"/>
        <v>4.0816999999999999E-2</v>
      </c>
      <c r="F1606" s="91">
        <f t="shared" si="312"/>
        <v>0</v>
      </c>
      <c r="G1606" s="192">
        <v>0</v>
      </c>
      <c r="H1606" s="161">
        <v>0</v>
      </c>
      <c r="I1606" s="161">
        <v>0</v>
      </c>
      <c r="J1606" s="161">
        <v>0</v>
      </c>
      <c r="K1606" s="161">
        <v>0</v>
      </c>
      <c r="L1606" s="161">
        <v>0</v>
      </c>
      <c r="M1606" s="161">
        <v>4.0816999999999999E-2</v>
      </c>
      <c r="N1606" s="161">
        <v>0</v>
      </c>
      <c r="O1606" s="161">
        <v>0</v>
      </c>
      <c r="P1606" s="161">
        <v>0</v>
      </c>
      <c r="Q1606" s="161">
        <v>0</v>
      </c>
      <c r="R1606" s="161">
        <v>0</v>
      </c>
      <c r="T1606" s="89">
        <f t="shared" si="313"/>
        <v>0</v>
      </c>
    </row>
    <row r="1607" spans="1:20">
      <c r="A1607" s="29" t="s">
        <v>52</v>
      </c>
      <c r="B1607" s="194" t="s">
        <v>4416</v>
      </c>
      <c r="C1607" s="87">
        <f t="shared" si="309"/>
        <v>0</v>
      </c>
      <c r="D1607" s="90">
        <f t="shared" si="310"/>
        <v>0</v>
      </c>
      <c r="E1607" s="90">
        <f t="shared" si="311"/>
        <v>0</v>
      </c>
      <c r="F1607" s="91">
        <f t="shared" si="312"/>
        <v>0</v>
      </c>
      <c r="G1607" s="192">
        <v>0</v>
      </c>
      <c r="H1607" s="161">
        <v>0</v>
      </c>
      <c r="I1607" s="161">
        <v>0</v>
      </c>
      <c r="J1607" s="161">
        <v>0</v>
      </c>
      <c r="K1607" s="161">
        <v>0</v>
      </c>
      <c r="L1607" s="161">
        <v>0</v>
      </c>
      <c r="M1607" s="161">
        <v>0</v>
      </c>
      <c r="N1607" s="161">
        <v>0</v>
      </c>
      <c r="O1607" s="161">
        <v>0</v>
      </c>
      <c r="P1607" s="161">
        <v>0</v>
      </c>
      <c r="Q1607" s="161">
        <v>0</v>
      </c>
      <c r="R1607" s="161">
        <v>0</v>
      </c>
      <c r="T1607" s="89">
        <f t="shared" si="313"/>
        <v>0</v>
      </c>
    </row>
    <row r="1608" spans="1:20">
      <c r="A1608" s="29" t="s">
        <v>52</v>
      </c>
      <c r="B1608" s="194" t="s">
        <v>4417</v>
      </c>
      <c r="C1608" s="87">
        <f t="shared" si="309"/>
        <v>3.11787E-4</v>
      </c>
      <c r="D1608" s="90">
        <f t="shared" si="310"/>
        <v>0</v>
      </c>
      <c r="E1608" s="90">
        <f t="shared" si="311"/>
        <v>3.11787E-4</v>
      </c>
      <c r="F1608" s="91">
        <f t="shared" si="312"/>
        <v>0</v>
      </c>
      <c r="G1608" s="192">
        <v>0</v>
      </c>
      <c r="H1608" s="161">
        <v>0</v>
      </c>
      <c r="I1608" s="161">
        <v>0</v>
      </c>
      <c r="J1608" s="161">
        <v>0</v>
      </c>
      <c r="K1608" s="161">
        <v>0</v>
      </c>
      <c r="L1608" s="161">
        <v>0</v>
      </c>
      <c r="M1608" s="161">
        <v>3.11787E-4</v>
      </c>
      <c r="N1608" s="161">
        <v>0</v>
      </c>
      <c r="O1608" s="161">
        <v>0</v>
      </c>
      <c r="P1608" s="161">
        <v>0</v>
      </c>
      <c r="Q1608" s="161">
        <v>0</v>
      </c>
      <c r="R1608" s="161">
        <v>0</v>
      </c>
      <c r="T1608" s="89">
        <f t="shared" si="313"/>
        <v>0</v>
      </c>
    </row>
    <row r="1609" spans="1:20">
      <c r="A1609" s="29" t="s">
        <v>52</v>
      </c>
      <c r="B1609" s="194" t="s">
        <v>4418</v>
      </c>
      <c r="C1609" s="87">
        <f t="shared" si="309"/>
        <v>4.1846000000000001E-2</v>
      </c>
      <c r="D1609" s="90">
        <f t="shared" si="310"/>
        <v>0</v>
      </c>
      <c r="E1609" s="90">
        <f t="shared" si="311"/>
        <v>4.1846000000000001E-2</v>
      </c>
      <c r="F1609" s="91">
        <f t="shared" si="312"/>
        <v>0</v>
      </c>
      <c r="G1609" s="192">
        <v>0</v>
      </c>
      <c r="H1609" s="161">
        <v>0</v>
      </c>
      <c r="I1609" s="161">
        <v>0</v>
      </c>
      <c r="J1609" s="161">
        <v>0</v>
      </c>
      <c r="K1609" s="161">
        <v>0</v>
      </c>
      <c r="L1609" s="161">
        <v>0</v>
      </c>
      <c r="M1609" s="161">
        <v>4.1846000000000001E-2</v>
      </c>
      <c r="N1609" s="161">
        <v>0</v>
      </c>
      <c r="O1609" s="161">
        <v>0</v>
      </c>
      <c r="P1609" s="161">
        <v>0</v>
      </c>
      <c r="Q1609" s="161">
        <v>0</v>
      </c>
      <c r="R1609" s="161">
        <v>0</v>
      </c>
      <c r="T1609" s="89">
        <f t="shared" si="313"/>
        <v>0</v>
      </c>
    </row>
    <row r="1610" spans="1:20">
      <c r="A1610" s="29" t="s">
        <v>52</v>
      </c>
      <c r="B1610" s="194" t="s">
        <v>4419</v>
      </c>
      <c r="C1610" s="87">
        <f t="shared" si="309"/>
        <v>4.1503E-3</v>
      </c>
      <c r="D1610" s="90">
        <f t="shared" si="310"/>
        <v>0</v>
      </c>
      <c r="E1610" s="90">
        <f t="shared" si="311"/>
        <v>4.1503E-3</v>
      </c>
      <c r="F1610" s="91">
        <f t="shared" si="312"/>
        <v>0</v>
      </c>
      <c r="G1610" s="192">
        <v>0</v>
      </c>
      <c r="H1610" s="161">
        <v>0</v>
      </c>
      <c r="I1610" s="161">
        <v>0</v>
      </c>
      <c r="J1610" s="161">
        <v>0</v>
      </c>
      <c r="K1610" s="161">
        <v>0</v>
      </c>
      <c r="L1610" s="161">
        <v>0</v>
      </c>
      <c r="M1610" s="161">
        <v>4.1503E-3</v>
      </c>
      <c r="N1610" s="161">
        <v>0</v>
      </c>
      <c r="O1610" s="161">
        <v>0</v>
      </c>
      <c r="P1610" s="161">
        <v>0</v>
      </c>
      <c r="Q1610" s="161">
        <v>0</v>
      </c>
      <c r="R1610" s="161">
        <v>0</v>
      </c>
      <c r="T1610" s="89">
        <f t="shared" si="313"/>
        <v>0</v>
      </c>
    </row>
    <row r="1611" spans="1:20">
      <c r="A1611" s="29" t="s">
        <v>52</v>
      </c>
      <c r="B1611" s="194" t="s">
        <v>4420</v>
      </c>
      <c r="C1611" s="87">
        <f t="shared" si="309"/>
        <v>9.9601483000000008E-3</v>
      </c>
      <c r="D1611" s="90">
        <f t="shared" si="310"/>
        <v>0</v>
      </c>
      <c r="E1611" s="90">
        <f t="shared" si="311"/>
        <v>9.9601483000000008E-3</v>
      </c>
      <c r="F1611" s="91">
        <f t="shared" si="312"/>
        <v>0</v>
      </c>
      <c r="G1611" s="192">
        <v>0</v>
      </c>
      <c r="H1611" s="161">
        <v>0</v>
      </c>
      <c r="I1611" s="161">
        <v>0</v>
      </c>
      <c r="J1611" s="161">
        <v>0</v>
      </c>
      <c r="K1611" s="161">
        <v>0</v>
      </c>
      <c r="L1611" s="161">
        <v>0</v>
      </c>
      <c r="M1611" s="161">
        <v>9.9601483000000008E-3</v>
      </c>
      <c r="N1611" s="161">
        <v>0</v>
      </c>
      <c r="O1611" s="161">
        <v>0</v>
      </c>
      <c r="P1611" s="161">
        <v>0</v>
      </c>
      <c r="Q1611" s="161">
        <v>0</v>
      </c>
      <c r="R1611" s="161">
        <v>0</v>
      </c>
      <c r="T1611" s="89">
        <f t="shared" si="313"/>
        <v>0</v>
      </c>
    </row>
    <row r="1612" spans="1:20">
      <c r="A1612" s="29" t="s">
        <v>52</v>
      </c>
      <c r="B1612" s="194" t="s">
        <v>4421</v>
      </c>
      <c r="C1612" s="87">
        <f t="shared" si="309"/>
        <v>9.2952999999999994E-3</v>
      </c>
      <c r="D1612" s="90">
        <f t="shared" si="310"/>
        <v>0</v>
      </c>
      <c r="E1612" s="90">
        <f t="shared" si="311"/>
        <v>9.2952999999999994E-3</v>
      </c>
      <c r="F1612" s="91">
        <f t="shared" si="312"/>
        <v>0</v>
      </c>
      <c r="G1612" s="192">
        <v>0</v>
      </c>
      <c r="H1612" s="161">
        <v>0</v>
      </c>
      <c r="I1612" s="161">
        <v>0</v>
      </c>
      <c r="J1612" s="161">
        <v>0</v>
      </c>
      <c r="K1612" s="161">
        <v>0</v>
      </c>
      <c r="L1612" s="161">
        <v>0</v>
      </c>
      <c r="M1612" s="161">
        <v>9.2952999999999994E-3</v>
      </c>
      <c r="N1612" s="161">
        <v>0</v>
      </c>
      <c r="O1612" s="161">
        <v>0</v>
      </c>
      <c r="P1612" s="161">
        <v>0</v>
      </c>
      <c r="Q1612" s="161">
        <v>0</v>
      </c>
      <c r="R1612" s="161">
        <v>0</v>
      </c>
      <c r="T1612" s="89">
        <f t="shared" si="313"/>
        <v>0</v>
      </c>
    </row>
    <row r="1613" spans="1:20">
      <c r="A1613" s="29" t="s">
        <v>52</v>
      </c>
      <c r="B1613" s="194" t="s">
        <v>4422</v>
      </c>
      <c r="C1613" s="87">
        <f t="shared" si="309"/>
        <v>0</v>
      </c>
      <c r="D1613" s="90">
        <f t="shared" si="310"/>
        <v>0</v>
      </c>
      <c r="E1613" s="90">
        <f t="shared" si="311"/>
        <v>0</v>
      </c>
      <c r="F1613" s="91">
        <f t="shared" si="312"/>
        <v>0</v>
      </c>
      <c r="G1613" s="192">
        <v>0</v>
      </c>
      <c r="H1613" s="161">
        <v>0</v>
      </c>
      <c r="I1613" s="161">
        <v>0</v>
      </c>
      <c r="J1613" s="161">
        <v>0</v>
      </c>
      <c r="K1613" s="161">
        <v>0</v>
      </c>
      <c r="L1613" s="161">
        <v>0</v>
      </c>
      <c r="M1613" s="161">
        <v>0</v>
      </c>
      <c r="N1613" s="161">
        <v>0</v>
      </c>
      <c r="O1613" s="161">
        <v>0</v>
      </c>
      <c r="P1613" s="161">
        <v>0</v>
      </c>
      <c r="Q1613" s="161">
        <v>0</v>
      </c>
      <c r="R1613" s="161">
        <v>0</v>
      </c>
      <c r="T1613" s="89">
        <f t="shared" si="313"/>
        <v>0</v>
      </c>
    </row>
    <row r="1614" spans="1:20">
      <c r="A1614" s="29" t="s">
        <v>52</v>
      </c>
      <c r="B1614" s="194" t="s">
        <v>4423</v>
      </c>
      <c r="C1614" s="87">
        <f t="shared" si="309"/>
        <v>7.5802999999999995E-2</v>
      </c>
      <c r="D1614" s="90">
        <f t="shared" si="310"/>
        <v>0</v>
      </c>
      <c r="E1614" s="90">
        <f t="shared" si="311"/>
        <v>7.5802999999999995E-2</v>
      </c>
      <c r="F1614" s="91">
        <f t="shared" si="312"/>
        <v>0</v>
      </c>
      <c r="G1614" s="192">
        <v>0</v>
      </c>
      <c r="H1614" s="161">
        <v>0</v>
      </c>
      <c r="I1614" s="161">
        <v>0</v>
      </c>
      <c r="J1614" s="161">
        <v>0</v>
      </c>
      <c r="K1614" s="161">
        <v>0</v>
      </c>
      <c r="L1614" s="161">
        <v>0</v>
      </c>
      <c r="M1614" s="161">
        <v>7.5802999999999995E-2</v>
      </c>
      <c r="N1614" s="161">
        <v>0</v>
      </c>
      <c r="O1614" s="161">
        <v>0</v>
      </c>
      <c r="P1614" s="161">
        <v>0</v>
      </c>
      <c r="Q1614" s="161">
        <v>0</v>
      </c>
      <c r="R1614" s="161">
        <v>0</v>
      </c>
      <c r="T1614" s="89">
        <f t="shared" si="313"/>
        <v>0</v>
      </c>
    </row>
    <row r="1615" spans="1:20">
      <c r="A1615" s="29" t="s">
        <v>52</v>
      </c>
      <c r="B1615" s="194" t="s">
        <v>4424</v>
      </c>
      <c r="C1615" s="87">
        <f t="shared" si="309"/>
        <v>1.7243855999999998E-2</v>
      </c>
      <c r="D1615" s="90">
        <f t="shared" si="310"/>
        <v>0</v>
      </c>
      <c r="E1615" s="90">
        <f t="shared" si="311"/>
        <v>1.7243855999999998E-2</v>
      </c>
      <c r="F1615" s="91">
        <f t="shared" si="312"/>
        <v>0</v>
      </c>
      <c r="G1615" s="192">
        <v>0</v>
      </c>
      <c r="H1615" s="161">
        <v>0</v>
      </c>
      <c r="I1615" s="161">
        <v>0</v>
      </c>
      <c r="J1615" s="161">
        <v>0</v>
      </c>
      <c r="K1615" s="161">
        <v>0</v>
      </c>
      <c r="L1615" s="161">
        <v>0</v>
      </c>
      <c r="M1615" s="161">
        <v>1.7243855999999998E-2</v>
      </c>
      <c r="N1615" s="161">
        <v>0</v>
      </c>
      <c r="O1615" s="161">
        <v>0</v>
      </c>
      <c r="P1615" s="161">
        <v>0</v>
      </c>
      <c r="Q1615" s="161">
        <v>0</v>
      </c>
      <c r="R1615" s="161">
        <v>0</v>
      </c>
      <c r="T1615" s="89">
        <f t="shared" si="313"/>
        <v>0</v>
      </c>
    </row>
    <row r="1616" spans="1:20">
      <c r="A1616" s="29" t="s">
        <v>52</v>
      </c>
      <c r="B1616" s="194" t="s">
        <v>4425</v>
      </c>
      <c r="C1616" s="87">
        <f t="shared" si="309"/>
        <v>1.0069570999999999E-2</v>
      </c>
      <c r="D1616" s="90">
        <f t="shared" si="310"/>
        <v>0</v>
      </c>
      <c r="E1616" s="90">
        <f t="shared" si="311"/>
        <v>1.0069570999999999E-2</v>
      </c>
      <c r="F1616" s="91">
        <f t="shared" si="312"/>
        <v>0</v>
      </c>
      <c r="G1616" s="192">
        <v>0</v>
      </c>
      <c r="H1616" s="161">
        <v>0</v>
      </c>
      <c r="I1616" s="161">
        <v>0</v>
      </c>
      <c r="J1616" s="161">
        <v>0</v>
      </c>
      <c r="K1616" s="161">
        <v>0</v>
      </c>
      <c r="L1616" s="161">
        <v>0</v>
      </c>
      <c r="M1616" s="161">
        <v>1.0069570999999999E-2</v>
      </c>
      <c r="N1616" s="161">
        <v>0</v>
      </c>
      <c r="O1616" s="161">
        <v>0</v>
      </c>
      <c r="P1616" s="161">
        <v>0</v>
      </c>
      <c r="Q1616" s="161">
        <v>0</v>
      </c>
      <c r="R1616" s="161">
        <v>0</v>
      </c>
      <c r="T1616" s="89">
        <f t="shared" si="313"/>
        <v>0</v>
      </c>
    </row>
    <row r="1617" spans="1:20">
      <c r="A1617" s="29" t="s">
        <v>52</v>
      </c>
      <c r="B1617" s="194" t="s">
        <v>4426</v>
      </c>
      <c r="C1617" s="87">
        <f t="shared" si="309"/>
        <v>0</v>
      </c>
      <c r="D1617" s="90">
        <f t="shared" si="310"/>
        <v>0</v>
      </c>
      <c r="E1617" s="90">
        <f t="shared" si="311"/>
        <v>0</v>
      </c>
      <c r="F1617" s="91">
        <f t="shared" si="312"/>
        <v>0</v>
      </c>
      <c r="G1617" s="192">
        <v>0</v>
      </c>
      <c r="H1617" s="161">
        <v>0</v>
      </c>
      <c r="I1617" s="161">
        <v>0</v>
      </c>
      <c r="J1617" s="161">
        <v>0</v>
      </c>
      <c r="K1617" s="161">
        <v>0</v>
      </c>
      <c r="L1617" s="161">
        <v>0</v>
      </c>
      <c r="M1617" s="161">
        <v>0</v>
      </c>
      <c r="N1617" s="161">
        <v>0</v>
      </c>
      <c r="O1617" s="161">
        <v>0</v>
      </c>
      <c r="P1617" s="161">
        <v>0</v>
      </c>
      <c r="Q1617" s="161">
        <v>0</v>
      </c>
      <c r="R1617" s="161">
        <v>0</v>
      </c>
      <c r="T1617" s="89">
        <f t="shared" si="313"/>
        <v>0</v>
      </c>
    </row>
    <row r="1618" spans="1:20">
      <c r="A1618" s="29" t="s">
        <v>52</v>
      </c>
      <c r="B1618" s="194" t="s">
        <v>4427</v>
      </c>
      <c r="C1618" s="87">
        <f t="shared" si="309"/>
        <v>0.14046620399999998</v>
      </c>
      <c r="D1618" s="90">
        <f t="shared" si="310"/>
        <v>4.7165332999999997E-2</v>
      </c>
      <c r="E1618" s="90">
        <f t="shared" si="311"/>
        <v>9.3300870999999994E-2</v>
      </c>
      <c r="F1618" s="91">
        <f t="shared" si="312"/>
        <v>0</v>
      </c>
      <c r="G1618" s="192">
        <v>0</v>
      </c>
      <c r="H1618" s="161">
        <v>0</v>
      </c>
      <c r="I1618" s="161">
        <v>0</v>
      </c>
      <c r="J1618" s="161">
        <v>0</v>
      </c>
      <c r="K1618" s="161">
        <v>0</v>
      </c>
      <c r="L1618" s="161">
        <v>4.7165332999999997E-2</v>
      </c>
      <c r="M1618" s="161">
        <v>9.3300870999999994E-2</v>
      </c>
      <c r="N1618" s="161">
        <v>0</v>
      </c>
      <c r="O1618" s="161">
        <v>0</v>
      </c>
      <c r="P1618" s="161">
        <v>0</v>
      </c>
      <c r="Q1618" s="161">
        <v>0</v>
      </c>
      <c r="R1618" s="161">
        <v>0</v>
      </c>
      <c r="T1618" s="89">
        <f t="shared" si="313"/>
        <v>0</v>
      </c>
    </row>
    <row r="1619" spans="1:20">
      <c r="A1619" s="29" t="s">
        <v>52</v>
      </c>
      <c r="B1619" s="194" t="s">
        <v>4428</v>
      </c>
      <c r="C1619" s="87">
        <f t="shared" si="309"/>
        <v>6.0459467000000003E-2</v>
      </c>
      <c r="D1619" s="90">
        <f t="shared" si="310"/>
        <v>0</v>
      </c>
      <c r="E1619" s="90">
        <f t="shared" si="311"/>
        <v>6.0459467000000003E-2</v>
      </c>
      <c r="F1619" s="91">
        <f t="shared" si="312"/>
        <v>0</v>
      </c>
      <c r="G1619" s="192">
        <v>0</v>
      </c>
      <c r="H1619" s="161">
        <v>0</v>
      </c>
      <c r="I1619" s="161">
        <v>0</v>
      </c>
      <c r="J1619" s="161">
        <v>0</v>
      </c>
      <c r="K1619" s="161">
        <v>0</v>
      </c>
      <c r="L1619" s="161">
        <v>0</v>
      </c>
      <c r="M1619" s="161">
        <v>6.0459467000000003E-2</v>
      </c>
      <c r="N1619" s="161">
        <v>0</v>
      </c>
      <c r="O1619" s="161">
        <v>0</v>
      </c>
      <c r="P1619" s="161">
        <v>0</v>
      </c>
      <c r="Q1619" s="161">
        <v>0</v>
      </c>
      <c r="R1619" s="161">
        <v>0</v>
      </c>
      <c r="T1619" s="89">
        <f t="shared" si="313"/>
        <v>0</v>
      </c>
    </row>
    <row r="1620" spans="1:20">
      <c r="A1620" s="29" t="s">
        <v>52</v>
      </c>
      <c r="B1620" s="194" t="s">
        <v>4429</v>
      </c>
      <c r="C1620" s="87">
        <f t="shared" si="309"/>
        <v>5.5694687E-2</v>
      </c>
      <c r="D1620" s="90">
        <f t="shared" si="310"/>
        <v>0</v>
      </c>
      <c r="E1620" s="90">
        <f t="shared" si="311"/>
        <v>5.5694687E-2</v>
      </c>
      <c r="F1620" s="91">
        <f t="shared" si="312"/>
        <v>0</v>
      </c>
      <c r="G1620" s="192">
        <v>0</v>
      </c>
      <c r="H1620" s="161">
        <v>0</v>
      </c>
      <c r="I1620" s="161">
        <v>0</v>
      </c>
      <c r="J1620" s="161">
        <v>0</v>
      </c>
      <c r="K1620" s="161">
        <v>0</v>
      </c>
      <c r="L1620" s="161">
        <v>0</v>
      </c>
      <c r="M1620" s="161">
        <v>5.5694687E-2</v>
      </c>
      <c r="N1620" s="161">
        <v>0</v>
      </c>
      <c r="O1620" s="161">
        <v>0</v>
      </c>
      <c r="P1620" s="161">
        <v>0</v>
      </c>
      <c r="Q1620" s="161">
        <v>0</v>
      </c>
      <c r="R1620" s="161">
        <v>0</v>
      </c>
      <c r="T1620" s="89">
        <f t="shared" si="313"/>
        <v>0</v>
      </c>
    </row>
    <row r="1621" spans="1:20">
      <c r="A1621" s="29" t="s">
        <v>52</v>
      </c>
      <c r="B1621" s="194" t="s">
        <v>4430</v>
      </c>
      <c r="C1621" s="87">
        <f t="shared" si="309"/>
        <v>2.401E-6</v>
      </c>
      <c r="D1621" s="90">
        <f t="shared" si="310"/>
        <v>0</v>
      </c>
      <c r="E1621" s="90">
        <f t="shared" si="311"/>
        <v>2.401E-6</v>
      </c>
      <c r="F1621" s="91">
        <f t="shared" si="312"/>
        <v>0</v>
      </c>
      <c r="G1621" s="192">
        <v>0</v>
      </c>
      <c r="H1621" s="161">
        <v>0</v>
      </c>
      <c r="I1621" s="161">
        <v>0</v>
      </c>
      <c r="J1621" s="161">
        <v>0</v>
      </c>
      <c r="K1621" s="161">
        <v>0</v>
      </c>
      <c r="L1621" s="161">
        <v>0</v>
      </c>
      <c r="M1621" s="161">
        <v>2.401E-6</v>
      </c>
      <c r="N1621" s="161">
        <v>0</v>
      </c>
      <c r="O1621" s="161">
        <v>0</v>
      </c>
      <c r="P1621" s="161">
        <v>0</v>
      </c>
      <c r="Q1621" s="161">
        <v>0</v>
      </c>
      <c r="R1621" s="161">
        <v>0</v>
      </c>
      <c r="T1621" s="89">
        <f t="shared" si="313"/>
        <v>0</v>
      </c>
    </row>
    <row r="1622" spans="1:20">
      <c r="A1622" s="29" t="s">
        <v>52</v>
      </c>
      <c r="B1622" s="194" t="s">
        <v>4431</v>
      </c>
      <c r="C1622" s="87">
        <f t="shared" si="309"/>
        <v>3.5328999999999998E-3</v>
      </c>
      <c r="D1622" s="90">
        <f t="shared" si="310"/>
        <v>0</v>
      </c>
      <c r="E1622" s="90">
        <f t="shared" si="311"/>
        <v>3.5328999999999998E-3</v>
      </c>
      <c r="F1622" s="91">
        <f t="shared" si="312"/>
        <v>0</v>
      </c>
      <c r="G1622" s="192">
        <v>0</v>
      </c>
      <c r="H1622" s="161">
        <v>0</v>
      </c>
      <c r="I1622" s="161">
        <v>0</v>
      </c>
      <c r="J1622" s="161">
        <v>0</v>
      </c>
      <c r="K1622" s="161">
        <v>0</v>
      </c>
      <c r="L1622" s="161">
        <v>0</v>
      </c>
      <c r="M1622" s="161">
        <v>3.5328999999999998E-3</v>
      </c>
      <c r="N1622" s="161">
        <v>0</v>
      </c>
      <c r="O1622" s="161">
        <v>0</v>
      </c>
      <c r="P1622" s="161">
        <v>0</v>
      </c>
      <c r="Q1622" s="161">
        <v>0</v>
      </c>
      <c r="R1622" s="161">
        <v>0</v>
      </c>
      <c r="T1622" s="89">
        <f t="shared" si="313"/>
        <v>0</v>
      </c>
    </row>
    <row r="1623" spans="1:20">
      <c r="A1623" s="29" t="s">
        <v>52</v>
      </c>
      <c r="B1623" s="194" t="s">
        <v>4432</v>
      </c>
      <c r="C1623" s="87">
        <f t="shared" si="309"/>
        <v>3.1539340000000002E-3</v>
      </c>
      <c r="D1623" s="90">
        <f t="shared" si="310"/>
        <v>0</v>
      </c>
      <c r="E1623" s="90">
        <f t="shared" si="311"/>
        <v>3.1539340000000002E-3</v>
      </c>
      <c r="F1623" s="91">
        <f t="shared" si="312"/>
        <v>0</v>
      </c>
      <c r="G1623" s="192">
        <v>0</v>
      </c>
      <c r="H1623" s="161">
        <v>0</v>
      </c>
      <c r="I1623" s="161">
        <v>0</v>
      </c>
      <c r="J1623" s="161">
        <v>0</v>
      </c>
      <c r="K1623" s="161">
        <v>0</v>
      </c>
      <c r="L1623" s="161">
        <v>0</v>
      </c>
      <c r="M1623" s="161">
        <v>3.1539340000000002E-3</v>
      </c>
      <c r="N1623" s="161">
        <v>0</v>
      </c>
      <c r="O1623" s="161">
        <v>0</v>
      </c>
      <c r="P1623" s="161">
        <v>0</v>
      </c>
      <c r="Q1623" s="161">
        <v>0</v>
      </c>
      <c r="R1623" s="161">
        <v>0</v>
      </c>
      <c r="T1623" s="89">
        <f t="shared" si="313"/>
        <v>0</v>
      </c>
    </row>
    <row r="1624" spans="1:20">
      <c r="A1624" s="29" t="s">
        <v>52</v>
      </c>
      <c r="B1624" s="194" t="s">
        <v>4433</v>
      </c>
      <c r="C1624" s="87">
        <f t="shared" si="309"/>
        <v>2.228814E-3</v>
      </c>
      <c r="D1624" s="90">
        <f t="shared" si="310"/>
        <v>0</v>
      </c>
      <c r="E1624" s="90">
        <f t="shared" si="311"/>
        <v>2.228814E-3</v>
      </c>
      <c r="F1624" s="91">
        <f t="shared" si="312"/>
        <v>0</v>
      </c>
      <c r="G1624" s="192">
        <v>0</v>
      </c>
      <c r="H1624" s="161">
        <v>0</v>
      </c>
      <c r="I1624" s="161">
        <v>0</v>
      </c>
      <c r="J1624" s="161">
        <v>0</v>
      </c>
      <c r="K1624" s="161">
        <v>0</v>
      </c>
      <c r="L1624" s="161">
        <v>0</v>
      </c>
      <c r="M1624" s="161">
        <v>2.228814E-3</v>
      </c>
      <c r="N1624" s="161">
        <v>0</v>
      </c>
      <c r="O1624" s="161">
        <v>0</v>
      </c>
      <c r="P1624" s="161">
        <v>0</v>
      </c>
      <c r="Q1624" s="161">
        <v>0</v>
      </c>
      <c r="R1624" s="161">
        <v>0</v>
      </c>
      <c r="T1624" s="89">
        <f t="shared" si="313"/>
        <v>0</v>
      </c>
    </row>
    <row r="1625" spans="1:20">
      <c r="A1625" s="29" t="s">
        <v>52</v>
      </c>
      <c r="B1625" s="194" t="s">
        <v>4434</v>
      </c>
      <c r="C1625" s="87">
        <f t="shared" si="309"/>
        <v>8.6436E-4</v>
      </c>
      <c r="D1625" s="90">
        <f t="shared" si="310"/>
        <v>0</v>
      </c>
      <c r="E1625" s="90">
        <f t="shared" si="311"/>
        <v>8.6436E-4</v>
      </c>
      <c r="F1625" s="91">
        <f t="shared" si="312"/>
        <v>0</v>
      </c>
      <c r="G1625" s="192">
        <v>0</v>
      </c>
      <c r="H1625" s="161">
        <v>0</v>
      </c>
      <c r="I1625" s="161">
        <v>0</v>
      </c>
      <c r="J1625" s="161">
        <v>0</v>
      </c>
      <c r="K1625" s="161">
        <v>0</v>
      </c>
      <c r="L1625" s="161">
        <v>0</v>
      </c>
      <c r="M1625" s="161">
        <v>8.6436E-4</v>
      </c>
      <c r="N1625" s="161">
        <v>0</v>
      </c>
      <c r="O1625" s="161">
        <v>0</v>
      </c>
      <c r="P1625" s="161">
        <v>0</v>
      </c>
      <c r="Q1625" s="161">
        <v>0</v>
      </c>
      <c r="R1625" s="161">
        <v>0</v>
      </c>
      <c r="T1625" s="89">
        <f t="shared" si="313"/>
        <v>0</v>
      </c>
    </row>
    <row r="1626" spans="1:20">
      <c r="A1626" s="29" t="s">
        <v>52</v>
      </c>
      <c r="B1626" s="194" t="s">
        <v>4435</v>
      </c>
      <c r="C1626" s="87">
        <f t="shared" si="309"/>
        <v>0.29154999999999998</v>
      </c>
      <c r="D1626" s="90">
        <f t="shared" si="310"/>
        <v>0</v>
      </c>
      <c r="E1626" s="90">
        <f t="shared" si="311"/>
        <v>0.29154999999999998</v>
      </c>
      <c r="F1626" s="91">
        <f t="shared" si="312"/>
        <v>0</v>
      </c>
      <c r="G1626" s="192">
        <v>0</v>
      </c>
      <c r="H1626" s="161">
        <v>0</v>
      </c>
      <c r="I1626" s="161">
        <v>0</v>
      </c>
      <c r="J1626" s="161">
        <v>0</v>
      </c>
      <c r="K1626" s="161">
        <v>0</v>
      </c>
      <c r="L1626" s="161">
        <v>0</v>
      </c>
      <c r="M1626" s="161">
        <v>0.29154999999999998</v>
      </c>
      <c r="N1626" s="161">
        <v>0</v>
      </c>
      <c r="O1626" s="161">
        <v>0</v>
      </c>
      <c r="P1626" s="161">
        <v>0</v>
      </c>
      <c r="Q1626" s="161">
        <v>0</v>
      </c>
      <c r="R1626" s="161">
        <v>0</v>
      </c>
      <c r="T1626" s="89">
        <f t="shared" si="313"/>
        <v>0</v>
      </c>
    </row>
    <row r="1627" spans="1:20">
      <c r="A1627" s="29" t="s">
        <v>52</v>
      </c>
      <c r="B1627" s="194" t="s">
        <v>4436</v>
      </c>
      <c r="C1627" s="87">
        <f t="shared" si="309"/>
        <v>3.3236700000000001E-2</v>
      </c>
      <c r="D1627" s="90">
        <f t="shared" si="310"/>
        <v>0</v>
      </c>
      <c r="E1627" s="90">
        <f t="shared" si="311"/>
        <v>3.3236700000000001E-2</v>
      </c>
      <c r="F1627" s="91">
        <f t="shared" si="312"/>
        <v>0</v>
      </c>
      <c r="G1627" s="192">
        <v>0</v>
      </c>
      <c r="H1627" s="161">
        <v>0</v>
      </c>
      <c r="I1627" s="161">
        <v>0</v>
      </c>
      <c r="J1627" s="161">
        <v>0</v>
      </c>
      <c r="K1627" s="161">
        <v>0</v>
      </c>
      <c r="L1627" s="161">
        <v>0</v>
      </c>
      <c r="M1627" s="161">
        <v>3.3236700000000001E-2</v>
      </c>
      <c r="N1627" s="161">
        <v>0</v>
      </c>
      <c r="O1627" s="161">
        <v>0</v>
      </c>
      <c r="P1627" s="161">
        <v>0</v>
      </c>
      <c r="Q1627" s="161">
        <v>0</v>
      </c>
      <c r="R1627" s="161">
        <v>0</v>
      </c>
      <c r="T1627" s="89">
        <f t="shared" si="313"/>
        <v>0</v>
      </c>
    </row>
    <row r="1628" spans="1:20">
      <c r="A1628" s="29" t="s">
        <v>52</v>
      </c>
      <c r="B1628" s="194" t="s">
        <v>4437</v>
      </c>
      <c r="C1628" s="87">
        <f t="shared" si="309"/>
        <v>0.2620458</v>
      </c>
      <c r="D1628" s="90">
        <f t="shared" si="310"/>
        <v>5.3271680000000002E-2</v>
      </c>
      <c r="E1628" s="90">
        <f t="shared" si="311"/>
        <v>0.20877412000000001</v>
      </c>
      <c r="F1628" s="91">
        <f t="shared" si="312"/>
        <v>0</v>
      </c>
      <c r="G1628" s="192">
        <v>0</v>
      </c>
      <c r="H1628" s="161">
        <v>0</v>
      </c>
      <c r="I1628" s="161">
        <v>0</v>
      </c>
      <c r="J1628" s="161">
        <v>0</v>
      </c>
      <c r="K1628" s="161">
        <v>0</v>
      </c>
      <c r="L1628" s="161">
        <v>5.3271680000000002E-2</v>
      </c>
      <c r="M1628" s="161">
        <v>0.20877412000000001</v>
      </c>
      <c r="N1628" s="161">
        <v>0</v>
      </c>
      <c r="O1628" s="161">
        <v>0</v>
      </c>
      <c r="P1628" s="161">
        <v>0</v>
      </c>
      <c r="Q1628" s="161">
        <v>0</v>
      </c>
      <c r="R1628" s="161">
        <v>0</v>
      </c>
      <c r="T1628" s="89">
        <f t="shared" si="313"/>
        <v>0</v>
      </c>
    </row>
    <row r="1629" spans="1:20">
      <c r="A1629" s="29" t="s">
        <v>52</v>
      </c>
      <c r="B1629" s="194" t="s">
        <v>4438</v>
      </c>
      <c r="C1629" s="87">
        <f t="shared" si="309"/>
        <v>0.27141589999999999</v>
      </c>
      <c r="D1629" s="90">
        <f t="shared" si="310"/>
        <v>0</v>
      </c>
      <c r="E1629" s="90">
        <f t="shared" si="311"/>
        <v>0.27141589999999999</v>
      </c>
      <c r="F1629" s="91">
        <f t="shared" si="312"/>
        <v>0</v>
      </c>
      <c r="G1629" s="192">
        <v>0</v>
      </c>
      <c r="H1629" s="161">
        <v>0</v>
      </c>
      <c r="I1629" s="161">
        <v>0</v>
      </c>
      <c r="J1629" s="161">
        <v>0</v>
      </c>
      <c r="K1629" s="161">
        <v>0</v>
      </c>
      <c r="L1629" s="161">
        <v>0</v>
      </c>
      <c r="M1629" s="161">
        <v>0.27141589999999999</v>
      </c>
      <c r="N1629" s="161">
        <v>0</v>
      </c>
      <c r="O1629" s="161">
        <v>0</v>
      </c>
      <c r="P1629" s="161">
        <v>0</v>
      </c>
      <c r="Q1629" s="161">
        <v>0</v>
      </c>
      <c r="R1629" s="161">
        <v>0</v>
      </c>
      <c r="T1629" s="89">
        <f t="shared" si="313"/>
        <v>0</v>
      </c>
    </row>
    <row r="1630" spans="1:20">
      <c r="A1630" s="29" t="s">
        <v>52</v>
      </c>
      <c r="B1630" s="194" t="s">
        <v>4439</v>
      </c>
      <c r="C1630" s="87">
        <f t="shared" si="309"/>
        <v>5.6937999999999997E-3</v>
      </c>
      <c r="D1630" s="90">
        <f t="shared" si="310"/>
        <v>0</v>
      </c>
      <c r="E1630" s="90">
        <f t="shared" si="311"/>
        <v>5.6937999999999997E-3</v>
      </c>
      <c r="F1630" s="91">
        <f t="shared" si="312"/>
        <v>0</v>
      </c>
      <c r="G1630" s="192">
        <v>0</v>
      </c>
      <c r="H1630" s="161">
        <v>0</v>
      </c>
      <c r="I1630" s="161">
        <v>0</v>
      </c>
      <c r="J1630" s="161">
        <v>0</v>
      </c>
      <c r="K1630" s="161">
        <v>0</v>
      </c>
      <c r="L1630" s="161">
        <v>0</v>
      </c>
      <c r="M1630" s="161">
        <v>5.6937999999999997E-3</v>
      </c>
      <c r="N1630" s="161">
        <v>0</v>
      </c>
      <c r="O1630" s="161">
        <v>0</v>
      </c>
      <c r="P1630" s="161">
        <v>0</v>
      </c>
      <c r="Q1630" s="161">
        <v>0</v>
      </c>
      <c r="R1630" s="161">
        <v>0</v>
      </c>
      <c r="T1630" s="89">
        <f t="shared" si="313"/>
        <v>0</v>
      </c>
    </row>
    <row r="1632" spans="1:20">
      <c r="B1632" s="196" t="s">
        <v>4440</v>
      </c>
    </row>
    <row r="1633" spans="1:20">
      <c r="A1633" s="29" t="s">
        <v>52</v>
      </c>
      <c r="B1633" s="194" t="s">
        <v>4441</v>
      </c>
      <c r="C1633" s="87">
        <f t="shared" ref="C1633:C1674" si="314">D1633+E1633+F1633+G1633</f>
        <v>0.73381134259999992</v>
      </c>
      <c r="D1633" s="90">
        <f t="shared" ref="D1633:D1674" si="315">J1633+K1633+L1633</f>
        <v>6.1696042399999998E-2</v>
      </c>
      <c r="E1633" s="90">
        <f t="shared" ref="E1633:E1674" si="316">H1633+I1633+M1633</f>
        <v>0.35843506050000001</v>
      </c>
      <c r="F1633" s="91">
        <f t="shared" ref="F1633:F1674" si="317">N1633+IF(O1633="x",0,O1633)+IF(P1633="x",0,P1633)+IF(Q1633="x",0,Q1633)+R1633</f>
        <v>4.2584529699999998E-2</v>
      </c>
      <c r="G1633" s="192">
        <v>0.27109570999999999</v>
      </c>
      <c r="H1633" s="161">
        <v>1.0616469E-2</v>
      </c>
      <c r="I1633" s="161">
        <v>0.34370571999999999</v>
      </c>
      <c r="J1633" s="161">
        <v>5.0313573E-2</v>
      </c>
      <c r="K1633" s="161">
        <v>4.6300040000000001E-3</v>
      </c>
      <c r="L1633" s="161">
        <v>6.7524654000000002E-3</v>
      </c>
      <c r="M1633" s="161">
        <v>4.1128715000000003E-3</v>
      </c>
      <c r="N1633" s="161">
        <v>5.9517770999999997E-3</v>
      </c>
      <c r="O1633" s="161">
        <v>5.5651390999999998E-3</v>
      </c>
      <c r="P1633" s="161">
        <v>0</v>
      </c>
      <c r="Q1633" s="161">
        <v>2.4415269E-2</v>
      </c>
      <c r="R1633" s="161">
        <v>6.6523444999999999E-3</v>
      </c>
      <c r="T1633" s="89">
        <f t="shared" ref="T1633:T1674" si="318">G1633/0.116</f>
        <v>2.3370319827586203</v>
      </c>
    </row>
    <row r="1634" spans="1:20">
      <c r="A1634" s="29" t="s">
        <v>52</v>
      </c>
      <c r="B1634" s="194" t="s">
        <v>4442</v>
      </c>
      <c r="C1634" s="87">
        <f t="shared" si="314"/>
        <v>1.0448784408</v>
      </c>
      <c r="D1634" s="90">
        <f t="shared" si="315"/>
        <v>9.5027905100000004E-2</v>
      </c>
      <c r="E1634" s="90">
        <f t="shared" si="316"/>
        <v>0.47409457490000001</v>
      </c>
      <c r="F1634" s="91">
        <f t="shared" si="317"/>
        <v>5.0948340799999998E-2</v>
      </c>
      <c r="G1634" s="192">
        <v>0.42480762</v>
      </c>
      <c r="H1634" s="161">
        <v>1.099903E-2</v>
      </c>
      <c r="I1634" s="161">
        <v>0.45882045999999999</v>
      </c>
      <c r="J1634" s="161">
        <v>7.9669185000000003E-2</v>
      </c>
      <c r="K1634" s="161">
        <v>6.2749108000000001E-3</v>
      </c>
      <c r="L1634" s="161">
        <v>9.0838093000000005E-3</v>
      </c>
      <c r="M1634" s="161">
        <v>4.2750849E-3</v>
      </c>
      <c r="N1634" s="161">
        <v>8.1285165000000003E-3</v>
      </c>
      <c r="O1634" s="161">
        <v>5.6300038999999996E-3</v>
      </c>
      <c r="P1634" s="161">
        <v>0</v>
      </c>
      <c r="Q1634" s="161">
        <v>3.0600011E-2</v>
      </c>
      <c r="R1634" s="161">
        <v>6.5898094000000004E-3</v>
      </c>
      <c r="T1634" s="89">
        <f t="shared" si="318"/>
        <v>3.6621346551724137</v>
      </c>
    </row>
    <row r="1635" spans="1:20">
      <c r="A1635" s="29" t="s">
        <v>52</v>
      </c>
      <c r="B1635" s="194" t="s">
        <v>4443</v>
      </c>
      <c r="C1635" s="87">
        <f t="shared" si="314"/>
        <v>1.2053746654999999</v>
      </c>
      <c r="D1635" s="90">
        <f t="shared" si="315"/>
        <v>0.12877559199999999</v>
      </c>
      <c r="E1635" s="90">
        <f t="shared" si="316"/>
        <v>0.55587507710000006</v>
      </c>
      <c r="F1635" s="91">
        <f t="shared" si="317"/>
        <v>6.39319364E-2</v>
      </c>
      <c r="G1635" s="192">
        <v>0.45679206</v>
      </c>
      <c r="H1635" s="161">
        <v>1.5699837000000001E-2</v>
      </c>
      <c r="I1635" s="161">
        <v>0.53343583000000006</v>
      </c>
      <c r="J1635" s="161">
        <v>0.10620568</v>
      </c>
      <c r="K1635" s="161">
        <v>1.0008067000000001E-2</v>
      </c>
      <c r="L1635" s="161">
        <v>1.2561845E-2</v>
      </c>
      <c r="M1635" s="161">
        <v>6.7394101E-3</v>
      </c>
      <c r="N1635" s="161">
        <v>1.1132426000000001E-2</v>
      </c>
      <c r="O1635" s="161">
        <v>6.1541783999999999E-3</v>
      </c>
      <c r="P1635" s="161">
        <v>0</v>
      </c>
      <c r="Q1635" s="161">
        <v>3.3878766999999997E-2</v>
      </c>
      <c r="R1635" s="161">
        <v>1.2766565000000001E-2</v>
      </c>
      <c r="T1635" s="89">
        <f t="shared" si="318"/>
        <v>3.9378625862068963</v>
      </c>
    </row>
    <row r="1636" spans="1:20">
      <c r="A1636" s="29" t="s">
        <v>52</v>
      </c>
      <c r="B1636" s="194" t="s">
        <v>4444</v>
      </c>
      <c r="C1636" s="87">
        <f t="shared" si="314"/>
        <v>0.83438659439999996</v>
      </c>
      <c r="D1636" s="90">
        <f t="shared" si="315"/>
        <v>7.1684141399999998E-2</v>
      </c>
      <c r="E1636" s="90">
        <f t="shared" si="316"/>
        <v>0.41456195190000006</v>
      </c>
      <c r="F1636" s="91">
        <f t="shared" si="317"/>
        <v>4.0666541100000002E-2</v>
      </c>
      <c r="G1636" s="192">
        <v>0.30747395999999999</v>
      </c>
      <c r="H1636" s="161">
        <v>1.1087415999999999E-2</v>
      </c>
      <c r="I1636" s="161">
        <v>0.39890076000000002</v>
      </c>
      <c r="J1636" s="161">
        <v>5.797368E-2</v>
      </c>
      <c r="K1636" s="161">
        <v>5.7631152999999997E-3</v>
      </c>
      <c r="L1636" s="161">
        <v>7.9473461000000006E-3</v>
      </c>
      <c r="M1636" s="161">
        <v>4.5737759000000003E-3</v>
      </c>
      <c r="N1636" s="161">
        <v>6.8989962000000002E-3</v>
      </c>
      <c r="O1636" s="161">
        <v>6.2697459999999997E-3</v>
      </c>
      <c r="P1636" s="161">
        <v>0</v>
      </c>
      <c r="Q1636" s="161">
        <v>2.1932673E-2</v>
      </c>
      <c r="R1636" s="161">
        <v>5.5651258999999996E-3</v>
      </c>
      <c r="T1636" s="89">
        <f t="shared" si="318"/>
        <v>2.6506375862068965</v>
      </c>
    </row>
    <row r="1637" spans="1:20">
      <c r="A1637" s="29" t="s">
        <v>52</v>
      </c>
      <c r="B1637" s="194" t="s">
        <v>4445</v>
      </c>
      <c r="C1637" s="87">
        <f t="shared" si="314"/>
        <v>0.6759805592</v>
      </c>
      <c r="D1637" s="90">
        <f t="shared" si="315"/>
        <v>5.1807250399999998E-2</v>
      </c>
      <c r="E1637" s="90">
        <f t="shared" si="316"/>
        <v>0.28068780119999998</v>
      </c>
      <c r="F1637" s="91">
        <f t="shared" si="317"/>
        <v>3.8524037600000005E-2</v>
      </c>
      <c r="G1637" s="192">
        <v>0.30496147000000001</v>
      </c>
      <c r="H1637" s="161">
        <v>9.8732317000000003E-3</v>
      </c>
      <c r="I1637" s="161">
        <v>0.26727539</v>
      </c>
      <c r="J1637" s="161">
        <v>4.0781735999999999E-2</v>
      </c>
      <c r="K1637" s="161">
        <v>4.7671995999999999E-3</v>
      </c>
      <c r="L1637" s="161">
        <v>6.2583148000000003E-3</v>
      </c>
      <c r="M1637" s="161">
        <v>3.5391795000000001E-3</v>
      </c>
      <c r="N1637" s="161">
        <v>5.6780889999999999E-3</v>
      </c>
      <c r="O1637" s="161">
        <v>5.8921281000000004E-3</v>
      </c>
      <c r="P1637" s="161">
        <v>0</v>
      </c>
      <c r="Q1637" s="161">
        <v>2.1714587E-2</v>
      </c>
      <c r="R1637" s="161">
        <v>5.2392335E-3</v>
      </c>
      <c r="T1637" s="89">
        <f t="shared" si="318"/>
        <v>2.6289781896551725</v>
      </c>
    </row>
    <row r="1638" spans="1:20">
      <c r="A1638" s="29" t="s">
        <v>52</v>
      </c>
      <c r="B1638" s="194" t="s">
        <v>4446</v>
      </c>
      <c r="C1638" s="87">
        <f t="shared" si="314"/>
        <v>1.1923875933000001</v>
      </c>
      <c r="D1638" s="90">
        <f t="shared" si="315"/>
        <v>0.15032035400000002</v>
      </c>
      <c r="E1638" s="90">
        <f t="shared" si="316"/>
        <v>0.48996660959999999</v>
      </c>
      <c r="F1638" s="91">
        <f t="shared" si="317"/>
        <v>5.9149449699999995E-2</v>
      </c>
      <c r="G1638" s="192">
        <v>0.49295117999999999</v>
      </c>
      <c r="H1638" s="161">
        <v>1.4098461E-2</v>
      </c>
      <c r="I1638" s="161">
        <v>0.46888100999999999</v>
      </c>
      <c r="J1638" s="161">
        <v>0.12882302000000001</v>
      </c>
      <c r="K1638" s="161">
        <v>7.8716570000000007E-3</v>
      </c>
      <c r="L1638" s="161">
        <v>1.3625676999999999E-2</v>
      </c>
      <c r="M1638" s="161">
        <v>6.9871385999999997E-3</v>
      </c>
      <c r="N1638" s="161">
        <v>1.1068771999999999E-2</v>
      </c>
      <c r="O1638" s="161">
        <v>5.7998067E-3</v>
      </c>
      <c r="P1638" s="161">
        <v>0</v>
      </c>
      <c r="Q1638" s="161">
        <v>2.2065782999999999E-2</v>
      </c>
      <c r="R1638" s="161">
        <v>2.0215087999999999E-2</v>
      </c>
      <c r="T1638" s="89">
        <f t="shared" si="318"/>
        <v>4.2495791379310344</v>
      </c>
    </row>
    <row r="1639" spans="1:20">
      <c r="A1639" s="29" t="s">
        <v>52</v>
      </c>
      <c r="B1639" s="194" t="s">
        <v>4447</v>
      </c>
      <c r="C1639" s="87">
        <f t="shared" si="314"/>
        <v>0.73539516180000009</v>
      </c>
      <c r="D1639" s="90">
        <f t="shared" si="315"/>
        <v>6.054408700000001E-2</v>
      </c>
      <c r="E1639" s="90">
        <f t="shared" si="316"/>
        <v>0.43061336350000001</v>
      </c>
      <c r="F1639" s="91">
        <f t="shared" si="317"/>
        <v>4.6171941299999998E-2</v>
      </c>
      <c r="G1639" s="192">
        <v>0.19806577</v>
      </c>
      <c r="H1639" s="161">
        <v>1.1890154E-2</v>
      </c>
      <c r="I1639" s="161">
        <v>0.41394761000000002</v>
      </c>
      <c r="J1639" s="161">
        <v>4.7165215000000003E-2</v>
      </c>
      <c r="K1639" s="161">
        <v>5.6318440000000004E-3</v>
      </c>
      <c r="L1639" s="161">
        <v>7.7470280000000004E-3</v>
      </c>
      <c r="M1639" s="161">
        <v>4.7755994999999999E-3</v>
      </c>
      <c r="N1639" s="161">
        <v>6.9512695999999997E-3</v>
      </c>
      <c r="O1639" s="161">
        <v>6.5220746000000003E-3</v>
      </c>
      <c r="P1639" s="161">
        <v>0</v>
      </c>
      <c r="Q1639" s="161">
        <v>2.5988616999999999E-2</v>
      </c>
      <c r="R1639" s="161">
        <v>6.7099801000000004E-3</v>
      </c>
      <c r="T1639" s="89">
        <f t="shared" si="318"/>
        <v>1.7074635344827584</v>
      </c>
    </row>
    <row r="1640" spans="1:20">
      <c r="A1640" s="29" t="s">
        <v>52</v>
      </c>
      <c r="B1640" s="194" t="s">
        <v>4448</v>
      </c>
      <c r="C1640" s="87">
        <f t="shared" si="314"/>
        <v>0.80260615099999999</v>
      </c>
      <c r="D1640" s="90">
        <f t="shared" si="315"/>
        <v>6.7480045899999994E-2</v>
      </c>
      <c r="E1640" s="90">
        <f t="shared" si="316"/>
        <v>0.3920383462</v>
      </c>
      <c r="F1640" s="91">
        <f t="shared" si="317"/>
        <v>4.6576828900000006E-2</v>
      </c>
      <c r="G1640" s="192">
        <v>0.29651093000000001</v>
      </c>
      <c r="H1640" s="161">
        <v>1.1611763000000001E-2</v>
      </c>
      <c r="I1640" s="161">
        <v>0.37592813000000003</v>
      </c>
      <c r="J1640" s="161">
        <v>5.5030469999999998E-2</v>
      </c>
      <c r="K1640" s="161">
        <v>5.0640668999999998E-3</v>
      </c>
      <c r="L1640" s="161">
        <v>7.3855090000000002E-3</v>
      </c>
      <c r="M1640" s="161">
        <v>4.4984532000000004E-3</v>
      </c>
      <c r="N1640" s="161">
        <v>6.5097562000000003E-3</v>
      </c>
      <c r="O1640" s="161">
        <v>6.0868709000000002E-3</v>
      </c>
      <c r="P1640" s="161">
        <v>0</v>
      </c>
      <c r="Q1640" s="161">
        <v>2.6704200000000001E-2</v>
      </c>
      <c r="R1640" s="161">
        <v>7.2760018000000001E-3</v>
      </c>
      <c r="T1640" s="89">
        <f t="shared" si="318"/>
        <v>2.5561287068965517</v>
      </c>
    </row>
    <row r="1641" spans="1:20">
      <c r="A1641" s="29" t="s">
        <v>52</v>
      </c>
      <c r="B1641" s="194" t="s">
        <v>4449</v>
      </c>
      <c r="C1641" s="87">
        <f t="shared" si="314"/>
        <v>1.1428357929999999</v>
      </c>
      <c r="D1641" s="90">
        <f t="shared" si="315"/>
        <v>0.10393677209999999</v>
      </c>
      <c r="E1641" s="90">
        <f t="shared" si="316"/>
        <v>0.51854094309999998</v>
      </c>
      <c r="F1641" s="91">
        <f t="shared" si="317"/>
        <v>5.5724747800000002E-2</v>
      </c>
      <c r="G1641" s="192">
        <v>0.46463333000000001</v>
      </c>
      <c r="H1641" s="161">
        <v>1.2030189E-2</v>
      </c>
      <c r="I1641" s="161">
        <v>0.50183487999999998</v>
      </c>
      <c r="J1641" s="161">
        <v>8.7138172E-2</v>
      </c>
      <c r="K1641" s="161">
        <v>6.8631836999999999E-3</v>
      </c>
      <c r="L1641" s="161">
        <v>9.9354163999999991E-3</v>
      </c>
      <c r="M1641" s="161">
        <v>4.6758740999999996E-3</v>
      </c>
      <c r="N1641" s="161">
        <v>8.8905649999999996E-3</v>
      </c>
      <c r="O1641" s="161">
        <v>6.1578166999999998E-3</v>
      </c>
      <c r="P1641" s="161">
        <v>0</v>
      </c>
      <c r="Q1641" s="161">
        <v>3.3468761999999999E-2</v>
      </c>
      <c r="R1641" s="161">
        <v>7.2076040999999999E-3</v>
      </c>
      <c r="T1641" s="89">
        <f t="shared" si="318"/>
        <v>4.00545974137931</v>
      </c>
    </row>
    <row r="1642" spans="1:20">
      <c r="A1642" s="29" t="s">
        <v>52</v>
      </c>
      <c r="B1642" s="194" t="s">
        <v>4450</v>
      </c>
      <c r="C1642" s="87">
        <f t="shared" si="314"/>
        <v>1.3183785334</v>
      </c>
      <c r="D1642" s="90">
        <f t="shared" si="315"/>
        <v>0.14084830100000001</v>
      </c>
      <c r="E1642" s="90">
        <f t="shared" si="316"/>
        <v>0.60798836680000001</v>
      </c>
      <c r="F1642" s="91">
        <f t="shared" si="317"/>
        <v>6.9925555600000008E-2</v>
      </c>
      <c r="G1642" s="192">
        <v>0.49961631000000001</v>
      </c>
      <c r="H1642" s="161">
        <v>1.7171697E-2</v>
      </c>
      <c r="I1642" s="161">
        <v>0.58344543999999998</v>
      </c>
      <c r="J1642" s="161">
        <v>0.11616246</v>
      </c>
      <c r="K1642" s="161">
        <v>1.0946323000000001E-2</v>
      </c>
      <c r="L1642" s="161">
        <v>1.3739517999999999E-2</v>
      </c>
      <c r="M1642" s="161">
        <v>7.3712298000000002E-3</v>
      </c>
      <c r="N1642" s="161">
        <v>1.2176091E-2</v>
      </c>
      <c r="O1642" s="161">
        <v>6.7311326000000001E-3</v>
      </c>
      <c r="P1642" s="161">
        <v>0</v>
      </c>
      <c r="Q1642" s="161">
        <v>3.7054902000000001E-2</v>
      </c>
      <c r="R1642" s="161">
        <v>1.3963430000000001E-2</v>
      </c>
      <c r="T1642" s="89">
        <f t="shared" si="318"/>
        <v>4.3070371551724138</v>
      </c>
    </row>
    <row r="1643" spans="1:20">
      <c r="A1643" s="29" t="s">
        <v>52</v>
      </c>
      <c r="B1643" s="194" t="s">
        <v>4451</v>
      </c>
      <c r="C1643" s="87">
        <f t="shared" si="314"/>
        <v>0.91261034870000013</v>
      </c>
      <c r="D1643" s="90">
        <f t="shared" si="315"/>
        <v>7.8404530099999994E-2</v>
      </c>
      <c r="E1643" s="90">
        <f t="shared" si="316"/>
        <v>0.4534271393</v>
      </c>
      <c r="F1643" s="91">
        <f t="shared" si="317"/>
        <v>4.44790293E-2</v>
      </c>
      <c r="G1643" s="192">
        <v>0.33629965000000001</v>
      </c>
      <c r="H1643" s="161">
        <v>1.2126862E-2</v>
      </c>
      <c r="I1643" s="161">
        <v>0.43629771000000001</v>
      </c>
      <c r="J1643" s="161">
        <v>6.3408713000000005E-2</v>
      </c>
      <c r="K1643" s="161">
        <v>6.3034073000000001E-3</v>
      </c>
      <c r="L1643" s="161">
        <v>8.6924098000000002E-3</v>
      </c>
      <c r="M1643" s="161">
        <v>5.0025673E-3</v>
      </c>
      <c r="N1643" s="161">
        <v>7.5457770999999996E-3</v>
      </c>
      <c r="O1643" s="161">
        <v>6.8575347E-3</v>
      </c>
      <c r="P1643" s="161">
        <v>0</v>
      </c>
      <c r="Q1643" s="161">
        <v>2.3988861E-2</v>
      </c>
      <c r="R1643" s="161">
        <v>6.0868564999999996E-3</v>
      </c>
      <c r="T1643" s="89">
        <f t="shared" si="318"/>
        <v>2.8991349137931035</v>
      </c>
    </row>
    <row r="1644" spans="1:20">
      <c r="A1644" s="29" t="s">
        <v>52</v>
      </c>
      <c r="B1644" s="194" t="s">
        <v>4452</v>
      </c>
      <c r="C1644" s="87">
        <f t="shared" si="314"/>
        <v>0.73935374050000002</v>
      </c>
      <c r="D1644" s="90">
        <f t="shared" si="315"/>
        <v>5.66641804E-2</v>
      </c>
      <c r="E1644" s="90">
        <f t="shared" si="316"/>
        <v>0.30700228460000001</v>
      </c>
      <c r="F1644" s="91">
        <f t="shared" si="317"/>
        <v>4.2135665500000002E-2</v>
      </c>
      <c r="G1644" s="192">
        <v>0.33355161</v>
      </c>
      <c r="H1644" s="161">
        <v>1.0798847E-2</v>
      </c>
      <c r="I1644" s="161">
        <v>0.29233246000000002</v>
      </c>
      <c r="J1644" s="161">
        <v>4.4605024E-2</v>
      </c>
      <c r="K1644" s="161">
        <v>5.2141245999999999E-3</v>
      </c>
      <c r="L1644" s="161">
        <v>6.8450318E-3</v>
      </c>
      <c r="M1644" s="161">
        <v>3.8709776E-3</v>
      </c>
      <c r="N1644" s="161">
        <v>6.2104098000000003E-3</v>
      </c>
      <c r="O1644" s="161">
        <v>6.4445151000000001E-3</v>
      </c>
      <c r="P1644" s="161">
        <v>0</v>
      </c>
      <c r="Q1644" s="161">
        <v>2.3750329000000001E-2</v>
      </c>
      <c r="R1644" s="161">
        <v>5.7304115999999997E-3</v>
      </c>
      <c r="T1644" s="89">
        <f t="shared" si="318"/>
        <v>2.8754449137931033</v>
      </c>
    </row>
    <row r="1645" spans="1:20">
      <c r="A1645" s="29" t="s">
        <v>52</v>
      </c>
      <c r="B1645" s="194" t="s">
        <v>4453</v>
      </c>
      <c r="C1645" s="87">
        <f t="shared" si="314"/>
        <v>1.3041739162999999</v>
      </c>
      <c r="D1645" s="90">
        <f t="shared" si="315"/>
        <v>0.1644128799</v>
      </c>
      <c r="E1645" s="90">
        <f t="shared" si="316"/>
        <v>0.53590097479999999</v>
      </c>
      <c r="F1645" s="91">
        <f t="shared" si="317"/>
        <v>6.4694711599999996E-2</v>
      </c>
      <c r="G1645" s="192">
        <v>0.53916534999999999</v>
      </c>
      <c r="H1645" s="161">
        <v>1.5420191999999999E-2</v>
      </c>
      <c r="I1645" s="161">
        <v>0.51283860000000003</v>
      </c>
      <c r="J1645" s="161">
        <v>0.14090016999999999</v>
      </c>
      <c r="K1645" s="161">
        <v>8.6096248999999996E-3</v>
      </c>
      <c r="L1645" s="161">
        <v>1.4903085E-2</v>
      </c>
      <c r="M1645" s="161">
        <v>7.6421828000000002E-3</v>
      </c>
      <c r="N1645" s="161">
        <v>1.2106469999999999E-2</v>
      </c>
      <c r="O1645" s="161">
        <v>6.3435386000000003E-3</v>
      </c>
      <c r="P1645" s="161">
        <v>0</v>
      </c>
      <c r="Q1645" s="161">
        <v>2.4134450000000002E-2</v>
      </c>
      <c r="R1645" s="161">
        <v>2.2110253E-2</v>
      </c>
      <c r="T1645" s="89">
        <f t="shared" si="318"/>
        <v>4.6479771551724136</v>
      </c>
    </row>
    <row r="1646" spans="1:20">
      <c r="A1646" s="29" t="s">
        <v>52</v>
      </c>
      <c r="B1646" s="194" t="s">
        <v>4454</v>
      </c>
      <c r="C1646" s="87">
        <f t="shared" si="314"/>
        <v>0.80433845309999996</v>
      </c>
      <c r="D1646" s="90">
        <f t="shared" si="315"/>
        <v>6.622009529999999E-2</v>
      </c>
      <c r="E1646" s="90">
        <f t="shared" si="316"/>
        <v>0.47098336790000006</v>
      </c>
      <c r="F1646" s="91">
        <f t="shared" si="317"/>
        <v>5.0500559899999999E-2</v>
      </c>
      <c r="G1646" s="192">
        <v>0.21663442999999999</v>
      </c>
      <c r="H1646" s="161">
        <v>1.3004856E-2</v>
      </c>
      <c r="I1646" s="161">
        <v>0.45275520000000002</v>
      </c>
      <c r="J1646" s="161">
        <v>5.1586953999999997E-2</v>
      </c>
      <c r="K1646" s="161">
        <v>6.1598293999999996E-3</v>
      </c>
      <c r="L1646" s="161">
        <v>8.4733119000000006E-3</v>
      </c>
      <c r="M1646" s="161">
        <v>5.2233119000000003E-3</v>
      </c>
      <c r="N1646" s="161">
        <v>7.6029510999999998E-3</v>
      </c>
      <c r="O1646" s="161">
        <v>7.1335191000000001E-3</v>
      </c>
      <c r="P1646" s="161">
        <v>0</v>
      </c>
      <c r="Q1646" s="161">
        <v>2.8425049000000001E-2</v>
      </c>
      <c r="R1646" s="161">
        <v>7.3390406999999996E-3</v>
      </c>
      <c r="T1646" s="89">
        <f t="shared" si="318"/>
        <v>1.8675381896551722</v>
      </c>
    </row>
    <row r="1647" spans="1:20">
      <c r="A1647" s="29" t="s">
        <v>52</v>
      </c>
      <c r="B1647" s="194" t="s">
        <v>4455</v>
      </c>
      <c r="C1647" s="87">
        <f t="shared" si="314"/>
        <v>1.6510755228</v>
      </c>
      <c r="D1647" s="90">
        <f t="shared" si="315"/>
        <v>0.138816096</v>
      </c>
      <c r="E1647" s="90">
        <f t="shared" si="316"/>
        <v>0.80647888479999996</v>
      </c>
      <c r="F1647" s="91">
        <f t="shared" si="317"/>
        <v>9.5815192000000007E-2</v>
      </c>
      <c r="G1647" s="192">
        <v>0.60996534999999996</v>
      </c>
      <c r="H1647" s="161">
        <v>2.3887054000000001E-2</v>
      </c>
      <c r="I1647" s="161">
        <v>0.77333786999999998</v>
      </c>
      <c r="J1647" s="161">
        <v>0.11320553999999999</v>
      </c>
      <c r="K1647" s="161">
        <v>1.0417509E-2</v>
      </c>
      <c r="L1647" s="161">
        <v>1.5193046999999999E-2</v>
      </c>
      <c r="M1647" s="161">
        <v>9.2539608000000006E-3</v>
      </c>
      <c r="N1647" s="161">
        <v>1.3391498999999999E-2</v>
      </c>
      <c r="O1647" s="161">
        <v>1.2521562999999999E-2</v>
      </c>
      <c r="P1647" s="161">
        <v>0</v>
      </c>
      <c r="Q1647" s="161">
        <v>5.4934354999999997E-2</v>
      </c>
      <c r="R1647" s="161">
        <v>1.4967774999999999E-2</v>
      </c>
      <c r="T1647" s="89">
        <f t="shared" si="318"/>
        <v>5.2583219827586198</v>
      </c>
    </row>
    <row r="1648" spans="1:20">
      <c r="A1648" s="29" t="s">
        <v>52</v>
      </c>
      <c r="B1648" s="194" t="s">
        <v>4456</v>
      </c>
      <c r="C1648" s="87">
        <f t="shared" si="314"/>
        <v>2.3509764559999997</v>
      </c>
      <c r="D1648" s="90">
        <f t="shared" si="315"/>
        <v>0.21381279</v>
      </c>
      <c r="E1648" s="90">
        <f t="shared" si="316"/>
        <v>1.0667127590000001</v>
      </c>
      <c r="F1648" s="91">
        <f t="shared" si="317"/>
        <v>0.114633767</v>
      </c>
      <c r="G1648" s="192">
        <v>0.95581713999999995</v>
      </c>
      <c r="H1648" s="161">
        <v>2.4747818000000001E-2</v>
      </c>
      <c r="I1648" s="161">
        <v>1.032346</v>
      </c>
      <c r="J1648" s="161">
        <v>0.17925567000000001</v>
      </c>
      <c r="K1648" s="161">
        <v>1.4118548999999999E-2</v>
      </c>
      <c r="L1648" s="161">
        <v>2.0438570999999999E-2</v>
      </c>
      <c r="M1648" s="161">
        <v>9.6189410000000006E-3</v>
      </c>
      <c r="N1648" s="161">
        <v>1.8289162000000001E-2</v>
      </c>
      <c r="O1648" s="161">
        <v>1.2667509E-2</v>
      </c>
      <c r="P1648" s="161">
        <v>0</v>
      </c>
      <c r="Q1648" s="161">
        <v>6.8850024999999995E-2</v>
      </c>
      <c r="R1648" s="161">
        <v>1.4827071000000001E-2</v>
      </c>
      <c r="T1648" s="89">
        <f t="shared" si="318"/>
        <v>8.2398029310344825</v>
      </c>
    </row>
    <row r="1649" spans="1:20">
      <c r="A1649" s="29" t="s">
        <v>52</v>
      </c>
      <c r="B1649" s="194" t="s">
        <v>4457</v>
      </c>
      <c r="C1649" s="87">
        <f t="shared" si="314"/>
        <v>2.7120929350000003</v>
      </c>
      <c r="D1649" s="90">
        <f t="shared" si="315"/>
        <v>0.28974507100000002</v>
      </c>
      <c r="E1649" s="90">
        <f t="shared" si="316"/>
        <v>1.250718907</v>
      </c>
      <c r="F1649" s="91">
        <f t="shared" si="317"/>
        <v>0.14384685699999999</v>
      </c>
      <c r="G1649" s="192">
        <v>1.0277821</v>
      </c>
      <c r="H1649" s="161">
        <v>3.5324634000000001E-2</v>
      </c>
      <c r="I1649" s="161">
        <v>1.2002306</v>
      </c>
      <c r="J1649" s="161">
        <v>0.23896276999999999</v>
      </c>
      <c r="K1649" s="161">
        <v>2.2518150000000001E-2</v>
      </c>
      <c r="L1649" s="161">
        <v>2.8264151000000001E-2</v>
      </c>
      <c r="M1649" s="161">
        <v>1.5163673000000001E-2</v>
      </c>
      <c r="N1649" s="161">
        <v>2.5047959000000002E-2</v>
      </c>
      <c r="O1649" s="161">
        <v>1.3846901E-2</v>
      </c>
      <c r="P1649" s="161">
        <v>0</v>
      </c>
      <c r="Q1649" s="161">
        <v>7.6227225999999995E-2</v>
      </c>
      <c r="R1649" s="161">
        <v>2.8724771E-2</v>
      </c>
      <c r="T1649" s="89">
        <f t="shared" si="318"/>
        <v>8.8601905172413797</v>
      </c>
    </row>
    <row r="1650" spans="1:20">
      <c r="A1650" s="29" t="s">
        <v>52</v>
      </c>
      <c r="B1650" s="194" t="s">
        <v>4458</v>
      </c>
      <c r="C1650" s="87">
        <f t="shared" si="314"/>
        <v>1.8773698470000002</v>
      </c>
      <c r="D1650" s="90">
        <f t="shared" si="315"/>
        <v>0.16128931800000001</v>
      </c>
      <c r="E1650" s="90">
        <f t="shared" si="316"/>
        <v>0.93276440300000008</v>
      </c>
      <c r="F1650" s="91">
        <f t="shared" si="317"/>
        <v>9.1499715999999995E-2</v>
      </c>
      <c r="G1650" s="192">
        <v>0.69181641000000005</v>
      </c>
      <c r="H1650" s="161">
        <v>2.4946686999999999E-2</v>
      </c>
      <c r="I1650" s="161">
        <v>0.89752672</v>
      </c>
      <c r="J1650" s="161">
        <v>0.13044078000000001</v>
      </c>
      <c r="K1650" s="161">
        <v>1.2967009E-2</v>
      </c>
      <c r="L1650" s="161">
        <v>1.7881529E-2</v>
      </c>
      <c r="M1650" s="161">
        <v>1.0290996E-2</v>
      </c>
      <c r="N1650" s="161">
        <v>1.5522742000000001E-2</v>
      </c>
      <c r="O1650" s="161">
        <v>1.4106927999999999E-2</v>
      </c>
      <c r="P1650" s="161">
        <v>0</v>
      </c>
      <c r="Q1650" s="161">
        <v>4.9348512999999997E-2</v>
      </c>
      <c r="R1650" s="161">
        <v>1.2521533E-2</v>
      </c>
      <c r="T1650" s="89">
        <f t="shared" si="318"/>
        <v>5.9639345689655174</v>
      </c>
    </row>
    <row r="1651" spans="1:20">
      <c r="A1651" s="29" t="s">
        <v>52</v>
      </c>
      <c r="B1651" s="194" t="s">
        <v>4459</v>
      </c>
      <c r="C1651" s="87">
        <f t="shared" si="314"/>
        <v>1.5209562728000001</v>
      </c>
      <c r="D1651" s="90">
        <f t="shared" si="315"/>
        <v>0.116566314</v>
      </c>
      <c r="E1651" s="90">
        <f t="shared" si="316"/>
        <v>0.63154756480000007</v>
      </c>
      <c r="F1651" s="91">
        <f t="shared" si="317"/>
        <v>8.6679084000000003E-2</v>
      </c>
      <c r="G1651" s="192">
        <v>0.68616330999999997</v>
      </c>
      <c r="H1651" s="161">
        <v>2.2214771000000001E-2</v>
      </c>
      <c r="I1651" s="161">
        <v>0.60136964000000004</v>
      </c>
      <c r="J1651" s="161">
        <v>9.1758907000000001E-2</v>
      </c>
      <c r="K1651" s="161">
        <v>1.0726199E-2</v>
      </c>
      <c r="L1651" s="161">
        <v>1.4081208E-2</v>
      </c>
      <c r="M1651" s="161">
        <v>7.9631538000000009E-3</v>
      </c>
      <c r="N1651" s="161">
        <v>1.2775699999999999E-2</v>
      </c>
      <c r="O1651" s="161">
        <v>1.3257288000000001E-2</v>
      </c>
      <c r="P1651" s="161">
        <v>0</v>
      </c>
      <c r="Q1651" s="161">
        <v>4.8857821000000003E-2</v>
      </c>
      <c r="R1651" s="161">
        <v>1.1788275000000001E-2</v>
      </c>
      <c r="T1651" s="89">
        <f t="shared" si="318"/>
        <v>5.9152009482758618</v>
      </c>
    </row>
    <row r="1652" spans="1:20">
      <c r="A1652" s="29" t="s">
        <v>52</v>
      </c>
      <c r="B1652" s="194" t="s">
        <v>4460</v>
      </c>
      <c r="C1652" s="87">
        <f t="shared" si="314"/>
        <v>2.6828720449999999</v>
      </c>
      <c r="D1652" s="90">
        <f t="shared" si="315"/>
        <v>0.33822078200000005</v>
      </c>
      <c r="E1652" s="90">
        <f t="shared" si="316"/>
        <v>1.1024248999999999</v>
      </c>
      <c r="F1652" s="91">
        <f t="shared" si="317"/>
        <v>0.13308626300000001</v>
      </c>
      <c r="G1652" s="192">
        <v>1.1091401000000001</v>
      </c>
      <c r="H1652" s="161">
        <v>3.1721538000000001E-2</v>
      </c>
      <c r="I1652" s="161">
        <v>1.0549823</v>
      </c>
      <c r="J1652" s="161">
        <v>0.28985178</v>
      </c>
      <c r="K1652" s="161">
        <v>1.7711227999999999E-2</v>
      </c>
      <c r="L1652" s="161">
        <v>3.0657773999999999E-2</v>
      </c>
      <c r="M1652" s="161">
        <v>1.5721062000000001E-2</v>
      </c>
      <c r="N1652" s="161">
        <v>2.4904737999999999E-2</v>
      </c>
      <c r="O1652" s="161">
        <v>1.3049565000000001E-2</v>
      </c>
      <c r="P1652" s="161">
        <v>0</v>
      </c>
      <c r="Q1652" s="161">
        <v>4.9648010999999999E-2</v>
      </c>
      <c r="R1652" s="161">
        <v>4.5483949000000003E-2</v>
      </c>
      <c r="T1652" s="89">
        <f t="shared" si="318"/>
        <v>9.5615525862068971</v>
      </c>
    </row>
    <row r="1653" spans="1:20">
      <c r="A1653" s="29" t="s">
        <v>52</v>
      </c>
      <c r="B1653" s="194" t="s">
        <v>4461</v>
      </c>
      <c r="C1653" s="87">
        <f t="shared" si="314"/>
        <v>1.6546391059999999</v>
      </c>
      <c r="D1653" s="90">
        <f t="shared" si="315"/>
        <v>0.13622419199999999</v>
      </c>
      <c r="E1653" s="90">
        <f t="shared" si="316"/>
        <v>0.96888006699999996</v>
      </c>
      <c r="F1653" s="91">
        <f t="shared" si="317"/>
        <v>0.10388686700000001</v>
      </c>
      <c r="G1653" s="192">
        <v>0.44564798</v>
      </c>
      <c r="H1653" s="161">
        <v>2.6752847999999999E-2</v>
      </c>
      <c r="I1653" s="161">
        <v>0.93138211999999998</v>
      </c>
      <c r="J1653" s="161">
        <v>0.10612173</v>
      </c>
      <c r="K1653" s="161">
        <v>1.2671649E-2</v>
      </c>
      <c r="L1653" s="161">
        <v>1.7430813E-2</v>
      </c>
      <c r="M1653" s="161">
        <v>1.0745098999999999E-2</v>
      </c>
      <c r="N1653" s="161">
        <v>1.5640357000000001E-2</v>
      </c>
      <c r="O1653" s="161">
        <v>1.4674668E-2</v>
      </c>
      <c r="P1653" s="161">
        <v>0</v>
      </c>
      <c r="Q1653" s="161">
        <v>5.8474387000000003E-2</v>
      </c>
      <c r="R1653" s="161">
        <v>1.5097454999999999E-2</v>
      </c>
      <c r="T1653" s="89">
        <f t="shared" si="318"/>
        <v>3.8417929310344827</v>
      </c>
    </row>
    <row r="1654" spans="1:20">
      <c r="A1654" s="29" t="s">
        <v>52</v>
      </c>
      <c r="B1654" s="194" t="s">
        <v>4462</v>
      </c>
      <c r="C1654" s="87">
        <f t="shared" si="314"/>
        <v>1.2841698446000001</v>
      </c>
      <c r="D1654" s="90">
        <f t="shared" si="315"/>
        <v>0.10796807299999998</v>
      </c>
      <c r="E1654" s="90">
        <f t="shared" si="316"/>
        <v>0.62726135510000003</v>
      </c>
      <c r="F1654" s="91">
        <f t="shared" si="317"/>
        <v>7.4522926500000003E-2</v>
      </c>
      <c r="G1654" s="192">
        <v>0.47441749</v>
      </c>
      <c r="H1654" s="161">
        <v>1.8578819999999999E-2</v>
      </c>
      <c r="I1654" s="161">
        <v>0.60148500999999999</v>
      </c>
      <c r="J1654" s="161">
        <v>8.8048751999999994E-2</v>
      </c>
      <c r="K1654" s="161">
        <v>8.1025070000000001E-3</v>
      </c>
      <c r="L1654" s="161">
        <v>1.1816814E-2</v>
      </c>
      <c r="M1654" s="161">
        <v>7.1975251000000002E-3</v>
      </c>
      <c r="N1654" s="161">
        <v>1.041561E-2</v>
      </c>
      <c r="O1654" s="161">
        <v>9.7389934999999993E-3</v>
      </c>
      <c r="P1654" s="161">
        <v>0</v>
      </c>
      <c r="Q1654" s="161">
        <v>4.2726720000000003E-2</v>
      </c>
      <c r="R1654" s="161">
        <v>1.1641603E-2</v>
      </c>
      <c r="T1654" s="89">
        <f t="shared" si="318"/>
        <v>4.0898059482758615</v>
      </c>
    </row>
    <row r="1655" spans="1:20">
      <c r="A1655" s="29" t="s">
        <v>52</v>
      </c>
      <c r="B1655" s="194" t="s">
        <v>4463</v>
      </c>
      <c r="C1655" s="87">
        <f t="shared" si="314"/>
        <v>1.8285372692999999</v>
      </c>
      <c r="D1655" s="90">
        <f t="shared" si="315"/>
        <v>0.16629883000000001</v>
      </c>
      <c r="E1655" s="90">
        <f t="shared" si="316"/>
        <v>0.82966551150000001</v>
      </c>
      <c r="F1655" s="91">
        <f t="shared" si="317"/>
        <v>8.915959779999999E-2</v>
      </c>
      <c r="G1655" s="192">
        <v>0.74341332999999998</v>
      </c>
      <c r="H1655" s="161">
        <v>1.9248303000000001E-2</v>
      </c>
      <c r="I1655" s="161">
        <v>0.80293581000000003</v>
      </c>
      <c r="J1655" s="161">
        <v>0.13942107000000001</v>
      </c>
      <c r="K1655" s="161">
        <v>1.0981094E-2</v>
      </c>
      <c r="L1655" s="161">
        <v>1.5896666E-2</v>
      </c>
      <c r="M1655" s="161">
        <v>7.4813985E-3</v>
      </c>
      <c r="N1655" s="161">
        <v>1.4224904E-2</v>
      </c>
      <c r="O1655" s="161">
        <v>9.8525068000000007E-3</v>
      </c>
      <c r="P1655" s="161">
        <v>0</v>
      </c>
      <c r="Q1655" s="161">
        <v>5.3550019999999997E-2</v>
      </c>
      <c r="R1655" s="161">
        <v>1.1532166999999999E-2</v>
      </c>
      <c r="T1655" s="89">
        <f t="shared" si="318"/>
        <v>6.4087356034482754</v>
      </c>
    </row>
    <row r="1656" spans="1:20">
      <c r="A1656" s="29" t="s">
        <v>52</v>
      </c>
      <c r="B1656" s="194" t="s">
        <v>4464</v>
      </c>
      <c r="C1656" s="87">
        <f t="shared" si="314"/>
        <v>2.1094056569999999</v>
      </c>
      <c r="D1656" s="90">
        <f t="shared" si="315"/>
        <v>0.225357275</v>
      </c>
      <c r="E1656" s="90">
        <f t="shared" si="316"/>
        <v>0.97278139299999999</v>
      </c>
      <c r="F1656" s="91">
        <f t="shared" si="317"/>
        <v>0.11188088900000001</v>
      </c>
      <c r="G1656" s="192">
        <v>0.79938609999999999</v>
      </c>
      <c r="H1656" s="161">
        <v>2.7474715E-2</v>
      </c>
      <c r="I1656" s="161">
        <v>0.93351271000000002</v>
      </c>
      <c r="J1656" s="161">
        <v>0.18585993000000001</v>
      </c>
      <c r="K1656" s="161">
        <v>1.7514116999999999E-2</v>
      </c>
      <c r="L1656" s="161">
        <v>2.1983228E-2</v>
      </c>
      <c r="M1656" s="161">
        <v>1.1793968E-2</v>
      </c>
      <c r="N1656" s="161">
        <v>1.9481746000000001E-2</v>
      </c>
      <c r="O1656" s="161">
        <v>1.0769812E-2</v>
      </c>
      <c r="P1656" s="161">
        <v>0</v>
      </c>
      <c r="Q1656" s="161">
        <v>5.9287843E-2</v>
      </c>
      <c r="R1656" s="161">
        <v>2.2341488E-2</v>
      </c>
      <c r="T1656" s="89">
        <f t="shared" si="318"/>
        <v>6.8912594827586204</v>
      </c>
    </row>
    <row r="1657" spans="1:20">
      <c r="A1657" s="29" t="s">
        <v>52</v>
      </c>
      <c r="B1657" s="194" t="s">
        <v>4465</v>
      </c>
      <c r="C1657" s="87">
        <f t="shared" si="314"/>
        <v>1.4601765400000002</v>
      </c>
      <c r="D1657" s="90">
        <f t="shared" si="315"/>
        <v>0.12544724800000001</v>
      </c>
      <c r="E1657" s="90">
        <f t="shared" si="316"/>
        <v>0.72548341670000005</v>
      </c>
      <c r="F1657" s="91">
        <f t="shared" si="317"/>
        <v>7.1166445300000006E-2</v>
      </c>
      <c r="G1657" s="192">
        <v>0.53807943000000003</v>
      </c>
      <c r="H1657" s="161">
        <v>1.9402979000000001E-2</v>
      </c>
      <c r="I1657" s="161">
        <v>0.69807633000000002</v>
      </c>
      <c r="J1657" s="161">
        <v>0.10145394000000001</v>
      </c>
      <c r="K1657" s="161">
        <v>1.0085452E-2</v>
      </c>
      <c r="L1657" s="161">
        <v>1.3907856E-2</v>
      </c>
      <c r="M1657" s="161">
        <v>8.0041077000000006E-3</v>
      </c>
      <c r="N1657" s="161">
        <v>1.2073243000000001E-2</v>
      </c>
      <c r="O1657" s="161">
        <v>1.0972055E-2</v>
      </c>
      <c r="P1657" s="161">
        <v>0</v>
      </c>
      <c r="Q1657" s="161">
        <v>3.8382177000000003E-2</v>
      </c>
      <c r="R1657" s="161">
        <v>9.7389703000000001E-3</v>
      </c>
      <c r="T1657" s="89">
        <f t="shared" si="318"/>
        <v>4.6386157758620685</v>
      </c>
    </row>
    <row r="1658" spans="1:20">
      <c r="A1658" s="29" t="s">
        <v>52</v>
      </c>
      <c r="B1658" s="194" t="s">
        <v>4466</v>
      </c>
      <c r="C1658" s="87">
        <f t="shared" si="314"/>
        <v>1.1829659826999999</v>
      </c>
      <c r="D1658" s="90">
        <f t="shared" si="315"/>
        <v>9.0662688399999997E-2</v>
      </c>
      <c r="E1658" s="90">
        <f t="shared" si="316"/>
        <v>0.49120365910000002</v>
      </c>
      <c r="F1658" s="91">
        <f t="shared" si="317"/>
        <v>6.7417065200000001E-2</v>
      </c>
      <c r="G1658" s="192">
        <v>0.53368256999999997</v>
      </c>
      <c r="H1658" s="161">
        <v>1.7278155E-2</v>
      </c>
      <c r="I1658" s="161">
        <v>0.46773194000000001</v>
      </c>
      <c r="J1658" s="161">
        <v>7.1368037999999995E-2</v>
      </c>
      <c r="K1658" s="161">
        <v>8.3425993999999993E-3</v>
      </c>
      <c r="L1658" s="161">
        <v>1.0952051000000001E-2</v>
      </c>
      <c r="M1658" s="161">
        <v>6.1935641E-3</v>
      </c>
      <c r="N1658" s="161">
        <v>9.9366556999999998E-3</v>
      </c>
      <c r="O1658" s="161">
        <v>1.0311224000000001E-2</v>
      </c>
      <c r="P1658" s="161">
        <v>0</v>
      </c>
      <c r="Q1658" s="161">
        <v>3.8000526999999999E-2</v>
      </c>
      <c r="R1658" s="161">
        <v>9.1686584999999994E-3</v>
      </c>
      <c r="T1658" s="89">
        <f t="shared" si="318"/>
        <v>4.6007118103448272</v>
      </c>
    </row>
    <row r="1659" spans="1:20">
      <c r="A1659" s="29" t="s">
        <v>52</v>
      </c>
      <c r="B1659" s="194" t="s">
        <v>4467</v>
      </c>
      <c r="C1659" s="87">
        <f t="shared" si="314"/>
        <v>2.0866782740000001</v>
      </c>
      <c r="D1659" s="90">
        <f t="shared" si="315"/>
        <v>0.26306061599999997</v>
      </c>
      <c r="E1659" s="90">
        <f t="shared" si="316"/>
        <v>0.85744155899999996</v>
      </c>
      <c r="F1659" s="91">
        <f t="shared" si="317"/>
        <v>0.103511539</v>
      </c>
      <c r="G1659" s="192">
        <v>0.86266456000000002</v>
      </c>
      <c r="H1659" s="161">
        <v>2.4672307000000001E-2</v>
      </c>
      <c r="I1659" s="161">
        <v>0.82054176000000001</v>
      </c>
      <c r="J1659" s="161">
        <v>0.22544027999999999</v>
      </c>
      <c r="K1659" s="161">
        <v>1.37754E-2</v>
      </c>
      <c r="L1659" s="161">
        <v>2.3844936000000001E-2</v>
      </c>
      <c r="M1659" s="161">
        <v>1.2227492E-2</v>
      </c>
      <c r="N1659" s="161">
        <v>1.9370352E-2</v>
      </c>
      <c r="O1659" s="161">
        <v>1.0149662E-2</v>
      </c>
      <c r="P1659" s="161">
        <v>0</v>
      </c>
      <c r="Q1659" s="161">
        <v>3.8615120000000003E-2</v>
      </c>
      <c r="R1659" s="161">
        <v>3.5376405E-2</v>
      </c>
      <c r="T1659" s="89">
        <f t="shared" si="318"/>
        <v>7.4367634482758618</v>
      </c>
    </row>
    <row r="1660" spans="1:20">
      <c r="A1660" s="29" t="s">
        <v>52</v>
      </c>
      <c r="B1660" s="194" t="s">
        <v>4468</v>
      </c>
      <c r="C1660" s="87">
        <f t="shared" si="314"/>
        <v>1.2869415182000001</v>
      </c>
      <c r="D1660" s="90">
        <f t="shared" si="315"/>
        <v>0.1059521521</v>
      </c>
      <c r="E1660" s="90">
        <f t="shared" si="316"/>
        <v>0.75357337910000011</v>
      </c>
      <c r="F1660" s="91">
        <f t="shared" si="317"/>
        <v>8.080089700000001E-2</v>
      </c>
      <c r="G1660" s="192">
        <v>0.34661509000000001</v>
      </c>
      <c r="H1660" s="161">
        <v>2.080777E-2</v>
      </c>
      <c r="I1660" s="161">
        <v>0.72440831000000006</v>
      </c>
      <c r="J1660" s="161">
        <v>8.2539126000000004E-2</v>
      </c>
      <c r="K1660" s="161">
        <v>9.8557270999999995E-3</v>
      </c>
      <c r="L1660" s="161">
        <v>1.3557299E-2</v>
      </c>
      <c r="M1660" s="161">
        <v>8.3572990999999999E-3</v>
      </c>
      <c r="N1660" s="161">
        <v>1.2164721999999999E-2</v>
      </c>
      <c r="O1660" s="161">
        <v>1.1413631E-2</v>
      </c>
      <c r="P1660" s="161">
        <v>0</v>
      </c>
      <c r="Q1660" s="161">
        <v>4.5480079E-2</v>
      </c>
      <c r="R1660" s="161">
        <v>1.1742465000000001E-2</v>
      </c>
      <c r="T1660" s="89">
        <f t="shared" si="318"/>
        <v>2.9880611206896552</v>
      </c>
    </row>
    <row r="1661" spans="1:20">
      <c r="A1661" s="29" t="s">
        <v>52</v>
      </c>
      <c r="B1661" s="194" t="s">
        <v>4469</v>
      </c>
      <c r="C1661" s="87">
        <f t="shared" si="314"/>
        <v>12.883573586999999</v>
      </c>
      <c r="D1661" s="90">
        <f t="shared" si="315"/>
        <v>1.0832014430000001</v>
      </c>
      <c r="E1661" s="90">
        <f t="shared" si="316"/>
        <v>6.2930676829999994</v>
      </c>
      <c r="F1661" s="91">
        <f t="shared" si="317"/>
        <v>0.74765936100000008</v>
      </c>
      <c r="G1661" s="192">
        <v>4.7596451000000002</v>
      </c>
      <c r="H1661" s="161">
        <v>0.18639402999999999</v>
      </c>
      <c r="I1661" s="161">
        <v>6.0344636999999999</v>
      </c>
      <c r="J1661" s="161">
        <v>0.88335867999999995</v>
      </c>
      <c r="K1661" s="161">
        <v>8.1289283000000004E-2</v>
      </c>
      <c r="L1661" s="161">
        <v>0.11855348</v>
      </c>
      <c r="M1661" s="161">
        <v>7.2209952999999993E-2</v>
      </c>
      <c r="N1661" s="161">
        <v>0.10449574</v>
      </c>
      <c r="O1661" s="161">
        <v>9.7707510999999997E-2</v>
      </c>
      <c r="P1661" s="161">
        <v>0</v>
      </c>
      <c r="Q1661" s="161">
        <v>0.42866046000000002</v>
      </c>
      <c r="R1661" s="161">
        <v>0.11679565</v>
      </c>
      <c r="T1661" s="89">
        <f t="shared" si="318"/>
        <v>41.031423275862068</v>
      </c>
    </row>
    <row r="1662" spans="1:20">
      <c r="A1662" s="29" t="s">
        <v>52</v>
      </c>
      <c r="B1662" s="194" t="s">
        <v>4470</v>
      </c>
      <c r="C1662" s="87">
        <f t="shared" si="314"/>
        <v>18.344999018999999</v>
      </c>
      <c r="D1662" s="90">
        <f t="shared" si="315"/>
        <v>1.6684111500000001</v>
      </c>
      <c r="E1662" s="90">
        <f t="shared" si="316"/>
        <v>8.3237094339999977</v>
      </c>
      <c r="F1662" s="91">
        <f t="shared" si="317"/>
        <v>0.8945033349999999</v>
      </c>
      <c r="G1662" s="192">
        <v>7.4583750999999996</v>
      </c>
      <c r="H1662" s="161">
        <v>0.19311069</v>
      </c>
      <c r="I1662" s="161">
        <v>8.0555407999999993</v>
      </c>
      <c r="J1662" s="161">
        <v>1.3987571000000001</v>
      </c>
      <c r="K1662" s="161">
        <v>0.11016902000000001</v>
      </c>
      <c r="L1662" s="161">
        <v>0.15948503</v>
      </c>
      <c r="M1662" s="161">
        <v>7.5057944000000001E-2</v>
      </c>
      <c r="N1662" s="161">
        <v>0.14271289000000001</v>
      </c>
      <c r="O1662" s="161">
        <v>9.8846345000000002E-2</v>
      </c>
      <c r="P1662" s="161">
        <v>0</v>
      </c>
      <c r="Q1662" s="161">
        <v>0.53724638999999996</v>
      </c>
      <c r="R1662" s="161">
        <v>0.11569771</v>
      </c>
      <c r="T1662" s="89">
        <f t="shared" si="318"/>
        <v>64.296337068965514</v>
      </c>
    </row>
    <row r="1663" spans="1:20">
      <c r="A1663" s="29" t="s">
        <v>52</v>
      </c>
      <c r="B1663" s="194" t="s">
        <v>4471</v>
      </c>
      <c r="C1663" s="87">
        <f t="shared" si="314"/>
        <v>21.162841530000001</v>
      </c>
      <c r="D1663" s="90">
        <f t="shared" si="315"/>
        <v>2.2609214100000004</v>
      </c>
      <c r="E1663" s="90">
        <f t="shared" si="316"/>
        <v>9.7595350299999986</v>
      </c>
      <c r="F1663" s="91">
        <f t="shared" si="317"/>
        <v>1.12245719</v>
      </c>
      <c r="G1663" s="192">
        <v>8.0199279000000008</v>
      </c>
      <c r="H1663" s="161">
        <v>0.27564306999999999</v>
      </c>
      <c r="I1663" s="161">
        <v>9.3655676999999997</v>
      </c>
      <c r="J1663" s="161">
        <v>1.86466</v>
      </c>
      <c r="K1663" s="161">
        <v>0.17571228</v>
      </c>
      <c r="L1663" s="161">
        <v>0.22054913000000001</v>
      </c>
      <c r="M1663" s="161">
        <v>0.11832426</v>
      </c>
      <c r="N1663" s="161">
        <v>0.19545274000000001</v>
      </c>
      <c r="O1663" s="161">
        <v>0.10804931</v>
      </c>
      <c r="P1663" s="161">
        <v>0</v>
      </c>
      <c r="Q1663" s="161">
        <v>0.59481172999999998</v>
      </c>
      <c r="R1663" s="161">
        <v>0.22414340999999999</v>
      </c>
      <c r="T1663" s="89">
        <f t="shared" si="318"/>
        <v>69.137309482758624</v>
      </c>
    </row>
    <row r="1664" spans="1:20">
      <c r="A1664" s="29" t="s">
        <v>52</v>
      </c>
      <c r="B1664" s="194" t="s">
        <v>4472</v>
      </c>
      <c r="C1664" s="87">
        <f t="shared" si="314"/>
        <v>14.649379938999999</v>
      </c>
      <c r="D1664" s="90">
        <f t="shared" si="315"/>
        <v>1.25856316</v>
      </c>
      <c r="E1664" s="90">
        <f t="shared" si="316"/>
        <v>7.278491271</v>
      </c>
      <c r="F1664" s="91">
        <f t="shared" si="317"/>
        <v>0.71398510800000003</v>
      </c>
      <c r="G1664" s="192">
        <v>5.3983404000000004</v>
      </c>
      <c r="H1664" s="161">
        <v>0.19466248999999999</v>
      </c>
      <c r="I1664" s="161">
        <v>7.0035267000000001</v>
      </c>
      <c r="J1664" s="161">
        <v>1.0178476999999999</v>
      </c>
      <c r="K1664" s="161">
        <v>0.10118339</v>
      </c>
      <c r="L1664" s="161">
        <v>0.13953207000000001</v>
      </c>
      <c r="M1664" s="161">
        <v>8.0302080999999997E-2</v>
      </c>
      <c r="N1664" s="161">
        <v>0.12112613</v>
      </c>
      <c r="O1664" s="161">
        <v>0.11007834</v>
      </c>
      <c r="P1664" s="161">
        <v>0</v>
      </c>
      <c r="Q1664" s="161">
        <v>0.38507335999999998</v>
      </c>
      <c r="R1664" s="161">
        <v>9.7707277999999995E-2</v>
      </c>
      <c r="T1664" s="89">
        <f t="shared" si="318"/>
        <v>46.537417241379309</v>
      </c>
    </row>
    <row r="1665" spans="1:20">
      <c r="A1665" s="29" t="s">
        <v>52</v>
      </c>
      <c r="B1665" s="194" t="s">
        <v>4473</v>
      </c>
      <c r="C1665" s="87">
        <f t="shared" si="314"/>
        <v>11.868234791999999</v>
      </c>
      <c r="D1665" s="90">
        <f t="shared" si="315"/>
        <v>0.90958327500000002</v>
      </c>
      <c r="E1665" s="90">
        <f t="shared" si="316"/>
        <v>4.9280540749999995</v>
      </c>
      <c r="F1665" s="91">
        <f t="shared" si="317"/>
        <v>0.67636904200000003</v>
      </c>
      <c r="G1665" s="192">
        <v>5.3542284000000002</v>
      </c>
      <c r="H1665" s="161">
        <v>0.17334496999999999</v>
      </c>
      <c r="I1665" s="161">
        <v>4.6925714999999997</v>
      </c>
      <c r="J1665" s="161">
        <v>0.71600759999999997</v>
      </c>
      <c r="K1665" s="161">
        <v>8.3698035000000004E-2</v>
      </c>
      <c r="L1665" s="161">
        <v>0.10987764</v>
      </c>
      <c r="M1665" s="161">
        <v>6.2137604999999999E-2</v>
      </c>
      <c r="N1665" s="161">
        <v>9.9690579000000001E-2</v>
      </c>
      <c r="O1665" s="161">
        <v>0.10344848</v>
      </c>
      <c r="P1665" s="161">
        <v>0</v>
      </c>
      <c r="Q1665" s="161">
        <v>0.38124441999999997</v>
      </c>
      <c r="R1665" s="161">
        <v>9.1985563000000006E-2</v>
      </c>
      <c r="T1665" s="89">
        <f t="shared" si="318"/>
        <v>46.157141379310346</v>
      </c>
    </row>
    <row r="1666" spans="1:20">
      <c r="A1666" s="29" t="s">
        <v>52</v>
      </c>
      <c r="B1666" s="194" t="s">
        <v>4474</v>
      </c>
      <c r="C1666" s="87">
        <f t="shared" si="314"/>
        <v>20.934826600000001</v>
      </c>
      <c r="D1666" s="90">
        <f t="shared" si="315"/>
        <v>2.6391842100000003</v>
      </c>
      <c r="E1666" s="90">
        <f t="shared" si="316"/>
        <v>8.602375649999999</v>
      </c>
      <c r="F1666" s="91">
        <f t="shared" si="317"/>
        <v>1.0384907399999999</v>
      </c>
      <c r="G1666" s="192">
        <v>8.654776</v>
      </c>
      <c r="H1666" s="161">
        <v>0.24752759999999999</v>
      </c>
      <c r="I1666" s="161">
        <v>8.2321743999999999</v>
      </c>
      <c r="J1666" s="161">
        <v>2.2617541000000001</v>
      </c>
      <c r="K1666" s="161">
        <v>0.1382032</v>
      </c>
      <c r="L1666" s="161">
        <v>0.23922690999999999</v>
      </c>
      <c r="M1666" s="161">
        <v>0.12267365</v>
      </c>
      <c r="N1666" s="161">
        <v>0.19433516000000001</v>
      </c>
      <c r="O1666" s="161">
        <v>0.10182758</v>
      </c>
      <c r="P1666" s="161">
        <v>0</v>
      </c>
      <c r="Q1666" s="161">
        <v>0.38741038</v>
      </c>
      <c r="R1666" s="161">
        <v>0.35491761999999999</v>
      </c>
      <c r="T1666" s="89">
        <f t="shared" si="318"/>
        <v>74.610137931034473</v>
      </c>
    </row>
    <row r="1667" spans="1:20">
      <c r="A1667" s="29" t="s">
        <v>52</v>
      </c>
      <c r="B1667" s="194" t="s">
        <v>4475</v>
      </c>
      <c r="C1667" s="87">
        <f t="shared" si="314"/>
        <v>12.911380684999999</v>
      </c>
      <c r="D1667" s="90">
        <f t="shared" si="315"/>
        <v>1.0629764829999999</v>
      </c>
      <c r="E1667" s="90">
        <f t="shared" si="316"/>
        <v>7.5603068319999993</v>
      </c>
      <c r="F1667" s="91">
        <f t="shared" si="317"/>
        <v>0.8106437700000001</v>
      </c>
      <c r="G1667" s="192">
        <v>3.4774536</v>
      </c>
      <c r="H1667" s="161">
        <v>0.20875621999999999</v>
      </c>
      <c r="I1667" s="161">
        <v>7.2677050999999997</v>
      </c>
      <c r="J1667" s="161">
        <v>0.82808274999999998</v>
      </c>
      <c r="K1667" s="161">
        <v>9.8878652999999997E-2</v>
      </c>
      <c r="L1667" s="161">
        <v>0.13601508000000001</v>
      </c>
      <c r="M1667" s="161">
        <v>8.3845511999999997E-2</v>
      </c>
      <c r="N1667" s="161">
        <v>0.12204389</v>
      </c>
      <c r="O1667" s="161">
        <v>0.11450849</v>
      </c>
      <c r="P1667" s="161">
        <v>0</v>
      </c>
      <c r="Q1667" s="161">
        <v>0.45628383</v>
      </c>
      <c r="R1667" s="161">
        <v>0.11780756000000001</v>
      </c>
      <c r="T1667" s="89">
        <f t="shared" si="318"/>
        <v>29.978048275862069</v>
      </c>
    </row>
    <row r="1668" spans="1:20">
      <c r="A1668" s="29" t="s">
        <v>52</v>
      </c>
      <c r="B1668" s="194" t="s">
        <v>4476</v>
      </c>
      <c r="C1668" s="87">
        <f t="shared" si="314"/>
        <v>3.2104245630000001</v>
      </c>
      <c r="D1668" s="90">
        <f t="shared" si="315"/>
        <v>0.26992018400000001</v>
      </c>
      <c r="E1668" s="90">
        <f t="shared" si="316"/>
        <v>1.568153363</v>
      </c>
      <c r="F1668" s="91">
        <f t="shared" si="317"/>
        <v>0.186307316</v>
      </c>
      <c r="G1668" s="192">
        <v>1.1860436999999999</v>
      </c>
      <c r="H1668" s="161">
        <v>4.6447049999999997E-2</v>
      </c>
      <c r="I1668" s="161">
        <v>1.5037125</v>
      </c>
      <c r="J1668" s="161">
        <v>0.22012187999999999</v>
      </c>
      <c r="K1668" s="161">
        <v>2.0256268000000001E-2</v>
      </c>
      <c r="L1668" s="161">
        <v>2.9542036000000001E-2</v>
      </c>
      <c r="M1668" s="161">
        <v>1.7993813000000001E-2</v>
      </c>
      <c r="N1668" s="161">
        <v>2.6039025E-2</v>
      </c>
      <c r="O1668" s="161">
        <v>2.4347483999999999E-2</v>
      </c>
      <c r="P1668" s="161">
        <v>0</v>
      </c>
      <c r="Q1668" s="161">
        <v>0.1068168</v>
      </c>
      <c r="R1668" s="161">
        <v>2.9104007000000001E-2</v>
      </c>
      <c r="T1668" s="89">
        <f t="shared" si="318"/>
        <v>10.224514655172413</v>
      </c>
    </row>
    <row r="1669" spans="1:20">
      <c r="A1669" s="29" t="s">
        <v>52</v>
      </c>
      <c r="B1669" s="194" t="s">
        <v>4477</v>
      </c>
      <c r="C1669" s="87">
        <f t="shared" si="314"/>
        <v>4.5713431369999995</v>
      </c>
      <c r="D1669" s="90">
        <f t="shared" si="315"/>
        <v>0.41574709100000001</v>
      </c>
      <c r="E1669" s="90">
        <f t="shared" si="316"/>
        <v>2.0741637530000001</v>
      </c>
      <c r="F1669" s="91">
        <f t="shared" si="317"/>
        <v>0.22289899299999999</v>
      </c>
      <c r="G1669" s="192">
        <v>1.8585332999999999</v>
      </c>
      <c r="H1669" s="161">
        <v>4.8120757E-2</v>
      </c>
      <c r="I1669" s="161">
        <v>2.0073395000000001</v>
      </c>
      <c r="J1669" s="161">
        <v>0.34855269</v>
      </c>
      <c r="K1669" s="161">
        <v>2.7452734999999999E-2</v>
      </c>
      <c r="L1669" s="161">
        <v>3.9741666000000002E-2</v>
      </c>
      <c r="M1669" s="161">
        <v>1.8703496E-2</v>
      </c>
      <c r="N1669" s="161">
        <v>3.5562259999999998E-2</v>
      </c>
      <c r="O1669" s="161">
        <v>2.4631266999999998E-2</v>
      </c>
      <c r="P1669" s="161">
        <v>0</v>
      </c>
      <c r="Q1669" s="161">
        <v>0.13387505</v>
      </c>
      <c r="R1669" s="161">
        <v>2.8830416000000001E-2</v>
      </c>
      <c r="T1669" s="89">
        <f t="shared" si="318"/>
        <v>16.021838793103448</v>
      </c>
    </row>
    <row r="1670" spans="1:20">
      <c r="A1670" s="29" t="s">
        <v>52</v>
      </c>
      <c r="B1670" s="194" t="s">
        <v>4478</v>
      </c>
      <c r="C1670" s="87">
        <f t="shared" si="314"/>
        <v>5.2735141370000003</v>
      </c>
      <c r="D1670" s="90">
        <f t="shared" si="315"/>
        <v>0.56339320299999995</v>
      </c>
      <c r="E1670" s="90">
        <f t="shared" si="316"/>
        <v>2.4319535070000002</v>
      </c>
      <c r="F1670" s="91">
        <f t="shared" si="317"/>
        <v>0.27970222700000003</v>
      </c>
      <c r="G1670" s="192">
        <v>1.9984652000000001</v>
      </c>
      <c r="H1670" s="161">
        <v>6.8686787999999999E-2</v>
      </c>
      <c r="I1670" s="161">
        <v>2.3337818000000001</v>
      </c>
      <c r="J1670" s="161">
        <v>0.46464983999999998</v>
      </c>
      <c r="K1670" s="161">
        <v>4.3785292000000003E-2</v>
      </c>
      <c r="L1670" s="161">
        <v>5.4958070999999997E-2</v>
      </c>
      <c r="M1670" s="161">
        <v>2.9484918999999998E-2</v>
      </c>
      <c r="N1670" s="161">
        <v>4.8704364999999999E-2</v>
      </c>
      <c r="O1670" s="161">
        <v>2.6924531000000002E-2</v>
      </c>
      <c r="P1670" s="161">
        <v>0</v>
      </c>
      <c r="Q1670" s="161">
        <v>0.14821961</v>
      </c>
      <c r="R1670" s="161">
        <v>5.5853721000000002E-2</v>
      </c>
      <c r="T1670" s="89">
        <f t="shared" si="318"/>
        <v>17.228148275862068</v>
      </c>
    </row>
    <row r="1671" spans="1:20">
      <c r="A1671" s="29" t="s">
        <v>52</v>
      </c>
      <c r="B1671" s="194" t="s">
        <v>4479</v>
      </c>
      <c r="C1671" s="87">
        <f t="shared" si="314"/>
        <v>3.6504413500000004</v>
      </c>
      <c r="D1671" s="90">
        <f t="shared" si="315"/>
        <v>0.31361811800000006</v>
      </c>
      <c r="E1671" s="90">
        <f t="shared" si="316"/>
        <v>1.8137085159999999</v>
      </c>
      <c r="F1671" s="91">
        <f t="shared" si="317"/>
        <v>0.17791611600000001</v>
      </c>
      <c r="G1671" s="192">
        <v>1.3451986</v>
      </c>
      <c r="H1671" s="161">
        <v>4.8507447000000002E-2</v>
      </c>
      <c r="I1671" s="161">
        <v>1.7451908</v>
      </c>
      <c r="J1671" s="161">
        <v>0.25363485000000002</v>
      </c>
      <c r="K1671" s="161">
        <v>2.5213629000000001E-2</v>
      </c>
      <c r="L1671" s="161">
        <v>3.4769638999999998E-2</v>
      </c>
      <c r="M1671" s="161">
        <v>2.0010269000000001E-2</v>
      </c>
      <c r="N1671" s="161">
        <v>3.0183109E-2</v>
      </c>
      <c r="O1671" s="161">
        <v>2.7430138999999999E-2</v>
      </c>
      <c r="P1671" s="161">
        <v>0</v>
      </c>
      <c r="Q1671" s="161">
        <v>9.5955442000000002E-2</v>
      </c>
      <c r="R1671" s="161">
        <v>2.4347425999999998E-2</v>
      </c>
      <c r="T1671" s="89">
        <f t="shared" si="318"/>
        <v>11.596539655172414</v>
      </c>
    </row>
    <row r="1672" spans="1:20">
      <c r="A1672" s="29" t="s">
        <v>52</v>
      </c>
      <c r="B1672" s="194" t="s">
        <v>4480</v>
      </c>
      <c r="C1672" s="87">
        <f t="shared" si="314"/>
        <v>2.9574148880000002</v>
      </c>
      <c r="D1672" s="90">
        <f t="shared" si="315"/>
        <v>0.226656725</v>
      </c>
      <c r="E1672" s="90">
        <f t="shared" si="316"/>
        <v>1.2280090990000001</v>
      </c>
      <c r="F1672" s="91">
        <f t="shared" si="317"/>
        <v>0.16854266399999998</v>
      </c>
      <c r="G1672" s="192">
        <v>1.3342064</v>
      </c>
      <c r="H1672" s="161">
        <v>4.3195389000000001E-2</v>
      </c>
      <c r="I1672" s="161">
        <v>1.1693298000000001</v>
      </c>
      <c r="J1672" s="161">
        <v>0.1784201</v>
      </c>
      <c r="K1672" s="161">
        <v>2.0856498000000001E-2</v>
      </c>
      <c r="L1672" s="161">
        <v>2.7380127000000001E-2</v>
      </c>
      <c r="M1672" s="161">
        <v>1.548391E-2</v>
      </c>
      <c r="N1672" s="161">
        <v>2.4841638999999999E-2</v>
      </c>
      <c r="O1672" s="161">
        <v>2.5778061000000001E-2</v>
      </c>
      <c r="P1672" s="161">
        <v>0</v>
      </c>
      <c r="Q1672" s="161">
        <v>9.5001318000000001E-2</v>
      </c>
      <c r="R1672" s="161">
        <v>2.2921646E-2</v>
      </c>
      <c r="T1672" s="89">
        <f t="shared" si="318"/>
        <v>11.501779310344826</v>
      </c>
    </row>
    <row r="1673" spans="1:20">
      <c r="A1673" s="29" t="s">
        <v>52</v>
      </c>
      <c r="B1673" s="194" t="s">
        <v>4481</v>
      </c>
      <c r="C1673" s="87">
        <f t="shared" si="314"/>
        <v>5.2166956710000001</v>
      </c>
      <c r="D1673" s="90">
        <f t="shared" si="315"/>
        <v>0.65765152799999993</v>
      </c>
      <c r="E1673" s="90">
        <f t="shared" si="316"/>
        <v>2.1436038989999999</v>
      </c>
      <c r="F1673" s="91">
        <f t="shared" si="317"/>
        <v>0.25877884400000001</v>
      </c>
      <c r="G1673" s="192">
        <v>2.1566614</v>
      </c>
      <c r="H1673" s="161">
        <v>6.1680767999999997E-2</v>
      </c>
      <c r="I1673" s="161">
        <v>2.0513544000000001</v>
      </c>
      <c r="J1673" s="161">
        <v>0.56360069000000002</v>
      </c>
      <c r="K1673" s="161">
        <v>3.4438498999999997E-2</v>
      </c>
      <c r="L1673" s="161">
        <v>5.9612339E-2</v>
      </c>
      <c r="M1673" s="161">
        <v>3.0568730999999998E-2</v>
      </c>
      <c r="N1673" s="161">
        <v>4.8425879999999998E-2</v>
      </c>
      <c r="O1673" s="161">
        <v>2.5374153999999999E-2</v>
      </c>
      <c r="P1673" s="161">
        <v>0</v>
      </c>
      <c r="Q1673" s="161">
        <v>9.6537798999999994E-2</v>
      </c>
      <c r="R1673" s="161">
        <v>8.8441011E-2</v>
      </c>
      <c r="T1673" s="89">
        <f t="shared" si="318"/>
        <v>18.591908620689654</v>
      </c>
    </row>
    <row r="1674" spans="1:20">
      <c r="A1674" s="29" t="s">
        <v>52</v>
      </c>
      <c r="B1674" s="194" t="s">
        <v>4482</v>
      </c>
      <c r="C1674" s="87">
        <f t="shared" si="314"/>
        <v>3.2173538239999999</v>
      </c>
      <c r="D1674" s="90">
        <f t="shared" si="315"/>
        <v>0.26488037599999997</v>
      </c>
      <c r="E1674" s="90">
        <f t="shared" si="316"/>
        <v>1.883933474</v>
      </c>
      <c r="F1674" s="91">
        <f t="shared" si="317"/>
        <v>0.202002244</v>
      </c>
      <c r="G1674" s="192">
        <v>0.86653773000000001</v>
      </c>
      <c r="H1674" s="161">
        <v>5.2019426000000001E-2</v>
      </c>
      <c r="I1674" s="161">
        <v>1.8110208000000001</v>
      </c>
      <c r="J1674" s="161">
        <v>0.20634780999999999</v>
      </c>
      <c r="K1674" s="161">
        <v>2.4639318E-2</v>
      </c>
      <c r="L1674" s="161">
        <v>3.3893248000000001E-2</v>
      </c>
      <c r="M1674" s="161">
        <v>2.0893248E-2</v>
      </c>
      <c r="N1674" s="161">
        <v>3.0411804000000001E-2</v>
      </c>
      <c r="O1674" s="161">
        <v>2.8534077000000001E-2</v>
      </c>
      <c r="P1674" s="161">
        <v>0</v>
      </c>
      <c r="Q1674" s="161">
        <v>0.1137002</v>
      </c>
      <c r="R1674" s="161">
        <v>2.9356163000000001E-2</v>
      </c>
      <c r="T1674" s="89">
        <f t="shared" si="318"/>
        <v>7.4701528448275862</v>
      </c>
    </row>
    <row r="1676" spans="1:20">
      <c r="B1676" s="196" t="s">
        <v>4483</v>
      </c>
    </row>
    <row r="1677" spans="1:20">
      <c r="A1677" s="29" t="s">
        <v>52</v>
      </c>
      <c r="B1677" s="194" t="s">
        <v>4484</v>
      </c>
      <c r="C1677" s="87">
        <f t="shared" ref="C1677:C1702" si="319">D1677+E1677+F1677+G1677</f>
        <v>0</v>
      </c>
      <c r="D1677" s="90">
        <f t="shared" ref="D1677:D1702" si="320">J1677+K1677+L1677</f>
        <v>0</v>
      </c>
      <c r="E1677" s="90">
        <f t="shared" ref="E1677:E1702" si="321">H1677+I1677+M1677</f>
        <v>0</v>
      </c>
      <c r="F1677" s="91">
        <f t="shared" ref="F1677:F1702" si="322">N1677+IF(O1677="x",0,O1677)+IF(P1677="x",0,P1677)+IF(Q1677="x",0,Q1677)+R1677</f>
        <v>0</v>
      </c>
      <c r="G1677" s="192">
        <v>0</v>
      </c>
      <c r="H1677" s="161">
        <v>0</v>
      </c>
      <c r="I1677" s="161">
        <v>0</v>
      </c>
      <c r="J1677" s="161">
        <v>0</v>
      </c>
      <c r="K1677" s="161">
        <v>0</v>
      </c>
      <c r="L1677" s="161">
        <v>0</v>
      </c>
      <c r="M1677" s="161">
        <v>0</v>
      </c>
      <c r="N1677" s="161">
        <v>0</v>
      </c>
      <c r="O1677" s="161">
        <v>0</v>
      </c>
      <c r="P1677" s="161">
        <v>0</v>
      </c>
      <c r="Q1677" s="161">
        <v>0</v>
      </c>
      <c r="R1677" s="161">
        <v>0</v>
      </c>
      <c r="T1677" s="89">
        <f t="shared" ref="T1677:T1702" si="323">G1677/0.116</f>
        <v>0</v>
      </c>
    </row>
    <row r="1678" spans="1:20">
      <c r="A1678" s="29" t="s">
        <v>52</v>
      </c>
      <c r="B1678" s="194" t="s">
        <v>4485</v>
      </c>
      <c r="C1678" s="87">
        <f t="shared" si="319"/>
        <v>0.60159990610000003</v>
      </c>
      <c r="D1678" s="90">
        <f t="shared" si="320"/>
        <v>2.9576421699999998E-2</v>
      </c>
      <c r="E1678" s="90">
        <f t="shared" si="321"/>
        <v>0.37369105930000002</v>
      </c>
      <c r="F1678" s="91">
        <f t="shared" si="322"/>
        <v>5.0725445099999995E-2</v>
      </c>
      <c r="G1678" s="192">
        <v>0.14760698</v>
      </c>
      <c r="H1678" s="161">
        <v>1.0830074E-2</v>
      </c>
      <c r="I1678" s="161">
        <v>0.35871174</v>
      </c>
      <c r="J1678" s="161">
        <v>2.0585066999999999E-2</v>
      </c>
      <c r="K1678" s="161">
        <v>4.3444473999999997E-3</v>
      </c>
      <c r="L1678" s="161">
        <v>4.6469073000000001E-3</v>
      </c>
      <c r="M1678" s="161">
        <v>4.1492452999999999E-3</v>
      </c>
      <c r="N1678" s="161">
        <v>4.5965700000000003E-3</v>
      </c>
      <c r="O1678" s="161">
        <v>4.9936084999999998E-3</v>
      </c>
      <c r="P1678" s="161">
        <v>0</v>
      </c>
      <c r="Q1678" s="161">
        <v>3.1216503999999999E-2</v>
      </c>
      <c r="R1678" s="161">
        <v>9.9187626000000004E-3</v>
      </c>
      <c r="T1678" s="89">
        <f t="shared" si="323"/>
        <v>1.2724739655172412</v>
      </c>
    </row>
    <row r="1679" spans="1:20">
      <c r="A1679" s="29" t="s">
        <v>52</v>
      </c>
      <c r="B1679" s="194" t="s">
        <v>4486</v>
      </c>
      <c r="C1679" s="87">
        <f t="shared" si="319"/>
        <v>0.53562413539999998</v>
      </c>
      <c r="D1679" s="90">
        <f t="shared" si="320"/>
        <v>3.55136271E-2</v>
      </c>
      <c r="E1679" s="90">
        <f t="shared" si="321"/>
        <v>0.30042864660000002</v>
      </c>
      <c r="F1679" s="91">
        <f t="shared" si="322"/>
        <v>6.8015181699999996E-2</v>
      </c>
      <c r="G1679" s="192">
        <v>0.13166668000000001</v>
      </c>
      <c r="H1679" s="161">
        <v>2.3316066E-2</v>
      </c>
      <c r="I1679" s="161">
        <v>0.26729955999999999</v>
      </c>
      <c r="J1679" s="161">
        <v>2.0377625E-2</v>
      </c>
      <c r="K1679" s="161">
        <v>4.9487150999999998E-3</v>
      </c>
      <c r="L1679" s="161">
        <v>1.0187287E-2</v>
      </c>
      <c r="M1679" s="161">
        <v>9.8130205999999998E-3</v>
      </c>
      <c r="N1679" s="161">
        <v>4.9541999999999997E-3</v>
      </c>
      <c r="O1679" s="161">
        <v>3.7751730999999997E-2</v>
      </c>
      <c r="P1679" s="161">
        <v>0</v>
      </c>
      <c r="Q1679" s="161">
        <v>2.0882502000000001E-2</v>
      </c>
      <c r="R1679" s="161">
        <v>4.4267487000000001E-3</v>
      </c>
      <c r="T1679" s="89">
        <f t="shared" si="323"/>
        <v>1.1350575862068966</v>
      </c>
    </row>
    <row r="1680" spans="1:20">
      <c r="A1680" s="29" t="s">
        <v>52</v>
      </c>
      <c r="B1680" s="194" t="s">
        <v>4487</v>
      </c>
      <c r="C1680" s="87">
        <f t="shared" si="319"/>
        <v>0.62679175450000002</v>
      </c>
      <c r="D1680" s="90">
        <f t="shared" si="320"/>
        <v>3.1679533400000001E-2</v>
      </c>
      <c r="E1680" s="90">
        <f t="shared" si="321"/>
        <v>0.37797561469999996</v>
      </c>
      <c r="F1680" s="91">
        <f t="shared" si="322"/>
        <v>5.1394856400000001E-2</v>
      </c>
      <c r="G1680" s="192">
        <v>0.16574174999999999</v>
      </c>
      <c r="H1680" s="161">
        <v>1.3368942E-2</v>
      </c>
      <c r="I1680" s="161">
        <v>0.36001728</v>
      </c>
      <c r="J1680" s="161">
        <v>2.1785882999999999E-2</v>
      </c>
      <c r="K1680" s="161">
        <v>4.9737130999999999E-3</v>
      </c>
      <c r="L1680" s="161">
        <v>4.9199372999999998E-3</v>
      </c>
      <c r="M1680" s="161">
        <v>4.5893927000000001E-3</v>
      </c>
      <c r="N1680" s="161">
        <v>4.6806165999999996E-3</v>
      </c>
      <c r="O1680" s="161">
        <v>5.5259434000000003E-3</v>
      </c>
      <c r="P1680" s="161">
        <v>0</v>
      </c>
      <c r="Q1680" s="161">
        <v>3.1228909999999999E-2</v>
      </c>
      <c r="R1680" s="161">
        <v>9.9593864000000008E-3</v>
      </c>
      <c r="T1680" s="89">
        <f t="shared" si="323"/>
        <v>1.4288081896551723</v>
      </c>
    </row>
    <row r="1681" spans="1:20">
      <c r="A1681" s="29" t="s">
        <v>52</v>
      </c>
      <c r="B1681" s="194" t="s">
        <v>4488</v>
      </c>
      <c r="C1681" s="87">
        <f t="shared" si="319"/>
        <v>0.27477119049999998</v>
      </c>
      <c r="D1681" s="90">
        <f t="shared" si="320"/>
        <v>2.1628544600000001E-2</v>
      </c>
      <c r="E1681" s="90">
        <f t="shared" si="321"/>
        <v>0.1660156337</v>
      </c>
      <c r="F1681" s="91">
        <f t="shared" si="322"/>
        <v>2.3961445200000001E-2</v>
      </c>
      <c r="G1681" s="192">
        <v>6.3165567000000006E-2</v>
      </c>
      <c r="H1681" s="161">
        <v>9.2624556000000004E-3</v>
      </c>
      <c r="I1681" s="161">
        <v>0.15341146999999999</v>
      </c>
      <c r="J1681" s="161">
        <v>1.3242557E-2</v>
      </c>
      <c r="K1681" s="161">
        <v>4.2000991000000001E-3</v>
      </c>
      <c r="L1681" s="161">
        <v>4.1858885000000002E-3</v>
      </c>
      <c r="M1681" s="161">
        <v>3.3417081000000001E-3</v>
      </c>
      <c r="N1681" s="161">
        <v>2.4201765000000002E-3</v>
      </c>
      <c r="O1681" s="161">
        <v>3.8518336E-3</v>
      </c>
      <c r="P1681" s="161">
        <v>0</v>
      </c>
      <c r="Q1681" s="161">
        <v>1.4555146999999999E-2</v>
      </c>
      <c r="R1681" s="161">
        <v>3.1342880999999999E-3</v>
      </c>
      <c r="T1681" s="89">
        <f t="shared" si="323"/>
        <v>0.54453075000000006</v>
      </c>
    </row>
    <row r="1682" spans="1:20">
      <c r="A1682" s="29" t="s">
        <v>52</v>
      </c>
      <c r="B1682" s="194" t="s">
        <v>4489</v>
      </c>
      <c r="C1682" s="87">
        <f t="shared" si="319"/>
        <v>0.65844559310000006</v>
      </c>
      <c r="D1682" s="90">
        <f t="shared" si="320"/>
        <v>5.1829378000000009E-2</v>
      </c>
      <c r="E1682" s="90">
        <f t="shared" si="321"/>
        <v>0.39783013969999997</v>
      </c>
      <c r="F1682" s="91">
        <f t="shared" si="322"/>
        <v>5.7419805400000003E-2</v>
      </c>
      <c r="G1682" s="192">
        <v>0.15136627</v>
      </c>
      <c r="H1682" s="161">
        <v>2.2196006000000001E-2</v>
      </c>
      <c r="I1682" s="161">
        <v>0.36762625999999998</v>
      </c>
      <c r="J1682" s="161">
        <v>3.1733688000000003E-2</v>
      </c>
      <c r="K1682" s="161">
        <v>1.0064872000000001E-2</v>
      </c>
      <c r="L1682" s="161">
        <v>1.0030818E-2</v>
      </c>
      <c r="M1682" s="161">
        <v>8.0078736999999994E-3</v>
      </c>
      <c r="N1682" s="161">
        <v>5.7995692999999997E-3</v>
      </c>
      <c r="O1682" s="161">
        <v>9.2303084999999993E-3</v>
      </c>
      <c r="P1682" s="161">
        <v>0</v>
      </c>
      <c r="Q1682" s="161">
        <v>3.4879103000000002E-2</v>
      </c>
      <c r="R1682" s="161">
        <v>7.5108246000000004E-3</v>
      </c>
      <c r="T1682" s="89">
        <f t="shared" si="323"/>
        <v>1.3048816379310344</v>
      </c>
    </row>
    <row r="1683" spans="1:20">
      <c r="A1683" s="29" t="s">
        <v>52</v>
      </c>
      <c r="B1683" s="194" t="s">
        <v>4490</v>
      </c>
      <c r="C1683" s="87">
        <f t="shared" si="319"/>
        <v>5.3009299330000002E-2</v>
      </c>
      <c r="D1683" s="90">
        <f t="shared" si="320"/>
        <v>3.4442222999999999E-3</v>
      </c>
      <c r="E1683" s="90">
        <f t="shared" si="321"/>
        <v>2.44148101E-2</v>
      </c>
      <c r="F1683" s="91">
        <f t="shared" si="322"/>
        <v>8.4783459300000006E-3</v>
      </c>
      <c r="G1683" s="192">
        <v>1.6671920999999999E-2</v>
      </c>
      <c r="H1683" s="161">
        <v>1.4137098E-3</v>
      </c>
      <c r="I1683" s="161">
        <v>2.1634278E-2</v>
      </c>
      <c r="J1683" s="161">
        <v>1.8662697000000001E-3</v>
      </c>
      <c r="K1683" s="161">
        <v>6.9584148999999999E-4</v>
      </c>
      <c r="L1683" s="161">
        <v>8.8211110999999998E-4</v>
      </c>
      <c r="M1683" s="161">
        <v>1.3668223000000001E-3</v>
      </c>
      <c r="N1683" s="161">
        <v>1.4084111000000001E-3</v>
      </c>
      <c r="O1683" s="161">
        <v>3.8299873000000002E-4</v>
      </c>
      <c r="P1683" s="161">
        <v>0</v>
      </c>
      <c r="Q1683" s="161">
        <v>1.7474257E-3</v>
      </c>
      <c r="R1683" s="161">
        <v>4.9395104000000004E-3</v>
      </c>
      <c r="T1683" s="89">
        <f t="shared" si="323"/>
        <v>0.14372345689655172</v>
      </c>
    </row>
    <row r="1684" spans="1:20">
      <c r="A1684" s="29" t="s">
        <v>52</v>
      </c>
      <c r="B1684" s="194" t="s">
        <v>4491</v>
      </c>
      <c r="C1684" s="87">
        <f t="shared" si="319"/>
        <v>3.6024657809999999E-2</v>
      </c>
      <c r="D1684" s="90">
        <f t="shared" si="320"/>
        <v>2.7015627999999996E-3</v>
      </c>
      <c r="E1684" s="90">
        <f t="shared" si="321"/>
        <v>1.5074674E-2</v>
      </c>
      <c r="F1684" s="91">
        <f t="shared" si="322"/>
        <v>1.1950753009999999E-2</v>
      </c>
      <c r="G1684" s="192">
        <v>6.2976680000000002E-3</v>
      </c>
      <c r="H1684" s="161">
        <v>1.3070092999999999E-3</v>
      </c>
      <c r="I1684" s="161">
        <v>1.2400356E-2</v>
      </c>
      <c r="J1684" s="161">
        <v>1.3309823E-3</v>
      </c>
      <c r="K1684" s="161">
        <v>4.7317023999999999E-4</v>
      </c>
      <c r="L1684" s="161">
        <v>8.9741026000000001E-4</v>
      </c>
      <c r="M1684" s="161">
        <v>1.3673087E-3</v>
      </c>
      <c r="N1684" s="161">
        <v>1.4145111000000001E-3</v>
      </c>
      <c r="O1684" s="161">
        <v>4.9942170999999998E-4</v>
      </c>
      <c r="P1684" s="161">
        <v>0</v>
      </c>
      <c r="Q1684" s="161">
        <v>1.0441133E-3</v>
      </c>
      <c r="R1684" s="161">
        <v>8.9927068999999995E-3</v>
      </c>
      <c r="T1684" s="89">
        <f t="shared" si="323"/>
        <v>5.4290241379310343E-2</v>
      </c>
    </row>
    <row r="1685" spans="1:20">
      <c r="A1685" s="29" t="s">
        <v>52</v>
      </c>
      <c r="B1685" s="194" t="s">
        <v>4492</v>
      </c>
      <c r="C1685" s="87">
        <f t="shared" si="319"/>
        <v>0.4670516965</v>
      </c>
      <c r="D1685" s="90">
        <f t="shared" si="320"/>
        <v>3.1794709300000001E-2</v>
      </c>
      <c r="E1685" s="90">
        <f t="shared" si="321"/>
        <v>0.1995749913</v>
      </c>
      <c r="F1685" s="91">
        <f t="shared" si="322"/>
        <v>7.9334815899999994E-2</v>
      </c>
      <c r="G1685" s="192">
        <v>0.15634718</v>
      </c>
      <c r="H1685" s="161">
        <v>1.3327692E-2</v>
      </c>
      <c r="I1685" s="161">
        <v>0.18082329999999999</v>
      </c>
      <c r="J1685" s="161">
        <v>1.7178546999999999E-2</v>
      </c>
      <c r="K1685" s="161">
        <v>6.5392419000000002E-3</v>
      </c>
      <c r="L1685" s="161">
        <v>8.0769203999999997E-3</v>
      </c>
      <c r="M1685" s="161">
        <v>5.4239993000000002E-3</v>
      </c>
      <c r="N1685" s="161">
        <v>1.3018907999999999E-2</v>
      </c>
      <c r="O1685" s="161">
        <v>3.7110878999999999E-3</v>
      </c>
      <c r="P1685" s="161">
        <v>0</v>
      </c>
      <c r="Q1685" s="161">
        <v>1.6412217E-2</v>
      </c>
      <c r="R1685" s="161">
        <v>4.6192602999999999E-2</v>
      </c>
      <c r="T1685" s="89">
        <f t="shared" si="323"/>
        <v>1.3478205172413793</v>
      </c>
    </row>
    <row r="1686" spans="1:20">
      <c r="A1686" s="29" t="s">
        <v>52</v>
      </c>
      <c r="B1686" s="194" t="s">
        <v>4493</v>
      </c>
      <c r="C1686" s="87">
        <f t="shared" si="319"/>
        <v>0.30673355619999998</v>
      </c>
      <c r="D1686" s="90">
        <f t="shared" si="320"/>
        <v>2.4543727299999998E-2</v>
      </c>
      <c r="E1686" s="90">
        <f t="shared" si="321"/>
        <v>0.11146045939999999</v>
      </c>
      <c r="F1686" s="91">
        <f t="shared" si="322"/>
        <v>0.1122001235</v>
      </c>
      <c r="G1686" s="192">
        <v>5.8529246E-2</v>
      </c>
      <c r="H1686" s="161">
        <v>1.2090625000000001E-2</v>
      </c>
      <c r="I1686" s="161">
        <v>9.3884632999999995E-2</v>
      </c>
      <c r="J1686" s="161">
        <v>1.1946669E-2</v>
      </c>
      <c r="K1686" s="161">
        <v>4.3900427999999997E-3</v>
      </c>
      <c r="L1686" s="161">
        <v>8.2070154999999995E-3</v>
      </c>
      <c r="M1686" s="161">
        <v>5.4852013999999996E-3</v>
      </c>
      <c r="N1686" s="161">
        <v>1.3075214999999999E-2</v>
      </c>
      <c r="O1686" s="161">
        <v>5.0692992000000003E-3</v>
      </c>
      <c r="P1686" s="161">
        <v>0</v>
      </c>
      <c r="Q1686" s="161">
        <v>9.8056093000000004E-3</v>
      </c>
      <c r="R1686" s="161">
        <v>8.4250000000000005E-2</v>
      </c>
      <c r="T1686" s="89">
        <f t="shared" si="323"/>
        <v>0.50456246551724138</v>
      </c>
    </row>
    <row r="1687" spans="1:20">
      <c r="A1687" s="29" t="s">
        <v>52</v>
      </c>
      <c r="B1687" s="194" t="s">
        <v>4494</v>
      </c>
      <c r="C1687" s="87">
        <f t="shared" si="319"/>
        <v>0.31744997620000004</v>
      </c>
      <c r="D1687" s="90">
        <f t="shared" si="320"/>
        <v>2.0625970900000002E-2</v>
      </c>
      <c r="E1687" s="90">
        <f t="shared" si="321"/>
        <v>0.1462098355</v>
      </c>
      <c r="F1687" s="91">
        <f t="shared" si="322"/>
        <v>5.0773179799999998E-2</v>
      </c>
      <c r="G1687" s="192">
        <v>9.9840990000000004E-2</v>
      </c>
      <c r="H1687" s="161">
        <v>8.4661023000000002E-3</v>
      </c>
      <c r="I1687" s="161">
        <v>0.12955842000000001</v>
      </c>
      <c r="J1687" s="161">
        <v>1.1176289000000001E-2</v>
      </c>
      <c r="K1687" s="161">
        <v>4.1670965000000001E-3</v>
      </c>
      <c r="L1687" s="161">
        <v>5.2825854000000004E-3</v>
      </c>
      <c r="M1687" s="161">
        <v>8.1853132000000006E-3</v>
      </c>
      <c r="N1687" s="161">
        <v>8.4343704999999998E-3</v>
      </c>
      <c r="O1687" s="161">
        <v>2.2936152999999998E-3</v>
      </c>
      <c r="P1687" s="161">
        <v>0</v>
      </c>
      <c r="Q1687" s="161">
        <v>1.0464583E-2</v>
      </c>
      <c r="R1687" s="161">
        <v>2.9580611E-2</v>
      </c>
      <c r="T1687" s="89">
        <f t="shared" si="323"/>
        <v>0.86069818965517242</v>
      </c>
    </row>
    <row r="1688" spans="1:20">
      <c r="A1688" s="29" t="s">
        <v>52</v>
      </c>
      <c r="B1688" s="194" t="s">
        <v>4495</v>
      </c>
      <c r="C1688" s="87">
        <f t="shared" si="319"/>
        <v>0.21573623979999998</v>
      </c>
      <c r="D1688" s="90">
        <f t="shared" si="320"/>
        <v>1.6178501799999998E-2</v>
      </c>
      <c r="E1688" s="90">
        <f t="shared" si="321"/>
        <v>9.0275764499999994E-2</v>
      </c>
      <c r="F1688" s="91">
        <f t="shared" si="322"/>
        <v>7.1567938499999997E-2</v>
      </c>
      <c r="G1688" s="192">
        <v>3.7714035E-2</v>
      </c>
      <c r="H1688" s="161">
        <v>7.8271187999999995E-3</v>
      </c>
      <c r="I1688" s="161">
        <v>7.4260419999999994E-2</v>
      </c>
      <c r="J1688" s="161">
        <v>7.9706824999999995E-3</v>
      </c>
      <c r="K1688" s="161">
        <v>2.8336137999999999E-3</v>
      </c>
      <c r="L1688" s="161">
        <v>5.3742054999999997E-3</v>
      </c>
      <c r="M1688" s="161">
        <v>8.1882256999999993E-3</v>
      </c>
      <c r="N1688" s="161">
        <v>8.4709005999999993E-3</v>
      </c>
      <c r="O1688" s="161">
        <v>2.9908226E-3</v>
      </c>
      <c r="P1688" s="161">
        <v>0</v>
      </c>
      <c r="Q1688" s="161">
        <v>6.2527473E-3</v>
      </c>
      <c r="R1688" s="161">
        <v>5.3853468000000002E-2</v>
      </c>
      <c r="T1688" s="89">
        <f t="shared" si="323"/>
        <v>0.32512099137931033</v>
      </c>
    </row>
    <row r="1689" spans="1:20">
      <c r="A1689" s="29" t="s">
        <v>52</v>
      </c>
      <c r="B1689" s="194" t="s">
        <v>4496</v>
      </c>
      <c r="C1689" s="87">
        <f t="shared" si="319"/>
        <v>0.16522379070000001</v>
      </c>
      <c r="D1689" s="90">
        <f t="shared" si="320"/>
        <v>1.07352383E-2</v>
      </c>
      <c r="E1689" s="90">
        <f t="shared" si="321"/>
        <v>7.60981097E-2</v>
      </c>
      <c r="F1689" s="91">
        <f t="shared" si="322"/>
        <v>2.6426013700000001E-2</v>
      </c>
      <c r="G1689" s="192">
        <v>5.1964428999999999E-2</v>
      </c>
      <c r="H1689" s="161">
        <v>4.4063682999999996E-3</v>
      </c>
      <c r="I1689" s="161">
        <v>6.7431515999999997E-2</v>
      </c>
      <c r="J1689" s="161">
        <v>5.8169444999999998E-3</v>
      </c>
      <c r="K1689" s="161">
        <v>2.1688566E-3</v>
      </c>
      <c r="L1689" s="161">
        <v>2.7494372E-3</v>
      </c>
      <c r="M1689" s="161">
        <v>4.2602254000000004E-3</v>
      </c>
      <c r="N1689" s="161">
        <v>4.3898527999999999E-3</v>
      </c>
      <c r="O1689" s="161">
        <v>1.1937623E-3</v>
      </c>
      <c r="P1689" s="161">
        <v>0</v>
      </c>
      <c r="Q1689" s="161">
        <v>5.4465216000000004E-3</v>
      </c>
      <c r="R1689" s="161">
        <v>1.5395877000000001E-2</v>
      </c>
      <c r="T1689" s="89">
        <f t="shared" si="323"/>
        <v>0.44796921551724134</v>
      </c>
    </row>
    <row r="1690" spans="1:20">
      <c r="A1690" s="29" t="s">
        <v>52</v>
      </c>
      <c r="B1690" s="194" t="s">
        <v>4497</v>
      </c>
      <c r="C1690" s="87">
        <f t="shared" si="319"/>
        <v>0.112284648</v>
      </c>
      <c r="D1690" s="90">
        <f t="shared" si="320"/>
        <v>8.4204553999999987E-3</v>
      </c>
      <c r="E1690" s="90">
        <f t="shared" si="321"/>
        <v>4.6985997599999996E-2</v>
      </c>
      <c r="F1690" s="91">
        <f t="shared" si="322"/>
        <v>3.72491E-2</v>
      </c>
      <c r="G1690" s="192">
        <v>1.9629094999999999E-2</v>
      </c>
      <c r="H1690" s="161">
        <v>4.0737953000000004E-3</v>
      </c>
      <c r="I1690" s="161">
        <v>3.8650460999999997E-2</v>
      </c>
      <c r="J1690" s="161">
        <v>4.1485161999999997E-3</v>
      </c>
      <c r="K1690" s="161">
        <v>1.4748163E-3</v>
      </c>
      <c r="L1690" s="161">
        <v>2.7971228999999998E-3</v>
      </c>
      <c r="M1690" s="161">
        <v>4.2617413E-3</v>
      </c>
      <c r="N1690" s="161">
        <v>4.4088657000000003E-3</v>
      </c>
      <c r="O1690" s="161">
        <v>1.5566391000000001E-3</v>
      </c>
      <c r="P1690" s="161">
        <v>0</v>
      </c>
      <c r="Q1690" s="161">
        <v>3.2543792E-3</v>
      </c>
      <c r="R1690" s="161">
        <v>2.8029215999999999E-2</v>
      </c>
      <c r="T1690" s="89">
        <f t="shared" si="323"/>
        <v>0.16921633620689652</v>
      </c>
    </row>
    <row r="1691" spans="1:20">
      <c r="A1691" s="29" t="s">
        <v>52</v>
      </c>
      <c r="B1691" s="194" t="s">
        <v>4498</v>
      </c>
      <c r="C1691" s="87">
        <f t="shared" si="319"/>
        <v>0.15575464550000001</v>
      </c>
      <c r="D1691" s="90">
        <f t="shared" si="320"/>
        <v>1.06030528E-2</v>
      </c>
      <c r="E1691" s="90">
        <f t="shared" si="321"/>
        <v>6.6555227199999997E-2</v>
      </c>
      <c r="F1691" s="91">
        <f t="shared" si="322"/>
        <v>2.64569565E-2</v>
      </c>
      <c r="G1691" s="192">
        <v>5.2139408999999998E-2</v>
      </c>
      <c r="H1691" s="161">
        <v>4.4445828000000001E-3</v>
      </c>
      <c r="I1691" s="161">
        <v>6.0301822999999997E-2</v>
      </c>
      <c r="J1691" s="161">
        <v>5.7287846E-3</v>
      </c>
      <c r="K1691" s="161">
        <v>2.1807379000000002E-3</v>
      </c>
      <c r="L1691" s="161">
        <v>2.6935303000000001E-3</v>
      </c>
      <c r="M1691" s="161">
        <v>1.8088214000000001E-3</v>
      </c>
      <c r="N1691" s="161">
        <v>4.3416080999999999E-3</v>
      </c>
      <c r="O1691" s="161">
        <v>1.2375914E-3</v>
      </c>
      <c r="P1691" s="161">
        <v>0</v>
      </c>
      <c r="Q1691" s="161">
        <v>5.473225E-3</v>
      </c>
      <c r="R1691" s="161">
        <v>1.5404532E-2</v>
      </c>
      <c r="T1691" s="89">
        <f t="shared" si="323"/>
        <v>0.44947766379310339</v>
      </c>
    </row>
    <row r="1692" spans="1:20">
      <c r="A1692" s="29" t="s">
        <v>52</v>
      </c>
      <c r="B1692" s="194" t="s">
        <v>4499</v>
      </c>
      <c r="C1692" s="87">
        <f t="shared" si="319"/>
        <v>0.1022909831</v>
      </c>
      <c r="D1692" s="90">
        <f t="shared" si="320"/>
        <v>8.1849602000000007E-3</v>
      </c>
      <c r="E1692" s="90">
        <f t="shared" si="321"/>
        <v>3.7170370199999997E-2</v>
      </c>
      <c r="F1692" s="91">
        <f t="shared" si="322"/>
        <v>3.7417037700000003E-2</v>
      </c>
      <c r="G1692" s="192">
        <v>1.9518615E-2</v>
      </c>
      <c r="H1692" s="161">
        <v>4.0320397999999997E-3</v>
      </c>
      <c r="I1692" s="161">
        <v>3.1309099E-2</v>
      </c>
      <c r="J1692" s="161">
        <v>3.9840326000000004E-3</v>
      </c>
      <c r="K1692" s="161">
        <v>1.4640126E-3</v>
      </c>
      <c r="L1692" s="161">
        <v>2.7369149999999999E-3</v>
      </c>
      <c r="M1692" s="161">
        <v>1.8292314000000001E-3</v>
      </c>
      <c r="N1692" s="161">
        <v>4.3603855999999998E-3</v>
      </c>
      <c r="O1692" s="161">
        <v>1.6905342999999999E-3</v>
      </c>
      <c r="P1692" s="161">
        <v>0</v>
      </c>
      <c r="Q1692" s="161">
        <v>3.2700218E-3</v>
      </c>
      <c r="R1692" s="161">
        <v>2.8096096000000001E-2</v>
      </c>
      <c r="T1692" s="89">
        <f t="shared" si="323"/>
        <v>0.16826392241379309</v>
      </c>
    </row>
    <row r="1693" spans="1:20">
      <c r="A1693" s="29" t="s">
        <v>52</v>
      </c>
      <c r="B1693" s="194" t="s">
        <v>4500</v>
      </c>
      <c r="C1693" s="87">
        <f t="shared" si="319"/>
        <v>9.2343091029999991E-2</v>
      </c>
      <c r="D1693" s="90">
        <f t="shared" si="320"/>
        <v>5.9998932000000001E-3</v>
      </c>
      <c r="E1693" s="90">
        <f t="shared" si="321"/>
        <v>4.2531009799999998E-2</v>
      </c>
      <c r="F1693" s="91">
        <f t="shared" si="322"/>
        <v>1.476942103E-2</v>
      </c>
      <c r="G1693" s="192">
        <v>2.9042767000000001E-2</v>
      </c>
      <c r="H1693" s="161">
        <v>2.4627062999999999E-3</v>
      </c>
      <c r="I1693" s="161">
        <v>3.7687275999999999E-2</v>
      </c>
      <c r="J1693" s="161">
        <v>3.2510731999999998E-3</v>
      </c>
      <c r="K1693" s="161">
        <v>1.2121676000000001E-3</v>
      </c>
      <c r="L1693" s="161">
        <v>1.5366524E-3</v>
      </c>
      <c r="M1693" s="161">
        <v>2.3810275000000001E-3</v>
      </c>
      <c r="N1693" s="161">
        <v>2.4534757999999999E-3</v>
      </c>
      <c r="O1693" s="161">
        <v>6.6719022999999996E-4</v>
      </c>
      <c r="P1693" s="161">
        <v>0</v>
      </c>
      <c r="Q1693" s="161">
        <v>3.0440449E-3</v>
      </c>
      <c r="R1693" s="161">
        <v>8.6047100999999994E-3</v>
      </c>
      <c r="T1693" s="89">
        <f t="shared" si="323"/>
        <v>0.25036868103448273</v>
      </c>
    </row>
    <row r="1694" spans="1:20">
      <c r="A1694" s="29" t="s">
        <v>52</v>
      </c>
      <c r="B1694" s="194" t="s">
        <v>4501</v>
      </c>
      <c r="C1694" s="87">
        <f t="shared" si="319"/>
        <v>6.275555981E-2</v>
      </c>
      <c r="D1694" s="90">
        <f t="shared" si="320"/>
        <v>4.7061678000000001E-3</v>
      </c>
      <c r="E1694" s="90">
        <f t="shared" si="321"/>
        <v>2.6260335900000001E-2</v>
      </c>
      <c r="F1694" s="91">
        <f t="shared" si="322"/>
        <v>2.081841311E-2</v>
      </c>
      <c r="G1694" s="192">
        <v>1.0970643E-2</v>
      </c>
      <c r="H1694" s="161">
        <v>2.2768322E-3</v>
      </c>
      <c r="I1694" s="161">
        <v>2.1601629000000001E-2</v>
      </c>
      <c r="J1694" s="161">
        <v>2.3185935E-3</v>
      </c>
      <c r="K1694" s="161">
        <v>8.2427049999999995E-4</v>
      </c>
      <c r="L1694" s="161">
        <v>1.5633038000000001E-3</v>
      </c>
      <c r="M1694" s="161">
        <v>2.3818747000000002E-3</v>
      </c>
      <c r="N1694" s="161">
        <v>2.4641021000000002E-3</v>
      </c>
      <c r="O1694" s="161">
        <v>8.7000100999999998E-4</v>
      </c>
      <c r="P1694" s="161">
        <v>0</v>
      </c>
      <c r="Q1694" s="161">
        <v>1.818863E-3</v>
      </c>
      <c r="R1694" s="161">
        <v>1.5665446999999999E-2</v>
      </c>
      <c r="T1694" s="89">
        <f t="shared" si="323"/>
        <v>9.4574508620689654E-2</v>
      </c>
    </row>
    <row r="1695" spans="1:20">
      <c r="A1695" s="29" t="s">
        <v>52</v>
      </c>
      <c r="B1695" s="194" t="s">
        <v>4502</v>
      </c>
      <c r="C1695" s="87">
        <f t="shared" si="319"/>
        <v>1.84542265E-2</v>
      </c>
      <c r="D1695" s="90">
        <f t="shared" si="320"/>
        <v>1.1990435400000001E-3</v>
      </c>
      <c r="E1695" s="90">
        <f t="shared" si="321"/>
        <v>8.4995735500000003E-3</v>
      </c>
      <c r="F1695" s="91">
        <f t="shared" si="322"/>
        <v>2.9515824100000004E-3</v>
      </c>
      <c r="G1695" s="192">
        <v>5.8040269999999998E-3</v>
      </c>
      <c r="H1695" s="161">
        <v>4.9215743999999999E-4</v>
      </c>
      <c r="I1695" s="161">
        <v>7.5315816999999997E-3</v>
      </c>
      <c r="J1695" s="161">
        <v>6.4970795000000002E-4</v>
      </c>
      <c r="K1695" s="161">
        <v>2.4224460000000001E-4</v>
      </c>
      <c r="L1695" s="161">
        <v>3.0709098999999999E-4</v>
      </c>
      <c r="M1695" s="161">
        <v>4.7583441E-4</v>
      </c>
      <c r="N1695" s="161">
        <v>4.9031279000000001E-4</v>
      </c>
      <c r="O1695" s="161">
        <v>1.3333406000000001E-4</v>
      </c>
      <c r="P1695" s="161">
        <v>0</v>
      </c>
      <c r="Q1695" s="161">
        <v>6.0833456000000002E-4</v>
      </c>
      <c r="R1695" s="161">
        <v>1.7196010000000001E-3</v>
      </c>
      <c r="T1695" s="89">
        <f t="shared" si="323"/>
        <v>5.0034715517241375E-2</v>
      </c>
    </row>
    <row r="1696" spans="1:20">
      <c r="A1696" s="29" t="s">
        <v>52</v>
      </c>
      <c r="B1696" s="194" t="s">
        <v>4503</v>
      </c>
      <c r="C1696" s="87">
        <f t="shared" si="319"/>
        <v>1.2541331539999999E-2</v>
      </c>
      <c r="D1696" s="90">
        <f t="shared" si="320"/>
        <v>9.4050009999999996E-4</v>
      </c>
      <c r="E1696" s="90">
        <f t="shared" si="321"/>
        <v>5.2479745199999995E-3</v>
      </c>
      <c r="F1696" s="91">
        <f t="shared" si="322"/>
        <v>4.1604380200000006E-3</v>
      </c>
      <c r="G1696" s="192">
        <v>2.1924189000000001E-3</v>
      </c>
      <c r="H1696" s="161">
        <v>4.550116E-4</v>
      </c>
      <c r="I1696" s="161">
        <v>4.3169591999999996E-3</v>
      </c>
      <c r="J1696" s="161">
        <v>4.6335735000000003E-4</v>
      </c>
      <c r="K1696" s="161">
        <v>1.6472564E-4</v>
      </c>
      <c r="L1696" s="161">
        <v>3.1241710999999999E-4</v>
      </c>
      <c r="M1696" s="161">
        <v>4.7600372000000001E-4</v>
      </c>
      <c r="N1696" s="161">
        <v>4.9243637999999996E-4</v>
      </c>
      <c r="O1696" s="161">
        <v>1.7386461E-4</v>
      </c>
      <c r="P1696" s="161">
        <v>0</v>
      </c>
      <c r="Q1696" s="161">
        <v>3.6348913000000001E-4</v>
      </c>
      <c r="R1696" s="161">
        <v>3.1306479000000002E-3</v>
      </c>
      <c r="T1696" s="89">
        <f t="shared" si="323"/>
        <v>1.8900162931034484E-2</v>
      </c>
    </row>
    <row r="1697" spans="1:20">
      <c r="A1697" s="29" t="s">
        <v>52</v>
      </c>
      <c r="B1697" s="194" t="s">
        <v>4504</v>
      </c>
      <c r="C1697" s="87">
        <f t="shared" si="319"/>
        <v>0.72029599899999996</v>
      </c>
      <c r="D1697" s="90">
        <f t="shared" si="320"/>
        <v>5.8982513999999993E-2</v>
      </c>
      <c r="E1697" s="90">
        <f t="shared" si="321"/>
        <v>0.41202089570000006</v>
      </c>
      <c r="F1697" s="91">
        <f t="shared" si="322"/>
        <v>6.1104029300000001E-2</v>
      </c>
      <c r="G1697" s="192">
        <v>0.18818856</v>
      </c>
      <c r="H1697" s="161">
        <v>2.7048434E-2</v>
      </c>
      <c r="I1697" s="161">
        <v>0.37529568000000002</v>
      </c>
      <c r="J1697" s="161">
        <v>3.5191001999999999E-2</v>
      </c>
      <c r="K1697" s="161">
        <v>1.1977063E-2</v>
      </c>
      <c r="L1697" s="161">
        <v>1.1814448999999999E-2</v>
      </c>
      <c r="M1697" s="161">
        <v>9.6767816999999996E-3</v>
      </c>
      <c r="N1697" s="161">
        <v>6.7575847000000003E-3</v>
      </c>
      <c r="O1697" s="161">
        <v>1.1264217999999999E-2</v>
      </c>
      <c r="P1697" s="161">
        <v>0</v>
      </c>
      <c r="Q1697" s="161">
        <v>3.5254779E-2</v>
      </c>
      <c r="R1697" s="161">
        <v>7.8274476000000006E-3</v>
      </c>
      <c r="T1697" s="89">
        <f t="shared" si="323"/>
        <v>1.622315172413793</v>
      </c>
    </row>
    <row r="1698" spans="1:20">
      <c r="A1698" s="29" t="s">
        <v>52</v>
      </c>
      <c r="B1698" s="194" t="s">
        <v>4505</v>
      </c>
      <c r="C1698" s="87">
        <f t="shared" si="319"/>
        <v>0.64813069750000007</v>
      </c>
      <c r="D1698" s="90">
        <f t="shared" si="320"/>
        <v>3.3488392399999997E-2</v>
      </c>
      <c r="E1698" s="90">
        <f t="shared" si="321"/>
        <v>0.38180915209999999</v>
      </c>
      <c r="F1698" s="91">
        <f t="shared" si="322"/>
        <v>5.2366723000000004E-2</v>
      </c>
      <c r="G1698" s="192">
        <v>0.18046643000000001</v>
      </c>
      <c r="H1698" s="161">
        <v>1.5512961E-2</v>
      </c>
      <c r="I1698" s="161">
        <v>0.36124705000000001</v>
      </c>
      <c r="J1698" s="161">
        <v>2.2782587E-2</v>
      </c>
      <c r="K1698" s="161">
        <v>5.4789868999999998E-3</v>
      </c>
      <c r="L1698" s="161">
        <v>5.2268185E-3</v>
      </c>
      <c r="M1698" s="161">
        <v>5.0491410999999996E-3</v>
      </c>
      <c r="N1698" s="161">
        <v>4.7678961000000002E-3</v>
      </c>
      <c r="O1698" s="161">
        <v>6.3386188999999997E-3</v>
      </c>
      <c r="P1698" s="161">
        <v>0</v>
      </c>
      <c r="Q1698" s="161">
        <v>3.1240678000000001E-2</v>
      </c>
      <c r="R1698" s="161">
        <v>1.001953E-2</v>
      </c>
      <c r="T1698" s="89">
        <f t="shared" si="323"/>
        <v>1.5557450862068967</v>
      </c>
    </row>
    <row r="1699" spans="1:20">
      <c r="A1699" s="29" t="s">
        <v>52</v>
      </c>
      <c r="B1699" s="194" t="s">
        <v>4506</v>
      </c>
      <c r="C1699" s="87">
        <f t="shared" si="319"/>
        <v>0.25664432344999999</v>
      </c>
      <c r="D1699" s="90">
        <f t="shared" si="320"/>
        <v>1.3069158500000001E-2</v>
      </c>
      <c r="E1699" s="90">
        <f t="shared" si="321"/>
        <v>0.1848506369</v>
      </c>
      <c r="F1699" s="91">
        <f t="shared" si="322"/>
        <v>1.9751377050000001E-2</v>
      </c>
      <c r="G1699" s="192">
        <v>3.8973150999999998E-2</v>
      </c>
      <c r="H1699" s="161">
        <v>3.7738605000000001E-3</v>
      </c>
      <c r="I1699" s="161">
        <v>0.17962454999999999</v>
      </c>
      <c r="J1699" s="161">
        <v>9.1316307000000006E-3</v>
      </c>
      <c r="K1699" s="161">
        <v>1.9579526E-3</v>
      </c>
      <c r="L1699" s="161">
        <v>1.9795752E-3</v>
      </c>
      <c r="M1699" s="161">
        <v>1.4522264E-3</v>
      </c>
      <c r="N1699" s="161">
        <v>2.1366675999999999E-3</v>
      </c>
      <c r="O1699" s="161">
        <v>9.7238485000000004E-4</v>
      </c>
      <c r="P1699" s="161">
        <v>0</v>
      </c>
      <c r="Q1699" s="161">
        <v>1.4868353000000001E-2</v>
      </c>
      <c r="R1699" s="161">
        <v>1.7739716E-3</v>
      </c>
      <c r="T1699" s="89">
        <f t="shared" si="323"/>
        <v>0.3359754396551724</v>
      </c>
    </row>
    <row r="1700" spans="1:20">
      <c r="A1700" s="29" t="s">
        <v>52</v>
      </c>
      <c r="B1700" s="194" t="s">
        <v>4507</v>
      </c>
      <c r="C1700" s="87">
        <f t="shared" si="319"/>
        <v>0.17676165122000001</v>
      </c>
      <c r="D1700" s="90">
        <f t="shared" si="320"/>
        <v>9.001274699999999E-3</v>
      </c>
      <c r="E1700" s="90">
        <f t="shared" si="321"/>
        <v>0.1273143441</v>
      </c>
      <c r="F1700" s="91">
        <f t="shared" si="322"/>
        <v>1.360359742E-2</v>
      </c>
      <c r="G1700" s="192">
        <v>2.6842435000000001E-2</v>
      </c>
      <c r="H1700" s="161">
        <v>2.5992151999999998E-3</v>
      </c>
      <c r="I1700" s="161">
        <v>0.12371492000000001</v>
      </c>
      <c r="J1700" s="161">
        <v>6.2893350000000001E-3</v>
      </c>
      <c r="K1700" s="161">
        <v>1.3485236999999999E-3</v>
      </c>
      <c r="L1700" s="161">
        <v>1.3634160000000001E-3</v>
      </c>
      <c r="M1700" s="161">
        <v>1.0002088999999999E-3</v>
      </c>
      <c r="N1700" s="161">
        <v>1.4716121E-3</v>
      </c>
      <c r="O1700" s="161">
        <v>6.6972202000000001E-4</v>
      </c>
      <c r="P1700" s="161">
        <v>0</v>
      </c>
      <c r="Q1700" s="161">
        <v>1.0240455000000001E-2</v>
      </c>
      <c r="R1700" s="161">
        <v>1.2218082999999999E-3</v>
      </c>
      <c r="T1700" s="89">
        <f t="shared" si="323"/>
        <v>0.23140030172413792</v>
      </c>
    </row>
    <row r="1701" spans="1:20">
      <c r="A1701" s="29" t="s">
        <v>52</v>
      </c>
      <c r="B1701" s="194" t="s">
        <v>4508</v>
      </c>
      <c r="C1701" s="87">
        <f t="shared" si="319"/>
        <v>0.17676165122000001</v>
      </c>
      <c r="D1701" s="90">
        <f t="shared" si="320"/>
        <v>9.001274699999999E-3</v>
      </c>
      <c r="E1701" s="90">
        <f t="shared" si="321"/>
        <v>0.1273143441</v>
      </c>
      <c r="F1701" s="91">
        <f t="shared" si="322"/>
        <v>1.360359742E-2</v>
      </c>
      <c r="G1701" s="192">
        <v>2.6842435000000001E-2</v>
      </c>
      <c r="H1701" s="161">
        <v>2.5992151999999998E-3</v>
      </c>
      <c r="I1701" s="161">
        <v>0.12371492000000001</v>
      </c>
      <c r="J1701" s="161">
        <v>6.2893350000000001E-3</v>
      </c>
      <c r="K1701" s="161">
        <v>1.3485236999999999E-3</v>
      </c>
      <c r="L1701" s="161">
        <v>1.3634160000000001E-3</v>
      </c>
      <c r="M1701" s="161">
        <v>1.0002088999999999E-3</v>
      </c>
      <c r="N1701" s="161">
        <v>1.4716121E-3</v>
      </c>
      <c r="O1701" s="161">
        <v>6.6972202000000001E-4</v>
      </c>
      <c r="P1701" s="161">
        <v>0</v>
      </c>
      <c r="Q1701" s="161">
        <v>1.0240455000000001E-2</v>
      </c>
      <c r="R1701" s="161">
        <v>1.2218082999999999E-3</v>
      </c>
      <c r="T1701" s="89">
        <f t="shared" si="323"/>
        <v>0.23140030172413792</v>
      </c>
    </row>
    <row r="1702" spans="1:20">
      <c r="A1702" s="29" t="s">
        <v>52</v>
      </c>
      <c r="B1702" s="194" t="s">
        <v>4509</v>
      </c>
      <c r="C1702" s="87">
        <f t="shared" si="319"/>
        <v>0.50988938750000001</v>
      </c>
      <c r="D1702" s="90">
        <f t="shared" si="320"/>
        <v>2.5965215899999998E-2</v>
      </c>
      <c r="E1702" s="90">
        <f t="shared" si="321"/>
        <v>0.36725292429999995</v>
      </c>
      <c r="F1702" s="91">
        <f t="shared" si="322"/>
        <v>3.9241146300000002E-2</v>
      </c>
      <c r="G1702" s="192">
        <v>7.7430101000000001E-2</v>
      </c>
      <c r="H1702" s="161">
        <v>7.4977361999999997E-3</v>
      </c>
      <c r="I1702" s="161">
        <v>0.35686996999999998</v>
      </c>
      <c r="J1702" s="161">
        <v>1.8142313E-2</v>
      </c>
      <c r="K1702" s="161">
        <v>3.8899720999999998E-3</v>
      </c>
      <c r="L1702" s="161">
        <v>3.9329307999999997E-3</v>
      </c>
      <c r="M1702" s="161">
        <v>2.8852181000000002E-3</v>
      </c>
      <c r="N1702" s="161">
        <v>4.2450348999999998E-3</v>
      </c>
      <c r="O1702" s="161">
        <v>1.9318904E-3</v>
      </c>
      <c r="P1702" s="161">
        <v>0</v>
      </c>
      <c r="Q1702" s="161">
        <v>2.9539774000000001E-2</v>
      </c>
      <c r="R1702" s="161">
        <v>3.524447E-3</v>
      </c>
      <c r="T1702" s="89">
        <f t="shared" si="323"/>
        <v>0.66750087068965513</v>
      </c>
    </row>
    <row r="1704" spans="1:20">
      <c r="B1704" s="196" t="s">
        <v>1265</v>
      </c>
    </row>
    <row r="1705" spans="1:20">
      <c r="A1705" s="29" t="s">
        <v>52</v>
      </c>
      <c r="B1705" s="194" t="s">
        <v>4536</v>
      </c>
      <c r="C1705" s="87">
        <f t="shared" ref="C1705:C1730" si="324">D1705+E1705+F1705+G1705</f>
        <v>4.969334538</v>
      </c>
      <c r="D1705" s="90">
        <f t="shared" ref="D1705:D1730" si="325">J1705+K1705+L1705</f>
        <v>0.55272961900000006</v>
      </c>
      <c r="E1705" s="90">
        <f t="shared" ref="E1705:E1730" si="326">H1705+I1705+M1705</f>
        <v>2.0046528100000001</v>
      </c>
      <c r="F1705" s="91">
        <f t="shared" ref="F1705:F1730" si="327">N1705+IF(O1705="x",0,O1705)+IF(P1705="x",0,P1705)+IF(Q1705="x",0,Q1705)+R1705</f>
        <v>0.24496220900000001</v>
      </c>
      <c r="G1705" s="192">
        <v>2.1669898999999999</v>
      </c>
      <c r="H1705" s="161">
        <v>8.8477228000000005E-2</v>
      </c>
      <c r="I1705" s="161">
        <v>1.8905312000000001</v>
      </c>
      <c r="J1705" s="161">
        <v>0.45488943999999998</v>
      </c>
      <c r="K1705" s="161">
        <v>5.4182016E-2</v>
      </c>
      <c r="L1705" s="161">
        <v>4.3658163E-2</v>
      </c>
      <c r="M1705" s="161">
        <v>2.5644382E-2</v>
      </c>
      <c r="N1705" s="161">
        <v>4.1273623000000002E-2</v>
      </c>
      <c r="O1705" s="161">
        <v>4.6293841000000002E-2</v>
      </c>
      <c r="P1705" s="161">
        <v>0</v>
      </c>
      <c r="Q1705" s="161">
        <v>0.12874276000000001</v>
      </c>
      <c r="R1705" s="161">
        <v>2.8651985000000001E-2</v>
      </c>
      <c r="T1705" s="89">
        <f t="shared" ref="T1705:T1752" si="328">G1705/0.116</f>
        <v>18.680947413793103</v>
      </c>
    </row>
    <row r="1706" spans="1:20">
      <c r="A1706" s="29" t="s">
        <v>52</v>
      </c>
      <c r="B1706" s="194" t="s">
        <v>4537</v>
      </c>
      <c r="C1706" s="87">
        <f t="shared" si="324"/>
        <v>4.8010565290000002</v>
      </c>
      <c r="D1706" s="90">
        <f t="shared" si="325"/>
        <v>0.53784146899999996</v>
      </c>
      <c r="E1706" s="90">
        <f t="shared" si="326"/>
        <v>2.087358284</v>
      </c>
      <c r="F1706" s="91">
        <f t="shared" si="327"/>
        <v>0.27411317600000001</v>
      </c>
      <c r="G1706" s="192">
        <v>1.9017436000000001</v>
      </c>
      <c r="H1706" s="161">
        <v>9.3025453999999994E-2</v>
      </c>
      <c r="I1706" s="161">
        <v>1.9620797999999999</v>
      </c>
      <c r="J1706" s="161">
        <v>0.42878695999999999</v>
      </c>
      <c r="K1706" s="161">
        <v>5.8835458E-2</v>
      </c>
      <c r="L1706" s="161">
        <v>5.0219051000000001E-2</v>
      </c>
      <c r="M1706" s="161">
        <v>3.2253030000000002E-2</v>
      </c>
      <c r="N1706" s="161">
        <v>4.4467978999999998E-2</v>
      </c>
      <c r="O1706" s="161">
        <v>3.4605399000000002E-2</v>
      </c>
      <c r="P1706" s="161">
        <v>0</v>
      </c>
      <c r="Q1706" s="161">
        <v>0.15732805999999999</v>
      </c>
      <c r="R1706" s="161">
        <v>3.7711738000000002E-2</v>
      </c>
      <c r="T1706" s="89">
        <f t="shared" si="328"/>
        <v>16.394341379310344</v>
      </c>
    </row>
    <row r="1707" spans="1:20">
      <c r="A1707" s="29" t="s">
        <v>52</v>
      </c>
      <c r="B1707" s="194" t="s">
        <v>4538</v>
      </c>
      <c r="C1707" s="87">
        <f t="shared" si="324"/>
        <v>4.0650648739999999</v>
      </c>
      <c r="D1707" s="90">
        <f t="shared" si="325"/>
        <v>0.45235860899999997</v>
      </c>
      <c r="E1707" s="90">
        <f t="shared" si="326"/>
        <v>1.6402675949999999</v>
      </c>
      <c r="F1707" s="91">
        <f t="shared" si="327"/>
        <v>0.20038077000000001</v>
      </c>
      <c r="G1707" s="192">
        <v>1.7720579000000001</v>
      </c>
      <c r="H1707" s="161">
        <v>7.2433815999999998E-2</v>
      </c>
      <c r="I1707" s="161">
        <v>1.5468179</v>
      </c>
      <c r="J1707" s="161">
        <v>0.37220154</v>
      </c>
      <c r="K1707" s="161">
        <v>4.4384288000000001E-2</v>
      </c>
      <c r="L1707" s="161">
        <v>3.5772780999999997E-2</v>
      </c>
      <c r="M1707" s="161">
        <v>2.1015879000000001E-2</v>
      </c>
      <c r="N1707" s="161">
        <v>3.3894634E-2</v>
      </c>
      <c r="O1707" s="161">
        <v>3.7704150999999998E-2</v>
      </c>
      <c r="P1707" s="161">
        <v>0</v>
      </c>
      <c r="Q1707" s="161">
        <v>0.10533511</v>
      </c>
      <c r="R1707" s="161">
        <v>2.3446874999999999E-2</v>
      </c>
      <c r="T1707" s="89">
        <f t="shared" si="328"/>
        <v>15.276361206896551</v>
      </c>
    </row>
    <row r="1708" spans="1:20">
      <c r="A1708" s="29" t="s">
        <v>52</v>
      </c>
      <c r="B1708" s="194" t="s">
        <v>4539</v>
      </c>
      <c r="C1708" s="87">
        <f t="shared" si="324"/>
        <v>4.0635399739999993</v>
      </c>
      <c r="D1708" s="90">
        <f t="shared" si="325"/>
        <v>0.45209682099999998</v>
      </c>
      <c r="E1708" s="90">
        <f t="shared" si="326"/>
        <v>1.6398550629999999</v>
      </c>
      <c r="F1708" s="91">
        <f t="shared" si="327"/>
        <v>0.20017428999999998</v>
      </c>
      <c r="G1708" s="192">
        <v>1.7714137999999999</v>
      </c>
      <c r="H1708" s="161">
        <v>7.2261453000000003E-2</v>
      </c>
      <c r="I1708" s="161">
        <v>1.5466584999999999</v>
      </c>
      <c r="J1708" s="161">
        <v>0.37209453999999997</v>
      </c>
      <c r="K1708" s="161">
        <v>4.4317046999999998E-2</v>
      </c>
      <c r="L1708" s="161">
        <v>3.5685234000000003E-2</v>
      </c>
      <c r="M1708" s="161">
        <v>2.093511E-2</v>
      </c>
      <c r="N1708" s="161">
        <v>3.3758179999999999E-2</v>
      </c>
      <c r="O1708" s="161">
        <v>3.7651207999999999E-2</v>
      </c>
      <c r="P1708" s="161">
        <v>0</v>
      </c>
      <c r="Q1708" s="161">
        <v>0.10533373</v>
      </c>
      <c r="R1708" s="161">
        <v>2.3431172E-2</v>
      </c>
      <c r="T1708" s="89">
        <f t="shared" si="328"/>
        <v>15.270808620689653</v>
      </c>
    </row>
    <row r="1709" spans="1:20">
      <c r="A1709" s="29" t="s">
        <v>52</v>
      </c>
      <c r="B1709" s="194" t="s">
        <v>4540</v>
      </c>
      <c r="C1709" s="87">
        <f t="shared" si="324"/>
        <v>3.9259551909999999</v>
      </c>
      <c r="D1709" s="90">
        <f t="shared" si="325"/>
        <v>0.43987023599999997</v>
      </c>
      <c r="E1709" s="90">
        <f t="shared" si="326"/>
        <v>1.7075367429999999</v>
      </c>
      <c r="F1709" s="91">
        <f t="shared" si="327"/>
        <v>0.22410191200000001</v>
      </c>
      <c r="G1709" s="192">
        <v>1.5544462999999999</v>
      </c>
      <c r="H1709" s="161">
        <v>7.5981441999999996E-2</v>
      </c>
      <c r="I1709" s="161">
        <v>1.6052375999999999</v>
      </c>
      <c r="J1709" s="161">
        <v>0.35073948999999999</v>
      </c>
      <c r="K1709" s="161">
        <v>4.8084385E-2</v>
      </c>
      <c r="L1709" s="161">
        <v>4.1046361000000003E-2</v>
      </c>
      <c r="M1709" s="161">
        <v>2.6317700999999999E-2</v>
      </c>
      <c r="N1709" s="161">
        <v>3.6371569999999999E-2</v>
      </c>
      <c r="O1709" s="161">
        <v>2.8161983000000002E-2</v>
      </c>
      <c r="P1709" s="161">
        <v>0</v>
      </c>
      <c r="Q1709" s="161">
        <v>0.12872262000000001</v>
      </c>
      <c r="R1709" s="161">
        <v>3.0845739E-2</v>
      </c>
      <c r="T1709" s="89">
        <f t="shared" si="328"/>
        <v>13.400399137931034</v>
      </c>
    </row>
    <row r="1710" spans="1:20">
      <c r="A1710" s="29" t="s">
        <v>52</v>
      </c>
      <c r="B1710" s="194" t="s">
        <v>4541</v>
      </c>
      <c r="C1710" s="87">
        <f t="shared" si="324"/>
        <v>4.889029517</v>
      </c>
      <c r="D1710" s="90">
        <f t="shared" si="325"/>
        <v>0.53865273400000002</v>
      </c>
      <c r="E1710" s="90">
        <f t="shared" si="326"/>
        <v>1.9447050109999997</v>
      </c>
      <c r="F1710" s="91">
        <f t="shared" si="327"/>
        <v>0.24100287200000001</v>
      </c>
      <c r="G1710" s="192">
        <v>2.1646689000000001</v>
      </c>
      <c r="H1710" s="161">
        <v>8.8427189000000003E-2</v>
      </c>
      <c r="I1710" s="161">
        <v>1.8306834999999999</v>
      </c>
      <c r="J1710" s="161">
        <v>0.44270953000000002</v>
      </c>
      <c r="K1710" s="161">
        <v>5.2760342000000002E-2</v>
      </c>
      <c r="L1710" s="161">
        <v>4.3182862000000002E-2</v>
      </c>
      <c r="M1710" s="161">
        <v>2.5594321999999999E-2</v>
      </c>
      <c r="N1710" s="161">
        <v>4.0483476999999997E-2</v>
      </c>
      <c r="O1710" s="161">
        <v>4.7948785000000001E-2</v>
      </c>
      <c r="P1710" s="161">
        <v>0</v>
      </c>
      <c r="Q1710" s="161">
        <v>0.12444848</v>
      </c>
      <c r="R1710" s="161">
        <v>2.8122129999999999E-2</v>
      </c>
      <c r="T1710" s="89">
        <f t="shared" si="328"/>
        <v>18.660938793103448</v>
      </c>
    </row>
    <row r="1711" spans="1:20">
      <c r="A1711" s="29" t="s">
        <v>52</v>
      </c>
      <c r="B1711" s="194" t="s">
        <v>4542</v>
      </c>
      <c r="C1711" s="87">
        <f t="shared" si="324"/>
        <v>0.44777300959999999</v>
      </c>
      <c r="D1711" s="90">
        <f t="shared" si="325"/>
        <v>4.9817832299999996E-2</v>
      </c>
      <c r="E1711" s="90">
        <f t="shared" si="326"/>
        <v>0.18070028379999997</v>
      </c>
      <c r="F1711" s="91">
        <f t="shared" si="327"/>
        <v>2.2057773499999996E-2</v>
      </c>
      <c r="G1711" s="192">
        <v>0.19519712</v>
      </c>
      <c r="H1711" s="161">
        <v>7.9626946000000004E-3</v>
      </c>
      <c r="I1711" s="161">
        <v>0.17043069</v>
      </c>
      <c r="J1711" s="161">
        <v>4.1002153999999999E-2</v>
      </c>
      <c r="K1711" s="161">
        <v>4.8834211000000002E-3</v>
      </c>
      <c r="L1711" s="161">
        <v>3.9322571999999998E-3</v>
      </c>
      <c r="M1711" s="161">
        <v>2.3068991999999999E-3</v>
      </c>
      <c r="N1711" s="161">
        <v>3.7199097000000002E-3</v>
      </c>
      <c r="O1711" s="161">
        <v>4.1488934999999996E-3</v>
      </c>
      <c r="P1711" s="161">
        <v>0</v>
      </c>
      <c r="Q1711" s="161">
        <v>1.1607022999999999E-2</v>
      </c>
      <c r="R1711" s="161">
        <v>2.5819472999999999E-3</v>
      </c>
      <c r="T1711" s="89">
        <f t="shared" si="328"/>
        <v>1.6827337931034483</v>
      </c>
    </row>
    <row r="1712" spans="1:20">
      <c r="A1712" s="29" t="s">
        <v>52</v>
      </c>
      <c r="B1712" s="194" t="s">
        <v>4543</v>
      </c>
      <c r="C1712" s="87">
        <f t="shared" si="324"/>
        <v>0.43261213879999999</v>
      </c>
      <c r="D1712" s="90">
        <f t="shared" si="325"/>
        <v>4.84705499E-2</v>
      </c>
      <c r="E1712" s="90">
        <f t="shared" si="326"/>
        <v>0.18815831289999999</v>
      </c>
      <c r="F1712" s="91">
        <f t="shared" si="327"/>
        <v>2.4694426000000002E-2</v>
      </c>
      <c r="G1712" s="192">
        <v>0.17128884999999999</v>
      </c>
      <c r="H1712" s="161">
        <v>8.3726106999999998E-3</v>
      </c>
      <c r="I1712" s="161">
        <v>0.17688567999999999</v>
      </c>
      <c r="J1712" s="161">
        <v>3.8648979999999999E-2</v>
      </c>
      <c r="K1712" s="161">
        <v>5.2985549000000003E-3</v>
      </c>
      <c r="L1712" s="161">
        <v>4.523015E-3</v>
      </c>
      <c r="M1712" s="161">
        <v>2.9000222E-3</v>
      </c>
      <c r="N1712" s="161">
        <v>4.0078865999999998E-3</v>
      </c>
      <c r="O1712" s="161">
        <v>3.1032488000000001E-3</v>
      </c>
      <c r="P1712" s="161">
        <v>0</v>
      </c>
      <c r="Q1712" s="161">
        <v>1.4184311E-2</v>
      </c>
      <c r="R1712" s="161">
        <v>3.3989796000000001E-3</v>
      </c>
      <c r="T1712" s="89">
        <f t="shared" si="328"/>
        <v>1.4766280172413793</v>
      </c>
    </row>
    <row r="1713" spans="1:20">
      <c r="A1713" s="29" t="s">
        <v>52</v>
      </c>
      <c r="B1713" s="194" t="s">
        <v>4544</v>
      </c>
      <c r="C1713" s="87">
        <f t="shared" si="324"/>
        <v>0.93447578519999985</v>
      </c>
      <c r="D1713" s="90">
        <f t="shared" si="325"/>
        <v>0.10369128579999999</v>
      </c>
      <c r="E1713" s="90">
        <f t="shared" si="326"/>
        <v>0.37441343919999998</v>
      </c>
      <c r="F1713" s="91">
        <f t="shared" si="327"/>
        <v>4.6141690199999995E-2</v>
      </c>
      <c r="G1713" s="192">
        <v>0.41022936999999998</v>
      </c>
      <c r="H1713" s="161">
        <v>1.9629632000000001E-2</v>
      </c>
      <c r="I1713" s="161">
        <v>0.34979737999999999</v>
      </c>
      <c r="J1713" s="161">
        <v>8.4755427999999994E-2</v>
      </c>
      <c r="K1713" s="161">
        <v>1.0527328000000001E-2</v>
      </c>
      <c r="L1713" s="161">
        <v>8.4085297999999999E-3</v>
      </c>
      <c r="M1713" s="161">
        <v>4.9864271999999999E-3</v>
      </c>
      <c r="N1713" s="161">
        <v>7.9593744999999997E-3</v>
      </c>
      <c r="O1713" s="161">
        <v>8.8160740999999997E-3</v>
      </c>
      <c r="P1713" s="161">
        <v>0</v>
      </c>
      <c r="Q1713" s="161">
        <v>2.3755727000000001E-2</v>
      </c>
      <c r="R1713" s="161">
        <v>5.6105145999999998E-3</v>
      </c>
      <c r="T1713" s="89">
        <f t="shared" si="328"/>
        <v>3.5364600862068962</v>
      </c>
    </row>
    <row r="1714" spans="1:20">
      <c r="A1714" s="29" t="s">
        <v>52</v>
      </c>
      <c r="B1714" s="194" t="s">
        <v>4545</v>
      </c>
      <c r="C1714" s="87">
        <f t="shared" si="324"/>
        <v>1.4321933869999999</v>
      </c>
      <c r="D1714" s="90">
        <f t="shared" si="325"/>
        <v>0.15856857999999999</v>
      </c>
      <c r="E1714" s="90">
        <f t="shared" si="326"/>
        <v>0.57192998969999997</v>
      </c>
      <c r="F1714" s="91">
        <f t="shared" si="327"/>
        <v>7.0754357300000001E-2</v>
      </c>
      <c r="G1714" s="192">
        <v>0.63094046000000004</v>
      </c>
      <c r="H1714" s="161">
        <v>3.0166788E-2</v>
      </c>
      <c r="I1714" s="161">
        <v>0.53409381</v>
      </c>
      <c r="J1714" s="161">
        <v>0.12956471</v>
      </c>
      <c r="K1714" s="161">
        <v>1.6095069E-2</v>
      </c>
      <c r="L1714" s="161">
        <v>1.2908800999999999E-2</v>
      </c>
      <c r="M1714" s="161">
        <v>7.6693917E-3</v>
      </c>
      <c r="N1714" s="161">
        <v>1.2198048E-2</v>
      </c>
      <c r="O1714" s="161">
        <v>1.3683785E-2</v>
      </c>
      <c r="P1714" s="161">
        <v>0</v>
      </c>
      <c r="Q1714" s="161">
        <v>3.6256470999999998E-2</v>
      </c>
      <c r="R1714" s="161">
        <v>8.6160533000000008E-3</v>
      </c>
      <c r="T1714" s="89">
        <f t="shared" si="328"/>
        <v>5.4391418965517238</v>
      </c>
    </row>
    <row r="1715" spans="1:20">
      <c r="A1715" s="29" t="s">
        <v>52</v>
      </c>
      <c r="B1715" s="194" t="s">
        <v>4546</v>
      </c>
      <c r="C1715" s="87">
        <f t="shared" si="324"/>
        <v>1.3860102170000002</v>
      </c>
      <c r="D1715" s="90">
        <f t="shared" si="325"/>
        <v>0.154660505</v>
      </c>
      <c r="E1715" s="90">
        <f t="shared" si="326"/>
        <v>0.59559554400000003</v>
      </c>
      <c r="F1715" s="91">
        <f t="shared" si="327"/>
        <v>7.8462188000000002E-2</v>
      </c>
      <c r="G1715" s="192">
        <v>0.55729198000000002</v>
      </c>
      <c r="H1715" s="161">
        <v>3.1688796999999998E-2</v>
      </c>
      <c r="I1715" s="161">
        <v>0.55418845999999999</v>
      </c>
      <c r="J1715" s="161">
        <v>0.12231258</v>
      </c>
      <c r="K1715" s="161">
        <v>1.755599E-2</v>
      </c>
      <c r="L1715" s="161">
        <v>1.4791935000000001E-2</v>
      </c>
      <c r="M1715" s="161">
        <v>9.7182870000000008E-3</v>
      </c>
      <c r="N1715" s="161">
        <v>1.3106899999999999E-2</v>
      </c>
      <c r="O1715" s="161">
        <v>1.0149376E-2</v>
      </c>
      <c r="P1715" s="161">
        <v>0</v>
      </c>
      <c r="Q1715" s="161">
        <v>4.4302267999999999E-2</v>
      </c>
      <c r="R1715" s="161">
        <v>1.0903644000000001E-2</v>
      </c>
      <c r="T1715" s="89">
        <f t="shared" si="328"/>
        <v>4.8042412068965517</v>
      </c>
    </row>
    <row r="1716" spans="1:20">
      <c r="A1716" s="29" t="s">
        <v>52</v>
      </c>
      <c r="B1716" s="194" t="s">
        <v>4547</v>
      </c>
      <c r="C1716" s="87">
        <f t="shared" si="324"/>
        <v>1.877901357</v>
      </c>
      <c r="D1716" s="90">
        <f t="shared" si="325"/>
        <v>0.20813859099999998</v>
      </c>
      <c r="E1716" s="90">
        <f t="shared" si="326"/>
        <v>0.75112584100000002</v>
      </c>
      <c r="F1716" s="91">
        <f t="shared" si="327"/>
        <v>9.2750205000000002E-2</v>
      </c>
      <c r="G1716" s="192">
        <v>0.82588671999999996</v>
      </c>
      <c r="H1716" s="161">
        <v>3.9502791000000002E-2</v>
      </c>
      <c r="I1716" s="161">
        <v>0.70158410000000004</v>
      </c>
      <c r="J1716" s="161">
        <v>0.17009738999999999</v>
      </c>
      <c r="K1716" s="161">
        <v>2.1128899E-2</v>
      </c>
      <c r="L1716" s="161">
        <v>1.6912302000000001E-2</v>
      </c>
      <c r="M1716" s="161">
        <v>1.003895E-2</v>
      </c>
      <c r="N1716" s="161">
        <v>1.5994557E-2</v>
      </c>
      <c r="O1716" s="161">
        <v>1.7833018999999999E-2</v>
      </c>
      <c r="P1716" s="161">
        <v>0</v>
      </c>
      <c r="Q1716" s="161">
        <v>4.7636174000000003E-2</v>
      </c>
      <c r="R1716" s="161">
        <v>1.1286455000000001E-2</v>
      </c>
      <c r="T1716" s="89">
        <f t="shared" si="328"/>
        <v>7.1197131034482748</v>
      </c>
    </row>
    <row r="1717" spans="1:20">
      <c r="A1717" s="29" t="s">
        <v>52</v>
      </c>
      <c r="B1717" s="194" t="s">
        <v>4548</v>
      </c>
      <c r="C1717" s="87">
        <f t="shared" si="324"/>
        <v>1.6853337188999999</v>
      </c>
      <c r="D1717" s="90">
        <f t="shared" si="325"/>
        <v>0.18740084299999998</v>
      </c>
      <c r="E1717" s="90">
        <f t="shared" si="326"/>
        <v>0.67739008290000002</v>
      </c>
      <c r="F1717" s="91">
        <f t="shared" si="327"/>
        <v>8.3175582999999997E-2</v>
      </c>
      <c r="G1717" s="192">
        <v>0.73736721000000005</v>
      </c>
      <c r="H1717" s="161">
        <v>3.5310158000000001E-2</v>
      </c>
      <c r="I1717" s="161">
        <v>0.63311726000000002</v>
      </c>
      <c r="J1717" s="161">
        <v>0.15323022</v>
      </c>
      <c r="K1717" s="161">
        <v>1.9030160000000001E-2</v>
      </c>
      <c r="L1717" s="161">
        <v>1.5140463E-2</v>
      </c>
      <c r="M1717" s="161">
        <v>8.9626649000000003E-3</v>
      </c>
      <c r="N1717" s="161">
        <v>1.4355488E-2</v>
      </c>
      <c r="O1717" s="161">
        <v>1.5706886999999999E-2</v>
      </c>
      <c r="P1717" s="161">
        <v>0</v>
      </c>
      <c r="Q1717" s="161">
        <v>4.3013981999999999E-2</v>
      </c>
      <c r="R1717" s="161">
        <v>1.0099225999999999E-2</v>
      </c>
      <c r="T1717" s="89">
        <f t="shared" si="328"/>
        <v>6.3566138793103448</v>
      </c>
    </row>
    <row r="1718" spans="1:20">
      <c r="A1718" s="29" t="s">
        <v>52</v>
      </c>
      <c r="B1718" s="194" t="s">
        <v>4549</v>
      </c>
      <c r="C1718" s="87">
        <f t="shared" si="324"/>
        <v>1.6297660839999999</v>
      </c>
      <c r="D1718" s="90">
        <f t="shared" si="325"/>
        <v>0.18259931799999998</v>
      </c>
      <c r="E1718" s="90">
        <f t="shared" si="326"/>
        <v>0.70520001500000007</v>
      </c>
      <c r="F1718" s="91">
        <f t="shared" si="327"/>
        <v>9.2508180999999995E-2</v>
      </c>
      <c r="G1718" s="192">
        <v>0.64945856999999996</v>
      </c>
      <c r="H1718" s="161">
        <v>3.6926792E-2</v>
      </c>
      <c r="I1718" s="161">
        <v>0.65707616000000002</v>
      </c>
      <c r="J1718" s="161">
        <v>0.14458452999999999</v>
      </c>
      <c r="K1718" s="161">
        <v>2.0658033999999999E-2</v>
      </c>
      <c r="L1718" s="161">
        <v>1.7356753999999999E-2</v>
      </c>
      <c r="M1718" s="161">
        <v>1.1197063E-2</v>
      </c>
      <c r="N1718" s="161">
        <v>1.5438268E-2</v>
      </c>
      <c r="O1718" s="161">
        <v>1.1687581000000001E-2</v>
      </c>
      <c r="P1718" s="161">
        <v>0</v>
      </c>
      <c r="Q1718" s="161">
        <v>5.2562175000000003E-2</v>
      </c>
      <c r="R1718" s="161">
        <v>1.2820157E-2</v>
      </c>
      <c r="T1718" s="89">
        <f t="shared" si="328"/>
        <v>5.5987807758620685</v>
      </c>
    </row>
    <row r="1719" spans="1:20">
      <c r="A1719" s="29" t="s">
        <v>52</v>
      </c>
      <c r="B1719" s="194" t="s">
        <v>4550</v>
      </c>
      <c r="C1719" s="87">
        <f t="shared" si="324"/>
        <v>1.4334086833000002</v>
      </c>
      <c r="D1719" s="90">
        <f t="shared" si="325"/>
        <v>0.14358038100000001</v>
      </c>
      <c r="E1719" s="90">
        <f t="shared" si="326"/>
        <v>0.49829040660000001</v>
      </c>
      <c r="F1719" s="91">
        <f t="shared" si="327"/>
        <v>7.2180685699999997E-2</v>
      </c>
      <c r="G1719" s="192">
        <v>0.71935720999999997</v>
      </c>
      <c r="H1719" s="161">
        <v>1.6251999E-2</v>
      </c>
      <c r="I1719" s="161">
        <v>0.47661615000000002</v>
      </c>
      <c r="J1719" s="161">
        <v>0.11945102</v>
      </c>
      <c r="K1719" s="161">
        <v>1.41283E-2</v>
      </c>
      <c r="L1719" s="161">
        <v>1.0001061E-2</v>
      </c>
      <c r="M1719" s="161">
        <v>5.4222576E-3</v>
      </c>
      <c r="N1719" s="161">
        <v>9.7282019000000004E-3</v>
      </c>
      <c r="O1719" s="161">
        <v>2.6974066000000001E-3</v>
      </c>
      <c r="P1719" s="161">
        <v>0</v>
      </c>
      <c r="Q1719" s="161">
        <v>5.5040842999999999E-2</v>
      </c>
      <c r="R1719" s="161">
        <v>4.7142342000000004E-3</v>
      </c>
      <c r="T1719" s="89">
        <f t="shared" si="328"/>
        <v>6.2013552586206888</v>
      </c>
    </row>
    <row r="1720" spans="1:20">
      <c r="A1720" s="29" t="s">
        <v>52</v>
      </c>
      <c r="B1720" s="194" t="s">
        <v>4551</v>
      </c>
      <c r="C1720" s="87">
        <f t="shared" si="324"/>
        <v>1.7094755377999999</v>
      </c>
      <c r="D1720" s="90">
        <f t="shared" si="325"/>
        <v>0.18944818899999999</v>
      </c>
      <c r="E1720" s="90">
        <f t="shared" si="326"/>
        <v>0.68661622830000002</v>
      </c>
      <c r="F1720" s="91">
        <f t="shared" si="327"/>
        <v>8.5620080500000001E-2</v>
      </c>
      <c r="G1720" s="192">
        <v>0.74779103999999996</v>
      </c>
      <c r="H1720" s="161">
        <v>2.9707318999999999E-2</v>
      </c>
      <c r="I1720" s="161">
        <v>0.64763826000000002</v>
      </c>
      <c r="J1720" s="161">
        <v>0.15547933</v>
      </c>
      <c r="K1720" s="161">
        <v>1.8535105E-2</v>
      </c>
      <c r="L1720" s="161">
        <v>1.5433753999999999E-2</v>
      </c>
      <c r="M1720" s="161">
        <v>9.2706492999999994E-3</v>
      </c>
      <c r="N1720" s="161">
        <v>1.4541060999999999E-2</v>
      </c>
      <c r="O1720" s="161">
        <v>1.7289101000000001E-2</v>
      </c>
      <c r="P1720" s="161">
        <v>0</v>
      </c>
      <c r="Q1720" s="161">
        <v>4.4034730000000001E-2</v>
      </c>
      <c r="R1720" s="161">
        <v>9.7551884999999994E-3</v>
      </c>
      <c r="T1720" s="89">
        <f t="shared" si="328"/>
        <v>6.44647448275862</v>
      </c>
    </row>
    <row r="1721" spans="1:20">
      <c r="A1721" s="29" t="s">
        <v>52</v>
      </c>
      <c r="B1721" s="194" t="s">
        <v>4552</v>
      </c>
      <c r="C1721" s="87">
        <f t="shared" si="324"/>
        <v>1.6537752320000001</v>
      </c>
      <c r="D1721" s="90">
        <f t="shared" si="325"/>
        <v>0.18443111400000001</v>
      </c>
      <c r="E1721" s="90">
        <f t="shared" si="326"/>
        <v>0.71472020399999991</v>
      </c>
      <c r="F1721" s="91">
        <f t="shared" si="327"/>
        <v>9.5496334000000002E-2</v>
      </c>
      <c r="G1721" s="192">
        <v>0.65912758000000005</v>
      </c>
      <c r="H1721" s="161">
        <v>3.1190123E-2</v>
      </c>
      <c r="I1721" s="161">
        <v>0.67194732999999995</v>
      </c>
      <c r="J1721" s="161">
        <v>0.14650903000000001</v>
      </c>
      <c r="K1721" s="161">
        <v>2.0228893000000001E-2</v>
      </c>
      <c r="L1721" s="161">
        <v>1.7693191E-2</v>
      </c>
      <c r="M1721" s="161">
        <v>1.1582751000000001E-2</v>
      </c>
      <c r="N1721" s="161">
        <v>1.5622036000000001E-2</v>
      </c>
      <c r="O1721" s="161">
        <v>1.3084726E-2</v>
      </c>
      <c r="P1721" s="161">
        <v>0</v>
      </c>
      <c r="Q1721" s="161">
        <v>5.3806874999999997E-2</v>
      </c>
      <c r="R1721" s="161">
        <v>1.2982697E-2</v>
      </c>
      <c r="T1721" s="89">
        <f t="shared" si="328"/>
        <v>5.6821343103448276</v>
      </c>
    </row>
    <row r="1722" spans="1:20">
      <c r="A1722" s="29" t="s">
        <v>52</v>
      </c>
      <c r="B1722" s="194" t="s">
        <v>4553</v>
      </c>
      <c r="C1722" s="87">
        <f t="shared" si="324"/>
        <v>1.2513851431</v>
      </c>
      <c r="D1722" s="90">
        <f t="shared" si="325"/>
        <v>0.13869363500000001</v>
      </c>
      <c r="E1722" s="90">
        <f t="shared" si="326"/>
        <v>0.50224191250000005</v>
      </c>
      <c r="F1722" s="91">
        <f t="shared" si="327"/>
        <v>6.3072775600000006E-2</v>
      </c>
      <c r="G1722" s="192">
        <v>0.54737681999999999</v>
      </c>
      <c r="H1722" s="161">
        <v>2.1979595000000001E-2</v>
      </c>
      <c r="I1722" s="161">
        <v>0.47337563999999999</v>
      </c>
      <c r="J1722" s="161">
        <v>0.11368639</v>
      </c>
      <c r="K1722" s="161">
        <v>1.3598829E-2</v>
      </c>
      <c r="L1722" s="161">
        <v>1.1408415999999999E-2</v>
      </c>
      <c r="M1722" s="161">
        <v>6.8866774999999996E-3</v>
      </c>
      <c r="N1722" s="161">
        <v>1.0814737E-2</v>
      </c>
      <c r="O1722" s="161">
        <v>1.2817461E-2</v>
      </c>
      <c r="P1722" s="161">
        <v>0</v>
      </c>
      <c r="Q1722" s="161">
        <v>3.2156489000000003E-2</v>
      </c>
      <c r="R1722" s="161">
        <v>7.2840886000000004E-3</v>
      </c>
      <c r="T1722" s="89">
        <f t="shared" si="328"/>
        <v>4.7187656896551724</v>
      </c>
    </row>
    <row r="1723" spans="1:20">
      <c r="A1723" s="29" t="s">
        <v>52</v>
      </c>
      <c r="B1723" s="194" t="s">
        <v>4554</v>
      </c>
      <c r="C1723" s="87">
        <f t="shared" si="324"/>
        <v>3.7412038702800002E-3</v>
      </c>
      <c r="D1723" s="90">
        <f t="shared" si="325"/>
        <v>2.08802708E-4</v>
      </c>
      <c r="E1723" s="90">
        <f t="shared" si="326"/>
        <v>3.2743090800000003E-4</v>
      </c>
      <c r="F1723" s="91">
        <f t="shared" si="327"/>
        <v>7.4806754280000006E-5</v>
      </c>
      <c r="G1723" s="192">
        <v>3.1301635000000002E-3</v>
      </c>
      <c r="H1723" s="161">
        <v>1.4928814000000001E-4</v>
      </c>
      <c r="I1723" s="161">
        <v>1.0902400000000001E-4</v>
      </c>
      <c r="J1723" s="161">
        <v>1.4018856999999999E-4</v>
      </c>
      <c r="K1723" s="161">
        <v>2.5668172999999999E-5</v>
      </c>
      <c r="L1723" s="161">
        <v>4.2945965000000003E-5</v>
      </c>
      <c r="M1723" s="161">
        <v>6.9118768000000006E-5</v>
      </c>
      <c r="N1723" s="161">
        <v>3.2401504000000002E-5</v>
      </c>
      <c r="O1723" s="161">
        <v>1.2722573E-5</v>
      </c>
      <c r="P1723" s="161">
        <v>0</v>
      </c>
      <c r="Q1723" s="161">
        <v>2.0711528E-7</v>
      </c>
      <c r="R1723" s="161">
        <v>2.9475561999999999E-5</v>
      </c>
      <c r="T1723" s="89">
        <f t="shared" si="328"/>
        <v>2.6984168103448277E-2</v>
      </c>
    </row>
    <row r="1724" spans="1:20">
      <c r="A1724" s="29" t="s">
        <v>52</v>
      </c>
      <c r="B1724" s="194" t="s">
        <v>4555</v>
      </c>
      <c r="C1724" s="87">
        <f t="shared" si="324"/>
        <v>4.0615727121099997E-3</v>
      </c>
      <c r="D1724" s="90">
        <f t="shared" si="325"/>
        <v>2.1484438600000001E-4</v>
      </c>
      <c r="E1724" s="90">
        <f t="shared" si="326"/>
        <v>3.4707535300000002E-4</v>
      </c>
      <c r="F1724" s="91">
        <f t="shared" si="327"/>
        <v>2.2532977311000001E-4</v>
      </c>
      <c r="G1724" s="192">
        <v>3.2743232000000001E-3</v>
      </c>
      <c r="H1724" s="161">
        <v>1.4055687999999999E-4</v>
      </c>
      <c r="I1724" s="161">
        <v>1.6660186000000001E-4</v>
      </c>
      <c r="J1724" s="161">
        <v>1.4434952000000001E-4</v>
      </c>
      <c r="K1724" s="161">
        <v>1.9313417E-5</v>
      </c>
      <c r="L1724" s="161">
        <v>5.1181448999999998E-5</v>
      </c>
      <c r="M1724" s="161">
        <v>3.9916612999999999E-5</v>
      </c>
      <c r="N1724" s="161">
        <v>3.4174614000000001E-5</v>
      </c>
      <c r="O1724" s="161">
        <v>1.5415108E-4</v>
      </c>
      <c r="P1724" s="161">
        <v>0</v>
      </c>
      <c r="Q1724" s="161">
        <v>9.8719810999999997E-7</v>
      </c>
      <c r="R1724" s="161">
        <v>3.6016880999999999E-5</v>
      </c>
      <c r="T1724" s="89">
        <f t="shared" si="328"/>
        <v>2.8226924137931035E-2</v>
      </c>
    </row>
    <row r="1725" spans="1:20">
      <c r="A1725" s="29" t="s">
        <v>52</v>
      </c>
      <c r="B1725" s="194" t="s">
        <v>4556</v>
      </c>
      <c r="C1725" s="87">
        <f t="shared" si="324"/>
        <v>4.2868655604399999E-3</v>
      </c>
      <c r="D1725" s="90">
        <f t="shared" si="325"/>
        <v>2.62878523E-4</v>
      </c>
      <c r="E1725" s="90">
        <f t="shared" si="326"/>
        <v>4.2542089200000004E-4</v>
      </c>
      <c r="F1725" s="91">
        <f t="shared" si="327"/>
        <v>1.7066074543999998E-4</v>
      </c>
      <c r="G1725" s="192">
        <v>3.4279053999999999E-3</v>
      </c>
      <c r="H1725" s="161">
        <v>1.9573211E-4</v>
      </c>
      <c r="I1725" s="161">
        <v>1.3244676000000001E-4</v>
      </c>
      <c r="J1725" s="161">
        <v>1.5637499000000001E-4</v>
      </c>
      <c r="K1725" s="161">
        <v>5.007291E-5</v>
      </c>
      <c r="L1725" s="161">
        <v>5.6430622999999998E-5</v>
      </c>
      <c r="M1725" s="161">
        <v>9.7242021999999995E-5</v>
      </c>
      <c r="N1725" s="161">
        <v>3.2876575000000001E-5</v>
      </c>
      <c r="O1725" s="161">
        <v>1.0335421E-4</v>
      </c>
      <c r="P1725" s="161">
        <v>0</v>
      </c>
      <c r="Q1725" s="161">
        <v>3.8563044E-7</v>
      </c>
      <c r="R1725" s="161">
        <v>3.4044329999999997E-5</v>
      </c>
      <c r="T1725" s="89">
        <f t="shared" si="328"/>
        <v>2.9550908620689653E-2</v>
      </c>
    </row>
    <row r="1726" spans="1:20">
      <c r="A1726" s="29" t="s">
        <v>52</v>
      </c>
      <c r="B1726" s="194" t="s">
        <v>4557</v>
      </c>
      <c r="C1726" s="87">
        <f t="shared" si="324"/>
        <v>1.9351017209000001</v>
      </c>
      <c r="D1726" s="90">
        <f t="shared" si="325"/>
        <v>0.19383350700000002</v>
      </c>
      <c r="E1726" s="90">
        <f t="shared" si="326"/>
        <v>0.67269205679999999</v>
      </c>
      <c r="F1726" s="91">
        <f t="shared" si="327"/>
        <v>9.7443927099999994E-2</v>
      </c>
      <c r="G1726" s="192">
        <v>0.97113223000000004</v>
      </c>
      <c r="H1726" s="161">
        <v>2.1940199000000001E-2</v>
      </c>
      <c r="I1726" s="161">
        <v>0.64343181000000005</v>
      </c>
      <c r="J1726" s="161">
        <v>0.16125887</v>
      </c>
      <c r="K1726" s="161">
        <v>1.9073204999999999E-2</v>
      </c>
      <c r="L1726" s="161">
        <v>1.3501432000000001E-2</v>
      </c>
      <c r="M1726" s="161">
        <v>7.3200477999999999E-3</v>
      </c>
      <c r="N1726" s="161">
        <v>1.3133073E-2</v>
      </c>
      <c r="O1726" s="161">
        <v>3.6414988999999998E-3</v>
      </c>
      <c r="P1726" s="161">
        <v>0</v>
      </c>
      <c r="Q1726" s="161">
        <v>7.4305139000000006E-2</v>
      </c>
      <c r="R1726" s="161">
        <v>6.3642161999999999E-3</v>
      </c>
      <c r="T1726" s="89">
        <f t="shared" si="328"/>
        <v>8.3718295689655164</v>
      </c>
    </row>
    <row r="1727" spans="1:20">
      <c r="A1727" s="29" t="s">
        <v>52</v>
      </c>
      <c r="B1727" s="194" t="s">
        <v>4558</v>
      </c>
      <c r="C1727" s="87">
        <f t="shared" si="324"/>
        <v>2.3077919649999998</v>
      </c>
      <c r="D1727" s="90">
        <f t="shared" si="325"/>
        <v>0.25575504999999998</v>
      </c>
      <c r="E1727" s="90">
        <f t="shared" si="326"/>
        <v>0.92693190700000005</v>
      </c>
      <c r="F1727" s="91">
        <f t="shared" si="327"/>
        <v>0.11558710799999999</v>
      </c>
      <c r="G1727" s="192">
        <v>1.0095179000000001</v>
      </c>
      <c r="H1727" s="161">
        <v>4.0104880000000002E-2</v>
      </c>
      <c r="I1727" s="161">
        <v>0.87431165</v>
      </c>
      <c r="J1727" s="161">
        <v>0.20989709000000001</v>
      </c>
      <c r="K1727" s="161">
        <v>2.5022392000000001E-2</v>
      </c>
      <c r="L1727" s="161">
        <v>2.0835567999999999E-2</v>
      </c>
      <c r="M1727" s="161">
        <v>1.2515376999999999E-2</v>
      </c>
      <c r="N1727" s="161">
        <v>1.9630432E-2</v>
      </c>
      <c r="O1727" s="161">
        <v>2.3340285999999998E-2</v>
      </c>
      <c r="P1727" s="161">
        <v>0</v>
      </c>
      <c r="Q1727" s="161">
        <v>5.9446884999999998E-2</v>
      </c>
      <c r="R1727" s="161">
        <v>1.3169505E-2</v>
      </c>
      <c r="T1727" s="89">
        <f t="shared" si="328"/>
        <v>8.702740517241379</v>
      </c>
    </row>
    <row r="1728" spans="1:20">
      <c r="A1728" s="29" t="s">
        <v>52</v>
      </c>
      <c r="B1728" s="194" t="s">
        <v>4559</v>
      </c>
      <c r="C1728" s="87">
        <f t="shared" si="324"/>
        <v>2.2325965649999997</v>
      </c>
      <c r="D1728" s="90">
        <f t="shared" si="325"/>
        <v>0.248982013</v>
      </c>
      <c r="E1728" s="90">
        <f t="shared" si="326"/>
        <v>0.96487226999999998</v>
      </c>
      <c r="F1728" s="91">
        <f t="shared" si="327"/>
        <v>0.12892005200000001</v>
      </c>
      <c r="G1728" s="192">
        <v>0.88982223000000005</v>
      </c>
      <c r="H1728" s="161">
        <v>4.2106666000000001E-2</v>
      </c>
      <c r="I1728" s="161">
        <v>0.90712888999999997</v>
      </c>
      <c r="J1728" s="161">
        <v>0.1977872</v>
      </c>
      <c r="K1728" s="161">
        <v>2.7309005000000001E-2</v>
      </c>
      <c r="L1728" s="161">
        <v>2.3885808000000001E-2</v>
      </c>
      <c r="M1728" s="161">
        <v>1.5636713999999999E-2</v>
      </c>
      <c r="N1728" s="161">
        <v>2.1089749000000001E-2</v>
      </c>
      <c r="O1728" s="161">
        <v>1.766438E-2</v>
      </c>
      <c r="P1728" s="161">
        <v>0</v>
      </c>
      <c r="Q1728" s="161">
        <v>7.2639281999999999E-2</v>
      </c>
      <c r="R1728" s="161">
        <v>1.7526640999999999E-2</v>
      </c>
      <c r="T1728" s="89">
        <f t="shared" si="328"/>
        <v>7.6708812931034487</v>
      </c>
    </row>
    <row r="1729" spans="1:20">
      <c r="A1729" s="29" t="s">
        <v>52</v>
      </c>
      <c r="B1729" s="194" t="s">
        <v>4560</v>
      </c>
      <c r="C1729" s="87">
        <f t="shared" si="324"/>
        <v>0.41064215930000003</v>
      </c>
      <c r="D1729" s="90">
        <f t="shared" si="325"/>
        <v>4.5661394100000002E-2</v>
      </c>
      <c r="E1729" s="90">
        <f t="shared" si="326"/>
        <v>0.16505035160000001</v>
      </c>
      <c r="F1729" s="91">
        <f t="shared" si="327"/>
        <v>2.0266253599999999E-2</v>
      </c>
      <c r="G1729" s="192">
        <v>0.17966415999999999</v>
      </c>
      <c r="H1729" s="161">
        <v>8.6035420000000005E-3</v>
      </c>
      <c r="I1729" s="161">
        <v>0.15426300000000001</v>
      </c>
      <c r="J1729" s="161">
        <v>3.7335506999999997E-2</v>
      </c>
      <c r="K1729" s="161">
        <v>4.6368180999999996E-3</v>
      </c>
      <c r="L1729" s="161">
        <v>3.6890690000000001E-3</v>
      </c>
      <c r="M1729" s="161">
        <v>2.1838095999999999E-3</v>
      </c>
      <c r="N1729" s="161">
        <v>3.4978048E-3</v>
      </c>
      <c r="O1729" s="161">
        <v>3.8270817999999998E-3</v>
      </c>
      <c r="P1729" s="161">
        <v>0</v>
      </c>
      <c r="Q1729" s="161">
        <v>1.0480626999999999E-2</v>
      </c>
      <c r="R1729" s="161">
        <v>2.4607399999999999E-3</v>
      </c>
      <c r="T1729" s="89">
        <f t="shared" si="328"/>
        <v>1.5488289655172411</v>
      </c>
    </row>
    <row r="1730" spans="1:20">
      <c r="A1730" s="29" t="s">
        <v>52</v>
      </c>
      <c r="B1730" s="194" t="s">
        <v>4561</v>
      </c>
      <c r="C1730" s="87">
        <f t="shared" si="324"/>
        <v>0.39710275</v>
      </c>
      <c r="D1730" s="90">
        <f t="shared" si="325"/>
        <v>4.4491470999999998E-2</v>
      </c>
      <c r="E1730" s="90">
        <f t="shared" si="326"/>
        <v>0.17182641969999998</v>
      </c>
      <c r="F1730" s="91">
        <f t="shared" si="327"/>
        <v>2.2540199300000001E-2</v>
      </c>
      <c r="G1730" s="192">
        <v>0.15824466000000001</v>
      </c>
      <c r="H1730" s="161">
        <v>8.9974449999999997E-3</v>
      </c>
      <c r="I1730" s="161">
        <v>0.16010073999999999</v>
      </c>
      <c r="J1730" s="161">
        <v>3.5228928999999999E-2</v>
      </c>
      <c r="K1730" s="161">
        <v>5.0334597999999999E-3</v>
      </c>
      <c r="L1730" s="161">
        <v>4.2290822000000004E-3</v>
      </c>
      <c r="M1730" s="161">
        <v>2.7282347000000002E-3</v>
      </c>
      <c r="N1730" s="161">
        <v>3.7616309000000001E-3</v>
      </c>
      <c r="O1730" s="161">
        <v>2.8477525E-3</v>
      </c>
      <c r="P1730" s="161">
        <v>0</v>
      </c>
      <c r="Q1730" s="161">
        <v>1.2807104E-2</v>
      </c>
      <c r="R1730" s="161">
        <v>3.1237118999999998E-3</v>
      </c>
      <c r="T1730" s="89">
        <f t="shared" si="328"/>
        <v>1.3641781034482758</v>
      </c>
    </row>
    <row r="1731" spans="1:20">
      <c r="A1731" s="29" t="s">
        <v>52</v>
      </c>
      <c r="B1731" s="194" t="s">
        <v>4562</v>
      </c>
      <c r="C1731" s="87">
        <f t="shared" ref="C1731:C1752" si="329">D1731+E1731+F1731+G1731</f>
        <v>0.43828628430000005</v>
      </c>
      <c r="D1731" s="90">
        <f t="shared" ref="D1731:D1752" si="330">J1731+K1731+L1731</f>
        <v>4.8762369399999998E-2</v>
      </c>
      <c r="E1731" s="90">
        <f t="shared" ref="E1731:E1752" si="331">H1731+I1731+M1731</f>
        <v>0.1768718876</v>
      </c>
      <c r="F1731" s="91">
        <f t="shared" ref="F1731:F1752" si="332">N1731+IF(O1731="x",0,O1731)+IF(P1731="x",0,P1731)+IF(Q1731="x",0,Q1731)+R1731</f>
        <v>2.1590447299999999E-2</v>
      </c>
      <c r="G1731" s="192">
        <v>0.19106158000000001</v>
      </c>
      <c r="H1731" s="161">
        <v>7.7939934000000001E-3</v>
      </c>
      <c r="I1731" s="161">
        <v>0.16681987000000001</v>
      </c>
      <c r="J1731" s="161">
        <v>4.0133464000000001E-2</v>
      </c>
      <c r="K1731" s="161">
        <v>4.7799588000000002E-3</v>
      </c>
      <c r="L1731" s="161">
        <v>3.8489466E-3</v>
      </c>
      <c r="M1731" s="161">
        <v>2.2580242E-3</v>
      </c>
      <c r="N1731" s="161">
        <v>3.6410980000000002E-3</v>
      </c>
      <c r="O1731" s="161">
        <v>4.0609931999999998E-3</v>
      </c>
      <c r="P1731" s="161">
        <v>0</v>
      </c>
      <c r="Q1731" s="161">
        <v>1.1361111E-2</v>
      </c>
      <c r="R1731" s="161">
        <v>2.5272451E-3</v>
      </c>
      <c r="T1731" s="89">
        <f t="shared" si="328"/>
        <v>1.6470825862068965</v>
      </c>
    </row>
    <row r="1732" spans="1:20">
      <c r="A1732" s="29" t="s">
        <v>52</v>
      </c>
      <c r="B1732" s="194" t="s">
        <v>4563</v>
      </c>
      <c r="C1732" s="87">
        <f t="shared" si="329"/>
        <v>0.42344663570000002</v>
      </c>
      <c r="D1732" s="90">
        <f t="shared" si="330"/>
        <v>4.7443630799999997E-2</v>
      </c>
      <c r="E1732" s="90">
        <f t="shared" si="331"/>
        <v>0.18417191590000001</v>
      </c>
      <c r="F1732" s="91">
        <f t="shared" si="332"/>
        <v>2.4171239000000001E-2</v>
      </c>
      <c r="G1732" s="192">
        <v>0.16765985</v>
      </c>
      <c r="H1732" s="161">
        <v>8.1952249000000008E-3</v>
      </c>
      <c r="I1732" s="161">
        <v>0.17313811000000001</v>
      </c>
      <c r="J1732" s="161">
        <v>3.7830145000000003E-2</v>
      </c>
      <c r="K1732" s="161">
        <v>5.1862973999999996E-3</v>
      </c>
      <c r="L1732" s="161">
        <v>4.4271883999999996E-3</v>
      </c>
      <c r="M1732" s="161">
        <v>2.8385810000000002E-3</v>
      </c>
      <c r="N1732" s="161">
        <v>3.9229737000000004E-3</v>
      </c>
      <c r="O1732" s="161">
        <v>3.0375020000000001E-3</v>
      </c>
      <c r="P1732" s="161">
        <v>0</v>
      </c>
      <c r="Q1732" s="161">
        <v>1.3883796E-2</v>
      </c>
      <c r="R1732" s="161">
        <v>3.3269672999999998E-3</v>
      </c>
      <c r="T1732" s="89">
        <f t="shared" si="328"/>
        <v>1.4453435344827585</v>
      </c>
    </row>
    <row r="1733" spans="1:20">
      <c r="A1733" s="29" t="s">
        <v>52</v>
      </c>
      <c r="B1733" s="194" t="s">
        <v>4564</v>
      </c>
      <c r="C1733" s="87">
        <f t="shared" si="329"/>
        <v>0.36515564859999999</v>
      </c>
      <c r="D1733" s="90">
        <f t="shared" si="330"/>
        <v>4.06035171E-2</v>
      </c>
      <c r="E1733" s="90">
        <f t="shared" si="331"/>
        <v>0.146767855</v>
      </c>
      <c r="F1733" s="91">
        <f t="shared" si="332"/>
        <v>1.8021376500000002E-2</v>
      </c>
      <c r="G1733" s="192">
        <v>0.15976290000000001</v>
      </c>
      <c r="H1733" s="161">
        <v>7.6505343000000002E-3</v>
      </c>
      <c r="I1733" s="161">
        <v>0.13717541</v>
      </c>
      <c r="J1733" s="161">
        <v>3.3199882E-2</v>
      </c>
      <c r="K1733" s="161">
        <v>4.1232014000000001E-3</v>
      </c>
      <c r="L1733" s="161">
        <v>3.2804336999999999E-3</v>
      </c>
      <c r="M1733" s="161">
        <v>1.9419107000000001E-3</v>
      </c>
      <c r="N1733" s="161">
        <v>3.1103557000000002E-3</v>
      </c>
      <c r="O1733" s="161">
        <v>3.4031589000000002E-3</v>
      </c>
      <c r="P1733" s="161">
        <v>0</v>
      </c>
      <c r="Q1733" s="161">
        <v>9.3196961999999998E-3</v>
      </c>
      <c r="R1733" s="161">
        <v>2.1881657E-3</v>
      </c>
      <c r="T1733" s="89">
        <f t="shared" si="328"/>
        <v>1.3772663793103448</v>
      </c>
    </row>
    <row r="1734" spans="1:20">
      <c r="A1734" s="29" t="s">
        <v>52</v>
      </c>
      <c r="B1734" s="194" t="s">
        <v>4565</v>
      </c>
      <c r="C1734" s="87">
        <f t="shared" si="329"/>
        <v>0.35311597930000005</v>
      </c>
      <c r="D1734" s="90">
        <f t="shared" si="330"/>
        <v>3.9563185399999999E-2</v>
      </c>
      <c r="E1734" s="90">
        <f t="shared" si="331"/>
        <v>0.15279333510000001</v>
      </c>
      <c r="F1734" s="91">
        <f t="shared" si="332"/>
        <v>2.00434388E-2</v>
      </c>
      <c r="G1734" s="192">
        <v>0.14071602</v>
      </c>
      <c r="H1734" s="161">
        <v>8.0008049000000001E-3</v>
      </c>
      <c r="I1734" s="161">
        <v>0.14236650000000001</v>
      </c>
      <c r="J1734" s="161">
        <v>3.1326647999999999E-2</v>
      </c>
      <c r="K1734" s="161">
        <v>4.4759073999999996E-3</v>
      </c>
      <c r="L1734" s="161">
        <v>3.76063E-3</v>
      </c>
      <c r="M1734" s="161">
        <v>2.4260302000000001E-3</v>
      </c>
      <c r="N1734" s="161">
        <v>3.3449579999999999E-3</v>
      </c>
      <c r="O1734" s="161">
        <v>2.5323091E-3</v>
      </c>
      <c r="P1734" s="161">
        <v>0</v>
      </c>
      <c r="Q1734" s="161">
        <v>1.1388471000000001E-2</v>
      </c>
      <c r="R1734" s="161">
        <v>2.7777006999999999E-3</v>
      </c>
      <c r="T1734" s="89">
        <f t="shared" si="328"/>
        <v>1.2130691379310343</v>
      </c>
    </row>
    <row r="1735" spans="1:20">
      <c r="A1735" s="29" t="s">
        <v>52</v>
      </c>
      <c r="B1735" s="194" t="s">
        <v>4566</v>
      </c>
      <c r="C1735" s="87">
        <f t="shared" si="329"/>
        <v>0.48475996809999999</v>
      </c>
      <c r="D1735" s="90">
        <f t="shared" si="330"/>
        <v>5.3902931899999999E-2</v>
      </c>
      <c r="E1735" s="90">
        <f t="shared" si="331"/>
        <v>0.19484069679999999</v>
      </c>
      <c r="F1735" s="91">
        <f t="shared" si="332"/>
        <v>2.3924159400000002E-2</v>
      </c>
      <c r="G1735" s="192">
        <v>0.21209217999999999</v>
      </c>
      <c r="H1735" s="161">
        <v>1.0156416E-2</v>
      </c>
      <c r="I1735" s="161">
        <v>0.18210630999999999</v>
      </c>
      <c r="J1735" s="161">
        <v>4.4074284999999998E-2</v>
      </c>
      <c r="K1735" s="161">
        <v>5.4737288E-3</v>
      </c>
      <c r="L1735" s="161">
        <v>4.3549180999999998E-3</v>
      </c>
      <c r="M1735" s="161">
        <v>2.5779708E-3</v>
      </c>
      <c r="N1735" s="161">
        <v>4.1291321999999998E-3</v>
      </c>
      <c r="O1735" s="161">
        <v>4.5178411999999999E-3</v>
      </c>
      <c r="P1735" s="161">
        <v>0</v>
      </c>
      <c r="Q1735" s="161">
        <v>1.2372301E-2</v>
      </c>
      <c r="R1735" s="161">
        <v>2.9048849999999998E-3</v>
      </c>
      <c r="T1735" s="89">
        <f t="shared" si="328"/>
        <v>1.8283808620689654</v>
      </c>
    </row>
    <row r="1736" spans="1:20">
      <c r="A1736" s="29" t="s">
        <v>52</v>
      </c>
      <c r="B1736" s="194" t="s">
        <v>4567</v>
      </c>
      <c r="C1736" s="87">
        <f t="shared" si="329"/>
        <v>0.46877679910000003</v>
      </c>
      <c r="D1736" s="90">
        <f t="shared" si="330"/>
        <v>5.2521847000000003E-2</v>
      </c>
      <c r="E1736" s="90">
        <f t="shared" si="331"/>
        <v>0.20283978650000001</v>
      </c>
      <c r="F1736" s="91">
        <f t="shared" si="332"/>
        <v>2.66085356E-2</v>
      </c>
      <c r="G1736" s="192">
        <v>0.18680663</v>
      </c>
      <c r="H1736" s="161">
        <v>1.0621416E-2</v>
      </c>
      <c r="I1736" s="161">
        <v>0.18899771000000001</v>
      </c>
      <c r="J1736" s="161">
        <v>4.1587486E-2</v>
      </c>
      <c r="K1736" s="161">
        <v>5.9419614000000001E-3</v>
      </c>
      <c r="L1736" s="161">
        <v>4.9923996E-3</v>
      </c>
      <c r="M1736" s="161">
        <v>3.2206604999999999E-3</v>
      </c>
      <c r="N1736" s="161">
        <v>4.4405770000000002E-3</v>
      </c>
      <c r="O1736" s="161">
        <v>3.3617502999999998E-3</v>
      </c>
      <c r="P1736" s="161">
        <v>0</v>
      </c>
      <c r="Q1736" s="161">
        <v>1.5118690000000001E-2</v>
      </c>
      <c r="R1736" s="161">
        <v>3.6875183E-3</v>
      </c>
      <c r="T1736" s="89">
        <f t="shared" si="328"/>
        <v>1.6104019827586207</v>
      </c>
    </row>
    <row r="1737" spans="1:20">
      <c r="A1737" s="29" t="s">
        <v>52</v>
      </c>
      <c r="B1737" s="194" t="s">
        <v>4568</v>
      </c>
      <c r="C1737" s="87">
        <f t="shared" si="329"/>
        <v>4.0033712589999997</v>
      </c>
      <c r="D1737" s="90">
        <f t="shared" si="330"/>
        <v>0.43987527999999998</v>
      </c>
      <c r="E1737" s="90">
        <f t="shared" si="331"/>
        <v>1.5809492759999999</v>
      </c>
      <c r="F1737" s="91">
        <f t="shared" si="332"/>
        <v>0.19773270300000001</v>
      </c>
      <c r="G1737" s="192">
        <v>1.7848139999999999</v>
      </c>
      <c r="H1737" s="161">
        <v>8.5080829999999996E-2</v>
      </c>
      <c r="I1737" s="161">
        <v>1.4741868</v>
      </c>
      <c r="J1737" s="161">
        <v>0.35906917999999999</v>
      </c>
      <c r="K1737" s="161">
        <v>4.4610785999999999E-2</v>
      </c>
      <c r="L1737" s="161">
        <v>3.6195313999999999E-2</v>
      </c>
      <c r="M1737" s="161">
        <v>2.1681645999999999E-2</v>
      </c>
      <c r="N1737" s="161">
        <v>3.3949057999999997E-2</v>
      </c>
      <c r="O1737" s="161">
        <v>3.9954509999999999E-2</v>
      </c>
      <c r="P1737" s="161">
        <v>0</v>
      </c>
      <c r="Q1737" s="161">
        <v>9.9928344000000002E-2</v>
      </c>
      <c r="R1737" s="161">
        <v>2.3900791000000001E-2</v>
      </c>
      <c r="T1737" s="89">
        <f t="shared" si="328"/>
        <v>15.386327586206894</v>
      </c>
    </row>
    <row r="1738" spans="1:20">
      <c r="A1738" s="29" t="s">
        <v>52</v>
      </c>
      <c r="B1738" s="194" t="s">
        <v>4569</v>
      </c>
      <c r="C1738" s="87">
        <f t="shared" si="329"/>
        <v>3.8792371449999998</v>
      </c>
      <c r="D1738" s="90">
        <f t="shared" si="330"/>
        <v>0.42977547899999996</v>
      </c>
      <c r="E1738" s="90">
        <f t="shared" si="331"/>
        <v>1.6472335929999999</v>
      </c>
      <c r="F1738" s="91">
        <f t="shared" si="332"/>
        <v>0.218183773</v>
      </c>
      <c r="G1738" s="192">
        <v>1.5840443</v>
      </c>
      <c r="H1738" s="161">
        <v>9.0034986999999997E-2</v>
      </c>
      <c r="I1738" s="161">
        <v>1.5290575</v>
      </c>
      <c r="J1738" s="161">
        <v>0.33924180999999998</v>
      </c>
      <c r="K1738" s="161">
        <v>4.9076228E-2</v>
      </c>
      <c r="L1738" s="161">
        <v>4.1457440999999998E-2</v>
      </c>
      <c r="M1738" s="161">
        <v>2.8141105999999999E-2</v>
      </c>
      <c r="N1738" s="161">
        <v>3.6433464999999998E-2</v>
      </c>
      <c r="O1738" s="161">
        <v>2.9481460000000001E-2</v>
      </c>
      <c r="P1738" s="161">
        <v>0</v>
      </c>
      <c r="Q1738" s="161">
        <v>0.12209199</v>
      </c>
      <c r="R1738" s="161">
        <v>3.0176858000000001E-2</v>
      </c>
      <c r="T1738" s="89">
        <f t="shared" si="328"/>
        <v>13.655554310344826</v>
      </c>
    </row>
    <row r="1739" spans="1:20">
      <c r="A1739" s="29" t="s">
        <v>52</v>
      </c>
      <c r="B1739" s="194" t="s">
        <v>4570</v>
      </c>
      <c r="C1739" s="87">
        <f t="shared" si="329"/>
        <v>3.6724186320000003</v>
      </c>
      <c r="D1739" s="90">
        <f t="shared" si="330"/>
        <v>0.40385635000000003</v>
      </c>
      <c r="E1739" s="90">
        <f t="shared" si="331"/>
        <v>1.4521705570000001</v>
      </c>
      <c r="F1739" s="91">
        <f t="shared" si="332"/>
        <v>0.18131722499999997</v>
      </c>
      <c r="G1739" s="192">
        <v>1.6350745</v>
      </c>
      <c r="H1739" s="161">
        <v>7.7963875000000002E-2</v>
      </c>
      <c r="I1739" s="161">
        <v>1.3543455</v>
      </c>
      <c r="J1739" s="161">
        <v>0.32972129</v>
      </c>
      <c r="K1739" s="161">
        <v>4.0961401000000001E-2</v>
      </c>
      <c r="L1739" s="161">
        <v>3.3173659000000001E-2</v>
      </c>
      <c r="M1739" s="161">
        <v>1.9861182000000002E-2</v>
      </c>
      <c r="N1739" s="161">
        <v>3.1131430000000002E-2</v>
      </c>
      <c r="O1739" s="161">
        <v>3.6486329999999997E-2</v>
      </c>
      <c r="P1739" s="161">
        <v>0</v>
      </c>
      <c r="Q1739" s="161">
        <v>9.182042E-2</v>
      </c>
      <c r="R1739" s="161">
        <v>2.1879045E-2</v>
      </c>
      <c r="T1739" s="89">
        <f t="shared" si="328"/>
        <v>14.095469827586205</v>
      </c>
    </row>
    <row r="1740" spans="1:20">
      <c r="A1740" s="29" t="s">
        <v>52</v>
      </c>
      <c r="B1740" s="194" t="s">
        <v>4571</v>
      </c>
      <c r="C1740" s="87">
        <f t="shared" si="329"/>
        <v>3.558011112</v>
      </c>
      <c r="D1740" s="90">
        <f t="shared" si="330"/>
        <v>0.39450273499999999</v>
      </c>
      <c r="E1740" s="90">
        <f t="shared" si="331"/>
        <v>1.5129564120000001</v>
      </c>
      <c r="F1740" s="91">
        <f t="shared" si="332"/>
        <v>0.20019026500000001</v>
      </c>
      <c r="G1740" s="192">
        <v>1.4503617</v>
      </c>
      <c r="H1740" s="161">
        <v>8.2431348000000002E-2</v>
      </c>
      <c r="I1740" s="161">
        <v>1.4048145999999999</v>
      </c>
      <c r="J1740" s="161">
        <v>0.31148324999999999</v>
      </c>
      <c r="K1740" s="161">
        <v>4.5018613999999998E-2</v>
      </c>
      <c r="L1740" s="161">
        <v>3.8000870999999999E-2</v>
      </c>
      <c r="M1740" s="161">
        <v>2.5710463999999999E-2</v>
      </c>
      <c r="N1740" s="161">
        <v>3.3416104000000002E-2</v>
      </c>
      <c r="O1740" s="161">
        <v>2.6938225E-2</v>
      </c>
      <c r="P1740" s="161">
        <v>0</v>
      </c>
      <c r="Q1740" s="161">
        <v>0.11218699</v>
      </c>
      <c r="R1740" s="161">
        <v>2.7648946000000001E-2</v>
      </c>
      <c r="T1740" s="89">
        <f t="shared" si="328"/>
        <v>12.503118103448275</v>
      </c>
    </row>
    <row r="1741" spans="1:20">
      <c r="A1741" s="29" t="s">
        <v>52</v>
      </c>
      <c r="B1741" s="194" t="s">
        <v>4572</v>
      </c>
      <c r="C1741" s="87">
        <f t="shared" si="329"/>
        <v>0</v>
      </c>
      <c r="D1741" s="90">
        <f t="shared" si="330"/>
        <v>0</v>
      </c>
      <c r="E1741" s="90">
        <f t="shared" si="331"/>
        <v>0</v>
      </c>
      <c r="F1741" s="91">
        <f t="shared" si="332"/>
        <v>0</v>
      </c>
      <c r="G1741" s="192">
        <v>0</v>
      </c>
      <c r="H1741" s="161">
        <v>0</v>
      </c>
      <c r="I1741" s="161">
        <v>0</v>
      </c>
      <c r="J1741" s="161">
        <v>0</v>
      </c>
      <c r="K1741" s="161">
        <v>0</v>
      </c>
      <c r="L1741" s="161">
        <v>0</v>
      </c>
      <c r="M1741" s="161">
        <v>0</v>
      </c>
      <c r="N1741" s="161">
        <v>0</v>
      </c>
      <c r="O1741" s="161">
        <v>0</v>
      </c>
      <c r="P1741" s="161">
        <v>0</v>
      </c>
      <c r="Q1741" s="161">
        <v>0</v>
      </c>
      <c r="R1741" s="161">
        <v>0</v>
      </c>
      <c r="T1741" s="89">
        <f t="shared" si="328"/>
        <v>0</v>
      </c>
    </row>
    <row r="1742" spans="1:20">
      <c r="A1742" s="29" t="s">
        <v>52</v>
      </c>
      <c r="B1742" s="194" t="s">
        <v>4573</v>
      </c>
      <c r="C1742" s="87">
        <f t="shared" si="329"/>
        <v>1.7206545635000001</v>
      </c>
      <c r="D1742" s="90">
        <f t="shared" si="330"/>
        <v>0.19070374200000001</v>
      </c>
      <c r="E1742" s="90">
        <f t="shared" si="331"/>
        <v>0.69058263450000001</v>
      </c>
      <c r="F1742" s="91">
        <f t="shared" si="332"/>
        <v>8.6725067000000003E-2</v>
      </c>
      <c r="G1742" s="192">
        <v>0.75264312</v>
      </c>
      <c r="H1742" s="161">
        <v>3.0221943000000001E-2</v>
      </c>
      <c r="I1742" s="161">
        <v>0.65089151000000001</v>
      </c>
      <c r="J1742" s="161">
        <v>0.15631877999999999</v>
      </c>
      <c r="K1742" s="161">
        <v>1.8698389999999999E-2</v>
      </c>
      <c r="L1742" s="161">
        <v>1.5686571999999999E-2</v>
      </c>
      <c r="M1742" s="161">
        <v>9.4691814999999999E-3</v>
      </c>
      <c r="N1742" s="161">
        <v>1.4870263E-2</v>
      </c>
      <c r="O1742" s="161">
        <v>1.7624009E-2</v>
      </c>
      <c r="P1742" s="161">
        <v>0</v>
      </c>
      <c r="Q1742" s="161">
        <v>4.4215173000000003E-2</v>
      </c>
      <c r="R1742" s="161">
        <v>1.0015622E-2</v>
      </c>
      <c r="T1742" s="89">
        <f t="shared" si="328"/>
        <v>6.4883027586206889</v>
      </c>
    </row>
    <row r="1743" spans="1:20">
      <c r="A1743" s="29" t="s">
        <v>52</v>
      </c>
      <c r="B1743" s="194" t="s">
        <v>4574</v>
      </c>
      <c r="C1743" s="87">
        <f t="shared" si="329"/>
        <v>3.2905839499000002</v>
      </c>
      <c r="D1743" s="90">
        <f t="shared" si="330"/>
        <v>0.32499116899999997</v>
      </c>
      <c r="E1743" s="90">
        <f t="shared" si="331"/>
        <v>1.1174481300000001</v>
      </c>
      <c r="F1743" s="91">
        <f t="shared" si="332"/>
        <v>0.16211815090000001</v>
      </c>
      <c r="G1743" s="192">
        <v>1.6860265000000001</v>
      </c>
      <c r="H1743" s="161">
        <v>4.0161618000000003E-2</v>
      </c>
      <c r="I1743" s="161">
        <v>1.0633623000000001</v>
      </c>
      <c r="J1743" s="161">
        <v>0.26956795</v>
      </c>
      <c r="K1743" s="161">
        <v>3.2107074999999999E-2</v>
      </c>
      <c r="L1743" s="161">
        <v>2.3316144E-2</v>
      </c>
      <c r="M1743" s="161">
        <v>1.3924212E-2</v>
      </c>
      <c r="N1743" s="161">
        <v>2.2382635000000001E-2</v>
      </c>
      <c r="O1743" s="161">
        <v>6.3282909000000002E-3</v>
      </c>
      <c r="P1743" s="161">
        <v>0</v>
      </c>
      <c r="Q1743" s="161">
        <v>0.12246528</v>
      </c>
      <c r="R1743" s="161">
        <v>1.0941945E-2</v>
      </c>
      <c r="T1743" s="89">
        <f t="shared" si="328"/>
        <v>14.534711206896551</v>
      </c>
    </row>
    <row r="1744" spans="1:20">
      <c r="A1744" s="29" t="s">
        <v>52</v>
      </c>
      <c r="B1744" s="194" t="s">
        <v>4575</v>
      </c>
      <c r="C1744" s="87">
        <f t="shared" si="329"/>
        <v>3.9140947119999998</v>
      </c>
      <c r="D1744" s="90">
        <f t="shared" si="330"/>
        <v>0.42726149199999996</v>
      </c>
      <c r="E1744" s="90">
        <f t="shared" si="331"/>
        <v>1.537114605</v>
      </c>
      <c r="F1744" s="91">
        <f t="shared" si="332"/>
        <v>0.196247915</v>
      </c>
      <c r="G1744" s="192">
        <v>1.7534707</v>
      </c>
      <c r="H1744" s="161">
        <v>6.9916468999999995E-2</v>
      </c>
      <c r="I1744" s="161">
        <v>1.4454935</v>
      </c>
      <c r="J1744" s="161">
        <v>0.34986699999999998</v>
      </c>
      <c r="K1744" s="161">
        <v>4.1752447999999998E-2</v>
      </c>
      <c r="L1744" s="161">
        <v>3.5642043999999998E-2</v>
      </c>
      <c r="M1744" s="161">
        <v>2.1704635999999999E-2</v>
      </c>
      <c r="N1744" s="161">
        <v>3.3141709999999998E-2</v>
      </c>
      <c r="O1744" s="161">
        <v>4.2765513999999998E-2</v>
      </c>
      <c r="P1744" s="161">
        <v>0</v>
      </c>
      <c r="Q1744" s="161">
        <v>9.7999612E-2</v>
      </c>
      <c r="R1744" s="161">
        <v>2.2341079E-2</v>
      </c>
      <c r="T1744" s="89">
        <f t="shared" si="328"/>
        <v>15.116126724137931</v>
      </c>
    </row>
    <row r="1745" spans="1:20">
      <c r="A1745" s="29" t="s">
        <v>52</v>
      </c>
      <c r="B1745" s="194" t="s">
        <v>4576</v>
      </c>
      <c r="C1745" s="87">
        <f t="shared" si="329"/>
        <v>3.7963053640000002</v>
      </c>
      <c r="D1745" s="90">
        <f t="shared" si="330"/>
        <v>0.41740900599999997</v>
      </c>
      <c r="E1745" s="90">
        <f t="shared" si="331"/>
        <v>1.601754371</v>
      </c>
      <c r="F1745" s="91">
        <f t="shared" si="332"/>
        <v>0.21670318700000002</v>
      </c>
      <c r="G1745" s="192">
        <v>1.5604388</v>
      </c>
      <c r="H1745" s="161">
        <v>7.4710562999999994E-2</v>
      </c>
      <c r="I1745" s="161">
        <v>1.498618</v>
      </c>
      <c r="J1745" s="161">
        <v>0.3302271</v>
      </c>
      <c r="K1745" s="161">
        <v>4.6370269999999998E-2</v>
      </c>
      <c r="L1745" s="161">
        <v>4.0811635999999998E-2</v>
      </c>
      <c r="M1745" s="161">
        <v>2.8425808E-2</v>
      </c>
      <c r="N1745" s="161">
        <v>3.5509290999999998E-2</v>
      </c>
      <c r="O1745" s="161">
        <v>3.2001366000000003E-2</v>
      </c>
      <c r="P1745" s="161">
        <v>0</v>
      </c>
      <c r="Q1745" s="161">
        <v>0.11972487</v>
      </c>
      <c r="R1745" s="161">
        <v>2.946766E-2</v>
      </c>
      <c r="T1745" s="89">
        <f t="shared" si="328"/>
        <v>13.452058620689655</v>
      </c>
    </row>
    <row r="1746" spans="1:20">
      <c r="A1746" s="29" t="s">
        <v>52</v>
      </c>
      <c r="B1746" s="194" t="s">
        <v>4577</v>
      </c>
      <c r="C1746" s="87">
        <f t="shared" si="329"/>
        <v>0.19833327623000002</v>
      </c>
      <c r="D1746" s="90">
        <f t="shared" si="330"/>
        <v>1.9866466700000002E-2</v>
      </c>
      <c r="E1746" s="90">
        <f t="shared" si="331"/>
        <v>6.8945842780000002E-2</v>
      </c>
      <c r="F1746" s="91">
        <f t="shared" si="332"/>
        <v>9.9872647500000005E-3</v>
      </c>
      <c r="G1746" s="192">
        <v>9.9533702000000002E-2</v>
      </c>
      <c r="H1746" s="161">
        <v>2.2487042999999999E-3</v>
      </c>
      <c r="I1746" s="161">
        <v>6.5946888999999995E-2</v>
      </c>
      <c r="J1746" s="161">
        <v>1.6527812999999999E-2</v>
      </c>
      <c r="K1746" s="161">
        <v>1.9548590999999998E-3</v>
      </c>
      <c r="L1746" s="161">
        <v>1.3837946E-3</v>
      </c>
      <c r="M1746" s="161">
        <v>7.5024947999999996E-4</v>
      </c>
      <c r="N1746" s="161">
        <v>1.3460404999999999E-3</v>
      </c>
      <c r="O1746" s="161">
        <v>3.7322606999999999E-4</v>
      </c>
      <c r="P1746" s="161">
        <v>0</v>
      </c>
      <c r="Q1746" s="161">
        <v>7.6157142000000001E-3</v>
      </c>
      <c r="R1746" s="161">
        <v>6.5228398000000002E-4</v>
      </c>
      <c r="T1746" s="89">
        <f t="shared" si="328"/>
        <v>0.85804915517241376</v>
      </c>
    </row>
    <row r="1747" spans="1:20">
      <c r="A1747" s="29" t="s">
        <v>52</v>
      </c>
      <c r="B1747" s="194" t="s">
        <v>4578</v>
      </c>
      <c r="C1747" s="87">
        <f t="shared" si="329"/>
        <v>0.23653120420000001</v>
      </c>
      <c r="D1747" s="90">
        <f t="shared" si="330"/>
        <v>2.6212956700000001E-2</v>
      </c>
      <c r="E1747" s="90">
        <f t="shared" si="331"/>
        <v>9.5003504000000003E-2</v>
      </c>
      <c r="F1747" s="91">
        <f t="shared" si="332"/>
        <v>1.1846803499999999E-2</v>
      </c>
      <c r="G1747" s="192">
        <v>0.10346793999999999</v>
      </c>
      <c r="H1747" s="161">
        <v>4.1104465999999996E-3</v>
      </c>
      <c r="I1747" s="161">
        <v>8.9610326000000004E-2</v>
      </c>
      <c r="J1747" s="161">
        <v>2.1512863E-2</v>
      </c>
      <c r="K1747" s="161">
        <v>2.5646058E-3</v>
      </c>
      <c r="L1747" s="161">
        <v>2.1354879E-3</v>
      </c>
      <c r="M1747" s="161">
        <v>1.2827314E-3</v>
      </c>
      <c r="N1747" s="161">
        <v>2.0119706999999999E-3</v>
      </c>
      <c r="O1747" s="161">
        <v>2.3922026000000002E-3</v>
      </c>
      <c r="P1747" s="161">
        <v>0</v>
      </c>
      <c r="Q1747" s="161">
        <v>6.0928557000000001E-3</v>
      </c>
      <c r="R1747" s="161">
        <v>1.3497744999999999E-3</v>
      </c>
      <c r="T1747" s="89">
        <f t="shared" si="328"/>
        <v>0.8919649999999999</v>
      </c>
    </row>
    <row r="1748" spans="1:20">
      <c r="A1748" s="29" t="s">
        <v>52</v>
      </c>
      <c r="B1748" s="194" t="s">
        <v>4579</v>
      </c>
      <c r="C1748" s="87">
        <f t="shared" si="329"/>
        <v>0.22882424639999999</v>
      </c>
      <c r="D1748" s="90">
        <f t="shared" si="330"/>
        <v>2.55187708E-2</v>
      </c>
      <c r="E1748" s="90">
        <f t="shared" si="331"/>
        <v>9.8892103299999992E-2</v>
      </c>
      <c r="F1748" s="91">
        <f t="shared" si="332"/>
        <v>1.32133293E-2</v>
      </c>
      <c r="G1748" s="192">
        <v>9.1200042999999995E-2</v>
      </c>
      <c r="H1748" s="161">
        <v>4.3156145000000003E-3</v>
      </c>
      <c r="I1748" s="161">
        <v>9.2973844E-2</v>
      </c>
      <c r="J1748" s="161">
        <v>2.0271689999999998E-2</v>
      </c>
      <c r="K1748" s="161">
        <v>2.7989663000000001E-3</v>
      </c>
      <c r="L1748" s="161">
        <v>2.4481145000000001E-3</v>
      </c>
      <c r="M1748" s="161">
        <v>1.6026447999999999E-3</v>
      </c>
      <c r="N1748" s="161">
        <v>2.1615395999999999E-3</v>
      </c>
      <c r="O1748" s="161">
        <v>1.8104652000000001E-3</v>
      </c>
      <c r="P1748" s="161">
        <v>0</v>
      </c>
      <c r="Q1748" s="161">
        <v>7.4449764999999996E-3</v>
      </c>
      <c r="R1748" s="161">
        <v>1.7963479999999999E-3</v>
      </c>
      <c r="T1748" s="89">
        <f t="shared" si="328"/>
        <v>0.78620726724137924</v>
      </c>
    </row>
    <row r="1749" spans="1:20">
      <c r="A1749" s="29" t="s">
        <v>52</v>
      </c>
      <c r="B1749" s="194" t="s">
        <v>4580</v>
      </c>
      <c r="C1749" s="87">
        <f t="shared" si="329"/>
        <v>0.2299553909</v>
      </c>
      <c r="D1749" s="90">
        <f t="shared" si="330"/>
        <v>2.54864364E-2</v>
      </c>
      <c r="E1749" s="90">
        <f t="shared" si="331"/>
        <v>9.2292317999999998E-2</v>
      </c>
      <c r="F1749" s="91">
        <f t="shared" si="332"/>
        <v>1.15902965E-2</v>
      </c>
      <c r="G1749" s="192">
        <v>0.10058634</v>
      </c>
      <c r="H1749" s="161">
        <v>4.0389854000000003E-3</v>
      </c>
      <c r="I1749" s="161">
        <v>8.6987832000000001E-2</v>
      </c>
      <c r="J1749" s="161">
        <v>2.0891087999999999E-2</v>
      </c>
      <c r="K1749" s="161">
        <v>2.4989300999999999E-3</v>
      </c>
      <c r="L1749" s="161">
        <v>2.0964183000000002E-3</v>
      </c>
      <c r="M1749" s="161">
        <v>1.2655005999999999E-3</v>
      </c>
      <c r="N1749" s="161">
        <v>1.9873235000000002E-3</v>
      </c>
      <c r="O1749" s="161">
        <v>2.3553454000000001E-3</v>
      </c>
      <c r="P1749" s="161">
        <v>0</v>
      </c>
      <c r="Q1749" s="161">
        <v>5.9090985000000004E-3</v>
      </c>
      <c r="R1749" s="161">
        <v>1.3385291E-3</v>
      </c>
      <c r="T1749" s="89">
        <f t="shared" si="328"/>
        <v>0.86712362068965509</v>
      </c>
    </row>
    <row r="1750" spans="1:20">
      <c r="A1750" s="29" t="s">
        <v>52</v>
      </c>
      <c r="B1750" s="194" t="s">
        <v>4581</v>
      </c>
      <c r="C1750" s="87">
        <f t="shared" si="329"/>
        <v>1.0786059386</v>
      </c>
      <c r="D1750" s="90">
        <f t="shared" si="330"/>
        <v>0.11871026079999999</v>
      </c>
      <c r="E1750" s="90">
        <f t="shared" si="331"/>
        <v>0.42873052820000007</v>
      </c>
      <c r="F1750" s="91">
        <f t="shared" si="332"/>
        <v>5.40992696E-2</v>
      </c>
      <c r="G1750" s="192">
        <v>0.47706588</v>
      </c>
      <c r="H1750" s="161">
        <v>1.8988959E-2</v>
      </c>
      <c r="I1750" s="161">
        <v>0.40382957000000003</v>
      </c>
      <c r="J1750" s="161">
        <v>9.7313106999999996E-2</v>
      </c>
      <c r="K1750" s="161">
        <v>1.1608323E-2</v>
      </c>
      <c r="L1750" s="161">
        <v>9.7888308000000004E-3</v>
      </c>
      <c r="M1750" s="161">
        <v>5.9119992000000003E-3</v>
      </c>
      <c r="N1750" s="161">
        <v>9.1734791999999992E-3</v>
      </c>
      <c r="O1750" s="161">
        <v>1.1304440000000001E-2</v>
      </c>
      <c r="P1750" s="161">
        <v>0</v>
      </c>
      <c r="Q1750" s="161">
        <v>2.7421305999999999E-2</v>
      </c>
      <c r="R1750" s="161">
        <v>6.2000444000000002E-3</v>
      </c>
      <c r="T1750" s="89">
        <f t="shared" si="328"/>
        <v>4.1126368965517237</v>
      </c>
    </row>
    <row r="1751" spans="1:20">
      <c r="A1751" s="29" t="s">
        <v>52</v>
      </c>
      <c r="B1751" s="194" t="s">
        <v>4582</v>
      </c>
      <c r="C1751" s="87">
        <f t="shared" si="329"/>
        <v>1.0447131344</v>
      </c>
      <c r="D1751" s="90">
        <f t="shared" si="330"/>
        <v>0.11575454300000002</v>
      </c>
      <c r="E1751" s="90">
        <f t="shared" si="331"/>
        <v>0.44650343679999999</v>
      </c>
      <c r="F1751" s="91">
        <f t="shared" si="332"/>
        <v>6.0057294599999998E-2</v>
      </c>
      <c r="G1751" s="192">
        <v>0.42239786000000001</v>
      </c>
      <c r="H1751" s="161">
        <v>2.0105327999999999E-2</v>
      </c>
      <c r="I1751" s="161">
        <v>0.41884586000000001</v>
      </c>
      <c r="J1751" s="161">
        <v>9.1769918000000006E-2</v>
      </c>
      <c r="K1751" s="161">
        <v>1.2770603E-2</v>
      </c>
      <c r="L1751" s="161">
        <v>1.1214022000000001E-2</v>
      </c>
      <c r="M1751" s="161">
        <v>7.5522488000000004E-3</v>
      </c>
      <c r="N1751" s="161">
        <v>9.8419961999999996E-3</v>
      </c>
      <c r="O1751" s="161">
        <v>8.5088331999999996E-3</v>
      </c>
      <c r="P1751" s="161">
        <v>0</v>
      </c>
      <c r="Q1751" s="161">
        <v>3.3503744000000002E-2</v>
      </c>
      <c r="R1751" s="161">
        <v>8.2027212000000006E-3</v>
      </c>
      <c r="T1751" s="89">
        <f t="shared" si="328"/>
        <v>3.6413608620689653</v>
      </c>
    </row>
    <row r="1752" spans="1:20">
      <c r="A1752" s="29" t="s">
        <v>52</v>
      </c>
      <c r="B1752" s="194" t="s">
        <v>4583</v>
      </c>
      <c r="C1752" s="87">
        <f t="shared" si="329"/>
        <v>0</v>
      </c>
      <c r="D1752" s="90">
        <f t="shared" si="330"/>
        <v>0</v>
      </c>
      <c r="E1752" s="90">
        <f t="shared" si="331"/>
        <v>0</v>
      </c>
      <c r="F1752" s="91">
        <f t="shared" si="332"/>
        <v>0</v>
      </c>
      <c r="G1752" s="192">
        <v>0</v>
      </c>
      <c r="H1752" s="161">
        <v>0</v>
      </c>
      <c r="I1752" s="161">
        <v>0</v>
      </c>
      <c r="J1752" s="161">
        <v>0</v>
      </c>
      <c r="K1752" s="161">
        <v>0</v>
      </c>
      <c r="L1752" s="161">
        <v>0</v>
      </c>
      <c r="M1752" s="161">
        <v>0</v>
      </c>
      <c r="N1752" s="161">
        <v>0</v>
      </c>
      <c r="O1752" s="161">
        <v>0</v>
      </c>
      <c r="P1752" s="161">
        <v>0</v>
      </c>
      <c r="Q1752" s="161">
        <v>0</v>
      </c>
      <c r="R1752" s="161">
        <v>0</v>
      </c>
      <c r="T1752" s="89">
        <f t="shared" si="328"/>
        <v>0</v>
      </c>
    </row>
    <row r="1754" spans="1:20">
      <c r="B1754" s="196" t="s">
        <v>4584</v>
      </c>
    </row>
    <row r="1755" spans="1:20">
      <c r="A1755" s="29" t="s">
        <v>52</v>
      </c>
      <c r="B1755" s="194" t="s">
        <v>4510</v>
      </c>
      <c r="C1755" s="87">
        <f t="shared" ref="C1755:C1780" si="333">D1755+E1755+F1755+G1755</f>
        <v>0.10770403600999999</v>
      </c>
      <c r="D1755" s="90">
        <f t="shared" ref="D1755:D1780" si="334">J1755+K1755+L1755</f>
        <v>9.552057630000001E-3</v>
      </c>
      <c r="E1755" s="90">
        <f t="shared" ref="E1755:E1780" si="335">H1755+I1755+M1755</f>
        <v>4.5752337509999998E-2</v>
      </c>
      <c r="F1755" s="91">
        <f t="shared" ref="F1755:F1780" si="336">N1755+IF(O1755="x",0,O1755)+IF(P1755="x",0,P1755)+IF(Q1755="x",0,Q1755)+R1755</f>
        <v>8.2027958699999997E-3</v>
      </c>
      <c r="G1755" s="192">
        <v>4.4196844999999998E-2</v>
      </c>
      <c r="H1755" s="161">
        <v>1.9208643999999999E-3</v>
      </c>
      <c r="I1755" s="161">
        <v>4.3163584999999997E-2</v>
      </c>
      <c r="J1755" s="161">
        <v>7.9105540000000002E-3</v>
      </c>
      <c r="K1755" s="161">
        <v>5.3522472999999995E-4</v>
      </c>
      <c r="L1755" s="161">
        <v>1.1062788999999999E-3</v>
      </c>
      <c r="M1755" s="161">
        <v>6.6788811000000005E-4</v>
      </c>
      <c r="N1755" s="161">
        <v>6.1603522999999997E-4</v>
      </c>
      <c r="O1755" s="161">
        <v>1.8203792000000001E-3</v>
      </c>
      <c r="P1755" s="161">
        <v>0</v>
      </c>
      <c r="Q1755" s="161">
        <v>5.2448672999999999E-3</v>
      </c>
      <c r="R1755" s="161">
        <v>5.2151414000000003E-4</v>
      </c>
      <c r="T1755" s="89">
        <f t="shared" ref="T1755:T1780" si="337">G1755/0.116</f>
        <v>0.38100728448275861</v>
      </c>
    </row>
    <row r="1756" spans="1:20">
      <c r="A1756" s="29" t="s">
        <v>52</v>
      </c>
      <c r="B1756" s="194" t="s">
        <v>4511</v>
      </c>
      <c r="C1756" s="87">
        <f t="shared" si="333"/>
        <v>0.20664473089999999</v>
      </c>
      <c r="D1756" s="90">
        <f t="shared" si="334"/>
        <v>2.2548485399999998E-2</v>
      </c>
      <c r="E1756" s="90">
        <f t="shared" si="335"/>
        <v>0.1078260285</v>
      </c>
      <c r="F1756" s="91">
        <f t="shared" si="336"/>
        <v>1.1740466000000001E-2</v>
      </c>
      <c r="G1756" s="192">
        <v>6.4529750999999996E-2</v>
      </c>
      <c r="H1756" s="161">
        <v>3.2111332999999998E-3</v>
      </c>
      <c r="I1756" s="161">
        <v>0.1035701</v>
      </c>
      <c r="J1756" s="161">
        <v>1.9471593999999998E-2</v>
      </c>
      <c r="K1756" s="161">
        <v>1.2498224E-3</v>
      </c>
      <c r="L1756" s="161">
        <v>1.827069E-3</v>
      </c>
      <c r="M1756" s="161">
        <v>1.0447951999999999E-3</v>
      </c>
      <c r="N1756" s="161">
        <v>1.4411837E-3</v>
      </c>
      <c r="O1756" s="161">
        <v>2.2115069000000001E-3</v>
      </c>
      <c r="P1756" s="161">
        <v>0</v>
      </c>
      <c r="Q1756" s="161">
        <v>7.0509704999999999E-3</v>
      </c>
      <c r="R1756" s="161">
        <v>1.0368049E-3</v>
      </c>
      <c r="T1756" s="89">
        <f t="shared" si="337"/>
        <v>0.55629095689655161</v>
      </c>
    </row>
    <row r="1757" spans="1:20">
      <c r="A1757" s="29" t="s">
        <v>52</v>
      </c>
      <c r="B1757" s="194" t="s">
        <v>4512</v>
      </c>
      <c r="C1757" s="87">
        <f t="shared" si="333"/>
        <v>0.17368136425000003</v>
      </c>
      <c r="D1757" s="90">
        <f t="shared" si="334"/>
        <v>1.4231408210000001E-2</v>
      </c>
      <c r="E1757" s="90">
        <f t="shared" si="335"/>
        <v>6.6526018840000006E-2</v>
      </c>
      <c r="F1757" s="91">
        <f t="shared" si="336"/>
        <v>2.2260534200000001E-2</v>
      </c>
      <c r="G1757" s="192">
        <v>7.0663403E-2</v>
      </c>
      <c r="H1757" s="161">
        <v>2.4708563000000001E-3</v>
      </c>
      <c r="I1757" s="161">
        <v>6.3268249999999998E-2</v>
      </c>
      <c r="J1757" s="161">
        <v>1.1939287E-2</v>
      </c>
      <c r="K1757" s="161">
        <v>8.0122831000000003E-4</v>
      </c>
      <c r="L1757" s="161">
        <v>1.4908929E-3</v>
      </c>
      <c r="M1757" s="161">
        <v>7.8691253999999997E-4</v>
      </c>
      <c r="N1757" s="161">
        <v>1.0320976E-3</v>
      </c>
      <c r="O1757" s="161">
        <v>2.1112887E-3</v>
      </c>
      <c r="P1757" s="161">
        <v>0</v>
      </c>
      <c r="Q1757" s="161">
        <v>5.2224749000000003E-3</v>
      </c>
      <c r="R1757" s="161">
        <v>1.3894673E-2</v>
      </c>
      <c r="T1757" s="89">
        <f t="shared" si="337"/>
        <v>0.60916726724137926</v>
      </c>
    </row>
    <row r="1758" spans="1:20">
      <c r="A1758" s="29" t="s">
        <v>52</v>
      </c>
      <c r="B1758" s="194" t="s">
        <v>4513</v>
      </c>
      <c r="C1758" s="87">
        <f t="shared" si="333"/>
        <v>0.10655949046999999</v>
      </c>
      <c r="D1758" s="90">
        <f t="shared" si="334"/>
        <v>9.4447098300000001E-3</v>
      </c>
      <c r="E1758" s="90">
        <f t="shared" si="335"/>
        <v>4.5435214039999998E-2</v>
      </c>
      <c r="F1758" s="91">
        <f t="shared" si="336"/>
        <v>8.2002315999999999E-3</v>
      </c>
      <c r="G1758" s="192">
        <v>4.3479335000000001E-2</v>
      </c>
      <c r="H1758" s="161">
        <v>1.7853185999999999E-3</v>
      </c>
      <c r="I1758" s="161">
        <v>4.3061376999999998E-2</v>
      </c>
      <c r="J1758" s="161">
        <v>7.8424649000000003E-3</v>
      </c>
      <c r="K1758" s="161">
        <v>5.4090123000000005E-4</v>
      </c>
      <c r="L1758" s="161">
        <v>1.0613437E-3</v>
      </c>
      <c r="M1758" s="161">
        <v>5.8851843999999998E-4</v>
      </c>
      <c r="N1758" s="161">
        <v>6.1885092000000001E-4</v>
      </c>
      <c r="O1758" s="161">
        <v>1.8154772000000001E-3</v>
      </c>
      <c r="P1758" s="161">
        <v>0</v>
      </c>
      <c r="Q1758" s="161">
        <v>5.2448125999999999E-3</v>
      </c>
      <c r="R1758" s="161">
        <v>5.2109088000000005E-4</v>
      </c>
      <c r="T1758" s="89">
        <f t="shared" si="337"/>
        <v>0.37482185344827584</v>
      </c>
    </row>
    <row r="1759" spans="1:20">
      <c r="A1759" s="29" t="s">
        <v>52</v>
      </c>
      <c r="B1759" s="194" t="s">
        <v>4514</v>
      </c>
      <c r="C1759" s="87">
        <f t="shared" si="333"/>
        <v>0.20316924860000002</v>
      </c>
      <c r="D1759" s="90">
        <f t="shared" si="334"/>
        <v>2.1570306199999997E-2</v>
      </c>
      <c r="E1759" s="90">
        <f t="shared" si="335"/>
        <v>0.1047101983</v>
      </c>
      <c r="F1759" s="91">
        <f t="shared" si="336"/>
        <v>1.1796740100000001E-2</v>
      </c>
      <c r="G1759" s="192">
        <v>6.5092003999999995E-2</v>
      </c>
      <c r="H1759" s="161">
        <v>3.2777857999999999E-3</v>
      </c>
      <c r="I1759" s="161">
        <v>0.10033988000000001</v>
      </c>
      <c r="J1759" s="161">
        <v>1.8413038E-2</v>
      </c>
      <c r="K1759" s="161">
        <v>1.3040446000000001E-3</v>
      </c>
      <c r="L1759" s="161">
        <v>1.8532236E-3</v>
      </c>
      <c r="M1759" s="161">
        <v>1.0925325E-3</v>
      </c>
      <c r="N1759" s="161">
        <v>1.4474874E-3</v>
      </c>
      <c r="O1759" s="161">
        <v>2.2267516000000001E-3</v>
      </c>
      <c r="P1759" s="161">
        <v>0</v>
      </c>
      <c r="Q1759" s="161">
        <v>7.1028363000000001E-3</v>
      </c>
      <c r="R1759" s="161">
        <v>1.0196648E-3</v>
      </c>
      <c r="T1759" s="89">
        <f t="shared" si="337"/>
        <v>0.56113796551724127</v>
      </c>
    </row>
    <row r="1760" spans="1:20">
      <c r="A1760" s="29" t="s">
        <v>52</v>
      </c>
      <c r="B1760" s="194" t="s">
        <v>4515</v>
      </c>
      <c r="C1760" s="87">
        <f t="shared" si="333"/>
        <v>7.1933398820000008E-3</v>
      </c>
      <c r="D1760" s="90">
        <f t="shared" si="334"/>
        <v>6.3796307699999998E-4</v>
      </c>
      <c r="E1760" s="90">
        <f t="shared" si="335"/>
        <v>3.0557082680000005E-3</v>
      </c>
      <c r="F1760" s="91">
        <f t="shared" si="336"/>
        <v>5.47848537E-4</v>
      </c>
      <c r="G1760" s="192">
        <v>2.95182E-3</v>
      </c>
      <c r="H1760" s="161">
        <v>1.2829074E-4</v>
      </c>
      <c r="I1760" s="161">
        <v>2.8828106000000002E-3</v>
      </c>
      <c r="J1760" s="161">
        <v>5.2833028999999996E-4</v>
      </c>
      <c r="K1760" s="161">
        <v>3.5746603000000002E-5</v>
      </c>
      <c r="L1760" s="161">
        <v>7.3886184E-5</v>
      </c>
      <c r="M1760" s="161">
        <v>4.4606927999999998E-5</v>
      </c>
      <c r="N1760" s="161">
        <v>4.1143777000000001E-5</v>
      </c>
      <c r="O1760" s="161">
        <v>1.2157953000000001E-4</v>
      </c>
      <c r="P1760" s="161">
        <v>0</v>
      </c>
      <c r="Q1760" s="161">
        <v>3.5029433E-4</v>
      </c>
      <c r="R1760" s="161">
        <v>3.4830899999999999E-5</v>
      </c>
      <c r="T1760" s="89">
        <f t="shared" si="337"/>
        <v>2.5446724137931032E-2</v>
      </c>
    </row>
    <row r="1761" spans="1:20">
      <c r="A1761" s="29" t="s">
        <v>52</v>
      </c>
      <c r="B1761" s="194" t="s">
        <v>4516</v>
      </c>
      <c r="C1761" s="87">
        <f t="shared" si="333"/>
        <v>1.3801393501999999E-2</v>
      </c>
      <c r="D1761" s="90">
        <f t="shared" si="334"/>
        <v>1.5059687999999997E-3</v>
      </c>
      <c r="E1761" s="90">
        <f t="shared" si="335"/>
        <v>7.2014874580000002E-3</v>
      </c>
      <c r="F1761" s="91">
        <f t="shared" si="336"/>
        <v>7.8412254400000016E-4</v>
      </c>
      <c r="G1761" s="192">
        <v>4.3098147000000002E-3</v>
      </c>
      <c r="H1761" s="161">
        <v>2.1446525E-4</v>
      </c>
      <c r="I1761" s="161">
        <v>6.9172423999999998E-3</v>
      </c>
      <c r="J1761" s="161">
        <v>1.3004692999999999E-3</v>
      </c>
      <c r="K1761" s="161">
        <v>8.3473170000000004E-5</v>
      </c>
      <c r="L1761" s="161">
        <v>1.2202633E-4</v>
      </c>
      <c r="M1761" s="161">
        <v>6.9779807999999994E-5</v>
      </c>
      <c r="N1761" s="161">
        <v>9.6253811E-5</v>
      </c>
      <c r="O1761" s="161">
        <v>1.4770218E-4</v>
      </c>
      <c r="P1761" s="161">
        <v>0</v>
      </c>
      <c r="Q1761" s="161">
        <v>4.7092040000000003E-4</v>
      </c>
      <c r="R1761" s="161">
        <v>6.9246153000000006E-5</v>
      </c>
      <c r="T1761" s="89">
        <f t="shared" si="337"/>
        <v>3.7153575000000001E-2</v>
      </c>
    </row>
    <row r="1762" spans="1:20">
      <c r="A1762" s="29" t="s">
        <v>52</v>
      </c>
      <c r="B1762" s="194" t="s">
        <v>4517</v>
      </c>
      <c r="C1762" s="87">
        <f t="shared" si="333"/>
        <v>1.1599835437E-2</v>
      </c>
      <c r="D1762" s="90">
        <f t="shared" si="334"/>
        <v>9.504876720000001E-4</v>
      </c>
      <c r="E1762" s="90">
        <f t="shared" si="335"/>
        <v>4.4431414449999998E-3</v>
      </c>
      <c r="F1762" s="91">
        <f t="shared" si="336"/>
        <v>1.4867371200000001E-3</v>
      </c>
      <c r="G1762" s="192">
        <v>4.7194691999999996E-3</v>
      </c>
      <c r="H1762" s="161">
        <v>1.6502361000000001E-4</v>
      </c>
      <c r="I1762" s="161">
        <v>4.2255614999999998E-3</v>
      </c>
      <c r="J1762" s="161">
        <v>7.9740142000000005E-4</v>
      </c>
      <c r="K1762" s="161">
        <v>5.3512457000000002E-5</v>
      </c>
      <c r="L1762" s="161">
        <v>9.9573794999999998E-5</v>
      </c>
      <c r="M1762" s="161">
        <v>5.2556334999999999E-5</v>
      </c>
      <c r="N1762" s="161">
        <v>6.8931759999999993E-5</v>
      </c>
      <c r="O1762" s="161">
        <v>1.4100880999999999E-4</v>
      </c>
      <c r="P1762" s="161">
        <v>0</v>
      </c>
      <c r="Q1762" s="161">
        <v>3.4879878999999998E-4</v>
      </c>
      <c r="R1762" s="161">
        <v>9.2799775999999996E-4</v>
      </c>
      <c r="T1762" s="89">
        <f t="shared" si="337"/>
        <v>4.0685079310344825E-2</v>
      </c>
    </row>
    <row r="1763" spans="1:20">
      <c r="A1763" s="29" t="s">
        <v>52</v>
      </c>
      <c r="B1763" s="194" t="s">
        <v>4518</v>
      </c>
      <c r="C1763" s="87">
        <f t="shared" si="333"/>
        <v>7.1168980959999996E-3</v>
      </c>
      <c r="D1763" s="90">
        <f t="shared" si="334"/>
        <v>6.307935290000001E-4</v>
      </c>
      <c r="E1763" s="90">
        <f t="shared" si="335"/>
        <v>3.034528285E-3</v>
      </c>
      <c r="F1763" s="91">
        <f t="shared" si="336"/>
        <v>5.4767728199999995E-4</v>
      </c>
      <c r="G1763" s="192">
        <v>2.9038990000000002E-3</v>
      </c>
      <c r="H1763" s="161">
        <v>1.1923790000000001E-4</v>
      </c>
      <c r="I1763" s="161">
        <v>2.8759844E-3</v>
      </c>
      <c r="J1763" s="161">
        <v>5.2378275000000002E-4</v>
      </c>
      <c r="K1763" s="161">
        <v>3.6125725E-5</v>
      </c>
      <c r="L1763" s="161">
        <v>7.0885053999999997E-5</v>
      </c>
      <c r="M1763" s="161">
        <v>3.9305984999999998E-5</v>
      </c>
      <c r="N1763" s="161">
        <v>4.1331831000000001E-5</v>
      </c>
      <c r="O1763" s="161">
        <v>1.2125213999999999E-4</v>
      </c>
      <c r="P1763" s="161">
        <v>0</v>
      </c>
      <c r="Q1763" s="161">
        <v>3.5029068E-4</v>
      </c>
      <c r="R1763" s="161">
        <v>3.4802631000000003E-5</v>
      </c>
      <c r="T1763" s="89">
        <f t="shared" si="337"/>
        <v>2.5033612068965518E-2</v>
      </c>
    </row>
    <row r="1764" spans="1:20">
      <c r="A1764" s="29" t="s">
        <v>52</v>
      </c>
      <c r="B1764" s="194" t="s">
        <v>4519</v>
      </c>
      <c r="C1764" s="87">
        <f t="shared" si="333"/>
        <v>1.3569272931999998E-2</v>
      </c>
      <c r="D1764" s="90">
        <f t="shared" si="334"/>
        <v>1.4406382159999999E-3</v>
      </c>
      <c r="E1764" s="90">
        <f t="shared" si="335"/>
        <v>6.9933872309999997E-3</v>
      </c>
      <c r="F1764" s="91">
        <f t="shared" si="336"/>
        <v>7.878809850000001E-4</v>
      </c>
      <c r="G1764" s="192">
        <v>4.3473664999999998E-3</v>
      </c>
      <c r="H1764" s="161">
        <v>2.1891683999999999E-4</v>
      </c>
      <c r="I1764" s="161">
        <v>6.7015023000000003E-3</v>
      </c>
      <c r="J1764" s="161">
        <v>1.2297705E-3</v>
      </c>
      <c r="K1764" s="161">
        <v>8.7094566000000005E-5</v>
      </c>
      <c r="L1764" s="161">
        <v>1.2377315000000001E-4</v>
      </c>
      <c r="M1764" s="161">
        <v>7.2968090999999999E-5</v>
      </c>
      <c r="N1764" s="161">
        <v>9.6674827000000005E-5</v>
      </c>
      <c r="O1764" s="161">
        <v>1.4872034E-4</v>
      </c>
      <c r="P1764" s="161">
        <v>0</v>
      </c>
      <c r="Q1764" s="161">
        <v>4.7438442000000001E-4</v>
      </c>
      <c r="R1764" s="161">
        <v>6.8101397999999999E-5</v>
      </c>
      <c r="T1764" s="89">
        <f t="shared" si="337"/>
        <v>3.7477297413793097E-2</v>
      </c>
    </row>
    <row r="1765" spans="1:20">
      <c r="A1765" s="29" t="s">
        <v>52</v>
      </c>
      <c r="B1765" s="194" t="s">
        <v>4520</v>
      </c>
      <c r="C1765" s="87">
        <f t="shared" si="333"/>
        <v>7.174459805E-3</v>
      </c>
      <c r="D1765" s="90">
        <f t="shared" si="334"/>
        <v>6.3628862700000003E-4</v>
      </c>
      <c r="E1765" s="90">
        <f t="shared" si="335"/>
        <v>3.0476880699999999E-3</v>
      </c>
      <c r="F1765" s="91">
        <f t="shared" si="336"/>
        <v>5.4641060800000006E-4</v>
      </c>
      <c r="G1765" s="192">
        <v>2.9440725E-3</v>
      </c>
      <c r="H1765" s="161">
        <v>1.2795402E-4</v>
      </c>
      <c r="I1765" s="161">
        <v>2.8752442E-3</v>
      </c>
      <c r="J1765" s="161">
        <v>5.2694359000000001E-4</v>
      </c>
      <c r="K1765" s="161">
        <v>3.5652779999999997E-5</v>
      </c>
      <c r="L1765" s="161">
        <v>7.3692257000000002E-5</v>
      </c>
      <c r="M1765" s="161">
        <v>4.4489849999999999E-5</v>
      </c>
      <c r="N1765" s="161">
        <v>4.1035787999999998E-5</v>
      </c>
      <c r="O1765" s="161">
        <v>1.2126042E-4</v>
      </c>
      <c r="P1765" s="161">
        <v>0</v>
      </c>
      <c r="Q1765" s="161">
        <v>3.4937492000000002E-4</v>
      </c>
      <c r="R1765" s="161">
        <v>3.473948E-5</v>
      </c>
      <c r="T1765" s="89">
        <f t="shared" si="337"/>
        <v>2.5379935344827586E-2</v>
      </c>
    </row>
    <row r="1766" spans="1:20">
      <c r="A1766" s="29" t="s">
        <v>52</v>
      </c>
      <c r="B1766" s="194" t="s">
        <v>4521</v>
      </c>
      <c r="C1766" s="87">
        <f t="shared" si="333"/>
        <v>1.3765169420000001E-2</v>
      </c>
      <c r="D1766" s="90">
        <f t="shared" si="334"/>
        <v>1.50201613E-3</v>
      </c>
      <c r="E1766" s="90">
        <f t="shared" si="335"/>
        <v>7.1825859090000003E-3</v>
      </c>
      <c r="F1766" s="91">
        <f t="shared" si="336"/>
        <v>7.8206448099999999E-4</v>
      </c>
      <c r="G1766" s="192">
        <v>4.2985028999999999E-3</v>
      </c>
      <c r="H1766" s="161">
        <v>2.1390235000000001E-4</v>
      </c>
      <c r="I1766" s="161">
        <v>6.8990869000000003E-3</v>
      </c>
      <c r="J1766" s="161">
        <v>1.297056E-3</v>
      </c>
      <c r="K1766" s="161">
        <v>8.3254080000000005E-5</v>
      </c>
      <c r="L1766" s="161">
        <v>1.2170604999999999E-4</v>
      </c>
      <c r="M1766" s="161">
        <v>6.9596658999999998E-5</v>
      </c>
      <c r="N1766" s="161">
        <v>9.6001176000000006E-5</v>
      </c>
      <c r="O1766" s="161">
        <v>1.4731451E-4</v>
      </c>
      <c r="P1766" s="161">
        <v>0</v>
      </c>
      <c r="Q1766" s="161">
        <v>4.6968439000000001E-4</v>
      </c>
      <c r="R1766" s="161">
        <v>6.9064404999999996E-5</v>
      </c>
      <c r="T1766" s="89">
        <f t="shared" si="337"/>
        <v>3.705605948275862E-2</v>
      </c>
    </row>
    <row r="1767" spans="1:20">
      <c r="A1767" s="29" t="s">
        <v>52</v>
      </c>
      <c r="B1767" s="194" t="s">
        <v>4522</v>
      </c>
      <c r="C1767" s="87">
        <f t="shared" si="333"/>
        <v>1.1569389730999999E-2</v>
      </c>
      <c r="D1767" s="90">
        <f t="shared" si="334"/>
        <v>9.4799295199999992E-4</v>
      </c>
      <c r="E1767" s="90">
        <f t="shared" si="335"/>
        <v>4.4314796720000002E-3</v>
      </c>
      <c r="F1767" s="91">
        <f t="shared" si="336"/>
        <v>1.482834907E-3</v>
      </c>
      <c r="G1767" s="192">
        <v>4.7070821999999997E-3</v>
      </c>
      <c r="H1767" s="161">
        <v>1.6459048E-4</v>
      </c>
      <c r="I1767" s="161">
        <v>4.2144707999999999E-3</v>
      </c>
      <c r="J1767" s="161">
        <v>7.9530849999999995E-4</v>
      </c>
      <c r="K1767" s="161">
        <v>5.3372004999999997E-5</v>
      </c>
      <c r="L1767" s="161">
        <v>9.9312447000000003E-5</v>
      </c>
      <c r="M1767" s="161">
        <v>5.2418391999999998E-5</v>
      </c>
      <c r="N1767" s="161">
        <v>6.8750836999999994E-5</v>
      </c>
      <c r="O1767" s="161">
        <v>1.406387E-4</v>
      </c>
      <c r="P1767" s="161">
        <v>0</v>
      </c>
      <c r="Q1767" s="161">
        <v>3.478833E-4</v>
      </c>
      <c r="R1767" s="161">
        <v>9.2556207000000004E-4</v>
      </c>
      <c r="T1767" s="89">
        <f t="shared" si="337"/>
        <v>4.0578294827586202E-2</v>
      </c>
    </row>
    <row r="1768" spans="1:20">
      <c r="A1768" s="29" t="s">
        <v>52</v>
      </c>
      <c r="B1768" s="194" t="s">
        <v>4523</v>
      </c>
      <c r="C1768" s="87">
        <f t="shared" si="333"/>
        <v>7.0982185650000007E-3</v>
      </c>
      <c r="D1768" s="90">
        <f t="shared" si="334"/>
        <v>6.2913790099999997E-4</v>
      </c>
      <c r="E1768" s="90">
        <f t="shared" si="335"/>
        <v>3.0265636600000003E-3</v>
      </c>
      <c r="F1768" s="91">
        <f t="shared" si="336"/>
        <v>5.4623980399999994E-4</v>
      </c>
      <c r="G1768" s="192">
        <v>2.8962772000000001E-3</v>
      </c>
      <c r="H1768" s="161">
        <v>1.1892494E-4</v>
      </c>
      <c r="I1768" s="161">
        <v>2.8684359000000002E-3</v>
      </c>
      <c r="J1768" s="161">
        <v>5.2240798999999996E-4</v>
      </c>
      <c r="K1768" s="161">
        <v>3.6030907E-5</v>
      </c>
      <c r="L1768" s="161">
        <v>7.0699004000000006E-5</v>
      </c>
      <c r="M1768" s="161">
        <v>3.9202819999999998E-5</v>
      </c>
      <c r="N1768" s="161">
        <v>4.1223348E-5</v>
      </c>
      <c r="O1768" s="161">
        <v>1.2093389E-4</v>
      </c>
      <c r="P1768" s="161">
        <v>0</v>
      </c>
      <c r="Q1768" s="161">
        <v>3.4937127999999998E-4</v>
      </c>
      <c r="R1768" s="161">
        <v>3.4711286000000003E-5</v>
      </c>
      <c r="T1768" s="89">
        <f t="shared" si="337"/>
        <v>2.4967906896551723E-2</v>
      </c>
    </row>
    <row r="1769" spans="1:20">
      <c r="A1769" s="29" t="s">
        <v>52</v>
      </c>
      <c r="B1769" s="194" t="s">
        <v>4524</v>
      </c>
      <c r="C1769" s="87">
        <f t="shared" si="333"/>
        <v>1.3533657936999999E-2</v>
      </c>
      <c r="D1769" s="90">
        <f t="shared" si="334"/>
        <v>1.4368569519999999E-3</v>
      </c>
      <c r="E1769" s="90">
        <f t="shared" si="335"/>
        <v>6.9750318339999997E-3</v>
      </c>
      <c r="F1769" s="91">
        <f t="shared" si="336"/>
        <v>7.8581305100000002E-4</v>
      </c>
      <c r="G1769" s="192">
        <v>4.3359560999999998E-3</v>
      </c>
      <c r="H1769" s="161">
        <v>2.1834226E-4</v>
      </c>
      <c r="I1769" s="161">
        <v>6.6839129999999997E-3</v>
      </c>
      <c r="J1769" s="161">
        <v>1.2265427E-3</v>
      </c>
      <c r="K1769" s="161">
        <v>8.6865971999999995E-5</v>
      </c>
      <c r="L1769" s="161">
        <v>1.2344828000000001E-4</v>
      </c>
      <c r="M1769" s="161">
        <v>7.2776574000000006E-5</v>
      </c>
      <c r="N1769" s="161">
        <v>9.6421086999999995E-5</v>
      </c>
      <c r="O1769" s="161">
        <v>1.4833000000000001E-4</v>
      </c>
      <c r="P1769" s="161">
        <v>0</v>
      </c>
      <c r="Q1769" s="161">
        <v>4.7313930999999998E-4</v>
      </c>
      <c r="R1769" s="161">
        <v>6.7922653999999993E-5</v>
      </c>
      <c r="T1769" s="89">
        <f t="shared" si="337"/>
        <v>3.7378931896551719E-2</v>
      </c>
    </row>
    <row r="1770" spans="1:20">
      <c r="A1770" s="29" t="s">
        <v>52</v>
      </c>
      <c r="B1770" s="194" t="s">
        <v>4525</v>
      </c>
      <c r="C1770" s="87">
        <f t="shared" si="333"/>
        <v>5.0332937740000006</v>
      </c>
      <c r="D1770" s="90">
        <f t="shared" si="334"/>
        <v>0.446392856</v>
      </c>
      <c r="E1770" s="90">
        <f t="shared" si="335"/>
        <v>2.1381274349999999</v>
      </c>
      <c r="F1770" s="91">
        <f t="shared" si="336"/>
        <v>0.38333828299999995</v>
      </c>
      <c r="G1770" s="192">
        <v>2.0654352</v>
      </c>
      <c r="H1770" s="161">
        <v>8.9767061999999995E-2</v>
      </c>
      <c r="I1770" s="161">
        <v>2.0171481999999998</v>
      </c>
      <c r="J1770" s="161">
        <v>0.36968106000000001</v>
      </c>
      <c r="K1770" s="161">
        <v>2.5012464000000002E-2</v>
      </c>
      <c r="L1770" s="161">
        <v>5.1699332000000001E-2</v>
      </c>
      <c r="M1770" s="161">
        <v>3.1212172999999999E-2</v>
      </c>
      <c r="N1770" s="161">
        <v>2.8788951E-2</v>
      </c>
      <c r="O1770" s="161">
        <v>8.507112E-2</v>
      </c>
      <c r="P1770" s="161">
        <v>0</v>
      </c>
      <c r="Q1770" s="161">
        <v>0.24510647999999999</v>
      </c>
      <c r="R1770" s="161">
        <v>2.4371732E-2</v>
      </c>
      <c r="T1770" s="89">
        <f t="shared" si="337"/>
        <v>17.805475862068963</v>
      </c>
    </row>
    <row r="1771" spans="1:20">
      <c r="A1771" s="29" t="s">
        <v>52</v>
      </c>
      <c r="B1771" s="194" t="s">
        <v>4526</v>
      </c>
      <c r="C1771" s="87">
        <f t="shared" si="333"/>
        <v>9.6570533100000002</v>
      </c>
      <c r="D1771" s="90">
        <f t="shared" si="334"/>
        <v>1.0537501920000001</v>
      </c>
      <c r="E1771" s="90">
        <f t="shared" si="335"/>
        <v>5.0389946650000006</v>
      </c>
      <c r="F1771" s="91">
        <f t="shared" si="336"/>
        <v>0.54866295300000001</v>
      </c>
      <c r="G1771" s="192">
        <v>3.0156455000000002</v>
      </c>
      <c r="H1771" s="161">
        <v>0.15006473000000001</v>
      </c>
      <c r="I1771" s="161">
        <v>4.8401038999999999</v>
      </c>
      <c r="J1771" s="161">
        <v>0.90995893999999999</v>
      </c>
      <c r="K1771" s="161">
        <v>5.8407497000000003E-2</v>
      </c>
      <c r="L1771" s="161">
        <v>8.5383755000000006E-2</v>
      </c>
      <c r="M1771" s="161">
        <v>4.8826034999999997E-2</v>
      </c>
      <c r="N1771" s="161">
        <v>6.7350313999999994E-2</v>
      </c>
      <c r="O1771" s="161">
        <v>0.10334955</v>
      </c>
      <c r="P1771" s="161">
        <v>0</v>
      </c>
      <c r="Q1771" s="161">
        <v>0.32951046000000001</v>
      </c>
      <c r="R1771" s="161">
        <v>4.8452628999999997E-2</v>
      </c>
      <c r="T1771" s="89">
        <f t="shared" si="337"/>
        <v>25.996943965517243</v>
      </c>
    </row>
    <row r="1772" spans="1:20">
      <c r="A1772" s="29" t="s">
        <v>52</v>
      </c>
      <c r="B1772" s="194" t="s">
        <v>4527</v>
      </c>
      <c r="C1772" s="87">
        <f t="shared" si="333"/>
        <v>5.1934642459999996</v>
      </c>
      <c r="D1772" s="90">
        <f t="shared" si="334"/>
        <v>0.45836521899999999</v>
      </c>
      <c r="E1772" s="90">
        <f t="shared" si="335"/>
        <v>2.1959743299999999</v>
      </c>
      <c r="F1772" s="91">
        <f t="shared" si="336"/>
        <v>0.41895449699999998</v>
      </c>
      <c r="G1772" s="192">
        <v>2.1201702</v>
      </c>
      <c r="H1772" s="161">
        <v>8.8491477999999998E-2</v>
      </c>
      <c r="I1772" s="161">
        <v>2.0776039000000002</v>
      </c>
      <c r="J1772" s="161">
        <v>0.38055425999999998</v>
      </c>
      <c r="K1772" s="161">
        <v>2.5966454E-2</v>
      </c>
      <c r="L1772" s="161">
        <v>5.1844504999999999E-2</v>
      </c>
      <c r="M1772" s="161">
        <v>2.9878952E-2</v>
      </c>
      <c r="N1772" s="161">
        <v>3.0067646999999999E-2</v>
      </c>
      <c r="O1772" s="161">
        <v>8.5776859999999996E-2</v>
      </c>
      <c r="P1772" s="161">
        <v>0</v>
      </c>
      <c r="Q1772" s="161">
        <v>0.24546388999999999</v>
      </c>
      <c r="R1772" s="161">
        <v>5.7646099999999999E-2</v>
      </c>
      <c r="T1772" s="89">
        <f t="shared" si="337"/>
        <v>18.277329310344825</v>
      </c>
    </row>
    <row r="1773" spans="1:20">
      <c r="A1773" s="29" t="s">
        <v>52</v>
      </c>
      <c r="B1773" s="194" t="s">
        <v>4528</v>
      </c>
      <c r="C1773" s="87">
        <f t="shared" si="333"/>
        <v>8.1165883670000003</v>
      </c>
      <c r="D1773" s="90">
        <f t="shared" si="334"/>
        <v>0.66507126300000008</v>
      </c>
      <c r="E1773" s="90">
        <f t="shared" si="335"/>
        <v>3.1089363290000001</v>
      </c>
      <c r="F1773" s="91">
        <f t="shared" si="336"/>
        <v>1.0402934749999999</v>
      </c>
      <c r="G1773" s="192">
        <v>3.3022873000000001</v>
      </c>
      <c r="H1773" s="161">
        <v>0.11546963</v>
      </c>
      <c r="I1773" s="161">
        <v>2.9566922</v>
      </c>
      <c r="J1773" s="161">
        <v>0.55795439000000002</v>
      </c>
      <c r="K1773" s="161">
        <v>3.7443512999999998E-2</v>
      </c>
      <c r="L1773" s="161">
        <v>6.9673360000000004E-2</v>
      </c>
      <c r="M1773" s="161">
        <v>3.6774499000000002E-2</v>
      </c>
      <c r="N1773" s="161">
        <v>4.8232642999999999E-2</v>
      </c>
      <c r="O1773" s="161">
        <v>9.8666091999999997E-2</v>
      </c>
      <c r="P1773" s="161">
        <v>0</v>
      </c>
      <c r="Q1773" s="161">
        <v>0.24406003000000001</v>
      </c>
      <c r="R1773" s="161">
        <v>0.64933470999999998</v>
      </c>
      <c r="T1773" s="89">
        <f t="shared" si="337"/>
        <v>28.467993965517241</v>
      </c>
    </row>
    <row r="1774" spans="1:20">
      <c r="A1774" s="29" t="s">
        <v>52</v>
      </c>
      <c r="B1774" s="194" t="s">
        <v>4529</v>
      </c>
      <c r="C1774" s="87">
        <f t="shared" si="333"/>
        <v>4.9798062300000003</v>
      </c>
      <c r="D1774" s="90">
        <f t="shared" si="334"/>
        <v>0.44137620399999999</v>
      </c>
      <c r="E1774" s="90">
        <f t="shared" si="335"/>
        <v>2.1233074670000001</v>
      </c>
      <c r="F1774" s="91">
        <f t="shared" si="336"/>
        <v>0.38321845900000001</v>
      </c>
      <c r="G1774" s="192">
        <v>2.0319041000000002</v>
      </c>
      <c r="H1774" s="161">
        <v>8.3432647999999998E-2</v>
      </c>
      <c r="I1774" s="161">
        <v>2.0123717999999999</v>
      </c>
      <c r="J1774" s="161">
        <v>0.36649906999999998</v>
      </c>
      <c r="K1774" s="161">
        <v>2.5277740999999999E-2</v>
      </c>
      <c r="L1774" s="161">
        <v>4.9599392999999999E-2</v>
      </c>
      <c r="M1774" s="161">
        <v>2.7503019E-2</v>
      </c>
      <c r="N1774" s="161">
        <v>2.8920536E-2</v>
      </c>
      <c r="O1774" s="161">
        <v>8.4842041000000007E-2</v>
      </c>
      <c r="P1774" s="161">
        <v>0</v>
      </c>
      <c r="Q1774" s="161">
        <v>0.24510393</v>
      </c>
      <c r="R1774" s="161">
        <v>2.4351952E-2</v>
      </c>
      <c r="T1774" s="89">
        <f t="shared" si="337"/>
        <v>17.516414655172415</v>
      </c>
    </row>
    <row r="1775" spans="1:20">
      <c r="A1775" s="29" t="s">
        <v>52</v>
      </c>
      <c r="B1775" s="194" t="s">
        <v>4530</v>
      </c>
      <c r="C1775" s="87">
        <f t="shared" si="333"/>
        <v>9.4946348240000003</v>
      </c>
      <c r="D1775" s="90">
        <f t="shared" si="334"/>
        <v>1.008037335</v>
      </c>
      <c r="E1775" s="90">
        <f t="shared" si="335"/>
        <v>4.8933836079999997</v>
      </c>
      <c r="F1775" s="91">
        <f t="shared" si="336"/>
        <v>0.55129278100000001</v>
      </c>
      <c r="G1775" s="192">
        <v>3.0419211000000002</v>
      </c>
      <c r="H1775" s="161">
        <v>0.15317958000000001</v>
      </c>
      <c r="I1775" s="161">
        <v>4.6891470999999996</v>
      </c>
      <c r="J1775" s="161">
        <v>0.86048986000000005</v>
      </c>
      <c r="K1775" s="161">
        <v>6.0941446000000003E-2</v>
      </c>
      <c r="L1775" s="161">
        <v>8.6606029000000001E-2</v>
      </c>
      <c r="M1775" s="161">
        <v>5.1056928000000001E-2</v>
      </c>
      <c r="N1775" s="161">
        <v>6.7644906000000005E-2</v>
      </c>
      <c r="O1775" s="161">
        <v>0.10406197</v>
      </c>
      <c r="P1775" s="161">
        <v>0</v>
      </c>
      <c r="Q1775" s="161">
        <v>0.33193428000000003</v>
      </c>
      <c r="R1775" s="161">
        <v>4.7651625000000003E-2</v>
      </c>
      <c r="T1775" s="89">
        <f t="shared" si="337"/>
        <v>26.22345775862069</v>
      </c>
    </row>
    <row r="1776" spans="1:20">
      <c r="A1776" s="29" t="s">
        <v>52</v>
      </c>
      <c r="B1776" s="194" t="s">
        <v>4531</v>
      </c>
      <c r="C1776" s="87">
        <f t="shared" si="333"/>
        <v>0.25892787080000002</v>
      </c>
      <c r="D1776" s="90">
        <f t="shared" si="334"/>
        <v>2.2963800099999997E-2</v>
      </c>
      <c r="E1776" s="90">
        <f t="shared" si="335"/>
        <v>0.1099917482</v>
      </c>
      <c r="F1776" s="91">
        <f t="shared" si="336"/>
        <v>1.9720082500000003E-2</v>
      </c>
      <c r="G1776" s="192">
        <v>0.10625224</v>
      </c>
      <c r="H1776" s="161">
        <v>4.6178894999999998E-3</v>
      </c>
      <c r="I1776" s="161">
        <v>0.10376821</v>
      </c>
      <c r="J1776" s="161">
        <v>1.9017513E-2</v>
      </c>
      <c r="K1776" s="161">
        <v>1.2867168999999999E-3</v>
      </c>
      <c r="L1776" s="161">
        <v>2.6595702000000001E-3</v>
      </c>
      <c r="M1776" s="161">
        <v>1.6056486999999999E-3</v>
      </c>
      <c r="N1776" s="161">
        <v>1.4809908E-3</v>
      </c>
      <c r="O1776" s="161">
        <v>4.3763159999999999E-3</v>
      </c>
      <c r="P1776" s="161">
        <v>0</v>
      </c>
      <c r="Q1776" s="161">
        <v>1.260902E-2</v>
      </c>
      <c r="R1776" s="161">
        <v>1.2537557000000001E-3</v>
      </c>
      <c r="T1776" s="89">
        <f t="shared" si="337"/>
        <v>0.91596758620689644</v>
      </c>
    </row>
    <row r="1777" spans="1:20">
      <c r="A1777" s="29" t="s">
        <v>52</v>
      </c>
      <c r="B1777" s="194" t="s">
        <v>4532</v>
      </c>
      <c r="C1777" s="87">
        <f t="shared" si="333"/>
        <v>0.49678806750000004</v>
      </c>
      <c r="D1777" s="90">
        <f t="shared" si="334"/>
        <v>5.4208100400000001E-2</v>
      </c>
      <c r="E1777" s="90">
        <f t="shared" si="335"/>
        <v>0.25922114330000001</v>
      </c>
      <c r="F1777" s="91">
        <f t="shared" si="336"/>
        <v>2.8224883800000003E-2</v>
      </c>
      <c r="G1777" s="192">
        <v>0.15513394</v>
      </c>
      <c r="H1777" s="161">
        <v>7.7197841999999996E-3</v>
      </c>
      <c r="I1777" s="161">
        <v>0.24898960000000001</v>
      </c>
      <c r="J1777" s="161">
        <v>4.6811042999999997E-2</v>
      </c>
      <c r="K1777" s="161">
        <v>3.0046585000000001E-3</v>
      </c>
      <c r="L1777" s="161">
        <v>4.3923989000000004E-3</v>
      </c>
      <c r="M1777" s="161">
        <v>2.5117591000000002E-3</v>
      </c>
      <c r="N1777" s="161">
        <v>3.4647040999999999E-3</v>
      </c>
      <c r="O1777" s="161">
        <v>5.3166137999999998E-3</v>
      </c>
      <c r="P1777" s="161">
        <v>0</v>
      </c>
      <c r="Q1777" s="161">
        <v>1.6951015999999999E-2</v>
      </c>
      <c r="R1777" s="161">
        <v>2.4925499E-3</v>
      </c>
      <c r="T1777" s="89">
        <f t="shared" si="337"/>
        <v>1.337361551724138</v>
      </c>
    </row>
    <row r="1778" spans="1:20">
      <c r="A1778" s="29" t="s">
        <v>52</v>
      </c>
      <c r="B1778" s="194" t="s">
        <v>4533</v>
      </c>
      <c r="C1778" s="87">
        <f t="shared" si="333"/>
        <v>0.41754188510000001</v>
      </c>
      <c r="D1778" s="90">
        <f t="shared" si="334"/>
        <v>3.4213279299999996E-2</v>
      </c>
      <c r="E1778" s="90">
        <f t="shared" si="335"/>
        <v>0.1599330991</v>
      </c>
      <c r="F1778" s="91">
        <f t="shared" si="336"/>
        <v>5.3515846700000001E-2</v>
      </c>
      <c r="G1778" s="192">
        <v>0.16987965999999999</v>
      </c>
      <c r="H1778" s="161">
        <v>5.9401074999999998E-3</v>
      </c>
      <c r="I1778" s="161">
        <v>0.15210119999999999</v>
      </c>
      <c r="J1778" s="161">
        <v>2.8702862999999999E-2</v>
      </c>
      <c r="K1778" s="161">
        <v>1.9262076999999999E-3</v>
      </c>
      <c r="L1778" s="161">
        <v>3.5842086E-3</v>
      </c>
      <c r="M1778" s="161">
        <v>1.8917916000000001E-3</v>
      </c>
      <c r="N1778" s="161">
        <v>2.4812331999999999E-3</v>
      </c>
      <c r="O1778" s="161">
        <v>5.0756825000000004E-3</v>
      </c>
      <c r="P1778" s="161">
        <v>0</v>
      </c>
      <c r="Q1778" s="161">
        <v>1.2555187000000001E-2</v>
      </c>
      <c r="R1778" s="161">
        <v>3.3403743999999999E-2</v>
      </c>
      <c r="T1778" s="89">
        <f t="shared" si="337"/>
        <v>1.4644798275862068</v>
      </c>
    </row>
    <row r="1779" spans="1:20">
      <c r="A1779" s="29" t="s">
        <v>52</v>
      </c>
      <c r="B1779" s="194" t="s">
        <v>4534</v>
      </c>
      <c r="C1779" s="87">
        <f t="shared" si="333"/>
        <v>0.25617631270000002</v>
      </c>
      <c r="D1779" s="90">
        <f t="shared" si="334"/>
        <v>2.2705728599999999E-2</v>
      </c>
      <c r="E1779" s="90">
        <f t="shared" si="335"/>
        <v>0.1092293666</v>
      </c>
      <c r="F1779" s="91">
        <f t="shared" si="336"/>
        <v>1.9713917500000001E-2</v>
      </c>
      <c r="G1779" s="192">
        <v>0.1045273</v>
      </c>
      <c r="H1779" s="161">
        <v>4.2920279999999998E-3</v>
      </c>
      <c r="I1779" s="161">
        <v>0.1035225</v>
      </c>
      <c r="J1779" s="161">
        <v>1.8853821999999999E-2</v>
      </c>
      <c r="K1779" s="161">
        <v>1.3003635999999999E-3</v>
      </c>
      <c r="L1779" s="161">
        <v>2.5515429999999999E-3</v>
      </c>
      <c r="M1779" s="161">
        <v>1.4148386000000001E-3</v>
      </c>
      <c r="N1779" s="161">
        <v>1.4877599E-3</v>
      </c>
      <c r="O1779" s="161">
        <v>4.3645315000000002E-3</v>
      </c>
      <c r="P1779" s="161">
        <v>0</v>
      </c>
      <c r="Q1779" s="161">
        <v>1.2608888E-2</v>
      </c>
      <c r="R1779" s="161">
        <v>1.2527381E-3</v>
      </c>
      <c r="T1779" s="89">
        <f t="shared" si="337"/>
        <v>0.90109741379310349</v>
      </c>
    </row>
    <row r="1780" spans="1:20">
      <c r="A1780" s="29" t="s">
        <v>52</v>
      </c>
      <c r="B1780" s="194" t="s">
        <v>4535</v>
      </c>
      <c r="C1780" s="87">
        <f t="shared" si="333"/>
        <v>0.48843276689999998</v>
      </c>
      <c r="D1780" s="90">
        <f t="shared" si="334"/>
        <v>5.1856492900000002E-2</v>
      </c>
      <c r="E1780" s="90">
        <f t="shared" si="335"/>
        <v>0.2517304742</v>
      </c>
      <c r="F1780" s="91">
        <f t="shared" si="336"/>
        <v>2.8360169800000001E-2</v>
      </c>
      <c r="G1780" s="192">
        <v>0.15648562999999999</v>
      </c>
      <c r="H1780" s="161">
        <v>7.8800212000000001E-3</v>
      </c>
      <c r="I1780" s="161">
        <v>0.24122393</v>
      </c>
      <c r="J1780" s="161">
        <v>4.4266204000000003E-2</v>
      </c>
      <c r="K1780" s="161">
        <v>3.1350125000000001E-3</v>
      </c>
      <c r="L1780" s="161">
        <v>4.4552764000000003E-3</v>
      </c>
      <c r="M1780" s="161">
        <v>2.626523E-3</v>
      </c>
      <c r="N1780" s="161">
        <v>3.4798588E-3</v>
      </c>
      <c r="O1780" s="161">
        <v>5.3532631000000001E-3</v>
      </c>
      <c r="P1780" s="161">
        <v>0</v>
      </c>
      <c r="Q1780" s="161">
        <v>1.7075704000000001E-2</v>
      </c>
      <c r="R1780" s="161">
        <v>2.4513438999999998E-3</v>
      </c>
      <c r="T1780" s="89">
        <f t="shared" si="337"/>
        <v>1.3490140517241378</v>
      </c>
    </row>
    <row r="1782" spans="1:20">
      <c r="B1782" s="196" t="s">
        <v>1266</v>
      </c>
    </row>
    <row r="1783" spans="1:20">
      <c r="A1783" s="29" t="s">
        <v>52</v>
      </c>
      <c r="B1783" s="194" t="s">
        <v>4585</v>
      </c>
      <c r="C1783" s="87">
        <f t="shared" ref="C1783:C1846" si="338">D1783+E1783+F1783+G1783</f>
        <v>26.57038811</v>
      </c>
      <c r="D1783" s="90">
        <f t="shared" ref="D1783:D1846" si="339">J1783+K1783+L1783</f>
        <v>2.9697499499999997</v>
      </c>
      <c r="E1783" s="90">
        <f t="shared" ref="E1783:E1846" si="340">H1783+I1783+M1783</f>
        <v>11.47025403</v>
      </c>
      <c r="F1783" s="91">
        <f t="shared" ref="F1783:F1846" si="341">N1783+IF(O1783="x",0,O1783)+IF(P1783="x",0,P1783)+IF(Q1783="x",0,Q1783)+R1783</f>
        <v>1.9931291299999998</v>
      </c>
      <c r="G1783" s="192">
        <v>10.137255</v>
      </c>
      <c r="H1783" s="161">
        <v>1.7967679999999999</v>
      </c>
      <c r="I1783" s="161">
        <v>8.7696536999999992</v>
      </c>
      <c r="J1783" s="161">
        <v>1.3092482000000001</v>
      </c>
      <c r="K1783" s="161">
        <v>1.0399145000000001</v>
      </c>
      <c r="L1783" s="161">
        <v>0.62058725000000003</v>
      </c>
      <c r="M1783" s="161">
        <v>0.90383232999999996</v>
      </c>
      <c r="N1783" s="161">
        <v>0.34408633999999999</v>
      </c>
      <c r="O1783" s="161">
        <v>0.18597657000000001</v>
      </c>
      <c r="P1783" s="161">
        <v>0</v>
      </c>
      <c r="Q1783" s="161">
        <v>0.16037241999999999</v>
      </c>
      <c r="R1783" s="161">
        <v>1.3026937999999999</v>
      </c>
      <c r="T1783" s="89">
        <f t="shared" ref="T1783:T1846" si="342">G1783/0.116</f>
        <v>87.390129310344818</v>
      </c>
    </row>
    <row r="1784" spans="1:20">
      <c r="A1784" s="29" t="s">
        <v>52</v>
      </c>
      <c r="B1784" s="194" t="s">
        <v>4586</v>
      </c>
      <c r="C1784" s="87">
        <f t="shared" si="338"/>
        <v>8.2215783960000004E-3</v>
      </c>
      <c r="D1784" s="90">
        <f t="shared" si="339"/>
        <v>1.7720743600000001E-3</v>
      </c>
      <c r="E1784" s="90">
        <f t="shared" si="340"/>
        <v>2.06116831E-3</v>
      </c>
      <c r="F1784" s="91">
        <f t="shared" si="341"/>
        <v>1.248430126E-3</v>
      </c>
      <c r="G1784" s="192">
        <v>3.1399055999999999E-3</v>
      </c>
      <c r="H1784" s="161">
        <v>1.7542130999999999E-4</v>
      </c>
      <c r="I1784" s="161">
        <v>1.6725252999999999E-3</v>
      </c>
      <c r="J1784" s="161">
        <v>4.5306269000000001E-4</v>
      </c>
      <c r="K1784" s="161">
        <v>8.6035916999999996E-4</v>
      </c>
      <c r="L1784" s="161">
        <v>4.5865249999999999E-4</v>
      </c>
      <c r="M1784" s="161">
        <v>2.1322170000000001E-4</v>
      </c>
      <c r="N1784" s="161">
        <v>1.0542377E-4</v>
      </c>
      <c r="O1784" s="161">
        <v>2.7356096E-5</v>
      </c>
      <c r="P1784" s="161">
        <v>0</v>
      </c>
      <c r="Q1784" s="161">
        <v>1.6003394999999999E-4</v>
      </c>
      <c r="R1784" s="161">
        <v>9.5561631000000001E-4</v>
      </c>
      <c r="T1784" s="89">
        <f t="shared" si="342"/>
        <v>2.7068151724137929E-2</v>
      </c>
    </row>
    <row r="1785" spans="1:20">
      <c r="A1785" s="29" t="s">
        <v>52</v>
      </c>
      <c r="B1785" s="194" t="s">
        <v>4587</v>
      </c>
      <c r="C1785" s="87">
        <f t="shared" si="338"/>
        <v>2.5607233313000002</v>
      </c>
      <c r="D1785" s="90">
        <f t="shared" si="339"/>
        <v>0.13829176000000001</v>
      </c>
      <c r="E1785" s="90">
        <f t="shared" si="340"/>
        <v>1.8746611820000001</v>
      </c>
      <c r="F1785" s="91">
        <f t="shared" si="341"/>
        <v>0.10026550930000001</v>
      </c>
      <c r="G1785" s="192">
        <v>0.44750487999999999</v>
      </c>
      <c r="H1785" s="161">
        <v>2.0767991999999999E-2</v>
      </c>
      <c r="I1785" s="161">
        <v>1.7187840000000001</v>
      </c>
      <c r="J1785" s="161">
        <v>0.10263619</v>
      </c>
      <c r="K1785" s="161">
        <v>1.5894584E-2</v>
      </c>
      <c r="L1785" s="161">
        <v>1.9760986000000001E-2</v>
      </c>
      <c r="M1785" s="161">
        <v>0.13510918999999999</v>
      </c>
      <c r="N1785" s="161">
        <v>9.6676567000000008E-3</v>
      </c>
      <c r="O1785" s="161">
        <v>4.3969956000000001E-3</v>
      </c>
      <c r="P1785" s="161">
        <v>0</v>
      </c>
      <c r="Q1785" s="161">
        <v>7.3484401000000005E-2</v>
      </c>
      <c r="R1785" s="161">
        <v>1.2716455999999999E-2</v>
      </c>
      <c r="T1785" s="89">
        <f t="shared" si="342"/>
        <v>3.8578006896551722</v>
      </c>
    </row>
    <row r="1786" spans="1:20">
      <c r="A1786" s="29" t="s">
        <v>52</v>
      </c>
      <c r="B1786" s="194" t="s">
        <v>4588</v>
      </c>
      <c r="C1786" s="87">
        <f t="shared" si="338"/>
        <v>5.7521002102400001</v>
      </c>
      <c r="D1786" s="90">
        <f t="shared" si="339"/>
        <v>0.356140387</v>
      </c>
      <c r="E1786" s="90">
        <f t="shared" si="340"/>
        <v>1.2931445140000002</v>
      </c>
      <c r="F1786" s="91">
        <f t="shared" si="341"/>
        <v>0.11750510923999999</v>
      </c>
      <c r="G1786" s="192">
        <v>3.9853101999999998</v>
      </c>
      <c r="H1786" s="161">
        <v>2.8126374999999999E-2</v>
      </c>
      <c r="I1786" s="161">
        <v>1.1992423000000001</v>
      </c>
      <c r="J1786" s="161">
        <v>0.24561475999999999</v>
      </c>
      <c r="K1786" s="161">
        <v>9.6884219999999993E-2</v>
      </c>
      <c r="L1786" s="161">
        <v>1.3641406999999999E-2</v>
      </c>
      <c r="M1786" s="161">
        <v>6.5775839000000003E-2</v>
      </c>
      <c r="N1786" s="161">
        <v>4.2594577999999998E-3</v>
      </c>
      <c r="O1786" s="161">
        <v>1.7108524E-3</v>
      </c>
      <c r="P1786" s="161">
        <v>0</v>
      </c>
      <c r="Q1786" s="161">
        <v>0.11067154999999999</v>
      </c>
      <c r="R1786" s="161">
        <v>8.6324904000000002E-4</v>
      </c>
      <c r="T1786" s="89">
        <f t="shared" si="342"/>
        <v>34.356122413793102</v>
      </c>
    </row>
    <row r="1787" spans="1:20">
      <c r="A1787" s="29" t="s">
        <v>52</v>
      </c>
      <c r="B1787" s="194" t="s">
        <v>4589</v>
      </c>
      <c r="C1787" s="87">
        <f t="shared" si="338"/>
        <v>4.57067955654</v>
      </c>
      <c r="D1787" s="90">
        <f t="shared" si="339"/>
        <v>0.27611970200000002</v>
      </c>
      <c r="E1787" s="90">
        <f t="shared" si="340"/>
        <v>1.529920036</v>
      </c>
      <c r="F1787" s="91">
        <f t="shared" si="341"/>
        <v>0.11642581853999999</v>
      </c>
      <c r="G1787" s="192">
        <v>2.6482139999999998</v>
      </c>
      <c r="H1787" s="161">
        <v>2.3600306000000001E-2</v>
      </c>
      <c r="I1787" s="161">
        <v>1.3676630000000001</v>
      </c>
      <c r="J1787" s="161">
        <v>0.19356408999999999</v>
      </c>
      <c r="K1787" s="161">
        <v>7.0841289000000002E-2</v>
      </c>
      <c r="L1787" s="161">
        <v>1.1714323E-2</v>
      </c>
      <c r="M1787" s="161">
        <v>0.13865673000000001</v>
      </c>
      <c r="N1787" s="161">
        <v>4.4312298000000003E-3</v>
      </c>
      <c r="O1787" s="161">
        <v>1.7168343999999999E-3</v>
      </c>
      <c r="P1787" s="161">
        <v>0</v>
      </c>
      <c r="Q1787" s="161">
        <v>0.10954071999999999</v>
      </c>
      <c r="R1787" s="161">
        <v>7.3703433999999996E-4</v>
      </c>
      <c r="T1787" s="89">
        <f t="shared" si="342"/>
        <v>22.829431034482756</v>
      </c>
    </row>
    <row r="1788" spans="1:20">
      <c r="A1788" s="29" t="s">
        <v>52</v>
      </c>
      <c r="B1788" s="194" t="s">
        <v>4590</v>
      </c>
      <c r="C1788" s="87">
        <f t="shared" si="338"/>
        <v>2.5235928897799997</v>
      </c>
      <c r="D1788" s="90">
        <f t="shared" si="339"/>
        <v>0.1603510152</v>
      </c>
      <c r="E1788" s="90">
        <f t="shared" si="340"/>
        <v>1.03236368</v>
      </c>
      <c r="F1788" s="91">
        <f t="shared" si="341"/>
        <v>9.7646094579999995E-2</v>
      </c>
      <c r="G1788" s="192">
        <v>1.2332320999999999</v>
      </c>
      <c r="H1788" s="161">
        <v>1.5877473E-2</v>
      </c>
      <c r="I1788" s="161">
        <v>0.94194239999999996</v>
      </c>
      <c r="J1788" s="161">
        <v>0.11931058</v>
      </c>
      <c r="K1788" s="161">
        <v>3.2800177999999999E-2</v>
      </c>
      <c r="L1788" s="161">
        <v>8.2402572E-3</v>
      </c>
      <c r="M1788" s="161">
        <v>7.4543807000000004E-2</v>
      </c>
      <c r="N1788" s="161">
        <v>3.9380044999999999E-3</v>
      </c>
      <c r="O1788" s="161">
        <v>1.4438933E-3</v>
      </c>
      <c r="P1788" s="161">
        <v>0</v>
      </c>
      <c r="Q1788" s="161">
        <v>9.1521379E-2</v>
      </c>
      <c r="R1788" s="161">
        <v>7.4281778000000003E-4</v>
      </c>
      <c r="T1788" s="89">
        <f t="shared" si="342"/>
        <v>10.63131120689655</v>
      </c>
    </row>
    <row r="1789" spans="1:20">
      <c r="A1789" s="29" t="s">
        <v>52</v>
      </c>
      <c r="B1789" s="194" t="s">
        <v>4591</v>
      </c>
      <c r="C1789" s="87">
        <f t="shared" si="338"/>
        <v>6.4609137836999997</v>
      </c>
      <c r="D1789" s="90">
        <f t="shared" si="339"/>
        <v>0.35399576799999999</v>
      </c>
      <c r="E1789" s="90">
        <f t="shared" si="340"/>
        <v>2.3676346219999997</v>
      </c>
      <c r="F1789" s="91">
        <f t="shared" si="341"/>
        <v>0.16125089370000001</v>
      </c>
      <c r="G1789" s="192">
        <v>3.5780324999999999</v>
      </c>
      <c r="H1789" s="161">
        <v>4.2479922000000003E-2</v>
      </c>
      <c r="I1789" s="161">
        <v>2.1970296999999999</v>
      </c>
      <c r="J1789" s="161">
        <v>0.23463328</v>
      </c>
      <c r="K1789" s="161">
        <v>9.9453540000000007E-2</v>
      </c>
      <c r="L1789" s="161">
        <v>1.9908947999999999E-2</v>
      </c>
      <c r="M1789" s="161">
        <v>0.12812499999999999</v>
      </c>
      <c r="N1789" s="161">
        <v>8.9297482000000004E-3</v>
      </c>
      <c r="O1789" s="161">
        <v>3.2020694999999998E-3</v>
      </c>
      <c r="P1789" s="161">
        <v>0</v>
      </c>
      <c r="Q1789" s="161">
        <v>8.4656817999999995E-2</v>
      </c>
      <c r="R1789" s="161">
        <v>6.4462257999999995E-2</v>
      </c>
      <c r="T1789" s="89">
        <f t="shared" si="342"/>
        <v>30.845107758620689</v>
      </c>
    </row>
    <row r="1790" spans="1:20">
      <c r="A1790" s="29" t="s">
        <v>52</v>
      </c>
      <c r="B1790" s="194" t="s">
        <v>4592</v>
      </c>
      <c r="C1790" s="87">
        <f t="shared" si="338"/>
        <v>4.4828440939000007</v>
      </c>
      <c r="D1790" s="90">
        <f t="shared" si="339"/>
        <v>0.273724843</v>
      </c>
      <c r="E1790" s="90">
        <f t="shared" si="340"/>
        <v>1.4920199460000001</v>
      </c>
      <c r="F1790" s="91">
        <f t="shared" si="341"/>
        <v>0.11874040490000001</v>
      </c>
      <c r="G1790" s="192">
        <v>2.5983589</v>
      </c>
      <c r="H1790" s="161">
        <v>4.1281705000000002E-2</v>
      </c>
      <c r="I1790" s="161">
        <v>1.3587547</v>
      </c>
      <c r="J1790" s="161">
        <v>0.19464219999999999</v>
      </c>
      <c r="K1790" s="161">
        <v>6.4979231999999998E-2</v>
      </c>
      <c r="L1790" s="161">
        <v>1.4103411E-2</v>
      </c>
      <c r="M1790" s="161">
        <v>9.1983541000000002E-2</v>
      </c>
      <c r="N1790" s="161">
        <v>5.7885460999999999E-3</v>
      </c>
      <c r="O1790" s="161">
        <v>2.5174557999999999E-3</v>
      </c>
      <c r="P1790" s="161">
        <v>0</v>
      </c>
      <c r="Q1790" s="161">
        <v>9.6160295000000007E-2</v>
      </c>
      <c r="R1790" s="161">
        <v>1.4274108000000001E-2</v>
      </c>
      <c r="T1790" s="89">
        <f t="shared" si="342"/>
        <v>22.39964568965517</v>
      </c>
    </row>
    <row r="1791" spans="1:20">
      <c r="A1791" s="29" t="s">
        <v>52</v>
      </c>
      <c r="B1791" s="194" t="s">
        <v>4593</v>
      </c>
      <c r="C1791" s="87">
        <f t="shared" si="338"/>
        <v>4.8219291657000003</v>
      </c>
      <c r="D1791" s="90">
        <f t="shared" si="339"/>
        <v>0.30427360400000003</v>
      </c>
      <c r="E1791" s="90">
        <f t="shared" si="340"/>
        <v>1.353711275</v>
      </c>
      <c r="F1791" s="91">
        <f t="shared" si="341"/>
        <v>0.12107558669999999</v>
      </c>
      <c r="G1791" s="192">
        <v>3.0428687000000001</v>
      </c>
      <c r="H1791" s="161">
        <v>3.7663438E-2</v>
      </c>
      <c r="I1791" s="161">
        <v>1.2338429</v>
      </c>
      <c r="J1791" s="161">
        <v>0.21377663</v>
      </c>
      <c r="K1791" s="161">
        <v>7.6258483000000002E-2</v>
      </c>
      <c r="L1791" s="161">
        <v>1.4238491000000001E-2</v>
      </c>
      <c r="M1791" s="161">
        <v>8.2204937000000006E-2</v>
      </c>
      <c r="N1791" s="161">
        <v>5.3570400000000004E-3</v>
      </c>
      <c r="O1791" s="161">
        <v>8.8111465000000003E-3</v>
      </c>
      <c r="P1791" s="161">
        <v>0</v>
      </c>
      <c r="Q1791" s="161">
        <v>0.10320486</v>
      </c>
      <c r="R1791" s="161">
        <v>3.7025401999999999E-3</v>
      </c>
      <c r="T1791" s="89">
        <f t="shared" si="342"/>
        <v>26.231626724137932</v>
      </c>
    </row>
    <row r="1792" spans="1:20">
      <c r="A1792" s="29" t="s">
        <v>52</v>
      </c>
      <c r="B1792" s="194" t="s">
        <v>4594</v>
      </c>
      <c r="C1792" s="87">
        <f t="shared" si="338"/>
        <v>4.7637046637000005</v>
      </c>
      <c r="D1792" s="90">
        <f t="shared" si="339"/>
        <v>0.30436808400000004</v>
      </c>
      <c r="E1792" s="90">
        <f t="shared" si="340"/>
        <v>1.410942983</v>
      </c>
      <c r="F1792" s="91">
        <f t="shared" si="341"/>
        <v>0.1177950967</v>
      </c>
      <c r="G1792" s="192">
        <v>2.9305984999999999</v>
      </c>
      <c r="H1792" s="161">
        <v>4.0730688000000001E-2</v>
      </c>
      <c r="I1792" s="161">
        <v>1.2866378000000001</v>
      </c>
      <c r="J1792" s="161">
        <v>0.21279862999999999</v>
      </c>
      <c r="K1792" s="161">
        <v>7.5272277999999998E-2</v>
      </c>
      <c r="L1792" s="161">
        <v>1.6297176E-2</v>
      </c>
      <c r="M1792" s="161">
        <v>8.3574494999999999E-2</v>
      </c>
      <c r="N1792" s="161">
        <v>6.2800531000000003E-3</v>
      </c>
      <c r="O1792" s="161">
        <v>7.0655103000000002E-3</v>
      </c>
      <c r="P1792" s="161">
        <v>0</v>
      </c>
      <c r="Q1792" s="161">
        <v>0.10007718</v>
      </c>
      <c r="R1792" s="161">
        <v>4.3723533000000004E-3</v>
      </c>
      <c r="T1792" s="89">
        <f t="shared" si="342"/>
        <v>25.263780172413792</v>
      </c>
    </row>
    <row r="1793" spans="1:20">
      <c r="A1793" s="29" t="s">
        <v>52</v>
      </c>
      <c r="B1793" s="194" t="s">
        <v>4595</v>
      </c>
      <c r="C1793" s="87">
        <f t="shared" si="338"/>
        <v>2.5612037770000002</v>
      </c>
      <c r="D1793" s="90">
        <f t="shared" si="339"/>
        <v>0.13831769900000002</v>
      </c>
      <c r="E1793" s="90">
        <f t="shared" si="340"/>
        <v>1.8750129280000001</v>
      </c>
      <c r="F1793" s="91">
        <f t="shared" si="341"/>
        <v>0.10028432</v>
      </c>
      <c r="G1793" s="192">
        <v>0.44758882999999999</v>
      </c>
      <c r="H1793" s="161">
        <v>2.0771887999999999E-2</v>
      </c>
      <c r="I1793" s="161">
        <v>1.7191065000000001</v>
      </c>
      <c r="J1793" s="161">
        <v>0.10265544</v>
      </c>
      <c r="K1793" s="161">
        <v>1.5897565999999998E-2</v>
      </c>
      <c r="L1793" s="161">
        <v>1.9764693E-2</v>
      </c>
      <c r="M1793" s="161">
        <v>0.13513454</v>
      </c>
      <c r="N1793" s="161">
        <v>9.6694704999999992E-3</v>
      </c>
      <c r="O1793" s="161">
        <v>4.3978204999999999E-3</v>
      </c>
      <c r="P1793" s="161">
        <v>0</v>
      </c>
      <c r="Q1793" s="161">
        <v>7.3498187000000006E-2</v>
      </c>
      <c r="R1793" s="161">
        <v>1.2718841999999999E-2</v>
      </c>
      <c r="T1793" s="89">
        <f t="shared" si="342"/>
        <v>3.858524396551724</v>
      </c>
    </row>
    <row r="1794" spans="1:20">
      <c r="A1794" s="29" t="s">
        <v>52</v>
      </c>
      <c r="B1794" s="194" t="s">
        <v>4596</v>
      </c>
      <c r="C1794" s="87">
        <f t="shared" si="338"/>
        <v>5.7531793841900001</v>
      </c>
      <c r="D1794" s="90">
        <f t="shared" si="339"/>
        <v>0.356207202</v>
      </c>
      <c r="E1794" s="90">
        <f t="shared" si="340"/>
        <v>1.2933871309999998</v>
      </c>
      <c r="F1794" s="91">
        <f t="shared" si="341"/>
        <v>0.11752715119</v>
      </c>
      <c r="G1794" s="192">
        <v>3.9860579</v>
      </c>
      <c r="H1794" s="161">
        <v>2.8131652E-2</v>
      </c>
      <c r="I1794" s="161">
        <v>1.1994673</v>
      </c>
      <c r="J1794" s="161">
        <v>0.24566083999999999</v>
      </c>
      <c r="K1794" s="161">
        <v>9.6902396000000002E-2</v>
      </c>
      <c r="L1794" s="161">
        <v>1.3643966E-2</v>
      </c>
      <c r="M1794" s="161">
        <v>6.5788179000000002E-2</v>
      </c>
      <c r="N1794" s="161">
        <v>4.2602569000000003E-3</v>
      </c>
      <c r="O1794" s="161">
        <v>1.7111733E-3</v>
      </c>
      <c r="P1794" s="161">
        <v>0</v>
      </c>
      <c r="Q1794" s="161">
        <v>0.11069231</v>
      </c>
      <c r="R1794" s="161">
        <v>8.6341098999999995E-4</v>
      </c>
      <c r="T1794" s="89">
        <f t="shared" si="342"/>
        <v>34.362568103448275</v>
      </c>
    </row>
    <row r="1795" spans="1:20">
      <c r="A1795" s="29" t="s">
        <v>52</v>
      </c>
      <c r="B1795" s="194" t="s">
        <v>4597</v>
      </c>
      <c r="C1795" s="87">
        <f t="shared" si="338"/>
        <v>4.5715370342099995</v>
      </c>
      <c r="D1795" s="90">
        <f t="shared" si="339"/>
        <v>0.27617150099999999</v>
      </c>
      <c r="E1795" s="90">
        <f t="shared" si="340"/>
        <v>1.5302070729999999</v>
      </c>
      <c r="F1795" s="91">
        <f t="shared" si="341"/>
        <v>0.11644766021</v>
      </c>
      <c r="G1795" s="192">
        <v>2.6487107999999999</v>
      </c>
      <c r="H1795" s="161">
        <v>2.3604732999999999E-2</v>
      </c>
      <c r="I1795" s="161">
        <v>1.3679196</v>
      </c>
      <c r="J1795" s="161">
        <v>0.19360040000000001</v>
      </c>
      <c r="K1795" s="161">
        <v>7.085458E-2</v>
      </c>
      <c r="L1795" s="161">
        <v>1.1716521000000001E-2</v>
      </c>
      <c r="M1795" s="161">
        <v>0.13868274</v>
      </c>
      <c r="N1795" s="161">
        <v>4.4320610999999998E-3</v>
      </c>
      <c r="O1795" s="161">
        <v>1.7171565E-3</v>
      </c>
      <c r="P1795" s="161">
        <v>0</v>
      </c>
      <c r="Q1795" s="161">
        <v>0.10956127</v>
      </c>
      <c r="R1795" s="161">
        <v>7.3717260999999997E-4</v>
      </c>
      <c r="T1795" s="89">
        <f t="shared" si="342"/>
        <v>22.833713793103446</v>
      </c>
    </row>
    <row r="1796" spans="1:20">
      <c r="A1796" s="29" t="s">
        <v>52</v>
      </c>
      <c r="B1796" s="194" t="s">
        <v>4598</v>
      </c>
      <c r="C1796" s="87">
        <f t="shared" si="338"/>
        <v>2.52406637174</v>
      </c>
      <c r="D1796" s="90">
        <f t="shared" si="339"/>
        <v>0.16038109410000001</v>
      </c>
      <c r="E1796" s="90">
        <f t="shared" si="340"/>
        <v>1.0325573639999999</v>
      </c>
      <c r="F1796" s="91">
        <f t="shared" si="341"/>
        <v>9.7664413640000003E-2</v>
      </c>
      <c r="G1796" s="192">
        <v>1.2334635</v>
      </c>
      <c r="H1796" s="161">
        <v>1.5880452E-2</v>
      </c>
      <c r="I1796" s="161">
        <v>0.94211911999999998</v>
      </c>
      <c r="J1796" s="161">
        <v>0.11933296</v>
      </c>
      <c r="K1796" s="161">
        <v>3.2806331000000001E-2</v>
      </c>
      <c r="L1796" s="161">
        <v>8.2418031000000003E-3</v>
      </c>
      <c r="M1796" s="161">
        <v>7.4557791999999998E-2</v>
      </c>
      <c r="N1796" s="161">
        <v>3.9387433000000003E-3</v>
      </c>
      <c r="O1796" s="161">
        <v>1.4441642E-3</v>
      </c>
      <c r="P1796" s="161">
        <v>0</v>
      </c>
      <c r="Q1796" s="161">
        <v>9.1538548999999997E-2</v>
      </c>
      <c r="R1796" s="161">
        <v>7.4295714000000002E-4</v>
      </c>
      <c r="T1796" s="89">
        <f t="shared" si="342"/>
        <v>10.633306034482759</v>
      </c>
    </row>
    <row r="1797" spans="1:20">
      <c r="A1797" s="29" t="s">
        <v>52</v>
      </c>
      <c r="B1797" s="194" t="s">
        <v>4599</v>
      </c>
      <c r="C1797" s="87">
        <f t="shared" si="338"/>
        <v>6.4621258596999995</v>
      </c>
      <c r="D1797" s="90">
        <f t="shared" si="339"/>
        <v>0.354062182</v>
      </c>
      <c r="E1797" s="90">
        <f t="shared" si="340"/>
        <v>2.3680788309999996</v>
      </c>
      <c r="F1797" s="91">
        <f t="shared" si="341"/>
        <v>0.16128114669999999</v>
      </c>
      <c r="G1797" s="192">
        <v>3.5787037000000002</v>
      </c>
      <c r="H1797" s="161">
        <v>4.2487891E-2</v>
      </c>
      <c r="I1797" s="161">
        <v>2.1974418999999998</v>
      </c>
      <c r="J1797" s="161">
        <v>0.23467730000000001</v>
      </c>
      <c r="K1797" s="161">
        <v>9.9472198999999997E-2</v>
      </c>
      <c r="L1797" s="161">
        <v>1.9912683E-2</v>
      </c>
      <c r="M1797" s="161">
        <v>0.12814903999999999</v>
      </c>
      <c r="N1797" s="161">
        <v>8.9314235000000006E-3</v>
      </c>
      <c r="O1797" s="161">
        <v>3.2026702E-3</v>
      </c>
      <c r="P1797" s="161">
        <v>0</v>
      </c>
      <c r="Q1797" s="161">
        <v>8.4672701000000003E-2</v>
      </c>
      <c r="R1797" s="161">
        <v>6.4474351999999999E-2</v>
      </c>
      <c r="T1797" s="89">
        <f t="shared" si="342"/>
        <v>30.850893965517241</v>
      </c>
    </row>
    <row r="1798" spans="1:20">
      <c r="A1798" s="29" t="s">
        <v>52</v>
      </c>
      <c r="B1798" s="194" t="s">
        <v>4600</v>
      </c>
      <c r="C1798" s="87">
        <f t="shared" si="338"/>
        <v>4.4836851301999996</v>
      </c>
      <c r="D1798" s="90">
        <f t="shared" si="339"/>
        <v>0.27377620000000003</v>
      </c>
      <c r="E1798" s="90">
        <f t="shared" si="340"/>
        <v>1.492299848</v>
      </c>
      <c r="F1798" s="91">
        <f t="shared" si="341"/>
        <v>0.1187626822</v>
      </c>
      <c r="G1798" s="192">
        <v>2.5988463999999998</v>
      </c>
      <c r="H1798" s="161">
        <v>4.1289449999999998E-2</v>
      </c>
      <c r="I1798" s="161">
        <v>1.3590096</v>
      </c>
      <c r="J1798" s="161">
        <v>0.19467872</v>
      </c>
      <c r="K1798" s="161">
        <v>6.4991423000000006E-2</v>
      </c>
      <c r="L1798" s="161">
        <v>1.4106057E-2</v>
      </c>
      <c r="M1798" s="161">
        <v>9.2000797999999995E-2</v>
      </c>
      <c r="N1798" s="161">
        <v>5.7896320999999999E-3</v>
      </c>
      <c r="O1798" s="161">
        <v>2.5179281E-3</v>
      </c>
      <c r="P1798" s="161">
        <v>0</v>
      </c>
      <c r="Q1798" s="161">
        <v>9.6178336000000003E-2</v>
      </c>
      <c r="R1798" s="161">
        <v>1.4276786E-2</v>
      </c>
      <c r="T1798" s="89">
        <f t="shared" si="342"/>
        <v>22.403848275862067</v>
      </c>
    </row>
    <row r="1799" spans="1:20">
      <c r="A1799" s="29" t="s">
        <v>52</v>
      </c>
      <c r="B1799" s="194" t="s">
        <v>4601</v>
      </c>
      <c r="C1799" s="87">
        <f t="shared" si="338"/>
        <v>4.8228337555000005</v>
      </c>
      <c r="D1799" s="90">
        <f t="shared" si="339"/>
        <v>0.30433069199999996</v>
      </c>
      <c r="E1799" s="90">
        <f t="shared" si="340"/>
        <v>1.3539651640000001</v>
      </c>
      <c r="F1799" s="91">
        <f t="shared" si="341"/>
        <v>0.12109829950000001</v>
      </c>
      <c r="G1799" s="192">
        <v>3.0434396000000001</v>
      </c>
      <c r="H1799" s="161">
        <v>3.7670504E-2</v>
      </c>
      <c r="I1799" s="161">
        <v>1.2340743000000001</v>
      </c>
      <c r="J1799" s="161">
        <v>0.21381674000000001</v>
      </c>
      <c r="K1799" s="161">
        <v>7.6272789999999993E-2</v>
      </c>
      <c r="L1799" s="161">
        <v>1.4241162E-2</v>
      </c>
      <c r="M1799" s="161">
        <v>8.2220360000000006E-2</v>
      </c>
      <c r="N1799" s="161">
        <v>5.3580451000000001E-3</v>
      </c>
      <c r="O1799" s="161">
        <v>8.8127996000000007E-3</v>
      </c>
      <c r="P1799" s="161">
        <v>0</v>
      </c>
      <c r="Q1799" s="161">
        <v>0.10322422000000001</v>
      </c>
      <c r="R1799" s="161">
        <v>3.7032348E-3</v>
      </c>
      <c r="T1799" s="89">
        <f t="shared" si="342"/>
        <v>26.23654827586207</v>
      </c>
    </row>
    <row r="1800" spans="1:20">
      <c r="A1800" s="29" t="s">
        <v>52</v>
      </c>
      <c r="B1800" s="194" t="s">
        <v>4602</v>
      </c>
      <c r="C1800" s="87">
        <f t="shared" si="338"/>
        <v>4.7645982868000001</v>
      </c>
      <c r="D1800" s="90">
        <f t="shared" si="339"/>
        <v>0.30442519200000001</v>
      </c>
      <c r="E1800" s="90">
        <f t="shared" si="340"/>
        <v>1.4112076039999999</v>
      </c>
      <c r="F1800" s="91">
        <f t="shared" si="341"/>
        <v>0.1178171908</v>
      </c>
      <c r="G1800" s="192">
        <v>2.9311482999999998</v>
      </c>
      <c r="H1800" s="161">
        <v>4.0738330000000003E-2</v>
      </c>
      <c r="I1800" s="161">
        <v>1.2868790999999999</v>
      </c>
      <c r="J1800" s="161">
        <v>0.21283856000000001</v>
      </c>
      <c r="K1800" s="161">
        <v>7.5286399000000004E-2</v>
      </c>
      <c r="L1800" s="161">
        <v>1.6300233000000001E-2</v>
      </c>
      <c r="M1800" s="161">
        <v>8.3590174000000003E-2</v>
      </c>
      <c r="N1800" s="161">
        <v>6.2812312999999996E-3</v>
      </c>
      <c r="O1800" s="161">
        <v>7.0668359000000004E-3</v>
      </c>
      <c r="P1800" s="161">
        <v>0</v>
      </c>
      <c r="Q1800" s="161">
        <v>0.10009595</v>
      </c>
      <c r="R1800" s="161">
        <v>4.3731736000000004E-3</v>
      </c>
      <c r="T1800" s="89">
        <f t="shared" si="342"/>
        <v>25.268519827586204</v>
      </c>
    </row>
    <row r="1801" spans="1:20">
      <c r="A1801" s="29" t="s">
        <v>52</v>
      </c>
      <c r="B1801" s="194" t="s">
        <v>4603</v>
      </c>
      <c r="C1801" s="87">
        <f t="shared" si="338"/>
        <v>2.5611519728999999</v>
      </c>
      <c r="D1801" s="90">
        <f t="shared" si="339"/>
        <v>0.13831490899999999</v>
      </c>
      <c r="E1801" s="90">
        <f t="shared" si="340"/>
        <v>1.8749749790000001</v>
      </c>
      <c r="F1801" s="91">
        <f t="shared" si="341"/>
        <v>0.1002822949</v>
      </c>
      <c r="G1801" s="192">
        <v>0.44757978999999998</v>
      </c>
      <c r="H1801" s="161">
        <v>2.0771469000000001E-2</v>
      </c>
      <c r="I1801" s="161">
        <v>1.7190717</v>
      </c>
      <c r="J1801" s="161">
        <v>0.10265336999999999</v>
      </c>
      <c r="K1801" s="161">
        <v>1.5897245000000001E-2</v>
      </c>
      <c r="L1801" s="161">
        <v>1.9764294000000002E-2</v>
      </c>
      <c r="M1801" s="161">
        <v>0.13513180999999999</v>
      </c>
      <c r="N1801" s="161">
        <v>9.6692752000000007E-3</v>
      </c>
      <c r="O1801" s="161">
        <v>4.3977317E-3</v>
      </c>
      <c r="P1801" s="161">
        <v>0</v>
      </c>
      <c r="Q1801" s="161">
        <v>7.3496702999999997E-2</v>
      </c>
      <c r="R1801" s="161">
        <v>1.2718584999999999E-2</v>
      </c>
      <c r="T1801" s="89">
        <f t="shared" si="342"/>
        <v>3.858446465517241</v>
      </c>
    </row>
    <row r="1802" spans="1:20">
      <c r="A1802" s="29" t="s">
        <v>52</v>
      </c>
      <c r="B1802" s="194" t="s">
        <v>4604</v>
      </c>
      <c r="C1802" s="87">
        <f t="shared" si="338"/>
        <v>5.7530632152500001</v>
      </c>
      <c r="D1802" s="90">
        <f t="shared" si="339"/>
        <v>0.35620000899999998</v>
      </c>
      <c r="E1802" s="90">
        <f t="shared" si="340"/>
        <v>1.2933610330000003</v>
      </c>
      <c r="F1802" s="91">
        <f t="shared" si="341"/>
        <v>0.11752477324999999</v>
      </c>
      <c r="G1802" s="192">
        <v>3.9859773999999999</v>
      </c>
      <c r="H1802" s="161">
        <v>2.8131083000000001E-2</v>
      </c>
      <c r="I1802" s="161">
        <v>1.1994431000000001</v>
      </c>
      <c r="J1802" s="161">
        <v>0.24565587999999999</v>
      </c>
      <c r="K1802" s="161">
        <v>9.6900439000000005E-2</v>
      </c>
      <c r="L1802" s="161">
        <v>1.364369E-2</v>
      </c>
      <c r="M1802" s="161">
        <v>6.5786849999999994E-2</v>
      </c>
      <c r="N1802" s="161">
        <v>4.2601708999999996E-3</v>
      </c>
      <c r="O1802" s="161">
        <v>1.7111387999999999E-3</v>
      </c>
      <c r="P1802" s="161">
        <v>0</v>
      </c>
      <c r="Q1802" s="161">
        <v>0.11069007</v>
      </c>
      <c r="R1802" s="161">
        <v>8.6339355000000003E-4</v>
      </c>
      <c r="T1802" s="89">
        <f t="shared" si="342"/>
        <v>34.361874137931032</v>
      </c>
    </row>
    <row r="1803" spans="1:20">
      <c r="A1803" s="29" t="s">
        <v>52</v>
      </c>
      <c r="B1803" s="194" t="s">
        <v>4605</v>
      </c>
      <c r="C1803" s="87">
        <f t="shared" si="338"/>
        <v>4.5714446302200002</v>
      </c>
      <c r="D1803" s="90">
        <f t="shared" si="339"/>
        <v>0.27616592200000001</v>
      </c>
      <c r="E1803" s="90">
        <f t="shared" si="340"/>
        <v>1.530176097</v>
      </c>
      <c r="F1803" s="91">
        <f t="shared" si="341"/>
        <v>0.11644531122</v>
      </c>
      <c r="G1803" s="192">
        <v>2.6486573</v>
      </c>
      <c r="H1803" s="161">
        <v>2.3604257E-2</v>
      </c>
      <c r="I1803" s="161">
        <v>1.3678919</v>
      </c>
      <c r="J1803" s="161">
        <v>0.19359649000000001</v>
      </c>
      <c r="K1803" s="161">
        <v>7.0853148000000005E-2</v>
      </c>
      <c r="L1803" s="161">
        <v>1.1716284E-2</v>
      </c>
      <c r="M1803" s="161">
        <v>0.13867994</v>
      </c>
      <c r="N1803" s="161">
        <v>4.4319716E-3</v>
      </c>
      <c r="O1803" s="161">
        <v>1.7171218999999999E-3</v>
      </c>
      <c r="P1803" s="161">
        <v>0</v>
      </c>
      <c r="Q1803" s="161">
        <v>0.10955906</v>
      </c>
      <c r="R1803" s="161">
        <v>7.3715772000000005E-4</v>
      </c>
      <c r="T1803" s="89">
        <f t="shared" si="342"/>
        <v>22.833252586206896</v>
      </c>
    </row>
    <row r="1804" spans="1:20">
      <c r="A1804" s="29" t="s">
        <v>52</v>
      </c>
      <c r="B1804" s="194" t="s">
        <v>4606</v>
      </c>
      <c r="C1804" s="87">
        <f t="shared" si="338"/>
        <v>2.52401539343</v>
      </c>
      <c r="D1804" s="90">
        <f t="shared" si="339"/>
        <v>0.16037785559999998</v>
      </c>
      <c r="E1804" s="90">
        <f t="shared" si="340"/>
        <v>1.0325364969999999</v>
      </c>
      <c r="F1804" s="91">
        <f t="shared" si="341"/>
        <v>9.7662440829999989E-2</v>
      </c>
      <c r="G1804" s="192">
        <v>1.2334385999999999</v>
      </c>
      <c r="H1804" s="161">
        <v>1.5880130999999999E-2</v>
      </c>
      <c r="I1804" s="161">
        <v>0.94210008000000001</v>
      </c>
      <c r="J1804" s="161">
        <v>0.11933054999999999</v>
      </c>
      <c r="K1804" s="161">
        <v>3.2805669000000003E-2</v>
      </c>
      <c r="L1804" s="161">
        <v>8.2416365999999994E-3</v>
      </c>
      <c r="M1804" s="161">
        <v>7.4556285999999999E-2</v>
      </c>
      <c r="N1804" s="161">
        <v>3.9386637E-3</v>
      </c>
      <c r="O1804" s="161">
        <v>1.444135E-3</v>
      </c>
      <c r="P1804" s="161">
        <v>0</v>
      </c>
      <c r="Q1804" s="161">
        <v>9.1536699999999999E-2</v>
      </c>
      <c r="R1804" s="161">
        <v>7.4294213000000004E-4</v>
      </c>
      <c r="T1804" s="89">
        <f t="shared" si="342"/>
        <v>10.633091379310343</v>
      </c>
    </row>
    <row r="1805" spans="1:20">
      <c r="A1805" s="29" t="s">
        <v>52</v>
      </c>
      <c r="B1805" s="194" t="s">
        <v>4607</v>
      </c>
      <c r="C1805" s="87">
        <f t="shared" si="338"/>
        <v>6.4619953026000001</v>
      </c>
      <c r="D1805" s="90">
        <f t="shared" si="339"/>
        <v>0.35405503099999996</v>
      </c>
      <c r="E1805" s="90">
        <f t="shared" si="340"/>
        <v>2.3680309830000001</v>
      </c>
      <c r="F1805" s="91">
        <f t="shared" si="341"/>
        <v>0.1612778886</v>
      </c>
      <c r="G1805" s="192">
        <v>3.5786313999999999</v>
      </c>
      <c r="H1805" s="161">
        <v>4.2487033E-2</v>
      </c>
      <c r="I1805" s="161">
        <v>2.1973975000000001</v>
      </c>
      <c r="J1805" s="161">
        <v>0.23467256</v>
      </c>
      <c r="K1805" s="161">
        <v>9.947019E-2</v>
      </c>
      <c r="L1805" s="161">
        <v>1.9912281E-2</v>
      </c>
      <c r="M1805" s="161">
        <v>0.12814645</v>
      </c>
      <c r="N1805" s="161">
        <v>8.9312430999999998E-3</v>
      </c>
      <c r="O1805" s="161">
        <v>3.2026055E-3</v>
      </c>
      <c r="P1805" s="161">
        <v>0</v>
      </c>
      <c r="Q1805" s="161">
        <v>8.4670991000000001E-2</v>
      </c>
      <c r="R1805" s="161">
        <v>6.4473049000000004E-2</v>
      </c>
      <c r="T1805" s="89">
        <f t="shared" si="342"/>
        <v>30.850270689655169</v>
      </c>
    </row>
    <row r="1806" spans="1:20">
      <c r="A1806" s="29" t="s">
        <v>52</v>
      </c>
      <c r="B1806" s="194" t="s">
        <v>4608</v>
      </c>
      <c r="C1806" s="87">
        <f t="shared" si="338"/>
        <v>4.4835946092999999</v>
      </c>
      <c r="D1806" s="90">
        <f t="shared" si="339"/>
        <v>0.27377067199999999</v>
      </c>
      <c r="E1806" s="90">
        <f t="shared" si="340"/>
        <v>1.4922697549999999</v>
      </c>
      <c r="F1806" s="91">
        <f t="shared" si="341"/>
        <v>0.11876028229999999</v>
      </c>
      <c r="G1806" s="192">
        <v>2.5987939</v>
      </c>
      <c r="H1806" s="161">
        <v>4.1288616E-2</v>
      </c>
      <c r="I1806" s="161">
        <v>1.3589822</v>
      </c>
      <c r="J1806" s="161">
        <v>0.19467478999999999</v>
      </c>
      <c r="K1806" s="161">
        <v>6.4990110000000004E-2</v>
      </c>
      <c r="L1806" s="161">
        <v>1.4105772000000001E-2</v>
      </c>
      <c r="M1806" s="161">
        <v>9.1998939000000002E-2</v>
      </c>
      <c r="N1806" s="161">
        <v>5.7895150999999999E-3</v>
      </c>
      <c r="O1806" s="161">
        <v>2.5178772E-3</v>
      </c>
      <c r="P1806" s="161">
        <v>0</v>
      </c>
      <c r="Q1806" s="161">
        <v>9.6176392999999999E-2</v>
      </c>
      <c r="R1806" s="161">
        <v>1.4276497000000001E-2</v>
      </c>
      <c r="T1806" s="89">
        <f t="shared" si="342"/>
        <v>22.40339568965517</v>
      </c>
    </row>
    <row r="1807" spans="1:20">
      <c r="A1807" s="29" t="s">
        <v>52</v>
      </c>
      <c r="B1807" s="194" t="s">
        <v>4609</v>
      </c>
      <c r="C1807" s="87">
        <f t="shared" si="338"/>
        <v>4.8227363333</v>
      </c>
      <c r="D1807" s="90">
        <f t="shared" si="339"/>
        <v>0.304324543</v>
      </c>
      <c r="E1807" s="90">
        <f t="shared" si="340"/>
        <v>1.3539378419999999</v>
      </c>
      <c r="F1807" s="91">
        <f t="shared" si="341"/>
        <v>0.12109584829999999</v>
      </c>
      <c r="G1807" s="192">
        <v>3.0433781</v>
      </c>
      <c r="H1807" s="161">
        <v>3.7669742999999999E-2</v>
      </c>
      <c r="I1807" s="161">
        <v>1.2340494</v>
      </c>
      <c r="J1807" s="161">
        <v>0.21381242</v>
      </c>
      <c r="K1807" s="161">
        <v>7.6271248999999999E-2</v>
      </c>
      <c r="L1807" s="161">
        <v>1.4240874000000001E-2</v>
      </c>
      <c r="M1807" s="161">
        <v>8.2218699000000006E-2</v>
      </c>
      <c r="N1807" s="161">
        <v>5.3579368E-3</v>
      </c>
      <c r="O1807" s="161">
        <v>8.8126214999999994E-3</v>
      </c>
      <c r="P1807" s="161">
        <v>0</v>
      </c>
      <c r="Q1807" s="161">
        <v>0.10322213</v>
      </c>
      <c r="R1807" s="161">
        <v>3.70316E-3</v>
      </c>
      <c r="T1807" s="89">
        <f t="shared" si="342"/>
        <v>26.236018103448274</v>
      </c>
    </row>
    <row r="1808" spans="1:20">
      <c r="A1808" s="29" t="s">
        <v>52</v>
      </c>
      <c r="B1808" s="194" t="s">
        <v>4610</v>
      </c>
      <c r="C1808" s="87">
        <f t="shared" si="338"/>
        <v>4.7645021487000001</v>
      </c>
      <c r="D1808" s="90">
        <f t="shared" si="339"/>
        <v>0.30441904299999994</v>
      </c>
      <c r="E1808" s="90">
        <f t="shared" si="340"/>
        <v>1.4111791929999999</v>
      </c>
      <c r="F1808" s="91">
        <f t="shared" si="341"/>
        <v>0.11781481270000001</v>
      </c>
      <c r="G1808" s="192">
        <v>2.9310890999999999</v>
      </c>
      <c r="H1808" s="161">
        <v>4.0737506999999999E-2</v>
      </c>
      <c r="I1808" s="161">
        <v>1.2868531999999999</v>
      </c>
      <c r="J1808" s="161">
        <v>0.21283426</v>
      </c>
      <c r="K1808" s="161">
        <v>7.5284878999999999E-2</v>
      </c>
      <c r="L1808" s="161">
        <v>1.6299904E-2</v>
      </c>
      <c r="M1808" s="161">
        <v>8.3588486000000004E-2</v>
      </c>
      <c r="N1808" s="161">
        <v>6.2811044000000002E-3</v>
      </c>
      <c r="O1808" s="161">
        <v>7.0666931000000002E-3</v>
      </c>
      <c r="P1808" s="161">
        <v>0</v>
      </c>
      <c r="Q1808" s="161">
        <v>0.10009393</v>
      </c>
      <c r="R1808" s="161">
        <v>4.3730851999999997E-3</v>
      </c>
      <c r="T1808" s="89">
        <f t="shared" si="342"/>
        <v>25.268009482758618</v>
      </c>
    </row>
    <row r="1809" spans="1:20">
      <c r="A1809" s="29" t="s">
        <v>52</v>
      </c>
      <c r="B1809" s="194" t="s">
        <v>4611</v>
      </c>
      <c r="C1809" s="87">
        <f t="shared" si="338"/>
        <v>4.597599066E-2</v>
      </c>
      <c r="D1809" s="90">
        <f t="shared" si="339"/>
        <v>2.4829314399999998E-3</v>
      </c>
      <c r="E1809" s="90">
        <f t="shared" si="340"/>
        <v>3.3658226419999999E-2</v>
      </c>
      <c r="F1809" s="91">
        <f t="shared" si="341"/>
        <v>1.8001968000000001E-3</v>
      </c>
      <c r="G1809" s="192">
        <v>8.0346359999999995E-3</v>
      </c>
      <c r="H1809" s="161">
        <v>3.7287471999999998E-4</v>
      </c>
      <c r="I1809" s="161">
        <v>3.0859561000000001E-2</v>
      </c>
      <c r="J1809" s="161">
        <v>1.8427606999999999E-3</v>
      </c>
      <c r="K1809" s="161">
        <v>2.8537610999999999E-4</v>
      </c>
      <c r="L1809" s="161">
        <v>3.5479462999999999E-4</v>
      </c>
      <c r="M1809" s="161">
        <v>2.4257907E-3</v>
      </c>
      <c r="N1809" s="161">
        <v>1.7357599000000001E-4</v>
      </c>
      <c r="O1809" s="161">
        <v>7.8944969999999995E-5</v>
      </c>
      <c r="P1809" s="161">
        <v>0</v>
      </c>
      <c r="Q1809" s="161">
        <v>1.3193607999999999E-3</v>
      </c>
      <c r="R1809" s="161">
        <v>2.2831503999999999E-4</v>
      </c>
      <c r="T1809" s="89">
        <f t="shared" si="342"/>
        <v>6.9264103448275854E-2</v>
      </c>
    </row>
    <row r="1810" spans="1:20">
      <c r="A1810" s="29" t="s">
        <v>52</v>
      </c>
      <c r="B1810" s="194" t="s">
        <v>4612</v>
      </c>
      <c r="C1810" s="87">
        <f t="shared" si="338"/>
        <v>0.10327492376</v>
      </c>
      <c r="D1810" s="90">
        <f t="shared" si="339"/>
        <v>6.3942507800000001E-3</v>
      </c>
      <c r="E1810" s="90">
        <f t="shared" si="340"/>
        <v>2.3217503319999999E-2</v>
      </c>
      <c r="F1810" s="91">
        <f t="shared" si="341"/>
        <v>2.1097216599999997E-3</v>
      </c>
      <c r="G1810" s="192">
        <v>7.1553448000000006E-2</v>
      </c>
      <c r="H1810" s="161">
        <v>5.0498931999999998E-4</v>
      </c>
      <c r="I1810" s="161">
        <v>2.1531555000000001E-2</v>
      </c>
      <c r="J1810" s="161">
        <v>4.4098406999999997E-3</v>
      </c>
      <c r="K1810" s="161">
        <v>1.7394882E-3</v>
      </c>
      <c r="L1810" s="161">
        <v>2.4492188E-4</v>
      </c>
      <c r="M1810" s="161">
        <v>1.1809590000000001E-3</v>
      </c>
      <c r="N1810" s="161">
        <v>7.6475574999999995E-5</v>
      </c>
      <c r="O1810" s="161">
        <v>3.0717153999999999E-5</v>
      </c>
      <c r="P1810" s="161">
        <v>0</v>
      </c>
      <c r="Q1810" s="161">
        <v>1.9870298999999998E-3</v>
      </c>
      <c r="R1810" s="161">
        <v>1.5499031E-5</v>
      </c>
      <c r="T1810" s="89">
        <f t="shared" si="342"/>
        <v>0.61684006896551724</v>
      </c>
    </row>
    <row r="1811" spans="1:20">
      <c r="A1811" s="29" t="s">
        <v>52</v>
      </c>
      <c r="B1811" s="194" t="s">
        <v>4613</v>
      </c>
      <c r="C1811" s="87">
        <f t="shared" si="338"/>
        <v>8.2063343393000004E-2</v>
      </c>
      <c r="D1811" s="90">
        <f t="shared" si="339"/>
        <v>4.9575353600000002E-3</v>
      </c>
      <c r="E1811" s="90">
        <f t="shared" si="340"/>
        <v>2.7468640119999999E-2</v>
      </c>
      <c r="F1811" s="91">
        <f t="shared" si="341"/>
        <v>2.090343913E-3</v>
      </c>
      <c r="G1811" s="192">
        <v>4.7546824000000001E-2</v>
      </c>
      <c r="H1811" s="161">
        <v>4.2372691999999998E-4</v>
      </c>
      <c r="I1811" s="161">
        <v>2.4555429E-2</v>
      </c>
      <c r="J1811" s="161">
        <v>3.4753073000000001E-3</v>
      </c>
      <c r="K1811" s="161">
        <v>1.2719056E-3</v>
      </c>
      <c r="L1811" s="161">
        <v>2.1032245999999999E-4</v>
      </c>
      <c r="M1811" s="161">
        <v>2.4894842000000002E-3</v>
      </c>
      <c r="N1811" s="161">
        <v>7.9559621000000001E-5</v>
      </c>
      <c r="O1811" s="161">
        <v>3.0824558000000001E-5</v>
      </c>
      <c r="P1811" s="161">
        <v>0</v>
      </c>
      <c r="Q1811" s="161">
        <v>1.9667268000000001E-3</v>
      </c>
      <c r="R1811" s="161">
        <v>1.3232934E-5</v>
      </c>
      <c r="T1811" s="89">
        <f t="shared" si="342"/>
        <v>0.40988641379310342</v>
      </c>
    </row>
    <row r="1812" spans="1:20">
      <c r="A1812" s="29" t="s">
        <v>52</v>
      </c>
      <c r="B1812" s="194" t="s">
        <v>4614</v>
      </c>
      <c r="C1812" s="87">
        <f t="shared" si="338"/>
        <v>4.5309339549000002E-2</v>
      </c>
      <c r="D1812" s="90">
        <f t="shared" si="339"/>
        <v>2.8789899000000001E-3</v>
      </c>
      <c r="E1812" s="90">
        <f t="shared" si="340"/>
        <v>1.8535365579999998E-2</v>
      </c>
      <c r="F1812" s="91">
        <f t="shared" si="341"/>
        <v>1.7531670690000001E-3</v>
      </c>
      <c r="G1812" s="192">
        <v>2.2141817000000001E-2</v>
      </c>
      <c r="H1812" s="161">
        <v>2.8506887999999998E-4</v>
      </c>
      <c r="I1812" s="161">
        <v>1.6911915E-2</v>
      </c>
      <c r="J1812" s="161">
        <v>2.1421376999999999E-3</v>
      </c>
      <c r="K1812" s="161">
        <v>5.8890416999999998E-4</v>
      </c>
      <c r="L1812" s="161">
        <v>1.4794803E-4</v>
      </c>
      <c r="M1812" s="161">
        <v>1.3383817000000001E-3</v>
      </c>
      <c r="N1812" s="161">
        <v>7.0704106000000003E-5</v>
      </c>
      <c r="O1812" s="161">
        <v>2.5924091E-5</v>
      </c>
      <c r="P1812" s="161">
        <v>0</v>
      </c>
      <c r="Q1812" s="161">
        <v>1.6432021000000001E-3</v>
      </c>
      <c r="R1812" s="161">
        <v>1.3336771999999999E-5</v>
      </c>
      <c r="T1812" s="89">
        <f t="shared" si="342"/>
        <v>0.19087773275862069</v>
      </c>
    </row>
    <row r="1813" spans="1:20">
      <c r="A1813" s="29" t="s">
        <v>52</v>
      </c>
      <c r="B1813" s="194" t="s">
        <v>4615</v>
      </c>
      <c r="C1813" s="87">
        <f t="shared" si="338"/>
        <v>0.11600117283</v>
      </c>
      <c r="D1813" s="90">
        <f t="shared" si="339"/>
        <v>6.3557455799999997E-3</v>
      </c>
      <c r="E1813" s="90">
        <f t="shared" si="340"/>
        <v>4.2509218580000001E-2</v>
      </c>
      <c r="F1813" s="91">
        <f t="shared" si="341"/>
        <v>2.8951466700000003E-3</v>
      </c>
      <c r="G1813" s="192">
        <v>6.4241062000000002E-2</v>
      </c>
      <c r="H1813" s="161">
        <v>7.6269718000000005E-4</v>
      </c>
      <c r="I1813" s="161">
        <v>3.9446126999999997E-2</v>
      </c>
      <c r="J1813" s="161">
        <v>4.2126758999999998E-3</v>
      </c>
      <c r="K1813" s="161">
        <v>1.7856185000000001E-3</v>
      </c>
      <c r="L1813" s="161">
        <v>3.5745117999999999E-4</v>
      </c>
      <c r="M1813" s="161">
        <v>2.3003944E-3</v>
      </c>
      <c r="N1813" s="161">
        <v>1.6032736000000001E-4</v>
      </c>
      <c r="O1813" s="161">
        <v>5.7490910000000003E-5</v>
      </c>
      <c r="P1813" s="161">
        <v>0</v>
      </c>
      <c r="Q1813" s="161">
        <v>1.5199537999999999E-3</v>
      </c>
      <c r="R1813" s="161">
        <v>1.1573746000000001E-3</v>
      </c>
      <c r="T1813" s="89">
        <f t="shared" si="342"/>
        <v>0.55380225862068966</v>
      </c>
    </row>
    <row r="1814" spans="1:20">
      <c r="A1814" s="29" t="s">
        <v>52</v>
      </c>
      <c r="B1814" s="194" t="s">
        <v>4616</v>
      </c>
      <c r="C1814" s="87">
        <f t="shared" si="338"/>
        <v>8.0486319081999991E-2</v>
      </c>
      <c r="D1814" s="90">
        <f t="shared" si="339"/>
        <v>4.9145375399999996E-3</v>
      </c>
      <c r="E1814" s="90">
        <f t="shared" si="340"/>
        <v>2.6788170930000001E-2</v>
      </c>
      <c r="F1814" s="91">
        <f t="shared" si="341"/>
        <v>2.1319006120000001E-3</v>
      </c>
      <c r="G1814" s="192">
        <v>4.6651709999999999E-2</v>
      </c>
      <c r="H1814" s="161">
        <v>7.4118402999999997E-4</v>
      </c>
      <c r="I1814" s="161">
        <v>2.4395487E-2</v>
      </c>
      <c r="J1814" s="161">
        <v>3.4946641999999998E-3</v>
      </c>
      <c r="K1814" s="161">
        <v>1.1666565E-3</v>
      </c>
      <c r="L1814" s="161">
        <v>2.5321684000000001E-4</v>
      </c>
      <c r="M1814" s="161">
        <v>1.6514998999999999E-3</v>
      </c>
      <c r="N1814" s="161">
        <v>1.0392928000000001E-4</v>
      </c>
      <c r="O1814" s="161">
        <v>4.5199152000000001E-5</v>
      </c>
      <c r="P1814" s="161">
        <v>0</v>
      </c>
      <c r="Q1814" s="161">
        <v>1.7264906E-3</v>
      </c>
      <c r="R1814" s="161">
        <v>2.5628157999999998E-4</v>
      </c>
      <c r="T1814" s="89">
        <f t="shared" si="342"/>
        <v>0.40216991379310341</v>
      </c>
    </row>
    <row r="1815" spans="1:20">
      <c r="A1815" s="29" t="s">
        <v>52</v>
      </c>
      <c r="B1815" s="194" t="s">
        <v>4617</v>
      </c>
      <c r="C1815" s="87">
        <f t="shared" si="338"/>
        <v>8.6574354554000005E-2</v>
      </c>
      <c r="D1815" s="90">
        <f t="shared" si="339"/>
        <v>5.4630188999999999E-3</v>
      </c>
      <c r="E1815" s="90">
        <f t="shared" si="340"/>
        <v>2.4304935499999999E-2</v>
      </c>
      <c r="F1815" s="91">
        <f t="shared" si="341"/>
        <v>2.173827154E-3</v>
      </c>
      <c r="G1815" s="192">
        <v>5.4632572999999997E-2</v>
      </c>
      <c r="H1815" s="161">
        <v>6.7622060000000004E-4</v>
      </c>
      <c r="I1815" s="161">
        <v>2.2152782999999999E-2</v>
      </c>
      <c r="J1815" s="161">
        <v>3.8382093000000001E-3</v>
      </c>
      <c r="K1815" s="161">
        <v>1.3691675000000001E-3</v>
      </c>
      <c r="L1815" s="161">
        <v>2.5564210000000002E-4</v>
      </c>
      <c r="M1815" s="161">
        <v>1.4759319000000001E-3</v>
      </c>
      <c r="N1815" s="161">
        <v>9.6181893999999998E-5</v>
      </c>
      <c r="O1815" s="161">
        <v>1.5819795E-4</v>
      </c>
      <c r="P1815" s="161">
        <v>0</v>
      </c>
      <c r="Q1815" s="161">
        <v>1.8529708000000001E-3</v>
      </c>
      <c r="R1815" s="161">
        <v>6.647651E-5</v>
      </c>
      <c r="T1815" s="89">
        <f t="shared" si="342"/>
        <v>0.47097045689655165</v>
      </c>
    </row>
    <row r="1816" spans="1:20">
      <c r="A1816" s="29" t="s">
        <v>52</v>
      </c>
      <c r="B1816" s="194" t="s">
        <v>4618</v>
      </c>
      <c r="C1816" s="87">
        <f t="shared" si="338"/>
        <v>8.5528972933999997E-2</v>
      </c>
      <c r="D1816" s="90">
        <f t="shared" si="339"/>
        <v>5.4647153499999997E-3</v>
      </c>
      <c r="E1816" s="90">
        <f t="shared" si="340"/>
        <v>2.5332490319999998E-2</v>
      </c>
      <c r="F1816" s="91">
        <f t="shared" si="341"/>
        <v>2.1149282639999997E-3</v>
      </c>
      <c r="G1816" s="192">
        <v>5.2616838999999999E-2</v>
      </c>
      <c r="H1816" s="161">
        <v>7.3129092000000001E-4</v>
      </c>
      <c r="I1816" s="161">
        <v>2.3100677999999999E-2</v>
      </c>
      <c r="J1816" s="161">
        <v>3.8206501000000001E-3</v>
      </c>
      <c r="K1816" s="161">
        <v>1.3514608999999999E-3</v>
      </c>
      <c r="L1816" s="161">
        <v>2.9260434999999998E-4</v>
      </c>
      <c r="M1816" s="161">
        <v>1.5005214E-3</v>
      </c>
      <c r="N1816" s="161">
        <v>1.1275394999999999E-4</v>
      </c>
      <c r="O1816" s="161">
        <v>1.2685628E-4</v>
      </c>
      <c r="P1816" s="161">
        <v>0</v>
      </c>
      <c r="Q1816" s="161">
        <v>1.7968155E-3</v>
      </c>
      <c r="R1816" s="161">
        <v>7.8502533999999996E-5</v>
      </c>
      <c r="T1816" s="89">
        <f t="shared" si="342"/>
        <v>0.4535934396551724</v>
      </c>
    </row>
    <row r="1817" spans="1:20">
      <c r="A1817" s="29" t="s">
        <v>52</v>
      </c>
      <c r="B1817" s="194" t="s">
        <v>4619</v>
      </c>
      <c r="C1817" s="87">
        <f t="shared" si="338"/>
        <v>0.39321728829999997</v>
      </c>
      <c r="D1817" s="90">
        <f t="shared" si="339"/>
        <v>2.8714646400000002E-2</v>
      </c>
      <c r="E1817" s="90">
        <f t="shared" si="340"/>
        <v>0.16384247299999999</v>
      </c>
      <c r="F1817" s="91">
        <f t="shared" si="341"/>
        <v>6.0491078899999995E-2</v>
      </c>
      <c r="G1817" s="192">
        <v>0.14016909</v>
      </c>
      <c r="H1817" s="161">
        <v>1.3334129E-2</v>
      </c>
      <c r="I1817" s="161">
        <v>0.14021359</v>
      </c>
      <c r="J1817" s="161">
        <v>1.4749727000000001E-2</v>
      </c>
      <c r="K1817" s="161">
        <v>5.5962816E-3</v>
      </c>
      <c r="L1817" s="161">
        <v>8.3686378000000002E-3</v>
      </c>
      <c r="M1817" s="161">
        <v>1.0294754E-2</v>
      </c>
      <c r="N1817" s="161">
        <v>1.5179701E-2</v>
      </c>
      <c r="O1817" s="161">
        <v>3.5230808999999999E-3</v>
      </c>
      <c r="P1817" s="161">
        <v>0</v>
      </c>
      <c r="Q1817" s="161">
        <v>1.1573725E-2</v>
      </c>
      <c r="R1817" s="161">
        <v>3.0214571999999999E-2</v>
      </c>
      <c r="T1817" s="89">
        <f t="shared" si="342"/>
        <v>1.208354224137931</v>
      </c>
    </row>
    <row r="1818" spans="1:20">
      <c r="A1818" s="29" t="s">
        <v>52</v>
      </c>
      <c r="B1818" s="194" t="s">
        <v>4620</v>
      </c>
      <c r="C1818" s="87">
        <f t="shared" si="338"/>
        <v>0.53957437410000009</v>
      </c>
      <c r="D1818" s="90">
        <f t="shared" si="339"/>
        <v>4.5680839100000002E-2</v>
      </c>
      <c r="E1818" s="90">
        <f t="shared" si="340"/>
        <v>0.206660331</v>
      </c>
      <c r="F1818" s="91">
        <f t="shared" si="341"/>
        <v>7.9341583999999993E-2</v>
      </c>
      <c r="G1818" s="192">
        <v>0.20789162</v>
      </c>
      <c r="H1818" s="161">
        <v>2.4104863000000001E-2</v>
      </c>
      <c r="I1818" s="161">
        <v>0.16746554</v>
      </c>
      <c r="J1818" s="161">
        <v>2.1887426000000001E-2</v>
      </c>
      <c r="K1818" s="161">
        <v>9.9208911000000007E-3</v>
      </c>
      <c r="L1818" s="161">
        <v>1.3872522E-2</v>
      </c>
      <c r="M1818" s="161">
        <v>1.5089928000000001E-2</v>
      </c>
      <c r="N1818" s="161">
        <v>2.3550048000000001E-2</v>
      </c>
      <c r="O1818" s="161">
        <v>7.888005E-3</v>
      </c>
      <c r="P1818" s="161">
        <v>0</v>
      </c>
      <c r="Q1818" s="161">
        <v>1.381393E-2</v>
      </c>
      <c r="R1818" s="161">
        <v>3.4089600999999997E-2</v>
      </c>
      <c r="T1818" s="89">
        <f t="shared" si="342"/>
        <v>1.7921691379310345</v>
      </c>
    </row>
    <row r="1819" spans="1:20">
      <c r="A1819" s="29" t="s">
        <v>52</v>
      </c>
      <c r="B1819" s="194" t="s">
        <v>4621</v>
      </c>
      <c r="C1819" s="87">
        <f t="shared" si="338"/>
        <v>3.037705812</v>
      </c>
      <c r="D1819" s="90">
        <f t="shared" si="339"/>
        <v>0.214159245</v>
      </c>
      <c r="E1819" s="90">
        <f t="shared" si="340"/>
        <v>0.88143671700000004</v>
      </c>
      <c r="F1819" s="91">
        <f t="shared" si="341"/>
        <v>0.10217035000000001</v>
      </c>
      <c r="G1819" s="192">
        <v>1.8399395000000001</v>
      </c>
      <c r="H1819" s="161">
        <v>3.5169446E-2</v>
      </c>
      <c r="I1819" s="161">
        <v>0.79106739000000004</v>
      </c>
      <c r="J1819" s="161">
        <v>0.13877489000000001</v>
      </c>
      <c r="K1819" s="161">
        <v>5.7046449999999999E-2</v>
      </c>
      <c r="L1819" s="161">
        <v>1.8337905000000002E-2</v>
      </c>
      <c r="M1819" s="161">
        <v>5.5199880999999999E-2</v>
      </c>
      <c r="N1819" s="161">
        <v>6.1284349999999998E-3</v>
      </c>
      <c r="O1819" s="161">
        <v>1.3118809E-2</v>
      </c>
      <c r="P1819" s="161">
        <v>0</v>
      </c>
      <c r="Q1819" s="161">
        <v>6.2298948999999999E-2</v>
      </c>
      <c r="R1819" s="161">
        <v>2.0624157000000001E-2</v>
      </c>
      <c r="T1819" s="89">
        <f t="shared" si="342"/>
        <v>15.861547413793103</v>
      </c>
    </row>
    <row r="1820" spans="1:20">
      <c r="A1820" s="29" t="s">
        <v>52</v>
      </c>
      <c r="B1820" s="194" t="s">
        <v>4622</v>
      </c>
      <c r="C1820" s="87">
        <f t="shared" si="338"/>
        <v>0.17939487331000001</v>
      </c>
      <c r="D1820" s="90">
        <f t="shared" si="339"/>
        <v>1.2052933600000001E-2</v>
      </c>
      <c r="E1820" s="90">
        <f t="shared" si="340"/>
        <v>3.5549310959999997E-2</v>
      </c>
      <c r="F1820" s="91">
        <f t="shared" si="341"/>
        <v>6.5123287500000009E-3</v>
      </c>
      <c r="G1820" s="192">
        <v>0.12528030000000001</v>
      </c>
      <c r="H1820" s="161">
        <v>4.3249888000000004E-3</v>
      </c>
      <c r="I1820" s="161">
        <v>3.0524771999999999E-2</v>
      </c>
      <c r="J1820" s="161">
        <v>8.7162742000000005E-3</v>
      </c>
      <c r="K1820" s="161">
        <v>1.9665035999999999E-3</v>
      </c>
      <c r="L1820" s="161">
        <v>1.3701557999999999E-3</v>
      </c>
      <c r="M1820" s="161">
        <v>6.9955015999999997E-4</v>
      </c>
      <c r="N1820" s="161">
        <v>8.9646395000000001E-4</v>
      </c>
      <c r="O1820" s="161">
        <v>4.3534897999999999E-4</v>
      </c>
      <c r="P1820" s="161">
        <v>0</v>
      </c>
      <c r="Q1820" s="161">
        <v>4.4531437000000004E-3</v>
      </c>
      <c r="R1820" s="161">
        <v>7.2737211999999996E-4</v>
      </c>
      <c r="T1820" s="89">
        <f t="shared" si="342"/>
        <v>1.0800025862068965</v>
      </c>
    </row>
    <row r="1821" spans="1:20">
      <c r="A1821" s="29" t="s">
        <v>52</v>
      </c>
      <c r="B1821" s="194" t="s">
        <v>4623</v>
      </c>
      <c r="C1821" s="87">
        <f t="shared" si="338"/>
        <v>1.3773036253000002</v>
      </c>
      <c r="D1821" s="90">
        <f t="shared" si="339"/>
        <v>9.5888828999999995E-2</v>
      </c>
      <c r="E1821" s="90">
        <f t="shared" si="340"/>
        <v>0.32300965859999997</v>
      </c>
      <c r="F1821" s="91">
        <f t="shared" si="341"/>
        <v>6.1476587700000002E-2</v>
      </c>
      <c r="G1821" s="192">
        <v>0.89692855000000005</v>
      </c>
      <c r="H1821" s="161">
        <v>2.9389822999999999E-2</v>
      </c>
      <c r="I1821" s="161">
        <v>0.28945591999999998</v>
      </c>
      <c r="J1821" s="161">
        <v>6.7400131000000002E-2</v>
      </c>
      <c r="K1821" s="161">
        <v>1.8237379000000001E-2</v>
      </c>
      <c r="L1821" s="161">
        <v>1.0251319E-2</v>
      </c>
      <c r="M1821" s="161">
        <v>4.1639156E-3</v>
      </c>
      <c r="N1821" s="161">
        <v>6.8412593999999998E-3</v>
      </c>
      <c r="O1821" s="161">
        <v>3.3398999999999998E-3</v>
      </c>
      <c r="P1821" s="161">
        <v>0</v>
      </c>
      <c r="Q1821" s="161">
        <v>4.4520999999999998E-2</v>
      </c>
      <c r="R1821" s="161">
        <v>6.7744283000000004E-3</v>
      </c>
      <c r="T1821" s="89">
        <f t="shared" si="342"/>
        <v>7.7321426724137927</v>
      </c>
    </row>
    <row r="1822" spans="1:20">
      <c r="A1822" s="29" t="s">
        <v>52</v>
      </c>
      <c r="B1822" s="194" t="s">
        <v>4624</v>
      </c>
      <c r="C1822" s="87">
        <f t="shared" si="338"/>
        <v>0.26613615352999997</v>
      </c>
      <c r="D1822" s="90">
        <f t="shared" si="339"/>
        <v>5.7362837E-2</v>
      </c>
      <c r="E1822" s="90">
        <f t="shared" si="340"/>
        <v>6.6720936499999994E-2</v>
      </c>
      <c r="F1822" s="91">
        <f t="shared" si="341"/>
        <v>4.0412240030000005E-2</v>
      </c>
      <c r="G1822" s="192">
        <v>0.10164014</v>
      </c>
      <c r="H1822" s="161">
        <v>5.6784660000000001E-3</v>
      </c>
      <c r="I1822" s="161">
        <v>5.4140388999999997E-2</v>
      </c>
      <c r="J1822" s="161">
        <v>1.4665841000000001E-2</v>
      </c>
      <c r="K1822" s="161">
        <v>2.785021E-2</v>
      </c>
      <c r="L1822" s="161">
        <v>1.4846786000000001E-2</v>
      </c>
      <c r="M1822" s="161">
        <v>6.9020814999999998E-3</v>
      </c>
      <c r="N1822" s="161">
        <v>3.4126145000000002E-3</v>
      </c>
      <c r="O1822" s="161">
        <v>8.8552903000000001E-4</v>
      </c>
      <c r="P1822" s="161">
        <v>0</v>
      </c>
      <c r="Q1822" s="161">
        <v>5.1803704999999999E-3</v>
      </c>
      <c r="R1822" s="161">
        <v>3.0933726000000002E-2</v>
      </c>
      <c r="T1822" s="89">
        <f t="shared" si="342"/>
        <v>0.87620810344827582</v>
      </c>
    </row>
    <row r="1823" spans="1:20">
      <c r="A1823" s="29" t="s">
        <v>52</v>
      </c>
      <c r="B1823" s="194" t="s">
        <v>4625</v>
      </c>
      <c r="C1823" s="87">
        <f t="shared" si="338"/>
        <v>0.70765939899999997</v>
      </c>
      <c r="D1823" s="90">
        <f t="shared" si="339"/>
        <v>3.1255381200000001E-2</v>
      </c>
      <c r="E1823" s="90">
        <f t="shared" si="340"/>
        <v>0.31014433680000003</v>
      </c>
      <c r="F1823" s="91">
        <f t="shared" si="341"/>
        <v>0.25081409099999996</v>
      </c>
      <c r="G1823" s="192">
        <v>0.11544559</v>
      </c>
      <c r="H1823" s="161">
        <v>9.9185690000000003E-3</v>
      </c>
      <c r="I1823" s="161">
        <v>0.29640165000000002</v>
      </c>
      <c r="J1823" s="161">
        <v>1.8272142000000002E-2</v>
      </c>
      <c r="K1823" s="161">
        <v>6.9762037999999997E-3</v>
      </c>
      <c r="L1823" s="161">
        <v>6.0070354000000001E-3</v>
      </c>
      <c r="M1823" s="161">
        <v>3.8241178E-3</v>
      </c>
      <c r="N1823" s="161">
        <v>5.5147141999999996E-3</v>
      </c>
      <c r="O1823" s="161">
        <v>1.1832268E-3</v>
      </c>
      <c r="P1823" s="161">
        <v>0</v>
      </c>
      <c r="Q1823" s="161">
        <v>0.10902705</v>
      </c>
      <c r="R1823" s="161">
        <v>0.13508909999999999</v>
      </c>
      <c r="T1823" s="89">
        <f t="shared" si="342"/>
        <v>0.99522060344827579</v>
      </c>
    </row>
    <row r="1824" spans="1:20">
      <c r="A1824" s="29" t="s">
        <v>52</v>
      </c>
      <c r="B1824" s="194" t="s">
        <v>4626</v>
      </c>
      <c r="C1824" s="87">
        <f t="shared" si="338"/>
        <v>3.5509790685000002</v>
      </c>
      <c r="D1824" s="90">
        <f t="shared" si="339"/>
        <v>0.15683704000000001</v>
      </c>
      <c r="E1824" s="90">
        <f t="shared" si="340"/>
        <v>1.556279819</v>
      </c>
      <c r="F1824" s="91">
        <f t="shared" si="341"/>
        <v>1.2585653194999999</v>
      </c>
      <c r="G1824" s="192">
        <v>0.57929688999999995</v>
      </c>
      <c r="H1824" s="161">
        <v>4.9770597E-2</v>
      </c>
      <c r="I1824" s="161">
        <v>1.4873201</v>
      </c>
      <c r="J1824" s="161">
        <v>9.1688169999999999E-2</v>
      </c>
      <c r="K1824" s="161">
        <v>3.5006040000000002E-2</v>
      </c>
      <c r="L1824" s="161">
        <v>3.0142829999999999E-2</v>
      </c>
      <c r="M1824" s="161">
        <v>1.9189121999999999E-2</v>
      </c>
      <c r="N1824" s="161">
        <v>2.7672400999999999E-2</v>
      </c>
      <c r="O1824" s="161">
        <v>5.9373385000000001E-3</v>
      </c>
      <c r="P1824" s="161">
        <v>0</v>
      </c>
      <c r="Q1824" s="161">
        <v>0.54708913999999997</v>
      </c>
      <c r="R1824" s="161">
        <v>0.67786643999999996</v>
      </c>
      <c r="T1824" s="89">
        <f t="shared" si="342"/>
        <v>4.9939387068965511</v>
      </c>
    </row>
    <row r="1825" spans="1:20">
      <c r="A1825" s="29" t="s">
        <v>52</v>
      </c>
      <c r="B1825" s="194" t="s">
        <v>4627</v>
      </c>
      <c r="C1825" s="87">
        <f t="shared" si="338"/>
        <v>4.3905961060000003</v>
      </c>
      <c r="D1825" s="90">
        <f t="shared" si="339"/>
        <v>0.26594737800000001</v>
      </c>
      <c r="E1825" s="90">
        <f t="shared" si="340"/>
        <v>1.823072442</v>
      </c>
      <c r="F1825" s="91">
        <f t="shared" si="341"/>
        <v>1.294825586</v>
      </c>
      <c r="G1825" s="192">
        <v>1.0067507</v>
      </c>
      <c r="H1825" s="161">
        <v>0.18793338000000001</v>
      </c>
      <c r="I1825" s="161">
        <v>1.5796405</v>
      </c>
      <c r="J1825" s="161">
        <v>0.14610329</v>
      </c>
      <c r="K1825" s="161">
        <v>7.1549745999999997E-2</v>
      </c>
      <c r="L1825" s="161">
        <v>4.8294341999999997E-2</v>
      </c>
      <c r="M1825" s="161">
        <v>5.5498562000000001E-2</v>
      </c>
      <c r="N1825" s="161">
        <v>3.0371288E-2</v>
      </c>
      <c r="O1825" s="161">
        <v>1.1753018E-2</v>
      </c>
      <c r="P1825" s="161">
        <v>0</v>
      </c>
      <c r="Q1825" s="161">
        <v>0.55819417000000005</v>
      </c>
      <c r="R1825" s="161">
        <v>0.69450710999999998</v>
      </c>
      <c r="T1825" s="89">
        <f t="shared" si="342"/>
        <v>8.6788853448275862</v>
      </c>
    </row>
    <row r="1826" spans="1:20">
      <c r="A1826" s="29" t="s">
        <v>52</v>
      </c>
      <c r="B1826" s="194" t="s">
        <v>4628</v>
      </c>
      <c r="C1826" s="87">
        <f t="shared" si="338"/>
        <v>1.5348525828000001</v>
      </c>
      <c r="D1826" s="90">
        <f t="shared" si="339"/>
        <v>5.9301655699999997E-2</v>
      </c>
      <c r="E1826" s="90">
        <f t="shared" si="340"/>
        <v>0.68070959850000001</v>
      </c>
      <c r="F1826" s="91">
        <f t="shared" si="341"/>
        <v>0.55631542860000005</v>
      </c>
      <c r="G1826" s="192">
        <v>0.23852590000000001</v>
      </c>
      <c r="H1826" s="161">
        <v>1.9030848E-2</v>
      </c>
      <c r="I1826" s="161">
        <v>0.65497897000000005</v>
      </c>
      <c r="J1826" s="161">
        <v>3.7396655000000001E-2</v>
      </c>
      <c r="K1826" s="161">
        <v>9.7684907000000001E-3</v>
      </c>
      <c r="L1826" s="161">
        <v>1.213651E-2</v>
      </c>
      <c r="M1826" s="161">
        <v>6.6997805000000004E-3</v>
      </c>
      <c r="N1826" s="161">
        <v>1.1948179999999999E-2</v>
      </c>
      <c r="O1826" s="161">
        <v>2.1665386000000002E-3</v>
      </c>
      <c r="P1826" s="161">
        <v>0</v>
      </c>
      <c r="Q1826" s="161">
        <v>0.24214927</v>
      </c>
      <c r="R1826" s="161">
        <v>0.30005144</v>
      </c>
      <c r="T1826" s="89">
        <f t="shared" si="342"/>
        <v>2.0562577586206898</v>
      </c>
    </row>
    <row r="1827" spans="1:20">
      <c r="A1827" s="29" t="s">
        <v>52</v>
      </c>
      <c r="B1827" s="194" t="s">
        <v>4629</v>
      </c>
      <c r="C1827" s="87">
        <f t="shared" si="338"/>
        <v>0.40254739419999996</v>
      </c>
      <c r="D1827" s="90">
        <f t="shared" si="339"/>
        <v>5.0383384000000003E-2</v>
      </c>
      <c r="E1827" s="90">
        <f t="shared" si="340"/>
        <v>0.1535291114</v>
      </c>
      <c r="F1827" s="91">
        <f t="shared" si="341"/>
        <v>4.95201688E-2</v>
      </c>
      <c r="G1827" s="192">
        <v>0.14911473</v>
      </c>
      <c r="H1827" s="161">
        <v>1.7974140999999999E-2</v>
      </c>
      <c r="I1827" s="161">
        <v>0.12778408999999999</v>
      </c>
      <c r="J1827" s="161">
        <v>2.772026E-2</v>
      </c>
      <c r="K1827" s="161">
        <v>1.1758541000000001E-2</v>
      </c>
      <c r="L1827" s="161">
        <v>1.0904583000000001E-2</v>
      </c>
      <c r="M1827" s="161">
        <v>7.7708804000000001E-3</v>
      </c>
      <c r="N1827" s="161">
        <v>1.7237079999999998E-2</v>
      </c>
      <c r="O1827" s="161">
        <v>6.6119226000000003E-3</v>
      </c>
      <c r="P1827" s="161">
        <v>0</v>
      </c>
      <c r="Q1827" s="161">
        <v>4.7717122000000001E-3</v>
      </c>
      <c r="R1827" s="161">
        <v>2.0899454000000001E-2</v>
      </c>
      <c r="T1827" s="89">
        <f t="shared" si="342"/>
        <v>1.2854718103448275</v>
      </c>
    </row>
    <row r="1828" spans="1:20">
      <c r="A1828" s="29" t="s">
        <v>52</v>
      </c>
      <c r="B1828" s="194" t="s">
        <v>4630</v>
      </c>
      <c r="C1828" s="87">
        <f t="shared" si="338"/>
        <v>0.35185259499999999</v>
      </c>
      <c r="D1828" s="90">
        <f t="shared" si="339"/>
        <v>4.1601651699999999E-2</v>
      </c>
      <c r="E1828" s="90">
        <f t="shared" si="340"/>
        <v>0.15518552620000001</v>
      </c>
      <c r="F1828" s="91">
        <f t="shared" si="341"/>
        <v>4.3938957099999995E-2</v>
      </c>
      <c r="G1828" s="192">
        <v>0.11112646</v>
      </c>
      <c r="H1828" s="161">
        <v>1.4377618E-2</v>
      </c>
      <c r="I1828" s="161">
        <v>0.13453587</v>
      </c>
      <c r="J1828" s="161">
        <v>1.9770579999999999E-2</v>
      </c>
      <c r="K1828" s="161">
        <v>9.3155766999999997E-3</v>
      </c>
      <c r="L1828" s="161">
        <v>1.2515495E-2</v>
      </c>
      <c r="M1828" s="161">
        <v>6.2720381999999998E-3</v>
      </c>
      <c r="N1828" s="161">
        <v>1.9116815999999998E-2</v>
      </c>
      <c r="O1828" s="161">
        <v>5.5289136000000001E-3</v>
      </c>
      <c r="P1828" s="161">
        <v>0</v>
      </c>
      <c r="Q1828" s="161">
        <v>4.3132995000000002E-3</v>
      </c>
      <c r="R1828" s="161">
        <v>1.4979928E-2</v>
      </c>
      <c r="T1828" s="89">
        <f t="shared" si="342"/>
        <v>0.95798672413793096</v>
      </c>
    </row>
    <row r="1829" spans="1:20">
      <c r="A1829" s="29" t="s">
        <v>52</v>
      </c>
      <c r="B1829" s="194" t="s">
        <v>4631</v>
      </c>
      <c r="C1829" s="87">
        <f t="shared" si="338"/>
        <v>0.32911339519999999</v>
      </c>
      <c r="D1829" s="90">
        <f t="shared" si="339"/>
        <v>3.8422750399999997E-2</v>
      </c>
      <c r="E1829" s="90">
        <f t="shared" si="340"/>
        <v>0.14070371180000002</v>
      </c>
      <c r="F1829" s="91">
        <f t="shared" si="341"/>
        <v>3.7367662999999995E-2</v>
      </c>
      <c r="G1829" s="192">
        <v>0.11261926999999999</v>
      </c>
      <c r="H1829" s="161">
        <v>1.4193608999999999E-2</v>
      </c>
      <c r="I1829" s="161">
        <v>0.12056007000000001</v>
      </c>
      <c r="J1829" s="161">
        <v>2.1966179999999998E-2</v>
      </c>
      <c r="K1829" s="161">
        <v>8.7650798000000005E-3</v>
      </c>
      <c r="L1829" s="161">
        <v>7.6914905999999998E-3</v>
      </c>
      <c r="M1829" s="161">
        <v>5.9500328000000003E-3</v>
      </c>
      <c r="N1829" s="161">
        <v>7.0919002E-3</v>
      </c>
      <c r="O1829" s="161">
        <v>5.1530305999999996E-3</v>
      </c>
      <c r="P1829" s="161">
        <v>0</v>
      </c>
      <c r="Q1829" s="161">
        <v>4.6899971999999996E-3</v>
      </c>
      <c r="R1829" s="161">
        <v>2.0432735E-2</v>
      </c>
      <c r="T1829" s="89">
        <f t="shared" si="342"/>
        <v>0.97085577586206884</v>
      </c>
    </row>
    <row r="1830" spans="1:20">
      <c r="A1830" s="29" t="s">
        <v>52</v>
      </c>
      <c r="B1830" s="194" t="s">
        <v>4632</v>
      </c>
      <c r="C1830" s="87">
        <f t="shared" si="338"/>
        <v>0.30488235399999997</v>
      </c>
      <c r="D1830" s="90">
        <f t="shared" si="339"/>
        <v>3.5489606799999997E-2</v>
      </c>
      <c r="E1830" s="90">
        <f t="shared" si="340"/>
        <v>0.14753386669999999</v>
      </c>
      <c r="F1830" s="91">
        <f t="shared" si="341"/>
        <v>3.1883452499999999E-2</v>
      </c>
      <c r="G1830" s="192">
        <v>8.9975427999999996E-2</v>
      </c>
      <c r="H1830" s="161">
        <v>1.2079418E-2</v>
      </c>
      <c r="I1830" s="161">
        <v>0.13024437999999999</v>
      </c>
      <c r="J1830" s="161">
        <v>1.7475655E-2</v>
      </c>
      <c r="K1830" s="161">
        <v>8.1550884999999993E-3</v>
      </c>
      <c r="L1830" s="161">
        <v>9.8588632999999995E-3</v>
      </c>
      <c r="M1830" s="161">
        <v>5.2100686999999998E-3</v>
      </c>
      <c r="N1830" s="161">
        <v>9.1861401999999998E-3</v>
      </c>
      <c r="O1830" s="161">
        <v>3.8256731E-3</v>
      </c>
      <c r="P1830" s="161">
        <v>0</v>
      </c>
      <c r="Q1830" s="161">
        <v>4.2353612000000001E-3</v>
      </c>
      <c r="R1830" s="161">
        <v>1.4636278000000001E-2</v>
      </c>
      <c r="T1830" s="89">
        <f t="shared" si="342"/>
        <v>0.77565024137931027</v>
      </c>
    </row>
    <row r="1831" spans="1:20">
      <c r="A1831" s="29" t="s">
        <v>52</v>
      </c>
      <c r="B1831" s="194" t="s">
        <v>4633</v>
      </c>
      <c r="C1831" s="87">
        <f t="shared" si="338"/>
        <v>0.65072129029999992</v>
      </c>
      <c r="D1831" s="90">
        <f t="shared" si="339"/>
        <v>2.8740580700000001E-2</v>
      </c>
      <c r="E1831" s="90">
        <f t="shared" si="340"/>
        <v>0.28519019339999996</v>
      </c>
      <c r="F1831" s="91">
        <f t="shared" si="341"/>
        <v>0.23063364619999999</v>
      </c>
      <c r="G1831" s="192">
        <v>0.10615687</v>
      </c>
      <c r="H1831" s="161">
        <v>9.1205231999999994E-3</v>
      </c>
      <c r="I1831" s="161">
        <v>0.27255323999999997</v>
      </c>
      <c r="J1831" s="161">
        <v>1.6801969999999999E-2</v>
      </c>
      <c r="K1831" s="161">
        <v>6.4149000000000003E-3</v>
      </c>
      <c r="L1831" s="161">
        <v>5.5237107000000001E-3</v>
      </c>
      <c r="M1831" s="161">
        <v>3.5164302000000001E-3</v>
      </c>
      <c r="N1831" s="161">
        <v>5.0710015999999997E-3</v>
      </c>
      <c r="O1831" s="161">
        <v>1.0880245999999999E-3</v>
      </c>
      <c r="P1831" s="161">
        <v>0</v>
      </c>
      <c r="Q1831" s="161">
        <v>0.10025476</v>
      </c>
      <c r="R1831" s="161">
        <v>0.12421986</v>
      </c>
      <c r="T1831" s="89">
        <f t="shared" si="342"/>
        <v>0.91514543103448276</v>
      </c>
    </row>
    <row r="1832" spans="1:20">
      <c r="A1832" s="29" t="s">
        <v>52</v>
      </c>
      <c r="B1832" s="194" t="s">
        <v>4634</v>
      </c>
      <c r="C1832" s="87">
        <f t="shared" si="338"/>
        <v>24.096030110000001</v>
      </c>
      <c r="D1832" s="90">
        <f t="shared" si="339"/>
        <v>2.6989209299999999</v>
      </c>
      <c r="E1832" s="90">
        <f t="shared" si="340"/>
        <v>10.505498769999999</v>
      </c>
      <c r="F1832" s="91">
        <f t="shared" si="341"/>
        <v>1.6499940099999999</v>
      </c>
      <c r="G1832" s="192">
        <v>9.2416163999999998</v>
      </c>
      <c r="H1832" s="161">
        <v>1.3515360000000001</v>
      </c>
      <c r="I1832" s="161">
        <v>8.3272048999999999</v>
      </c>
      <c r="J1832" s="161">
        <v>1.1792582</v>
      </c>
      <c r="K1832" s="161">
        <v>0.95827052000000001</v>
      </c>
      <c r="L1832" s="161">
        <v>0.56139220999999995</v>
      </c>
      <c r="M1832" s="161">
        <v>0.82675787000000001</v>
      </c>
      <c r="N1832" s="161">
        <v>0.26971341999999998</v>
      </c>
      <c r="O1832" s="161">
        <v>0.14480882</v>
      </c>
      <c r="P1832" s="161">
        <v>0</v>
      </c>
      <c r="Q1832" s="161">
        <v>0.13787696999999999</v>
      </c>
      <c r="R1832" s="161">
        <v>1.0975948</v>
      </c>
      <c r="T1832" s="89">
        <f t="shared" si="342"/>
        <v>79.669106896551725</v>
      </c>
    </row>
    <row r="1833" spans="1:20">
      <c r="A1833" s="29" t="s">
        <v>52</v>
      </c>
      <c r="B1833" s="194" t="s">
        <v>4635</v>
      </c>
      <c r="C1833" s="87">
        <f t="shared" si="338"/>
        <v>24.096030110000001</v>
      </c>
      <c r="D1833" s="90">
        <f t="shared" si="339"/>
        <v>2.6989209299999999</v>
      </c>
      <c r="E1833" s="90">
        <f t="shared" si="340"/>
        <v>10.505498769999999</v>
      </c>
      <c r="F1833" s="91">
        <f t="shared" si="341"/>
        <v>1.6499940099999999</v>
      </c>
      <c r="G1833" s="192">
        <v>9.2416163999999998</v>
      </c>
      <c r="H1833" s="161">
        <v>1.3515360000000001</v>
      </c>
      <c r="I1833" s="161">
        <v>8.3272048999999999</v>
      </c>
      <c r="J1833" s="161">
        <v>1.1792582</v>
      </c>
      <c r="K1833" s="161">
        <v>0.95827052000000001</v>
      </c>
      <c r="L1833" s="161">
        <v>0.56139220999999995</v>
      </c>
      <c r="M1833" s="161">
        <v>0.82675787000000001</v>
      </c>
      <c r="N1833" s="161">
        <v>0.26971341999999998</v>
      </c>
      <c r="O1833" s="161">
        <v>0.14480882</v>
      </c>
      <c r="P1833" s="161">
        <v>0</v>
      </c>
      <c r="Q1833" s="161">
        <v>0.13787696999999999</v>
      </c>
      <c r="R1833" s="161">
        <v>1.0975948</v>
      </c>
      <c r="T1833" s="89">
        <f t="shared" si="342"/>
        <v>79.669106896551725</v>
      </c>
    </row>
    <row r="1834" spans="1:20">
      <c r="A1834" s="29" t="s">
        <v>52</v>
      </c>
      <c r="B1834" s="194" t="s">
        <v>4636</v>
      </c>
      <c r="C1834" s="87">
        <f t="shared" si="338"/>
        <v>0.78439809449999998</v>
      </c>
      <c r="D1834" s="90">
        <f t="shared" si="339"/>
        <v>5.04064787E-2</v>
      </c>
      <c r="E1834" s="90">
        <f t="shared" si="340"/>
        <v>0.48845281400000001</v>
      </c>
      <c r="F1834" s="91">
        <f t="shared" si="341"/>
        <v>7.9888121800000003E-2</v>
      </c>
      <c r="G1834" s="192">
        <v>0.16565067999999999</v>
      </c>
      <c r="H1834" s="161">
        <v>1.6693589000000002E-2</v>
      </c>
      <c r="I1834" s="161">
        <v>0.46074048000000001</v>
      </c>
      <c r="J1834" s="161">
        <v>2.9169573000000001E-2</v>
      </c>
      <c r="K1834" s="161">
        <v>8.8773357000000008E-3</v>
      </c>
      <c r="L1834" s="161">
        <v>1.235957E-2</v>
      </c>
      <c r="M1834" s="161">
        <v>1.1018745E-2</v>
      </c>
      <c r="N1834" s="161">
        <v>8.2724878000000005E-3</v>
      </c>
      <c r="O1834" s="161">
        <v>6.2236174E-3</v>
      </c>
      <c r="P1834" s="161">
        <v>0</v>
      </c>
      <c r="Q1834" s="161">
        <v>5.6654492000000001E-2</v>
      </c>
      <c r="R1834" s="161">
        <v>8.7375245999999993E-3</v>
      </c>
      <c r="T1834" s="89">
        <f t="shared" si="342"/>
        <v>1.4280231034482758</v>
      </c>
    </row>
    <row r="1835" spans="1:20">
      <c r="A1835" s="29" t="s">
        <v>52</v>
      </c>
      <c r="B1835" s="194" t="s">
        <v>4637</v>
      </c>
      <c r="C1835" s="87">
        <f t="shared" si="338"/>
        <v>0.98097164259999992</v>
      </c>
      <c r="D1835" s="90">
        <f t="shared" si="339"/>
        <v>6.9582173999999997E-2</v>
      </c>
      <c r="E1835" s="90">
        <f t="shared" si="340"/>
        <v>0.58812757299999996</v>
      </c>
      <c r="F1835" s="91">
        <f t="shared" si="341"/>
        <v>6.1047965599999997E-2</v>
      </c>
      <c r="G1835" s="192">
        <v>0.26221392999999998</v>
      </c>
      <c r="H1835" s="161">
        <v>1.6020418000000002E-2</v>
      </c>
      <c r="I1835" s="161">
        <v>0.55864906999999997</v>
      </c>
      <c r="J1835" s="161">
        <v>3.8705163000000001E-2</v>
      </c>
      <c r="K1835" s="161">
        <v>1.8058415000000001E-2</v>
      </c>
      <c r="L1835" s="161">
        <v>1.2818596E-2</v>
      </c>
      <c r="M1835" s="161">
        <v>1.3458085E-2</v>
      </c>
      <c r="N1835" s="161">
        <v>8.1075331999999993E-3</v>
      </c>
      <c r="O1835" s="161">
        <v>5.2320133999999999E-3</v>
      </c>
      <c r="P1835" s="161">
        <v>0</v>
      </c>
      <c r="Q1835" s="161">
        <v>3.4269766E-2</v>
      </c>
      <c r="R1835" s="161">
        <v>1.3438653E-2</v>
      </c>
      <c r="T1835" s="89">
        <f t="shared" si="342"/>
        <v>2.2604649137931032</v>
      </c>
    </row>
    <row r="1836" spans="1:20">
      <c r="A1836" s="29" t="s">
        <v>52</v>
      </c>
      <c r="B1836" s="194" t="s">
        <v>4638</v>
      </c>
      <c r="C1836" s="87">
        <f t="shared" si="338"/>
        <v>1.0439674775999999</v>
      </c>
      <c r="D1836" s="90">
        <f t="shared" si="339"/>
        <v>7.2419643999999991E-2</v>
      </c>
      <c r="E1836" s="90">
        <f t="shared" si="340"/>
        <v>0.62606472099999988</v>
      </c>
      <c r="F1836" s="91">
        <f t="shared" si="341"/>
        <v>6.7644992599999995E-2</v>
      </c>
      <c r="G1836" s="192">
        <v>0.27783812000000002</v>
      </c>
      <c r="H1836" s="161">
        <v>1.2526851E-2</v>
      </c>
      <c r="I1836" s="161">
        <v>0.59879384999999996</v>
      </c>
      <c r="J1836" s="161">
        <v>3.9037088999999997E-2</v>
      </c>
      <c r="K1836" s="161">
        <v>2.0435532999999999E-2</v>
      </c>
      <c r="L1836" s="161">
        <v>1.2947022000000001E-2</v>
      </c>
      <c r="M1836" s="161">
        <v>1.474402E-2</v>
      </c>
      <c r="N1836" s="161">
        <v>6.8731421999999997E-3</v>
      </c>
      <c r="O1836" s="161">
        <v>4.4363783999999996E-3</v>
      </c>
      <c r="P1836" s="161">
        <v>0</v>
      </c>
      <c r="Q1836" s="161">
        <v>3.6229857999999997E-2</v>
      </c>
      <c r="R1836" s="161">
        <v>2.0105614000000001E-2</v>
      </c>
      <c r="T1836" s="89">
        <f t="shared" si="342"/>
        <v>2.395156206896552</v>
      </c>
    </row>
    <row r="1837" spans="1:20">
      <c r="A1837" s="29" t="s">
        <v>52</v>
      </c>
      <c r="B1837" s="194" t="s">
        <v>4639</v>
      </c>
      <c r="C1837" s="87">
        <f t="shared" si="338"/>
        <v>2.7990199140000001</v>
      </c>
      <c r="D1837" s="90">
        <f t="shared" si="339"/>
        <v>0.23947086999999997</v>
      </c>
      <c r="E1837" s="90">
        <f t="shared" si="340"/>
        <v>0.91419991200000006</v>
      </c>
      <c r="F1837" s="91">
        <f t="shared" si="341"/>
        <v>0.11815743200000001</v>
      </c>
      <c r="G1837" s="192">
        <v>1.5271916999999999</v>
      </c>
      <c r="H1837" s="161">
        <v>4.3101287000000002E-2</v>
      </c>
      <c r="I1837" s="161">
        <v>0.83008769000000004</v>
      </c>
      <c r="J1837" s="161">
        <v>0.16698341999999999</v>
      </c>
      <c r="K1837" s="161">
        <v>4.9406721000000001E-2</v>
      </c>
      <c r="L1837" s="161">
        <v>2.3080729000000001E-2</v>
      </c>
      <c r="M1837" s="161">
        <v>4.1010934999999998E-2</v>
      </c>
      <c r="N1837" s="161">
        <v>1.2349901E-2</v>
      </c>
      <c r="O1837" s="161">
        <v>1.9907325999999999E-2</v>
      </c>
      <c r="P1837" s="161">
        <v>0</v>
      </c>
      <c r="Q1837" s="161">
        <v>6.0499627E-2</v>
      </c>
      <c r="R1837" s="161">
        <v>2.5400578E-2</v>
      </c>
      <c r="T1837" s="89">
        <f t="shared" si="342"/>
        <v>13.16544568965517</v>
      </c>
    </row>
    <row r="1838" spans="1:20">
      <c r="A1838" s="29" t="s">
        <v>52</v>
      </c>
      <c r="B1838" s="194" t="s">
        <v>4640</v>
      </c>
      <c r="C1838" s="87">
        <f t="shared" si="338"/>
        <v>4.2332379490000002E-2</v>
      </c>
      <c r="D1838" s="90">
        <f t="shared" si="339"/>
        <v>2.8564831E-3</v>
      </c>
      <c r="E1838" s="90">
        <f t="shared" si="340"/>
        <v>2.8097679479999998E-2</v>
      </c>
      <c r="F1838" s="91">
        <f t="shared" si="341"/>
        <v>4.16319971E-3</v>
      </c>
      <c r="G1838" s="192">
        <v>7.2150171999999999E-3</v>
      </c>
      <c r="H1838" s="161">
        <v>8.6604738999999996E-4</v>
      </c>
      <c r="I1838" s="161">
        <v>2.6651377E-2</v>
      </c>
      <c r="J1838" s="161">
        <v>1.6338355000000001E-3</v>
      </c>
      <c r="K1838" s="161">
        <v>3.8401009999999998E-4</v>
      </c>
      <c r="L1838" s="161">
        <v>8.3863749999999999E-4</v>
      </c>
      <c r="M1838" s="161">
        <v>5.8025508999999997E-4</v>
      </c>
      <c r="N1838" s="161">
        <v>4.3062678000000001E-4</v>
      </c>
      <c r="O1838" s="161">
        <v>2.6418836999999998E-4</v>
      </c>
      <c r="P1838" s="161">
        <v>0</v>
      </c>
      <c r="Q1838" s="161">
        <v>4.7686616000000001E-4</v>
      </c>
      <c r="R1838" s="161">
        <v>2.9915184E-3</v>
      </c>
      <c r="T1838" s="89">
        <f t="shared" si="342"/>
        <v>6.219842413793103E-2</v>
      </c>
    </row>
    <row r="1839" spans="1:20">
      <c r="A1839" s="29" t="s">
        <v>52</v>
      </c>
      <c r="B1839" s="194" t="s">
        <v>4641</v>
      </c>
      <c r="C1839" s="87">
        <f t="shared" si="338"/>
        <v>2.8311601509999997</v>
      </c>
      <c r="D1839" s="90">
        <f t="shared" si="339"/>
        <v>0.270724931</v>
      </c>
      <c r="E1839" s="90">
        <f t="shared" si="340"/>
        <v>1.384576939</v>
      </c>
      <c r="F1839" s="91">
        <f t="shared" si="341"/>
        <v>0.24814555099999999</v>
      </c>
      <c r="G1839" s="192">
        <v>0.92771272999999999</v>
      </c>
      <c r="H1839" s="161">
        <v>0.14944979</v>
      </c>
      <c r="I1839" s="161">
        <v>1.1623874000000001</v>
      </c>
      <c r="J1839" s="161">
        <v>0.12639099000000001</v>
      </c>
      <c r="K1839" s="161">
        <v>6.3330152000000001E-2</v>
      </c>
      <c r="L1839" s="161">
        <v>8.1003789000000007E-2</v>
      </c>
      <c r="M1839" s="161">
        <v>7.2739749000000006E-2</v>
      </c>
      <c r="N1839" s="161">
        <v>7.9795580000000005E-2</v>
      </c>
      <c r="O1839" s="161">
        <v>6.6288617999999994E-2</v>
      </c>
      <c r="P1839" s="161">
        <v>0</v>
      </c>
      <c r="Q1839" s="161">
        <v>5.6257751000000002E-2</v>
      </c>
      <c r="R1839" s="161">
        <v>4.5803601999999999E-2</v>
      </c>
      <c r="T1839" s="89">
        <f t="shared" si="342"/>
        <v>7.9975235344827578</v>
      </c>
    </row>
    <row r="1840" spans="1:20">
      <c r="A1840" s="29" t="s">
        <v>52</v>
      </c>
      <c r="B1840" s="194" t="s">
        <v>4642</v>
      </c>
      <c r="C1840" s="87">
        <f t="shared" si="338"/>
        <v>2.6508381219999997</v>
      </c>
      <c r="D1840" s="90">
        <f t="shared" si="339"/>
        <v>0.24061375100000001</v>
      </c>
      <c r="E1840" s="90">
        <f t="shared" si="340"/>
        <v>1.3642021769999999</v>
      </c>
      <c r="F1840" s="91">
        <f t="shared" si="341"/>
        <v>0.22555584400000001</v>
      </c>
      <c r="G1840" s="192">
        <v>0.82046635000000001</v>
      </c>
      <c r="H1840" s="161">
        <v>0.12293162000000001</v>
      </c>
      <c r="I1840" s="161">
        <v>1.178239</v>
      </c>
      <c r="J1840" s="161">
        <v>0.11371376</v>
      </c>
      <c r="K1840" s="161">
        <v>5.3814764000000001E-2</v>
      </c>
      <c r="L1840" s="161">
        <v>7.3085227000000003E-2</v>
      </c>
      <c r="M1840" s="161">
        <v>6.3031557000000002E-2</v>
      </c>
      <c r="N1840" s="161">
        <v>7.4241645999999994E-2</v>
      </c>
      <c r="O1840" s="161">
        <v>5.0861330000000003E-2</v>
      </c>
      <c r="P1840" s="161">
        <v>0</v>
      </c>
      <c r="Q1840" s="161">
        <v>5.8054895000000002E-2</v>
      </c>
      <c r="R1840" s="161">
        <v>4.2397972999999999E-2</v>
      </c>
      <c r="T1840" s="89">
        <f t="shared" si="342"/>
        <v>7.0729857758620689</v>
      </c>
    </row>
    <row r="1841" spans="1:20">
      <c r="A1841" s="29" t="s">
        <v>52</v>
      </c>
      <c r="B1841" s="194" t="s">
        <v>4643</v>
      </c>
      <c r="C1841" s="87">
        <f t="shared" si="338"/>
        <v>5.7619539940000006E-2</v>
      </c>
      <c r="D1841" s="90">
        <f t="shared" si="339"/>
        <v>7.6592494000000001E-3</v>
      </c>
      <c r="E1841" s="90">
        <f t="shared" si="340"/>
        <v>2.10600983E-2</v>
      </c>
      <c r="F1841" s="91">
        <f t="shared" si="341"/>
        <v>6.26837924E-3</v>
      </c>
      <c r="G1841" s="192">
        <v>2.2631813000000001E-2</v>
      </c>
      <c r="H1841" s="161">
        <v>7.3858127000000001E-3</v>
      </c>
      <c r="I1841" s="161">
        <v>1.0848478E-2</v>
      </c>
      <c r="J1841" s="161">
        <v>3.3503763000000001E-3</v>
      </c>
      <c r="K1841" s="161">
        <v>2.2652302000000001E-3</v>
      </c>
      <c r="L1841" s="161">
        <v>2.0436428999999999E-3</v>
      </c>
      <c r="M1841" s="161">
        <v>2.8258075999999998E-3</v>
      </c>
      <c r="N1841" s="161">
        <v>3.0641556E-3</v>
      </c>
      <c r="O1841" s="161">
        <v>1.1839352E-3</v>
      </c>
      <c r="P1841" s="161">
        <v>0</v>
      </c>
      <c r="Q1841" s="161">
        <v>1.4887793999999999E-4</v>
      </c>
      <c r="R1841" s="161">
        <v>1.8714105E-3</v>
      </c>
      <c r="T1841" s="89">
        <f t="shared" si="342"/>
        <v>0.19510183620689656</v>
      </c>
    </row>
    <row r="1842" spans="1:20">
      <c r="A1842" s="29" t="s">
        <v>52</v>
      </c>
      <c r="B1842" s="194" t="s">
        <v>4644</v>
      </c>
      <c r="C1842" s="87">
        <f t="shared" si="338"/>
        <v>2.7169217836400001</v>
      </c>
      <c r="D1842" s="90">
        <f t="shared" si="339"/>
        <v>0.36626807200000006</v>
      </c>
      <c r="E1842" s="90">
        <f t="shared" si="340"/>
        <v>0.432237027</v>
      </c>
      <c r="F1842" s="91">
        <f t="shared" si="341"/>
        <v>7.4042084639999992E-2</v>
      </c>
      <c r="G1842" s="192">
        <v>1.8443746000000001</v>
      </c>
      <c r="H1842" s="161">
        <v>0.19252262000000001</v>
      </c>
      <c r="I1842" s="161">
        <v>0.16439113</v>
      </c>
      <c r="J1842" s="161">
        <v>0.15398121000000001</v>
      </c>
      <c r="K1842" s="161">
        <v>0.13740941000000001</v>
      </c>
      <c r="L1842" s="161">
        <v>7.4877451999999997E-2</v>
      </c>
      <c r="M1842" s="161">
        <v>7.5323276999999994E-2</v>
      </c>
      <c r="N1842" s="161">
        <v>1.8485953999999999E-2</v>
      </c>
      <c r="O1842" s="161">
        <v>2.7392356999999999E-2</v>
      </c>
      <c r="P1842" s="161">
        <v>0</v>
      </c>
      <c r="Q1842" s="161">
        <v>4.0996263999999998E-4</v>
      </c>
      <c r="R1842" s="161">
        <v>2.7753811E-2</v>
      </c>
      <c r="T1842" s="89">
        <f t="shared" si="342"/>
        <v>15.899781034482759</v>
      </c>
    </row>
    <row r="1843" spans="1:20">
      <c r="A1843" s="29" t="s">
        <v>52</v>
      </c>
      <c r="B1843" s="194" t="s">
        <v>4645</v>
      </c>
      <c r="C1843" s="87">
        <f t="shared" si="338"/>
        <v>28.512239960000002</v>
      </c>
      <c r="D1843" s="90">
        <f t="shared" si="339"/>
        <v>1.83085264</v>
      </c>
      <c r="E1843" s="90">
        <f t="shared" si="340"/>
        <v>14.365872589999999</v>
      </c>
      <c r="F1843" s="91">
        <f t="shared" si="341"/>
        <v>4.0651831299999994</v>
      </c>
      <c r="G1843" s="192">
        <v>8.2503316000000009</v>
      </c>
      <c r="H1843" s="161">
        <v>0.62003434999999996</v>
      </c>
      <c r="I1843" s="161">
        <v>13.138881</v>
      </c>
      <c r="J1843" s="161">
        <v>0.88571756000000001</v>
      </c>
      <c r="K1843" s="161">
        <v>0.34776551999999999</v>
      </c>
      <c r="L1843" s="161">
        <v>0.59736955999999997</v>
      </c>
      <c r="M1843" s="161">
        <v>0.60695723999999995</v>
      </c>
      <c r="N1843" s="161">
        <v>0.14291962</v>
      </c>
      <c r="O1843" s="161">
        <v>0.15958826000000001</v>
      </c>
      <c r="P1843" s="161">
        <v>0</v>
      </c>
      <c r="Q1843" s="161">
        <v>0.27073924999999999</v>
      </c>
      <c r="R1843" s="161">
        <v>3.4919359999999999</v>
      </c>
      <c r="T1843" s="89">
        <f t="shared" si="342"/>
        <v>71.123548275862078</v>
      </c>
    </row>
    <row r="1844" spans="1:20">
      <c r="A1844" s="29" t="s">
        <v>52</v>
      </c>
      <c r="B1844" s="194" t="s">
        <v>4646</v>
      </c>
      <c r="C1844" s="87">
        <f t="shared" si="338"/>
        <v>0.10950060752999999</v>
      </c>
      <c r="D1844" s="90">
        <f t="shared" si="339"/>
        <v>7.3888272600000004E-3</v>
      </c>
      <c r="E1844" s="90">
        <f t="shared" si="340"/>
        <v>7.2679896599999988E-2</v>
      </c>
      <c r="F1844" s="91">
        <f t="shared" si="341"/>
        <v>1.076889367E-2</v>
      </c>
      <c r="G1844" s="192">
        <v>1.8662990000000001E-2</v>
      </c>
      <c r="H1844" s="161">
        <v>2.2401933999999998E-3</v>
      </c>
      <c r="I1844" s="161">
        <v>6.8938764999999999E-2</v>
      </c>
      <c r="J1844" s="161">
        <v>4.2262208000000004E-3</v>
      </c>
      <c r="K1844" s="161">
        <v>9.9331386000000004E-4</v>
      </c>
      <c r="L1844" s="161">
        <v>2.1692926E-3</v>
      </c>
      <c r="M1844" s="161">
        <v>1.5009381999999999E-3</v>
      </c>
      <c r="N1844" s="161">
        <v>1.1138966000000001E-3</v>
      </c>
      <c r="O1844" s="161">
        <v>6.8337257000000002E-4</v>
      </c>
      <c r="P1844" s="161">
        <v>0</v>
      </c>
      <c r="Q1844" s="161">
        <v>1.2335034000000001E-3</v>
      </c>
      <c r="R1844" s="161">
        <v>7.7381211000000002E-3</v>
      </c>
      <c r="T1844" s="89">
        <f t="shared" si="342"/>
        <v>0.1608878448275862</v>
      </c>
    </row>
    <row r="1845" spans="1:20">
      <c r="A1845" s="29" t="s">
        <v>52</v>
      </c>
      <c r="B1845" s="194" t="s">
        <v>4647</v>
      </c>
      <c r="C1845" s="87">
        <f t="shared" si="338"/>
        <v>0.35816944789999999</v>
      </c>
      <c r="D1845" s="90">
        <f t="shared" si="339"/>
        <v>2.4168379100000002E-2</v>
      </c>
      <c r="E1845" s="90">
        <f t="shared" si="340"/>
        <v>0.2377312707</v>
      </c>
      <c r="F1845" s="91">
        <f t="shared" si="341"/>
        <v>3.5224359099999998E-2</v>
      </c>
      <c r="G1845" s="192">
        <v>6.1045439E-2</v>
      </c>
      <c r="H1845" s="161">
        <v>7.3275284E-3</v>
      </c>
      <c r="I1845" s="161">
        <v>0.22549427</v>
      </c>
      <c r="J1845" s="161">
        <v>1.3823696999999999E-2</v>
      </c>
      <c r="K1845" s="161">
        <v>3.2490657E-3</v>
      </c>
      <c r="L1845" s="161">
        <v>7.0956164E-3</v>
      </c>
      <c r="M1845" s="161">
        <v>4.9094723000000003E-3</v>
      </c>
      <c r="N1845" s="161">
        <v>3.6434840999999998E-3</v>
      </c>
      <c r="O1845" s="161">
        <v>2.2352676999999998E-3</v>
      </c>
      <c r="P1845" s="161">
        <v>0</v>
      </c>
      <c r="Q1845" s="161">
        <v>4.0347103E-3</v>
      </c>
      <c r="R1845" s="161">
        <v>2.5310896999999999E-2</v>
      </c>
      <c r="T1845" s="89">
        <f t="shared" si="342"/>
        <v>0.52625378448275861</v>
      </c>
    </row>
    <row r="1846" spans="1:20">
      <c r="A1846" s="29" t="s">
        <v>52</v>
      </c>
      <c r="B1846" s="194" t="s">
        <v>4648</v>
      </c>
      <c r="C1846" s="87">
        <f t="shared" si="338"/>
        <v>0.36019323150000004</v>
      </c>
      <c r="D1846" s="90">
        <f t="shared" si="339"/>
        <v>7.7635846000000008E-2</v>
      </c>
      <c r="E1846" s="90">
        <f t="shared" si="340"/>
        <v>9.0301258400000001E-2</v>
      </c>
      <c r="F1846" s="91">
        <f t="shared" si="341"/>
        <v>5.4694617100000002E-2</v>
      </c>
      <c r="G1846" s="192">
        <v>0.13756151</v>
      </c>
      <c r="H1846" s="161">
        <v>7.6853331000000004E-3</v>
      </c>
      <c r="I1846" s="161">
        <v>7.3274530000000004E-2</v>
      </c>
      <c r="J1846" s="161">
        <v>1.9849001000000002E-2</v>
      </c>
      <c r="K1846" s="161">
        <v>3.7692951000000002E-2</v>
      </c>
      <c r="L1846" s="161">
        <v>2.0093894000000001E-2</v>
      </c>
      <c r="M1846" s="161">
        <v>9.3413952999999994E-3</v>
      </c>
      <c r="N1846" s="161">
        <v>4.6186908000000002E-3</v>
      </c>
      <c r="O1846" s="161">
        <v>1.1984902E-3</v>
      </c>
      <c r="P1846" s="161">
        <v>0</v>
      </c>
      <c r="Q1846" s="161">
        <v>7.0112020999999998E-3</v>
      </c>
      <c r="R1846" s="161">
        <v>4.1866234000000002E-2</v>
      </c>
      <c r="T1846" s="89">
        <f t="shared" si="342"/>
        <v>1.1858750862068965</v>
      </c>
    </row>
    <row r="1847" spans="1:20">
      <c r="A1847" s="29" t="s">
        <v>52</v>
      </c>
      <c r="B1847" s="194" t="s">
        <v>4649</v>
      </c>
      <c r="C1847" s="87">
        <f t="shared" ref="C1847:C1855" si="343">D1847+E1847+F1847+G1847</f>
        <v>4.9159072267900006E-3</v>
      </c>
      <c r="D1847" s="90">
        <f t="shared" ref="D1847:D1855" si="344">J1847+K1847+L1847</f>
        <v>7.7033948999999998E-4</v>
      </c>
      <c r="E1847" s="90">
        <f t="shared" ref="E1847:E1855" si="345">H1847+I1847+M1847</f>
        <v>1.8820421300000001E-3</v>
      </c>
      <c r="F1847" s="91">
        <f t="shared" ref="F1847:F1855" si="346">N1847+IF(O1847="x",0,O1847)+IF(P1847="x",0,P1847)+IF(Q1847="x",0,Q1847)+R1847</f>
        <v>5.9805950679000001E-4</v>
      </c>
      <c r="G1847" s="192">
        <v>1.6654661E-3</v>
      </c>
      <c r="H1847" s="161">
        <v>2.7595442999999998E-4</v>
      </c>
      <c r="I1847" s="161">
        <v>9.3925343000000004E-4</v>
      </c>
      <c r="J1847" s="161">
        <v>2.4996513999999998E-4</v>
      </c>
      <c r="K1847" s="161">
        <v>1.5017723000000001E-4</v>
      </c>
      <c r="L1847" s="161">
        <v>3.7019712000000001E-4</v>
      </c>
      <c r="M1847" s="161">
        <v>6.6683427000000005E-4</v>
      </c>
      <c r="N1847" s="161">
        <v>1.0688025E-4</v>
      </c>
      <c r="O1847" s="161">
        <v>1.3185964E-4</v>
      </c>
      <c r="P1847" s="161">
        <v>0</v>
      </c>
      <c r="Q1847" s="161">
        <v>7.9055678999999996E-7</v>
      </c>
      <c r="R1847" s="161">
        <v>3.5852905999999999E-4</v>
      </c>
      <c r="T1847" s="89">
        <f t="shared" ref="T1847:T1855" si="347">G1847/0.116</f>
        <v>1.4357466379310345E-2</v>
      </c>
    </row>
    <row r="1848" spans="1:20">
      <c r="A1848" s="29" t="s">
        <v>52</v>
      </c>
      <c r="B1848" s="194" t="s">
        <v>4650</v>
      </c>
      <c r="C1848" s="87">
        <f t="shared" si="343"/>
        <v>0.2060371687</v>
      </c>
      <c r="D1848" s="90">
        <f t="shared" si="344"/>
        <v>1.6017618800000001E-2</v>
      </c>
      <c r="E1848" s="90">
        <f t="shared" si="345"/>
        <v>7.5799430799999998E-2</v>
      </c>
      <c r="F1848" s="91">
        <f t="shared" si="346"/>
        <v>5.4219514099999998E-2</v>
      </c>
      <c r="G1848" s="192">
        <v>6.0000604999999999E-2</v>
      </c>
      <c r="H1848" s="161">
        <v>8.3283457999999994E-3</v>
      </c>
      <c r="I1848" s="161">
        <v>5.5105237000000001E-2</v>
      </c>
      <c r="J1848" s="161">
        <v>8.5396259999999998E-3</v>
      </c>
      <c r="K1848" s="161">
        <v>2.8069475999999999E-3</v>
      </c>
      <c r="L1848" s="161">
        <v>4.6710451999999996E-3</v>
      </c>
      <c r="M1848" s="161">
        <v>1.2365848E-2</v>
      </c>
      <c r="N1848" s="161">
        <v>2.2924478999999998E-3</v>
      </c>
      <c r="O1848" s="161">
        <v>2.1115323999999999E-3</v>
      </c>
      <c r="P1848" s="161">
        <v>0</v>
      </c>
      <c r="Q1848" s="161">
        <v>3.3666268E-3</v>
      </c>
      <c r="R1848" s="161">
        <v>4.6448906999999998E-2</v>
      </c>
      <c r="T1848" s="89">
        <f t="shared" si="347"/>
        <v>0.51724659482758617</v>
      </c>
    </row>
    <row r="1849" spans="1:20">
      <c r="A1849" s="29" t="s">
        <v>52</v>
      </c>
      <c r="B1849" s="194" t="s">
        <v>4651</v>
      </c>
      <c r="C1849" s="87">
        <f t="shared" si="343"/>
        <v>0.23646002874699998</v>
      </c>
      <c r="D1849" s="90">
        <f t="shared" si="344"/>
        <v>2.5862860500000001E-2</v>
      </c>
      <c r="E1849" s="90">
        <f t="shared" si="345"/>
        <v>4.40464151E-2</v>
      </c>
      <c r="F1849" s="91">
        <f t="shared" si="346"/>
        <v>4.0025783146999998E-2</v>
      </c>
      <c r="G1849" s="192">
        <v>0.12652496999999999</v>
      </c>
      <c r="H1849" s="161">
        <v>1.8664222000000001E-2</v>
      </c>
      <c r="I1849" s="161">
        <v>1.6652731E-2</v>
      </c>
      <c r="J1849" s="161">
        <v>1.0242463E-2</v>
      </c>
      <c r="K1849" s="161">
        <v>5.8582275000000003E-3</v>
      </c>
      <c r="L1849" s="161">
        <v>9.7621700000000006E-3</v>
      </c>
      <c r="M1849" s="161">
        <v>8.7294620999999999E-3</v>
      </c>
      <c r="N1849" s="161">
        <v>2.4995900999999999E-3</v>
      </c>
      <c r="O1849" s="161">
        <v>4.7556867999999997E-3</v>
      </c>
      <c r="P1849" s="161">
        <v>0</v>
      </c>
      <c r="Q1849" s="161">
        <v>8.2566246999999998E-5</v>
      </c>
      <c r="R1849" s="161">
        <v>3.2687939999999999E-2</v>
      </c>
      <c r="T1849" s="89">
        <f t="shared" si="347"/>
        <v>1.0907324999999999</v>
      </c>
    </row>
    <row r="1850" spans="1:20">
      <c r="A1850" s="29" t="s">
        <v>52</v>
      </c>
      <c r="B1850" s="194" t="s">
        <v>4652</v>
      </c>
      <c r="C1850" s="87">
        <f t="shared" si="343"/>
        <v>0.57374116750000004</v>
      </c>
      <c r="D1850" s="90">
        <f t="shared" si="344"/>
        <v>4.5877056100000001E-2</v>
      </c>
      <c r="E1850" s="90">
        <f t="shared" si="345"/>
        <v>0.198007397</v>
      </c>
      <c r="F1850" s="91">
        <f t="shared" si="346"/>
        <v>0.1460613744</v>
      </c>
      <c r="G1850" s="192">
        <v>0.18379534</v>
      </c>
      <c r="H1850" s="161">
        <v>2.5730244999999999E-2</v>
      </c>
      <c r="I1850" s="161">
        <v>0.14041078000000001</v>
      </c>
      <c r="J1850" s="161">
        <v>2.3796891000000001E-2</v>
      </c>
      <c r="K1850" s="161">
        <v>8.3993941000000006E-3</v>
      </c>
      <c r="L1850" s="161">
        <v>1.3680771E-2</v>
      </c>
      <c r="M1850" s="161">
        <v>3.1866371999999997E-2</v>
      </c>
      <c r="N1850" s="161">
        <v>6.2137961000000002E-3</v>
      </c>
      <c r="O1850" s="161">
        <v>6.3758877999999996E-3</v>
      </c>
      <c r="P1850" s="161">
        <v>0</v>
      </c>
      <c r="Q1850" s="161">
        <v>8.4393604999999997E-3</v>
      </c>
      <c r="R1850" s="161">
        <v>0.12503233</v>
      </c>
      <c r="T1850" s="89">
        <f t="shared" si="347"/>
        <v>1.5844425862068965</v>
      </c>
    </row>
    <row r="1851" spans="1:20">
      <c r="A1851" s="29" t="s">
        <v>52</v>
      </c>
      <c r="B1851" s="194" t="s">
        <v>4653</v>
      </c>
      <c r="C1851" s="87">
        <f t="shared" si="343"/>
        <v>5.53740160452E-3</v>
      </c>
      <c r="D1851" s="90">
        <f t="shared" si="344"/>
        <v>8.9234662000000004E-4</v>
      </c>
      <c r="E1851" s="90">
        <f t="shared" si="345"/>
        <v>2.3162717699999999E-3</v>
      </c>
      <c r="F1851" s="91">
        <f t="shared" si="346"/>
        <v>7.3265511451999995E-4</v>
      </c>
      <c r="G1851" s="192">
        <v>1.5961281000000001E-3</v>
      </c>
      <c r="H1851" s="161">
        <v>2.4141686999999999E-4</v>
      </c>
      <c r="I1851" s="161">
        <v>1.2016672999999999E-3</v>
      </c>
      <c r="J1851" s="161">
        <v>2.6952639999999999E-4</v>
      </c>
      <c r="K1851" s="161">
        <v>1.4425036000000001E-4</v>
      </c>
      <c r="L1851" s="161">
        <v>4.7856986000000001E-4</v>
      </c>
      <c r="M1851" s="161">
        <v>8.7318759999999997E-4</v>
      </c>
      <c r="N1851" s="161">
        <v>1.4267104999999999E-4</v>
      </c>
      <c r="O1851" s="161">
        <v>9.8833372999999994E-5</v>
      </c>
      <c r="P1851" s="161">
        <v>0</v>
      </c>
      <c r="Q1851" s="161">
        <v>6.6006152E-7</v>
      </c>
      <c r="R1851" s="161">
        <v>4.9049062999999998E-4</v>
      </c>
      <c r="T1851" s="89">
        <f t="shared" si="347"/>
        <v>1.3759725E-2</v>
      </c>
    </row>
    <row r="1852" spans="1:20">
      <c r="A1852" s="29" t="s">
        <v>52</v>
      </c>
      <c r="B1852" s="194" t="s">
        <v>4654</v>
      </c>
      <c r="C1852" s="87">
        <f t="shared" si="343"/>
        <v>6.1750924889999996E-2</v>
      </c>
      <c r="D1852" s="90">
        <f t="shared" si="344"/>
        <v>4.2280459399999994E-3</v>
      </c>
      <c r="E1852" s="90">
        <f t="shared" si="345"/>
        <v>2.7976435599999998E-2</v>
      </c>
      <c r="F1852" s="91">
        <f t="shared" si="346"/>
        <v>1.8405253350000001E-2</v>
      </c>
      <c r="G1852" s="192">
        <v>1.114119E-2</v>
      </c>
      <c r="H1852" s="161">
        <v>1.4190873E-3</v>
      </c>
      <c r="I1852" s="161">
        <v>2.1828008999999999E-2</v>
      </c>
      <c r="J1852" s="161">
        <v>2.5285977999999999E-3</v>
      </c>
      <c r="K1852" s="161">
        <v>5.6777813999999999E-4</v>
      </c>
      <c r="L1852" s="161">
        <v>1.13167E-3</v>
      </c>
      <c r="M1852" s="161">
        <v>4.7293392999999996E-3</v>
      </c>
      <c r="N1852" s="161">
        <v>7.6170538E-4</v>
      </c>
      <c r="O1852" s="161">
        <v>3.6886687000000002E-4</v>
      </c>
      <c r="P1852" s="161">
        <v>0</v>
      </c>
      <c r="Q1852" s="161">
        <v>1.3934590999999999E-3</v>
      </c>
      <c r="R1852" s="161">
        <v>1.5881222E-2</v>
      </c>
      <c r="T1852" s="89">
        <f t="shared" si="347"/>
        <v>9.604474137931035E-2</v>
      </c>
    </row>
    <row r="1853" spans="1:20">
      <c r="A1853" s="29" t="s">
        <v>52</v>
      </c>
      <c r="B1853" s="194" t="s">
        <v>4655</v>
      </c>
      <c r="C1853" s="87">
        <f t="shared" si="343"/>
        <v>1.6927395829999998</v>
      </c>
      <c r="D1853" s="90">
        <f t="shared" si="344"/>
        <v>0.21374143500000001</v>
      </c>
      <c r="E1853" s="90">
        <f t="shared" si="345"/>
        <v>0.53772347900000006</v>
      </c>
      <c r="F1853" s="91">
        <f t="shared" si="346"/>
        <v>0.18033026899999999</v>
      </c>
      <c r="G1853" s="192">
        <v>0.76094439999999997</v>
      </c>
      <c r="H1853" s="161">
        <v>0.20152218</v>
      </c>
      <c r="I1853" s="161">
        <v>0.26889192000000001</v>
      </c>
      <c r="J1853" s="161">
        <v>9.1122105999999994E-2</v>
      </c>
      <c r="K1853" s="161">
        <v>8.2000924000000003E-2</v>
      </c>
      <c r="L1853" s="161">
        <v>4.0618405000000003E-2</v>
      </c>
      <c r="M1853" s="161">
        <v>6.7309379000000003E-2</v>
      </c>
      <c r="N1853" s="161">
        <v>4.6855068E-2</v>
      </c>
      <c r="O1853" s="161">
        <v>2.3032622999999999E-2</v>
      </c>
      <c r="P1853" s="161">
        <v>0</v>
      </c>
      <c r="Q1853" s="161">
        <v>1.1341337999999999E-2</v>
      </c>
      <c r="R1853" s="161">
        <v>9.9101239999999993E-2</v>
      </c>
      <c r="T1853" s="89">
        <f t="shared" si="347"/>
        <v>6.5598655172413789</v>
      </c>
    </row>
    <row r="1854" spans="1:20">
      <c r="A1854" s="29" t="s">
        <v>52</v>
      </c>
      <c r="B1854" s="194" t="s">
        <v>4656</v>
      </c>
      <c r="C1854" s="87">
        <f t="shared" si="343"/>
        <v>6.0134934240000007E-2</v>
      </c>
      <c r="D1854" s="90">
        <f t="shared" si="344"/>
        <v>1.2961449599999999E-2</v>
      </c>
      <c r="E1854" s="90">
        <f t="shared" si="345"/>
        <v>1.50759641E-2</v>
      </c>
      <c r="F1854" s="91">
        <f t="shared" si="346"/>
        <v>9.1313685400000004E-3</v>
      </c>
      <c r="G1854" s="192">
        <v>2.2966152E-2</v>
      </c>
      <c r="H1854" s="161">
        <v>1.2830807E-3</v>
      </c>
      <c r="I1854" s="161">
        <v>1.2233320000000001E-2</v>
      </c>
      <c r="J1854" s="161">
        <v>3.3138277999999999E-3</v>
      </c>
      <c r="K1854" s="161">
        <v>6.2929086E-3</v>
      </c>
      <c r="L1854" s="161">
        <v>3.3547132000000001E-3</v>
      </c>
      <c r="M1854" s="161">
        <v>1.5595634000000001E-3</v>
      </c>
      <c r="N1854" s="161">
        <v>7.7109906999999996E-4</v>
      </c>
      <c r="O1854" s="161">
        <v>2.0009016999999999E-4</v>
      </c>
      <c r="P1854" s="161">
        <v>0</v>
      </c>
      <c r="Q1854" s="161">
        <v>1.1705333E-3</v>
      </c>
      <c r="R1854" s="161">
        <v>6.9896460000000004E-3</v>
      </c>
      <c r="T1854" s="89">
        <f t="shared" si="347"/>
        <v>0.19798406896551723</v>
      </c>
    </row>
    <row r="1855" spans="1:20">
      <c r="A1855" s="29" t="s">
        <v>52</v>
      </c>
      <c r="B1855" s="194" t="s">
        <v>4657</v>
      </c>
      <c r="C1855" s="87">
        <f t="shared" si="343"/>
        <v>2.8054813689999998</v>
      </c>
      <c r="D1855" s="90">
        <f t="shared" si="344"/>
        <v>0.25925397999999999</v>
      </c>
      <c r="E1855" s="90">
        <f t="shared" si="345"/>
        <v>0.96409375399999997</v>
      </c>
      <c r="F1855" s="91">
        <f t="shared" si="346"/>
        <v>0.12846633500000001</v>
      </c>
      <c r="G1855" s="192">
        <v>1.4536673</v>
      </c>
      <c r="H1855" s="161">
        <v>4.8063230999999998E-2</v>
      </c>
      <c r="I1855" s="161">
        <v>0.87998399999999999</v>
      </c>
      <c r="J1855" s="161">
        <v>0.18663246999999999</v>
      </c>
      <c r="K1855" s="161">
        <v>4.7106357000000001E-2</v>
      </c>
      <c r="L1855" s="161">
        <v>2.5515152999999999E-2</v>
      </c>
      <c r="M1855" s="161">
        <v>3.6046522999999997E-2</v>
      </c>
      <c r="N1855" s="161">
        <v>1.5512335E-2</v>
      </c>
      <c r="O1855" s="161">
        <v>2.3681908000000002E-2</v>
      </c>
      <c r="P1855" s="161">
        <v>0</v>
      </c>
      <c r="Q1855" s="161">
        <v>6.2288457999999998E-2</v>
      </c>
      <c r="R1855" s="161">
        <v>2.6983633999999999E-2</v>
      </c>
      <c r="T1855" s="89">
        <f t="shared" si="347"/>
        <v>12.531614655172413</v>
      </c>
    </row>
    <row r="1857" spans="1:20">
      <c r="B1857" s="196" t="s">
        <v>1267</v>
      </c>
    </row>
    <row r="1858" spans="1:20">
      <c r="A1858" s="29" t="s">
        <v>52</v>
      </c>
      <c r="B1858" s="194" t="s">
        <v>4658</v>
      </c>
      <c r="C1858" s="87">
        <f t="shared" ref="C1858:C1907" si="348">D1858+E1858+F1858+G1858</f>
        <v>2.7894972339999997E-2</v>
      </c>
      <c r="D1858" s="90">
        <f t="shared" ref="D1858:D1907" si="349">J1858+K1858+L1858</f>
        <v>2.8377681100000001E-3</v>
      </c>
      <c r="E1858" s="90">
        <f t="shared" ref="E1858:E1907" si="350">H1858+I1858+M1858</f>
        <v>1.1359635999999999E-2</v>
      </c>
      <c r="F1858" s="91">
        <f t="shared" ref="F1858:F1907" si="351">N1858+IF(O1858="x",0,O1858)+IF(P1858="x",0,P1858)+IF(Q1858="x",0,Q1858)+R1858</f>
        <v>3.28080423E-3</v>
      </c>
      <c r="G1858" s="192">
        <v>1.0416764E-2</v>
      </c>
      <c r="H1858" s="161">
        <v>7.3476065999999996E-4</v>
      </c>
      <c r="I1858" s="161">
        <v>1.0359073E-2</v>
      </c>
      <c r="J1858" s="161">
        <v>2.0114960999999998E-3</v>
      </c>
      <c r="K1858" s="161">
        <v>3.1724493999999998E-4</v>
      </c>
      <c r="L1858" s="161">
        <v>5.0902707000000005E-4</v>
      </c>
      <c r="M1858" s="161">
        <v>2.6580233999999998E-4</v>
      </c>
      <c r="N1858" s="161">
        <v>3.1907084000000002E-4</v>
      </c>
      <c r="O1858" s="161">
        <v>5.1735159000000001E-4</v>
      </c>
      <c r="P1858" s="161">
        <v>0</v>
      </c>
      <c r="Q1858" s="161">
        <v>5.858441E-4</v>
      </c>
      <c r="R1858" s="161">
        <v>1.8585377E-3</v>
      </c>
      <c r="T1858" s="89">
        <f t="shared" ref="T1858:T1907" si="352">G1858/0.116</f>
        <v>8.9799689655172404E-2</v>
      </c>
    </row>
    <row r="1859" spans="1:20">
      <c r="A1859" s="29" t="s">
        <v>52</v>
      </c>
      <c r="B1859" s="194" t="s">
        <v>4659</v>
      </c>
      <c r="C1859" s="87">
        <f t="shared" si="348"/>
        <v>3.1457016380000001E-2</v>
      </c>
      <c r="D1859" s="90">
        <f t="shared" si="349"/>
        <v>3.0039188300000001E-3</v>
      </c>
      <c r="E1859" s="90">
        <f t="shared" si="350"/>
        <v>1.423930491E-2</v>
      </c>
      <c r="F1859" s="91">
        <f t="shared" si="351"/>
        <v>2.5819746399999999E-3</v>
      </c>
      <c r="G1859" s="192">
        <v>1.1631818E-2</v>
      </c>
      <c r="H1859" s="161">
        <v>7.0224234E-4</v>
      </c>
      <c r="I1859" s="161">
        <v>1.3268785E-2</v>
      </c>
      <c r="J1859" s="161">
        <v>2.1632877000000001E-3</v>
      </c>
      <c r="K1859" s="161">
        <v>3.3812072000000002E-4</v>
      </c>
      <c r="L1859" s="161">
        <v>5.0251041000000005E-4</v>
      </c>
      <c r="M1859" s="161">
        <v>2.6827756999999998E-4</v>
      </c>
      <c r="N1859" s="161">
        <v>3.1082750000000002E-4</v>
      </c>
      <c r="O1859" s="161">
        <v>5.0218596E-4</v>
      </c>
      <c r="P1859" s="161">
        <v>0</v>
      </c>
      <c r="Q1859" s="161">
        <v>6.0897527999999995E-4</v>
      </c>
      <c r="R1859" s="161">
        <v>1.1599859E-3</v>
      </c>
      <c r="T1859" s="89">
        <f t="shared" si="352"/>
        <v>0.10027429310344828</v>
      </c>
    </row>
    <row r="1860" spans="1:20">
      <c r="A1860" s="29" t="s">
        <v>52</v>
      </c>
      <c r="B1860" s="194" t="s">
        <v>4660</v>
      </c>
      <c r="C1860" s="87">
        <f t="shared" si="348"/>
        <v>3.1354363859999998E-2</v>
      </c>
      <c r="D1860" s="90">
        <f t="shared" si="349"/>
        <v>3.0040883099999999E-3</v>
      </c>
      <c r="E1860" s="90">
        <f t="shared" si="350"/>
        <v>1.4206463440000001E-2</v>
      </c>
      <c r="F1860" s="91">
        <f t="shared" si="351"/>
        <v>2.5663391099999999E-3</v>
      </c>
      <c r="G1860" s="192">
        <v>1.1577473E-2</v>
      </c>
      <c r="H1860" s="161">
        <v>7.0157838000000001E-4</v>
      </c>
      <c r="I1860" s="161">
        <v>1.3247702E-2</v>
      </c>
      <c r="J1860" s="161">
        <v>2.1643762E-3</v>
      </c>
      <c r="K1860" s="161">
        <v>3.3902766000000001E-4</v>
      </c>
      <c r="L1860" s="161">
        <v>5.0068444999999998E-4</v>
      </c>
      <c r="M1860" s="161">
        <v>2.5718306E-4</v>
      </c>
      <c r="N1860" s="161">
        <v>3.1133881E-4</v>
      </c>
      <c r="O1860" s="161">
        <v>4.8252205E-4</v>
      </c>
      <c r="P1860" s="161">
        <v>0</v>
      </c>
      <c r="Q1860" s="161">
        <v>6.1043165000000004E-4</v>
      </c>
      <c r="R1860" s="161">
        <v>1.1620465999999999E-3</v>
      </c>
      <c r="T1860" s="89">
        <f t="shared" si="352"/>
        <v>9.9805801724137916E-2</v>
      </c>
    </row>
    <row r="1861" spans="1:20">
      <c r="A1861" s="29" t="s">
        <v>52</v>
      </c>
      <c r="B1861" s="194" t="s">
        <v>4661</v>
      </c>
      <c r="C1861" s="87">
        <f t="shared" si="348"/>
        <v>3.1486606299999997E-2</v>
      </c>
      <c r="D1861" s="90">
        <f t="shared" si="349"/>
        <v>3.0082395899999996E-3</v>
      </c>
      <c r="E1861" s="90">
        <f t="shared" si="350"/>
        <v>1.4238577149999999E-2</v>
      </c>
      <c r="F1861" s="91">
        <f t="shared" si="351"/>
        <v>2.59335356E-3</v>
      </c>
      <c r="G1861" s="192">
        <v>1.1646436E-2</v>
      </c>
      <c r="H1861" s="161">
        <v>7.0341915999999995E-4</v>
      </c>
      <c r="I1861" s="161">
        <v>1.3267164E-2</v>
      </c>
      <c r="J1861" s="161">
        <v>2.1669866999999999E-3</v>
      </c>
      <c r="K1861" s="161">
        <v>3.3854905000000002E-4</v>
      </c>
      <c r="L1861" s="161">
        <v>5.0270383999999997E-4</v>
      </c>
      <c r="M1861" s="161">
        <v>2.6799399000000001E-4</v>
      </c>
      <c r="N1861" s="161">
        <v>3.1144617000000002E-4</v>
      </c>
      <c r="O1861" s="161">
        <v>5.0277942999999998E-4</v>
      </c>
      <c r="P1861" s="161">
        <v>0</v>
      </c>
      <c r="Q1861" s="161">
        <v>6.0916195999999995E-4</v>
      </c>
      <c r="R1861" s="161">
        <v>1.1699659999999999E-3</v>
      </c>
      <c r="T1861" s="89">
        <f t="shared" si="352"/>
        <v>0.10040031034482758</v>
      </c>
    </row>
    <row r="1862" spans="1:20">
      <c r="A1862" s="29" t="s">
        <v>52</v>
      </c>
      <c r="B1862" s="194" t="s">
        <v>4662</v>
      </c>
      <c r="C1862" s="87">
        <f t="shared" si="348"/>
        <v>3.1404501139999999E-2</v>
      </c>
      <c r="D1862" s="90">
        <f t="shared" si="349"/>
        <v>3.0097277900000001E-3</v>
      </c>
      <c r="E1862" s="90">
        <f t="shared" si="350"/>
        <v>1.4203863069999999E-2</v>
      </c>
      <c r="F1862" s="91">
        <f t="shared" si="351"/>
        <v>2.5866672800000001E-3</v>
      </c>
      <c r="G1862" s="192">
        <v>1.1604243E-2</v>
      </c>
      <c r="H1862" s="161">
        <v>7.0155219999999999E-4</v>
      </c>
      <c r="I1862" s="161">
        <v>1.32453E-2</v>
      </c>
      <c r="J1862" s="161">
        <v>2.1705466E-3</v>
      </c>
      <c r="K1862" s="161">
        <v>3.3928615E-4</v>
      </c>
      <c r="L1862" s="161">
        <v>4.9989504000000004E-4</v>
      </c>
      <c r="M1862" s="161">
        <v>2.5701087E-4</v>
      </c>
      <c r="N1862" s="161">
        <v>3.1162596000000001E-4</v>
      </c>
      <c r="O1862" s="161">
        <v>4.8260570999999997E-4</v>
      </c>
      <c r="P1862" s="161">
        <v>0</v>
      </c>
      <c r="Q1862" s="161">
        <v>6.1062710999999997E-4</v>
      </c>
      <c r="R1862" s="161">
        <v>1.1818085000000001E-3</v>
      </c>
      <c r="T1862" s="89">
        <f t="shared" si="352"/>
        <v>0.10003657758620689</v>
      </c>
    </row>
    <row r="1863" spans="1:20">
      <c r="A1863" s="29" t="s">
        <v>52</v>
      </c>
      <c r="B1863" s="194" t="s">
        <v>4663</v>
      </c>
      <c r="C1863" s="87">
        <f t="shared" si="348"/>
        <v>3.0469035109999997E-2</v>
      </c>
      <c r="D1863" s="90">
        <f t="shared" si="349"/>
        <v>3.1019449299999999E-3</v>
      </c>
      <c r="E1863" s="90">
        <f t="shared" si="350"/>
        <v>1.512792604E-2</v>
      </c>
      <c r="F1863" s="91">
        <f t="shared" si="351"/>
        <v>1.8085001400000003E-3</v>
      </c>
      <c r="G1863" s="192">
        <v>1.0430663999999999E-2</v>
      </c>
      <c r="H1863" s="161">
        <v>7.4870777E-4</v>
      </c>
      <c r="I1863" s="161">
        <v>1.4120127E-2</v>
      </c>
      <c r="J1863" s="161">
        <v>2.3184148999999999E-3</v>
      </c>
      <c r="K1863" s="161">
        <v>3.3086537E-4</v>
      </c>
      <c r="L1863" s="161">
        <v>4.5266465999999999E-4</v>
      </c>
      <c r="M1863" s="161">
        <v>2.5909126999999998E-4</v>
      </c>
      <c r="N1863" s="161">
        <v>2.8278446000000001E-4</v>
      </c>
      <c r="O1863" s="161">
        <v>4.5816150000000001E-4</v>
      </c>
      <c r="P1863" s="161">
        <v>0</v>
      </c>
      <c r="Q1863" s="161">
        <v>7.7024147000000003E-4</v>
      </c>
      <c r="R1863" s="161">
        <v>2.9731271000000002E-4</v>
      </c>
      <c r="T1863" s="89">
        <f t="shared" si="352"/>
        <v>8.9919517241379296E-2</v>
      </c>
    </row>
    <row r="1864" spans="1:20">
      <c r="A1864" s="29" t="s">
        <v>52</v>
      </c>
      <c r="B1864" s="194" t="s">
        <v>4664</v>
      </c>
      <c r="C1864" s="87">
        <f t="shared" si="348"/>
        <v>2.5171053909999998E-2</v>
      </c>
      <c r="D1864" s="90">
        <f t="shared" si="349"/>
        <v>2.5532157099999999E-3</v>
      </c>
      <c r="E1864" s="90">
        <f t="shared" si="350"/>
        <v>1.0147243299999999E-2</v>
      </c>
      <c r="F1864" s="91">
        <f t="shared" si="351"/>
        <v>3.0999121999999999E-3</v>
      </c>
      <c r="G1864" s="192">
        <v>9.3706827000000006E-3</v>
      </c>
      <c r="H1864" s="161">
        <v>7.3374547000000002E-4</v>
      </c>
      <c r="I1864" s="161">
        <v>9.1405746999999992E-3</v>
      </c>
      <c r="J1864" s="161">
        <v>1.7319684999999999E-3</v>
      </c>
      <c r="K1864" s="161">
        <v>3.1626446999999999E-4</v>
      </c>
      <c r="L1864" s="161">
        <v>5.0498274000000004E-4</v>
      </c>
      <c r="M1864" s="161">
        <v>2.7292313000000003E-4</v>
      </c>
      <c r="N1864" s="161">
        <v>3.0798315000000001E-4</v>
      </c>
      <c r="O1864" s="161">
        <v>5.1644798000000005E-4</v>
      </c>
      <c r="P1864" s="161">
        <v>0</v>
      </c>
      <c r="Q1864" s="161">
        <v>5.4965896999999999E-4</v>
      </c>
      <c r="R1864" s="161">
        <v>1.7258220999999999E-3</v>
      </c>
      <c r="T1864" s="89">
        <f t="shared" si="352"/>
        <v>8.0781747413793098E-2</v>
      </c>
    </row>
    <row r="1865" spans="1:20">
      <c r="A1865" s="29" t="s">
        <v>52</v>
      </c>
      <c r="B1865" s="194" t="s">
        <v>4665</v>
      </c>
      <c r="C1865" s="87">
        <f t="shared" si="348"/>
        <v>0.17932482449999998</v>
      </c>
      <c r="D1865" s="90">
        <f t="shared" si="349"/>
        <v>1.8242795699999998E-2</v>
      </c>
      <c r="E1865" s="90">
        <f t="shared" si="350"/>
        <v>7.30262307E-2</v>
      </c>
      <c r="F1865" s="91">
        <f t="shared" si="351"/>
        <v>2.1090884099999999E-2</v>
      </c>
      <c r="G1865" s="192">
        <v>6.6964914E-2</v>
      </c>
      <c r="H1865" s="161">
        <v>4.7234614000000001E-3</v>
      </c>
      <c r="I1865" s="161">
        <v>6.6594039999999993E-2</v>
      </c>
      <c r="J1865" s="161">
        <v>1.2931046999999999E-2</v>
      </c>
      <c r="K1865" s="161">
        <v>2.0394317999999998E-3</v>
      </c>
      <c r="L1865" s="161">
        <v>3.2723168999999998E-3</v>
      </c>
      <c r="M1865" s="161">
        <v>1.7087293000000001E-3</v>
      </c>
      <c r="N1865" s="161">
        <v>2.0511697000000001E-3</v>
      </c>
      <c r="O1865" s="161">
        <v>3.3258316999999998E-3</v>
      </c>
      <c r="P1865" s="161">
        <v>0</v>
      </c>
      <c r="Q1865" s="161">
        <v>3.7661407000000001E-3</v>
      </c>
      <c r="R1865" s="161">
        <v>1.1947742000000001E-2</v>
      </c>
      <c r="T1865" s="89">
        <f t="shared" si="352"/>
        <v>0.57728374137931027</v>
      </c>
    </row>
    <row r="1866" spans="1:20">
      <c r="A1866" s="29" t="s">
        <v>52</v>
      </c>
      <c r="B1866" s="194" t="s">
        <v>4666</v>
      </c>
      <c r="C1866" s="87">
        <f t="shared" si="348"/>
        <v>0.20222367720000001</v>
      </c>
      <c r="D1866" s="90">
        <f t="shared" si="349"/>
        <v>1.9310907299999999E-2</v>
      </c>
      <c r="E1866" s="90">
        <f t="shared" si="350"/>
        <v>9.1538387600000007E-2</v>
      </c>
      <c r="F1866" s="91">
        <f t="shared" si="351"/>
        <v>1.6598408299999999E-2</v>
      </c>
      <c r="G1866" s="192">
        <v>7.4775973999999995E-2</v>
      </c>
      <c r="H1866" s="161">
        <v>4.5144151000000004E-3</v>
      </c>
      <c r="I1866" s="161">
        <v>8.5299331000000006E-2</v>
      </c>
      <c r="J1866" s="161">
        <v>1.390685E-2</v>
      </c>
      <c r="K1866" s="161">
        <v>2.1736332E-3</v>
      </c>
      <c r="L1866" s="161">
        <v>3.2304241E-3</v>
      </c>
      <c r="M1866" s="161">
        <v>1.7246415E-3</v>
      </c>
      <c r="N1866" s="161">
        <v>1.9981767999999998E-3</v>
      </c>
      <c r="O1866" s="161">
        <v>3.2283383E-3</v>
      </c>
      <c r="P1866" s="161">
        <v>0</v>
      </c>
      <c r="Q1866" s="161">
        <v>3.9148411000000001E-3</v>
      </c>
      <c r="R1866" s="161">
        <v>7.4570521000000001E-3</v>
      </c>
      <c r="T1866" s="89">
        <f t="shared" si="352"/>
        <v>0.64462046551724128</v>
      </c>
    </row>
    <row r="1867" spans="1:20">
      <c r="A1867" s="29" t="s">
        <v>52</v>
      </c>
      <c r="B1867" s="194" t="s">
        <v>4667</v>
      </c>
      <c r="C1867" s="87">
        <f t="shared" si="348"/>
        <v>0.20156377009999998</v>
      </c>
      <c r="D1867" s="90">
        <f t="shared" si="349"/>
        <v>1.9311996299999998E-2</v>
      </c>
      <c r="E1867" s="90">
        <f t="shared" si="350"/>
        <v>9.1327267399999995E-2</v>
      </c>
      <c r="F1867" s="91">
        <f t="shared" si="351"/>
        <v>1.6497894400000001E-2</v>
      </c>
      <c r="G1867" s="192">
        <v>7.4426612000000003E-2</v>
      </c>
      <c r="H1867" s="161">
        <v>4.5101467000000003E-3</v>
      </c>
      <c r="I1867" s="161">
        <v>8.5163800999999997E-2</v>
      </c>
      <c r="J1867" s="161">
        <v>1.3913847E-2</v>
      </c>
      <c r="K1867" s="161">
        <v>2.1794635000000001E-3</v>
      </c>
      <c r="L1867" s="161">
        <v>3.2186858E-3</v>
      </c>
      <c r="M1867" s="161">
        <v>1.6533196999999999E-3</v>
      </c>
      <c r="N1867" s="161">
        <v>2.0014638E-3</v>
      </c>
      <c r="O1867" s="161">
        <v>3.1019275000000002E-3</v>
      </c>
      <c r="P1867" s="161">
        <v>0</v>
      </c>
      <c r="Q1867" s="161">
        <v>3.9242034000000004E-3</v>
      </c>
      <c r="R1867" s="161">
        <v>7.4702997000000004E-3</v>
      </c>
      <c r="T1867" s="89">
        <f t="shared" si="352"/>
        <v>0.64160872413793102</v>
      </c>
    </row>
    <row r="1868" spans="1:20">
      <c r="A1868" s="29" t="s">
        <v>52</v>
      </c>
      <c r="B1868" s="194" t="s">
        <v>4668</v>
      </c>
      <c r="C1868" s="87">
        <f t="shared" si="348"/>
        <v>0.2024138979</v>
      </c>
      <c r="D1868" s="90">
        <f t="shared" si="349"/>
        <v>1.9338683299999999E-2</v>
      </c>
      <c r="E1868" s="90">
        <f t="shared" si="350"/>
        <v>9.1533711800000001E-2</v>
      </c>
      <c r="F1868" s="91">
        <f t="shared" si="351"/>
        <v>1.66715588E-2</v>
      </c>
      <c r="G1868" s="192">
        <v>7.4869943999999994E-2</v>
      </c>
      <c r="H1868" s="161">
        <v>4.5219802999999998E-3</v>
      </c>
      <c r="I1868" s="161">
        <v>8.5288912999999994E-2</v>
      </c>
      <c r="J1868" s="161">
        <v>1.3930629E-2</v>
      </c>
      <c r="K1868" s="161">
        <v>2.1763868E-3</v>
      </c>
      <c r="L1868" s="161">
        <v>3.2316674999999999E-3</v>
      </c>
      <c r="M1868" s="161">
        <v>1.7228185E-3</v>
      </c>
      <c r="N1868" s="161">
        <v>2.0021539999999999E-3</v>
      </c>
      <c r="O1868" s="161">
        <v>3.2321534999999999E-3</v>
      </c>
      <c r="P1868" s="161">
        <v>0</v>
      </c>
      <c r="Q1868" s="161">
        <v>3.9160412000000004E-3</v>
      </c>
      <c r="R1868" s="161">
        <v>7.5212101E-3</v>
      </c>
      <c r="T1868" s="89">
        <f t="shared" si="352"/>
        <v>0.64543055172413788</v>
      </c>
    </row>
    <row r="1869" spans="1:20">
      <c r="A1869" s="29" t="s">
        <v>52</v>
      </c>
      <c r="B1869" s="194" t="s">
        <v>4669</v>
      </c>
      <c r="C1869" s="87">
        <f t="shared" si="348"/>
        <v>0.20188607879999998</v>
      </c>
      <c r="D1869" s="90">
        <f t="shared" si="349"/>
        <v>1.93482502E-2</v>
      </c>
      <c r="E1869" s="90">
        <f t="shared" si="350"/>
        <v>9.1310548199999994E-2</v>
      </c>
      <c r="F1869" s="91">
        <f t="shared" si="351"/>
        <v>1.6628575399999998E-2</v>
      </c>
      <c r="G1869" s="192">
        <v>7.4598705000000001E-2</v>
      </c>
      <c r="H1869" s="161">
        <v>4.5099783999999997E-3</v>
      </c>
      <c r="I1869" s="161">
        <v>8.5148356999999994E-2</v>
      </c>
      <c r="J1869" s="161">
        <v>1.3953514E-2</v>
      </c>
      <c r="K1869" s="161">
        <v>2.1811253E-3</v>
      </c>
      <c r="L1869" s="161">
        <v>3.2136108999999999E-3</v>
      </c>
      <c r="M1869" s="161">
        <v>1.6522128E-3</v>
      </c>
      <c r="N1869" s="161">
        <v>2.0033097999999998E-3</v>
      </c>
      <c r="O1869" s="161">
        <v>3.1024653000000001E-3</v>
      </c>
      <c r="P1869" s="161">
        <v>0</v>
      </c>
      <c r="Q1869" s="161">
        <v>3.9254600000000004E-3</v>
      </c>
      <c r="R1869" s="161">
        <v>7.5973402999999998E-3</v>
      </c>
      <c r="T1869" s="89">
        <f t="shared" si="352"/>
        <v>0.64309228448275857</v>
      </c>
    </row>
    <row r="1870" spans="1:20">
      <c r="A1870" s="29" t="s">
        <v>52</v>
      </c>
      <c r="B1870" s="194" t="s">
        <v>4670</v>
      </c>
      <c r="C1870" s="87">
        <f t="shared" si="348"/>
        <v>0.19587236620000001</v>
      </c>
      <c r="D1870" s="90">
        <f t="shared" si="349"/>
        <v>1.99410748E-2</v>
      </c>
      <c r="E1870" s="90">
        <f t="shared" si="350"/>
        <v>9.7250952099999996E-2</v>
      </c>
      <c r="F1870" s="91">
        <f t="shared" si="351"/>
        <v>1.16260723E-2</v>
      </c>
      <c r="G1870" s="192">
        <v>6.7054267000000001E-2</v>
      </c>
      <c r="H1870" s="161">
        <v>4.8131214000000002E-3</v>
      </c>
      <c r="I1870" s="161">
        <v>9.0772244000000002E-2</v>
      </c>
      <c r="J1870" s="161">
        <v>1.4904096E-2</v>
      </c>
      <c r="K1870" s="161">
        <v>2.1269917000000002E-3</v>
      </c>
      <c r="L1870" s="161">
        <v>2.9099871000000002E-3</v>
      </c>
      <c r="M1870" s="161">
        <v>1.6655867E-3</v>
      </c>
      <c r="N1870" s="161">
        <v>1.8179000999999999E-3</v>
      </c>
      <c r="O1870" s="161">
        <v>2.9453239E-3</v>
      </c>
      <c r="P1870" s="161">
        <v>0</v>
      </c>
      <c r="Q1870" s="161">
        <v>4.9515523000000002E-3</v>
      </c>
      <c r="R1870" s="161">
        <v>1.911296E-3</v>
      </c>
      <c r="T1870" s="89">
        <f t="shared" si="352"/>
        <v>0.57805402586206889</v>
      </c>
    </row>
    <row r="1871" spans="1:20">
      <c r="A1871" s="29" t="s">
        <v>52</v>
      </c>
      <c r="B1871" s="194" t="s">
        <v>4671</v>
      </c>
      <c r="C1871" s="87">
        <f t="shared" si="348"/>
        <v>0.1618139177</v>
      </c>
      <c r="D1871" s="90">
        <f t="shared" si="349"/>
        <v>1.6413529400000001E-2</v>
      </c>
      <c r="E1871" s="90">
        <f t="shared" si="350"/>
        <v>6.5232278000000005E-2</v>
      </c>
      <c r="F1871" s="91">
        <f t="shared" si="351"/>
        <v>1.9928007299999998E-2</v>
      </c>
      <c r="G1871" s="192">
        <v>6.0240103000000003E-2</v>
      </c>
      <c r="H1871" s="161">
        <v>4.7169352000000003E-3</v>
      </c>
      <c r="I1871" s="161">
        <v>5.8760837000000003E-2</v>
      </c>
      <c r="J1871" s="161">
        <v>1.1134082999999999E-2</v>
      </c>
      <c r="K1871" s="161">
        <v>2.0331288000000002E-3</v>
      </c>
      <c r="L1871" s="161">
        <v>3.2463176000000001E-3</v>
      </c>
      <c r="M1871" s="161">
        <v>1.7545058E-3</v>
      </c>
      <c r="N1871" s="161">
        <v>1.9798916999999999E-3</v>
      </c>
      <c r="O1871" s="161">
        <v>3.3200227E-3</v>
      </c>
      <c r="P1871" s="161">
        <v>0</v>
      </c>
      <c r="Q1871" s="161">
        <v>3.5335218999999998E-3</v>
      </c>
      <c r="R1871" s="161">
        <v>1.1094570999999999E-2</v>
      </c>
      <c r="T1871" s="89">
        <f t="shared" si="352"/>
        <v>0.51931123275862068</v>
      </c>
    </row>
    <row r="1872" spans="1:20">
      <c r="A1872" s="29" t="s">
        <v>52</v>
      </c>
      <c r="B1872" s="194" t="s">
        <v>4672</v>
      </c>
      <c r="C1872" s="87">
        <f t="shared" si="348"/>
        <v>0.1467203107</v>
      </c>
      <c r="D1872" s="90">
        <f t="shared" si="349"/>
        <v>1.4925923199999998E-2</v>
      </c>
      <c r="E1872" s="90">
        <f t="shared" si="350"/>
        <v>5.9748734500000004E-2</v>
      </c>
      <c r="F1872" s="91">
        <f t="shared" si="351"/>
        <v>1.7256177999999997E-2</v>
      </c>
      <c r="G1872" s="192">
        <v>5.4789474999999997E-2</v>
      </c>
      <c r="H1872" s="161">
        <v>3.8646501999999999E-3</v>
      </c>
      <c r="I1872" s="161">
        <v>5.4486033000000003E-2</v>
      </c>
      <c r="J1872" s="161">
        <v>1.0579946999999999E-2</v>
      </c>
      <c r="K1872" s="161">
        <v>1.6686260000000001E-3</v>
      </c>
      <c r="L1872" s="161">
        <v>2.6773501999999999E-3</v>
      </c>
      <c r="M1872" s="161">
        <v>1.3980513000000001E-3</v>
      </c>
      <c r="N1872" s="161">
        <v>1.6782298000000001E-3</v>
      </c>
      <c r="O1872" s="161">
        <v>2.721135E-3</v>
      </c>
      <c r="P1872" s="161">
        <v>0</v>
      </c>
      <c r="Q1872" s="161">
        <v>3.0813877999999999E-3</v>
      </c>
      <c r="R1872" s="161">
        <v>9.7754253999999992E-3</v>
      </c>
      <c r="T1872" s="89">
        <f t="shared" si="352"/>
        <v>0.47232306034482752</v>
      </c>
    </row>
    <row r="1873" spans="1:20">
      <c r="A1873" s="29" t="s">
        <v>52</v>
      </c>
      <c r="B1873" s="194" t="s">
        <v>4673</v>
      </c>
      <c r="C1873" s="87">
        <f t="shared" si="348"/>
        <v>0.16545573390000001</v>
      </c>
      <c r="D1873" s="90">
        <f t="shared" si="349"/>
        <v>1.5799832400000002E-2</v>
      </c>
      <c r="E1873" s="90">
        <f t="shared" si="350"/>
        <v>7.4895043599999989E-2</v>
      </c>
      <c r="F1873" s="91">
        <f t="shared" si="351"/>
        <v>1.3580515900000001E-2</v>
      </c>
      <c r="G1873" s="192">
        <v>6.1180341999999999E-2</v>
      </c>
      <c r="H1873" s="161">
        <v>3.6936122999999999E-3</v>
      </c>
      <c r="I1873" s="161">
        <v>6.9790360999999995E-2</v>
      </c>
      <c r="J1873" s="161">
        <v>1.1378331E-2</v>
      </c>
      <c r="K1873" s="161">
        <v>1.7784271E-3</v>
      </c>
      <c r="L1873" s="161">
        <v>2.6430743000000001E-3</v>
      </c>
      <c r="M1873" s="161">
        <v>1.4110703E-3</v>
      </c>
      <c r="N1873" s="161">
        <v>1.6348719000000001E-3</v>
      </c>
      <c r="O1873" s="161">
        <v>2.6413677000000002E-3</v>
      </c>
      <c r="P1873" s="161">
        <v>0</v>
      </c>
      <c r="Q1873" s="161">
        <v>3.2030518E-3</v>
      </c>
      <c r="R1873" s="161">
        <v>6.1012245000000003E-3</v>
      </c>
      <c r="T1873" s="89">
        <f t="shared" si="352"/>
        <v>0.52741674137931027</v>
      </c>
    </row>
    <row r="1874" spans="1:20">
      <c r="A1874" s="29" t="s">
        <v>52</v>
      </c>
      <c r="B1874" s="194" t="s">
        <v>4674</v>
      </c>
      <c r="C1874" s="87">
        <f t="shared" si="348"/>
        <v>0.164915811</v>
      </c>
      <c r="D1874" s="90">
        <f t="shared" si="349"/>
        <v>1.58007246E-2</v>
      </c>
      <c r="E1874" s="90">
        <f t="shared" si="350"/>
        <v>7.4722309100000009E-2</v>
      </c>
      <c r="F1874" s="91">
        <f t="shared" si="351"/>
        <v>1.34982773E-2</v>
      </c>
      <c r="G1874" s="192">
        <v>6.0894499999999997E-2</v>
      </c>
      <c r="H1874" s="161">
        <v>3.6901199999999999E-3</v>
      </c>
      <c r="I1874" s="161">
        <v>6.9679473000000006E-2</v>
      </c>
      <c r="J1874" s="161">
        <v>1.1384057E-2</v>
      </c>
      <c r="K1874" s="161">
        <v>1.7831974E-3</v>
      </c>
      <c r="L1874" s="161">
        <v>2.6334701999999998E-3</v>
      </c>
      <c r="M1874" s="161">
        <v>1.3527160999999999E-3</v>
      </c>
      <c r="N1874" s="161">
        <v>1.6375612999999999E-3</v>
      </c>
      <c r="O1874" s="161">
        <v>2.5379407000000001E-3</v>
      </c>
      <c r="P1874" s="161">
        <v>0</v>
      </c>
      <c r="Q1874" s="161">
        <v>3.2107119000000001E-3</v>
      </c>
      <c r="R1874" s="161">
        <v>6.1120634000000002E-3</v>
      </c>
      <c r="T1874" s="89">
        <f t="shared" si="352"/>
        <v>0.52495258620689655</v>
      </c>
    </row>
    <row r="1875" spans="1:20">
      <c r="A1875" s="29" t="s">
        <v>52</v>
      </c>
      <c r="B1875" s="194" t="s">
        <v>4675</v>
      </c>
      <c r="C1875" s="87">
        <f t="shared" si="348"/>
        <v>0.16561137079999999</v>
      </c>
      <c r="D1875" s="90">
        <f t="shared" si="349"/>
        <v>1.5822558699999999E-2</v>
      </c>
      <c r="E1875" s="90">
        <f t="shared" si="350"/>
        <v>7.4891218900000001E-2</v>
      </c>
      <c r="F1875" s="91">
        <f t="shared" si="351"/>
        <v>1.36403662E-2</v>
      </c>
      <c r="G1875" s="192">
        <v>6.1257226999999997E-2</v>
      </c>
      <c r="H1875" s="161">
        <v>3.6998020999999999E-3</v>
      </c>
      <c r="I1875" s="161">
        <v>6.9781837999999999E-2</v>
      </c>
      <c r="J1875" s="161">
        <v>1.1397787E-2</v>
      </c>
      <c r="K1875" s="161">
        <v>1.7806801E-3</v>
      </c>
      <c r="L1875" s="161">
        <v>2.6440916000000001E-3</v>
      </c>
      <c r="M1875" s="161">
        <v>1.4095787999999999E-3</v>
      </c>
      <c r="N1875" s="161">
        <v>1.6381259999999999E-3</v>
      </c>
      <c r="O1875" s="161">
        <v>2.6444891999999999E-3</v>
      </c>
      <c r="P1875" s="161">
        <v>0</v>
      </c>
      <c r="Q1875" s="161">
        <v>3.2040337E-3</v>
      </c>
      <c r="R1875" s="161">
        <v>6.1537173000000001E-3</v>
      </c>
      <c r="T1875" s="89">
        <f t="shared" si="352"/>
        <v>0.52807954310344818</v>
      </c>
    </row>
    <row r="1876" spans="1:20">
      <c r="A1876" s="29" t="s">
        <v>52</v>
      </c>
      <c r="B1876" s="194" t="s">
        <v>4676</v>
      </c>
      <c r="C1876" s="87">
        <f t="shared" si="348"/>
        <v>0.16517951879999998</v>
      </c>
      <c r="D1876" s="90">
        <f t="shared" si="349"/>
        <v>1.5830385999999998E-2</v>
      </c>
      <c r="E1876" s="90">
        <f t="shared" si="350"/>
        <v>7.4708630799999995E-2</v>
      </c>
      <c r="F1876" s="91">
        <f t="shared" si="351"/>
        <v>1.3605197999999999E-2</v>
      </c>
      <c r="G1876" s="192">
        <v>6.1035303999999999E-2</v>
      </c>
      <c r="H1876" s="161">
        <v>3.6899824000000002E-3</v>
      </c>
      <c r="I1876" s="161">
        <v>6.9666837999999995E-2</v>
      </c>
      <c r="J1876" s="161">
        <v>1.1416511000000001E-2</v>
      </c>
      <c r="K1876" s="161">
        <v>1.784557E-3</v>
      </c>
      <c r="L1876" s="161">
        <v>2.6293179999999998E-3</v>
      </c>
      <c r="M1876" s="161">
        <v>1.3518104000000001E-3</v>
      </c>
      <c r="N1876" s="161">
        <v>1.6390716E-3</v>
      </c>
      <c r="O1876" s="161">
        <v>2.5383807E-3</v>
      </c>
      <c r="P1876" s="161">
        <v>0</v>
      </c>
      <c r="Q1876" s="161">
        <v>3.2117399999999998E-3</v>
      </c>
      <c r="R1876" s="161">
        <v>6.2160056999999999E-3</v>
      </c>
      <c r="T1876" s="89">
        <f t="shared" si="352"/>
        <v>0.52616641379310336</v>
      </c>
    </row>
    <row r="1877" spans="1:20">
      <c r="A1877" s="29" t="s">
        <v>52</v>
      </c>
      <c r="B1877" s="194" t="s">
        <v>4677</v>
      </c>
      <c r="C1877" s="87">
        <f t="shared" si="348"/>
        <v>0.16025920860000001</v>
      </c>
      <c r="D1877" s="90">
        <f t="shared" si="349"/>
        <v>1.63154244E-2</v>
      </c>
      <c r="E1877" s="90">
        <f t="shared" si="350"/>
        <v>7.956896120000001E-2</v>
      </c>
      <c r="F1877" s="91">
        <f t="shared" si="351"/>
        <v>9.5122409999999994E-3</v>
      </c>
      <c r="G1877" s="192">
        <v>5.4862582E-2</v>
      </c>
      <c r="H1877" s="161">
        <v>3.9380083999999999E-3</v>
      </c>
      <c r="I1877" s="161">
        <v>7.4268200000000006E-2</v>
      </c>
      <c r="J1877" s="161">
        <v>1.219426E-2</v>
      </c>
      <c r="K1877" s="161">
        <v>1.7402659E-3</v>
      </c>
      <c r="L1877" s="161">
        <v>2.3808985E-3</v>
      </c>
      <c r="M1877" s="161">
        <v>1.3627527999999999E-3</v>
      </c>
      <c r="N1877" s="161">
        <v>1.4873728000000001E-3</v>
      </c>
      <c r="O1877" s="161">
        <v>2.4098104999999998E-3</v>
      </c>
      <c r="P1877" s="161">
        <v>0</v>
      </c>
      <c r="Q1877" s="161">
        <v>4.0512700999999996E-3</v>
      </c>
      <c r="R1877" s="161">
        <v>1.5637876000000001E-3</v>
      </c>
      <c r="T1877" s="89">
        <f t="shared" si="352"/>
        <v>0.47295329310344825</v>
      </c>
    </row>
    <row r="1878" spans="1:20">
      <c r="A1878" s="29" t="s">
        <v>52</v>
      </c>
      <c r="B1878" s="194" t="s">
        <v>4678</v>
      </c>
      <c r="C1878" s="87">
        <f t="shared" si="348"/>
        <v>0.1323932062</v>
      </c>
      <c r="D1878" s="90">
        <f t="shared" si="349"/>
        <v>1.3429251700000002E-2</v>
      </c>
      <c r="E1878" s="90">
        <f t="shared" si="350"/>
        <v>5.3371864399999996E-2</v>
      </c>
      <c r="F1878" s="91">
        <f t="shared" si="351"/>
        <v>1.63047331E-2</v>
      </c>
      <c r="G1878" s="192">
        <v>4.9287356999999997E-2</v>
      </c>
      <c r="H1878" s="161">
        <v>3.8593106000000001E-3</v>
      </c>
      <c r="I1878" s="161">
        <v>4.8077048999999997E-2</v>
      </c>
      <c r="J1878" s="161">
        <v>9.1097046000000008E-3</v>
      </c>
      <c r="K1878" s="161">
        <v>1.6634690000000001E-3</v>
      </c>
      <c r="L1878" s="161">
        <v>2.6560781000000001E-3</v>
      </c>
      <c r="M1878" s="161">
        <v>1.4355048E-3</v>
      </c>
      <c r="N1878" s="161">
        <v>1.6199114000000001E-3</v>
      </c>
      <c r="O1878" s="161">
        <v>2.7163821999999999E-3</v>
      </c>
      <c r="P1878" s="161">
        <v>0</v>
      </c>
      <c r="Q1878" s="161">
        <v>2.8910633999999998E-3</v>
      </c>
      <c r="R1878" s="161">
        <v>9.0773760999999994E-3</v>
      </c>
      <c r="T1878" s="89">
        <f t="shared" si="352"/>
        <v>0.42489100862068963</v>
      </c>
    </row>
    <row r="1879" spans="1:20">
      <c r="A1879" s="29" t="s">
        <v>52</v>
      </c>
      <c r="B1879" s="194" t="s">
        <v>4679</v>
      </c>
      <c r="C1879" s="87">
        <f t="shared" si="348"/>
        <v>0.33872466300000004</v>
      </c>
      <c r="D1879" s="90">
        <f t="shared" si="349"/>
        <v>3.4458612999999999E-2</v>
      </c>
      <c r="E1879" s="90">
        <f t="shared" si="350"/>
        <v>0.13793843359999999</v>
      </c>
      <c r="F1879" s="91">
        <f t="shared" si="351"/>
        <v>3.98383364E-2</v>
      </c>
      <c r="G1879" s="192">
        <v>0.12648928000000001</v>
      </c>
      <c r="H1879" s="161">
        <v>8.9220936999999997E-3</v>
      </c>
      <c r="I1879" s="161">
        <v>0.12578874000000001</v>
      </c>
      <c r="J1879" s="161">
        <v>2.4425309999999999E-2</v>
      </c>
      <c r="K1879" s="161">
        <v>3.8522600000000001E-3</v>
      </c>
      <c r="L1879" s="161">
        <v>6.1810429999999998E-3</v>
      </c>
      <c r="M1879" s="161">
        <v>3.2275999000000001E-3</v>
      </c>
      <c r="N1879" s="161">
        <v>3.8744316E-3</v>
      </c>
      <c r="O1879" s="161">
        <v>6.2821264999999996E-3</v>
      </c>
      <c r="P1879" s="161">
        <v>0</v>
      </c>
      <c r="Q1879" s="161">
        <v>7.1138212999999999E-3</v>
      </c>
      <c r="R1879" s="161">
        <v>2.2567957E-2</v>
      </c>
      <c r="T1879" s="89">
        <f t="shared" si="352"/>
        <v>1.090424827586207</v>
      </c>
    </row>
    <row r="1880" spans="1:20">
      <c r="A1880" s="29" t="s">
        <v>52</v>
      </c>
      <c r="B1880" s="194" t="s">
        <v>4680</v>
      </c>
      <c r="C1880" s="87">
        <f t="shared" si="348"/>
        <v>0.38197806159999997</v>
      </c>
      <c r="D1880" s="90">
        <f t="shared" si="349"/>
        <v>3.6476157699999998E-2</v>
      </c>
      <c r="E1880" s="90">
        <f t="shared" si="350"/>
        <v>0.17290584470000001</v>
      </c>
      <c r="F1880" s="91">
        <f t="shared" si="351"/>
        <v>3.1352549200000003E-2</v>
      </c>
      <c r="G1880" s="192">
        <v>0.14124350999999999</v>
      </c>
      <c r="H1880" s="161">
        <v>8.5272284999999993E-3</v>
      </c>
      <c r="I1880" s="161">
        <v>0.16112096000000001</v>
      </c>
      <c r="J1880" s="161">
        <v>2.6268494E-2</v>
      </c>
      <c r="K1880" s="161">
        <v>4.1057515000000001E-3</v>
      </c>
      <c r="L1880" s="161">
        <v>6.1019122000000002E-3</v>
      </c>
      <c r="M1880" s="161">
        <v>3.2576561999999999E-3</v>
      </c>
      <c r="N1880" s="161">
        <v>3.7743338999999998E-3</v>
      </c>
      <c r="O1880" s="161">
        <v>6.0979724000000003E-3</v>
      </c>
      <c r="P1880" s="161">
        <v>0</v>
      </c>
      <c r="Q1880" s="161">
        <v>7.3946999000000001E-3</v>
      </c>
      <c r="R1880" s="161">
        <v>1.4085543000000001E-2</v>
      </c>
      <c r="T1880" s="89">
        <f t="shared" si="352"/>
        <v>1.2176164655172412</v>
      </c>
    </row>
    <row r="1881" spans="1:20">
      <c r="A1881" s="29" t="s">
        <v>52</v>
      </c>
      <c r="B1881" s="194" t="s">
        <v>4681</v>
      </c>
      <c r="C1881" s="87">
        <f t="shared" si="348"/>
        <v>0.3807315678</v>
      </c>
      <c r="D1881" s="90">
        <f t="shared" si="349"/>
        <v>3.6478215199999997E-2</v>
      </c>
      <c r="E1881" s="90">
        <f t="shared" si="350"/>
        <v>0.1725070632</v>
      </c>
      <c r="F1881" s="91">
        <f t="shared" si="351"/>
        <v>3.1162689399999999E-2</v>
      </c>
      <c r="G1881" s="192">
        <v>0.1405836</v>
      </c>
      <c r="H1881" s="161">
        <v>8.5191659999999999E-3</v>
      </c>
      <c r="I1881" s="161">
        <v>0.16086496</v>
      </c>
      <c r="J1881" s="161">
        <v>2.6281710999999999E-2</v>
      </c>
      <c r="K1881" s="161">
        <v>4.1167644000000003E-3</v>
      </c>
      <c r="L1881" s="161">
        <v>6.0797398000000001E-3</v>
      </c>
      <c r="M1881" s="161">
        <v>3.1229372000000002E-3</v>
      </c>
      <c r="N1881" s="161">
        <v>3.7805426999999998E-3</v>
      </c>
      <c r="O1881" s="161">
        <v>5.8591963999999998E-3</v>
      </c>
      <c r="P1881" s="161">
        <v>0</v>
      </c>
      <c r="Q1881" s="161">
        <v>7.4123842999999998E-3</v>
      </c>
      <c r="R1881" s="161">
        <v>1.4110566E-2</v>
      </c>
      <c r="T1881" s="89">
        <f t="shared" si="352"/>
        <v>1.2119275862068966</v>
      </c>
    </row>
    <row r="1882" spans="1:20">
      <c r="A1882" s="29" t="s">
        <v>52</v>
      </c>
      <c r="B1882" s="194" t="s">
        <v>4682</v>
      </c>
      <c r="C1882" s="87">
        <f t="shared" si="348"/>
        <v>0.38233735680000003</v>
      </c>
      <c r="D1882" s="90">
        <f t="shared" si="349"/>
        <v>3.6528623699999999E-2</v>
      </c>
      <c r="E1882" s="90">
        <f t="shared" si="350"/>
        <v>0.17289701120000001</v>
      </c>
      <c r="F1882" s="91">
        <f t="shared" si="351"/>
        <v>3.1490721900000004E-2</v>
      </c>
      <c r="G1882" s="192">
        <v>0.14142099999999999</v>
      </c>
      <c r="H1882" s="161">
        <v>8.5415183999999998E-3</v>
      </c>
      <c r="I1882" s="161">
        <v>0.16110128000000001</v>
      </c>
      <c r="J1882" s="161">
        <v>2.6313409999999999E-2</v>
      </c>
      <c r="K1882" s="161">
        <v>4.1109527999999996E-3</v>
      </c>
      <c r="L1882" s="161">
        <v>6.1042609000000001E-3</v>
      </c>
      <c r="M1882" s="161">
        <v>3.2542128000000001E-3</v>
      </c>
      <c r="N1882" s="161">
        <v>3.7818463999999999E-3</v>
      </c>
      <c r="O1882" s="161">
        <v>6.1051787999999996E-3</v>
      </c>
      <c r="P1882" s="161">
        <v>0</v>
      </c>
      <c r="Q1882" s="161">
        <v>7.3969667000000003E-3</v>
      </c>
      <c r="R1882" s="161">
        <v>1.4206730000000001E-2</v>
      </c>
      <c r="T1882" s="89">
        <f t="shared" si="352"/>
        <v>1.2191465517241378</v>
      </c>
    </row>
    <row r="1883" spans="1:20">
      <c r="A1883" s="29" t="s">
        <v>52</v>
      </c>
      <c r="B1883" s="194" t="s">
        <v>4683</v>
      </c>
      <c r="C1883" s="87">
        <f t="shared" si="348"/>
        <v>0.38134037120000003</v>
      </c>
      <c r="D1883" s="90">
        <f t="shared" si="349"/>
        <v>3.6546695300000001E-2</v>
      </c>
      <c r="E1883" s="90">
        <f t="shared" si="350"/>
        <v>0.17247548450000003</v>
      </c>
      <c r="F1883" s="91">
        <f t="shared" si="351"/>
        <v>3.1409531399999996E-2</v>
      </c>
      <c r="G1883" s="192">
        <v>0.14090865999999999</v>
      </c>
      <c r="H1883" s="161">
        <v>8.5188481999999999E-3</v>
      </c>
      <c r="I1883" s="161">
        <v>0.16083579000000001</v>
      </c>
      <c r="J1883" s="161">
        <v>2.6356638000000002E-2</v>
      </c>
      <c r="K1883" s="161">
        <v>4.1199032999999999E-3</v>
      </c>
      <c r="L1883" s="161">
        <v>6.0701540000000003E-3</v>
      </c>
      <c r="M1883" s="161">
        <v>3.1208463000000001E-3</v>
      </c>
      <c r="N1883" s="161">
        <v>3.7840296000000002E-3</v>
      </c>
      <c r="O1883" s="161">
        <v>5.8602120999999997E-3</v>
      </c>
      <c r="P1883" s="161">
        <v>0</v>
      </c>
      <c r="Q1883" s="161">
        <v>7.4147576999999999E-3</v>
      </c>
      <c r="R1883" s="161">
        <v>1.4350531999999999E-2</v>
      </c>
      <c r="T1883" s="89">
        <f t="shared" si="352"/>
        <v>1.2147298275862068</v>
      </c>
    </row>
    <row r="1884" spans="1:20">
      <c r="A1884" s="29" t="s">
        <v>52</v>
      </c>
      <c r="B1884" s="194" t="s">
        <v>4684</v>
      </c>
      <c r="C1884" s="87">
        <f t="shared" si="348"/>
        <v>0.3699811328</v>
      </c>
      <c r="D1884" s="90">
        <f t="shared" si="349"/>
        <v>3.7666474299999995E-2</v>
      </c>
      <c r="E1884" s="90">
        <f t="shared" si="350"/>
        <v>0.18369623979999999</v>
      </c>
      <c r="F1884" s="91">
        <f t="shared" si="351"/>
        <v>2.1960358699999998E-2</v>
      </c>
      <c r="G1884" s="192">
        <v>0.12665805999999999</v>
      </c>
      <c r="H1884" s="161">
        <v>9.0914515000000001E-3</v>
      </c>
      <c r="I1884" s="161">
        <v>0.17145868</v>
      </c>
      <c r="J1884" s="161">
        <v>2.8152180999999998E-2</v>
      </c>
      <c r="K1884" s="161">
        <v>4.0176509999999997E-3</v>
      </c>
      <c r="L1884" s="161">
        <v>5.4966423E-3</v>
      </c>
      <c r="M1884" s="161">
        <v>3.1461083E-3</v>
      </c>
      <c r="N1884" s="161">
        <v>3.4338112999999998E-3</v>
      </c>
      <c r="O1884" s="161">
        <v>5.5633896000000004E-3</v>
      </c>
      <c r="P1884" s="161">
        <v>0</v>
      </c>
      <c r="Q1884" s="161">
        <v>9.3529320999999992E-3</v>
      </c>
      <c r="R1884" s="161">
        <v>3.6102257000000001E-3</v>
      </c>
      <c r="T1884" s="89">
        <f t="shared" si="352"/>
        <v>1.0918798275862067</v>
      </c>
    </row>
    <row r="1885" spans="1:20">
      <c r="A1885" s="29" t="s">
        <v>52</v>
      </c>
      <c r="B1885" s="194" t="s">
        <v>4685</v>
      </c>
      <c r="C1885" s="87">
        <f t="shared" si="348"/>
        <v>0.30564850729999998</v>
      </c>
      <c r="D1885" s="90">
        <f t="shared" si="349"/>
        <v>3.1003333600000002E-2</v>
      </c>
      <c r="E1885" s="90">
        <f t="shared" si="350"/>
        <v>0.12321652300000001</v>
      </c>
      <c r="F1885" s="91">
        <f t="shared" si="351"/>
        <v>3.7641790699999997E-2</v>
      </c>
      <c r="G1885" s="192">
        <v>0.11378686</v>
      </c>
      <c r="H1885" s="161">
        <v>8.9097663999999997E-3</v>
      </c>
      <c r="I1885" s="161">
        <v>0.11099269</v>
      </c>
      <c r="J1885" s="161">
        <v>2.1031046000000001E-2</v>
      </c>
      <c r="K1885" s="161">
        <v>3.8403542999999999E-3</v>
      </c>
      <c r="L1885" s="161">
        <v>6.1319332999999997E-3</v>
      </c>
      <c r="M1885" s="161">
        <v>3.3140665999999998E-3</v>
      </c>
      <c r="N1885" s="161">
        <v>3.7397953999999999E-3</v>
      </c>
      <c r="O1885" s="161">
        <v>6.2711540000000001E-3</v>
      </c>
      <c r="P1885" s="161">
        <v>0</v>
      </c>
      <c r="Q1885" s="161">
        <v>6.6744303E-3</v>
      </c>
      <c r="R1885" s="161">
        <v>2.0956411000000001E-2</v>
      </c>
      <c r="T1885" s="89">
        <f t="shared" si="352"/>
        <v>0.98092120689655171</v>
      </c>
    </row>
    <row r="1886" spans="1:20">
      <c r="A1886" s="29" t="s">
        <v>52</v>
      </c>
      <c r="B1886" s="194" t="s">
        <v>4686</v>
      </c>
      <c r="C1886" s="87">
        <f t="shared" si="348"/>
        <v>0.45130080979999998</v>
      </c>
      <c r="D1886" s="90">
        <f t="shared" si="349"/>
        <v>4.59110348E-2</v>
      </c>
      <c r="E1886" s="90">
        <f t="shared" si="350"/>
        <v>0.18378268019999999</v>
      </c>
      <c r="F1886" s="91">
        <f t="shared" si="351"/>
        <v>5.3078724799999998E-2</v>
      </c>
      <c r="G1886" s="192">
        <v>0.16852837000000001</v>
      </c>
      <c r="H1886" s="161">
        <v>1.1887378000000001E-2</v>
      </c>
      <c r="I1886" s="161">
        <v>0.16759499999999999</v>
      </c>
      <c r="J1886" s="161">
        <v>3.2543134000000001E-2</v>
      </c>
      <c r="K1886" s="161">
        <v>5.1325700000000004E-3</v>
      </c>
      <c r="L1886" s="161">
        <v>8.2353307999999993E-3</v>
      </c>
      <c r="M1886" s="161">
        <v>4.3003021999999998E-3</v>
      </c>
      <c r="N1886" s="161">
        <v>5.1621104000000003E-3</v>
      </c>
      <c r="O1886" s="161">
        <v>8.3700097000000001E-3</v>
      </c>
      <c r="P1886" s="161">
        <v>0</v>
      </c>
      <c r="Q1886" s="161">
        <v>9.4781207000000003E-3</v>
      </c>
      <c r="R1886" s="161">
        <v>3.0068483999999999E-2</v>
      </c>
      <c r="T1886" s="89">
        <f t="shared" si="352"/>
        <v>1.4528307758620689</v>
      </c>
    </row>
    <row r="1887" spans="1:20">
      <c r="A1887" s="29" t="s">
        <v>52</v>
      </c>
      <c r="B1887" s="194" t="s">
        <v>4687</v>
      </c>
      <c r="C1887" s="87">
        <f t="shared" si="348"/>
        <v>0.50892958290000001</v>
      </c>
      <c r="D1887" s="90">
        <f t="shared" si="349"/>
        <v>4.8599115700000001E-2</v>
      </c>
      <c r="E1887" s="90">
        <f t="shared" si="350"/>
        <v>0.23037160580000002</v>
      </c>
      <c r="F1887" s="91">
        <f t="shared" si="351"/>
        <v>4.1772661399999994E-2</v>
      </c>
      <c r="G1887" s="192">
        <v>0.1881862</v>
      </c>
      <c r="H1887" s="161">
        <v>1.1361278000000001E-2</v>
      </c>
      <c r="I1887" s="161">
        <v>0.21466998000000001</v>
      </c>
      <c r="J1887" s="161">
        <v>3.4998904999999997E-2</v>
      </c>
      <c r="K1887" s="161">
        <v>5.4703101000000004E-3</v>
      </c>
      <c r="L1887" s="161">
        <v>8.1299006E-3</v>
      </c>
      <c r="M1887" s="161">
        <v>4.3403477999999999E-3</v>
      </c>
      <c r="N1887" s="161">
        <v>5.0287448000000002E-3</v>
      </c>
      <c r="O1887" s="161">
        <v>8.1246514999999998E-3</v>
      </c>
      <c r="P1887" s="161">
        <v>0</v>
      </c>
      <c r="Q1887" s="161">
        <v>9.8523501000000006E-3</v>
      </c>
      <c r="R1887" s="161">
        <v>1.8766914999999999E-2</v>
      </c>
      <c r="T1887" s="89">
        <f t="shared" si="352"/>
        <v>1.6222948275862068</v>
      </c>
    </row>
    <row r="1888" spans="1:20">
      <c r="A1888" s="29" t="s">
        <v>52</v>
      </c>
      <c r="B1888" s="194" t="s">
        <v>4688</v>
      </c>
      <c r="C1888" s="87">
        <f t="shared" si="348"/>
        <v>0.50726881849999994</v>
      </c>
      <c r="D1888" s="90">
        <f t="shared" si="349"/>
        <v>4.8601857400000004E-2</v>
      </c>
      <c r="E1888" s="90">
        <f t="shared" si="350"/>
        <v>0.22984029049999999</v>
      </c>
      <c r="F1888" s="91">
        <f t="shared" si="351"/>
        <v>4.1519700600000001E-2</v>
      </c>
      <c r="G1888" s="192">
        <v>0.18730696999999999</v>
      </c>
      <c r="H1888" s="161">
        <v>1.1350536E-2</v>
      </c>
      <c r="I1888" s="161">
        <v>0.21432889999999999</v>
      </c>
      <c r="J1888" s="161">
        <v>3.5016514999999998E-2</v>
      </c>
      <c r="K1888" s="161">
        <v>5.4849831999999998E-3</v>
      </c>
      <c r="L1888" s="161">
        <v>8.1003592000000006E-3</v>
      </c>
      <c r="M1888" s="161">
        <v>4.1608545E-3</v>
      </c>
      <c r="N1888" s="161">
        <v>5.0370171E-3</v>
      </c>
      <c r="O1888" s="161">
        <v>7.8065175000000004E-3</v>
      </c>
      <c r="P1888" s="161">
        <v>0</v>
      </c>
      <c r="Q1888" s="161">
        <v>9.8759120000000006E-3</v>
      </c>
      <c r="R1888" s="161">
        <v>1.8800253999999999E-2</v>
      </c>
      <c r="T1888" s="89">
        <f t="shared" si="352"/>
        <v>1.6147152586206894</v>
      </c>
    </row>
    <row r="1889" spans="1:20">
      <c r="A1889" s="29" t="s">
        <v>52</v>
      </c>
      <c r="B1889" s="194" t="s">
        <v>4689</v>
      </c>
      <c r="C1889" s="87">
        <f t="shared" si="348"/>
        <v>0.50940830330000009</v>
      </c>
      <c r="D1889" s="90">
        <f t="shared" si="349"/>
        <v>4.8669019899999999E-2</v>
      </c>
      <c r="E1889" s="90">
        <f t="shared" si="350"/>
        <v>0.23035983699999998</v>
      </c>
      <c r="F1889" s="91">
        <f t="shared" si="351"/>
        <v>4.1956756400000003E-2</v>
      </c>
      <c r="G1889" s="192">
        <v>0.18842269</v>
      </c>
      <c r="H1889" s="161">
        <v>1.1380316999999999E-2</v>
      </c>
      <c r="I1889" s="161">
        <v>0.21464375999999999</v>
      </c>
      <c r="J1889" s="161">
        <v>3.505875E-2</v>
      </c>
      <c r="K1889" s="161">
        <v>5.4772400000000004E-3</v>
      </c>
      <c r="L1889" s="161">
        <v>8.1330298999999998E-3</v>
      </c>
      <c r="M1889" s="161">
        <v>4.3357600000000001E-3</v>
      </c>
      <c r="N1889" s="161">
        <v>5.0387542000000004E-3</v>
      </c>
      <c r="O1889" s="161">
        <v>8.1342528999999997E-3</v>
      </c>
      <c r="P1889" s="161">
        <v>0</v>
      </c>
      <c r="Q1889" s="161">
        <v>9.8553702999999993E-3</v>
      </c>
      <c r="R1889" s="161">
        <v>1.8928378999999999E-2</v>
      </c>
      <c r="T1889" s="89">
        <f t="shared" si="352"/>
        <v>1.6243335344827585</v>
      </c>
    </row>
    <row r="1890" spans="1:20">
      <c r="A1890" s="29" t="s">
        <v>52</v>
      </c>
      <c r="B1890" s="194" t="s">
        <v>4690</v>
      </c>
      <c r="C1890" s="87">
        <f t="shared" si="348"/>
        <v>0.50807995880000001</v>
      </c>
      <c r="D1890" s="90">
        <f t="shared" si="349"/>
        <v>4.8693096900000003E-2</v>
      </c>
      <c r="E1890" s="90">
        <f t="shared" si="350"/>
        <v>0.22979821079999999</v>
      </c>
      <c r="F1890" s="91">
        <f t="shared" si="351"/>
        <v>4.1848581099999997E-2</v>
      </c>
      <c r="G1890" s="192">
        <v>0.18774007000000001</v>
      </c>
      <c r="H1890" s="161">
        <v>1.1350112000000001E-2</v>
      </c>
      <c r="I1890" s="161">
        <v>0.21429002999999999</v>
      </c>
      <c r="J1890" s="161">
        <v>3.5116344000000001E-2</v>
      </c>
      <c r="K1890" s="161">
        <v>5.4891653000000004E-3</v>
      </c>
      <c r="L1890" s="161">
        <v>8.0875875999999996E-3</v>
      </c>
      <c r="M1890" s="161">
        <v>4.1580688000000003E-3</v>
      </c>
      <c r="N1890" s="161">
        <v>5.0416628999999996E-3</v>
      </c>
      <c r="O1890" s="161">
        <v>7.8078708999999996E-3</v>
      </c>
      <c r="P1890" s="161">
        <v>0</v>
      </c>
      <c r="Q1890" s="161">
        <v>9.8790743000000004E-3</v>
      </c>
      <c r="R1890" s="161">
        <v>1.9119972999999998E-2</v>
      </c>
      <c r="T1890" s="89">
        <f t="shared" si="352"/>
        <v>1.6184488793103449</v>
      </c>
    </row>
    <row r="1891" spans="1:20">
      <c r="A1891" s="29" t="s">
        <v>52</v>
      </c>
      <c r="B1891" s="194" t="s">
        <v>4691</v>
      </c>
      <c r="C1891" s="87">
        <f t="shared" si="348"/>
        <v>0.49294545519999999</v>
      </c>
      <c r="D1891" s="90">
        <f t="shared" si="349"/>
        <v>5.0185037700000004E-2</v>
      </c>
      <c r="E1891" s="90">
        <f t="shared" si="350"/>
        <v>0.24474822860000001</v>
      </c>
      <c r="F1891" s="91">
        <f t="shared" si="351"/>
        <v>2.9258948899999998E-2</v>
      </c>
      <c r="G1891" s="192">
        <v>0.16875324</v>
      </c>
      <c r="H1891" s="161">
        <v>1.2113021999999999E-2</v>
      </c>
      <c r="I1891" s="161">
        <v>0.22844348</v>
      </c>
      <c r="J1891" s="161">
        <v>3.7508641000000002E-2</v>
      </c>
      <c r="K1891" s="161">
        <v>5.3529290999999998E-3</v>
      </c>
      <c r="L1891" s="161">
        <v>7.3234676000000004E-3</v>
      </c>
      <c r="M1891" s="161">
        <v>4.1917266E-3</v>
      </c>
      <c r="N1891" s="161">
        <v>4.5750484999999997E-3</v>
      </c>
      <c r="O1891" s="161">
        <v>7.4123985000000003E-3</v>
      </c>
      <c r="P1891" s="161">
        <v>0</v>
      </c>
      <c r="Q1891" s="161">
        <v>1.2461407000000001E-2</v>
      </c>
      <c r="R1891" s="161">
        <v>4.8100948999999999E-3</v>
      </c>
      <c r="T1891" s="89">
        <f t="shared" si="352"/>
        <v>1.4547693103448276</v>
      </c>
    </row>
    <row r="1892" spans="1:20">
      <c r="A1892" s="29" t="s">
        <v>52</v>
      </c>
      <c r="B1892" s="194" t="s">
        <v>4692</v>
      </c>
      <c r="C1892" s="87">
        <f t="shared" si="348"/>
        <v>0.40723169269999998</v>
      </c>
      <c r="D1892" s="90">
        <f t="shared" si="349"/>
        <v>4.1307382699999999E-2</v>
      </c>
      <c r="E1892" s="90">
        <f t="shared" si="350"/>
        <v>0.1641678993</v>
      </c>
      <c r="F1892" s="91">
        <f t="shared" si="351"/>
        <v>5.0152150700000009E-2</v>
      </c>
      <c r="G1892" s="192">
        <v>0.15160425999999999</v>
      </c>
      <c r="H1892" s="161">
        <v>1.1870953E-2</v>
      </c>
      <c r="I1892" s="161">
        <v>0.14788144</v>
      </c>
      <c r="J1892" s="161">
        <v>2.8020776000000001E-2</v>
      </c>
      <c r="K1892" s="161">
        <v>5.1167074E-3</v>
      </c>
      <c r="L1892" s="161">
        <v>8.1698993000000001E-3</v>
      </c>
      <c r="M1892" s="161">
        <v>4.4155063000000001E-3</v>
      </c>
      <c r="N1892" s="161">
        <v>4.9827274000000003E-3</v>
      </c>
      <c r="O1892" s="161">
        <v>8.3553905000000005E-3</v>
      </c>
      <c r="P1892" s="161">
        <v>0</v>
      </c>
      <c r="Q1892" s="161">
        <v>8.8926968000000006E-3</v>
      </c>
      <c r="R1892" s="161">
        <v>2.7921336000000001E-2</v>
      </c>
      <c r="T1892" s="89">
        <f t="shared" si="352"/>
        <v>1.3069332758620689</v>
      </c>
    </row>
    <row r="1893" spans="1:20">
      <c r="A1893" s="29" t="s">
        <v>52</v>
      </c>
      <c r="B1893" s="194" t="s">
        <v>4693</v>
      </c>
      <c r="C1893" s="87">
        <f t="shared" si="348"/>
        <v>0.55789945640000005</v>
      </c>
      <c r="D1893" s="90">
        <f t="shared" si="349"/>
        <v>5.67553628E-2</v>
      </c>
      <c r="E1893" s="90">
        <f t="shared" si="350"/>
        <v>0.22719271980000003</v>
      </c>
      <c r="F1893" s="91">
        <f t="shared" si="351"/>
        <v>6.5616083800000002E-2</v>
      </c>
      <c r="G1893" s="192">
        <v>0.20833529000000001</v>
      </c>
      <c r="H1893" s="161">
        <v>1.4695213E-2</v>
      </c>
      <c r="I1893" s="161">
        <v>0.20718146000000001</v>
      </c>
      <c r="J1893" s="161">
        <v>4.0229923000000001E-2</v>
      </c>
      <c r="K1893" s="161">
        <v>6.3448988000000001E-3</v>
      </c>
      <c r="L1893" s="161">
        <v>1.0180541E-2</v>
      </c>
      <c r="M1893" s="161">
        <v>5.3160467999999999E-3</v>
      </c>
      <c r="N1893" s="161">
        <v>6.3814168000000003E-3</v>
      </c>
      <c r="O1893" s="161">
        <v>1.0347032000000001E-2</v>
      </c>
      <c r="P1893" s="161">
        <v>0</v>
      </c>
      <c r="Q1893" s="161">
        <v>1.1716882E-2</v>
      </c>
      <c r="R1893" s="161">
        <v>3.7170753000000001E-2</v>
      </c>
      <c r="T1893" s="89">
        <f t="shared" si="352"/>
        <v>1.7959938793103447</v>
      </c>
    </row>
    <row r="1894" spans="1:20">
      <c r="A1894" s="29" t="s">
        <v>52</v>
      </c>
      <c r="B1894" s="194" t="s">
        <v>4694</v>
      </c>
      <c r="C1894" s="87">
        <f t="shared" si="348"/>
        <v>0.62914032759999994</v>
      </c>
      <c r="D1894" s="90">
        <f t="shared" si="349"/>
        <v>6.0078376299999993E-2</v>
      </c>
      <c r="E1894" s="90">
        <f t="shared" si="350"/>
        <v>0.28478609839999997</v>
      </c>
      <c r="F1894" s="91">
        <f t="shared" si="351"/>
        <v>5.16394929E-2</v>
      </c>
      <c r="G1894" s="192">
        <v>0.23263635999999999</v>
      </c>
      <c r="H1894" s="161">
        <v>1.4044846999999999E-2</v>
      </c>
      <c r="I1894" s="161">
        <v>0.26537569999999999</v>
      </c>
      <c r="J1894" s="161">
        <v>4.3265753999999997E-2</v>
      </c>
      <c r="K1894" s="161">
        <v>6.7624143000000001E-3</v>
      </c>
      <c r="L1894" s="161">
        <v>1.0050208E-2</v>
      </c>
      <c r="M1894" s="161">
        <v>5.3655513999999998E-3</v>
      </c>
      <c r="N1894" s="161">
        <v>6.2165498999999999E-3</v>
      </c>
      <c r="O1894" s="161">
        <v>1.0043719E-2</v>
      </c>
      <c r="P1894" s="161">
        <v>0</v>
      </c>
      <c r="Q1894" s="161">
        <v>1.2179506E-2</v>
      </c>
      <c r="R1894" s="161">
        <v>2.3199718000000001E-2</v>
      </c>
      <c r="T1894" s="89">
        <f t="shared" si="352"/>
        <v>2.0054858620689653</v>
      </c>
    </row>
    <row r="1895" spans="1:20">
      <c r="A1895" s="29" t="s">
        <v>52</v>
      </c>
      <c r="B1895" s="194" t="s">
        <v>4695</v>
      </c>
      <c r="C1895" s="87">
        <f t="shared" si="348"/>
        <v>0.62708728859999996</v>
      </c>
      <c r="D1895" s="90">
        <f t="shared" si="349"/>
        <v>6.0081766199999997E-2</v>
      </c>
      <c r="E1895" s="90">
        <f t="shared" si="350"/>
        <v>0.28412927919999997</v>
      </c>
      <c r="F1895" s="91">
        <f t="shared" si="351"/>
        <v>5.1326783200000003E-2</v>
      </c>
      <c r="G1895" s="192">
        <v>0.23154946000000001</v>
      </c>
      <c r="H1895" s="161">
        <v>1.4031567999999999E-2</v>
      </c>
      <c r="I1895" s="161">
        <v>0.26495405</v>
      </c>
      <c r="J1895" s="161">
        <v>4.3287524000000001E-2</v>
      </c>
      <c r="K1895" s="161">
        <v>6.7805532E-3</v>
      </c>
      <c r="L1895" s="161">
        <v>1.0013688999999999E-2</v>
      </c>
      <c r="M1895" s="161">
        <v>5.1436612E-3</v>
      </c>
      <c r="N1895" s="161">
        <v>6.2267761000000003E-3</v>
      </c>
      <c r="O1895" s="161">
        <v>9.6504411000000005E-3</v>
      </c>
      <c r="P1895" s="161">
        <v>0</v>
      </c>
      <c r="Q1895" s="161">
        <v>1.2208633E-2</v>
      </c>
      <c r="R1895" s="161">
        <v>2.3240932999999998E-2</v>
      </c>
      <c r="T1895" s="89">
        <f t="shared" si="352"/>
        <v>1.9961160344827586</v>
      </c>
    </row>
    <row r="1896" spans="1:20">
      <c r="A1896" s="29" t="s">
        <v>52</v>
      </c>
      <c r="B1896" s="194" t="s">
        <v>4696</v>
      </c>
      <c r="C1896" s="87">
        <f t="shared" si="348"/>
        <v>0.62973211750000002</v>
      </c>
      <c r="D1896" s="90">
        <f t="shared" si="349"/>
        <v>6.0164793099999996E-2</v>
      </c>
      <c r="E1896" s="90">
        <f t="shared" si="350"/>
        <v>0.28477154290000001</v>
      </c>
      <c r="F1896" s="91">
        <f t="shared" si="351"/>
        <v>5.18670715E-2</v>
      </c>
      <c r="G1896" s="192">
        <v>0.23292871000000001</v>
      </c>
      <c r="H1896" s="161">
        <v>1.4068383E-2</v>
      </c>
      <c r="I1896" s="161">
        <v>0.26534328000000001</v>
      </c>
      <c r="J1896" s="161">
        <v>4.3339734999999997E-2</v>
      </c>
      <c r="K1896" s="161">
        <v>6.7709811000000002E-3</v>
      </c>
      <c r="L1896" s="161">
        <v>1.0054077E-2</v>
      </c>
      <c r="M1896" s="161">
        <v>5.3598799000000004E-3</v>
      </c>
      <c r="N1896" s="161">
        <v>6.2289234999999997E-3</v>
      </c>
      <c r="O1896" s="161">
        <v>1.0055589E-2</v>
      </c>
      <c r="P1896" s="161">
        <v>0</v>
      </c>
      <c r="Q1896" s="161">
        <v>1.2183239E-2</v>
      </c>
      <c r="R1896" s="161">
        <v>2.3399320000000001E-2</v>
      </c>
      <c r="T1896" s="89">
        <f t="shared" si="352"/>
        <v>2.0080061206896551</v>
      </c>
    </row>
    <row r="1897" spans="1:20">
      <c r="A1897" s="29" t="s">
        <v>52</v>
      </c>
      <c r="B1897" s="194" t="s">
        <v>4697</v>
      </c>
      <c r="C1897" s="87">
        <f t="shared" si="348"/>
        <v>0.62809002269999992</v>
      </c>
      <c r="D1897" s="90">
        <f t="shared" si="349"/>
        <v>6.0194555800000001E-2</v>
      </c>
      <c r="E1897" s="90">
        <f t="shared" si="350"/>
        <v>0.28407726149999996</v>
      </c>
      <c r="F1897" s="91">
        <f t="shared" si="351"/>
        <v>5.1733345400000005E-2</v>
      </c>
      <c r="G1897" s="192">
        <v>0.23208486</v>
      </c>
      <c r="H1897" s="161">
        <v>1.4031043999999999E-2</v>
      </c>
      <c r="I1897" s="161">
        <v>0.26490599999999997</v>
      </c>
      <c r="J1897" s="161">
        <v>4.3410931999999999E-2</v>
      </c>
      <c r="K1897" s="161">
        <v>6.7857231E-3</v>
      </c>
      <c r="L1897" s="161">
        <v>9.9979006999999995E-3</v>
      </c>
      <c r="M1897" s="161">
        <v>5.1402174999999996E-3</v>
      </c>
      <c r="N1897" s="161">
        <v>6.2325193000000003E-3</v>
      </c>
      <c r="O1897" s="161">
        <v>9.6521140999999994E-3</v>
      </c>
      <c r="P1897" s="161">
        <v>0</v>
      </c>
      <c r="Q1897" s="161">
        <v>1.2212542E-2</v>
      </c>
      <c r="R1897" s="161">
        <v>2.3636170000000001E-2</v>
      </c>
      <c r="T1897" s="89">
        <f t="shared" si="352"/>
        <v>2.000731551724138</v>
      </c>
    </row>
    <row r="1898" spans="1:20">
      <c r="A1898" s="29" t="s">
        <v>52</v>
      </c>
      <c r="B1898" s="194" t="s">
        <v>4698</v>
      </c>
      <c r="C1898" s="87">
        <f t="shared" si="348"/>
        <v>0.6093807014</v>
      </c>
      <c r="D1898" s="90">
        <f t="shared" si="349"/>
        <v>6.2038898700000004E-2</v>
      </c>
      <c r="E1898" s="90">
        <f t="shared" si="350"/>
        <v>0.30255852039999998</v>
      </c>
      <c r="F1898" s="91">
        <f t="shared" si="351"/>
        <v>3.6170002299999997E-2</v>
      </c>
      <c r="G1898" s="192">
        <v>0.20861328000000001</v>
      </c>
      <c r="H1898" s="161">
        <v>1.4974154999999999E-2</v>
      </c>
      <c r="I1898" s="161">
        <v>0.28240253999999998</v>
      </c>
      <c r="J1898" s="161">
        <v>4.6368298000000002E-2</v>
      </c>
      <c r="K1898" s="161">
        <v>6.6173075E-3</v>
      </c>
      <c r="L1898" s="161">
        <v>9.0532931999999997E-3</v>
      </c>
      <c r="M1898" s="161">
        <v>5.1818254000000003E-3</v>
      </c>
      <c r="N1898" s="161">
        <v>5.6556892000000003E-3</v>
      </c>
      <c r="O1898" s="161">
        <v>9.1632299999999996E-3</v>
      </c>
      <c r="P1898" s="161">
        <v>0</v>
      </c>
      <c r="Q1898" s="161">
        <v>1.5404829E-2</v>
      </c>
      <c r="R1898" s="161">
        <v>5.9462541000000002E-3</v>
      </c>
      <c r="T1898" s="89">
        <f t="shared" si="352"/>
        <v>1.7983903448275862</v>
      </c>
    </row>
    <row r="1899" spans="1:20">
      <c r="A1899" s="29" t="s">
        <v>52</v>
      </c>
      <c r="B1899" s="194" t="s">
        <v>4699</v>
      </c>
      <c r="C1899" s="87">
        <f t="shared" si="348"/>
        <v>0.50342107019999993</v>
      </c>
      <c r="D1899" s="90">
        <f t="shared" si="349"/>
        <v>5.1064314499999999E-2</v>
      </c>
      <c r="E1899" s="90">
        <f t="shared" si="350"/>
        <v>0.20294486159999997</v>
      </c>
      <c r="F1899" s="91">
        <f t="shared" si="351"/>
        <v>6.1998244100000002E-2</v>
      </c>
      <c r="G1899" s="192">
        <v>0.18741364999999999</v>
      </c>
      <c r="H1899" s="161">
        <v>1.4674909E-2</v>
      </c>
      <c r="I1899" s="161">
        <v>0.18281148999999999</v>
      </c>
      <c r="J1899" s="161">
        <v>3.4639370000000003E-2</v>
      </c>
      <c r="K1899" s="161">
        <v>6.3252895000000002E-3</v>
      </c>
      <c r="L1899" s="161">
        <v>1.0099655000000001E-2</v>
      </c>
      <c r="M1899" s="161">
        <v>5.4584626000000001E-3</v>
      </c>
      <c r="N1899" s="161">
        <v>6.1596630999999997E-3</v>
      </c>
      <c r="O1899" s="161">
        <v>1.032896E-2</v>
      </c>
      <c r="P1899" s="161">
        <v>0</v>
      </c>
      <c r="Q1899" s="161">
        <v>1.0993179E-2</v>
      </c>
      <c r="R1899" s="161">
        <v>3.4516442000000001E-2</v>
      </c>
      <c r="T1899" s="89">
        <f t="shared" si="352"/>
        <v>1.6156349137931032</v>
      </c>
    </row>
    <row r="1900" spans="1:20">
      <c r="A1900" s="29" t="s">
        <v>52</v>
      </c>
      <c r="B1900" s="194" t="s">
        <v>4700</v>
      </c>
      <c r="C1900" s="87">
        <f t="shared" si="348"/>
        <v>2.084817122</v>
      </c>
      <c r="D1900" s="90">
        <f t="shared" si="349"/>
        <v>0.21208938700000002</v>
      </c>
      <c r="E1900" s="90">
        <f t="shared" si="350"/>
        <v>0.84899755300000002</v>
      </c>
      <c r="F1900" s="91">
        <f t="shared" si="351"/>
        <v>0.24520105200000003</v>
      </c>
      <c r="G1900" s="192">
        <v>0.77852913000000001</v>
      </c>
      <c r="H1900" s="161">
        <v>5.4914612000000002E-2</v>
      </c>
      <c r="I1900" s="161">
        <v>0.77421737999999996</v>
      </c>
      <c r="J1900" s="161">
        <v>0.15033539000000001</v>
      </c>
      <c r="K1900" s="161">
        <v>2.3710282999999999E-2</v>
      </c>
      <c r="L1900" s="161">
        <v>3.8043713999999999E-2</v>
      </c>
      <c r="M1900" s="161">
        <v>1.9865561E-2</v>
      </c>
      <c r="N1900" s="161">
        <v>2.3846747000000001E-2</v>
      </c>
      <c r="O1900" s="161">
        <v>3.8665873000000003E-2</v>
      </c>
      <c r="P1900" s="161">
        <v>0</v>
      </c>
      <c r="Q1900" s="161">
        <v>4.3784872000000002E-2</v>
      </c>
      <c r="R1900" s="161">
        <v>0.13890356000000001</v>
      </c>
      <c r="T1900" s="89">
        <f t="shared" si="352"/>
        <v>6.7114580172413794</v>
      </c>
    </row>
    <row r="1901" spans="1:20">
      <c r="A1901" s="29" t="s">
        <v>52</v>
      </c>
      <c r="B1901" s="194" t="s">
        <v>4701</v>
      </c>
      <c r="C1901" s="87">
        <f t="shared" si="348"/>
        <v>2.351037474</v>
      </c>
      <c r="D1901" s="90">
        <f t="shared" si="349"/>
        <v>0.22450716900000001</v>
      </c>
      <c r="E1901" s="90">
        <f t="shared" si="350"/>
        <v>1.064218509</v>
      </c>
      <c r="F1901" s="91">
        <f t="shared" si="351"/>
        <v>0.19297186599999999</v>
      </c>
      <c r="G1901" s="192">
        <v>0.86933992999999998</v>
      </c>
      <c r="H1901" s="161">
        <v>5.2484255E-2</v>
      </c>
      <c r="I1901" s="161">
        <v>0.99168369999999995</v>
      </c>
      <c r="J1901" s="161">
        <v>0.16167999999999999</v>
      </c>
      <c r="K1901" s="161">
        <v>2.5270497999999999E-2</v>
      </c>
      <c r="L1901" s="161">
        <v>3.7556671E-2</v>
      </c>
      <c r="M1901" s="161">
        <v>2.0050554000000002E-2</v>
      </c>
      <c r="N1901" s="161">
        <v>2.3230654999999999E-2</v>
      </c>
      <c r="O1901" s="161">
        <v>3.7532422000000003E-2</v>
      </c>
      <c r="P1901" s="161">
        <v>0</v>
      </c>
      <c r="Q1901" s="161">
        <v>4.5513653000000001E-2</v>
      </c>
      <c r="R1901" s="161">
        <v>8.6695136000000006E-2</v>
      </c>
      <c r="T1901" s="89">
        <f t="shared" si="352"/>
        <v>7.4943097413793094</v>
      </c>
    </row>
    <row r="1902" spans="1:20">
      <c r="A1902" s="29" t="s">
        <v>52</v>
      </c>
      <c r="B1902" s="194" t="s">
        <v>4702</v>
      </c>
      <c r="C1902" s="87">
        <f t="shared" si="348"/>
        <v>2.3433654449999999</v>
      </c>
      <c r="D1902" s="90">
        <f t="shared" si="349"/>
        <v>0.224519833</v>
      </c>
      <c r="E1902" s="90">
        <f t="shared" si="350"/>
        <v>1.061764044</v>
      </c>
      <c r="F1902" s="91">
        <f t="shared" si="351"/>
        <v>0.19180329800000001</v>
      </c>
      <c r="G1902" s="192">
        <v>0.86527827000000002</v>
      </c>
      <c r="H1902" s="161">
        <v>5.2434632000000002E-2</v>
      </c>
      <c r="I1902" s="161">
        <v>0.99010803999999997</v>
      </c>
      <c r="J1902" s="161">
        <v>0.16176135</v>
      </c>
      <c r="K1902" s="161">
        <v>2.5338281000000001E-2</v>
      </c>
      <c r="L1902" s="161">
        <v>3.7420202E-2</v>
      </c>
      <c r="M1902" s="161">
        <v>1.9221372E-2</v>
      </c>
      <c r="N1902" s="161">
        <v>2.3268869000000001E-2</v>
      </c>
      <c r="O1902" s="161">
        <v>3.6062779000000003E-2</v>
      </c>
      <c r="P1902" s="161">
        <v>0</v>
      </c>
      <c r="Q1902" s="161">
        <v>4.5622498999999997E-2</v>
      </c>
      <c r="R1902" s="161">
        <v>8.6849150999999999E-2</v>
      </c>
      <c r="T1902" s="89">
        <f t="shared" si="352"/>
        <v>7.4592954310344828</v>
      </c>
    </row>
    <row r="1903" spans="1:20">
      <c r="A1903" s="29" t="s">
        <v>52</v>
      </c>
      <c r="B1903" s="194" t="s">
        <v>4703</v>
      </c>
      <c r="C1903" s="87">
        <f t="shared" si="348"/>
        <v>2.353248974</v>
      </c>
      <c r="D1903" s="90">
        <f t="shared" si="349"/>
        <v>0.22483009800000001</v>
      </c>
      <c r="E1903" s="90">
        <f t="shared" si="350"/>
        <v>1.064164149</v>
      </c>
      <c r="F1903" s="91">
        <f t="shared" si="351"/>
        <v>0.193822307</v>
      </c>
      <c r="G1903" s="192">
        <v>0.87043241999999998</v>
      </c>
      <c r="H1903" s="161">
        <v>5.2572208000000002E-2</v>
      </c>
      <c r="I1903" s="161">
        <v>0.99156257999999997</v>
      </c>
      <c r="J1903" s="161">
        <v>0.16195646</v>
      </c>
      <c r="K1903" s="161">
        <v>2.5302511E-2</v>
      </c>
      <c r="L1903" s="161">
        <v>3.7571127000000003E-2</v>
      </c>
      <c r="M1903" s="161">
        <v>2.0029360999999999E-2</v>
      </c>
      <c r="N1903" s="161">
        <v>2.3276893999999999E-2</v>
      </c>
      <c r="O1903" s="161">
        <v>3.7576776999999999E-2</v>
      </c>
      <c r="P1903" s="161">
        <v>0</v>
      </c>
      <c r="Q1903" s="161">
        <v>4.5527604999999999E-2</v>
      </c>
      <c r="R1903" s="161">
        <v>8.7441031000000002E-2</v>
      </c>
      <c r="T1903" s="89">
        <f t="shared" si="352"/>
        <v>7.5037277586206894</v>
      </c>
    </row>
    <row r="1904" spans="1:20">
      <c r="A1904" s="29" t="s">
        <v>52</v>
      </c>
      <c r="B1904" s="194" t="s">
        <v>4704</v>
      </c>
      <c r="C1904" s="87">
        <f t="shared" si="348"/>
        <v>2.1522413400000002</v>
      </c>
      <c r="D1904" s="90">
        <f t="shared" si="349"/>
        <v>0.21205613800000001</v>
      </c>
      <c r="E1904" s="90">
        <f t="shared" si="350"/>
        <v>0.92936668000000011</v>
      </c>
      <c r="F1904" s="91">
        <f t="shared" si="351"/>
        <v>0.21379528199999998</v>
      </c>
      <c r="G1904" s="192">
        <v>0.79702324000000002</v>
      </c>
      <c r="H1904" s="161">
        <v>5.3794940999999999E-2</v>
      </c>
      <c r="I1904" s="161">
        <v>0.85556732000000002</v>
      </c>
      <c r="J1904" s="161">
        <v>0.15000471000000001</v>
      </c>
      <c r="K1904" s="161">
        <v>2.4454842000000001E-2</v>
      </c>
      <c r="L1904" s="161">
        <v>3.7596586000000001E-2</v>
      </c>
      <c r="M1904" s="161">
        <v>2.0004418999999999E-2</v>
      </c>
      <c r="N1904" s="161">
        <v>2.3246578E-2</v>
      </c>
      <c r="O1904" s="161">
        <v>3.7841517999999998E-2</v>
      </c>
      <c r="P1904" s="161">
        <v>0</v>
      </c>
      <c r="Q1904" s="161">
        <v>4.4166645999999997E-2</v>
      </c>
      <c r="R1904" s="161">
        <v>0.10854054</v>
      </c>
      <c r="T1904" s="89">
        <f t="shared" si="352"/>
        <v>6.8708900000000002</v>
      </c>
    </row>
    <row r="1905" spans="1:20">
      <c r="A1905" s="29" t="s">
        <v>52</v>
      </c>
      <c r="B1905" s="194" t="s">
        <v>4705</v>
      </c>
      <c r="C1905" s="87">
        <f t="shared" si="348"/>
        <v>2.3471125969999997</v>
      </c>
      <c r="D1905" s="90">
        <f t="shared" si="349"/>
        <v>0.22494132400000003</v>
      </c>
      <c r="E1905" s="90">
        <f t="shared" si="350"/>
        <v>1.061569668</v>
      </c>
      <c r="F1905" s="91">
        <f t="shared" si="351"/>
        <v>0.19332258499999999</v>
      </c>
      <c r="G1905" s="192">
        <v>0.86727902000000001</v>
      </c>
      <c r="H1905" s="161">
        <v>5.2432674999999998E-2</v>
      </c>
      <c r="I1905" s="161">
        <v>0.98992849000000005</v>
      </c>
      <c r="J1905" s="161">
        <v>0.16222252000000001</v>
      </c>
      <c r="K1905" s="161">
        <v>2.5357601E-2</v>
      </c>
      <c r="L1905" s="161">
        <v>3.7361203000000003E-2</v>
      </c>
      <c r="M1905" s="161">
        <v>1.9208502999999998E-2</v>
      </c>
      <c r="N1905" s="161">
        <v>2.3290331000000001E-2</v>
      </c>
      <c r="O1905" s="161">
        <v>3.6069031000000001E-2</v>
      </c>
      <c r="P1905" s="161">
        <v>0</v>
      </c>
      <c r="Q1905" s="161">
        <v>4.5637107000000003E-2</v>
      </c>
      <c r="R1905" s="161">
        <v>8.8326115999999996E-2</v>
      </c>
      <c r="T1905" s="89">
        <f t="shared" si="352"/>
        <v>7.4765432758620687</v>
      </c>
    </row>
    <row r="1906" spans="1:20">
      <c r="A1906" s="29" t="s">
        <v>52</v>
      </c>
      <c r="B1906" s="194" t="s">
        <v>4706</v>
      </c>
      <c r="C1906" s="87">
        <f t="shared" si="348"/>
        <v>2.2771976289999998</v>
      </c>
      <c r="D1906" s="90">
        <f t="shared" si="349"/>
        <v>0.23183345300000002</v>
      </c>
      <c r="E1906" s="90">
        <f t="shared" si="350"/>
        <v>1.1306323809999999</v>
      </c>
      <c r="F1906" s="91">
        <f t="shared" si="351"/>
        <v>0.135163855</v>
      </c>
      <c r="G1906" s="192">
        <v>0.77956793999999996</v>
      </c>
      <c r="H1906" s="161">
        <v>5.5956992999999997E-2</v>
      </c>
      <c r="I1906" s="161">
        <v>1.0553113999999999</v>
      </c>
      <c r="J1906" s="161">
        <v>0.17327391</v>
      </c>
      <c r="K1906" s="161">
        <v>2.4728248000000001E-2</v>
      </c>
      <c r="L1906" s="161">
        <v>3.3831294999999997E-2</v>
      </c>
      <c r="M1906" s="161">
        <v>1.9363987999999999E-2</v>
      </c>
      <c r="N1906" s="161">
        <v>2.1134772E-2</v>
      </c>
      <c r="O1906" s="161">
        <v>3.4242118000000002E-2</v>
      </c>
      <c r="P1906" s="161">
        <v>0</v>
      </c>
      <c r="Q1906" s="161">
        <v>5.756638E-2</v>
      </c>
      <c r="R1906" s="161">
        <v>2.2220585000000001E-2</v>
      </c>
      <c r="T1906" s="89">
        <f t="shared" si="352"/>
        <v>6.720413275862068</v>
      </c>
    </row>
    <row r="1907" spans="1:20">
      <c r="A1907" s="29" t="s">
        <v>52</v>
      </c>
      <c r="B1907" s="194" t="s">
        <v>4707</v>
      </c>
      <c r="C1907" s="87">
        <f t="shared" si="348"/>
        <v>1.881236632</v>
      </c>
      <c r="D1907" s="90">
        <f t="shared" si="349"/>
        <v>0.19082248199999996</v>
      </c>
      <c r="E1907" s="90">
        <f t="shared" si="350"/>
        <v>0.75838563400000003</v>
      </c>
      <c r="F1907" s="91">
        <f t="shared" si="351"/>
        <v>0.23168153599999999</v>
      </c>
      <c r="G1907" s="192">
        <v>0.70034697999999995</v>
      </c>
      <c r="H1907" s="161">
        <v>5.4838738999999997E-2</v>
      </c>
      <c r="I1907" s="161">
        <v>0.68314914000000004</v>
      </c>
      <c r="J1907" s="161">
        <v>0.12944402999999999</v>
      </c>
      <c r="K1907" s="161">
        <v>2.3637004E-2</v>
      </c>
      <c r="L1907" s="161">
        <v>3.7741447999999997E-2</v>
      </c>
      <c r="M1907" s="161">
        <v>2.0397755E-2</v>
      </c>
      <c r="N1907" s="161">
        <v>2.3018073999999999E-2</v>
      </c>
      <c r="O1907" s="161">
        <v>3.8598338000000003E-2</v>
      </c>
      <c r="P1907" s="161">
        <v>0</v>
      </c>
      <c r="Q1907" s="161">
        <v>4.1080463999999997E-2</v>
      </c>
      <c r="R1907" s="161">
        <v>0.12898466</v>
      </c>
      <c r="T1907" s="89">
        <f t="shared" si="352"/>
        <v>6.0374739655172407</v>
      </c>
    </row>
    <row r="1909" spans="1:20">
      <c r="B1909" s="196" t="s">
        <v>1268</v>
      </c>
    </row>
    <row r="1910" spans="1:20">
      <c r="A1910" s="29" t="s">
        <v>52</v>
      </c>
      <c r="B1910" s="194" t="s">
        <v>4708</v>
      </c>
      <c r="C1910" s="87">
        <f t="shared" ref="C1910:C1949" si="353">D1910+E1910+F1910+G1910</f>
        <v>7.141255937999999E-2</v>
      </c>
      <c r="D1910" s="90">
        <f t="shared" ref="D1910:D1949" si="354">J1910+K1910+L1910</f>
        <v>5.9058773499999998E-3</v>
      </c>
      <c r="E1910" s="90">
        <f t="shared" ref="E1910:E1949" si="355">H1910+I1910+M1910</f>
        <v>3.2283496839999995E-2</v>
      </c>
      <c r="F1910" s="91">
        <f t="shared" ref="F1910:F1949" si="356">N1910+IF(O1910="x",0,O1910)+IF(P1910="x",0,P1910)+IF(Q1910="x",0,Q1910)+R1910</f>
        <v>3.1515671900000002E-3</v>
      </c>
      <c r="G1910" s="192">
        <v>3.0071618000000001E-2</v>
      </c>
      <c r="H1910" s="161">
        <v>1.3161456999999999E-3</v>
      </c>
      <c r="I1910" s="161">
        <v>3.0576305000000002E-2</v>
      </c>
      <c r="J1910" s="161">
        <v>4.3073037999999996E-3</v>
      </c>
      <c r="K1910" s="161">
        <v>8.7856534000000004E-4</v>
      </c>
      <c r="L1910" s="161">
        <v>7.2000820999999998E-4</v>
      </c>
      <c r="M1910" s="161">
        <v>3.9104614000000002E-4</v>
      </c>
      <c r="N1910" s="161">
        <v>5.6076689999999996E-4</v>
      </c>
      <c r="O1910" s="161">
        <v>3.3581574000000002E-4</v>
      </c>
      <c r="P1910" s="161">
        <v>0</v>
      </c>
      <c r="Q1910" s="161">
        <v>1.8710061E-3</v>
      </c>
      <c r="R1910" s="161">
        <v>3.8397844999999998E-4</v>
      </c>
      <c r="T1910" s="89">
        <f t="shared" ref="T1910:T1949" si="357">G1910/0.116</f>
        <v>0.25923808620689653</v>
      </c>
    </row>
    <row r="1911" spans="1:20">
      <c r="A1911" s="29" t="s">
        <v>52</v>
      </c>
      <c r="B1911" s="194" t="s">
        <v>4709</v>
      </c>
      <c r="C1911" s="87">
        <f t="shared" si="353"/>
        <v>4.7652175059999996E-2</v>
      </c>
      <c r="D1911" s="90">
        <f t="shared" si="354"/>
        <v>5.0060219399999991E-3</v>
      </c>
      <c r="E1911" s="90">
        <f t="shared" si="355"/>
        <v>1.8656888839999997E-2</v>
      </c>
      <c r="F1911" s="91">
        <f t="shared" si="356"/>
        <v>6.0128612800000002E-3</v>
      </c>
      <c r="G1911" s="192">
        <v>1.7976402999999998E-2</v>
      </c>
      <c r="H1911" s="161">
        <v>1.1989727E-3</v>
      </c>
      <c r="I1911" s="161">
        <v>1.7123718E-2</v>
      </c>
      <c r="J1911" s="161">
        <v>3.7005826999999998E-3</v>
      </c>
      <c r="K1911" s="161">
        <v>6.2793284E-4</v>
      </c>
      <c r="L1911" s="161">
        <v>6.7750639999999995E-4</v>
      </c>
      <c r="M1911" s="161">
        <v>3.3419814E-4</v>
      </c>
      <c r="N1911" s="161">
        <v>5.1941080000000004E-4</v>
      </c>
      <c r="O1911" s="161">
        <v>3.9030768E-4</v>
      </c>
      <c r="P1911" s="161">
        <v>0</v>
      </c>
      <c r="Q1911" s="161">
        <v>1.1207145E-3</v>
      </c>
      <c r="R1911" s="161">
        <v>3.9824283000000002E-3</v>
      </c>
      <c r="T1911" s="89">
        <f t="shared" si="357"/>
        <v>0.15496899137931033</v>
      </c>
    </row>
    <row r="1912" spans="1:20">
      <c r="A1912" s="29" t="s">
        <v>52</v>
      </c>
      <c r="B1912" s="194" t="s">
        <v>4710</v>
      </c>
      <c r="C1912" s="87">
        <f t="shared" si="353"/>
        <v>6.0455753479999999E-2</v>
      </c>
      <c r="D1912" s="90">
        <f t="shared" si="354"/>
        <v>5.7426527800000004E-3</v>
      </c>
      <c r="E1912" s="90">
        <f t="shared" si="355"/>
        <v>2.601116299E-2</v>
      </c>
      <c r="F1912" s="91">
        <f t="shared" si="356"/>
        <v>4.9139957099999998E-3</v>
      </c>
      <c r="G1912" s="192">
        <v>2.3787941999999999E-2</v>
      </c>
      <c r="H1912" s="161">
        <v>1.2808557E-3</v>
      </c>
      <c r="I1912" s="161">
        <v>2.4354206999999999E-2</v>
      </c>
      <c r="J1912" s="161">
        <v>4.1293494000000002E-3</v>
      </c>
      <c r="K1912" s="161">
        <v>7.7901729000000005E-4</v>
      </c>
      <c r="L1912" s="161">
        <v>8.3428609000000002E-4</v>
      </c>
      <c r="M1912" s="161">
        <v>3.7610029000000001E-4</v>
      </c>
      <c r="N1912" s="161">
        <v>5.6847807999999998E-4</v>
      </c>
      <c r="O1912" s="161">
        <v>3.8418133000000002E-4</v>
      </c>
      <c r="P1912" s="161">
        <v>0</v>
      </c>
      <c r="Q1912" s="161">
        <v>1.6132092000000001E-3</v>
      </c>
      <c r="R1912" s="161">
        <v>2.3481270999999998E-3</v>
      </c>
      <c r="T1912" s="89">
        <f t="shared" si="357"/>
        <v>0.20506846551724137</v>
      </c>
    </row>
    <row r="1913" spans="1:20">
      <c r="A1913" s="29" t="s">
        <v>52</v>
      </c>
      <c r="B1913" s="194" t="s">
        <v>4711</v>
      </c>
      <c r="C1913" s="87">
        <f t="shared" si="353"/>
        <v>5.920042214E-2</v>
      </c>
      <c r="D1913" s="90">
        <f t="shared" si="354"/>
        <v>5.4472524599999995E-3</v>
      </c>
      <c r="E1913" s="90">
        <f t="shared" si="355"/>
        <v>2.6580826419999998E-2</v>
      </c>
      <c r="F1913" s="91">
        <f t="shared" si="356"/>
        <v>6.7178372599999998E-3</v>
      </c>
      <c r="G1913" s="192">
        <v>2.0454506000000001E-2</v>
      </c>
      <c r="H1913" s="161">
        <v>1.1337732999999999E-3</v>
      </c>
      <c r="I1913" s="161">
        <v>2.5115294E-2</v>
      </c>
      <c r="J1913" s="161">
        <v>4.0103281000000001E-3</v>
      </c>
      <c r="K1913" s="161">
        <v>6.5646881999999998E-4</v>
      </c>
      <c r="L1913" s="161">
        <v>7.8045554E-4</v>
      </c>
      <c r="M1913" s="161">
        <v>3.3175912E-4</v>
      </c>
      <c r="N1913" s="161">
        <v>4.7088110000000001E-4</v>
      </c>
      <c r="O1913" s="161">
        <v>4.0252126000000002E-4</v>
      </c>
      <c r="P1913" s="161">
        <v>0</v>
      </c>
      <c r="Q1913" s="161">
        <v>1.3320131E-3</v>
      </c>
      <c r="R1913" s="161">
        <v>4.5124218000000002E-3</v>
      </c>
      <c r="T1913" s="89">
        <f t="shared" si="357"/>
        <v>0.17633194827586207</v>
      </c>
    </row>
    <row r="1914" spans="1:20">
      <c r="A1914" s="29" t="s">
        <v>52</v>
      </c>
      <c r="B1914" s="194" t="s">
        <v>4712</v>
      </c>
      <c r="C1914" s="87">
        <f t="shared" si="353"/>
        <v>5.9187931809999997E-2</v>
      </c>
      <c r="D1914" s="90">
        <f t="shared" si="354"/>
        <v>5.44723195E-3</v>
      </c>
      <c r="E1914" s="90">
        <f t="shared" si="355"/>
        <v>2.6578795999999998E-2</v>
      </c>
      <c r="F1914" s="91">
        <f t="shared" si="356"/>
        <v>6.7160578600000001E-3</v>
      </c>
      <c r="G1914" s="192">
        <v>2.0445846E-2</v>
      </c>
      <c r="H1914" s="161">
        <v>1.1353845000000001E-3</v>
      </c>
      <c r="I1914" s="161">
        <v>2.5113937999999999E-2</v>
      </c>
      <c r="J1914" s="161">
        <v>4.0106543999999999E-3</v>
      </c>
      <c r="K1914" s="161">
        <v>6.5661131000000004E-4</v>
      </c>
      <c r="L1914" s="161">
        <v>7.7996624000000001E-4</v>
      </c>
      <c r="M1914" s="161">
        <v>3.294735E-4</v>
      </c>
      <c r="N1914" s="161">
        <v>4.7082724000000001E-4</v>
      </c>
      <c r="O1914" s="161">
        <v>3.9981841999999997E-4</v>
      </c>
      <c r="P1914" s="161">
        <v>0</v>
      </c>
      <c r="Q1914" s="161">
        <v>1.3320122000000001E-3</v>
      </c>
      <c r="R1914" s="161">
        <v>4.5133999999999999E-3</v>
      </c>
      <c r="T1914" s="89">
        <f t="shared" si="357"/>
        <v>0.17625729310344826</v>
      </c>
    </row>
    <row r="1915" spans="1:20">
      <c r="A1915" s="29" t="s">
        <v>52</v>
      </c>
      <c r="B1915" s="194" t="s">
        <v>4713</v>
      </c>
      <c r="C1915" s="87">
        <f t="shared" si="353"/>
        <v>5.9104188870000005E-2</v>
      </c>
      <c r="D1915" s="90">
        <f t="shared" si="354"/>
        <v>5.4999361599999998E-3</v>
      </c>
      <c r="E1915" s="90">
        <f t="shared" si="355"/>
        <v>2.9463144760000001E-2</v>
      </c>
      <c r="F1915" s="91">
        <f t="shared" si="356"/>
        <v>3.0601059500000001E-3</v>
      </c>
      <c r="G1915" s="192">
        <v>2.1081002000000001E-2</v>
      </c>
      <c r="H1915" s="161">
        <v>1.0665303999999999E-3</v>
      </c>
      <c r="I1915" s="161">
        <v>2.8082651E-2</v>
      </c>
      <c r="J1915" s="161">
        <v>4.2131620999999999E-3</v>
      </c>
      <c r="K1915" s="161">
        <v>6.484053E-4</v>
      </c>
      <c r="L1915" s="161">
        <v>6.3836876000000005E-4</v>
      </c>
      <c r="M1915" s="161">
        <v>3.1396335999999997E-4</v>
      </c>
      <c r="N1915" s="161">
        <v>4.3607674E-4</v>
      </c>
      <c r="O1915" s="161">
        <v>3.3763822000000001E-4</v>
      </c>
      <c r="P1915" s="161">
        <v>0</v>
      </c>
      <c r="Q1915" s="161">
        <v>1.7652219000000001E-3</v>
      </c>
      <c r="R1915" s="161">
        <v>5.2116909E-4</v>
      </c>
      <c r="T1915" s="89">
        <f t="shared" si="357"/>
        <v>0.18173277586206896</v>
      </c>
    </row>
    <row r="1916" spans="1:20">
      <c r="A1916" s="29" t="s">
        <v>52</v>
      </c>
      <c r="B1916" s="194" t="s">
        <v>4714</v>
      </c>
      <c r="C1916" s="87">
        <f t="shared" si="353"/>
        <v>4.7678715139999994E-2</v>
      </c>
      <c r="D1916" s="90">
        <f t="shared" si="354"/>
        <v>5.0096947200000009E-3</v>
      </c>
      <c r="E1916" s="90">
        <f t="shared" si="355"/>
        <v>1.8662345400000002E-2</v>
      </c>
      <c r="F1916" s="91">
        <f t="shared" si="356"/>
        <v>6.0128180199999996E-3</v>
      </c>
      <c r="G1916" s="192">
        <v>1.7993856999999999E-2</v>
      </c>
      <c r="H1916" s="161">
        <v>1.2011973000000001E-3</v>
      </c>
      <c r="I1916" s="161">
        <v>1.7125207E-2</v>
      </c>
      <c r="J1916" s="161">
        <v>3.7014022E-3</v>
      </c>
      <c r="K1916" s="161">
        <v>6.2987613000000005E-4</v>
      </c>
      <c r="L1916" s="161">
        <v>6.7841639E-4</v>
      </c>
      <c r="M1916" s="161">
        <v>3.3594110000000001E-4</v>
      </c>
      <c r="N1916" s="161">
        <v>5.1951912999999999E-4</v>
      </c>
      <c r="O1916" s="161">
        <v>3.9082348999999999E-4</v>
      </c>
      <c r="P1916" s="161">
        <v>0</v>
      </c>
      <c r="Q1916" s="161">
        <v>1.1207229999999999E-3</v>
      </c>
      <c r="R1916" s="161">
        <v>3.9817524E-3</v>
      </c>
      <c r="T1916" s="89">
        <f t="shared" si="357"/>
        <v>0.15511945689655171</v>
      </c>
    </row>
    <row r="1917" spans="1:20">
      <c r="A1917" s="29" t="s">
        <v>52</v>
      </c>
      <c r="B1917" s="194" t="s">
        <v>4715</v>
      </c>
      <c r="C1917" s="87">
        <f t="shared" si="353"/>
        <v>2.1820504430000002E-2</v>
      </c>
      <c r="D1917" s="90">
        <f t="shared" si="354"/>
        <v>1.8045736300000002E-3</v>
      </c>
      <c r="E1917" s="90">
        <f t="shared" si="355"/>
        <v>9.864401850000001E-3</v>
      </c>
      <c r="F1917" s="91">
        <f t="shared" si="356"/>
        <v>9.6297885000000004E-4</v>
      </c>
      <c r="G1917" s="192">
        <v>9.1885500999999998E-3</v>
      </c>
      <c r="H1917" s="161">
        <v>4.0215562999999999E-4</v>
      </c>
      <c r="I1917" s="161">
        <v>9.3427599000000007E-3</v>
      </c>
      <c r="J1917" s="161">
        <v>1.3161206E-3</v>
      </c>
      <c r="K1917" s="161">
        <v>2.6845051999999998E-4</v>
      </c>
      <c r="L1917" s="161">
        <v>2.2000251000000001E-4</v>
      </c>
      <c r="M1917" s="161">
        <v>1.1948632E-4</v>
      </c>
      <c r="N1917" s="161">
        <v>1.7134544E-4</v>
      </c>
      <c r="O1917" s="161">
        <v>1.0261036999999999E-4</v>
      </c>
      <c r="P1917" s="161">
        <v>0</v>
      </c>
      <c r="Q1917" s="161">
        <v>5.7169629000000004E-4</v>
      </c>
      <c r="R1917" s="161">
        <v>1.1732675000000001E-4</v>
      </c>
      <c r="T1917" s="89">
        <f t="shared" si="357"/>
        <v>7.9211638793103445E-2</v>
      </c>
    </row>
    <row r="1918" spans="1:20">
      <c r="A1918" s="29" t="s">
        <v>52</v>
      </c>
      <c r="B1918" s="194" t="s">
        <v>4716</v>
      </c>
      <c r="C1918" s="87">
        <f t="shared" si="353"/>
        <v>1.4560386769999999E-2</v>
      </c>
      <c r="D1918" s="90">
        <f t="shared" si="354"/>
        <v>1.5296178100000001E-3</v>
      </c>
      <c r="E1918" s="90">
        <f t="shared" si="355"/>
        <v>5.7007160699999995E-3</v>
      </c>
      <c r="F1918" s="91">
        <f t="shared" si="356"/>
        <v>1.8372631899999999E-3</v>
      </c>
      <c r="G1918" s="192">
        <v>5.4927897000000003E-3</v>
      </c>
      <c r="H1918" s="161">
        <v>3.6635276999999998E-4</v>
      </c>
      <c r="I1918" s="161">
        <v>5.2322471999999998E-3</v>
      </c>
      <c r="J1918" s="161">
        <v>1.1307336000000001E-3</v>
      </c>
      <c r="K1918" s="161">
        <v>1.9186837E-4</v>
      </c>
      <c r="L1918" s="161">
        <v>2.0701583999999999E-4</v>
      </c>
      <c r="M1918" s="161">
        <v>1.021161E-4</v>
      </c>
      <c r="N1918" s="161">
        <v>1.5870884999999999E-4</v>
      </c>
      <c r="O1918" s="161">
        <v>1.1926068E-4</v>
      </c>
      <c r="P1918" s="161">
        <v>0</v>
      </c>
      <c r="Q1918" s="161">
        <v>3.4244055999999999E-4</v>
      </c>
      <c r="R1918" s="161">
        <v>1.2168531E-3</v>
      </c>
      <c r="T1918" s="89">
        <f t="shared" si="357"/>
        <v>4.7351635344827586E-2</v>
      </c>
    </row>
    <row r="1919" spans="1:20">
      <c r="A1919" s="29" t="s">
        <v>52</v>
      </c>
      <c r="B1919" s="194" t="s">
        <v>4717</v>
      </c>
      <c r="C1919" s="87">
        <f t="shared" si="353"/>
        <v>1.8472591419999997E-2</v>
      </c>
      <c r="D1919" s="90">
        <f t="shared" si="354"/>
        <v>1.7546994100000003E-3</v>
      </c>
      <c r="E1919" s="90">
        <f t="shared" si="355"/>
        <v>7.9478553099999998E-3</v>
      </c>
      <c r="F1919" s="91">
        <f t="shared" si="356"/>
        <v>1.5014987E-3</v>
      </c>
      <c r="G1919" s="192">
        <v>7.2685379999999997E-3</v>
      </c>
      <c r="H1919" s="161">
        <v>3.9137257999999998E-4</v>
      </c>
      <c r="I1919" s="161">
        <v>7.4415632000000001E-3</v>
      </c>
      <c r="J1919" s="161">
        <v>1.2617456000000001E-3</v>
      </c>
      <c r="K1919" s="161">
        <v>2.3803305999999999E-4</v>
      </c>
      <c r="L1919" s="161">
        <v>2.5492074999999999E-4</v>
      </c>
      <c r="M1919" s="161">
        <v>1.1491953E-4</v>
      </c>
      <c r="N1919" s="161">
        <v>1.7370164E-4</v>
      </c>
      <c r="O1919" s="161">
        <v>1.1738874000000001E-4</v>
      </c>
      <c r="P1919" s="161">
        <v>0</v>
      </c>
      <c r="Q1919" s="161">
        <v>4.9292504000000002E-4</v>
      </c>
      <c r="R1919" s="161">
        <v>7.1748327999999995E-4</v>
      </c>
      <c r="T1919" s="89">
        <f t="shared" si="357"/>
        <v>6.2659810344827579E-2</v>
      </c>
    </row>
    <row r="1920" spans="1:20">
      <c r="A1920" s="29" t="s">
        <v>52</v>
      </c>
      <c r="B1920" s="194" t="s">
        <v>4718</v>
      </c>
      <c r="C1920" s="87">
        <f t="shared" si="353"/>
        <v>1.8089017839999999E-2</v>
      </c>
      <c r="D1920" s="90">
        <f t="shared" si="354"/>
        <v>1.6644382200000001E-3</v>
      </c>
      <c r="E1920" s="90">
        <f t="shared" si="355"/>
        <v>8.1219191599999994E-3</v>
      </c>
      <c r="F1920" s="91">
        <f t="shared" si="356"/>
        <v>2.0526725599999997E-3</v>
      </c>
      <c r="G1920" s="192">
        <v>6.2499879000000001E-3</v>
      </c>
      <c r="H1920" s="161">
        <v>3.4643072E-4</v>
      </c>
      <c r="I1920" s="161">
        <v>7.6741175999999996E-3</v>
      </c>
      <c r="J1920" s="161">
        <v>1.2253780000000001E-3</v>
      </c>
      <c r="K1920" s="161">
        <v>2.0058768999999999E-4</v>
      </c>
      <c r="L1920" s="161">
        <v>2.3847253000000001E-4</v>
      </c>
      <c r="M1920" s="161">
        <v>1.0137084E-4</v>
      </c>
      <c r="N1920" s="161">
        <v>1.4388034000000001E-4</v>
      </c>
      <c r="O1920" s="161">
        <v>1.2299260999999999E-4</v>
      </c>
      <c r="P1920" s="161">
        <v>0</v>
      </c>
      <c r="Q1920" s="161">
        <v>4.0700401E-4</v>
      </c>
      <c r="R1920" s="161">
        <v>1.3787955999999999E-3</v>
      </c>
      <c r="T1920" s="89">
        <f t="shared" si="357"/>
        <v>5.3879206034482756E-2</v>
      </c>
    </row>
    <row r="1921" spans="1:20">
      <c r="A1921" s="29" t="s">
        <v>52</v>
      </c>
      <c r="B1921" s="194" t="s">
        <v>4719</v>
      </c>
      <c r="C1921" s="87">
        <f t="shared" si="353"/>
        <v>1.8085201279999998E-2</v>
      </c>
      <c r="D1921" s="90">
        <f t="shared" si="354"/>
        <v>1.66443195E-3</v>
      </c>
      <c r="E1921" s="90">
        <f t="shared" si="355"/>
        <v>8.1212987999999993E-3</v>
      </c>
      <c r="F1921" s="91">
        <f t="shared" si="356"/>
        <v>2.05212873E-3</v>
      </c>
      <c r="G1921" s="192">
        <v>6.2473418000000003E-3</v>
      </c>
      <c r="H1921" s="161">
        <v>3.4692304000000001E-4</v>
      </c>
      <c r="I1921" s="161">
        <v>7.6737033000000001E-3</v>
      </c>
      <c r="J1921" s="161">
        <v>1.2254777E-3</v>
      </c>
      <c r="K1921" s="161">
        <v>2.0063123E-4</v>
      </c>
      <c r="L1921" s="161">
        <v>2.3832302E-4</v>
      </c>
      <c r="M1921" s="161">
        <v>1.0067246000000001E-4</v>
      </c>
      <c r="N1921" s="161">
        <v>1.4386388E-4</v>
      </c>
      <c r="O1921" s="161">
        <v>1.2216673999999999E-4</v>
      </c>
      <c r="P1921" s="161">
        <v>0</v>
      </c>
      <c r="Q1921" s="161">
        <v>4.0700371E-4</v>
      </c>
      <c r="R1921" s="161">
        <v>1.3790943999999999E-3</v>
      </c>
      <c r="T1921" s="89">
        <f t="shared" si="357"/>
        <v>5.385639482758621E-2</v>
      </c>
    </row>
    <row r="1922" spans="1:20">
      <c r="A1922" s="29" t="s">
        <v>52</v>
      </c>
      <c r="B1922" s="194" t="s">
        <v>4720</v>
      </c>
      <c r="C1922" s="87">
        <f t="shared" si="353"/>
        <v>1.8059613469999999E-2</v>
      </c>
      <c r="D1922" s="90">
        <f t="shared" si="354"/>
        <v>1.68053606E-3</v>
      </c>
      <c r="E1922" s="90">
        <f t="shared" si="355"/>
        <v>9.0026276299999992E-3</v>
      </c>
      <c r="F1922" s="91">
        <f t="shared" si="356"/>
        <v>9.3503238000000003E-4</v>
      </c>
      <c r="G1922" s="192">
        <v>6.4414173999999998E-3</v>
      </c>
      <c r="H1922" s="161">
        <v>3.2588427999999999E-4</v>
      </c>
      <c r="I1922" s="161">
        <v>8.5808101000000008E-3</v>
      </c>
      <c r="J1922" s="161">
        <v>1.2873551E-3</v>
      </c>
      <c r="K1922" s="161">
        <v>1.9812384E-4</v>
      </c>
      <c r="L1922" s="161">
        <v>1.9505712000000001E-4</v>
      </c>
      <c r="M1922" s="161">
        <v>9.5933249999999995E-5</v>
      </c>
      <c r="N1922" s="161">
        <v>1.3324567E-4</v>
      </c>
      <c r="O1922" s="161">
        <v>1.0316724E-4</v>
      </c>
      <c r="P1922" s="161">
        <v>0</v>
      </c>
      <c r="Q1922" s="161">
        <v>5.3937335999999997E-4</v>
      </c>
      <c r="R1922" s="161">
        <v>1.5924611000000001E-4</v>
      </c>
      <c r="T1922" s="89">
        <f t="shared" si="357"/>
        <v>5.5529460344827579E-2</v>
      </c>
    </row>
    <row r="1923" spans="1:20">
      <c r="A1923" s="29" t="s">
        <v>52</v>
      </c>
      <c r="B1923" s="194" t="s">
        <v>4721</v>
      </c>
      <c r="C1923" s="87">
        <f t="shared" si="353"/>
        <v>1.4568496410000001E-2</v>
      </c>
      <c r="D1923" s="90">
        <f t="shared" si="354"/>
        <v>1.5307400500000001E-3</v>
      </c>
      <c r="E1923" s="90">
        <f t="shared" si="355"/>
        <v>5.7023832700000008E-3</v>
      </c>
      <c r="F1923" s="91">
        <f t="shared" si="356"/>
        <v>1.8372499899999999E-3</v>
      </c>
      <c r="G1923" s="192">
        <v>5.4981231000000002E-3</v>
      </c>
      <c r="H1923" s="161">
        <v>3.670325E-4</v>
      </c>
      <c r="I1923" s="161">
        <v>5.2327021000000001E-3</v>
      </c>
      <c r="J1923" s="161">
        <v>1.130984E-3</v>
      </c>
      <c r="K1923" s="161">
        <v>1.9246215000000001E-4</v>
      </c>
      <c r="L1923" s="161">
        <v>2.072939E-4</v>
      </c>
      <c r="M1923" s="161">
        <v>1.0264867E-4</v>
      </c>
      <c r="N1923" s="161">
        <v>1.5874195999999999E-4</v>
      </c>
      <c r="O1923" s="161">
        <v>1.1941828999999999E-4</v>
      </c>
      <c r="P1923" s="161">
        <v>0</v>
      </c>
      <c r="Q1923" s="161">
        <v>3.4244313999999998E-4</v>
      </c>
      <c r="R1923" s="161">
        <v>1.2166466E-3</v>
      </c>
      <c r="T1923" s="89">
        <f t="shared" si="357"/>
        <v>4.7397612931034484E-2</v>
      </c>
    </row>
    <row r="1924" spans="1:20">
      <c r="A1924" s="29" t="s">
        <v>52</v>
      </c>
      <c r="B1924" s="194" t="s">
        <v>4722</v>
      </c>
      <c r="C1924" s="87">
        <f t="shared" si="353"/>
        <v>0.90009581070000011</v>
      </c>
      <c r="D1924" s="90">
        <f t="shared" si="354"/>
        <v>7.4438662500000002E-2</v>
      </c>
      <c r="E1924" s="90">
        <f t="shared" si="355"/>
        <v>0.40690658070000002</v>
      </c>
      <c r="F1924" s="91">
        <f t="shared" si="356"/>
        <v>3.9722877499999996E-2</v>
      </c>
      <c r="G1924" s="192">
        <v>0.37902768999999997</v>
      </c>
      <c r="H1924" s="161">
        <v>1.658892E-2</v>
      </c>
      <c r="I1924" s="161">
        <v>0.38538885000000001</v>
      </c>
      <c r="J1924" s="161">
        <v>5.4289974999999997E-2</v>
      </c>
      <c r="K1924" s="161">
        <v>1.1073583999999999E-2</v>
      </c>
      <c r="L1924" s="161">
        <v>9.0751035000000008E-3</v>
      </c>
      <c r="M1924" s="161">
        <v>4.9288107000000003E-3</v>
      </c>
      <c r="N1924" s="161">
        <v>7.0679994999999999E-3</v>
      </c>
      <c r="O1924" s="161">
        <v>4.2326776E-3</v>
      </c>
      <c r="P1924" s="161">
        <v>0</v>
      </c>
      <c r="Q1924" s="161">
        <v>2.3582472E-2</v>
      </c>
      <c r="R1924" s="161">
        <v>4.8397283999999999E-3</v>
      </c>
      <c r="T1924" s="89">
        <f t="shared" si="357"/>
        <v>3.2674800862068962</v>
      </c>
    </row>
    <row r="1925" spans="1:20">
      <c r="A1925" s="29" t="s">
        <v>52</v>
      </c>
      <c r="B1925" s="194" t="s">
        <v>4723</v>
      </c>
      <c r="C1925" s="87">
        <f t="shared" si="353"/>
        <v>0.60061595310000004</v>
      </c>
      <c r="D1925" s="90">
        <f t="shared" si="354"/>
        <v>6.309673569999999E-2</v>
      </c>
      <c r="E1925" s="90">
        <f t="shared" si="355"/>
        <v>0.23515454100000002</v>
      </c>
      <c r="F1925" s="91">
        <f t="shared" si="356"/>
        <v>7.5787106399999998E-2</v>
      </c>
      <c r="G1925" s="192">
        <v>0.22657757000000001</v>
      </c>
      <c r="H1925" s="161">
        <v>1.5112052000000001E-2</v>
      </c>
      <c r="I1925" s="161">
        <v>0.2158302</v>
      </c>
      <c r="J1925" s="161">
        <v>4.6642761999999997E-2</v>
      </c>
      <c r="K1925" s="161">
        <v>7.9145701000000006E-3</v>
      </c>
      <c r="L1925" s="161">
        <v>8.5394036000000003E-3</v>
      </c>
      <c r="M1925" s="161">
        <v>4.2122890000000001E-3</v>
      </c>
      <c r="N1925" s="161">
        <v>6.5467403000000002E-3</v>
      </c>
      <c r="O1925" s="161">
        <v>4.9195031E-3</v>
      </c>
      <c r="P1925" s="161">
        <v>0</v>
      </c>
      <c r="Q1925" s="161">
        <v>1.4125673E-2</v>
      </c>
      <c r="R1925" s="161">
        <v>5.0195190000000001E-2</v>
      </c>
      <c r="T1925" s="89">
        <f t="shared" si="357"/>
        <v>1.9532549137931035</v>
      </c>
    </row>
    <row r="1926" spans="1:20">
      <c r="A1926" s="29" t="s">
        <v>52</v>
      </c>
      <c r="B1926" s="194" t="s">
        <v>4724</v>
      </c>
      <c r="C1926" s="87">
        <f t="shared" si="353"/>
        <v>0.76199439450000006</v>
      </c>
      <c r="D1926" s="90">
        <f t="shared" si="354"/>
        <v>7.2381352799999993E-2</v>
      </c>
      <c r="E1926" s="90">
        <f t="shared" si="355"/>
        <v>0.32784902970000002</v>
      </c>
      <c r="F1926" s="91">
        <f t="shared" si="356"/>
        <v>6.1936822000000002E-2</v>
      </c>
      <c r="G1926" s="192">
        <v>0.29982719000000002</v>
      </c>
      <c r="H1926" s="161">
        <v>1.6144118999999998E-2</v>
      </c>
      <c r="I1926" s="161">
        <v>0.30696447999999998</v>
      </c>
      <c r="J1926" s="161">
        <v>5.2047007999999999E-2</v>
      </c>
      <c r="K1926" s="161">
        <v>9.8188638000000009E-3</v>
      </c>
      <c r="L1926" s="161">
        <v>1.0515481E-2</v>
      </c>
      <c r="M1926" s="161">
        <v>4.7404307000000001E-3</v>
      </c>
      <c r="N1926" s="161">
        <v>7.1651924999999997E-3</v>
      </c>
      <c r="O1926" s="161">
        <v>4.8422854999999997E-3</v>
      </c>
      <c r="P1926" s="161">
        <v>0</v>
      </c>
      <c r="Q1926" s="161">
        <v>2.0333158E-2</v>
      </c>
      <c r="R1926" s="161">
        <v>2.9596186E-2</v>
      </c>
      <c r="T1926" s="89">
        <f t="shared" si="357"/>
        <v>2.584717155172414</v>
      </c>
    </row>
    <row r="1927" spans="1:20">
      <c r="A1927" s="29" t="s">
        <v>52</v>
      </c>
      <c r="B1927" s="194" t="s">
        <v>4725</v>
      </c>
      <c r="C1927" s="87">
        <f t="shared" si="353"/>
        <v>0.74617198229999993</v>
      </c>
      <c r="D1927" s="90">
        <f t="shared" si="354"/>
        <v>6.8658077100000006E-2</v>
      </c>
      <c r="E1927" s="90">
        <f t="shared" si="355"/>
        <v>0.33502916430000002</v>
      </c>
      <c r="F1927" s="91">
        <f t="shared" si="356"/>
        <v>8.4672740900000001E-2</v>
      </c>
      <c r="G1927" s="192">
        <v>0.25781199999999999</v>
      </c>
      <c r="H1927" s="161">
        <v>1.4290267000000001E-2</v>
      </c>
      <c r="I1927" s="161">
        <v>0.31655735000000002</v>
      </c>
      <c r="J1927" s="161">
        <v>5.0546843000000001E-2</v>
      </c>
      <c r="K1927" s="161">
        <v>8.2742423999999995E-3</v>
      </c>
      <c r="L1927" s="161">
        <v>9.8369917000000005E-3</v>
      </c>
      <c r="M1927" s="161">
        <v>4.1815473000000004E-3</v>
      </c>
      <c r="N1927" s="161">
        <v>5.9350638999999998E-3</v>
      </c>
      <c r="O1927" s="161">
        <v>5.0734450000000002E-3</v>
      </c>
      <c r="P1927" s="161">
        <v>0</v>
      </c>
      <c r="Q1927" s="161">
        <v>1.6788915000000001E-2</v>
      </c>
      <c r="R1927" s="161">
        <v>5.6875317000000002E-2</v>
      </c>
      <c r="T1927" s="89">
        <f t="shared" si="357"/>
        <v>2.2225172413793102</v>
      </c>
    </row>
    <row r="1928" spans="1:20">
      <c r="A1928" s="29" t="s">
        <v>52</v>
      </c>
      <c r="B1928" s="194" t="s">
        <v>4726</v>
      </c>
      <c r="C1928" s="87">
        <f t="shared" si="353"/>
        <v>0.74601455490000002</v>
      </c>
      <c r="D1928" s="90">
        <f t="shared" si="354"/>
        <v>6.8657819800000006E-2</v>
      </c>
      <c r="E1928" s="90">
        <f t="shared" si="355"/>
        <v>0.33500357400000003</v>
      </c>
      <c r="F1928" s="91">
        <f t="shared" si="356"/>
        <v>8.46503111E-2</v>
      </c>
      <c r="G1928" s="192">
        <v>0.25770284999999998</v>
      </c>
      <c r="H1928" s="161">
        <v>1.4310575000000001E-2</v>
      </c>
      <c r="I1928" s="161">
        <v>0.31654026000000002</v>
      </c>
      <c r="J1928" s="161">
        <v>5.0550957000000001E-2</v>
      </c>
      <c r="K1928" s="161">
        <v>8.2760383E-3</v>
      </c>
      <c r="L1928" s="161">
        <v>9.8308244999999999E-3</v>
      </c>
      <c r="M1928" s="161">
        <v>4.1527389999999999E-3</v>
      </c>
      <c r="N1928" s="161">
        <v>5.9343851E-3</v>
      </c>
      <c r="O1928" s="161">
        <v>5.0393779999999997E-3</v>
      </c>
      <c r="P1928" s="161">
        <v>0</v>
      </c>
      <c r="Q1928" s="161">
        <v>1.6788903000000001E-2</v>
      </c>
      <c r="R1928" s="161">
        <v>5.6887645000000001E-2</v>
      </c>
      <c r="T1928" s="89">
        <f t="shared" si="357"/>
        <v>2.221576293103448</v>
      </c>
    </row>
    <row r="1929" spans="1:20">
      <c r="A1929" s="29" t="s">
        <v>52</v>
      </c>
      <c r="B1929" s="194" t="s">
        <v>4727</v>
      </c>
      <c r="C1929" s="87">
        <f t="shared" si="353"/>
        <v>0.74495906159999992</v>
      </c>
      <c r="D1929" s="90">
        <f t="shared" si="354"/>
        <v>6.9322112699999994E-2</v>
      </c>
      <c r="E1929" s="90">
        <f t="shared" si="355"/>
        <v>0.3713583936</v>
      </c>
      <c r="F1929" s="91">
        <f t="shared" si="356"/>
        <v>3.8570085300000001E-2</v>
      </c>
      <c r="G1929" s="192">
        <v>0.26570846999999997</v>
      </c>
      <c r="H1929" s="161">
        <v>1.3442727E-2</v>
      </c>
      <c r="I1929" s="161">
        <v>0.35395842</v>
      </c>
      <c r="J1929" s="161">
        <v>5.3103398000000003E-2</v>
      </c>
      <c r="K1929" s="161">
        <v>8.1726083999999997E-3</v>
      </c>
      <c r="L1929" s="161">
        <v>8.0461062999999996E-3</v>
      </c>
      <c r="M1929" s="161">
        <v>3.9572466000000004E-3</v>
      </c>
      <c r="N1929" s="161">
        <v>5.4963839000000004E-3</v>
      </c>
      <c r="O1929" s="161">
        <v>4.2556484E-3</v>
      </c>
      <c r="P1929" s="161">
        <v>0</v>
      </c>
      <c r="Q1929" s="161">
        <v>2.2249151000000002E-2</v>
      </c>
      <c r="R1929" s="161">
        <v>6.5689019999999997E-3</v>
      </c>
      <c r="T1929" s="89">
        <f t="shared" si="357"/>
        <v>2.2905902586206892</v>
      </c>
    </row>
    <row r="1930" spans="1:20">
      <c r="A1930" s="29" t="s">
        <v>52</v>
      </c>
      <c r="B1930" s="194" t="s">
        <v>4728</v>
      </c>
      <c r="C1930" s="87">
        <f t="shared" si="353"/>
        <v>0.60095047570000004</v>
      </c>
      <c r="D1930" s="90">
        <f t="shared" si="354"/>
        <v>6.3143027000000004E-2</v>
      </c>
      <c r="E1930" s="90">
        <f t="shared" si="355"/>
        <v>0.23522330860000001</v>
      </c>
      <c r="F1930" s="91">
        <f t="shared" si="356"/>
        <v>7.5786560100000011E-2</v>
      </c>
      <c r="G1930" s="192">
        <v>0.22679758</v>
      </c>
      <c r="H1930" s="161">
        <v>1.5140091E-2</v>
      </c>
      <c r="I1930" s="161">
        <v>0.21584896000000001</v>
      </c>
      <c r="J1930" s="161">
        <v>4.6653090000000001E-2</v>
      </c>
      <c r="K1930" s="161">
        <v>7.9390637999999999E-3</v>
      </c>
      <c r="L1930" s="161">
        <v>8.5508731999999997E-3</v>
      </c>
      <c r="M1930" s="161">
        <v>4.2342576000000002E-3</v>
      </c>
      <c r="N1930" s="161">
        <v>6.5481057E-3</v>
      </c>
      <c r="O1930" s="161">
        <v>4.9260043999999996E-3</v>
      </c>
      <c r="P1930" s="161">
        <v>0</v>
      </c>
      <c r="Q1930" s="161">
        <v>1.4125779E-2</v>
      </c>
      <c r="R1930" s="161">
        <v>5.0186671000000002E-2</v>
      </c>
      <c r="T1930" s="89">
        <f t="shared" si="357"/>
        <v>1.9551515517241378</v>
      </c>
    </row>
    <row r="1931" spans="1:20">
      <c r="A1931" s="29" t="s">
        <v>52</v>
      </c>
      <c r="B1931" s="194" t="s">
        <v>4729</v>
      </c>
      <c r="C1931" s="87">
        <f t="shared" si="353"/>
        <v>3.3758432039999997</v>
      </c>
      <c r="D1931" s="90">
        <f t="shared" si="354"/>
        <v>0.27918499999999996</v>
      </c>
      <c r="E1931" s="90">
        <f t="shared" si="355"/>
        <v>1.5261184569999999</v>
      </c>
      <c r="F1931" s="91">
        <f t="shared" si="356"/>
        <v>0.14898214699999998</v>
      </c>
      <c r="G1931" s="192">
        <v>1.4215576000000001</v>
      </c>
      <c r="H1931" s="161">
        <v>6.2217367000000003E-2</v>
      </c>
      <c r="I1931" s="161">
        <v>1.4454153999999999</v>
      </c>
      <c r="J1931" s="161">
        <v>0.20361658999999999</v>
      </c>
      <c r="K1931" s="161">
        <v>4.1531893E-2</v>
      </c>
      <c r="L1931" s="161">
        <v>3.4036517000000002E-2</v>
      </c>
      <c r="M1931" s="161">
        <v>1.8485689999999999E-2</v>
      </c>
      <c r="N1931" s="161">
        <v>2.6508798E-2</v>
      </c>
      <c r="O1931" s="161">
        <v>1.5874816999999999E-2</v>
      </c>
      <c r="P1931" s="161">
        <v>0</v>
      </c>
      <c r="Q1931" s="161">
        <v>8.8446948999999997E-2</v>
      </c>
      <c r="R1931" s="161">
        <v>1.8151582999999999E-2</v>
      </c>
      <c r="T1931" s="89">
        <f t="shared" si="357"/>
        <v>12.254806896551724</v>
      </c>
    </row>
    <row r="1932" spans="1:20">
      <c r="A1932" s="29" t="s">
        <v>52</v>
      </c>
      <c r="B1932" s="194" t="s">
        <v>4730</v>
      </c>
      <c r="C1932" s="87">
        <f t="shared" si="353"/>
        <v>2.2526327290000001</v>
      </c>
      <c r="D1932" s="90">
        <f t="shared" si="354"/>
        <v>0.236646677</v>
      </c>
      <c r="E1932" s="90">
        <f t="shared" si="355"/>
        <v>0.88195593699999997</v>
      </c>
      <c r="F1932" s="91">
        <f t="shared" si="356"/>
        <v>0.28424239500000004</v>
      </c>
      <c r="G1932" s="192">
        <v>0.84978772000000002</v>
      </c>
      <c r="H1932" s="161">
        <v>5.6678318999999998E-2</v>
      </c>
      <c r="I1932" s="161">
        <v>0.80947926999999997</v>
      </c>
      <c r="J1932" s="161">
        <v>0.17493543</v>
      </c>
      <c r="K1932" s="161">
        <v>2.9683892999999999E-2</v>
      </c>
      <c r="L1932" s="161">
        <v>3.2027354000000001E-2</v>
      </c>
      <c r="M1932" s="161">
        <v>1.5798348E-2</v>
      </c>
      <c r="N1932" s="161">
        <v>2.4553795999999999E-2</v>
      </c>
      <c r="O1932" s="161">
        <v>1.8450780999999999E-2</v>
      </c>
      <c r="P1932" s="161">
        <v>0</v>
      </c>
      <c r="Q1932" s="161">
        <v>5.2978867999999998E-2</v>
      </c>
      <c r="R1932" s="161">
        <v>0.18825895000000001</v>
      </c>
      <c r="T1932" s="89">
        <f t="shared" si="357"/>
        <v>7.3257562068965516</v>
      </c>
    </row>
    <row r="1933" spans="1:20">
      <c r="A1933" s="29" t="s">
        <v>52</v>
      </c>
      <c r="B1933" s="194" t="s">
        <v>4731</v>
      </c>
      <c r="C1933" s="87">
        <f t="shared" si="353"/>
        <v>2.857888655</v>
      </c>
      <c r="D1933" s="90">
        <f t="shared" si="354"/>
        <v>0.271468985</v>
      </c>
      <c r="E1933" s="90">
        <f t="shared" si="355"/>
        <v>1.2296100890000001</v>
      </c>
      <c r="F1933" s="91">
        <f t="shared" si="356"/>
        <v>0.232296381</v>
      </c>
      <c r="G1933" s="192">
        <v>1.1245132</v>
      </c>
      <c r="H1933" s="161">
        <v>6.0549125000000002E-2</v>
      </c>
      <c r="I1933" s="161">
        <v>1.1512818</v>
      </c>
      <c r="J1933" s="161">
        <v>0.19520425999999999</v>
      </c>
      <c r="K1933" s="161">
        <v>3.6826018000000002E-2</v>
      </c>
      <c r="L1933" s="161">
        <v>3.9438707000000003E-2</v>
      </c>
      <c r="M1933" s="161">
        <v>1.7779164E-2</v>
      </c>
      <c r="N1933" s="161">
        <v>2.6873324000000001E-2</v>
      </c>
      <c r="O1933" s="161">
        <v>1.8161173999999999E-2</v>
      </c>
      <c r="P1933" s="161">
        <v>0</v>
      </c>
      <c r="Q1933" s="161">
        <v>7.6260273000000003E-2</v>
      </c>
      <c r="R1933" s="161">
        <v>0.11100161</v>
      </c>
      <c r="T1933" s="89">
        <f t="shared" si="357"/>
        <v>9.6940793103448275</v>
      </c>
    </row>
    <row r="1934" spans="1:20">
      <c r="A1934" s="29" t="s">
        <v>52</v>
      </c>
      <c r="B1934" s="194" t="s">
        <v>4732</v>
      </c>
      <c r="C1934" s="87">
        <f t="shared" si="353"/>
        <v>2.7985461539999998</v>
      </c>
      <c r="D1934" s="90">
        <f t="shared" si="354"/>
        <v>0.25750470399999997</v>
      </c>
      <c r="E1934" s="90">
        <f t="shared" si="355"/>
        <v>1.2565395340000001</v>
      </c>
      <c r="F1934" s="91">
        <f t="shared" si="356"/>
        <v>0.31756830599999997</v>
      </c>
      <c r="G1934" s="192">
        <v>0.96693361</v>
      </c>
      <c r="H1934" s="161">
        <v>5.3596183999999998E-2</v>
      </c>
      <c r="I1934" s="161">
        <v>1.1872602999999999</v>
      </c>
      <c r="J1934" s="161">
        <v>0.18957784</v>
      </c>
      <c r="K1934" s="161">
        <v>3.1032857E-2</v>
      </c>
      <c r="L1934" s="161">
        <v>3.6894006999999999E-2</v>
      </c>
      <c r="M1934" s="161">
        <v>1.568305E-2</v>
      </c>
      <c r="N1934" s="161">
        <v>2.225968E-2</v>
      </c>
      <c r="O1934" s="161">
        <v>1.9028146999999999E-2</v>
      </c>
      <c r="P1934" s="161">
        <v>0</v>
      </c>
      <c r="Q1934" s="161">
        <v>6.2967459000000003E-2</v>
      </c>
      <c r="R1934" s="161">
        <v>0.21331301999999999</v>
      </c>
      <c r="T1934" s="89">
        <f t="shared" si="357"/>
        <v>8.3356345689655171</v>
      </c>
    </row>
    <row r="1935" spans="1:20">
      <c r="A1935" s="29" t="s">
        <v>52</v>
      </c>
      <c r="B1935" s="194" t="s">
        <v>4733</v>
      </c>
      <c r="C1935" s="87">
        <f t="shared" si="353"/>
        <v>2.832429555</v>
      </c>
      <c r="D1935" s="90">
        <f t="shared" si="354"/>
        <v>0.25984502599999998</v>
      </c>
      <c r="E1935" s="90">
        <f t="shared" si="355"/>
        <v>1.2293120849999999</v>
      </c>
      <c r="F1935" s="91">
        <f t="shared" si="356"/>
        <v>0.21767964400000001</v>
      </c>
      <c r="G1935" s="192">
        <v>1.1255927999999999</v>
      </c>
      <c r="H1935" s="161">
        <v>5.8811112999999998E-2</v>
      </c>
      <c r="I1935" s="161">
        <v>1.1534517</v>
      </c>
      <c r="J1935" s="161">
        <v>0.19079088999999999</v>
      </c>
      <c r="K1935" s="161">
        <v>3.5371134999999998E-2</v>
      </c>
      <c r="L1935" s="161">
        <v>3.3683000999999997E-2</v>
      </c>
      <c r="M1935" s="161">
        <v>1.7049272000000001E-2</v>
      </c>
      <c r="N1935" s="161">
        <v>2.5208207E-2</v>
      </c>
      <c r="O1935" s="161">
        <v>1.7256720999999999E-2</v>
      </c>
      <c r="P1935" s="161">
        <v>0</v>
      </c>
      <c r="Q1935" s="161">
        <v>7.1980256000000006E-2</v>
      </c>
      <c r="R1935" s="161">
        <v>0.10323446</v>
      </c>
      <c r="T1935" s="89">
        <f t="shared" si="357"/>
        <v>9.7033862068965515</v>
      </c>
    </row>
    <row r="1936" spans="1:20">
      <c r="A1936" s="29" t="s">
        <v>52</v>
      </c>
      <c r="B1936" s="194" t="s">
        <v>4734</v>
      </c>
      <c r="C1936" s="87">
        <f t="shared" si="353"/>
        <v>2.7979557000000002</v>
      </c>
      <c r="D1936" s="90">
        <f t="shared" si="354"/>
        <v>0.25750374000000004</v>
      </c>
      <c r="E1936" s="90">
        <f t="shared" si="355"/>
        <v>1.256443556</v>
      </c>
      <c r="F1936" s="91">
        <f t="shared" si="356"/>
        <v>0.31748417400000001</v>
      </c>
      <c r="G1936" s="192">
        <v>0.96652422999999998</v>
      </c>
      <c r="H1936" s="161">
        <v>5.3672352E-2</v>
      </c>
      <c r="I1936" s="161">
        <v>1.1871962</v>
      </c>
      <c r="J1936" s="161">
        <v>0.18959327000000001</v>
      </c>
      <c r="K1936" s="161">
        <v>3.1039593000000001E-2</v>
      </c>
      <c r="L1936" s="161">
        <v>3.6870877000000003E-2</v>
      </c>
      <c r="M1936" s="161">
        <v>1.5575004E-2</v>
      </c>
      <c r="N1936" s="161">
        <v>2.2257134000000001E-2</v>
      </c>
      <c r="O1936" s="161">
        <v>1.8900376999999999E-2</v>
      </c>
      <c r="P1936" s="161">
        <v>0</v>
      </c>
      <c r="Q1936" s="161">
        <v>6.2967413E-2</v>
      </c>
      <c r="R1936" s="161">
        <v>0.21335925</v>
      </c>
      <c r="T1936" s="89">
        <f t="shared" si="357"/>
        <v>8.3321054310344813</v>
      </c>
    </row>
    <row r="1937" spans="1:20">
      <c r="A1937" s="29" t="s">
        <v>52</v>
      </c>
      <c r="B1937" s="194" t="s">
        <v>4735</v>
      </c>
      <c r="C1937" s="87">
        <f t="shared" si="353"/>
        <v>2.7939970110000001</v>
      </c>
      <c r="D1937" s="90">
        <f t="shared" si="354"/>
        <v>0.25999518899999996</v>
      </c>
      <c r="E1937" s="90">
        <f t="shared" si="355"/>
        <v>1.3927936540000001</v>
      </c>
      <c r="F1937" s="91">
        <f t="shared" si="356"/>
        <v>0.14465855799999999</v>
      </c>
      <c r="G1937" s="192">
        <v>0.99654960999999997</v>
      </c>
      <c r="H1937" s="161">
        <v>5.0417452000000001E-2</v>
      </c>
      <c r="I1937" s="161">
        <v>1.3275344</v>
      </c>
      <c r="J1937" s="161">
        <v>0.19916629</v>
      </c>
      <c r="K1937" s="161">
        <v>3.0651675E-2</v>
      </c>
      <c r="L1937" s="161">
        <v>3.0177223999999999E-2</v>
      </c>
      <c r="M1937" s="161">
        <v>1.4841801999999999E-2</v>
      </c>
      <c r="N1937" s="161">
        <v>2.0614395000000001E-2</v>
      </c>
      <c r="O1937" s="161">
        <v>1.5960970000000001E-2</v>
      </c>
      <c r="P1937" s="161">
        <v>0</v>
      </c>
      <c r="Q1937" s="161">
        <v>8.3446278999999998E-2</v>
      </c>
      <c r="R1937" s="161">
        <v>2.4636913999999999E-2</v>
      </c>
      <c r="T1937" s="89">
        <f t="shared" si="357"/>
        <v>8.590944913793102</v>
      </c>
    </row>
    <row r="1938" spans="1:20">
      <c r="A1938" s="29" t="s">
        <v>52</v>
      </c>
      <c r="B1938" s="194" t="s">
        <v>4736</v>
      </c>
      <c r="C1938" s="87">
        <f t="shared" si="353"/>
        <v>2.2538873710000003</v>
      </c>
      <c r="D1938" s="90">
        <f t="shared" si="354"/>
        <v>0.23682029900000001</v>
      </c>
      <c r="E1938" s="90">
        <f t="shared" si="355"/>
        <v>0.88221387299999998</v>
      </c>
      <c r="F1938" s="91">
        <f t="shared" si="356"/>
        <v>0.284240349</v>
      </c>
      <c r="G1938" s="192">
        <v>0.85061284999999998</v>
      </c>
      <c r="H1938" s="161">
        <v>5.6783479999999997E-2</v>
      </c>
      <c r="I1938" s="161">
        <v>0.80954965000000001</v>
      </c>
      <c r="J1938" s="161">
        <v>0.17497417000000001</v>
      </c>
      <c r="K1938" s="161">
        <v>2.9775757E-2</v>
      </c>
      <c r="L1938" s="161">
        <v>3.2070372E-2</v>
      </c>
      <c r="M1938" s="161">
        <v>1.5880742999999999E-2</v>
      </c>
      <c r="N1938" s="161">
        <v>2.4558917E-2</v>
      </c>
      <c r="O1938" s="161">
        <v>1.8475165000000002E-2</v>
      </c>
      <c r="P1938" s="161">
        <v>0</v>
      </c>
      <c r="Q1938" s="161">
        <v>5.2979266999999997E-2</v>
      </c>
      <c r="R1938" s="161">
        <v>0.18822700000000001</v>
      </c>
      <c r="T1938" s="89">
        <f t="shared" si="357"/>
        <v>7.3328693965517235</v>
      </c>
    </row>
    <row r="1939" spans="1:20">
      <c r="A1939" s="29" t="s">
        <v>52</v>
      </c>
      <c r="B1939" s="194" t="s">
        <v>4737</v>
      </c>
      <c r="C1939" s="87">
        <f t="shared" si="353"/>
        <v>0</v>
      </c>
      <c r="D1939" s="90">
        <f t="shared" si="354"/>
        <v>0</v>
      </c>
      <c r="E1939" s="90">
        <f t="shared" si="355"/>
        <v>0</v>
      </c>
      <c r="F1939" s="91">
        <f t="shared" si="356"/>
        <v>0</v>
      </c>
      <c r="G1939" s="192">
        <v>0</v>
      </c>
      <c r="H1939" s="161">
        <v>0</v>
      </c>
      <c r="I1939" s="161">
        <v>0</v>
      </c>
      <c r="J1939" s="161">
        <v>0</v>
      </c>
      <c r="K1939" s="161">
        <v>0</v>
      </c>
      <c r="L1939" s="161">
        <v>0</v>
      </c>
      <c r="M1939" s="161">
        <v>0</v>
      </c>
      <c r="N1939" s="161">
        <v>0</v>
      </c>
      <c r="O1939" s="161">
        <v>0</v>
      </c>
      <c r="P1939" s="161">
        <v>0</v>
      </c>
      <c r="Q1939" s="161">
        <v>0</v>
      </c>
      <c r="R1939" s="161">
        <v>0</v>
      </c>
      <c r="T1939" s="89">
        <f t="shared" si="357"/>
        <v>0</v>
      </c>
    </row>
    <row r="1940" spans="1:20">
      <c r="A1940" s="29" t="s">
        <v>52</v>
      </c>
      <c r="B1940" s="194" t="s">
        <v>4738</v>
      </c>
      <c r="C1940" s="87">
        <f t="shared" si="353"/>
        <v>0</v>
      </c>
      <c r="D1940" s="90">
        <f t="shared" si="354"/>
        <v>0</v>
      </c>
      <c r="E1940" s="90">
        <f t="shared" si="355"/>
        <v>0</v>
      </c>
      <c r="F1940" s="91">
        <f t="shared" si="356"/>
        <v>0</v>
      </c>
      <c r="G1940" s="192">
        <v>0</v>
      </c>
      <c r="H1940" s="161">
        <v>0</v>
      </c>
      <c r="I1940" s="161">
        <v>0</v>
      </c>
      <c r="J1940" s="161">
        <v>0</v>
      </c>
      <c r="K1940" s="161">
        <v>0</v>
      </c>
      <c r="L1940" s="161">
        <v>0</v>
      </c>
      <c r="M1940" s="161">
        <v>0</v>
      </c>
      <c r="N1940" s="161">
        <v>0</v>
      </c>
      <c r="O1940" s="161">
        <v>0</v>
      </c>
      <c r="P1940" s="161">
        <v>0</v>
      </c>
      <c r="Q1940" s="161">
        <v>0</v>
      </c>
      <c r="R1940" s="161">
        <v>0</v>
      </c>
      <c r="T1940" s="89">
        <f t="shared" si="357"/>
        <v>0</v>
      </c>
    </row>
    <row r="1941" spans="1:20">
      <c r="A1941" s="29" t="s">
        <v>52</v>
      </c>
      <c r="B1941" s="194" t="s">
        <v>4739</v>
      </c>
      <c r="C1941" s="87">
        <f t="shared" si="353"/>
        <v>5.9367691370000003E-2</v>
      </c>
      <c r="D1941" s="90">
        <f t="shared" si="354"/>
        <v>5.4831016799999997E-3</v>
      </c>
      <c r="E1941" s="90">
        <f t="shared" si="355"/>
        <v>2.6624284290000001E-2</v>
      </c>
      <c r="F1941" s="91">
        <f t="shared" si="356"/>
        <v>6.7439553999999995E-3</v>
      </c>
      <c r="G1941" s="192">
        <v>2.0516349999999999E-2</v>
      </c>
      <c r="H1941" s="161">
        <v>1.1421226E-3</v>
      </c>
      <c r="I1941" s="161">
        <v>2.5143971000000001E-2</v>
      </c>
      <c r="J1941" s="161">
        <v>4.0169723000000003E-3</v>
      </c>
      <c r="K1941" s="161">
        <v>6.7279324E-4</v>
      </c>
      <c r="L1941" s="161">
        <v>7.9333614000000005E-4</v>
      </c>
      <c r="M1941" s="161">
        <v>3.3819068999999999E-4</v>
      </c>
      <c r="N1941" s="161">
        <v>4.9000482000000002E-4</v>
      </c>
      <c r="O1941" s="161">
        <v>4.0999827999999998E-4</v>
      </c>
      <c r="P1941" s="161">
        <v>0</v>
      </c>
      <c r="Q1941" s="161">
        <v>1.3325647999999999E-3</v>
      </c>
      <c r="R1941" s="161">
        <v>4.5113875000000001E-3</v>
      </c>
      <c r="T1941" s="89">
        <f t="shared" si="357"/>
        <v>0.17686508620689653</v>
      </c>
    </row>
    <row r="1942" spans="1:20">
      <c r="A1942" s="29" t="s">
        <v>52</v>
      </c>
      <c r="B1942" s="194" t="s">
        <v>4740</v>
      </c>
      <c r="C1942" s="87">
        <f t="shared" si="353"/>
        <v>5.9328767219999995E-2</v>
      </c>
      <c r="D1942" s="90">
        <f t="shared" si="354"/>
        <v>5.5452598499999995E-3</v>
      </c>
      <c r="E1942" s="90">
        <f t="shared" si="355"/>
        <v>2.953961091E-2</v>
      </c>
      <c r="F1942" s="91">
        <f t="shared" si="356"/>
        <v>3.0767384599999998E-3</v>
      </c>
      <c r="G1942" s="192">
        <v>2.1167157999999998E-2</v>
      </c>
      <c r="H1942" s="161">
        <v>1.0897998999999999E-3</v>
      </c>
      <c r="I1942" s="161">
        <v>2.8118217000000001E-2</v>
      </c>
      <c r="J1942" s="161">
        <v>4.2231138E-3</v>
      </c>
      <c r="K1942" s="161">
        <v>6.6575863999999995E-4</v>
      </c>
      <c r="L1942" s="161">
        <v>6.5638741000000002E-4</v>
      </c>
      <c r="M1942" s="161">
        <v>3.3159401000000001E-4</v>
      </c>
      <c r="N1942" s="161">
        <v>4.5573181999999999E-4</v>
      </c>
      <c r="O1942" s="161">
        <v>3.4069162000000002E-4</v>
      </c>
      <c r="P1942" s="161">
        <v>0</v>
      </c>
      <c r="Q1942" s="161">
        <v>1.7658693999999999E-3</v>
      </c>
      <c r="R1942" s="161">
        <v>5.1444562E-4</v>
      </c>
      <c r="T1942" s="89">
        <f t="shared" si="357"/>
        <v>0.18247549999999998</v>
      </c>
    </row>
    <row r="1943" spans="1:20">
      <c r="A1943" s="29" t="s">
        <v>52</v>
      </c>
      <c r="B1943" s="194" t="s">
        <v>4741</v>
      </c>
      <c r="C1943" s="87">
        <f t="shared" si="353"/>
        <v>1.8140127759999999E-2</v>
      </c>
      <c r="D1943" s="90">
        <f t="shared" si="354"/>
        <v>1.6753921699999999E-3</v>
      </c>
      <c r="E1943" s="90">
        <f t="shared" si="355"/>
        <v>8.1351978499999995E-3</v>
      </c>
      <c r="F1943" s="91">
        <f t="shared" si="356"/>
        <v>2.0606530399999998E-3</v>
      </c>
      <c r="G1943" s="192">
        <v>6.2688847000000004E-3</v>
      </c>
      <c r="H1943" s="161">
        <v>3.4898189999999998E-4</v>
      </c>
      <c r="I1943" s="161">
        <v>7.6828799E-3</v>
      </c>
      <c r="J1943" s="161">
        <v>1.2274082E-3</v>
      </c>
      <c r="K1943" s="161">
        <v>2.0557571000000001E-4</v>
      </c>
      <c r="L1943" s="161">
        <v>2.4240825999999999E-4</v>
      </c>
      <c r="M1943" s="161">
        <v>1.0333605E-4</v>
      </c>
      <c r="N1943" s="161">
        <v>1.4972370000000001E-4</v>
      </c>
      <c r="O1943" s="161">
        <v>1.2527725E-4</v>
      </c>
      <c r="P1943" s="161">
        <v>0</v>
      </c>
      <c r="Q1943" s="161">
        <v>4.0717259E-4</v>
      </c>
      <c r="R1943" s="161">
        <v>1.3784794999999999E-3</v>
      </c>
      <c r="T1943" s="89">
        <f t="shared" si="357"/>
        <v>5.4042109482758623E-2</v>
      </c>
    </row>
    <row r="1944" spans="1:20">
      <c r="A1944" s="29" t="s">
        <v>52</v>
      </c>
      <c r="B1944" s="194" t="s">
        <v>4742</v>
      </c>
      <c r="C1944" s="87">
        <f t="shared" si="353"/>
        <v>1.8128234610000002E-2</v>
      </c>
      <c r="D1944" s="90">
        <f t="shared" si="354"/>
        <v>1.69438497E-3</v>
      </c>
      <c r="E1944" s="90">
        <f t="shared" si="355"/>
        <v>9.0259923000000006E-3</v>
      </c>
      <c r="F1944" s="91">
        <f t="shared" si="356"/>
        <v>9.4011453999999993E-4</v>
      </c>
      <c r="G1944" s="192">
        <v>6.4677427999999997E-3</v>
      </c>
      <c r="H1944" s="161">
        <v>3.3299441000000002E-4</v>
      </c>
      <c r="I1944" s="161">
        <v>8.5916775000000004E-3</v>
      </c>
      <c r="J1944" s="161">
        <v>1.2903959E-3</v>
      </c>
      <c r="K1944" s="161">
        <v>2.0342624999999999E-4</v>
      </c>
      <c r="L1944" s="161">
        <v>2.0056282E-4</v>
      </c>
      <c r="M1944" s="161">
        <v>1.0132039E-4</v>
      </c>
      <c r="N1944" s="161">
        <v>1.3925139E-4</v>
      </c>
      <c r="O1944" s="161">
        <v>1.0410022E-4</v>
      </c>
      <c r="P1944" s="161">
        <v>0</v>
      </c>
      <c r="Q1944" s="161">
        <v>5.3957121E-4</v>
      </c>
      <c r="R1944" s="161">
        <v>1.5719171999999999E-4</v>
      </c>
      <c r="T1944" s="89">
        <f t="shared" si="357"/>
        <v>5.5756403448275857E-2</v>
      </c>
    </row>
    <row r="1945" spans="1:20">
      <c r="A1945" s="29" t="s">
        <v>52</v>
      </c>
      <c r="B1945" s="194" t="s">
        <v>4743</v>
      </c>
      <c r="C1945" s="87">
        <f t="shared" si="353"/>
        <v>0.74828028099999999</v>
      </c>
      <c r="D1945" s="90">
        <f t="shared" si="354"/>
        <v>6.9109928000000001E-2</v>
      </c>
      <c r="E1945" s="90">
        <f t="shared" si="355"/>
        <v>0.33557691489999997</v>
      </c>
      <c r="F1945" s="91">
        <f t="shared" si="356"/>
        <v>8.5001938100000007E-2</v>
      </c>
      <c r="G1945" s="192">
        <v>0.25859149999999997</v>
      </c>
      <c r="H1945" s="161">
        <v>1.4395503E-2</v>
      </c>
      <c r="I1945" s="161">
        <v>0.3169188</v>
      </c>
      <c r="J1945" s="161">
        <v>5.0630588999999997E-2</v>
      </c>
      <c r="K1945" s="161">
        <v>8.4799981000000003E-3</v>
      </c>
      <c r="L1945" s="161">
        <v>9.9993409000000005E-3</v>
      </c>
      <c r="M1945" s="161">
        <v>4.2626119000000002E-3</v>
      </c>
      <c r="N1945" s="161">
        <v>6.1761024999999999E-3</v>
      </c>
      <c r="O1945" s="161">
        <v>5.1676865999999997E-3</v>
      </c>
      <c r="P1945" s="161">
        <v>0</v>
      </c>
      <c r="Q1945" s="161">
        <v>1.6795869000000001E-2</v>
      </c>
      <c r="R1945" s="161">
        <v>5.6862280000000001E-2</v>
      </c>
      <c r="T1945" s="89">
        <f t="shared" si="357"/>
        <v>2.2292370689655168</v>
      </c>
    </row>
    <row r="1946" spans="1:20">
      <c r="A1946" s="29" t="s">
        <v>52</v>
      </c>
      <c r="B1946" s="194" t="s">
        <v>4744</v>
      </c>
      <c r="C1946" s="87">
        <f t="shared" si="353"/>
        <v>0.74778968059999995</v>
      </c>
      <c r="D1946" s="90">
        <f t="shared" si="354"/>
        <v>6.9893380300000002E-2</v>
      </c>
      <c r="E1946" s="90">
        <f t="shared" si="355"/>
        <v>0.37232218610000001</v>
      </c>
      <c r="F1946" s="91">
        <f t="shared" si="356"/>
        <v>3.8779724200000004E-2</v>
      </c>
      <c r="G1946" s="192">
        <v>0.26679438999999999</v>
      </c>
      <c r="H1946" s="161">
        <v>1.373602E-2</v>
      </c>
      <c r="I1946" s="161">
        <v>0.35440670000000002</v>
      </c>
      <c r="J1946" s="161">
        <v>5.3228830999999997E-2</v>
      </c>
      <c r="K1946" s="161">
        <v>8.3913328999999995E-3</v>
      </c>
      <c r="L1946" s="161">
        <v>8.2732164E-3</v>
      </c>
      <c r="M1946" s="161">
        <v>4.1794661000000002E-3</v>
      </c>
      <c r="N1946" s="161">
        <v>5.7441198000000001E-3</v>
      </c>
      <c r="O1946" s="161">
        <v>4.2941339999999998E-3</v>
      </c>
      <c r="P1946" s="161">
        <v>0</v>
      </c>
      <c r="Q1946" s="161">
        <v>2.2257312000000001E-2</v>
      </c>
      <c r="R1946" s="161">
        <v>6.4841584000000004E-3</v>
      </c>
      <c r="T1946" s="89">
        <f t="shared" si="357"/>
        <v>2.2999516379310343</v>
      </c>
    </row>
    <row r="1947" spans="1:20">
      <c r="A1947" s="29" t="s">
        <v>52</v>
      </c>
      <c r="B1947" s="194" t="s">
        <v>4745</v>
      </c>
      <c r="C1947" s="87">
        <f t="shared" si="353"/>
        <v>2.8064533569999996</v>
      </c>
      <c r="D1947" s="90">
        <f t="shared" si="354"/>
        <v>0.25919938599999998</v>
      </c>
      <c r="E1947" s="90">
        <f t="shared" si="355"/>
        <v>1.258593863</v>
      </c>
      <c r="F1947" s="91">
        <f t="shared" si="356"/>
        <v>0.31880296800000002</v>
      </c>
      <c r="G1947" s="192">
        <v>0.96985714000000001</v>
      </c>
      <c r="H1947" s="161">
        <v>5.3990877E-2</v>
      </c>
      <c r="I1947" s="161">
        <v>1.1886159000000001</v>
      </c>
      <c r="J1947" s="161">
        <v>0.18989192999999999</v>
      </c>
      <c r="K1947" s="161">
        <v>3.1804552E-2</v>
      </c>
      <c r="L1947" s="161">
        <v>3.7502903999999997E-2</v>
      </c>
      <c r="M1947" s="161">
        <v>1.5987086000000001E-2</v>
      </c>
      <c r="N1947" s="161">
        <v>2.3163705E-2</v>
      </c>
      <c r="O1947" s="161">
        <v>1.9381603000000001E-2</v>
      </c>
      <c r="P1947" s="161">
        <v>0</v>
      </c>
      <c r="Q1947" s="161">
        <v>6.2993540000000001E-2</v>
      </c>
      <c r="R1947" s="161">
        <v>0.21326412</v>
      </c>
      <c r="T1947" s="89">
        <f t="shared" si="357"/>
        <v>8.360837413793103</v>
      </c>
    </row>
    <row r="1948" spans="1:20">
      <c r="A1948" s="29" t="s">
        <v>52</v>
      </c>
      <c r="B1948" s="194" t="s">
        <v>4746</v>
      </c>
      <c r="C1948" s="87">
        <f t="shared" si="353"/>
        <v>2.8054133129999999</v>
      </c>
      <c r="D1948" s="90">
        <f t="shared" si="354"/>
        <v>0.26086019900000001</v>
      </c>
      <c r="E1948" s="90">
        <f t="shared" si="355"/>
        <v>1.3364889850000001</v>
      </c>
      <c r="F1948" s="91">
        <f t="shared" si="356"/>
        <v>0.220817929</v>
      </c>
      <c r="G1948" s="192">
        <v>0.98724619999999996</v>
      </c>
      <c r="H1948" s="161">
        <v>5.2592857E-2</v>
      </c>
      <c r="I1948" s="161">
        <v>1.2680853000000001</v>
      </c>
      <c r="J1948" s="161">
        <v>0.19539986000000001</v>
      </c>
      <c r="K1948" s="161">
        <v>3.1616592999999998E-2</v>
      </c>
      <c r="L1948" s="161">
        <v>3.3843746000000001E-2</v>
      </c>
      <c r="M1948" s="161">
        <v>1.5810827999999999E-2</v>
      </c>
      <c r="N1948" s="161">
        <v>2.2247958000000002E-2</v>
      </c>
      <c r="O1948" s="161">
        <v>1.7529785999999999E-2</v>
      </c>
      <c r="P1948" s="161">
        <v>0</v>
      </c>
      <c r="Q1948" s="161">
        <v>7.4571084999999995E-2</v>
      </c>
      <c r="R1948" s="161">
        <v>0.1064691</v>
      </c>
      <c r="T1948" s="89">
        <f t="shared" si="357"/>
        <v>8.5107431034482754</v>
      </c>
    </row>
    <row r="1949" spans="1:20">
      <c r="A1949" s="29" t="s">
        <v>52</v>
      </c>
      <c r="B1949" s="194" t="s">
        <v>4747</v>
      </c>
      <c r="C1949" s="87">
        <f t="shared" si="353"/>
        <v>2.8046133680000001</v>
      </c>
      <c r="D1949" s="90">
        <f t="shared" si="354"/>
        <v>0.26213774900000003</v>
      </c>
      <c r="E1949" s="90">
        <f t="shared" si="355"/>
        <v>1.3964084029999999</v>
      </c>
      <c r="F1949" s="91">
        <f t="shared" si="356"/>
        <v>0.145444816</v>
      </c>
      <c r="G1949" s="192">
        <v>1.0006223999999999</v>
      </c>
      <c r="H1949" s="161">
        <v>5.1517458000000002E-2</v>
      </c>
      <c r="I1949" s="161">
        <v>1.3292157</v>
      </c>
      <c r="J1949" s="161">
        <v>0.19963673000000001</v>
      </c>
      <c r="K1949" s="161">
        <v>3.1472010000000002E-2</v>
      </c>
      <c r="L1949" s="161">
        <v>3.1029009E-2</v>
      </c>
      <c r="M1949" s="161">
        <v>1.5675245000000001E-2</v>
      </c>
      <c r="N1949" s="161">
        <v>2.1543537000000001E-2</v>
      </c>
      <c r="O1949" s="161">
        <v>1.6105311000000001E-2</v>
      </c>
      <c r="P1949" s="161">
        <v>0</v>
      </c>
      <c r="Q1949" s="161">
        <v>8.3476887999999999E-2</v>
      </c>
      <c r="R1949" s="161">
        <v>2.431908E-2</v>
      </c>
      <c r="T1949" s="89">
        <f t="shared" si="357"/>
        <v>8.6260551724137926</v>
      </c>
    </row>
    <row r="1951" spans="1:20">
      <c r="B1951" s="196" t="s">
        <v>4748</v>
      </c>
    </row>
    <row r="1952" spans="1:20">
      <c r="A1952" s="29" t="s">
        <v>52</v>
      </c>
      <c r="B1952" s="194" t="s">
        <v>4749</v>
      </c>
      <c r="C1952" s="87">
        <f t="shared" ref="C1952:C1954" si="358">D1952+E1952+F1952+G1952</f>
        <v>1.6324737194899998E-2</v>
      </c>
      <c r="D1952" s="90">
        <f t="shared" ref="D1952:D1954" si="359">J1952+K1952+L1952</f>
        <v>1.8882269000000001E-3</v>
      </c>
      <c r="E1952" s="90">
        <f t="shared" ref="E1952:E1954" si="360">H1952+I1952+M1952</f>
        <v>3.0045324299999999E-3</v>
      </c>
      <c r="F1952" s="91">
        <f t="shared" ref="F1952:F1954" si="361">N1952+IF(O1952="x",0,O1952)+IF(P1952="x",0,P1952)+IF(Q1952="x",0,Q1952)+R1952</f>
        <v>4.7240624648999998E-3</v>
      </c>
      <c r="G1952" s="192">
        <v>6.7079154000000002E-3</v>
      </c>
      <c r="H1952" s="161">
        <v>1.4990966999999999E-3</v>
      </c>
      <c r="I1952" s="161">
        <v>9.6711368999999998E-4</v>
      </c>
      <c r="J1952" s="161">
        <v>7.0164638E-4</v>
      </c>
      <c r="K1952" s="161">
        <v>4.7743649999999998E-4</v>
      </c>
      <c r="L1952" s="161">
        <v>7.0914402000000001E-4</v>
      </c>
      <c r="M1952" s="161">
        <v>5.3832203999999999E-4</v>
      </c>
      <c r="N1952" s="161">
        <v>4.1963178999999996E-3</v>
      </c>
      <c r="O1952" s="161">
        <v>3.7810440000000001E-4</v>
      </c>
      <c r="P1952" s="161">
        <v>0</v>
      </c>
      <c r="Q1952" s="161">
        <v>7.2235449000000002E-6</v>
      </c>
      <c r="R1952" s="161">
        <v>1.4241661999999999E-4</v>
      </c>
      <c r="T1952" s="89">
        <f t="shared" ref="T1952:T1954" si="362">G1952/0.116</f>
        <v>5.7826856896551725E-2</v>
      </c>
    </row>
    <row r="1953" spans="1:20">
      <c r="A1953" s="29" t="s">
        <v>52</v>
      </c>
      <c r="B1953" s="194" t="s">
        <v>4750</v>
      </c>
      <c r="C1953" s="87">
        <f t="shared" si="358"/>
        <v>5.1491301376999999E-3</v>
      </c>
      <c r="D1953" s="90">
        <f t="shared" si="359"/>
        <v>1.3806286199999998E-3</v>
      </c>
      <c r="E1953" s="90">
        <f t="shared" si="360"/>
        <v>1.1383113400000001E-3</v>
      </c>
      <c r="F1953" s="91">
        <f t="shared" si="361"/>
        <v>6.2149147769999995E-4</v>
      </c>
      <c r="G1953" s="192">
        <v>2.0086987E-3</v>
      </c>
      <c r="H1953" s="161">
        <v>4.1511595999999998E-4</v>
      </c>
      <c r="I1953" s="161">
        <v>5.4605541999999999E-4</v>
      </c>
      <c r="J1953" s="161">
        <v>4.8255983999999998E-4</v>
      </c>
      <c r="K1953" s="161">
        <v>2.2689113999999999E-4</v>
      </c>
      <c r="L1953" s="161">
        <v>6.7117763999999995E-4</v>
      </c>
      <c r="M1953" s="161">
        <v>1.7713996E-4</v>
      </c>
      <c r="N1953" s="161">
        <v>5.1116756999999998E-4</v>
      </c>
      <c r="O1953" s="161">
        <v>6.4279169000000001E-5</v>
      </c>
      <c r="P1953" s="161">
        <v>0</v>
      </c>
      <c r="Q1953" s="161">
        <v>9.5135616999999994E-6</v>
      </c>
      <c r="R1953" s="161">
        <v>3.6531176999999997E-5</v>
      </c>
      <c r="T1953" s="89">
        <f t="shared" si="362"/>
        <v>1.7316368103448276E-2</v>
      </c>
    </row>
    <row r="1954" spans="1:20">
      <c r="A1954" s="29" t="s">
        <v>52</v>
      </c>
      <c r="B1954" s="194" t="s">
        <v>4751</v>
      </c>
      <c r="C1954" s="87">
        <f t="shared" si="358"/>
        <v>7.7501866989000004E-3</v>
      </c>
      <c r="D1954" s="90">
        <f t="shared" si="359"/>
        <v>1.09680162E-3</v>
      </c>
      <c r="E1954" s="90">
        <f t="shared" si="360"/>
        <v>1.8494741300000002E-3</v>
      </c>
      <c r="F1954" s="91">
        <f t="shared" si="361"/>
        <v>6.5501584889999999E-4</v>
      </c>
      <c r="G1954" s="192">
        <v>4.1488951000000001E-3</v>
      </c>
      <c r="H1954" s="161">
        <v>8.9208137000000001E-4</v>
      </c>
      <c r="I1954" s="161">
        <v>6.0392726000000002E-4</v>
      </c>
      <c r="J1954" s="161">
        <v>4.429139E-4</v>
      </c>
      <c r="K1954" s="161">
        <v>3.3838025000000003E-4</v>
      </c>
      <c r="L1954" s="161">
        <v>3.1550746999999999E-4</v>
      </c>
      <c r="M1954" s="161">
        <v>3.5346550000000003E-4</v>
      </c>
      <c r="N1954" s="161">
        <v>2.2380513000000001E-4</v>
      </c>
      <c r="O1954" s="161">
        <v>3.8245168000000001E-4</v>
      </c>
      <c r="P1954" s="161">
        <v>0</v>
      </c>
      <c r="Q1954" s="161">
        <v>7.2413288999999998E-6</v>
      </c>
      <c r="R1954" s="161">
        <v>4.1517709999999998E-5</v>
      </c>
      <c r="T1954" s="89">
        <f t="shared" si="362"/>
        <v>3.5766337068965516E-2</v>
      </c>
    </row>
    <row r="1956" spans="1:20">
      <c r="B1956" s="196" t="s">
        <v>4752</v>
      </c>
    </row>
    <row r="1957" spans="1:20">
      <c r="A1957" t="s">
        <v>53</v>
      </c>
      <c r="B1957" s="194" t="s">
        <v>4753</v>
      </c>
      <c r="C1957" s="87">
        <f t="shared" ref="C1957:C2020" si="363">D1957+E1957+F1957+G1957</f>
        <v>8.8881240040000004E-2</v>
      </c>
      <c r="D1957" s="90">
        <f t="shared" ref="D1957:D2020" si="364">J1957+K1957+L1957</f>
        <v>2.28639455E-2</v>
      </c>
      <c r="E1957" s="90">
        <f t="shared" ref="E1957:E2020" si="365">H1957+I1957+M1957</f>
        <v>2.4977359979999999E-2</v>
      </c>
      <c r="F1957" s="91">
        <f t="shared" ref="F1957:F2020" si="366">N1957+IF(O1957="x",0,O1957)+IF(P1957="x",0,P1957)+IF(Q1957="x",0,Q1957)+R1957</f>
        <v>2.8948065600000001E-3</v>
      </c>
      <c r="G1957" s="192">
        <v>3.8145128E-2</v>
      </c>
      <c r="H1957" s="161">
        <v>4.1216437999999998E-3</v>
      </c>
      <c r="I1957" s="161">
        <v>2.0325620999999999E-2</v>
      </c>
      <c r="J1957" s="161">
        <v>1.9487535E-2</v>
      </c>
      <c r="K1957" s="161">
        <v>1.9022511E-3</v>
      </c>
      <c r="L1957" s="161">
        <v>1.4741594E-3</v>
      </c>
      <c r="M1957" s="161">
        <v>5.3009518E-4</v>
      </c>
      <c r="N1957" s="161">
        <v>5.6172362999999995E-4</v>
      </c>
      <c r="O1957" s="161">
        <v>1.6722427E-3</v>
      </c>
      <c r="P1957" s="161">
        <v>0</v>
      </c>
      <c r="Q1957" s="161">
        <v>1.530122E-5</v>
      </c>
      <c r="R1957" s="161">
        <v>6.4553900999999995E-4</v>
      </c>
      <c r="T1957" s="89">
        <f t="shared" ref="T1957:T2020" si="367">G1957/0.116</f>
        <v>0.32883731034482755</v>
      </c>
    </row>
    <row r="1958" spans="1:20">
      <c r="A1958" t="s">
        <v>53</v>
      </c>
      <c r="B1958" s="194" t="s">
        <v>4754</v>
      </c>
      <c r="C1958" s="87">
        <f t="shared" si="363"/>
        <v>4.6117936944999993E-2</v>
      </c>
      <c r="D1958" s="90">
        <f t="shared" si="364"/>
        <v>5.8000983499999995E-3</v>
      </c>
      <c r="E1958" s="90">
        <f t="shared" si="365"/>
        <v>6.7308245199999995E-3</v>
      </c>
      <c r="F1958" s="91">
        <f t="shared" si="366"/>
        <v>4.2087910750000001E-3</v>
      </c>
      <c r="G1958" s="192">
        <v>2.9378222999999998E-2</v>
      </c>
      <c r="H1958" s="161">
        <v>3.7563108E-3</v>
      </c>
      <c r="I1958" s="161">
        <v>2.4595971E-3</v>
      </c>
      <c r="J1958" s="161">
        <v>2.8619184999999999E-3</v>
      </c>
      <c r="K1958" s="161">
        <v>8.7148905000000005E-4</v>
      </c>
      <c r="L1958" s="161">
        <v>2.0666908000000002E-3</v>
      </c>
      <c r="M1958" s="161">
        <v>5.1491662000000004E-4</v>
      </c>
      <c r="N1958" s="161">
        <v>6.7977729000000004E-4</v>
      </c>
      <c r="O1958" s="161">
        <v>2.7471790999999998E-3</v>
      </c>
      <c r="P1958" s="161">
        <v>0</v>
      </c>
      <c r="Q1958" s="161">
        <v>1.5664395000000002E-5</v>
      </c>
      <c r="R1958" s="161">
        <v>7.6617028999999997E-4</v>
      </c>
      <c r="T1958" s="89">
        <f t="shared" si="367"/>
        <v>0.25326054310344825</v>
      </c>
    </row>
    <row r="1959" spans="1:20">
      <c r="A1959" t="s">
        <v>53</v>
      </c>
      <c r="B1959" s="194" t="s">
        <v>4755</v>
      </c>
      <c r="C1959" s="87">
        <f t="shared" si="363"/>
        <v>6.9537189748000008E-2</v>
      </c>
      <c r="D1959" s="90">
        <f t="shared" si="364"/>
        <v>8.3667952200000006E-3</v>
      </c>
      <c r="E1959" s="90">
        <f t="shared" si="365"/>
        <v>1.45573717E-2</v>
      </c>
      <c r="F1959" s="91">
        <f t="shared" si="366"/>
        <v>2.9801908280000003E-3</v>
      </c>
      <c r="G1959" s="192">
        <v>4.3632832000000003E-2</v>
      </c>
      <c r="H1959" s="161">
        <v>6.2379977000000001E-3</v>
      </c>
      <c r="I1959" s="161">
        <v>5.0000035E-3</v>
      </c>
      <c r="J1959" s="161">
        <v>4.1409840999999999E-3</v>
      </c>
      <c r="K1959" s="161">
        <v>7.4902032E-4</v>
      </c>
      <c r="L1959" s="161">
        <v>3.4767907999999998E-3</v>
      </c>
      <c r="M1959" s="161">
        <v>3.3193705E-3</v>
      </c>
      <c r="N1959" s="161">
        <v>7.1151506E-4</v>
      </c>
      <c r="O1959" s="161">
        <v>1.6259463E-3</v>
      </c>
      <c r="P1959" s="161">
        <v>0</v>
      </c>
      <c r="Q1959" s="161">
        <v>1.9661168E-5</v>
      </c>
      <c r="R1959" s="161">
        <v>6.2306830000000005E-4</v>
      </c>
      <c r="T1959" s="89">
        <f t="shared" si="367"/>
        <v>0.3761451034482759</v>
      </c>
    </row>
    <row r="1960" spans="1:20">
      <c r="A1960" t="s">
        <v>53</v>
      </c>
      <c r="B1960" s="194" t="s">
        <v>4756</v>
      </c>
      <c r="C1960" s="87">
        <f t="shared" si="363"/>
        <v>4.7623562772E-2</v>
      </c>
      <c r="D1960" s="90">
        <f t="shared" si="364"/>
        <v>4.8579084199999994E-3</v>
      </c>
      <c r="E1960" s="90">
        <f t="shared" si="365"/>
        <v>4.8851877800000004E-3</v>
      </c>
      <c r="F1960" s="91">
        <f t="shared" si="366"/>
        <v>1.3385162572E-2</v>
      </c>
      <c r="G1960" s="192">
        <v>2.4495303999999999E-2</v>
      </c>
      <c r="H1960" s="161">
        <v>2.0025465999999998E-3</v>
      </c>
      <c r="I1960" s="161">
        <v>2.2070982999999999E-3</v>
      </c>
      <c r="J1960" s="161">
        <v>2.1930436999999998E-3</v>
      </c>
      <c r="K1960" s="161">
        <v>6.2560961999999997E-4</v>
      </c>
      <c r="L1960" s="161">
        <v>2.0392550999999998E-3</v>
      </c>
      <c r="M1960" s="161">
        <v>6.7554287999999996E-4</v>
      </c>
      <c r="N1960" s="161">
        <v>6.9034198000000001E-4</v>
      </c>
      <c r="O1960" s="161">
        <v>1.1913294E-2</v>
      </c>
      <c r="P1960" s="161">
        <v>0</v>
      </c>
      <c r="Q1960" s="161">
        <v>5.0548881999999997E-5</v>
      </c>
      <c r="R1960" s="161">
        <v>7.3097771000000004E-4</v>
      </c>
      <c r="T1960" s="89">
        <f t="shared" si="367"/>
        <v>0.21116641379310344</v>
      </c>
    </row>
    <row r="1961" spans="1:20">
      <c r="A1961" t="s">
        <v>53</v>
      </c>
      <c r="B1961" s="194" t="s">
        <v>4757</v>
      </c>
      <c r="C1961" s="87">
        <f t="shared" si="363"/>
        <v>3.9499495039999999E-2</v>
      </c>
      <c r="D1961" s="90">
        <f t="shared" si="364"/>
        <v>5.2213480499999996E-3</v>
      </c>
      <c r="E1961" s="90">
        <f t="shared" si="365"/>
        <v>5.5261704000000005E-3</v>
      </c>
      <c r="F1961" s="91">
        <f t="shared" si="366"/>
        <v>4.1571195900000002E-3</v>
      </c>
      <c r="G1961" s="192">
        <v>2.4594857000000001E-2</v>
      </c>
      <c r="H1961" s="161">
        <v>3.0411391E-3</v>
      </c>
      <c r="I1961" s="161">
        <v>1.8826562E-3</v>
      </c>
      <c r="J1961" s="161">
        <v>2.2954544999999999E-3</v>
      </c>
      <c r="K1961" s="161">
        <v>8.2596704999999995E-4</v>
      </c>
      <c r="L1961" s="161">
        <v>2.0999265E-3</v>
      </c>
      <c r="M1961" s="161">
        <v>6.0237509999999997E-4</v>
      </c>
      <c r="N1961" s="161">
        <v>6.7020489E-4</v>
      </c>
      <c r="O1961" s="161">
        <v>2.2376369999999998E-3</v>
      </c>
      <c r="P1961" s="161">
        <v>0</v>
      </c>
      <c r="Q1961" s="161">
        <v>1.72999E-5</v>
      </c>
      <c r="R1961" s="161">
        <v>1.2319778E-3</v>
      </c>
      <c r="T1961" s="89">
        <f t="shared" si="367"/>
        <v>0.21202462931034483</v>
      </c>
    </row>
    <row r="1962" spans="1:20">
      <c r="A1962" t="s">
        <v>53</v>
      </c>
      <c r="B1962" s="194" t="s">
        <v>4758</v>
      </c>
      <c r="C1962" s="87">
        <f t="shared" si="363"/>
        <v>4.0037984960000002E-2</v>
      </c>
      <c r="D1962" s="90">
        <f t="shared" si="364"/>
        <v>4.78766629E-3</v>
      </c>
      <c r="E1962" s="90">
        <f t="shared" si="365"/>
        <v>5.3106719200000001E-3</v>
      </c>
      <c r="F1962" s="91">
        <f t="shared" si="366"/>
        <v>7.2881197500000005E-3</v>
      </c>
      <c r="G1962" s="192">
        <v>2.2651527000000001E-2</v>
      </c>
      <c r="H1962" s="161">
        <v>2.550484E-3</v>
      </c>
      <c r="I1962" s="161">
        <v>1.8447986999999999E-3</v>
      </c>
      <c r="J1962" s="161">
        <v>2.1276934000000001E-3</v>
      </c>
      <c r="K1962" s="161">
        <v>6.1222828999999996E-4</v>
      </c>
      <c r="L1962" s="161">
        <v>2.0477446E-3</v>
      </c>
      <c r="M1962" s="161">
        <v>9.1538921999999995E-4</v>
      </c>
      <c r="N1962" s="161">
        <v>6.4323289000000001E-4</v>
      </c>
      <c r="O1962" s="161">
        <v>5.3436941999999996E-3</v>
      </c>
      <c r="P1962" s="161">
        <v>0</v>
      </c>
      <c r="Q1962" s="161">
        <v>2.1909060000000001E-5</v>
      </c>
      <c r="R1962" s="161">
        <v>1.2792836E-3</v>
      </c>
      <c r="T1962" s="89">
        <f t="shared" si="367"/>
        <v>0.19527178448275861</v>
      </c>
    </row>
    <row r="1963" spans="1:20">
      <c r="A1963" t="s">
        <v>53</v>
      </c>
      <c r="B1963" s="194" t="s">
        <v>4759</v>
      </c>
      <c r="C1963" s="87">
        <f t="shared" si="363"/>
        <v>4.0192447795999994E-2</v>
      </c>
      <c r="D1963" s="90">
        <f t="shared" si="364"/>
        <v>4.4825896300000004E-3</v>
      </c>
      <c r="E1963" s="90">
        <f t="shared" si="365"/>
        <v>5.4372993200000001E-3</v>
      </c>
      <c r="F1963" s="91">
        <f t="shared" si="366"/>
        <v>1.0750333845999998E-2</v>
      </c>
      <c r="G1963" s="192">
        <v>1.9522225000000001E-2</v>
      </c>
      <c r="H1963" s="161">
        <v>1.7193906999999999E-3</v>
      </c>
      <c r="I1963" s="161">
        <v>3.0453508999999999E-3</v>
      </c>
      <c r="J1963" s="161">
        <v>1.8758798000000001E-3</v>
      </c>
      <c r="K1963" s="161">
        <v>5.7433403000000001E-4</v>
      </c>
      <c r="L1963" s="161">
        <v>2.0323758000000002E-3</v>
      </c>
      <c r="M1963" s="161">
        <v>6.7255772E-4</v>
      </c>
      <c r="N1963" s="161">
        <v>6.7685612000000005E-4</v>
      </c>
      <c r="O1963" s="161">
        <v>9.1916989999999994E-3</v>
      </c>
      <c r="P1963" s="161">
        <v>0</v>
      </c>
      <c r="Q1963" s="161">
        <v>2.3522155999999999E-5</v>
      </c>
      <c r="R1963" s="161">
        <v>8.5825656999999995E-4</v>
      </c>
      <c r="T1963" s="89">
        <f t="shared" si="367"/>
        <v>0.16829504310344828</v>
      </c>
    </row>
    <row r="1964" spans="1:20">
      <c r="A1964" t="s">
        <v>53</v>
      </c>
      <c r="B1964" s="194" t="s">
        <v>4760</v>
      </c>
      <c r="C1964" s="87">
        <f t="shared" si="363"/>
        <v>4.7227170123000005E-2</v>
      </c>
      <c r="D1964" s="90">
        <f t="shared" si="364"/>
        <v>5.5380802599999997E-3</v>
      </c>
      <c r="E1964" s="90">
        <f t="shared" si="365"/>
        <v>5.1078912200000007E-3</v>
      </c>
      <c r="F1964" s="91">
        <f t="shared" si="366"/>
        <v>2.9761066430000001E-3</v>
      </c>
      <c r="G1964" s="192">
        <v>3.3605092000000003E-2</v>
      </c>
      <c r="H1964" s="161">
        <v>2.4171554E-3</v>
      </c>
      <c r="I1964" s="161">
        <v>2.2234918E-3</v>
      </c>
      <c r="J1964" s="161">
        <v>2.7284668E-3</v>
      </c>
      <c r="K1964" s="161">
        <v>7.1767225999999997E-4</v>
      </c>
      <c r="L1964" s="161">
        <v>2.0919412E-3</v>
      </c>
      <c r="M1964" s="161">
        <v>4.6724401999999999E-4</v>
      </c>
      <c r="N1964" s="161">
        <v>7.0062061000000005E-4</v>
      </c>
      <c r="O1964" s="161">
        <v>1.6204589000000001E-3</v>
      </c>
      <c r="P1964" s="161">
        <v>0</v>
      </c>
      <c r="Q1964" s="161">
        <v>1.5273223000000001E-5</v>
      </c>
      <c r="R1964" s="161">
        <v>6.3975391000000001E-4</v>
      </c>
      <c r="T1964" s="89">
        <f t="shared" si="367"/>
        <v>0.28969906896551723</v>
      </c>
    </row>
    <row r="1965" spans="1:20">
      <c r="A1965" t="s">
        <v>53</v>
      </c>
      <c r="B1965" s="194" t="s">
        <v>4761</v>
      </c>
      <c r="C1965" s="87">
        <f t="shared" si="363"/>
        <v>6.4710086467000008E-2</v>
      </c>
      <c r="D1965" s="90">
        <f t="shared" si="364"/>
        <v>1.3683780500000001E-2</v>
      </c>
      <c r="E1965" s="90">
        <f t="shared" si="365"/>
        <v>1.3808038700000001E-2</v>
      </c>
      <c r="F1965" s="91">
        <f t="shared" si="366"/>
        <v>2.942982267E-3</v>
      </c>
      <c r="G1965" s="192">
        <v>3.4275285000000003E-2</v>
      </c>
      <c r="H1965" s="161">
        <v>6.5324179999999999E-3</v>
      </c>
      <c r="I1965" s="161">
        <v>5.7109413999999999E-3</v>
      </c>
      <c r="J1965" s="161">
        <v>5.3763394000000001E-3</v>
      </c>
      <c r="K1965" s="161">
        <v>5.7342699E-3</v>
      </c>
      <c r="L1965" s="161">
        <v>2.5731712E-3</v>
      </c>
      <c r="M1965" s="161">
        <v>1.5646792999999999E-3</v>
      </c>
      <c r="N1965" s="161">
        <v>6.7398435999999995E-4</v>
      </c>
      <c r="O1965" s="161">
        <v>1.6288508000000001E-3</v>
      </c>
      <c r="P1965" s="161">
        <v>0</v>
      </c>
      <c r="Q1965" s="161">
        <v>1.9282897E-5</v>
      </c>
      <c r="R1965" s="161">
        <v>6.2086420999999997E-4</v>
      </c>
      <c r="T1965" s="89">
        <f t="shared" si="367"/>
        <v>0.2954765948275862</v>
      </c>
    </row>
    <row r="1966" spans="1:20">
      <c r="A1966" t="s">
        <v>53</v>
      </c>
      <c r="B1966" s="194" t="s">
        <v>4762</v>
      </c>
      <c r="C1966" s="87">
        <f t="shared" si="363"/>
        <v>7.9708249627999994E-2</v>
      </c>
      <c r="D1966" s="90">
        <f t="shared" si="364"/>
        <v>1.4485222700000001E-2</v>
      </c>
      <c r="E1966" s="90">
        <f t="shared" si="365"/>
        <v>1.5371632E-2</v>
      </c>
      <c r="F1966" s="91">
        <f t="shared" si="366"/>
        <v>3.5226149279999996E-3</v>
      </c>
      <c r="G1966" s="192">
        <v>4.632878E-2</v>
      </c>
      <c r="H1966" s="161">
        <v>6.9314642000000001E-3</v>
      </c>
      <c r="I1966" s="161">
        <v>5.9044954999999998E-3</v>
      </c>
      <c r="J1966" s="161">
        <v>5.7069881999999997E-3</v>
      </c>
      <c r="K1966" s="161">
        <v>5.3850466000000003E-3</v>
      </c>
      <c r="L1966" s="161">
        <v>3.3931879000000001E-3</v>
      </c>
      <c r="M1966" s="161">
        <v>2.5356723000000002E-3</v>
      </c>
      <c r="N1966" s="161">
        <v>7.4319684000000001E-4</v>
      </c>
      <c r="O1966" s="161">
        <v>2.0258581999999998E-3</v>
      </c>
      <c r="P1966" s="161">
        <v>0</v>
      </c>
      <c r="Q1966" s="161">
        <v>2.6862538E-5</v>
      </c>
      <c r="R1966" s="161">
        <v>7.2669735000000001E-4</v>
      </c>
      <c r="T1966" s="89">
        <f t="shared" si="367"/>
        <v>0.39938603448275861</v>
      </c>
    </row>
    <row r="1967" spans="1:20">
      <c r="A1967" t="s">
        <v>53</v>
      </c>
      <c r="B1967" s="194" t="s">
        <v>4763</v>
      </c>
      <c r="C1967" s="87">
        <f t="shared" si="363"/>
        <v>3.4902877854000001E-2</v>
      </c>
      <c r="D1967" s="90">
        <f t="shared" si="364"/>
        <v>5.2679641999999992E-3</v>
      </c>
      <c r="E1967" s="90">
        <f t="shared" si="365"/>
        <v>5.6158392100000001E-3</v>
      </c>
      <c r="F1967" s="91">
        <f t="shared" si="366"/>
        <v>2.9617474439999998E-3</v>
      </c>
      <c r="G1967" s="192">
        <v>2.1057327000000001E-2</v>
      </c>
      <c r="H1967" s="161">
        <v>3.0561189999999999E-3</v>
      </c>
      <c r="I1967" s="161">
        <v>1.9195403000000001E-3</v>
      </c>
      <c r="J1967" s="161">
        <v>2.3551881999999999E-3</v>
      </c>
      <c r="K1967" s="161">
        <v>8.1542629999999995E-4</v>
      </c>
      <c r="L1967" s="161">
        <v>2.0973496999999999E-3</v>
      </c>
      <c r="M1967" s="161">
        <v>6.4017990999999999E-4</v>
      </c>
      <c r="N1967" s="161">
        <v>6.9586997000000003E-4</v>
      </c>
      <c r="O1967" s="161">
        <v>1.6442111000000001E-3</v>
      </c>
      <c r="P1967" s="161">
        <v>0</v>
      </c>
      <c r="Q1967" s="161">
        <v>1.5369424000000001E-5</v>
      </c>
      <c r="R1967" s="161">
        <v>6.0629694999999998E-4</v>
      </c>
      <c r="T1967" s="89">
        <f t="shared" si="367"/>
        <v>0.18152868103448275</v>
      </c>
    </row>
    <row r="1968" spans="1:20">
      <c r="A1968" t="s">
        <v>53</v>
      </c>
      <c r="B1968" s="194" t="s">
        <v>4764</v>
      </c>
      <c r="C1968" s="87">
        <f t="shared" si="363"/>
        <v>5.7734905367999995E-2</v>
      </c>
      <c r="D1968" s="90">
        <f t="shared" si="364"/>
        <v>5.8073981599999994E-3</v>
      </c>
      <c r="E1968" s="90">
        <f t="shared" si="365"/>
        <v>1.1654912199999999E-2</v>
      </c>
      <c r="F1968" s="91">
        <f t="shared" si="366"/>
        <v>6.6292810079999999E-3</v>
      </c>
      <c r="G1968" s="192">
        <v>3.3643314000000001E-2</v>
      </c>
      <c r="H1968" s="161">
        <v>2.8036752999999999E-3</v>
      </c>
      <c r="I1968" s="161">
        <v>6.5835985999999997E-3</v>
      </c>
      <c r="J1968" s="161">
        <v>2.6261111E-3</v>
      </c>
      <c r="K1968" s="161">
        <v>6.9489816000000001E-4</v>
      </c>
      <c r="L1968" s="161">
        <v>2.4863888999999998E-3</v>
      </c>
      <c r="M1968" s="161">
        <v>2.2676382999999999E-3</v>
      </c>
      <c r="N1968" s="161">
        <v>8.1177530000000003E-4</v>
      </c>
      <c r="O1968" s="161">
        <v>5.0208364999999996E-3</v>
      </c>
      <c r="P1968" s="161">
        <v>0</v>
      </c>
      <c r="Q1968" s="161">
        <v>4.1445807999999997E-5</v>
      </c>
      <c r="R1968" s="161">
        <v>7.5522339999999999E-4</v>
      </c>
      <c r="T1968" s="89">
        <f t="shared" si="367"/>
        <v>0.29002856896551721</v>
      </c>
    </row>
    <row r="1969" spans="1:20">
      <c r="A1969" t="s">
        <v>53</v>
      </c>
      <c r="B1969" s="194" t="s">
        <v>4765</v>
      </c>
      <c r="C1969" s="87">
        <f t="shared" si="363"/>
        <v>4.5914416733999999E-2</v>
      </c>
      <c r="D1969" s="90">
        <f t="shared" si="364"/>
        <v>6.4533289999999998E-3</v>
      </c>
      <c r="E1969" s="90">
        <f t="shared" si="365"/>
        <v>8.5005441100000009E-3</v>
      </c>
      <c r="F1969" s="91">
        <f t="shared" si="366"/>
        <v>2.9393066240000001E-3</v>
      </c>
      <c r="G1969" s="192">
        <v>2.8021237000000001E-2</v>
      </c>
      <c r="H1969" s="161">
        <v>5.1316071999999999E-3</v>
      </c>
      <c r="I1969" s="161">
        <v>2.9032834000000001E-3</v>
      </c>
      <c r="J1969" s="161">
        <v>3.2648885999999998E-3</v>
      </c>
      <c r="K1969" s="161">
        <v>1.1112203000000001E-3</v>
      </c>
      <c r="L1969" s="161">
        <v>2.0772200999999999E-3</v>
      </c>
      <c r="M1969" s="161">
        <v>4.6565350999999998E-4</v>
      </c>
      <c r="N1969" s="161">
        <v>6.6842454000000005E-4</v>
      </c>
      <c r="O1969" s="161">
        <v>1.6301594999999999E-3</v>
      </c>
      <c r="P1969" s="161">
        <v>0</v>
      </c>
      <c r="Q1969" s="161">
        <v>1.5313683999999998E-5</v>
      </c>
      <c r="R1969" s="161">
        <v>6.2540890000000002E-4</v>
      </c>
      <c r="T1969" s="89">
        <f t="shared" si="367"/>
        <v>0.24156238793103449</v>
      </c>
    </row>
    <row r="1970" spans="1:20">
      <c r="A1970" t="s">
        <v>53</v>
      </c>
      <c r="B1970" s="194" t="s">
        <v>4766</v>
      </c>
      <c r="C1970" s="87">
        <f t="shared" si="363"/>
        <v>5.0781799480000001E-2</v>
      </c>
      <c r="D1970" s="90">
        <f t="shared" si="364"/>
        <v>6.5257957299999997E-3</v>
      </c>
      <c r="E1970" s="90">
        <f t="shared" si="365"/>
        <v>9.2410658700000006E-3</v>
      </c>
      <c r="F1970" s="91">
        <f t="shared" si="366"/>
        <v>8.4185338799999988E-3</v>
      </c>
      <c r="G1970" s="192">
        <v>2.6596404000000001E-2</v>
      </c>
      <c r="H1970" s="161">
        <v>5.1591331000000002E-3</v>
      </c>
      <c r="I1970" s="161">
        <v>3.2359152999999999E-3</v>
      </c>
      <c r="J1970" s="161">
        <v>3.2818933999999998E-3</v>
      </c>
      <c r="K1970" s="161">
        <v>8.4579363000000004E-4</v>
      </c>
      <c r="L1970" s="161">
        <v>2.3981087000000002E-3</v>
      </c>
      <c r="M1970" s="161">
        <v>8.4601746999999998E-4</v>
      </c>
      <c r="N1970" s="161">
        <v>7.7236685999999995E-4</v>
      </c>
      <c r="O1970" s="161">
        <v>6.6625766999999997E-3</v>
      </c>
      <c r="P1970" s="161">
        <v>0</v>
      </c>
      <c r="Q1970" s="161">
        <v>3.2524499999999997E-5</v>
      </c>
      <c r="R1970" s="161">
        <v>9.5106582000000005E-4</v>
      </c>
      <c r="T1970" s="89">
        <f t="shared" si="367"/>
        <v>0.22927934482758619</v>
      </c>
    </row>
    <row r="1971" spans="1:20">
      <c r="A1971" t="s">
        <v>53</v>
      </c>
      <c r="B1971" s="194" t="s">
        <v>4767</v>
      </c>
      <c r="C1971" s="87">
        <f t="shared" si="363"/>
        <v>4.5192637179999995E-2</v>
      </c>
      <c r="D1971" s="90">
        <f t="shared" si="364"/>
        <v>5.1033488599999998E-3</v>
      </c>
      <c r="E1971" s="90">
        <f t="shared" si="365"/>
        <v>5.4095612199999994E-3</v>
      </c>
      <c r="F1971" s="91">
        <f t="shared" si="366"/>
        <v>1.0993307099999999E-2</v>
      </c>
      <c r="G1971" s="192">
        <v>2.368642E-2</v>
      </c>
      <c r="H1971" s="161">
        <v>2.3202600999999998E-3</v>
      </c>
      <c r="I1971" s="161">
        <v>2.1522875999999999E-3</v>
      </c>
      <c r="J1971" s="161">
        <v>2.2914064999999999E-3</v>
      </c>
      <c r="K1971" s="161">
        <v>7.2401626000000001E-4</v>
      </c>
      <c r="L1971" s="161">
        <v>2.0879261E-3</v>
      </c>
      <c r="M1971" s="161">
        <v>9.3701351999999998E-4</v>
      </c>
      <c r="N1971" s="161">
        <v>6.8308303000000001E-4</v>
      </c>
      <c r="O1971" s="161">
        <v>9.3990442999999993E-3</v>
      </c>
      <c r="P1971" s="161">
        <v>0</v>
      </c>
      <c r="Q1971" s="161">
        <v>1.1433726E-4</v>
      </c>
      <c r="R1971" s="161">
        <v>7.9684250999999999E-4</v>
      </c>
      <c r="T1971" s="89">
        <f t="shared" si="367"/>
        <v>0.20419327586206895</v>
      </c>
    </row>
    <row r="1972" spans="1:20">
      <c r="A1972" t="s">
        <v>53</v>
      </c>
      <c r="B1972" s="194" t="s">
        <v>4768</v>
      </c>
      <c r="C1972" s="87">
        <f t="shared" si="363"/>
        <v>4.6709104185999994E-2</v>
      </c>
      <c r="D1972" s="90">
        <f t="shared" si="364"/>
        <v>4.4415512300000001E-3</v>
      </c>
      <c r="E1972" s="90">
        <f t="shared" si="365"/>
        <v>3.81137719E-3</v>
      </c>
      <c r="F1972" s="91">
        <f t="shared" si="366"/>
        <v>2.0068883765999999E-2</v>
      </c>
      <c r="G1972" s="192">
        <v>1.8387292E-2</v>
      </c>
      <c r="H1972" s="161">
        <v>1.7570254999999999E-3</v>
      </c>
      <c r="I1972" s="161">
        <v>1.4887065E-3</v>
      </c>
      <c r="J1972" s="161">
        <v>1.8618511999999999E-3</v>
      </c>
      <c r="K1972" s="161">
        <v>5.8786413000000003E-4</v>
      </c>
      <c r="L1972" s="161">
        <v>1.9918358999999998E-3</v>
      </c>
      <c r="M1972" s="161">
        <v>5.6564519000000004E-4</v>
      </c>
      <c r="N1972" s="161">
        <v>6.7980514999999996E-4</v>
      </c>
      <c r="O1972" s="161">
        <v>1.8616233999999999E-2</v>
      </c>
      <c r="P1972" s="161">
        <v>0</v>
      </c>
      <c r="Q1972" s="161">
        <v>1.8100385999999999E-5</v>
      </c>
      <c r="R1972" s="161">
        <v>7.5474422999999996E-4</v>
      </c>
      <c r="T1972" s="89">
        <f t="shared" si="367"/>
        <v>0.15851113793103447</v>
      </c>
    </row>
    <row r="1973" spans="1:20">
      <c r="A1973" t="s">
        <v>53</v>
      </c>
      <c r="B1973" s="194" t="s">
        <v>4769</v>
      </c>
      <c r="C1973" s="87">
        <f t="shared" si="363"/>
        <v>4.2621445207000001E-2</v>
      </c>
      <c r="D1973" s="90">
        <f t="shared" si="364"/>
        <v>5.9176334200000003E-3</v>
      </c>
      <c r="E1973" s="90">
        <f t="shared" si="365"/>
        <v>6.8189861300000003E-3</v>
      </c>
      <c r="F1973" s="91">
        <f t="shared" si="366"/>
        <v>2.9417036569999999E-3</v>
      </c>
      <c r="G1973" s="192">
        <v>2.6943122E-2</v>
      </c>
      <c r="H1973" s="161">
        <v>3.9229501000000002E-3</v>
      </c>
      <c r="I1973" s="161">
        <v>2.4526590999999999E-3</v>
      </c>
      <c r="J1973" s="161">
        <v>2.8672487E-3</v>
      </c>
      <c r="K1973" s="161">
        <v>9.4101961999999999E-4</v>
      </c>
      <c r="L1973" s="161">
        <v>2.1093650999999998E-3</v>
      </c>
      <c r="M1973" s="161">
        <v>4.4337693000000002E-4</v>
      </c>
      <c r="N1973" s="161">
        <v>6.8222078999999997E-4</v>
      </c>
      <c r="O1973" s="161">
        <v>1.6224785000000001E-3</v>
      </c>
      <c r="P1973" s="161">
        <v>0</v>
      </c>
      <c r="Q1973" s="161">
        <v>1.5284086999999999E-5</v>
      </c>
      <c r="R1973" s="161">
        <v>6.2172028000000005E-4</v>
      </c>
      <c r="T1973" s="89">
        <f t="shared" si="367"/>
        <v>0.23226829310344826</v>
      </c>
    </row>
    <row r="1974" spans="1:20">
      <c r="A1974" t="s">
        <v>53</v>
      </c>
      <c r="B1974" s="194" t="s">
        <v>4770</v>
      </c>
      <c r="C1974" s="87">
        <f t="shared" si="363"/>
        <v>6.5325072971000001E-2</v>
      </c>
      <c r="D1974" s="90">
        <f t="shared" si="364"/>
        <v>9.3192368000000001E-3</v>
      </c>
      <c r="E1974" s="90">
        <f t="shared" si="365"/>
        <v>1.1889420499999999E-2</v>
      </c>
      <c r="F1974" s="91">
        <f t="shared" si="366"/>
        <v>5.698175671000001E-3</v>
      </c>
      <c r="G1974" s="192">
        <v>3.8418239999999999E-2</v>
      </c>
      <c r="H1974" s="161">
        <v>5.7062542000000001E-3</v>
      </c>
      <c r="I1974" s="161">
        <v>4.2626278999999996E-3</v>
      </c>
      <c r="J1974" s="161">
        <v>4.0158523E-3</v>
      </c>
      <c r="K1974" s="161">
        <v>2.4700058999999998E-3</v>
      </c>
      <c r="L1974" s="161">
        <v>2.8333785999999999E-3</v>
      </c>
      <c r="M1974" s="161">
        <v>1.9205384E-3</v>
      </c>
      <c r="N1974" s="161">
        <v>7.2958487999999998E-4</v>
      </c>
      <c r="O1974" s="161">
        <v>4.1265548000000004E-3</v>
      </c>
      <c r="P1974" s="161">
        <v>0</v>
      </c>
      <c r="Q1974" s="161">
        <v>2.7947571000000001E-5</v>
      </c>
      <c r="R1974" s="161">
        <v>8.1408841999999998E-4</v>
      </c>
      <c r="T1974" s="89">
        <f t="shared" si="367"/>
        <v>0.33119172413793102</v>
      </c>
    </row>
    <row r="1975" spans="1:20">
      <c r="A1975" t="s">
        <v>53</v>
      </c>
      <c r="B1975" s="194" t="s">
        <v>4771</v>
      </c>
      <c r="C1975" s="87">
        <f t="shared" si="363"/>
        <v>6.1009011783E-2</v>
      </c>
      <c r="D1975" s="90">
        <f t="shared" si="364"/>
        <v>6.8869002400000004E-3</v>
      </c>
      <c r="E1975" s="90">
        <f t="shared" si="365"/>
        <v>1.00521425E-2</v>
      </c>
      <c r="F1975" s="91">
        <f t="shared" si="366"/>
        <v>1.3561658043E-2</v>
      </c>
      <c r="G1975" s="192">
        <v>3.0508311E-2</v>
      </c>
      <c r="H1975" s="161">
        <v>4.6300396000000001E-3</v>
      </c>
      <c r="I1975" s="161">
        <v>3.3377559999999999E-3</v>
      </c>
      <c r="J1975" s="161">
        <v>3.0203831000000002E-3</v>
      </c>
      <c r="K1975" s="161">
        <v>8.0356543999999999E-4</v>
      </c>
      <c r="L1975" s="161">
        <v>3.0629517000000002E-3</v>
      </c>
      <c r="M1975" s="161">
        <v>2.0843468999999998E-3</v>
      </c>
      <c r="N1975" s="161">
        <v>6.9961681999999999E-4</v>
      </c>
      <c r="O1975" s="161">
        <v>1.1999774E-2</v>
      </c>
      <c r="P1975" s="161">
        <v>0</v>
      </c>
      <c r="Q1975" s="161">
        <v>8.9689522999999999E-5</v>
      </c>
      <c r="R1975" s="161">
        <v>7.7257770000000001E-4</v>
      </c>
      <c r="T1975" s="89">
        <f t="shared" si="367"/>
        <v>0.26300268103448277</v>
      </c>
    </row>
    <row r="1976" spans="1:20">
      <c r="A1976" t="s">
        <v>53</v>
      </c>
      <c r="B1976" s="194" t="s">
        <v>4772</v>
      </c>
      <c r="C1976" s="87">
        <f t="shared" si="363"/>
        <v>9.9244028254E-2</v>
      </c>
      <c r="D1976" s="90">
        <f t="shared" si="364"/>
        <v>2.6658524400000001E-2</v>
      </c>
      <c r="E1976" s="90">
        <f t="shared" si="365"/>
        <v>1.9393567E-2</v>
      </c>
      <c r="F1976" s="91">
        <f t="shared" si="366"/>
        <v>3.2604858539999997E-3</v>
      </c>
      <c r="G1976" s="192">
        <v>4.9931451000000002E-2</v>
      </c>
      <c r="H1976" s="161">
        <v>8.3893808000000004E-3</v>
      </c>
      <c r="I1976" s="161">
        <v>6.9407482999999997E-3</v>
      </c>
      <c r="J1976" s="161">
        <v>5.9161366E-3</v>
      </c>
      <c r="K1976" s="161">
        <v>1.7013210000000001E-2</v>
      </c>
      <c r="L1976" s="161">
        <v>3.7291778E-3</v>
      </c>
      <c r="M1976" s="161">
        <v>4.0634379000000003E-3</v>
      </c>
      <c r="N1976" s="161">
        <v>6.8083597E-4</v>
      </c>
      <c r="O1976" s="161">
        <v>1.6510349999999999E-3</v>
      </c>
      <c r="P1976" s="161">
        <v>0</v>
      </c>
      <c r="Q1976" s="161">
        <v>1.6898453999999998E-5</v>
      </c>
      <c r="R1976" s="161">
        <v>9.1171643000000004E-4</v>
      </c>
      <c r="T1976" s="89">
        <f t="shared" si="367"/>
        <v>0.43044354310344829</v>
      </c>
    </row>
    <row r="1977" spans="1:20">
      <c r="A1977" t="s">
        <v>53</v>
      </c>
      <c r="B1977" s="194" t="s">
        <v>4773</v>
      </c>
      <c r="C1977" s="87">
        <f t="shared" si="363"/>
        <v>9.8003862450000007E-2</v>
      </c>
      <c r="D1977" s="90">
        <f t="shared" si="364"/>
        <v>1.3630742999999999E-2</v>
      </c>
      <c r="E1977" s="90">
        <f t="shared" si="365"/>
        <v>2.0598884599999999E-2</v>
      </c>
      <c r="F1977" s="91">
        <f t="shared" si="366"/>
        <v>4.0683778499999998E-3</v>
      </c>
      <c r="G1977" s="192">
        <v>5.9705857000000001E-2</v>
      </c>
      <c r="H1977" s="161">
        <v>9.1861841999999992E-3</v>
      </c>
      <c r="I1977" s="161">
        <v>7.3340569999999997E-3</v>
      </c>
      <c r="J1977" s="161">
        <v>6.7415236000000003E-3</v>
      </c>
      <c r="K1977" s="161">
        <v>2.6642714999999999E-3</v>
      </c>
      <c r="L1977" s="161">
        <v>4.2249478999999996E-3</v>
      </c>
      <c r="M1977" s="161">
        <v>4.0786434E-3</v>
      </c>
      <c r="N1977" s="161">
        <v>8.0567169000000005E-4</v>
      </c>
      <c r="O1977" s="161">
        <v>2.3271530999999998E-3</v>
      </c>
      <c r="P1977" s="161">
        <v>0</v>
      </c>
      <c r="Q1977" s="161">
        <v>3.4236500000000003E-5</v>
      </c>
      <c r="R1977" s="161">
        <v>9.0131656000000003E-4</v>
      </c>
      <c r="T1977" s="89">
        <f t="shared" si="367"/>
        <v>0.51470566379310345</v>
      </c>
    </row>
    <row r="1978" spans="1:20">
      <c r="A1978" t="s">
        <v>53</v>
      </c>
      <c r="B1978" s="194" t="s">
        <v>4774</v>
      </c>
      <c r="C1978" s="87">
        <f t="shared" si="363"/>
        <v>4.9595967081000003E-2</v>
      </c>
      <c r="D1978" s="90">
        <f t="shared" si="364"/>
        <v>5.7806073899999994E-3</v>
      </c>
      <c r="E1978" s="90">
        <f t="shared" si="365"/>
        <v>1.0271854540000002E-2</v>
      </c>
      <c r="F1978" s="91">
        <f t="shared" si="366"/>
        <v>5.4609611510000001E-3</v>
      </c>
      <c r="G1978" s="192">
        <v>2.8082544000000001E-2</v>
      </c>
      <c r="H1978" s="161">
        <v>3.8515277999999998E-3</v>
      </c>
      <c r="I1978" s="161">
        <v>5.6413334000000002E-3</v>
      </c>
      <c r="J1978" s="161">
        <v>2.82708E-3</v>
      </c>
      <c r="K1978" s="161">
        <v>7.8679358999999996E-4</v>
      </c>
      <c r="L1978" s="161">
        <v>2.1667338E-3</v>
      </c>
      <c r="M1978" s="161">
        <v>7.7899334000000001E-4</v>
      </c>
      <c r="N1978" s="161">
        <v>7.7582827E-4</v>
      </c>
      <c r="O1978" s="161">
        <v>3.2606163000000001E-3</v>
      </c>
      <c r="P1978" s="161">
        <v>0</v>
      </c>
      <c r="Q1978" s="161">
        <v>3.8880081000000002E-5</v>
      </c>
      <c r="R1978" s="161">
        <v>1.3856364999999999E-3</v>
      </c>
      <c r="T1978" s="89">
        <f t="shared" si="367"/>
        <v>0.24209089655172414</v>
      </c>
    </row>
    <row r="1979" spans="1:20">
      <c r="A1979" t="s">
        <v>53</v>
      </c>
      <c r="B1979" s="194" t="s">
        <v>4775</v>
      </c>
      <c r="C1979" s="87">
        <f t="shared" si="363"/>
        <v>6.8435761168000001E-2</v>
      </c>
      <c r="D1979" s="90">
        <f t="shared" si="364"/>
        <v>8.0087226000000004E-3</v>
      </c>
      <c r="E1979" s="90">
        <f t="shared" si="365"/>
        <v>1.5871234099999999E-2</v>
      </c>
      <c r="F1979" s="91">
        <f t="shared" si="366"/>
        <v>3.0645904680000006E-3</v>
      </c>
      <c r="G1979" s="192">
        <v>4.1491213999999998E-2</v>
      </c>
      <c r="H1979" s="161">
        <v>9.4914648999999997E-3</v>
      </c>
      <c r="I1979" s="161">
        <v>5.0615325999999999E-3</v>
      </c>
      <c r="J1979" s="161">
        <v>4.8694324999999997E-3</v>
      </c>
      <c r="K1979" s="161">
        <v>9.6996970000000002E-4</v>
      </c>
      <c r="L1979" s="161">
        <v>2.1693203999999999E-3</v>
      </c>
      <c r="M1979" s="161">
        <v>1.3182366E-3</v>
      </c>
      <c r="N1979" s="161">
        <v>7.2129458E-4</v>
      </c>
      <c r="O1979" s="161">
        <v>1.6563628E-3</v>
      </c>
      <c r="P1979" s="161">
        <v>0</v>
      </c>
      <c r="Q1979" s="161">
        <v>1.9746537999999999E-5</v>
      </c>
      <c r="R1979" s="161">
        <v>6.6718655000000003E-4</v>
      </c>
      <c r="T1979" s="89">
        <f t="shared" si="367"/>
        <v>0.35768287931034481</v>
      </c>
    </row>
    <row r="1980" spans="1:20">
      <c r="A1980" t="s">
        <v>53</v>
      </c>
      <c r="B1980" s="194" t="s">
        <v>4776</v>
      </c>
      <c r="C1980" s="87">
        <f t="shared" si="363"/>
        <v>5.5278148629999996E-2</v>
      </c>
      <c r="D1980" s="90">
        <f t="shared" si="364"/>
        <v>7.1769642000000002E-3</v>
      </c>
      <c r="E1980" s="90">
        <f t="shared" si="365"/>
        <v>9.5109201999999983E-3</v>
      </c>
      <c r="F1980" s="91">
        <f t="shared" si="366"/>
        <v>3.7649562299999998E-3</v>
      </c>
      <c r="G1980" s="192">
        <v>3.4825307999999999E-2</v>
      </c>
      <c r="H1980" s="161">
        <v>5.2131992999999996E-3</v>
      </c>
      <c r="I1980" s="161">
        <v>2.9807192999999998E-3</v>
      </c>
      <c r="J1980" s="161">
        <v>3.3158212000000001E-3</v>
      </c>
      <c r="K1980" s="161">
        <v>1.4736631999999999E-3</v>
      </c>
      <c r="L1980" s="161">
        <v>2.3874797999999999E-3</v>
      </c>
      <c r="M1980" s="161">
        <v>1.3170015999999999E-3</v>
      </c>
      <c r="N1980" s="161">
        <v>6.8413809000000001E-4</v>
      </c>
      <c r="O1980" s="161">
        <v>2.4755204999999999E-3</v>
      </c>
      <c r="P1980" s="161">
        <v>0</v>
      </c>
      <c r="Q1980" s="161">
        <v>1.5709199999999999E-5</v>
      </c>
      <c r="R1980" s="161">
        <v>5.8958844000000002E-4</v>
      </c>
      <c r="T1980" s="89">
        <f t="shared" si="367"/>
        <v>0.30021817241379306</v>
      </c>
    </row>
    <row r="1981" spans="1:20">
      <c r="A1981" t="s">
        <v>53</v>
      </c>
      <c r="B1981" s="194" t="s">
        <v>4777</v>
      </c>
      <c r="C1981" s="87">
        <f t="shared" si="363"/>
        <v>5.2937678645E-2</v>
      </c>
      <c r="D1981" s="90">
        <f t="shared" si="364"/>
        <v>5.7671729600000006E-3</v>
      </c>
      <c r="E1981" s="90">
        <f t="shared" si="365"/>
        <v>7.5700940000000003E-3</v>
      </c>
      <c r="F1981" s="91">
        <f t="shared" si="366"/>
        <v>5.086418685E-3</v>
      </c>
      <c r="G1981" s="192">
        <v>3.4513993E-2</v>
      </c>
      <c r="H1981" s="161">
        <v>2.6191476999999999E-3</v>
      </c>
      <c r="I1981" s="161">
        <v>3.6787119000000002E-3</v>
      </c>
      <c r="J1981" s="161">
        <v>2.8464034000000001E-3</v>
      </c>
      <c r="K1981" s="161">
        <v>6.8490726000000005E-4</v>
      </c>
      <c r="L1981" s="161">
        <v>2.2358623E-3</v>
      </c>
      <c r="M1981" s="161">
        <v>1.2722344E-3</v>
      </c>
      <c r="N1981" s="161">
        <v>7.3845740999999997E-4</v>
      </c>
      <c r="O1981" s="161">
        <v>3.4588227000000001E-3</v>
      </c>
      <c r="P1981" s="161">
        <v>0</v>
      </c>
      <c r="Q1981" s="161">
        <v>4.8422025E-5</v>
      </c>
      <c r="R1981" s="161">
        <v>8.4071655E-4</v>
      </c>
      <c r="T1981" s="89">
        <f t="shared" si="367"/>
        <v>0.29753442241379308</v>
      </c>
    </row>
    <row r="1982" spans="1:20">
      <c r="A1982" t="s">
        <v>53</v>
      </c>
      <c r="B1982" s="194" t="s">
        <v>4778</v>
      </c>
      <c r="C1982" s="87">
        <f t="shared" si="363"/>
        <v>6.3257916757999993E-2</v>
      </c>
      <c r="D1982" s="90">
        <f t="shared" si="364"/>
        <v>7.9258843999999995E-3</v>
      </c>
      <c r="E1982" s="90">
        <f t="shared" si="365"/>
        <v>1.4890306900000001E-2</v>
      </c>
      <c r="F1982" s="91">
        <f t="shared" si="366"/>
        <v>3.0668774579999999E-3</v>
      </c>
      <c r="G1982" s="192">
        <v>3.7374848000000002E-2</v>
      </c>
      <c r="H1982" s="161">
        <v>8.6609500000000006E-3</v>
      </c>
      <c r="I1982" s="161">
        <v>4.5167356999999998E-3</v>
      </c>
      <c r="J1982" s="161">
        <v>4.3623695000000002E-3</v>
      </c>
      <c r="K1982" s="161">
        <v>1.3892691999999999E-3</v>
      </c>
      <c r="L1982" s="161">
        <v>2.1742456999999998E-3</v>
      </c>
      <c r="M1982" s="161">
        <v>1.7126212E-3</v>
      </c>
      <c r="N1982" s="161">
        <v>7.2078330000000001E-4</v>
      </c>
      <c r="O1982" s="161">
        <v>1.6688835999999999E-3</v>
      </c>
      <c r="P1982" s="161">
        <v>0</v>
      </c>
      <c r="Q1982" s="161">
        <v>2.3037257999999999E-5</v>
      </c>
      <c r="R1982" s="161">
        <v>6.5417329999999997E-4</v>
      </c>
      <c r="T1982" s="89">
        <f t="shared" si="367"/>
        <v>0.32219696551724136</v>
      </c>
    </row>
    <row r="1983" spans="1:20">
      <c r="A1983" t="s">
        <v>53</v>
      </c>
      <c r="B1983" s="194" t="s">
        <v>4779</v>
      </c>
      <c r="C1983" s="87">
        <f t="shared" si="363"/>
        <v>8.1902511880000001E-2</v>
      </c>
      <c r="D1983" s="90">
        <f t="shared" si="364"/>
        <v>9.4892815700000008E-3</v>
      </c>
      <c r="E1983" s="90">
        <f t="shared" si="365"/>
        <v>2.0827560799999999E-2</v>
      </c>
      <c r="F1983" s="91">
        <f t="shared" si="366"/>
        <v>4.7403195100000003E-3</v>
      </c>
      <c r="G1983" s="192">
        <v>4.6845350000000001E-2</v>
      </c>
      <c r="H1983" s="161">
        <v>1.1527857000000001E-2</v>
      </c>
      <c r="I1983" s="161">
        <v>5.5919380000000003E-3</v>
      </c>
      <c r="J1983" s="161">
        <v>4.7257265000000001E-3</v>
      </c>
      <c r="K1983" s="161">
        <v>9.8231327000000007E-4</v>
      </c>
      <c r="L1983" s="161">
        <v>3.7812418000000001E-3</v>
      </c>
      <c r="M1983" s="161">
        <v>3.7077657999999999E-3</v>
      </c>
      <c r="N1983" s="161">
        <v>7.3568129E-4</v>
      </c>
      <c r="O1983" s="161">
        <v>2.2657231999999999E-3</v>
      </c>
      <c r="P1983" s="161">
        <v>0</v>
      </c>
      <c r="Q1983" s="161">
        <v>1.1289062E-4</v>
      </c>
      <c r="R1983" s="161">
        <v>1.6260243999999999E-3</v>
      </c>
      <c r="T1983" s="89">
        <f t="shared" si="367"/>
        <v>0.403839224137931</v>
      </c>
    </row>
    <row r="1984" spans="1:20">
      <c r="A1984" t="s">
        <v>53</v>
      </c>
      <c r="B1984" s="194" t="s">
        <v>4780</v>
      </c>
      <c r="C1984" s="87">
        <f t="shared" si="363"/>
        <v>8.8501576180999991E-2</v>
      </c>
      <c r="D1984" s="90">
        <f t="shared" si="364"/>
        <v>1.20569492E-2</v>
      </c>
      <c r="E1984" s="90">
        <f t="shared" si="365"/>
        <v>2.7812287799999998E-2</v>
      </c>
      <c r="F1984" s="91">
        <f t="shared" si="366"/>
        <v>4.4440741809999998E-3</v>
      </c>
      <c r="G1984" s="192">
        <v>4.4188264999999997E-2</v>
      </c>
      <c r="H1984" s="161">
        <v>1.7868922999999998E-2</v>
      </c>
      <c r="I1984" s="161">
        <v>4.7616532000000003E-3</v>
      </c>
      <c r="J1984" s="161">
        <v>3.9558846E-3</v>
      </c>
      <c r="K1984" s="161">
        <v>3.4250915000000001E-3</v>
      </c>
      <c r="L1984" s="161">
        <v>4.6759731000000004E-3</v>
      </c>
      <c r="M1984" s="161">
        <v>5.1817115999999996E-3</v>
      </c>
      <c r="N1984" s="161">
        <v>6.9876827999999997E-4</v>
      </c>
      <c r="O1984" s="161">
        <v>2.9082717999999999E-3</v>
      </c>
      <c r="P1984" s="161">
        <v>0</v>
      </c>
      <c r="Q1984" s="161">
        <v>2.1272780999999999E-5</v>
      </c>
      <c r="R1984" s="161">
        <v>8.1576132000000005E-4</v>
      </c>
      <c r="T1984" s="89">
        <f t="shared" si="367"/>
        <v>0.38093331896551719</v>
      </c>
    </row>
    <row r="1985" spans="1:20">
      <c r="A1985" t="s">
        <v>53</v>
      </c>
      <c r="B1985" s="194" t="s">
        <v>4781</v>
      </c>
      <c r="C1985" s="87">
        <f t="shared" si="363"/>
        <v>6.4477923327000003E-2</v>
      </c>
      <c r="D1985" s="90">
        <f t="shared" si="364"/>
        <v>7.6274670000000006E-3</v>
      </c>
      <c r="E1985" s="90">
        <f t="shared" si="365"/>
        <v>1.01969495E-2</v>
      </c>
      <c r="F1985" s="91">
        <f t="shared" si="366"/>
        <v>7.526253826999999E-3</v>
      </c>
      <c r="G1985" s="192">
        <v>3.9127253000000001E-2</v>
      </c>
      <c r="H1985" s="161">
        <v>5.7034466999999998E-3</v>
      </c>
      <c r="I1985" s="161">
        <v>3.2433759E-3</v>
      </c>
      <c r="J1985" s="161">
        <v>3.6364549000000002E-3</v>
      </c>
      <c r="K1985" s="161">
        <v>1.4430110999999999E-3</v>
      </c>
      <c r="L1985" s="161">
        <v>2.5480009999999998E-3</v>
      </c>
      <c r="M1985" s="161">
        <v>1.2501268999999999E-3</v>
      </c>
      <c r="N1985" s="161">
        <v>7.0362948999999999E-4</v>
      </c>
      <c r="O1985" s="161">
        <v>5.7697807999999998E-3</v>
      </c>
      <c r="P1985" s="161">
        <v>0</v>
      </c>
      <c r="Q1985" s="161">
        <v>1.7396236999999999E-5</v>
      </c>
      <c r="R1985" s="161">
        <v>1.0354473E-3</v>
      </c>
      <c r="T1985" s="89">
        <f t="shared" si="367"/>
        <v>0.33730390517241376</v>
      </c>
    </row>
    <row r="1986" spans="1:20">
      <c r="A1986" t="s">
        <v>53</v>
      </c>
      <c r="B1986" s="194" t="s">
        <v>4782</v>
      </c>
      <c r="C1986" s="87">
        <f t="shared" si="363"/>
        <v>3.7207929868000006E-2</v>
      </c>
      <c r="D1986" s="90">
        <f t="shared" si="364"/>
        <v>4.4253812199999999E-3</v>
      </c>
      <c r="E1986" s="90">
        <f t="shared" si="365"/>
        <v>3.5308757699999997E-3</v>
      </c>
      <c r="F1986" s="91">
        <f t="shared" si="366"/>
        <v>1.1204772877999999E-2</v>
      </c>
      <c r="G1986" s="192">
        <v>1.8046900000000001E-2</v>
      </c>
      <c r="H1986" s="161">
        <v>1.5603136E-3</v>
      </c>
      <c r="I1986" s="161">
        <v>1.4519750999999999E-3</v>
      </c>
      <c r="J1986" s="161">
        <v>1.8204018E-3</v>
      </c>
      <c r="K1986" s="161">
        <v>6.0751592E-4</v>
      </c>
      <c r="L1986" s="161">
        <v>1.9974634999999998E-3</v>
      </c>
      <c r="M1986" s="161">
        <v>5.1858706999999998E-4</v>
      </c>
      <c r="N1986" s="161">
        <v>6.7097206000000002E-4</v>
      </c>
      <c r="O1986" s="161">
        <v>9.7085742999999999E-3</v>
      </c>
      <c r="P1986" s="161">
        <v>0</v>
      </c>
      <c r="Q1986" s="161">
        <v>5.6744367999999997E-5</v>
      </c>
      <c r="R1986" s="161">
        <v>7.6848214999999996E-4</v>
      </c>
      <c r="T1986" s="89">
        <f t="shared" si="367"/>
        <v>0.15557672413793103</v>
      </c>
    </row>
    <row r="1987" spans="1:20">
      <c r="A1987" t="s">
        <v>53</v>
      </c>
      <c r="B1987" s="194" t="s">
        <v>4783</v>
      </c>
      <c r="C1987" s="87">
        <f t="shared" si="363"/>
        <v>6.3424856392999995E-2</v>
      </c>
      <c r="D1987" s="90">
        <f t="shared" si="364"/>
        <v>1.0278127200000001E-2</v>
      </c>
      <c r="E1987" s="90">
        <f t="shared" si="365"/>
        <v>1.23510975E-2</v>
      </c>
      <c r="F1987" s="91">
        <f t="shared" si="366"/>
        <v>3.4357336929999997E-3</v>
      </c>
      <c r="G1987" s="192">
        <v>3.7359898000000002E-2</v>
      </c>
      <c r="H1987" s="161">
        <v>6.4623042000000004E-3</v>
      </c>
      <c r="I1987" s="161">
        <v>3.9815704000000004E-3</v>
      </c>
      <c r="J1987" s="161">
        <v>3.6990590999999998E-3</v>
      </c>
      <c r="K1987" s="161">
        <v>3.7758894999999999E-3</v>
      </c>
      <c r="L1987" s="161">
        <v>2.8031786000000001E-3</v>
      </c>
      <c r="M1987" s="161">
        <v>1.9072229E-3</v>
      </c>
      <c r="N1987" s="161">
        <v>6.7685434999999996E-4</v>
      </c>
      <c r="O1987" s="161">
        <v>1.8175217999999999E-3</v>
      </c>
      <c r="P1987" s="161">
        <v>0</v>
      </c>
      <c r="Q1987" s="161">
        <v>1.7535092999999998E-5</v>
      </c>
      <c r="R1987" s="161">
        <v>9.2382244999999997E-4</v>
      </c>
      <c r="T1987" s="89">
        <f t="shared" si="367"/>
        <v>0.32206808620689653</v>
      </c>
    </row>
    <row r="1988" spans="1:20">
      <c r="A1988" t="s">
        <v>53</v>
      </c>
      <c r="B1988" s="194" t="s">
        <v>4784</v>
      </c>
      <c r="C1988" s="87">
        <f t="shared" si="363"/>
        <v>6.0508895644999998E-2</v>
      </c>
      <c r="D1988" s="90">
        <f t="shared" si="364"/>
        <v>7.6373086E-3</v>
      </c>
      <c r="E1988" s="90">
        <f t="shared" si="365"/>
        <v>9.5282922999999995E-3</v>
      </c>
      <c r="F1988" s="91">
        <f t="shared" si="366"/>
        <v>7.2275767450000004E-3</v>
      </c>
      <c r="G1988" s="192">
        <v>3.6115717999999998E-2</v>
      </c>
      <c r="H1988" s="161">
        <v>4.2723911999999996E-3</v>
      </c>
      <c r="I1988" s="161">
        <v>2.9896253999999998E-3</v>
      </c>
      <c r="J1988" s="161">
        <v>2.7694973000000002E-3</v>
      </c>
      <c r="K1988" s="161">
        <v>2.1174765999999999E-3</v>
      </c>
      <c r="L1988" s="161">
        <v>2.7503346999999999E-3</v>
      </c>
      <c r="M1988" s="161">
        <v>2.2662757000000001E-3</v>
      </c>
      <c r="N1988" s="161">
        <v>7.2355773000000001E-4</v>
      </c>
      <c r="O1988" s="161">
        <v>5.7424972000000001E-3</v>
      </c>
      <c r="P1988" s="161">
        <v>0</v>
      </c>
      <c r="Q1988" s="161">
        <v>2.3636525000000002E-5</v>
      </c>
      <c r="R1988" s="161">
        <v>7.3788529000000001E-4</v>
      </c>
      <c r="T1988" s="89">
        <f t="shared" si="367"/>
        <v>0.31134239655172413</v>
      </c>
    </row>
    <row r="1989" spans="1:20">
      <c r="A1989" t="s">
        <v>53</v>
      </c>
      <c r="B1989" s="194" t="s">
        <v>4785</v>
      </c>
      <c r="C1989" s="87">
        <f t="shared" si="363"/>
        <v>0.11609620428</v>
      </c>
      <c r="D1989" s="90">
        <f t="shared" si="364"/>
        <v>3.3065673499999997E-2</v>
      </c>
      <c r="E1989" s="90">
        <f t="shared" si="365"/>
        <v>3.1695583100000001E-2</v>
      </c>
      <c r="F1989" s="91">
        <f t="shared" si="366"/>
        <v>8.7930916799999984E-3</v>
      </c>
      <c r="G1989" s="192">
        <v>4.2541856000000003E-2</v>
      </c>
      <c r="H1989" s="161">
        <v>6.8986289000000003E-3</v>
      </c>
      <c r="I1989" s="161">
        <v>2.3044169E-2</v>
      </c>
      <c r="J1989" s="161">
        <v>2.3356247E-2</v>
      </c>
      <c r="K1989" s="161">
        <v>3.5080607000000001E-3</v>
      </c>
      <c r="L1989" s="161">
        <v>6.2013657999999998E-3</v>
      </c>
      <c r="M1989" s="161">
        <v>1.7527852E-3</v>
      </c>
      <c r="N1989" s="161">
        <v>6.6992746999999997E-3</v>
      </c>
      <c r="O1989" s="161">
        <v>1.6006066000000001E-3</v>
      </c>
      <c r="P1989" s="161">
        <v>0</v>
      </c>
      <c r="Q1989" s="161">
        <v>1.204967E-4</v>
      </c>
      <c r="R1989" s="161">
        <v>3.7271367999999999E-4</v>
      </c>
      <c r="T1989" s="89">
        <f t="shared" si="367"/>
        <v>0.36674013793103449</v>
      </c>
    </row>
    <row r="1990" spans="1:20">
      <c r="A1990" t="s">
        <v>53</v>
      </c>
      <c r="B1990" s="194" t="s">
        <v>4786</v>
      </c>
      <c r="C1990" s="87">
        <f t="shared" si="363"/>
        <v>7.3332899630000004E-2</v>
      </c>
      <c r="D1990" s="90">
        <f t="shared" si="364"/>
        <v>1.6001826E-2</v>
      </c>
      <c r="E1990" s="90">
        <f t="shared" si="365"/>
        <v>1.3449047400000001E-2</v>
      </c>
      <c r="F1990" s="91">
        <f t="shared" si="366"/>
        <v>1.010707623E-2</v>
      </c>
      <c r="G1990" s="192">
        <v>3.3774949999999998E-2</v>
      </c>
      <c r="H1990" s="161">
        <v>6.5332958999999996E-3</v>
      </c>
      <c r="I1990" s="161">
        <v>5.1781448999999998E-3</v>
      </c>
      <c r="J1990" s="161">
        <v>6.7306301000000001E-3</v>
      </c>
      <c r="K1990" s="161">
        <v>2.4772987E-3</v>
      </c>
      <c r="L1990" s="161">
        <v>6.7938972000000002E-3</v>
      </c>
      <c r="M1990" s="161">
        <v>1.7376066E-3</v>
      </c>
      <c r="N1990" s="161">
        <v>6.8173284000000002E-3</v>
      </c>
      <c r="O1990" s="161">
        <v>2.6755429999999998E-3</v>
      </c>
      <c r="P1990" s="161">
        <v>0</v>
      </c>
      <c r="Q1990" s="161">
        <v>1.2085987E-4</v>
      </c>
      <c r="R1990" s="161">
        <v>4.9334496000000001E-4</v>
      </c>
      <c r="T1990" s="89">
        <f t="shared" si="367"/>
        <v>0.29116336206896548</v>
      </c>
    </row>
    <row r="1991" spans="1:20">
      <c r="A1991" t="s">
        <v>53</v>
      </c>
      <c r="B1991" s="194" t="s">
        <v>4787</v>
      </c>
      <c r="C1991" s="87">
        <f t="shared" si="363"/>
        <v>9.6752152519999995E-2</v>
      </c>
      <c r="D1991" s="90">
        <f t="shared" si="364"/>
        <v>1.8568522900000002E-2</v>
      </c>
      <c r="E1991" s="90">
        <f t="shared" si="365"/>
        <v>2.1275594599999999E-2</v>
      </c>
      <c r="F1991" s="91">
        <f t="shared" si="366"/>
        <v>8.8784760199999996E-3</v>
      </c>
      <c r="G1991" s="192">
        <v>4.8029558999999999E-2</v>
      </c>
      <c r="H1991" s="161">
        <v>9.0149827999999998E-3</v>
      </c>
      <c r="I1991" s="161">
        <v>7.7185513000000002E-3</v>
      </c>
      <c r="J1991" s="161">
        <v>8.0096956999999996E-3</v>
      </c>
      <c r="K1991" s="161">
        <v>2.3548299E-3</v>
      </c>
      <c r="L1991" s="161">
        <v>8.2039972999999999E-3</v>
      </c>
      <c r="M1991" s="161">
        <v>4.5420605000000003E-3</v>
      </c>
      <c r="N1991" s="161">
        <v>6.8490662000000001E-3</v>
      </c>
      <c r="O1991" s="161">
        <v>1.5543102E-3</v>
      </c>
      <c r="P1991" s="161">
        <v>0</v>
      </c>
      <c r="Q1991" s="161">
        <v>1.2485664999999999E-4</v>
      </c>
      <c r="R1991" s="161">
        <v>3.5024296999999999E-4</v>
      </c>
      <c r="T1991" s="89">
        <f t="shared" si="367"/>
        <v>0.41404792241379307</v>
      </c>
    </row>
    <row r="1992" spans="1:20">
      <c r="A1992" t="s">
        <v>53</v>
      </c>
      <c r="B1992" s="194" t="s">
        <v>4788</v>
      </c>
      <c r="C1992" s="87">
        <f t="shared" si="363"/>
        <v>7.4838525550000007E-2</v>
      </c>
      <c r="D1992" s="90">
        <f t="shared" si="364"/>
        <v>1.5059636000000001E-2</v>
      </c>
      <c r="E1992" s="90">
        <f t="shared" si="365"/>
        <v>1.1603410699999999E-2</v>
      </c>
      <c r="F1992" s="91">
        <f t="shared" si="366"/>
        <v>1.9283447850000003E-2</v>
      </c>
      <c r="G1992" s="192">
        <v>2.8892030999999999E-2</v>
      </c>
      <c r="H1992" s="161">
        <v>4.7795318000000003E-3</v>
      </c>
      <c r="I1992" s="161">
        <v>4.9256459999999997E-3</v>
      </c>
      <c r="J1992" s="161">
        <v>6.0617552999999999E-3</v>
      </c>
      <c r="K1992" s="161">
        <v>2.2314192000000002E-3</v>
      </c>
      <c r="L1992" s="161">
        <v>6.7664615000000003E-3</v>
      </c>
      <c r="M1992" s="161">
        <v>1.8982329E-3</v>
      </c>
      <c r="N1992" s="161">
        <v>6.8278931000000003E-3</v>
      </c>
      <c r="O1992" s="161">
        <v>1.1841658E-2</v>
      </c>
      <c r="P1992" s="161">
        <v>0</v>
      </c>
      <c r="Q1992" s="161">
        <v>1.5574436E-4</v>
      </c>
      <c r="R1992" s="161">
        <v>4.5815238999999999E-4</v>
      </c>
      <c r="T1992" s="89">
        <f t="shared" si="367"/>
        <v>0.24906923275862067</v>
      </c>
    </row>
    <row r="1993" spans="1:20">
      <c r="A1993" t="s">
        <v>53</v>
      </c>
      <c r="B1993" s="194" t="s">
        <v>4789</v>
      </c>
      <c r="C1993" s="87">
        <f t="shared" si="363"/>
        <v>6.6714458879999994E-2</v>
      </c>
      <c r="D1993" s="90">
        <f t="shared" si="364"/>
        <v>1.54230757E-2</v>
      </c>
      <c r="E1993" s="90">
        <f t="shared" si="365"/>
        <v>1.2244393399999999E-2</v>
      </c>
      <c r="F1993" s="91">
        <f t="shared" si="366"/>
        <v>1.0055404779999999E-2</v>
      </c>
      <c r="G1993" s="192">
        <v>2.8991585E-2</v>
      </c>
      <c r="H1993" s="161">
        <v>5.8181242999999997E-3</v>
      </c>
      <c r="I1993" s="161">
        <v>4.6012040000000002E-3</v>
      </c>
      <c r="J1993" s="161">
        <v>6.1641661E-3</v>
      </c>
      <c r="K1993" s="161">
        <v>2.4317766999999999E-3</v>
      </c>
      <c r="L1993" s="161">
        <v>6.8271329000000004E-3</v>
      </c>
      <c r="M1993" s="161">
        <v>1.8250651000000001E-3</v>
      </c>
      <c r="N1993" s="161">
        <v>6.8077559999999999E-3</v>
      </c>
      <c r="O1993" s="161">
        <v>2.1660008999999998E-3</v>
      </c>
      <c r="P1993" s="161">
        <v>0</v>
      </c>
      <c r="Q1993" s="161">
        <v>1.2249538E-4</v>
      </c>
      <c r="R1993" s="161">
        <v>9.5915249999999996E-4</v>
      </c>
      <c r="T1993" s="89">
        <f t="shared" si="367"/>
        <v>0.24992745689655171</v>
      </c>
    </row>
    <row r="1994" spans="1:20">
      <c r="A1994" t="s">
        <v>53</v>
      </c>
      <c r="B1994" s="194" t="s">
        <v>4790</v>
      </c>
      <c r="C1994" s="87">
        <f t="shared" si="363"/>
        <v>6.7252948839999993E-2</v>
      </c>
      <c r="D1994" s="90">
        <f t="shared" si="364"/>
        <v>1.4989394E-2</v>
      </c>
      <c r="E1994" s="90">
        <f t="shared" si="365"/>
        <v>1.20288949E-2</v>
      </c>
      <c r="F1994" s="91">
        <f t="shared" si="366"/>
        <v>1.318640494E-2</v>
      </c>
      <c r="G1994" s="192">
        <v>2.7048255E-2</v>
      </c>
      <c r="H1994" s="161">
        <v>5.3274691000000001E-3</v>
      </c>
      <c r="I1994" s="161">
        <v>4.5633465E-3</v>
      </c>
      <c r="J1994" s="161">
        <v>5.9964049999999998E-3</v>
      </c>
      <c r="K1994" s="161">
        <v>2.2180378999999998E-3</v>
      </c>
      <c r="L1994" s="161">
        <v>6.7749511E-3</v>
      </c>
      <c r="M1994" s="161">
        <v>2.1380792999999999E-3</v>
      </c>
      <c r="N1994" s="161">
        <v>6.7807839999999998E-3</v>
      </c>
      <c r="O1994" s="161">
        <v>5.2720581000000001E-3</v>
      </c>
      <c r="P1994" s="161">
        <v>0</v>
      </c>
      <c r="Q1994" s="161">
        <v>1.2710453999999999E-4</v>
      </c>
      <c r="R1994" s="161">
        <v>1.0064583000000001E-3</v>
      </c>
      <c r="T1994" s="89">
        <f t="shared" si="367"/>
        <v>0.2331746120689655</v>
      </c>
    </row>
    <row r="1995" spans="1:20">
      <c r="A1995" t="s">
        <v>53</v>
      </c>
      <c r="B1995" s="194" t="s">
        <v>4791</v>
      </c>
      <c r="C1995" s="87">
        <f t="shared" si="363"/>
        <v>6.7407410279999996E-2</v>
      </c>
      <c r="D1995" s="90">
        <f t="shared" si="364"/>
        <v>1.4684317200000001E-2</v>
      </c>
      <c r="E1995" s="90">
        <f t="shared" si="365"/>
        <v>1.21555221E-2</v>
      </c>
      <c r="F1995" s="91">
        <f t="shared" si="366"/>
        <v>1.6648618980000002E-2</v>
      </c>
      <c r="G1995" s="192">
        <v>2.3918952E-2</v>
      </c>
      <c r="H1995" s="161">
        <v>4.4963757999999998E-3</v>
      </c>
      <c r="I1995" s="161">
        <v>5.7638986000000001E-3</v>
      </c>
      <c r="J1995" s="161">
        <v>5.7445914000000004E-3</v>
      </c>
      <c r="K1995" s="161">
        <v>2.1801436E-3</v>
      </c>
      <c r="L1995" s="161">
        <v>6.7595822000000002E-3</v>
      </c>
      <c r="M1995" s="161">
        <v>1.8952477000000001E-3</v>
      </c>
      <c r="N1995" s="161">
        <v>6.8144071999999998E-3</v>
      </c>
      <c r="O1995" s="161">
        <v>9.1200628999999998E-3</v>
      </c>
      <c r="P1995" s="161">
        <v>0</v>
      </c>
      <c r="Q1995" s="161">
        <v>1.2871763000000001E-4</v>
      </c>
      <c r="R1995" s="161">
        <v>5.8543124999999995E-4</v>
      </c>
      <c r="T1995" s="89">
        <f t="shared" si="367"/>
        <v>0.20619786206896551</v>
      </c>
    </row>
    <row r="1996" spans="1:20">
      <c r="A1996" t="s">
        <v>53</v>
      </c>
      <c r="B1996" s="194" t="s">
        <v>4792</v>
      </c>
      <c r="C1996" s="87">
        <f t="shared" si="363"/>
        <v>7.4442134090000001E-2</v>
      </c>
      <c r="D1996" s="90">
        <f t="shared" si="364"/>
        <v>1.5739808000000001E-2</v>
      </c>
      <c r="E1996" s="90">
        <f t="shared" si="365"/>
        <v>1.1826114300000001E-2</v>
      </c>
      <c r="F1996" s="91">
        <f t="shared" si="366"/>
        <v>8.8743917899999983E-3</v>
      </c>
      <c r="G1996" s="192">
        <v>3.8001819999999999E-2</v>
      </c>
      <c r="H1996" s="161">
        <v>5.1941406000000001E-3</v>
      </c>
      <c r="I1996" s="161">
        <v>4.9420395999999998E-3</v>
      </c>
      <c r="J1996" s="161">
        <v>6.5971783999999997E-3</v>
      </c>
      <c r="K1996" s="161">
        <v>2.3234818999999999E-3</v>
      </c>
      <c r="L1996" s="161">
        <v>6.8191477E-3</v>
      </c>
      <c r="M1996" s="161">
        <v>1.6899341E-3</v>
      </c>
      <c r="N1996" s="161">
        <v>6.8381717000000003E-3</v>
      </c>
      <c r="O1996" s="161">
        <v>1.5488228000000001E-3</v>
      </c>
      <c r="P1996" s="161">
        <v>0</v>
      </c>
      <c r="Q1996" s="161">
        <v>1.2046869999999999E-4</v>
      </c>
      <c r="R1996" s="161">
        <v>3.6692859000000001E-4</v>
      </c>
      <c r="T1996" s="89">
        <f t="shared" si="367"/>
        <v>0.32760189655172411</v>
      </c>
    </row>
    <row r="1997" spans="1:20">
      <c r="A1997" t="s">
        <v>53</v>
      </c>
      <c r="B1997" s="194" t="s">
        <v>4793</v>
      </c>
      <c r="C1997" s="87">
        <f t="shared" si="363"/>
        <v>9.1925050250000001E-2</v>
      </c>
      <c r="D1997" s="90">
        <f t="shared" si="364"/>
        <v>2.3885508199999999E-2</v>
      </c>
      <c r="E1997" s="90">
        <f t="shared" si="365"/>
        <v>2.0526261599999998E-2</v>
      </c>
      <c r="F1997" s="91">
        <f t="shared" si="366"/>
        <v>8.8412674500000007E-3</v>
      </c>
      <c r="G1997" s="192">
        <v>3.8672012999999998E-2</v>
      </c>
      <c r="H1997" s="161">
        <v>9.3094031000000004E-3</v>
      </c>
      <c r="I1997" s="161">
        <v>8.4294891999999993E-3</v>
      </c>
      <c r="J1997" s="161">
        <v>9.2450510000000007E-3</v>
      </c>
      <c r="K1997" s="161">
        <v>7.3400795E-3</v>
      </c>
      <c r="L1997" s="161">
        <v>7.3003777000000001E-3</v>
      </c>
      <c r="M1997" s="161">
        <v>2.7873693000000001E-3</v>
      </c>
      <c r="N1997" s="161">
        <v>6.8115355000000002E-3</v>
      </c>
      <c r="O1997" s="161">
        <v>1.5572146999999999E-3</v>
      </c>
      <c r="P1997" s="161">
        <v>0</v>
      </c>
      <c r="Q1997" s="161">
        <v>1.2447837000000001E-4</v>
      </c>
      <c r="R1997" s="161">
        <v>3.4803888000000001E-4</v>
      </c>
      <c r="T1997" s="89">
        <f t="shared" si="367"/>
        <v>0.33337942241379309</v>
      </c>
    </row>
    <row r="1998" spans="1:20">
      <c r="A1998" t="s">
        <v>53</v>
      </c>
      <c r="B1998" s="194" t="s">
        <v>4794</v>
      </c>
      <c r="C1998" s="87">
        <f t="shared" si="363"/>
        <v>0.10692321334</v>
      </c>
      <c r="D1998" s="90">
        <f t="shared" si="364"/>
        <v>2.46869503E-2</v>
      </c>
      <c r="E1998" s="90">
        <f t="shared" si="365"/>
        <v>2.2089854999999999E-2</v>
      </c>
      <c r="F1998" s="91">
        <f t="shared" si="366"/>
        <v>9.420900040000001E-3</v>
      </c>
      <c r="G1998" s="192">
        <v>5.0725508000000002E-2</v>
      </c>
      <c r="H1998" s="161">
        <v>9.7084493999999993E-3</v>
      </c>
      <c r="I1998" s="161">
        <v>8.6230432999999992E-3</v>
      </c>
      <c r="J1998" s="161">
        <v>9.5756998000000003E-3</v>
      </c>
      <c r="K1998" s="161">
        <v>6.9908562000000002E-3</v>
      </c>
      <c r="L1998" s="161">
        <v>8.1203943000000001E-3</v>
      </c>
      <c r="M1998" s="161">
        <v>3.7583623E-3</v>
      </c>
      <c r="N1998" s="161">
        <v>6.8807479000000003E-3</v>
      </c>
      <c r="O1998" s="161">
        <v>1.9542220999999999E-3</v>
      </c>
      <c r="P1998" s="161">
        <v>0</v>
      </c>
      <c r="Q1998" s="161">
        <v>1.3205800999999999E-4</v>
      </c>
      <c r="R1998" s="161">
        <v>4.5387203000000001E-4</v>
      </c>
      <c r="T1998" s="89">
        <f t="shared" si="367"/>
        <v>0.4372888620689655</v>
      </c>
    </row>
    <row r="1999" spans="1:20">
      <c r="A1999" t="s">
        <v>53</v>
      </c>
      <c r="B1999" s="194" t="s">
        <v>4795</v>
      </c>
      <c r="C1999" s="87">
        <f t="shared" si="363"/>
        <v>6.2532193720000004E-2</v>
      </c>
      <c r="D1999" s="90">
        <f t="shared" si="364"/>
        <v>1.5084316800000001E-2</v>
      </c>
      <c r="E1999" s="90">
        <f t="shared" si="365"/>
        <v>1.1878951400000001E-2</v>
      </c>
      <c r="F1999" s="91">
        <f t="shared" si="366"/>
        <v>8.7722465200000006E-3</v>
      </c>
      <c r="G1999" s="192">
        <v>2.6796679E-2</v>
      </c>
      <c r="H1999" s="161">
        <v>5.5413470000000003E-3</v>
      </c>
      <c r="I1999" s="161">
        <v>4.5922671000000002E-3</v>
      </c>
      <c r="J1999" s="161">
        <v>6.1327018999999998E-3</v>
      </c>
      <c r="K1999" s="161">
        <v>2.2175432999999999E-3</v>
      </c>
      <c r="L1999" s="161">
        <v>6.7340715999999997E-3</v>
      </c>
      <c r="M1999" s="161">
        <v>1.7453372999999999E-3</v>
      </c>
      <c r="N1999" s="161">
        <v>6.7847391000000002E-3</v>
      </c>
      <c r="O1999" s="161">
        <v>1.532902E-3</v>
      </c>
      <c r="P1999" s="161">
        <v>0</v>
      </c>
      <c r="Q1999" s="161">
        <v>1.2103475000000001E-4</v>
      </c>
      <c r="R1999" s="161">
        <v>3.3357067000000003E-4</v>
      </c>
      <c r="T1999" s="89">
        <f t="shared" si="367"/>
        <v>0.23100585344827584</v>
      </c>
    </row>
    <row r="2000" spans="1:20">
      <c r="A2000" t="s">
        <v>53</v>
      </c>
      <c r="B2000" s="194" t="s">
        <v>4796</v>
      </c>
      <c r="C2000" s="87">
        <f t="shared" si="363"/>
        <v>6.2117840729999999E-2</v>
      </c>
      <c r="D2000" s="90">
        <f t="shared" si="364"/>
        <v>1.5469691900000001E-2</v>
      </c>
      <c r="E2000" s="90">
        <f t="shared" si="365"/>
        <v>1.2334062199999999E-2</v>
      </c>
      <c r="F2000" s="91">
        <f t="shared" si="366"/>
        <v>8.8600326300000004E-3</v>
      </c>
      <c r="G2000" s="192">
        <v>2.5454054E-2</v>
      </c>
      <c r="H2000" s="161">
        <v>5.8331041999999996E-3</v>
      </c>
      <c r="I2000" s="161">
        <v>4.6380880999999999E-3</v>
      </c>
      <c r="J2000" s="161">
        <v>6.2238998E-3</v>
      </c>
      <c r="K2000" s="161">
        <v>2.4212359000000002E-3</v>
      </c>
      <c r="L2000" s="161">
        <v>6.8245561999999999E-3</v>
      </c>
      <c r="M2000" s="161">
        <v>1.8628698999999999E-3</v>
      </c>
      <c r="N2000" s="161">
        <v>6.8334210999999997E-3</v>
      </c>
      <c r="O2000" s="161">
        <v>1.5725750000000001E-3</v>
      </c>
      <c r="P2000" s="161">
        <v>0</v>
      </c>
      <c r="Q2000" s="161">
        <v>1.205649E-4</v>
      </c>
      <c r="R2000" s="161">
        <v>3.3347162999999998E-4</v>
      </c>
      <c r="T2000" s="89">
        <f t="shared" si="367"/>
        <v>0.2194315</v>
      </c>
    </row>
    <row r="2001" spans="1:20">
      <c r="A2001" t="s">
        <v>53</v>
      </c>
      <c r="B2001" s="194" t="s">
        <v>4797</v>
      </c>
      <c r="C2001" s="87">
        <f t="shared" si="363"/>
        <v>8.4949869359999999E-2</v>
      </c>
      <c r="D2001" s="90">
        <f t="shared" si="364"/>
        <v>1.6009125899999997E-2</v>
      </c>
      <c r="E2001" s="90">
        <f t="shared" si="365"/>
        <v>1.8373135200000001E-2</v>
      </c>
      <c r="F2001" s="91">
        <f t="shared" si="366"/>
        <v>1.2527566259999999E-2</v>
      </c>
      <c r="G2001" s="192">
        <v>3.8040042000000003E-2</v>
      </c>
      <c r="H2001" s="161">
        <v>5.5806605E-3</v>
      </c>
      <c r="I2001" s="161">
        <v>9.3021464000000009E-3</v>
      </c>
      <c r="J2001" s="161">
        <v>6.4948226999999997E-3</v>
      </c>
      <c r="K2001" s="161">
        <v>2.3007078000000002E-3</v>
      </c>
      <c r="L2001" s="161">
        <v>7.2135953999999999E-3</v>
      </c>
      <c r="M2001" s="161">
        <v>3.4903283000000001E-3</v>
      </c>
      <c r="N2001" s="161">
        <v>6.9493263999999997E-3</v>
      </c>
      <c r="O2001" s="161">
        <v>4.9492004999999997E-3</v>
      </c>
      <c r="P2001" s="161">
        <v>0</v>
      </c>
      <c r="Q2001" s="161">
        <v>1.4664128999999999E-4</v>
      </c>
      <c r="R2001" s="161">
        <v>4.8239806999999998E-4</v>
      </c>
      <c r="T2001" s="89">
        <f t="shared" si="367"/>
        <v>0.32793139655172415</v>
      </c>
    </row>
    <row r="2002" spans="1:20">
      <c r="A2002" t="s">
        <v>53</v>
      </c>
      <c r="B2002" s="194" t="s">
        <v>4798</v>
      </c>
      <c r="C2002" s="87">
        <f t="shared" si="363"/>
        <v>7.312937953000001E-2</v>
      </c>
      <c r="D2002" s="90">
        <f t="shared" si="364"/>
        <v>1.66550567E-2</v>
      </c>
      <c r="E2002" s="90">
        <f t="shared" si="365"/>
        <v>1.5218767099999999E-2</v>
      </c>
      <c r="F2002" s="91">
        <f t="shared" si="366"/>
        <v>8.8375917300000002E-3</v>
      </c>
      <c r="G2002" s="192">
        <v>3.2417964000000001E-2</v>
      </c>
      <c r="H2002" s="161">
        <v>7.9085923999999991E-3</v>
      </c>
      <c r="I2002" s="161">
        <v>5.6218311999999999E-3</v>
      </c>
      <c r="J2002" s="161">
        <v>7.1336002000000004E-3</v>
      </c>
      <c r="K2002" s="161">
        <v>2.7170299E-3</v>
      </c>
      <c r="L2002" s="161">
        <v>6.8044265999999999E-3</v>
      </c>
      <c r="M2002" s="161">
        <v>1.6883435000000001E-3</v>
      </c>
      <c r="N2002" s="161">
        <v>6.8059755999999999E-3</v>
      </c>
      <c r="O2002" s="161">
        <v>1.5585233999999999E-3</v>
      </c>
      <c r="P2002" s="161">
        <v>0</v>
      </c>
      <c r="Q2002" s="161">
        <v>1.2050916000000001E-4</v>
      </c>
      <c r="R2002" s="161">
        <v>3.5258357000000001E-4</v>
      </c>
      <c r="T2002" s="89">
        <f t="shared" si="367"/>
        <v>0.27946520689655169</v>
      </c>
    </row>
    <row r="2003" spans="1:20">
      <c r="A2003" t="s">
        <v>53</v>
      </c>
      <c r="B2003" s="194" t="s">
        <v>4799</v>
      </c>
      <c r="C2003" s="87">
        <f t="shared" si="363"/>
        <v>7.799676337E-2</v>
      </c>
      <c r="D2003" s="90">
        <f t="shared" si="364"/>
        <v>1.6727523399999999E-2</v>
      </c>
      <c r="E2003" s="90">
        <f t="shared" si="365"/>
        <v>1.59592889E-2</v>
      </c>
      <c r="F2003" s="91">
        <f t="shared" si="366"/>
        <v>1.431681907E-2</v>
      </c>
      <c r="G2003" s="192">
        <v>3.0993132E-2</v>
      </c>
      <c r="H2003" s="161">
        <v>7.9361182999999995E-3</v>
      </c>
      <c r="I2003" s="161">
        <v>5.9544630999999997E-3</v>
      </c>
      <c r="J2003" s="161">
        <v>7.150605E-3</v>
      </c>
      <c r="K2003" s="161">
        <v>2.4516032000000002E-3</v>
      </c>
      <c r="L2003" s="161">
        <v>7.1253152000000002E-3</v>
      </c>
      <c r="M2003" s="161">
        <v>2.0687075000000001E-3</v>
      </c>
      <c r="N2003" s="161">
        <v>6.9099180000000001E-3</v>
      </c>
      <c r="O2003" s="161">
        <v>6.5909406000000002E-3</v>
      </c>
      <c r="P2003" s="161">
        <v>0</v>
      </c>
      <c r="Q2003" s="161">
        <v>1.3771998E-4</v>
      </c>
      <c r="R2003" s="161">
        <v>6.7824048999999998E-4</v>
      </c>
      <c r="T2003" s="89">
        <f t="shared" si="367"/>
        <v>0.26718217241379311</v>
      </c>
    </row>
    <row r="2004" spans="1:20">
      <c r="A2004" t="s">
        <v>53</v>
      </c>
      <c r="B2004" s="194" t="s">
        <v>4800</v>
      </c>
      <c r="C2004" s="87">
        <f t="shared" si="363"/>
        <v>7.2407600119999999E-2</v>
      </c>
      <c r="D2004" s="90">
        <f t="shared" si="364"/>
        <v>1.5305076599999998E-2</v>
      </c>
      <c r="E2004" s="90">
        <f t="shared" si="365"/>
        <v>1.21277842E-2</v>
      </c>
      <c r="F2004" s="91">
        <f t="shared" si="366"/>
        <v>1.6891592319999999E-2</v>
      </c>
      <c r="G2004" s="192">
        <v>2.8083146999999999E-2</v>
      </c>
      <c r="H2004" s="161">
        <v>5.0972452999999999E-3</v>
      </c>
      <c r="I2004" s="161">
        <v>4.8708353999999997E-3</v>
      </c>
      <c r="J2004" s="161">
        <v>6.1601180999999996E-3</v>
      </c>
      <c r="K2004" s="161">
        <v>2.3298259000000001E-3</v>
      </c>
      <c r="L2004" s="161">
        <v>6.8151326E-3</v>
      </c>
      <c r="M2004" s="161">
        <v>2.1597035E-3</v>
      </c>
      <c r="N2004" s="161">
        <v>6.8206341000000004E-3</v>
      </c>
      <c r="O2004" s="161">
        <v>9.3274082999999994E-3</v>
      </c>
      <c r="P2004" s="161">
        <v>0</v>
      </c>
      <c r="Q2004" s="161">
        <v>2.1953274000000001E-4</v>
      </c>
      <c r="R2004" s="161">
        <v>5.2401718000000003E-4</v>
      </c>
      <c r="T2004" s="89">
        <f t="shared" si="367"/>
        <v>0.24209609482758618</v>
      </c>
    </row>
    <row r="2005" spans="1:20">
      <c r="A2005" t="s">
        <v>53</v>
      </c>
      <c r="B2005" s="194" t="s">
        <v>4801</v>
      </c>
      <c r="C2005" s="87">
        <f t="shared" si="363"/>
        <v>7.3924068159999995E-2</v>
      </c>
      <c r="D2005" s="90">
        <f t="shared" si="364"/>
        <v>1.4643278900000001E-2</v>
      </c>
      <c r="E2005" s="90">
        <f t="shared" si="365"/>
        <v>1.0529600199999999E-2</v>
      </c>
      <c r="F2005" s="91">
        <f t="shared" si="366"/>
        <v>2.596716906E-2</v>
      </c>
      <c r="G2005" s="192">
        <v>2.2784019999999999E-2</v>
      </c>
      <c r="H2005" s="161">
        <v>4.5340106999999996E-3</v>
      </c>
      <c r="I2005" s="161">
        <v>4.2072543000000002E-3</v>
      </c>
      <c r="J2005" s="161">
        <v>5.7305628000000001E-3</v>
      </c>
      <c r="K2005" s="161">
        <v>2.1936737E-3</v>
      </c>
      <c r="L2005" s="161">
        <v>6.7190423999999999E-3</v>
      </c>
      <c r="M2005" s="161">
        <v>1.7883351999999999E-3</v>
      </c>
      <c r="N2005" s="161">
        <v>6.8173562999999998E-3</v>
      </c>
      <c r="O2005" s="161">
        <v>1.8544597999999999E-2</v>
      </c>
      <c r="P2005" s="161">
        <v>0</v>
      </c>
      <c r="Q2005" s="161">
        <v>1.2329586E-4</v>
      </c>
      <c r="R2005" s="161">
        <v>4.819189E-4</v>
      </c>
      <c r="T2005" s="89">
        <f t="shared" si="367"/>
        <v>0.19641396551724136</v>
      </c>
    </row>
    <row r="2006" spans="1:20">
      <c r="A2006" t="s">
        <v>53</v>
      </c>
      <c r="B2006" s="194" t="s">
        <v>4802</v>
      </c>
      <c r="C2006" s="87">
        <f t="shared" si="363"/>
        <v>8.3953359820000004E-2</v>
      </c>
      <c r="D2006" s="90">
        <f t="shared" si="364"/>
        <v>1.68865063E-2</v>
      </c>
      <c r="E2006" s="90">
        <f t="shared" si="365"/>
        <v>1.6352255200000002E-2</v>
      </c>
      <c r="F2006" s="91">
        <f t="shared" si="366"/>
        <v>1.412222732E-2</v>
      </c>
      <c r="G2006" s="192">
        <v>3.6592370999999999E-2</v>
      </c>
      <c r="H2006" s="161">
        <v>7.9842595000000002E-3</v>
      </c>
      <c r="I2006" s="161">
        <v>6.014503E-3</v>
      </c>
      <c r="J2006" s="161">
        <v>7.2158847000000003E-3</v>
      </c>
      <c r="K2006" s="161">
        <v>2.3690495E-3</v>
      </c>
      <c r="L2006" s="161">
        <v>7.3015720999999997E-3</v>
      </c>
      <c r="M2006" s="161">
        <v>2.3534926999999998E-3</v>
      </c>
      <c r="N2006" s="161">
        <v>6.8677998000000002E-3</v>
      </c>
      <c r="O2006" s="161">
        <v>6.6633444999999996E-3</v>
      </c>
      <c r="P2006" s="161">
        <v>0</v>
      </c>
      <c r="Q2006" s="161">
        <v>1.9796422999999999E-4</v>
      </c>
      <c r="R2006" s="161">
        <v>3.9311879000000001E-4</v>
      </c>
      <c r="T2006" s="89">
        <f t="shared" si="367"/>
        <v>0.31545147413793101</v>
      </c>
    </row>
    <row r="2007" spans="1:20">
      <c r="A2007" t="s">
        <v>53</v>
      </c>
      <c r="B2007" s="194" t="s">
        <v>4803</v>
      </c>
      <c r="C2007" s="87">
        <f t="shared" si="363"/>
        <v>6.9836408020000004E-2</v>
      </c>
      <c r="D2007" s="90">
        <f t="shared" si="364"/>
        <v>1.61193611E-2</v>
      </c>
      <c r="E2007" s="90">
        <f t="shared" si="365"/>
        <v>1.3537209099999999E-2</v>
      </c>
      <c r="F2007" s="91">
        <f t="shared" si="366"/>
        <v>8.8399888200000002E-3</v>
      </c>
      <c r="G2007" s="192">
        <v>3.1339849000000003E-2</v>
      </c>
      <c r="H2007" s="161">
        <v>6.6999351999999998E-3</v>
      </c>
      <c r="I2007" s="161">
        <v>5.1712069000000001E-3</v>
      </c>
      <c r="J2007" s="161">
        <v>6.7359602999999997E-3</v>
      </c>
      <c r="K2007" s="161">
        <v>2.5468292000000001E-3</v>
      </c>
      <c r="L2007" s="161">
        <v>6.8365715999999998E-3</v>
      </c>
      <c r="M2007" s="161">
        <v>1.666067E-3</v>
      </c>
      <c r="N2007" s="161">
        <v>6.8197719000000004E-3</v>
      </c>
      <c r="O2007" s="161">
        <v>1.5508423999999999E-3</v>
      </c>
      <c r="P2007" s="161">
        <v>0</v>
      </c>
      <c r="Q2007" s="161">
        <v>1.2047955999999999E-4</v>
      </c>
      <c r="R2007" s="161">
        <v>3.4889496E-4</v>
      </c>
      <c r="T2007" s="89">
        <f t="shared" si="367"/>
        <v>0.27017111206896555</v>
      </c>
    </row>
    <row r="2008" spans="1:20">
      <c r="A2008" t="s">
        <v>53</v>
      </c>
      <c r="B2008" s="194" t="s">
        <v>4804</v>
      </c>
      <c r="C2008" s="87">
        <f t="shared" si="363"/>
        <v>9.2540036749999999E-2</v>
      </c>
      <c r="D2008" s="90">
        <f t="shared" si="364"/>
        <v>1.95209644E-2</v>
      </c>
      <c r="E2008" s="90">
        <f t="shared" si="365"/>
        <v>1.86076435E-2</v>
      </c>
      <c r="F2008" s="91">
        <f t="shared" si="366"/>
        <v>1.1596460849999999E-2</v>
      </c>
      <c r="G2008" s="192">
        <v>4.2814968000000002E-2</v>
      </c>
      <c r="H2008" s="161">
        <v>8.4832394000000002E-3</v>
      </c>
      <c r="I2008" s="161">
        <v>6.9811756999999999E-3</v>
      </c>
      <c r="J2008" s="161">
        <v>7.8845639000000006E-3</v>
      </c>
      <c r="K2008" s="161">
        <v>4.0758154999999997E-3</v>
      </c>
      <c r="L2008" s="161">
        <v>7.5605849999999999E-3</v>
      </c>
      <c r="M2008" s="161">
        <v>3.1432283999999998E-3</v>
      </c>
      <c r="N2008" s="161">
        <v>6.8671360000000002E-3</v>
      </c>
      <c r="O2008" s="161">
        <v>4.0549187E-3</v>
      </c>
      <c r="P2008" s="161">
        <v>0</v>
      </c>
      <c r="Q2008" s="161">
        <v>1.3314305E-4</v>
      </c>
      <c r="R2008" s="161">
        <v>5.4126309999999998E-4</v>
      </c>
      <c r="T2008" s="89">
        <f t="shared" si="367"/>
        <v>0.36909455172413791</v>
      </c>
    </row>
    <row r="2009" spans="1:20">
      <c r="A2009" t="s">
        <v>53</v>
      </c>
      <c r="B2009" s="194" t="s">
        <v>4805</v>
      </c>
      <c r="C2009" s="87">
        <f t="shared" si="363"/>
        <v>8.8223975679999997E-2</v>
      </c>
      <c r="D2009" s="90">
        <f t="shared" si="364"/>
        <v>1.70886279E-2</v>
      </c>
      <c r="E2009" s="90">
        <f t="shared" si="365"/>
        <v>1.6770365500000002E-2</v>
      </c>
      <c r="F2009" s="91">
        <f t="shared" si="366"/>
        <v>1.9459943279999999E-2</v>
      </c>
      <c r="G2009" s="192">
        <v>3.4905038999999999E-2</v>
      </c>
      <c r="H2009" s="161">
        <v>7.4070248000000002E-3</v>
      </c>
      <c r="I2009" s="161">
        <v>6.0563038000000001E-3</v>
      </c>
      <c r="J2009" s="161">
        <v>6.8890946999999999E-3</v>
      </c>
      <c r="K2009" s="161">
        <v>2.4093750000000001E-3</v>
      </c>
      <c r="L2009" s="161">
        <v>7.7901582000000002E-3</v>
      </c>
      <c r="M2009" s="161">
        <v>3.3070369000000001E-3</v>
      </c>
      <c r="N2009" s="161">
        <v>6.8371678999999998E-3</v>
      </c>
      <c r="O2009" s="161">
        <v>1.1928138E-2</v>
      </c>
      <c r="P2009" s="161">
        <v>0</v>
      </c>
      <c r="Q2009" s="161">
        <v>1.94885E-4</v>
      </c>
      <c r="R2009" s="161">
        <v>4.9975238000000001E-4</v>
      </c>
      <c r="T2009" s="89">
        <f t="shared" si="367"/>
        <v>0.30090550862068965</v>
      </c>
    </row>
    <row r="2010" spans="1:20">
      <c r="A2010" t="s">
        <v>53</v>
      </c>
      <c r="B2010" s="194" t="s">
        <v>4806</v>
      </c>
      <c r="C2010" s="87">
        <f t="shared" si="363"/>
        <v>0.12645899254000001</v>
      </c>
      <c r="D2010" s="90">
        <f t="shared" si="364"/>
        <v>3.6860252400000001E-2</v>
      </c>
      <c r="E2010" s="90">
        <f t="shared" si="365"/>
        <v>2.6111790100000004E-2</v>
      </c>
      <c r="F2010" s="91">
        <f t="shared" si="366"/>
        <v>9.1587710400000012E-3</v>
      </c>
      <c r="G2010" s="192">
        <v>5.4328178999999997E-2</v>
      </c>
      <c r="H2010" s="161">
        <v>1.1166366E-2</v>
      </c>
      <c r="I2010" s="161">
        <v>9.6592961000000008E-3</v>
      </c>
      <c r="J2010" s="161">
        <v>9.7848481999999997E-3</v>
      </c>
      <c r="K2010" s="161">
        <v>1.861902E-2</v>
      </c>
      <c r="L2010" s="161">
        <v>8.4563842E-3</v>
      </c>
      <c r="M2010" s="161">
        <v>5.2861280000000002E-3</v>
      </c>
      <c r="N2010" s="161">
        <v>6.8183871E-3</v>
      </c>
      <c r="O2010" s="161">
        <v>1.5793989E-3</v>
      </c>
      <c r="P2010" s="161">
        <v>0</v>
      </c>
      <c r="Q2010" s="161">
        <v>1.2209393000000001E-4</v>
      </c>
      <c r="R2010" s="161">
        <v>6.3889111000000004E-4</v>
      </c>
      <c r="T2010" s="89">
        <f t="shared" si="367"/>
        <v>0.46834637068965512</v>
      </c>
    </row>
    <row r="2011" spans="1:20">
      <c r="A2011" t="s">
        <v>53</v>
      </c>
      <c r="B2011" s="194" t="s">
        <v>4807</v>
      </c>
      <c r="C2011" s="87">
        <f t="shared" si="363"/>
        <v>0.12521882502000001</v>
      </c>
      <c r="D2011" s="90">
        <f t="shared" si="364"/>
        <v>2.3832470500000001E-2</v>
      </c>
      <c r="E2011" s="90">
        <f t="shared" si="365"/>
        <v>2.73171075E-2</v>
      </c>
      <c r="F2011" s="91">
        <f t="shared" si="366"/>
        <v>9.9666630199999988E-3</v>
      </c>
      <c r="G2011" s="192">
        <v>6.4102584000000004E-2</v>
      </c>
      <c r="H2011" s="161">
        <v>1.1963168999999999E-2</v>
      </c>
      <c r="I2011" s="161">
        <v>1.0052604999999999E-2</v>
      </c>
      <c r="J2011" s="161">
        <v>1.0610235000000001E-2</v>
      </c>
      <c r="K2011" s="161">
        <v>4.2700810999999998E-3</v>
      </c>
      <c r="L2011" s="161">
        <v>8.9521544000000005E-3</v>
      </c>
      <c r="M2011" s="161">
        <v>5.3013334999999998E-3</v>
      </c>
      <c r="N2011" s="161">
        <v>6.9432228E-3</v>
      </c>
      <c r="O2011" s="161">
        <v>2.2555169999999999E-3</v>
      </c>
      <c r="P2011" s="161">
        <v>0</v>
      </c>
      <c r="Q2011" s="161">
        <v>1.3943197999999999E-4</v>
      </c>
      <c r="R2011" s="161">
        <v>6.2849124000000003E-4</v>
      </c>
      <c r="T2011" s="89">
        <f t="shared" si="367"/>
        <v>0.55260848275862073</v>
      </c>
    </row>
    <row r="2012" spans="1:20">
      <c r="A2012" t="s">
        <v>53</v>
      </c>
      <c r="B2012" s="194" t="s">
        <v>4808</v>
      </c>
      <c r="C2012" s="87">
        <f t="shared" si="363"/>
        <v>7.6810930060000004E-2</v>
      </c>
      <c r="D2012" s="90">
        <f t="shared" si="364"/>
        <v>1.5982335100000002E-2</v>
      </c>
      <c r="E2012" s="90">
        <f t="shared" si="365"/>
        <v>1.69900776E-2</v>
      </c>
      <c r="F2012" s="91">
        <f t="shared" si="366"/>
        <v>1.1359246359999998E-2</v>
      </c>
      <c r="G2012" s="192">
        <v>3.2479270999999997E-2</v>
      </c>
      <c r="H2012" s="161">
        <v>6.6285129999999999E-3</v>
      </c>
      <c r="I2012" s="161">
        <v>8.3598812000000005E-3</v>
      </c>
      <c r="J2012" s="161">
        <v>6.6957915999999998E-3</v>
      </c>
      <c r="K2012" s="161">
        <v>2.3926032000000002E-3</v>
      </c>
      <c r="L2012" s="161">
        <v>6.8939403E-3</v>
      </c>
      <c r="M2012" s="161">
        <v>2.0016833999999999E-3</v>
      </c>
      <c r="N2012" s="161">
        <v>6.9133794E-3</v>
      </c>
      <c r="O2012" s="161">
        <v>3.1889802000000002E-3</v>
      </c>
      <c r="P2012" s="161">
        <v>0</v>
      </c>
      <c r="Q2012" s="161">
        <v>1.4407556E-4</v>
      </c>
      <c r="R2012" s="161">
        <v>1.1128112000000001E-3</v>
      </c>
      <c r="T2012" s="89">
        <f t="shared" si="367"/>
        <v>0.27999371551724134</v>
      </c>
    </row>
    <row r="2013" spans="1:20">
      <c r="A2013" t="s">
        <v>53</v>
      </c>
      <c r="B2013" s="194" t="s">
        <v>4809</v>
      </c>
      <c r="C2013" s="87">
        <f t="shared" si="363"/>
        <v>9.5650723930000001E-2</v>
      </c>
      <c r="D2013" s="90">
        <f t="shared" si="364"/>
        <v>1.82104503E-2</v>
      </c>
      <c r="E2013" s="90">
        <f t="shared" si="365"/>
        <v>2.2589457E-2</v>
      </c>
      <c r="F2013" s="91">
        <f t="shared" si="366"/>
        <v>8.9628756300000004E-3</v>
      </c>
      <c r="G2013" s="192">
        <v>4.5887941000000002E-2</v>
      </c>
      <c r="H2013" s="161">
        <v>1.226845E-2</v>
      </c>
      <c r="I2013" s="161">
        <v>7.7800804000000001E-3</v>
      </c>
      <c r="J2013" s="161">
        <v>8.7381440999999994E-3</v>
      </c>
      <c r="K2013" s="161">
        <v>2.5757792999999999E-3</v>
      </c>
      <c r="L2013" s="161">
        <v>6.8965268999999999E-3</v>
      </c>
      <c r="M2013" s="161">
        <v>2.5409266E-3</v>
      </c>
      <c r="N2013" s="161">
        <v>6.8588457000000004E-3</v>
      </c>
      <c r="O2013" s="161">
        <v>1.5847267000000001E-3</v>
      </c>
      <c r="P2013" s="161">
        <v>0</v>
      </c>
      <c r="Q2013" s="161">
        <v>1.2494201E-4</v>
      </c>
      <c r="R2013" s="161">
        <v>3.9436122000000002E-4</v>
      </c>
      <c r="T2013" s="89">
        <f t="shared" si="367"/>
        <v>0.39558569827586204</v>
      </c>
    </row>
    <row r="2014" spans="1:20">
      <c r="A2014" t="s">
        <v>53</v>
      </c>
      <c r="B2014" s="194" t="s">
        <v>4810</v>
      </c>
      <c r="C2014" s="87">
        <f t="shared" si="363"/>
        <v>8.2493111300000005E-2</v>
      </c>
      <c r="D2014" s="90">
        <f t="shared" si="364"/>
        <v>1.7378691800000002E-2</v>
      </c>
      <c r="E2014" s="90">
        <f t="shared" si="365"/>
        <v>1.6229143099999999E-2</v>
      </c>
      <c r="F2014" s="91">
        <f t="shared" si="366"/>
        <v>9.6632414000000014E-3</v>
      </c>
      <c r="G2014" s="192">
        <v>3.9222035000000002E-2</v>
      </c>
      <c r="H2014" s="161">
        <v>7.9901843999999993E-3</v>
      </c>
      <c r="I2014" s="161">
        <v>5.6992670999999996E-3</v>
      </c>
      <c r="J2014" s="161">
        <v>7.1845327999999998E-3</v>
      </c>
      <c r="K2014" s="161">
        <v>3.0794728E-3</v>
      </c>
      <c r="L2014" s="161">
        <v>7.1146862000000003E-3</v>
      </c>
      <c r="M2014" s="161">
        <v>2.5396915999999999E-3</v>
      </c>
      <c r="N2014" s="161">
        <v>6.8216891999999998E-3</v>
      </c>
      <c r="O2014" s="161">
        <v>2.4038843999999999E-3</v>
      </c>
      <c r="P2014" s="161">
        <v>0</v>
      </c>
      <c r="Q2014" s="161">
        <v>1.2090468E-4</v>
      </c>
      <c r="R2014" s="161">
        <v>3.1676312000000002E-4</v>
      </c>
      <c r="T2014" s="89">
        <f t="shared" si="367"/>
        <v>0.33812099137931034</v>
      </c>
    </row>
    <row r="2015" spans="1:20">
      <c r="A2015" t="s">
        <v>53</v>
      </c>
      <c r="B2015" s="194" t="s">
        <v>4811</v>
      </c>
      <c r="C2015" s="87">
        <f t="shared" si="363"/>
        <v>8.0152641629999993E-2</v>
      </c>
      <c r="D2015" s="90">
        <f t="shared" si="364"/>
        <v>1.59689007E-2</v>
      </c>
      <c r="E2015" s="90">
        <f t="shared" si="365"/>
        <v>1.4288317E-2</v>
      </c>
      <c r="F2015" s="91">
        <f t="shared" si="366"/>
        <v>1.0984703929999999E-2</v>
      </c>
      <c r="G2015" s="192">
        <v>3.8910720000000003E-2</v>
      </c>
      <c r="H2015" s="161">
        <v>5.3961329000000004E-3</v>
      </c>
      <c r="I2015" s="161">
        <v>6.3972596E-3</v>
      </c>
      <c r="J2015" s="161">
        <v>6.7151149999999998E-3</v>
      </c>
      <c r="K2015" s="161">
        <v>2.2907168999999998E-3</v>
      </c>
      <c r="L2015" s="161">
        <v>6.9630687999999996E-3</v>
      </c>
      <c r="M2015" s="161">
        <v>2.4949245000000001E-3</v>
      </c>
      <c r="N2015" s="161">
        <v>6.8760085E-3</v>
      </c>
      <c r="O2015" s="161">
        <v>3.3871867000000002E-3</v>
      </c>
      <c r="P2015" s="161">
        <v>0</v>
      </c>
      <c r="Q2015" s="161">
        <v>1.536175E-4</v>
      </c>
      <c r="R2015" s="161">
        <v>5.6789123E-4</v>
      </c>
      <c r="T2015" s="89">
        <f t="shared" si="367"/>
        <v>0.33543724137931036</v>
      </c>
    </row>
    <row r="2016" spans="1:20">
      <c r="A2016" t="s">
        <v>53</v>
      </c>
      <c r="B2016" s="194" t="s">
        <v>4812</v>
      </c>
      <c r="C2016" s="87">
        <f t="shared" si="363"/>
        <v>9.0472880310000003E-2</v>
      </c>
      <c r="D2016" s="90">
        <f t="shared" si="364"/>
        <v>1.8127612000000001E-2</v>
      </c>
      <c r="E2016" s="90">
        <f t="shared" si="365"/>
        <v>2.1608529699999997E-2</v>
      </c>
      <c r="F2016" s="91">
        <f t="shared" si="366"/>
        <v>8.9651626099999989E-3</v>
      </c>
      <c r="G2016" s="192">
        <v>4.1771575999999998E-2</v>
      </c>
      <c r="H2016" s="161">
        <v>1.1437935E-2</v>
      </c>
      <c r="I2016" s="161">
        <v>7.2352835000000001E-3</v>
      </c>
      <c r="J2016" s="161">
        <v>8.2310811000000008E-3</v>
      </c>
      <c r="K2016" s="161">
        <v>2.9950787999999998E-3</v>
      </c>
      <c r="L2016" s="161">
        <v>6.9014521000000002E-3</v>
      </c>
      <c r="M2016" s="161">
        <v>2.9353112E-3</v>
      </c>
      <c r="N2016" s="161">
        <v>6.8583343999999999E-3</v>
      </c>
      <c r="O2016" s="161">
        <v>1.5972474999999999E-3</v>
      </c>
      <c r="P2016" s="161">
        <v>0</v>
      </c>
      <c r="Q2016" s="161">
        <v>1.2823274000000001E-4</v>
      </c>
      <c r="R2016" s="161">
        <v>3.8134797000000001E-4</v>
      </c>
      <c r="T2016" s="89">
        <f t="shared" si="367"/>
        <v>0.36009979310344825</v>
      </c>
    </row>
    <row r="2017" spans="1:20">
      <c r="A2017" t="s">
        <v>53</v>
      </c>
      <c r="B2017" s="194" t="s">
        <v>4813</v>
      </c>
      <c r="C2017" s="87">
        <f t="shared" si="363"/>
        <v>0.10911747459</v>
      </c>
      <c r="D2017" s="90">
        <f t="shared" si="364"/>
        <v>1.9691009299999999E-2</v>
      </c>
      <c r="E2017" s="90">
        <f t="shared" si="365"/>
        <v>2.7545783600000002E-2</v>
      </c>
      <c r="F2017" s="91">
        <f t="shared" si="366"/>
        <v>1.0638604690000001E-2</v>
      </c>
      <c r="G2017" s="192">
        <v>5.1242076999999997E-2</v>
      </c>
      <c r="H2017" s="161">
        <v>1.4304842E-2</v>
      </c>
      <c r="I2017" s="161">
        <v>8.3104857999999997E-3</v>
      </c>
      <c r="J2017" s="161">
        <v>8.5944381000000007E-3</v>
      </c>
      <c r="K2017" s="161">
        <v>2.5881228999999999E-3</v>
      </c>
      <c r="L2017" s="161">
        <v>8.5084483000000006E-3</v>
      </c>
      <c r="M2017" s="161">
        <v>4.9304557999999997E-3</v>
      </c>
      <c r="N2017" s="161">
        <v>6.8732324000000001E-3</v>
      </c>
      <c r="O2017" s="161">
        <v>2.1940871E-3</v>
      </c>
      <c r="P2017" s="161">
        <v>0</v>
      </c>
      <c r="Q2017" s="161">
        <v>2.1808609000000001E-4</v>
      </c>
      <c r="R2017" s="161">
        <v>1.3531991000000001E-3</v>
      </c>
      <c r="T2017" s="89">
        <f t="shared" si="367"/>
        <v>0.44174204310344822</v>
      </c>
    </row>
    <row r="2018" spans="1:20">
      <c r="A2018" t="s">
        <v>53</v>
      </c>
      <c r="B2018" s="194" t="s">
        <v>4814</v>
      </c>
      <c r="C2018" s="87">
        <f t="shared" si="363"/>
        <v>0.11571653895</v>
      </c>
      <c r="D2018" s="90">
        <f t="shared" si="364"/>
        <v>2.2258676900000003E-2</v>
      </c>
      <c r="E2018" s="90">
        <f t="shared" si="365"/>
        <v>3.4530510600000001E-2</v>
      </c>
      <c r="F2018" s="91">
        <f t="shared" si="366"/>
        <v>1.034235945E-2</v>
      </c>
      <c r="G2018" s="192">
        <v>4.8584992E-2</v>
      </c>
      <c r="H2018" s="161">
        <v>2.0645908000000001E-2</v>
      </c>
      <c r="I2018" s="161">
        <v>7.4802009999999997E-3</v>
      </c>
      <c r="J2018" s="161">
        <v>7.8245962000000006E-3</v>
      </c>
      <c r="K2018" s="161">
        <v>5.0309011000000004E-3</v>
      </c>
      <c r="L2018" s="161">
        <v>9.4031796000000004E-3</v>
      </c>
      <c r="M2018" s="161">
        <v>6.4044015999999999E-3</v>
      </c>
      <c r="N2018" s="161">
        <v>6.8363193999999997E-3</v>
      </c>
      <c r="O2018" s="161">
        <v>2.8366358E-3</v>
      </c>
      <c r="P2018" s="161">
        <v>0</v>
      </c>
      <c r="Q2018" s="161">
        <v>1.2646825999999999E-4</v>
      </c>
      <c r="R2018" s="161">
        <v>5.4293598999999998E-4</v>
      </c>
      <c r="T2018" s="89">
        <f t="shared" si="367"/>
        <v>0.41883613793103447</v>
      </c>
    </row>
    <row r="2019" spans="1:20">
      <c r="A2019" t="s">
        <v>53</v>
      </c>
      <c r="B2019" s="194" t="s">
        <v>4815</v>
      </c>
      <c r="C2019" s="87">
        <f t="shared" si="363"/>
        <v>9.1692887220000005E-2</v>
      </c>
      <c r="D2019" s="90">
        <f t="shared" si="364"/>
        <v>1.7829194700000002E-2</v>
      </c>
      <c r="E2019" s="90">
        <f t="shared" si="365"/>
        <v>1.6915172499999999E-2</v>
      </c>
      <c r="F2019" s="91">
        <f t="shared" si="366"/>
        <v>1.3424539020000001E-2</v>
      </c>
      <c r="G2019" s="192">
        <v>4.3523981000000003E-2</v>
      </c>
      <c r="H2019" s="161">
        <v>8.4804319E-3</v>
      </c>
      <c r="I2019" s="161">
        <v>5.9619236999999999E-3</v>
      </c>
      <c r="J2019" s="161">
        <v>7.5051665000000004E-3</v>
      </c>
      <c r="K2019" s="161">
        <v>3.0488207000000001E-3</v>
      </c>
      <c r="L2019" s="161">
        <v>7.2752075000000003E-3</v>
      </c>
      <c r="M2019" s="161">
        <v>2.4728168999999999E-3</v>
      </c>
      <c r="N2019" s="161">
        <v>6.8411805999999999E-3</v>
      </c>
      <c r="O2019" s="161">
        <v>5.6981447000000003E-3</v>
      </c>
      <c r="P2019" s="161">
        <v>0</v>
      </c>
      <c r="Q2019" s="161">
        <v>1.2259171E-4</v>
      </c>
      <c r="R2019" s="161">
        <v>7.6262200999999998E-4</v>
      </c>
      <c r="T2019" s="89">
        <f t="shared" si="367"/>
        <v>0.37520673275862071</v>
      </c>
    </row>
    <row r="2020" spans="1:20">
      <c r="A2020" t="s">
        <v>53</v>
      </c>
      <c r="B2020" s="194" t="s">
        <v>4816</v>
      </c>
      <c r="C2020" s="87">
        <f t="shared" si="363"/>
        <v>6.4422893769999989E-2</v>
      </c>
      <c r="D2020" s="90">
        <f t="shared" si="364"/>
        <v>1.46271089E-2</v>
      </c>
      <c r="E2020" s="90">
        <f t="shared" si="365"/>
        <v>1.0249098800000002E-2</v>
      </c>
      <c r="F2020" s="91">
        <f t="shared" si="366"/>
        <v>1.710305807E-2</v>
      </c>
      <c r="G2020" s="192">
        <v>2.2443628E-2</v>
      </c>
      <c r="H2020" s="161">
        <v>4.3372988000000001E-3</v>
      </c>
      <c r="I2020" s="161">
        <v>4.1705229000000002E-3</v>
      </c>
      <c r="J2020" s="161">
        <v>5.6891134000000001E-3</v>
      </c>
      <c r="K2020" s="161">
        <v>2.2133255000000001E-3</v>
      </c>
      <c r="L2020" s="161">
        <v>6.7246700000000003E-3</v>
      </c>
      <c r="M2020" s="161">
        <v>1.7412771000000001E-3</v>
      </c>
      <c r="N2020" s="161">
        <v>6.8085232000000004E-3</v>
      </c>
      <c r="O2020" s="161">
        <v>9.6369382000000003E-3</v>
      </c>
      <c r="P2020" s="161">
        <v>0</v>
      </c>
      <c r="Q2020" s="161">
        <v>1.6193984999999999E-4</v>
      </c>
      <c r="R2020" s="161">
        <v>4.9565682E-4</v>
      </c>
      <c r="T2020" s="89">
        <f t="shared" si="367"/>
        <v>0.19347955172413792</v>
      </c>
    </row>
    <row r="2021" spans="1:20">
      <c r="A2021" t="s">
        <v>53</v>
      </c>
      <c r="B2021" s="194" t="s">
        <v>4817</v>
      </c>
      <c r="C2021" s="87">
        <f t="shared" ref="C2021:C2052" si="368">D2021+E2021+F2021+G2021</f>
        <v>9.0639820100000004E-2</v>
      </c>
      <c r="D2021" s="90">
        <f t="shared" ref="D2021:D2052" si="369">J2021+K2021+L2021</f>
        <v>2.04798549E-2</v>
      </c>
      <c r="E2021" s="90">
        <f t="shared" ref="E2021:E2052" si="370">H2021+I2021+M2021</f>
        <v>1.9069320399999999E-2</v>
      </c>
      <c r="F2021" s="91">
        <f t="shared" ref="F2021:F2052" si="371">N2021+IF(O2021="x",0,O2021)+IF(P2021="x",0,P2021)+IF(Q2021="x",0,Q2021)+R2021</f>
        <v>9.3340188000000015E-3</v>
      </c>
      <c r="G2021" s="192">
        <v>4.1756625999999998E-2</v>
      </c>
      <c r="H2021" s="161">
        <v>9.2392893E-3</v>
      </c>
      <c r="I2021" s="161">
        <v>6.7001181999999998E-3</v>
      </c>
      <c r="J2021" s="161">
        <v>7.5677707000000004E-3</v>
      </c>
      <c r="K2021" s="161">
        <v>5.3816990999999998E-3</v>
      </c>
      <c r="L2021" s="161">
        <v>7.5303851000000002E-3</v>
      </c>
      <c r="M2021" s="161">
        <v>3.1299129000000002E-3</v>
      </c>
      <c r="N2021" s="161">
        <v>6.8144054000000001E-3</v>
      </c>
      <c r="O2021" s="161">
        <v>1.7458857E-3</v>
      </c>
      <c r="P2021" s="161">
        <v>0</v>
      </c>
      <c r="Q2021" s="161">
        <v>1.2273057000000001E-4</v>
      </c>
      <c r="R2021" s="161">
        <v>6.5099712999999997E-4</v>
      </c>
      <c r="T2021" s="89">
        <f t="shared" ref="T2021:T2052" si="372">G2021/0.116</f>
        <v>0.35997091379310342</v>
      </c>
    </row>
    <row r="2022" spans="1:20">
      <c r="A2022" t="s">
        <v>53</v>
      </c>
      <c r="B2022" s="194" t="s">
        <v>4818</v>
      </c>
      <c r="C2022" s="87">
        <f t="shared" si="368"/>
        <v>0.10507393911000001</v>
      </c>
      <c r="D2022" s="90">
        <f t="shared" si="369"/>
        <v>1.94388575E-2</v>
      </c>
      <c r="E2022" s="90">
        <f t="shared" si="370"/>
        <v>2.42029455E-2</v>
      </c>
      <c r="F2022" s="91">
        <f t="shared" si="371"/>
        <v>2.0255328109999998E-2</v>
      </c>
      <c r="G2022" s="192">
        <v>4.1176808000000002E-2</v>
      </c>
      <c r="H2022" s="161">
        <v>1.2876336E-2</v>
      </c>
      <c r="I2022" s="161">
        <v>8.6221067999999994E-3</v>
      </c>
      <c r="J2022" s="161">
        <v>9.4264824000000001E-3</v>
      </c>
      <c r="K2022" s="161">
        <v>2.3287785999999999E-3</v>
      </c>
      <c r="L2022" s="161">
        <v>7.6835964999999997E-3</v>
      </c>
      <c r="M2022" s="161">
        <v>2.7045026999999999E-3</v>
      </c>
      <c r="N2022" s="161">
        <v>6.8802571000000003E-3</v>
      </c>
      <c r="O2022" s="161">
        <v>1.277203E-2</v>
      </c>
      <c r="P2022" s="161">
        <v>0</v>
      </c>
      <c r="Q2022" s="161">
        <v>1.2640447000000001E-4</v>
      </c>
      <c r="R2022" s="161">
        <v>4.7663654000000002E-4</v>
      </c>
      <c r="T2022" s="89">
        <f t="shared" si="372"/>
        <v>0.3549724827586207</v>
      </c>
    </row>
    <row r="2023" spans="1:20">
      <c r="A2023" t="s">
        <v>53</v>
      </c>
      <c r="B2023" s="194" t="s">
        <v>4819</v>
      </c>
      <c r="C2023" s="87">
        <f t="shared" si="368"/>
        <v>8.772385835999999E-2</v>
      </c>
      <c r="D2023" s="90">
        <f t="shared" si="369"/>
        <v>1.78390363E-2</v>
      </c>
      <c r="E2023" s="90">
        <f t="shared" si="370"/>
        <v>1.6246515199999999E-2</v>
      </c>
      <c r="F2023" s="91">
        <f t="shared" si="371"/>
        <v>1.3125861859999999E-2</v>
      </c>
      <c r="G2023" s="192">
        <v>4.0512445000000001E-2</v>
      </c>
      <c r="H2023" s="161">
        <v>7.0493763999999997E-3</v>
      </c>
      <c r="I2023" s="161">
        <v>5.7081731E-3</v>
      </c>
      <c r="J2023" s="161">
        <v>6.6382089000000003E-3</v>
      </c>
      <c r="K2023" s="161">
        <v>3.7232862000000002E-3</v>
      </c>
      <c r="L2023" s="161">
        <v>7.4775411999999999E-3</v>
      </c>
      <c r="M2023" s="161">
        <v>3.4889656999999999E-3</v>
      </c>
      <c r="N2023" s="161">
        <v>6.8611087999999997E-3</v>
      </c>
      <c r="O2023" s="161">
        <v>5.6708610999999997E-3</v>
      </c>
      <c r="P2023" s="161">
        <v>0</v>
      </c>
      <c r="Q2023" s="161">
        <v>1.28832E-4</v>
      </c>
      <c r="R2023" s="161">
        <v>4.6505995999999999E-4</v>
      </c>
      <c r="T2023" s="89">
        <f t="shared" si="372"/>
        <v>0.34924521551724136</v>
      </c>
    </row>
    <row r="2024" spans="1:20">
      <c r="A2024" t="s">
        <v>53</v>
      </c>
      <c r="B2024" s="194" t="s">
        <v>4820</v>
      </c>
      <c r="C2024" s="87">
        <f t="shared" si="368"/>
        <v>0.11068575776</v>
      </c>
      <c r="D2024" s="90">
        <f t="shared" si="369"/>
        <v>3.2826378599999997E-2</v>
      </c>
      <c r="E2024" s="90">
        <f t="shared" si="370"/>
        <v>3.15246322E-2</v>
      </c>
      <c r="F2024" s="91">
        <f t="shared" si="371"/>
        <v>7.7953899599999994E-3</v>
      </c>
      <c r="G2024" s="192">
        <v>3.8539357000000003E-2</v>
      </c>
      <c r="H2024" s="161">
        <v>6.2022613000000002E-3</v>
      </c>
      <c r="I2024" s="161">
        <v>2.3606564999999999E-2</v>
      </c>
      <c r="J2024" s="161">
        <v>2.3499224999999999E-2</v>
      </c>
      <c r="K2024" s="161">
        <v>3.3854201000000001E-3</v>
      </c>
      <c r="L2024" s="161">
        <v>5.9417335E-3</v>
      </c>
      <c r="M2024" s="161">
        <v>1.7158059E-3</v>
      </c>
      <c r="N2024" s="161">
        <v>6.7930257999999997E-3</v>
      </c>
      <c r="O2024" s="161">
        <v>6.8419643E-4</v>
      </c>
      <c r="P2024" s="161">
        <v>0</v>
      </c>
      <c r="Q2024" s="161">
        <v>1.0714413E-4</v>
      </c>
      <c r="R2024" s="161">
        <v>2.110236E-4</v>
      </c>
      <c r="T2024" s="89">
        <f t="shared" si="372"/>
        <v>0.33223583620689656</v>
      </c>
    </row>
    <row r="2025" spans="1:20">
      <c r="A2025" t="s">
        <v>53</v>
      </c>
      <c r="B2025" s="194" t="s">
        <v>4821</v>
      </c>
      <c r="C2025" s="87">
        <f t="shared" si="368"/>
        <v>6.7922454780000002E-2</v>
      </c>
      <c r="D2025" s="90">
        <f t="shared" si="369"/>
        <v>1.5762531999999999E-2</v>
      </c>
      <c r="E2025" s="90">
        <f t="shared" si="370"/>
        <v>1.32780963E-2</v>
      </c>
      <c r="F2025" s="91">
        <f t="shared" si="371"/>
        <v>9.1093744800000015E-3</v>
      </c>
      <c r="G2025" s="192">
        <v>2.9772452000000001E-2</v>
      </c>
      <c r="H2025" s="161">
        <v>5.8369282E-3</v>
      </c>
      <c r="I2025" s="161">
        <v>5.7405408E-3</v>
      </c>
      <c r="J2025" s="161">
        <v>6.8736090000000001E-3</v>
      </c>
      <c r="K2025" s="161">
        <v>2.3546581E-3</v>
      </c>
      <c r="L2025" s="161">
        <v>6.5342648999999996E-3</v>
      </c>
      <c r="M2025" s="161">
        <v>1.7006273E-3</v>
      </c>
      <c r="N2025" s="161">
        <v>6.9110795000000003E-3</v>
      </c>
      <c r="O2025" s="161">
        <v>1.7591327999999999E-3</v>
      </c>
      <c r="P2025" s="161">
        <v>0</v>
      </c>
      <c r="Q2025" s="161">
        <v>1.0750730000000001E-4</v>
      </c>
      <c r="R2025" s="161">
        <v>3.3165487999999997E-4</v>
      </c>
      <c r="T2025" s="89">
        <f t="shared" si="372"/>
        <v>0.25665906896551727</v>
      </c>
    </row>
    <row r="2026" spans="1:20">
      <c r="A2026" t="s">
        <v>53</v>
      </c>
      <c r="B2026" s="194" t="s">
        <v>4822</v>
      </c>
      <c r="C2026" s="87">
        <f t="shared" si="368"/>
        <v>9.1341707359999996E-2</v>
      </c>
      <c r="D2026" s="90">
        <f t="shared" si="369"/>
        <v>1.83292288E-2</v>
      </c>
      <c r="E2026" s="90">
        <f t="shared" si="370"/>
        <v>2.11046433E-2</v>
      </c>
      <c r="F2026" s="91">
        <f t="shared" si="371"/>
        <v>7.8807742600000008E-3</v>
      </c>
      <c r="G2026" s="192">
        <v>4.4027060999999999E-2</v>
      </c>
      <c r="H2026" s="161">
        <v>8.3186150999999993E-3</v>
      </c>
      <c r="I2026" s="161">
        <v>8.2809470999999999E-3</v>
      </c>
      <c r="J2026" s="161">
        <v>8.1526745999999997E-3</v>
      </c>
      <c r="K2026" s="161">
        <v>2.2321893E-3</v>
      </c>
      <c r="L2026" s="161">
        <v>7.9443649000000005E-3</v>
      </c>
      <c r="M2026" s="161">
        <v>4.5050810999999998E-3</v>
      </c>
      <c r="N2026" s="161">
        <v>6.9428173000000001E-3</v>
      </c>
      <c r="O2026" s="161">
        <v>6.3789998999999999E-4</v>
      </c>
      <c r="P2026" s="161">
        <v>0</v>
      </c>
      <c r="Q2026" s="161">
        <v>1.1150408E-4</v>
      </c>
      <c r="R2026" s="161">
        <v>1.8855289E-4</v>
      </c>
      <c r="T2026" s="89">
        <f t="shared" si="372"/>
        <v>0.3795436293103448</v>
      </c>
    </row>
    <row r="2027" spans="1:20">
      <c r="A2027" t="s">
        <v>53</v>
      </c>
      <c r="B2027" s="194" t="s">
        <v>4823</v>
      </c>
      <c r="C2027" s="87">
        <f t="shared" si="368"/>
        <v>6.9428080789999999E-2</v>
      </c>
      <c r="D2027" s="90">
        <f t="shared" si="369"/>
        <v>1.4820342E-2</v>
      </c>
      <c r="E2027" s="90">
        <f t="shared" si="370"/>
        <v>1.1432459499999999E-2</v>
      </c>
      <c r="F2027" s="91">
        <f t="shared" si="371"/>
        <v>1.8285746290000002E-2</v>
      </c>
      <c r="G2027" s="192">
        <v>2.4889532999999998E-2</v>
      </c>
      <c r="H2027" s="161">
        <v>4.0831640999999998E-3</v>
      </c>
      <c r="I2027" s="161">
        <v>5.4880418999999998E-3</v>
      </c>
      <c r="J2027" s="161">
        <v>6.2047342E-3</v>
      </c>
      <c r="K2027" s="161">
        <v>2.1087786000000002E-3</v>
      </c>
      <c r="L2027" s="161">
        <v>6.5068291999999996E-3</v>
      </c>
      <c r="M2027" s="161">
        <v>1.8612534999999999E-3</v>
      </c>
      <c r="N2027" s="161">
        <v>6.9216442000000003E-3</v>
      </c>
      <c r="O2027" s="161">
        <v>1.0925248E-2</v>
      </c>
      <c r="P2027" s="161">
        <v>0</v>
      </c>
      <c r="Q2027" s="161">
        <v>1.4239179E-4</v>
      </c>
      <c r="R2027" s="161">
        <v>2.9646229999999999E-4</v>
      </c>
      <c r="T2027" s="89">
        <f t="shared" si="372"/>
        <v>0.2145649396551724</v>
      </c>
    </row>
    <row r="2028" spans="1:20">
      <c r="A2028" t="s">
        <v>53</v>
      </c>
      <c r="B2028" s="194" t="s">
        <v>4824</v>
      </c>
      <c r="C2028" s="87">
        <f t="shared" si="368"/>
        <v>6.1304012920000005E-2</v>
      </c>
      <c r="D2028" s="90">
        <f t="shared" si="369"/>
        <v>1.5183781699999999E-2</v>
      </c>
      <c r="E2028" s="90">
        <f t="shared" si="370"/>
        <v>1.2073442200000001E-2</v>
      </c>
      <c r="F2028" s="91">
        <f t="shared" si="371"/>
        <v>9.0577030200000002E-3</v>
      </c>
      <c r="G2028" s="192">
        <v>2.4989086000000001E-2</v>
      </c>
      <c r="H2028" s="161">
        <v>5.1217566000000001E-3</v>
      </c>
      <c r="I2028" s="161">
        <v>5.1635997999999999E-3</v>
      </c>
      <c r="J2028" s="161">
        <v>6.3071450000000001E-3</v>
      </c>
      <c r="K2028" s="161">
        <v>2.3091360999999999E-3</v>
      </c>
      <c r="L2028" s="161">
        <v>6.5675005999999998E-3</v>
      </c>
      <c r="M2028" s="161">
        <v>1.7880858000000001E-3</v>
      </c>
      <c r="N2028" s="161">
        <v>6.9015070999999999E-3</v>
      </c>
      <c r="O2028" s="161">
        <v>1.2495907000000001E-3</v>
      </c>
      <c r="P2028" s="161">
        <v>0</v>
      </c>
      <c r="Q2028" s="161">
        <v>1.0914281E-4</v>
      </c>
      <c r="R2028" s="161">
        <v>7.9746240999999996E-4</v>
      </c>
      <c r="T2028" s="89">
        <f t="shared" si="372"/>
        <v>0.21542315517241378</v>
      </c>
    </row>
    <row r="2029" spans="1:20">
      <c r="A2029" t="s">
        <v>53</v>
      </c>
      <c r="B2029" s="194" t="s">
        <v>4825</v>
      </c>
      <c r="C2029" s="87">
        <f t="shared" si="368"/>
        <v>6.1842502869999996E-2</v>
      </c>
      <c r="D2029" s="90">
        <f t="shared" si="369"/>
        <v>1.4750099999999999E-2</v>
      </c>
      <c r="E2029" s="90">
        <f t="shared" si="370"/>
        <v>1.18579437E-2</v>
      </c>
      <c r="F2029" s="91">
        <f t="shared" si="371"/>
        <v>1.2188703169999999E-2</v>
      </c>
      <c r="G2029" s="192">
        <v>2.3045756000000001E-2</v>
      </c>
      <c r="H2029" s="161">
        <v>4.6311013999999996E-3</v>
      </c>
      <c r="I2029" s="161">
        <v>5.1257424000000001E-3</v>
      </c>
      <c r="J2029" s="161">
        <v>6.1393838999999999E-3</v>
      </c>
      <c r="K2029" s="161">
        <v>2.0953972999999998E-3</v>
      </c>
      <c r="L2029" s="161">
        <v>6.5153188000000003E-3</v>
      </c>
      <c r="M2029" s="161">
        <v>2.1010998999999998E-3</v>
      </c>
      <c r="N2029" s="161">
        <v>6.8745350999999998E-3</v>
      </c>
      <c r="O2029" s="161">
        <v>4.3556478999999997E-3</v>
      </c>
      <c r="P2029" s="161">
        <v>0</v>
      </c>
      <c r="Q2029" s="161">
        <v>1.1375197E-4</v>
      </c>
      <c r="R2029" s="161">
        <v>8.4476820000000004E-4</v>
      </c>
      <c r="T2029" s="89">
        <f t="shared" si="372"/>
        <v>0.19867031034482757</v>
      </c>
    </row>
    <row r="2030" spans="1:20">
      <c r="A2030" t="s">
        <v>53</v>
      </c>
      <c r="B2030" s="194" t="s">
        <v>4826</v>
      </c>
      <c r="C2030" s="87">
        <f t="shared" si="368"/>
        <v>6.1996965520000002E-2</v>
      </c>
      <c r="D2030" s="90">
        <f t="shared" si="369"/>
        <v>1.4445023299999998E-2</v>
      </c>
      <c r="E2030" s="90">
        <f t="shared" si="370"/>
        <v>1.1984571000000001E-2</v>
      </c>
      <c r="F2030" s="91">
        <f t="shared" si="371"/>
        <v>1.5650917220000001E-2</v>
      </c>
      <c r="G2030" s="192">
        <v>1.9916454E-2</v>
      </c>
      <c r="H2030" s="161">
        <v>3.8000081000000002E-3</v>
      </c>
      <c r="I2030" s="161">
        <v>6.3262945000000003E-3</v>
      </c>
      <c r="J2030" s="161">
        <v>5.8875702999999996E-3</v>
      </c>
      <c r="K2030" s="161">
        <v>2.0575031000000001E-3</v>
      </c>
      <c r="L2030" s="161">
        <v>6.4999499000000004E-3</v>
      </c>
      <c r="M2030" s="161">
        <v>1.8582684000000001E-3</v>
      </c>
      <c r="N2030" s="161">
        <v>6.9081582999999998E-3</v>
      </c>
      <c r="O2030" s="161">
        <v>8.2036526999999995E-3</v>
      </c>
      <c r="P2030" s="161">
        <v>0</v>
      </c>
      <c r="Q2030" s="161">
        <v>1.1536505999999999E-4</v>
      </c>
      <c r="R2030" s="161">
        <v>4.2374116000000001E-4</v>
      </c>
      <c r="T2030" s="89">
        <f t="shared" si="372"/>
        <v>0.17169356896551724</v>
      </c>
    </row>
    <row r="2031" spans="1:20">
      <c r="A2031" t="s">
        <v>53</v>
      </c>
      <c r="B2031" s="194" t="s">
        <v>4827</v>
      </c>
      <c r="C2031" s="87">
        <f t="shared" si="368"/>
        <v>6.9031688179999995E-2</v>
      </c>
      <c r="D2031" s="90">
        <f t="shared" si="369"/>
        <v>1.5500514E-2</v>
      </c>
      <c r="E2031" s="90">
        <f t="shared" si="370"/>
        <v>1.1655163100000001E-2</v>
      </c>
      <c r="F2031" s="91">
        <f t="shared" si="371"/>
        <v>7.8766900800000001E-3</v>
      </c>
      <c r="G2031" s="192">
        <v>3.3999320999999999E-2</v>
      </c>
      <c r="H2031" s="161">
        <v>4.4977728999999996E-3</v>
      </c>
      <c r="I2031" s="161">
        <v>5.5044355E-3</v>
      </c>
      <c r="J2031" s="161">
        <v>6.7401572999999998E-3</v>
      </c>
      <c r="K2031" s="161">
        <v>2.2008412999999999E-3</v>
      </c>
      <c r="L2031" s="161">
        <v>6.5595154000000003E-3</v>
      </c>
      <c r="M2031" s="161">
        <v>1.6529546999999999E-3</v>
      </c>
      <c r="N2031" s="161">
        <v>6.9319228000000004E-3</v>
      </c>
      <c r="O2031" s="161">
        <v>6.3241264999999995E-4</v>
      </c>
      <c r="P2031" s="161">
        <v>0</v>
      </c>
      <c r="Q2031" s="161">
        <v>1.0711613E-4</v>
      </c>
      <c r="R2031" s="161">
        <v>2.0523850000000001E-4</v>
      </c>
      <c r="T2031" s="89">
        <f t="shared" si="372"/>
        <v>0.29309759482758618</v>
      </c>
    </row>
    <row r="2032" spans="1:20">
      <c r="A2032" t="s">
        <v>53</v>
      </c>
      <c r="B2032" s="194" t="s">
        <v>4828</v>
      </c>
      <c r="C2032" s="87">
        <f t="shared" si="368"/>
        <v>8.6514605189999996E-2</v>
      </c>
      <c r="D2032" s="90">
        <f t="shared" si="369"/>
        <v>2.3646214200000001E-2</v>
      </c>
      <c r="E2032" s="90">
        <f t="shared" si="370"/>
        <v>2.0355310300000002E-2</v>
      </c>
      <c r="F2032" s="91">
        <f t="shared" si="371"/>
        <v>7.8435656900000001E-3</v>
      </c>
      <c r="G2032" s="192">
        <v>3.4669514999999998E-2</v>
      </c>
      <c r="H2032" s="161">
        <v>8.6130353999999999E-3</v>
      </c>
      <c r="I2032" s="161">
        <v>8.9918849999999998E-3</v>
      </c>
      <c r="J2032" s="161">
        <v>9.3880299000000007E-3</v>
      </c>
      <c r="K2032" s="161">
        <v>7.2174389000000004E-3</v>
      </c>
      <c r="L2032" s="161">
        <v>7.0407454000000003E-3</v>
      </c>
      <c r="M2032" s="161">
        <v>2.7503899000000001E-3</v>
      </c>
      <c r="N2032" s="161">
        <v>6.9052866000000003E-3</v>
      </c>
      <c r="O2032" s="161">
        <v>6.4080447999999995E-4</v>
      </c>
      <c r="P2032" s="161">
        <v>0</v>
      </c>
      <c r="Q2032" s="161">
        <v>1.1112581000000001E-4</v>
      </c>
      <c r="R2032" s="161">
        <v>1.863488E-4</v>
      </c>
      <c r="T2032" s="89">
        <f t="shared" si="372"/>
        <v>0.29887512931034482</v>
      </c>
    </row>
    <row r="2033" spans="1:20">
      <c r="A2033" t="s">
        <v>53</v>
      </c>
      <c r="B2033" s="194" t="s">
        <v>4829</v>
      </c>
      <c r="C2033" s="87">
        <f t="shared" si="368"/>
        <v>0.10151276829</v>
      </c>
      <c r="D2033" s="90">
        <f t="shared" si="369"/>
        <v>2.4447656300000002E-2</v>
      </c>
      <c r="E2033" s="90">
        <f t="shared" si="370"/>
        <v>2.1918903699999999E-2</v>
      </c>
      <c r="F2033" s="91">
        <f t="shared" si="371"/>
        <v>8.4231982899999995E-3</v>
      </c>
      <c r="G2033" s="192">
        <v>4.6723010000000002E-2</v>
      </c>
      <c r="H2033" s="161">
        <v>9.0120817000000006E-3</v>
      </c>
      <c r="I2033" s="161">
        <v>9.1854390999999997E-3</v>
      </c>
      <c r="J2033" s="161">
        <v>9.7186787000000004E-3</v>
      </c>
      <c r="K2033" s="161">
        <v>6.8682155999999998E-3</v>
      </c>
      <c r="L2033" s="161">
        <v>7.8607620000000003E-3</v>
      </c>
      <c r="M2033" s="161">
        <v>3.7213828999999999E-3</v>
      </c>
      <c r="N2033" s="161">
        <v>6.9744990000000003E-3</v>
      </c>
      <c r="O2033" s="161">
        <v>1.0378118999999999E-3</v>
      </c>
      <c r="P2033" s="161">
        <v>0</v>
      </c>
      <c r="Q2033" s="161">
        <v>1.1870545E-4</v>
      </c>
      <c r="R2033" s="161">
        <v>2.9218194000000001E-4</v>
      </c>
      <c r="T2033" s="89">
        <f t="shared" si="372"/>
        <v>0.40278456896551723</v>
      </c>
    </row>
    <row r="2034" spans="1:20">
      <c r="A2034" t="s">
        <v>53</v>
      </c>
      <c r="B2034" s="194" t="s">
        <v>4830</v>
      </c>
      <c r="C2034" s="87">
        <f t="shared" si="368"/>
        <v>5.7121748530000002E-2</v>
      </c>
      <c r="D2034" s="90">
        <f t="shared" si="369"/>
        <v>1.4845022700000002E-2</v>
      </c>
      <c r="E2034" s="90">
        <f t="shared" si="370"/>
        <v>1.1708000099999999E-2</v>
      </c>
      <c r="F2034" s="91">
        <f t="shared" si="371"/>
        <v>7.7745447300000001E-3</v>
      </c>
      <c r="G2034" s="192">
        <v>2.2794181E-2</v>
      </c>
      <c r="H2034" s="161">
        <v>4.8449792999999998E-3</v>
      </c>
      <c r="I2034" s="161">
        <v>5.1546628999999998E-3</v>
      </c>
      <c r="J2034" s="161">
        <v>6.2756807999999999E-3</v>
      </c>
      <c r="K2034" s="161">
        <v>2.0949026999999999E-3</v>
      </c>
      <c r="L2034" s="161">
        <v>6.4744392000000003E-3</v>
      </c>
      <c r="M2034" s="161">
        <v>1.7083579000000001E-3</v>
      </c>
      <c r="N2034" s="161">
        <v>6.8784902000000002E-3</v>
      </c>
      <c r="O2034" s="161">
        <v>6.1649177E-4</v>
      </c>
      <c r="P2034" s="161">
        <v>0</v>
      </c>
      <c r="Q2034" s="161">
        <v>1.0768218E-4</v>
      </c>
      <c r="R2034" s="161">
        <v>1.7188058E-4</v>
      </c>
      <c r="T2034" s="89">
        <f t="shared" si="372"/>
        <v>0.19650156034482757</v>
      </c>
    </row>
    <row r="2035" spans="1:20">
      <c r="A2035" t="s">
        <v>53</v>
      </c>
      <c r="B2035" s="194" t="s">
        <v>4831</v>
      </c>
      <c r="C2035" s="87">
        <f t="shared" si="368"/>
        <v>5.670739575E-2</v>
      </c>
      <c r="D2035" s="90">
        <f t="shared" si="369"/>
        <v>1.52303978E-2</v>
      </c>
      <c r="E2035" s="90">
        <f t="shared" si="370"/>
        <v>1.21631111E-2</v>
      </c>
      <c r="F2035" s="91">
        <f t="shared" si="371"/>
        <v>7.8623308499999999E-3</v>
      </c>
      <c r="G2035" s="192">
        <v>2.1451556E-2</v>
      </c>
      <c r="H2035" s="161">
        <v>5.1367365E-3</v>
      </c>
      <c r="I2035" s="161">
        <v>5.200484E-3</v>
      </c>
      <c r="J2035" s="161">
        <v>6.3668787000000001E-3</v>
      </c>
      <c r="K2035" s="161">
        <v>2.2985953000000002E-3</v>
      </c>
      <c r="L2035" s="161">
        <v>6.5649237999999997E-3</v>
      </c>
      <c r="M2035" s="161">
        <v>1.8258905999999999E-3</v>
      </c>
      <c r="N2035" s="161">
        <v>6.9271721999999997E-3</v>
      </c>
      <c r="O2035" s="161">
        <v>6.5616478000000002E-4</v>
      </c>
      <c r="P2035" s="161">
        <v>0</v>
      </c>
      <c r="Q2035" s="161">
        <v>1.0721233E-4</v>
      </c>
      <c r="R2035" s="161">
        <v>1.7178154000000001E-4</v>
      </c>
      <c r="T2035" s="89">
        <f t="shared" si="372"/>
        <v>0.1849272068965517</v>
      </c>
    </row>
    <row r="2036" spans="1:20">
      <c r="A2036" t="s">
        <v>53</v>
      </c>
      <c r="B2036" s="194" t="s">
        <v>4832</v>
      </c>
      <c r="C2036" s="87">
        <f t="shared" si="368"/>
        <v>6.7718934790000004E-2</v>
      </c>
      <c r="D2036" s="90">
        <f t="shared" si="369"/>
        <v>1.6415762699999999E-2</v>
      </c>
      <c r="E2036" s="90">
        <f t="shared" si="370"/>
        <v>1.5047816E-2</v>
      </c>
      <c r="F2036" s="91">
        <f t="shared" si="371"/>
        <v>7.8398900900000009E-3</v>
      </c>
      <c r="G2036" s="192">
        <v>2.8415466E-2</v>
      </c>
      <c r="H2036" s="161">
        <v>7.2122247000000004E-3</v>
      </c>
      <c r="I2036" s="161">
        <v>6.1842271000000001E-3</v>
      </c>
      <c r="J2036" s="161">
        <v>7.2765790999999996E-3</v>
      </c>
      <c r="K2036" s="161">
        <v>2.5943894E-3</v>
      </c>
      <c r="L2036" s="161">
        <v>6.5447941999999997E-3</v>
      </c>
      <c r="M2036" s="161">
        <v>1.6513642000000001E-3</v>
      </c>
      <c r="N2036" s="161">
        <v>6.8997268000000004E-3</v>
      </c>
      <c r="O2036" s="161">
        <v>6.4211320999999996E-4</v>
      </c>
      <c r="P2036" s="161">
        <v>0</v>
      </c>
      <c r="Q2036" s="161">
        <v>1.0715659E-4</v>
      </c>
      <c r="R2036" s="161">
        <v>1.9089349E-4</v>
      </c>
      <c r="T2036" s="89">
        <f t="shared" si="372"/>
        <v>0.24496091379310345</v>
      </c>
    </row>
    <row r="2037" spans="1:20">
      <c r="A2037" t="s">
        <v>53</v>
      </c>
      <c r="B2037" s="194" t="s">
        <v>4833</v>
      </c>
      <c r="C2037" s="87">
        <f t="shared" si="368"/>
        <v>7.2586318519999998E-2</v>
      </c>
      <c r="D2037" s="90">
        <f t="shared" si="369"/>
        <v>1.64882295E-2</v>
      </c>
      <c r="E2037" s="90">
        <f t="shared" si="370"/>
        <v>1.5788337700000002E-2</v>
      </c>
      <c r="F2037" s="91">
        <f t="shared" si="371"/>
        <v>1.3319117320000001E-2</v>
      </c>
      <c r="G2037" s="192">
        <v>2.6990633999999999E-2</v>
      </c>
      <c r="H2037" s="161">
        <v>7.2397505999999999E-3</v>
      </c>
      <c r="I2037" s="161">
        <v>6.5168589999999998E-3</v>
      </c>
      <c r="J2037" s="161">
        <v>7.2935839000000001E-3</v>
      </c>
      <c r="K2037" s="161">
        <v>2.3289627000000002E-3</v>
      </c>
      <c r="L2037" s="161">
        <v>6.8656829000000004E-3</v>
      </c>
      <c r="M2037" s="161">
        <v>2.0317281E-3</v>
      </c>
      <c r="N2037" s="161">
        <v>7.0036691000000002E-3</v>
      </c>
      <c r="O2037" s="161">
        <v>5.6745303999999998E-3</v>
      </c>
      <c r="P2037" s="161">
        <v>0</v>
      </c>
      <c r="Q2037" s="161">
        <v>1.2436741E-4</v>
      </c>
      <c r="R2037" s="161">
        <v>5.1655041000000005E-4</v>
      </c>
      <c r="T2037" s="89">
        <f t="shared" si="372"/>
        <v>0.23267787931034481</v>
      </c>
    </row>
    <row r="2038" spans="1:20">
      <c r="A2038" t="s">
        <v>53</v>
      </c>
      <c r="B2038" s="194" t="s">
        <v>4834</v>
      </c>
      <c r="C2038" s="87">
        <f t="shared" si="368"/>
        <v>6.8513622410000002E-2</v>
      </c>
      <c r="D2038" s="90">
        <f t="shared" si="369"/>
        <v>1.4403984799999998E-2</v>
      </c>
      <c r="E2038" s="90">
        <f t="shared" si="370"/>
        <v>1.0358649100000001E-2</v>
      </c>
      <c r="F2038" s="91">
        <f t="shared" si="371"/>
        <v>2.4969467510000003E-2</v>
      </c>
      <c r="G2038" s="192">
        <v>1.8781520999999999E-2</v>
      </c>
      <c r="H2038" s="161">
        <v>3.837643E-3</v>
      </c>
      <c r="I2038" s="161">
        <v>4.7696502000000003E-3</v>
      </c>
      <c r="J2038" s="161">
        <v>5.8735417000000002E-3</v>
      </c>
      <c r="K2038" s="161">
        <v>2.0710330999999999E-3</v>
      </c>
      <c r="L2038" s="161">
        <v>6.4594099999999996E-3</v>
      </c>
      <c r="M2038" s="161">
        <v>1.7513559000000001E-3</v>
      </c>
      <c r="N2038" s="161">
        <v>6.9111073999999998E-3</v>
      </c>
      <c r="O2038" s="161">
        <v>1.7628187999999999E-2</v>
      </c>
      <c r="P2038" s="161">
        <v>0</v>
      </c>
      <c r="Q2038" s="161">
        <v>1.0994328999999999E-4</v>
      </c>
      <c r="R2038" s="161">
        <v>3.2022882000000001E-4</v>
      </c>
      <c r="T2038" s="89">
        <f t="shared" si="372"/>
        <v>0.16190966379310343</v>
      </c>
    </row>
    <row r="2039" spans="1:20">
      <c r="A2039" t="s">
        <v>53</v>
      </c>
      <c r="B2039" s="194" t="s">
        <v>4835</v>
      </c>
      <c r="C2039" s="87">
        <f t="shared" si="368"/>
        <v>6.4425962919999996E-2</v>
      </c>
      <c r="D2039" s="90">
        <f t="shared" si="369"/>
        <v>1.5880066999999998E-2</v>
      </c>
      <c r="E2039" s="90">
        <f t="shared" si="370"/>
        <v>1.3366257800000001E-2</v>
      </c>
      <c r="F2039" s="91">
        <f t="shared" si="371"/>
        <v>7.8422871200000011E-3</v>
      </c>
      <c r="G2039" s="192">
        <v>2.7337350999999999E-2</v>
      </c>
      <c r="H2039" s="161">
        <v>6.0035675000000002E-3</v>
      </c>
      <c r="I2039" s="161">
        <v>5.7336026999999998E-3</v>
      </c>
      <c r="J2039" s="161">
        <v>6.8789391999999998E-3</v>
      </c>
      <c r="K2039" s="161">
        <v>2.4241886000000001E-3</v>
      </c>
      <c r="L2039" s="161">
        <v>6.5769391999999996E-3</v>
      </c>
      <c r="M2039" s="161">
        <v>1.6290876E-3</v>
      </c>
      <c r="N2039" s="161">
        <v>6.9135230000000004E-3</v>
      </c>
      <c r="O2039" s="161">
        <v>6.3443224E-4</v>
      </c>
      <c r="P2039" s="161">
        <v>0</v>
      </c>
      <c r="Q2039" s="161">
        <v>1.0712700000000001E-4</v>
      </c>
      <c r="R2039" s="161">
        <v>1.8720488000000001E-4</v>
      </c>
      <c r="T2039" s="89">
        <f t="shared" si="372"/>
        <v>0.23566681896551722</v>
      </c>
    </row>
    <row r="2040" spans="1:20">
      <c r="A2040" t="s">
        <v>53</v>
      </c>
      <c r="B2040" s="194" t="s">
        <v>4836</v>
      </c>
      <c r="C2040" s="87">
        <f t="shared" si="368"/>
        <v>8.7129590790000003E-2</v>
      </c>
      <c r="D2040" s="90">
        <f t="shared" si="369"/>
        <v>1.9281670399999999E-2</v>
      </c>
      <c r="E2040" s="90">
        <f t="shared" si="370"/>
        <v>1.8436692300000002E-2</v>
      </c>
      <c r="F2040" s="91">
        <f t="shared" si="371"/>
        <v>1.059875909E-2</v>
      </c>
      <c r="G2040" s="192">
        <v>3.8812469000000002E-2</v>
      </c>
      <c r="H2040" s="161">
        <v>7.7868716999999997E-3</v>
      </c>
      <c r="I2040" s="161">
        <v>7.5435715000000004E-3</v>
      </c>
      <c r="J2040" s="161">
        <v>8.0275428000000006E-3</v>
      </c>
      <c r="K2040" s="161">
        <v>3.9531749000000001E-3</v>
      </c>
      <c r="L2040" s="161">
        <v>7.3009527000000001E-3</v>
      </c>
      <c r="M2040" s="161">
        <v>3.1062491000000002E-3</v>
      </c>
      <c r="N2040" s="161">
        <v>6.9608871000000003E-3</v>
      </c>
      <c r="O2040" s="161">
        <v>3.1385085000000001E-3</v>
      </c>
      <c r="P2040" s="161">
        <v>0</v>
      </c>
      <c r="Q2040" s="161">
        <v>1.1979048E-4</v>
      </c>
      <c r="R2040" s="161">
        <v>3.7957300999999998E-4</v>
      </c>
      <c r="T2040" s="89">
        <f t="shared" si="372"/>
        <v>0.33459024999999998</v>
      </c>
    </row>
    <row r="2041" spans="1:20">
      <c r="A2041" t="s">
        <v>53</v>
      </c>
      <c r="B2041" s="194" t="s">
        <v>4837</v>
      </c>
      <c r="C2041" s="87">
        <f t="shared" si="368"/>
        <v>8.2813531019999997E-2</v>
      </c>
      <c r="D2041" s="90">
        <f t="shared" si="369"/>
        <v>1.6849333899999999E-2</v>
      </c>
      <c r="E2041" s="90">
        <f t="shared" si="370"/>
        <v>1.6599414400000002E-2</v>
      </c>
      <c r="F2041" s="91">
        <f t="shared" si="371"/>
        <v>1.8462241719999998E-2</v>
      </c>
      <c r="G2041" s="192">
        <v>3.0902540999999999E-2</v>
      </c>
      <c r="H2041" s="161">
        <v>6.7106570999999997E-3</v>
      </c>
      <c r="I2041" s="161">
        <v>6.6186997000000003E-3</v>
      </c>
      <c r="J2041" s="161">
        <v>7.0320736E-3</v>
      </c>
      <c r="K2041" s="161">
        <v>2.2867345000000001E-3</v>
      </c>
      <c r="L2041" s="161">
        <v>7.5305258E-3</v>
      </c>
      <c r="M2041" s="161">
        <v>3.2700576E-3</v>
      </c>
      <c r="N2041" s="161">
        <v>6.9309189999999998E-3</v>
      </c>
      <c r="O2041" s="161">
        <v>1.1011728E-2</v>
      </c>
      <c r="P2041" s="161">
        <v>0</v>
      </c>
      <c r="Q2041" s="161">
        <v>1.8153243E-4</v>
      </c>
      <c r="R2041" s="161">
        <v>3.3806229000000001E-4</v>
      </c>
      <c r="T2041" s="89">
        <f t="shared" si="372"/>
        <v>0.26640121551724133</v>
      </c>
    </row>
    <row r="2042" spans="1:20">
      <c r="A2042" t="s">
        <v>53</v>
      </c>
      <c r="B2042" s="194" t="s">
        <v>4838</v>
      </c>
      <c r="C2042" s="87">
        <f t="shared" si="368"/>
        <v>0.12104854584999999</v>
      </c>
      <c r="D2042" s="90">
        <f t="shared" si="369"/>
        <v>3.6620958000000002E-2</v>
      </c>
      <c r="E2042" s="90">
        <f t="shared" si="370"/>
        <v>2.5940838599999998E-2</v>
      </c>
      <c r="F2042" s="91">
        <f t="shared" si="371"/>
        <v>8.1610692499999998E-3</v>
      </c>
      <c r="G2042" s="192">
        <v>5.0325679999999998E-2</v>
      </c>
      <c r="H2042" s="161">
        <v>1.0469997999999999E-2</v>
      </c>
      <c r="I2042" s="161">
        <v>1.0221691999999999E-2</v>
      </c>
      <c r="J2042" s="161">
        <v>9.9278270999999998E-3</v>
      </c>
      <c r="K2042" s="161">
        <v>1.8496379E-2</v>
      </c>
      <c r="L2042" s="161">
        <v>8.1967519000000003E-3</v>
      </c>
      <c r="M2042" s="161">
        <v>5.2491485999999997E-3</v>
      </c>
      <c r="N2042" s="161">
        <v>6.9121382E-3</v>
      </c>
      <c r="O2042" s="161">
        <v>6.6298867000000002E-4</v>
      </c>
      <c r="P2042" s="161">
        <v>0</v>
      </c>
      <c r="Q2042" s="161">
        <v>1.0874136000000001E-4</v>
      </c>
      <c r="R2042" s="161">
        <v>4.7720101999999999E-4</v>
      </c>
      <c r="T2042" s="89">
        <f t="shared" si="372"/>
        <v>0.43384206896551719</v>
      </c>
    </row>
    <row r="2043" spans="1:20">
      <c r="A2043" t="s">
        <v>53</v>
      </c>
      <c r="B2043" s="194" t="s">
        <v>4839</v>
      </c>
      <c r="C2043" s="87">
        <f t="shared" si="368"/>
        <v>0.11980838095999999</v>
      </c>
      <c r="D2043" s="90">
        <f t="shared" si="369"/>
        <v>2.3593176600000001E-2</v>
      </c>
      <c r="E2043" s="90">
        <f t="shared" si="370"/>
        <v>2.7146157099999998E-2</v>
      </c>
      <c r="F2043" s="91">
        <f t="shared" si="371"/>
        <v>8.9689612599999999E-3</v>
      </c>
      <c r="G2043" s="192">
        <v>6.0100085999999997E-2</v>
      </c>
      <c r="H2043" s="161">
        <v>1.1266801999999999E-2</v>
      </c>
      <c r="I2043" s="161">
        <v>1.0615001000000001E-2</v>
      </c>
      <c r="J2043" s="161">
        <v>1.0753214000000001E-2</v>
      </c>
      <c r="K2043" s="161">
        <v>4.1474405999999998E-3</v>
      </c>
      <c r="L2043" s="161">
        <v>8.6925219999999994E-3</v>
      </c>
      <c r="M2043" s="161">
        <v>5.2643541000000002E-3</v>
      </c>
      <c r="N2043" s="161">
        <v>7.0369739000000001E-3</v>
      </c>
      <c r="O2043" s="161">
        <v>1.3391067999999999E-3</v>
      </c>
      <c r="P2043" s="161">
        <v>0</v>
      </c>
      <c r="Q2043" s="161">
        <v>1.2607941000000001E-4</v>
      </c>
      <c r="R2043" s="161">
        <v>4.6680114999999998E-4</v>
      </c>
      <c r="T2043" s="89">
        <f t="shared" si="372"/>
        <v>0.51810418965517235</v>
      </c>
    </row>
    <row r="2044" spans="1:20">
      <c r="A2044" t="s">
        <v>53</v>
      </c>
      <c r="B2044" s="194" t="s">
        <v>4840</v>
      </c>
      <c r="C2044" s="87">
        <f t="shared" si="368"/>
        <v>7.1400485030000002E-2</v>
      </c>
      <c r="D2044" s="90">
        <f t="shared" si="369"/>
        <v>1.5743041100000001E-2</v>
      </c>
      <c r="E2044" s="90">
        <f t="shared" si="370"/>
        <v>1.6819126300000001E-2</v>
      </c>
      <c r="F2044" s="91">
        <f t="shared" si="371"/>
        <v>1.036154463E-2</v>
      </c>
      <c r="G2044" s="192">
        <v>2.8476773E-2</v>
      </c>
      <c r="H2044" s="161">
        <v>5.9321453000000003E-3</v>
      </c>
      <c r="I2044" s="161">
        <v>8.9222769999999993E-3</v>
      </c>
      <c r="J2044" s="161">
        <v>6.8387704999999998E-3</v>
      </c>
      <c r="K2044" s="161">
        <v>2.2699626000000001E-3</v>
      </c>
      <c r="L2044" s="161">
        <v>6.6343080000000002E-3</v>
      </c>
      <c r="M2044" s="161">
        <v>1.9647039999999998E-3</v>
      </c>
      <c r="N2044" s="161">
        <v>7.0071305E-3</v>
      </c>
      <c r="O2044" s="161">
        <v>2.2725699999999998E-3</v>
      </c>
      <c r="P2044" s="161">
        <v>0</v>
      </c>
      <c r="Q2044" s="161">
        <v>1.3072299E-4</v>
      </c>
      <c r="R2044" s="161">
        <v>9.5112113999999996E-4</v>
      </c>
      <c r="T2044" s="89">
        <f t="shared" si="372"/>
        <v>0.2454894224137931</v>
      </c>
    </row>
    <row r="2045" spans="1:20">
      <c r="A2045" t="s">
        <v>53</v>
      </c>
      <c r="B2045" s="194" t="s">
        <v>4841</v>
      </c>
      <c r="C2045" s="87">
        <f t="shared" si="368"/>
        <v>9.0240278720000011E-2</v>
      </c>
      <c r="D2045" s="90">
        <f t="shared" si="369"/>
        <v>1.7971156299999999E-2</v>
      </c>
      <c r="E2045" s="90">
        <f t="shared" si="370"/>
        <v>2.2418505500000002E-2</v>
      </c>
      <c r="F2045" s="91">
        <f t="shared" si="371"/>
        <v>7.9651739200000005E-3</v>
      </c>
      <c r="G2045" s="192">
        <v>4.1885443000000001E-2</v>
      </c>
      <c r="H2045" s="161">
        <v>1.1572081999999999E-2</v>
      </c>
      <c r="I2045" s="161">
        <v>8.3424762000000006E-3</v>
      </c>
      <c r="J2045" s="161">
        <v>8.8811229999999994E-3</v>
      </c>
      <c r="K2045" s="161">
        <v>2.4531386999999999E-3</v>
      </c>
      <c r="L2045" s="161">
        <v>6.6368946000000002E-3</v>
      </c>
      <c r="M2045" s="161">
        <v>2.5039473E-3</v>
      </c>
      <c r="N2045" s="161">
        <v>6.9525968000000004E-3</v>
      </c>
      <c r="O2045" s="161">
        <v>6.6831653000000001E-4</v>
      </c>
      <c r="P2045" s="161">
        <v>0</v>
      </c>
      <c r="Q2045" s="161">
        <v>1.1158945E-4</v>
      </c>
      <c r="R2045" s="161">
        <v>2.3267114000000001E-4</v>
      </c>
      <c r="T2045" s="89">
        <f t="shared" si="372"/>
        <v>0.36108140517241377</v>
      </c>
    </row>
    <row r="2046" spans="1:20">
      <c r="A2046" t="s">
        <v>53</v>
      </c>
      <c r="B2046" s="194" t="s">
        <v>4842</v>
      </c>
      <c r="C2046" s="87">
        <f t="shared" si="368"/>
        <v>7.7082666339999995E-2</v>
      </c>
      <c r="D2046" s="90">
        <f t="shared" si="369"/>
        <v>1.7139397799999997E-2</v>
      </c>
      <c r="E2046" s="90">
        <f t="shared" si="370"/>
        <v>1.6058191900000001E-2</v>
      </c>
      <c r="F2046" s="91">
        <f t="shared" si="371"/>
        <v>8.6655396400000008E-3</v>
      </c>
      <c r="G2046" s="192">
        <v>3.5219537000000002E-2</v>
      </c>
      <c r="H2046" s="161">
        <v>7.2938168000000001E-3</v>
      </c>
      <c r="I2046" s="161">
        <v>6.2616629000000002E-3</v>
      </c>
      <c r="J2046" s="161">
        <v>7.3275116999999999E-3</v>
      </c>
      <c r="K2046" s="161">
        <v>2.9568322E-3</v>
      </c>
      <c r="L2046" s="161">
        <v>6.8550538999999997E-3</v>
      </c>
      <c r="M2046" s="161">
        <v>2.5027121999999999E-3</v>
      </c>
      <c r="N2046" s="161">
        <v>6.9154402999999998E-3</v>
      </c>
      <c r="O2046" s="161">
        <v>1.4874742E-3</v>
      </c>
      <c r="P2046" s="161">
        <v>0</v>
      </c>
      <c r="Q2046" s="161">
        <v>1.0755211E-4</v>
      </c>
      <c r="R2046" s="161">
        <v>1.5507303E-4</v>
      </c>
      <c r="T2046" s="89">
        <f t="shared" si="372"/>
        <v>0.30361669827586207</v>
      </c>
    </row>
    <row r="2047" spans="1:20">
      <c r="A2047" t="s">
        <v>53</v>
      </c>
      <c r="B2047" s="194" t="s">
        <v>4843</v>
      </c>
      <c r="C2047" s="87">
        <f t="shared" si="368"/>
        <v>8.5062434189999994E-2</v>
      </c>
      <c r="D2047" s="90">
        <f t="shared" si="369"/>
        <v>1.7888318E-2</v>
      </c>
      <c r="E2047" s="90">
        <f t="shared" si="370"/>
        <v>2.1437578299999999E-2</v>
      </c>
      <c r="F2047" s="91">
        <f t="shared" si="371"/>
        <v>7.9674608899999999E-3</v>
      </c>
      <c r="G2047" s="192">
        <v>3.7769076999999998E-2</v>
      </c>
      <c r="H2047" s="161">
        <v>1.0741567E-2</v>
      </c>
      <c r="I2047" s="161">
        <v>7.7976794000000002E-3</v>
      </c>
      <c r="J2047" s="161">
        <v>8.3740599999999991E-3</v>
      </c>
      <c r="K2047" s="161">
        <v>2.8724381999999998E-3</v>
      </c>
      <c r="L2047" s="161">
        <v>6.6418197999999996E-3</v>
      </c>
      <c r="M2047" s="161">
        <v>2.8983319E-3</v>
      </c>
      <c r="N2047" s="161">
        <v>6.9520854999999999E-3</v>
      </c>
      <c r="O2047" s="161">
        <v>6.8083732999999998E-4</v>
      </c>
      <c r="P2047" s="161">
        <v>0</v>
      </c>
      <c r="Q2047" s="161">
        <v>1.1488017E-4</v>
      </c>
      <c r="R2047" s="161">
        <v>2.1965789E-4</v>
      </c>
      <c r="T2047" s="89">
        <f t="shared" si="372"/>
        <v>0.32559549137931032</v>
      </c>
    </row>
    <row r="2048" spans="1:20">
      <c r="A2048" t="s">
        <v>53</v>
      </c>
      <c r="B2048" s="194" t="s">
        <v>4844</v>
      </c>
      <c r="C2048" s="87">
        <f t="shared" si="368"/>
        <v>0.11030609449999999</v>
      </c>
      <c r="D2048" s="90">
        <f t="shared" si="369"/>
        <v>2.2019382800000001E-2</v>
      </c>
      <c r="E2048" s="90">
        <f t="shared" si="370"/>
        <v>3.4359559999999997E-2</v>
      </c>
      <c r="F2048" s="91">
        <f t="shared" si="371"/>
        <v>9.3446576999999999E-3</v>
      </c>
      <c r="G2048" s="192">
        <v>4.4582494E-2</v>
      </c>
      <c r="H2048" s="161">
        <v>1.9949541000000001E-2</v>
      </c>
      <c r="I2048" s="161">
        <v>8.0425967999999994E-3</v>
      </c>
      <c r="J2048" s="161">
        <v>7.9675751000000006E-3</v>
      </c>
      <c r="K2048" s="161">
        <v>4.9082605E-3</v>
      </c>
      <c r="L2048" s="161">
        <v>9.1435471999999993E-3</v>
      </c>
      <c r="M2048" s="161">
        <v>6.3674222000000003E-3</v>
      </c>
      <c r="N2048" s="161">
        <v>6.9300704999999997E-3</v>
      </c>
      <c r="O2048" s="161">
        <v>1.9202256E-3</v>
      </c>
      <c r="P2048" s="161">
        <v>0</v>
      </c>
      <c r="Q2048" s="161">
        <v>1.1311569E-4</v>
      </c>
      <c r="R2048" s="161">
        <v>3.8124591E-4</v>
      </c>
      <c r="T2048" s="89">
        <f t="shared" si="372"/>
        <v>0.3843318448275862</v>
      </c>
    </row>
    <row r="2049" spans="1:20">
      <c r="A2049" t="s">
        <v>53</v>
      </c>
      <c r="B2049" s="194" t="s">
        <v>4845</v>
      </c>
      <c r="C2049" s="87">
        <f t="shared" si="368"/>
        <v>8.6282441279999997E-2</v>
      </c>
      <c r="D2049" s="90">
        <f t="shared" si="369"/>
        <v>1.75899006E-2</v>
      </c>
      <c r="E2049" s="90">
        <f t="shared" si="370"/>
        <v>1.6744221400000002E-2</v>
      </c>
      <c r="F2049" s="91">
        <f t="shared" si="371"/>
        <v>1.242683728E-2</v>
      </c>
      <c r="G2049" s="192">
        <v>3.9521481999999997E-2</v>
      </c>
      <c r="H2049" s="161">
        <v>7.7840642000000003E-3</v>
      </c>
      <c r="I2049" s="161">
        <v>6.5243196E-3</v>
      </c>
      <c r="J2049" s="161">
        <v>7.6481454000000004E-3</v>
      </c>
      <c r="K2049" s="161">
        <v>2.9261801E-3</v>
      </c>
      <c r="L2049" s="161">
        <v>7.0155751000000001E-3</v>
      </c>
      <c r="M2049" s="161">
        <v>2.4358375999999999E-3</v>
      </c>
      <c r="N2049" s="161">
        <v>6.9349316999999999E-3</v>
      </c>
      <c r="O2049" s="161">
        <v>4.7817344999999999E-3</v>
      </c>
      <c r="P2049" s="161">
        <v>0</v>
      </c>
      <c r="Q2049" s="161">
        <v>1.0923915E-4</v>
      </c>
      <c r="R2049" s="161">
        <v>6.0093193000000005E-4</v>
      </c>
      <c r="T2049" s="89">
        <f t="shared" si="372"/>
        <v>0.34070243103448272</v>
      </c>
    </row>
    <row r="2050" spans="1:20">
      <c r="A2050" t="s">
        <v>53</v>
      </c>
      <c r="B2050" s="194" t="s">
        <v>4846</v>
      </c>
      <c r="C2050" s="87">
        <f t="shared" si="368"/>
        <v>8.5229375339999996E-2</v>
      </c>
      <c r="D2050" s="90">
        <f t="shared" si="369"/>
        <v>2.0240560900000003E-2</v>
      </c>
      <c r="E2050" s="90">
        <f t="shared" si="370"/>
        <v>1.8898369299999999E-2</v>
      </c>
      <c r="F2050" s="91">
        <f t="shared" si="371"/>
        <v>8.3363171399999988E-3</v>
      </c>
      <c r="G2050" s="192">
        <v>3.7754127999999998E-2</v>
      </c>
      <c r="H2050" s="161">
        <v>8.5429217000000009E-3</v>
      </c>
      <c r="I2050" s="161">
        <v>7.2625140999999999E-3</v>
      </c>
      <c r="J2050" s="161">
        <v>7.7107495999999996E-3</v>
      </c>
      <c r="K2050" s="161">
        <v>5.2590585000000002E-3</v>
      </c>
      <c r="L2050" s="161">
        <v>7.2707528000000004E-3</v>
      </c>
      <c r="M2050" s="161">
        <v>3.0929335000000001E-3</v>
      </c>
      <c r="N2050" s="161">
        <v>6.9081565999999997E-3</v>
      </c>
      <c r="O2050" s="161">
        <v>8.2947550000000004E-4</v>
      </c>
      <c r="P2050" s="161">
        <v>0</v>
      </c>
      <c r="Q2050" s="161">
        <v>1.09378E-4</v>
      </c>
      <c r="R2050" s="161">
        <v>4.8930703999999997E-4</v>
      </c>
      <c r="T2050" s="89">
        <f t="shared" si="372"/>
        <v>0.32546662068965515</v>
      </c>
    </row>
    <row r="2051" spans="1:20">
      <c r="A2051" t="s">
        <v>53</v>
      </c>
      <c r="B2051" s="194" t="s">
        <v>4847</v>
      </c>
      <c r="C2051" s="87">
        <f t="shared" si="368"/>
        <v>8.2313413410000008E-2</v>
      </c>
      <c r="D2051" s="90">
        <f t="shared" si="369"/>
        <v>1.7599742200000001E-2</v>
      </c>
      <c r="E2051" s="90">
        <f t="shared" si="370"/>
        <v>1.6075564099999998E-2</v>
      </c>
      <c r="F2051" s="91">
        <f t="shared" si="371"/>
        <v>1.2128160110000001E-2</v>
      </c>
      <c r="G2051" s="192">
        <v>3.6509947000000001E-2</v>
      </c>
      <c r="H2051" s="161">
        <v>6.3530087000000001E-3</v>
      </c>
      <c r="I2051" s="161">
        <v>6.2705690000000001E-3</v>
      </c>
      <c r="J2051" s="161">
        <v>6.7811878000000004E-3</v>
      </c>
      <c r="K2051" s="161">
        <v>3.6006456000000002E-3</v>
      </c>
      <c r="L2051" s="161">
        <v>7.2179087999999997E-3</v>
      </c>
      <c r="M2051" s="161">
        <v>3.4519863999999999E-3</v>
      </c>
      <c r="N2051" s="161">
        <v>6.9548598999999997E-3</v>
      </c>
      <c r="O2051" s="161">
        <v>4.7544509000000002E-3</v>
      </c>
      <c r="P2051" s="161">
        <v>0</v>
      </c>
      <c r="Q2051" s="161">
        <v>1.1547943E-4</v>
      </c>
      <c r="R2051" s="161">
        <v>3.0336988000000001E-4</v>
      </c>
      <c r="T2051" s="89">
        <f t="shared" si="372"/>
        <v>0.31474092241379309</v>
      </c>
    </row>
    <row r="2052" spans="1:20">
      <c r="A2052" t="s">
        <v>53</v>
      </c>
      <c r="B2052" s="194" t="s">
        <v>4848</v>
      </c>
      <c r="C2052" s="87">
        <f t="shared" si="368"/>
        <v>6.8541173250000004E-2</v>
      </c>
      <c r="D2052" s="90">
        <f t="shared" si="369"/>
        <v>1.5788689000000002E-2</v>
      </c>
      <c r="E2052" s="90">
        <f t="shared" si="370"/>
        <v>1.52392992E-2</v>
      </c>
      <c r="F2052" s="91">
        <f t="shared" si="371"/>
        <v>7.8214760499999997E-3</v>
      </c>
      <c r="G2052" s="192">
        <v>2.9691709E-2</v>
      </c>
      <c r="H2052" s="161">
        <v>7.0399127000000004E-3</v>
      </c>
      <c r="I2052" s="161">
        <v>6.2016364000000001E-3</v>
      </c>
      <c r="J2052" s="161">
        <v>7.1190480000000002E-3</v>
      </c>
      <c r="K2052" s="161">
        <v>2.1660530999999998E-3</v>
      </c>
      <c r="L2052" s="161">
        <v>6.5035878999999998E-3</v>
      </c>
      <c r="M2052" s="161">
        <v>1.9977501E-3</v>
      </c>
      <c r="N2052" s="161">
        <v>6.8919513E-3</v>
      </c>
      <c r="O2052" s="161">
        <v>6.2853042000000003E-4</v>
      </c>
      <c r="P2052" s="161">
        <v>0</v>
      </c>
      <c r="Q2052" s="161">
        <v>1.0918669E-4</v>
      </c>
      <c r="R2052" s="161">
        <v>1.9180763999999999E-4</v>
      </c>
      <c r="T2052" s="89">
        <f t="shared" si="372"/>
        <v>0.25596300862068966</v>
      </c>
    </row>
    <row r="2054" spans="1:20">
      <c r="B2054" s="196" t="s">
        <v>4849</v>
      </c>
    </row>
    <row r="2055" spans="1:20">
      <c r="A2055" t="s">
        <v>30</v>
      </c>
      <c r="B2055" s="194" t="s">
        <v>4850</v>
      </c>
      <c r="C2055" s="87">
        <f t="shared" ref="C2055:C2068" si="373">D2055+E2055+F2055+G2055</f>
        <v>4.2337335365000002E-4</v>
      </c>
      <c r="D2055" s="90">
        <f t="shared" ref="D2055:D2068" si="374">J2055+K2055+L2055</f>
        <v>1.07288796E-4</v>
      </c>
      <c r="E2055" s="90">
        <f t="shared" ref="E2055:E2068" si="375">H2055+I2055+M2055</f>
        <v>1.0562799099999999E-4</v>
      </c>
      <c r="F2055" s="91">
        <f t="shared" ref="F2055:F2068" si="376">N2055+IF(O2055="x",0,O2055)+IF(P2055="x",0,P2055)+IF(Q2055="x",0,Q2055)+R2055</f>
        <v>4.4994686649999998E-5</v>
      </c>
      <c r="G2055" s="192">
        <v>1.6546188E-4</v>
      </c>
      <c r="H2055" s="161">
        <v>2.962687E-5</v>
      </c>
      <c r="I2055" s="161">
        <v>6.5571234999999996E-5</v>
      </c>
      <c r="J2055" s="161">
        <v>7.0662850000000001E-5</v>
      </c>
      <c r="K2055" s="161">
        <v>1.3242557999999999E-5</v>
      </c>
      <c r="L2055" s="161">
        <v>2.3383388000000001E-5</v>
      </c>
      <c r="M2055" s="161">
        <v>1.0429886E-5</v>
      </c>
      <c r="N2055" s="161">
        <v>3.9168784E-5</v>
      </c>
      <c r="O2055" s="161">
        <v>4.2222794E-6</v>
      </c>
      <c r="P2055" s="161">
        <v>0</v>
      </c>
      <c r="Q2055" s="161">
        <v>4.6446045000000001E-7</v>
      </c>
      <c r="R2055" s="161">
        <v>1.1391628E-6</v>
      </c>
      <c r="T2055" s="89">
        <f t="shared" ref="T2055:T2068" si="377">G2055/0.116</f>
        <v>1.4263955172413793E-3</v>
      </c>
    </row>
    <row r="2056" spans="1:20">
      <c r="A2056" t="s">
        <v>4120</v>
      </c>
      <c r="B2056" s="194" t="s">
        <v>4851</v>
      </c>
      <c r="C2056" s="87">
        <f t="shared" si="373"/>
        <v>0.19649052952000001</v>
      </c>
      <c r="D2056" s="90">
        <f t="shared" si="374"/>
        <v>4.4554273399999997E-2</v>
      </c>
      <c r="E2056" s="90">
        <f t="shared" si="375"/>
        <v>4.6838343599999999E-2</v>
      </c>
      <c r="F2056" s="91">
        <f t="shared" si="376"/>
        <v>1.6404614519999999E-2</v>
      </c>
      <c r="G2056" s="192">
        <v>8.8693298000000004E-2</v>
      </c>
      <c r="H2056" s="161">
        <v>1.3694628E-2</v>
      </c>
      <c r="I2056" s="161">
        <v>3.0067755000000002E-2</v>
      </c>
      <c r="J2056" s="161">
        <v>3.2259524999999997E-2</v>
      </c>
      <c r="K2056" s="161">
        <v>5.5741293000000003E-3</v>
      </c>
      <c r="L2056" s="161">
        <v>6.7206191000000002E-3</v>
      </c>
      <c r="M2056" s="161">
        <v>3.0759606000000002E-3</v>
      </c>
      <c r="N2056" s="161">
        <v>9.0395280999999994E-3</v>
      </c>
      <c r="O2056" s="161">
        <v>6.1379455999999999E-3</v>
      </c>
      <c r="P2056" s="161">
        <v>0</v>
      </c>
      <c r="Q2056" s="161">
        <v>1.5335281999999999E-4</v>
      </c>
      <c r="R2056" s="161">
        <v>1.073788E-3</v>
      </c>
      <c r="T2056" s="89">
        <f t="shared" si="377"/>
        <v>0.7645973965517241</v>
      </c>
    </row>
    <row r="2057" spans="1:20">
      <c r="A2057" t="s">
        <v>30</v>
      </c>
      <c r="B2057" s="194" t="s">
        <v>4852</v>
      </c>
      <c r="C2057" s="87">
        <f t="shared" si="373"/>
        <v>9.716998428000001E-3</v>
      </c>
      <c r="D2057" s="90">
        <f t="shared" si="374"/>
        <v>2.53907533E-3</v>
      </c>
      <c r="E2057" s="90">
        <f t="shared" si="375"/>
        <v>2.3430561999999997E-3</v>
      </c>
      <c r="F2057" s="91">
        <f t="shared" si="376"/>
        <v>1.268307798E-3</v>
      </c>
      <c r="G2057" s="192">
        <v>3.5665591E-3</v>
      </c>
      <c r="H2057" s="161">
        <v>6.7494512999999995E-4</v>
      </c>
      <c r="I2057" s="161">
        <v>1.4033025999999999E-3</v>
      </c>
      <c r="J2057" s="161">
        <v>1.6051883999999999E-3</v>
      </c>
      <c r="K2057" s="161">
        <v>3.1855867999999997E-4</v>
      </c>
      <c r="L2057" s="161">
        <v>6.1532825000000003E-4</v>
      </c>
      <c r="M2057" s="161">
        <v>2.6480847000000002E-4</v>
      </c>
      <c r="N2057" s="161">
        <v>1.1186668E-3</v>
      </c>
      <c r="O2057" s="161">
        <v>1.0916009E-4</v>
      </c>
      <c r="P2057" s="161">
        <v>0</v>
      </c>
      <c r="Q2057" s="161">
        <v>1.2948650999999999E-5</v>
      </c>
      <c r="R2057" s="161">
        <v>2.7532257E-5</v>
      </c>
      <c r="T2057" s="89">
        <f t="shared" si="377"/>
        <v>3.0746199137931033E-2</v>
      </c>
    </row>
    <row r="2058" spans="1:20">
      <c r="A2058" t="s">
        <v>53</v>
      </c>
      <c r="B2058" s="194" t="s">
        <v>4853</v>
      </c>
      <c r="C2058" s="87">
        <f t="shared" si="373"/>
        <v>0.47934969100999997</v>
      </c>
      <c r="D2058" s="90">
        <f t="shared" si="374"/>
        <v>0.117505199</v>
      </c>
      <c r="E2058" s="90">
        <f t="shared" si="375"/>
        <v>0.11407007999999999</v>
      </c>
      <c r="F2058" s="91">
        <f t="shared" si="376"/>
        <v>6.536720201E-2</v>
      </c>
      <c r="G2058" s="192">
        <v>0.18240720999999999</v>
      </c>
      <c r="H2058" s="161">
        <v>3.0785864999999999E-2</v>
      </c>
      <c r="I2058" s="161">
        <v>7.2049042999999993E-2</v>
      </c>
      <c r="J2058" s="161">
        <v>7.5370957000000002E-2</v>
      </c>
      <c r="K2058" s="161">
        <v>1.5494808000000001E-2</v>
      </c>
      <c r="L2058" s="161">
        <v>2.6639434E-2</v>
      </c>
      <c r="M2058" s="161">
        <v>1.1235172E-2</v>
      </c>
      <c r="N2058" s="161">
        <v>5.2172909000000003E-2</v>
      </c>
      <c r="O2058" s="161">
        <v>1.0706064E-2</v>
      </c>
      <c r="P2058" s="161">
        <v>0</v>
      </c>
      <c r="Q2058" s="161">
        <v>9.3647920999999996E-4</v>
      </c>
      <c r="R2058" s="161">
        <v>1.5517497999999999E-3</v>
      </c>
      <c r="T2058" s="89">
        <f t="shared" si="377"/>
        <v>1.5724759482758619</v>
      </c>
    </row>
    <row r="2059" spans="1:20">
      <c r="A2059" t="s">
        <v>30</v>
      </c>
      <c r="B2059" s="194" t="s">
        <v>4854</v>
      </c>
      <c r="C2059" s="87">
        <f t="shared" si="373"/>
        <v>7.6900207015999996E-4</v>
      </c>
      <c r="D2059" s="90">
        <f t="shared" si="374"/>
        <v>1.9864800799999999E-4</v>
      </c>
      <c r="E2059" s="90">
        <f t="shared" si="375"/>
        <v>2.2224340399999999E-4</v>
      </c>
      <c r="F2059" s="91">
        <f t="shared" si="376"/>
        <v>4.0481698159999994E-5</v>
      </c>
      <c r="G2059" s="192">
        <v>3.0762896000000002E-4</v>
      </c>
      <c r="H2059" s="161">
        <v>4.4406833E-5</v>
      </c>
      <c r="I2059" s="161">
        <v>1.6537472E-4</v>
      </c>
      <c r="J2059" s="161">
        <v>1.613431E-4</v>
      </c>
      <c r="K2059" s="161">
        <v>1.8760970999999999E-5</v>
      </c>
      <c r="L2059" s="161">
        <v>1.8543937000000002E-5</v>
      </c>
      <c r="M2059" s="161">
        <v>1.2461850999999999E-5</v>
      </c>
      <c r="N2059" s="161">
        <v>3.3789722E-5</v>
      </c>
      <c r="O2059" s="161">
        <v>4.7798773E-6</v>
      </c>
      <c r="P2059" s="161">
        <v>0</v>
      </c>
      <c r="Q2059" s="161">
        <v>4.2129636000000002E-7</v>
      </c>
      <c r="R2059" s="161">
        <v>1.4908024999999999E-6</v>
      </c>
      <c r="T2059" s="89">
        <f t="shared" si="377"/>
        <v>2.6519737931034481E-3</v>
      </c>
    </row>
    <row r="2060" spans="1:20">
      <c r="A2060" t="s">
        <v>30</v>
      </c>
      <c r="B2060" s="194" t="s">
        <v>4855</v>
      </c>
      <c r="C2060" s="87">
        <f t="shared" si="373"/>
        <v>2.1014000834000002E-3</v>
      </c>
      <c r="D2060" s="90">
        <f t="shared" si="374"/>
        <v>5.3316323300000006E-4</v>
      </c>
      <c r="E2060" s="90">
        <f t="shared" si="375"/>
        <v>5.8071941200000003E-4</v>
      </c>
      <c r="F2060" s="91">
        <f t="shared" si="376"/>
        <v>1.238021484E-4</v>
      </c>
      <c r="G2060" s="192">
        <v>8.6371528999999996E-4</v>
      </c>
      <c r="H2060" s="161">
        <v>1.1574504E-4</v>
      </c>
      <c r="I2060" s="161">
        <v>4.3461115E-4</v>
      </c>
      <c r="J2060" s="161">
        <v>4.1989767E-4</v>
      </c>
      <c r="K2060" s="161">
        <v>5.841884E-5</v>
      </c>
      <c r="L2060" s="161">
        <v>5.4846723000000001E-5</v>
      </c>
      <c r="M2060" s="161">
        <v>3.0363222000000001E-5</v>
      </c>
      <c r="N2060" s="161">
        <v>1.0714539000000001E-4</v>
      </c>
      <c r="O2060" s="161">
        <v>1.1472404E-5</v>
      </c>
      <c r="P2060" s="161">
        <v>0</v>
      </c>
      <c r="Q2060" s="161">
        <v>1.3122511E-6</v>
      </c>
      <c r="R2060" s="161">
        <v>3.8721033000000003E-6</v>
      </c>
      <c r="T2060" s="89">
        <f t="shared" si="377"/>
        <v>7.4458214655172402E-3</v>
      </c>
    </row>
    <row r="2061" spans="1:20">
      <c r="A2061" t="s">
        <v>30</v>
      </c>
      <c r="B2061" s="194" t="s">
        <v>4856</v>
      </c>
      <c r="C2061" s="87">
        <f t="shared" si="373"/>
        <v>3.7467987422999996E-4</v>
      </c>
      <c r="D2061" s="90">
        <f t="shared" si="374"/>
        <v>9.4474916999999985E-5</v>
      </c>
      <c r="E2061" s="90">
        <f t="shared" si="375"/>
        <v>9.17080535E-5</v>
      </c>
      <c r="F2061" s="91">
        <f t="shared" si="376"/>
        <v>4.5253873729999994E-5</v>
      </c>
      <c r="G2061" s="192">
        <v>1.4324303E-4</v>
      </c>
      <c r="H2061" s="161">
        <v>2.4533247999999999E-5</v>
      </c>
      <c r="I2061" s="161">
        <v>5.8356487000000001E-5</v>
      </c>
      <c r="J2061" s="161">
        <v>6.2435795999999998E-5</v>
      </c>
      <c r="K2061" s="161">
        <v>1.1926349E-5</v>
      </c>
      <c r="L2061" s="161">
        <v>2.0112771999999998E-5</v>
      </c>
      <c r="M2061" s="161">
        <v>8.8183185000000005E-6</v>
      </c>
      <c r="N2061" s="161">
        <v>4.0101171999999998E-5</v>
      </c>
      <c r="O2061" s="161">
        <v>3.4476143E-6</v>
      </c>
      <c r="P2061" s="161">
        <v>0</v>
      </c>
      <c r="Q2061" s="161">
        <v>7.3522507999999999E-7</v>
      </c>
      <c r="R2061" s="161">
        <v>9.6986235000000003E-7</v>
      </c>
      <c r="T2061" s="89">
        <f t="shared" si="377"/>
        <v>1.2348537068965517E-3</v>
      </c>
    </row>
    <row r="2062" spans="1:20">
      <c r="A2062" t="s">
        <v>30</v>
      </c>
      <c r="B2062" s="194" t="s">
        <v>4857</v>
      </c>
      <c r="C2062" s="87">
        <f t="shared" si="373"/>
        <v>1.654736916E-3</v>
      </c>
      <c r="D2062" s="90">
        <f t="shared" si="374"/>
        <v>4.1937328500000001E-4</v>
      </c>
      <c r="E2062" s="90">
        <f t="shared" si="375"/>
        <v>4.3576890299999998E-4</v>
      </c>
      <c r="F2062" s="91">
        <f t="shared" si="376"/>
        <v>1.3936137799999999E-4</v>
      </c>
      <c r="G2062" s="192">
        <v>6.6023334999999999E-4</v>
      </c>
      <c r="H2062" s="161">
        <v>9.6556190000000002E-5</v>
      </c>
      <c r="I2062" s="161">
        <v>3.1017653E-4</v>
      </c>
      <c r="J2062" s="161">
        <v>3.0927194E-4</v>
      </c>
      <c r="K2062" s="161">
        <v>4.9305916999999998E-5</v>
      </c>
      <c r="L2062" s="161">
        <v>6.0795428000000001E-5</v>
      </c>
      <c r="M2062" s="161">
        <v>2.9036182999999998E-5</v>
      </c>
      <c r="N2062" s="161">
        <v>1.2340520999999999E-4</v>
      </c>
      <c r="O2062" s="161">
        <v>1.1206778000000001E-5</v>
      </c>
      <c r="P2062" s="161">
        <v>0</v>
      </c>
      <c r="Q2062" s="161">
        <v>1.3449050999999999E-6</v>
      </c>
      <c r="R2062" s="161">
        <v>3.4044849E-6</v>
      </c>
      <c r="T2062" s="89">
        <f t="shared" si="377"/>
        <v>5.6916668103448274E-3</v>
      </c>
    </row>
    <row r="2063" spans="1:20">
      <c r="A2063" t="s">
        <v>30</v>
      </c>
      <c r="B2063" s="194" t="s">
        <v>4858</v>
      </c>
      <c r="C2063" s="87">
        <f t="shared" si="373"/>
        <v>2.0237278018E-3</v>
      </c>
      <c r="D2063" s="90">
        <f t="shared" si="374"/>
        <v>5.0841179799999991E-4</v>
      </c>
      <c r="E2063" s="90">
        <f t="shared" si="375"/>
        <v>5.1378700500000001E-4</v>
      </c>
      <c r="F2063" s="91">
        <f t="shared" si="376"/>
        <v>2.039457988E-4</v>
      </c>
      <c r="G2063" s="192">
        <v>7.975832E-4</v>
      </c>
      <c r="H2063" s="161">
        <v>1.2109618999999999E-4</v>
      </c>
      <c r="I2063" s="161">
        <v>3.5418755999999999E-4</v>
      </c>
      <c r="J2063" s="161">
        <v>3.5751895999999999E-4</v>
      </c>
      <c r="K2063" s="161">
        <v>6.3462077999999997E-5</v>
      </c>
      <c r="L2063" s="161">
        <v>8.7430759999999994E-5</v>
      </c>
      <c r="M2063" s="161">
        <v>3.8503254999999998E-5</v>
      </c>
      <c r="N2063" s="161">
        <v>1.8327926E-4</v>
      </c>
      <c r="O2063" s="161">
        <v>1.5041429000000001E-5</v>
      </c>
      <c r="P2063" s="161">
        <v>0</v>
      </c>
      <c r="Q2063" s="161">
        <v>1.3181288999999999E-6</v>
      </c>
      <c r="R2063" s="161">
        <v>4.3069809000000002E-6</v>
      </c>
      <c r="T2063" s="89">
        <f t="shared" si="377"/>
        <v>6.8757172413793097E-3</v>
      </c>
    </row>
    <row r="2064" spans="1:20">
      <c r="A2064" t="s">
        <v>30</v>
      </c>
      <c r="B2064" s="194" t="s">
        <v>4859</v>
      </c>
      <c r="C2064" s="87">
        <f t="shared" si="373"/>
        <v>8.0833763820000002E-4</v>
      </c>
      <c r="D2064" s="90">
        <f t="shared" si="374"/>
        <v>2.0776463599999999E-4</v>
      </c>
      <c r="E2064" s="90">
        <f t="shared" si="375"/>
        <v>2.1324490299999999E-4</v>
      </c>
      <c r="F2064" s="91">
        <f t="shared" si="376"/>
        <v>7.4447509199999996E-5</v>
      </c>
      <c r="G2064" s="192">
        <v>3.1288059E-4</v>
      </c>
      <c r="H2064" s="161">
        <v>4.8309970999999997E-5</v>
      </c>
      <c r="I2064" s="161">
        <v>1.4938562E-4</v>
      </c>
      <c r="J2064" s="161">
        <v>1.5038787999999999E-4</v>
      </c>
      <c r="K2064" s="161">
        <v>2.4068881000000001E-5</v>
      </c>
      <c r="L2064" s="161">
        <v>3.3307874999999998E-5</v>
      </c>
      <c r="M2064" s="161">
        <v>1.5549312E-5</v>
      </c>
      <c r="N2064" s="161">
        <v>6.5397688999999996E-5</v>
      </c>
      <c r="O2064" s="161">
        <v>6.0021703000000002E-6</v>
      </c>
      <c r="P2064" s="161">
        <v>0</v>
      </c>
      <c r="Q2064" s="161">
        <v>1.2320679000000001E-6</v>
      </c>
      <c r="R2064" s="161">
        <v>1.815582E-6</v>
      </c>
      <c r="T2064" s="89">
        <f t="shared" si="377"/>
        <v>2.6972464655172414E-3</v>
      </c>
    </row>
    <row r="2065" spans="1:20">
      <c r="A2065" t="s">
        <v>30</v>
      </c>
      <c r="B2065" s="194" t="s">
        <v>4860</v>
      </c>
      <c r="C2065" s="87">
        <f t="shared" si="373"/>
        <v>7.3011118669999995E-4</v>
      </c>
      <c r="D2065" s="90">
        <f t="shared" si="374"/>
        <v>1.8539678199999999E-4</v>
      </c>
      <c r="E2065" s="90">
        <f t="shared" si="375"/>
        <v>1.86201383E-4</v>
      </c>
      <c r="F2065" s="91">
        <f t="shared" si="376"/>
        <v>7.5503341700000013E-5</v>
      </c>
      <c r="G2065" s="192">
        <v>2.8300968000000002E-4</v>
      </c>
      <c r="H2065" s="161">
        <v>4.6451291999999998E-5</v>
      </c>
      <c r="I2065" s="161">
        <v>1.2388475999999999E-4</v>
      </c>
      <c r="J2065" s="161">
        <v>1.2972719E-4</v>
      </c>
      <c r="K2065" s="161">
        <v>2.1812743E-5</v>
      </c>
      <c r="L2065" s="161">
        <v>3.3856848999999998E-5</v>
      </c>
      <c r="M2065" s="161">
        <v>1.5865331E-5</v>
      </c>
      <c r="N2065" s="161">
        <v>6.6211652000000004E-5</v>
      </c>
      <c r="O2065" s="161">
        <v>6.1559848999999999E-6</v>
      </c>
      <c r="P2065" s="161">
        <v>0</v>
      </c>
      <c r="Q2065" s="161">
        <v>1.3414343000000001E-6</v>
      </c>
      <c r="R2065" s="161">
        <v>1.7942705000000001E-6</v>
      </c>
      <c r="T2065" s="89">
        <f t="shared" si="377"/>
        <v>2.4397386206896554E-3</v>
      </c>
    </row>
    <row r="2066" spans="1:20">
      <c r="A2066" t="s">
        <v>30</v>
      </c>
      <c r="B2066" s="194" t="s">
        <v>4861</v>
      </c>
      <c r="C2066" s="87">
        <f t="shared" si="373"/>
        <v>3.4804801005999999E-3</v>
      </c>
      <c r="D2066" s="90">
        <f t="shared" si="374"/>
        <v>8.8523113100000001E-4</v>
      </c>
      <c r="E2066" s="90">
        <f t="shared" si="375"/>
        <v>9.7204396299999996E-4</v>
      </c>
      <c r="F2066" s="91">
        <f t="shared" si="376"/>
        <v>1.9272360659999997E-4</v>
      </c>
      <c r="G2066" s="192">
        <v>1.4304814000000001E-3</v>
      </c>
      <c r="H2066" s="161">
        <v>1.9042819E-4</v>
      </c>
      <c r="I2066" s="161">
        <v>7.3256188000000002E-4</v>
      </c>
      <c r="J2066" s="161">
        <v>7.0494256E-4</v>
      </c>
      <c r="K2066" s="161">
        <v>9.5012241000000004E-5</v>
      </c>
      <c r="L2066" s="161">
        <v>8.5276329999999997E-5</v>
      </c>
      <c r="M2066" s="161">
        <v>4.9053893000000002E-5</v>
      </c>
      <c r="N2066" s="161">
        <v>1.6605708999999999E-4</v>
      </c>
      <c r="O2066" s="161">
        <v>1.8494204000000001E-5</v>
      </c>
      <c r="P2066" s="161">
        <v>0</v>
      </c>
      <c r="Q2066" s="161">
        <v>1.8809336E-6</v>
      </c>
      <c r="R2066" s="161">
        <v>6.2913789999999997E-6</v>
      </c>
      <c r="T2066" s="89">
        <f t="shared" si="377"/>
        <v>1.2331736206896551E-2</v>
      </c>
    </row>
    <row r="2067" spans="1:20">
      <c r="A2067" t="s">
        <v>30</v>
      </c>
      <c r="B2067" s="194" t="s">
        <v>4862</v>
      </c>
      <c r="C2067" s="87">
        <f t="shared" si="373"/>
        <v>8.3703166030000002E-4</v>
      </c>
      <c r="D2067" s="90">
        <f t="shared" si="374"/>
        <v>2.0803498400000001E-4</v>
      </c>
      <c r="E2067" s="90">
        <f t="shared" si="375"/>
        <v>1.9522974900000001E-4</v>
      </c>
      <c r="F2067" s="91">
        <f t="shared" si="376"/>
        <v>1.1594409730000001E-4</v>
      </c>
      <c r="G2067" s="192">
        <v>3.1782282999999998E-4</v>
      </c>
      <c r="H2067" s="161">
        <v>5.6134860999999997E-5</v>
      </c>
      <c r="I2067" s="161">
        <v>1.1822334000000001E-4</v>
      </c>
      <c r="J2067" s="161">
        <v>1.2982318999999999E-4</v>
      </c>
      <c r="K2067" s="161">
        <v>2.8036439000000001E-5</v>
      </c>
      <c r="L2067" s="161">
        <v>5.0175354999999998E-5</v>
      </c>
      <c r="M2067" s="161">
        <v>2.0871548E-5</v>
      </c>
      <c r="N2067" s="161">
        <v>1.0431683E-4</v>
      </c>
      <c r="O2067" s="161">
        <v>8.2558521000000003E-6</v>
      </c>
      <c r="P2067" s="161">
        <v>0</v>
      </c>
      <c r="Q2067" s="161">
        <v>1.1901932E-6</v>
      </c>
      <c r="R2067" s="161">
        <v>2.1812220000000002E-6</v>
      </c>
      <c r="T2067" s="89">
        <f t="shared" si="377"/>
        <v>2.7398519827586203E-3</v>
      </c>
    </row>
    <row r="2068" spans="1:20">
      <c r="A2068" t="s">
        <v>30</v>
      </c>
      <c r="B2068" s="194" t="s">
        <v>4863</v>
      </c>
      <c r="C2068" s="87">
        <f t="shared" si="373"/>
        <v>2.4354609853E-3</v>
      </c>
      <c r="D2068" s="90">
        <f t="shared" si="374"/>
        <v>6.2312728799999995E-4</v>
      </c>
      <c r="E2068" s="90">
        <f t="shared" si="375"/>
        <v>6.2378997600000003E-4</v>
      </c>
      <c r="F2068" s="91">
        <f t="shared" si="376"/>
        <v>2.3391189130000001E-4</v>
      </c>
      <c r="G2068" s="192">
        <v>9.5463182999999999E-4</v>
      </c>
      <c r="H2068" s="161">
        <v>1.4266933000000001E-4</v>
      </c>
      <c r="I2068" s="161">
        <v>4.3650397000000001E-4</v>
      </c>
      <c r="J2068" s="161">
        <v>4.4514495999999998E-4</v>
      </c>
      <c r="K2068" s="161">
        <v>7.7100147999999995E-5</v>
      </c>
      <c r="L2068" s="161">
        <v>1.0088218E-4</v>
      </c>
      <c r="M2068" s="161">
        <v>4.4616675999999997E-5</v>
      </c>
      <c r="N2068" s="161">
        <v>2.0966839E-4</v>
      </c>
      <c r="O2068" s="161">
        <v>1.7365976E-5</v>
      </c>
      <c r="P2068" s="161">
        <v>0</v>
      </c>
      <c r="Q2068" s="161">
        <v>1.7931377E-6</v>
      </c>
      <c r="R2068" s="161">
        <v>5.0843875999999999E-6</v>
      </c>
      <c r="T2068" s="89">
        <f t="shared" si="377"/>
        <v>8.2295847413793102E-3</v>
      </c>
    </row>
    <row r="2070" spans="1:20">
      <c r="B2070" s="196" t="s">
        <v>4864</v>
      </c>
    </row>
    <row r="2071" spans="1:20">
      <c r="A2071" t="s">
        <v>52</v>
      </c>
      <c r="B2071" s="194" t="s">
        <v>4865</v>
      </c>
      <c r="C2071" s="87">
        <f t="shared" ref="C2071:C2073" si="378">D2071+E2071+F2071+G2071</f>
        <v>0.22540256726999999</v>
      </c>
      <c r="D2071" s="90">
        <f t="shared" ref="D2071:D2073" si="379">J2071+K2071+L2071</f>
        <v>2.77107103E-2</v>
      </c>
      <c r="E2071" s="90">
        <f t="shared" ref="E2071:E2073" si="380">H2071+I2071+M2071</f>
        <v>4.8872995299999999E-2</v>
      </c>
      <c r="F2071" s="91">
        <f t="shared" ref="F2071:F2073" si="381">N2071+IF(O2071="x",0,O2071)+IF(P2071="x",0,P2071)+IF(Q2071="x",0,Q2071)+R2071</f>
        <v>4.4099101669999995E-2</v>
      </c>
      <c r="G2071" s="192">
        <v>0.10471976</v>
      </c>
      <c r="H2071" s="161">
        <v>2.0191642999999999E-2</v>
      </c>
      <c r="I2071" s="161">
        <v>2.1012441999999999E-2</v>
      </c>
      <c r="J2071" s="161">
        <v>1.1641380999999999E-2</v>
      </c>
      <c r="K2071" s="161">
        <v>3.6479453000000002E-3</v>
      </c>
      <c r="L2071" s="161">
        <v>1.2421384000000001E-2</v>
      </c>
      <c r="M2071" s="161">
        <v>7.6689102999999998E-3</v>
      </c>
      <c r="N2071" s="161">
        <v>3.8836402999999999E-3</v>
      </c>
      <c r="O2071" s="161">
        <v>3.5795294999999998E-2</v>
      </c>
      <c r="P2071" s="161">
        <v>0</v>
      </c>
      <c r="Q2071" s="161">
        <v>2.4797277000000002E-4</v>
      </c>
      <c r="R2071" s="161">
        <v>4.1721935999999996E-3</v>
      </c>
      <c r="T2071" s="89">
        <f t="shared" ref="T2071:T2073" si="382">G2071/0.116</f>
        <v>0.90275655172413782</v>
      </c>
    </row>
    <row r="2072" spans="1:20">
      <c r="A2072" t="s">
        <v>52</v>
      </c>
      <c r="B2072" s="194" t="s">
        <v>4866</v>
      </c>
      <c r="C2072" s="87">
        <f t="shared" si="378"/>
        <v>0.10866731037500001</v>
      </c>
      <c r="D2072" s="90">
        <f t="shared" si="379"/>
        <v>1.4729601599999999E-2</v>
      </c>
      <c r="E2072" s="90">
        <f t="shared" si="380"/>
        <v>2.0157615099999998E-2</v>
      </c>
      <c r="F2072" s="91">
        <f t="shared" si="381"/>
        <v>1.0620432674999999E-2</v>
      </c>
      <c r="G2072" s="192">
        <v>6.3159661000000006E-2</v>
      </c>
      <c r="H2072" s="161">
        <v>1.1124031E-2</v>
      </c>
      <c r="I2072" s="161">
        <v>6.9810074000000001E-3</v>
      </c>
      <c r="J2072" s="161">
        <v>6.7548640000000002E-3</v>
      </c>
      <c r="K2072" s="161">
        <v>2.5273539999999999E-3</v>
      </c>
      <c r="L2072" s="161">
        <v>5.4473836000000003E-3</v>
      </c>
      <c r="M2072" s="161">
        <v>2.0525767000000002E-3</v>
      </c>
      <c r="N2072" s="161">
        <v>1.8498178E-3</v>
      </c>
      <c r="O2072" s="161">
        <v>5.7452242999999998E-3</v>
      </c>
      <c r="P2072" s="161">
        <v>0</v>
      </c>
      <c r="Q2072" s="161">
        <v>5.4174174999999999E-5</v>
      </c>
      <c r="R2072" s="161">
        <v>2.9712164000000002E-3</v>
      </c>
      <c r="T2072" s="89">
        <f t="shared" si="382"/>
        <v>0.54447983620689655</v>
      </c>
    </row>
    <row r="2073" spans="1:20">
      <c r="A2073" t="s">
        <v>52</v>
      </c>
      <c r="B2073" s="194" t="s">
        <v>4867</v>
      </c>
      <c r="C2073" s="87">
        <f t="shared" si="378"/>
        <v>0.12372565223000001</v>
      </c>
      <c r="D2073" s="90">
        <f t="shared" si="379"/>
        <v>1.4801046200000001E-2</v>
      </c>
      <c r="E2073" s="90">
        <f t="shared" si="380"/>
        <v>2.5536414399999999E-2</v>
      </c>
      <c r="F2073" s="91">
        <f t="shared" si="381"/>
        <v>1.9829906629999998E-2</v>
      </c>
      <c r="G2073" s="192">
        <v>6.3558285000000006E-2</v>
      </c>
      <c r="H2073" s="161">
        <v>1.1928909999999999E-2</v>
      </c>
      <c r="I2073" s="161">
        <v>1.0121933E-2</v>
      </c>
      <c r="J2073" s="161">
        <v>7.0834647000000001E-3</v>
      </c>
      <c r="K2073" s="161">
        <v>2.4858795E-3</v>
      </c>
      <c r="L2073" s="161">
        <v>5.2317020000000004E-3</v>
      </c>
      <c r="M2073" s="161">
        <v>3.4855713999999999E-3</v>
      </c>
      <c r="N2073" s="161">
        <v>1.5211490000000001E-3</v>
      </c>
      <c r="O2073" s="161">
        <v>1.5883873E-2</v>
      </c>
      <c r="P2073" s="161">
        <v>0</v>
      </c>
      <c r="Q2073" s="161">
        <v>1.2098422999999999E-4</v>
      </c>
      <c r="R2073" s="161">
        <v>2.3039003999999999E-3</v>
      </c>
      <c r="T2073" s="89">
        <f t="shared" si="382"/>
        <v>0.54791624999999999</v>
      </c>
    </row>
    <row r="2075" spans="1:20">
      <c r="B2075" s="196" t="s">
        <v>4868</v>
      </c>
    </row>
    <row r="2076" spans="1:20">
      <c r="A2076" t="s">
        <v>4881</v>
      </c>
      <c r="B2076" s="194" t="s">
        <v>4869</v>
      </c>
      <c r="C2076" s="87">
        <f t="shared" ref="C2076:C2087" si="383">D2076+E2076+F2076+G2076</f>
        <v>2.4570053898299998E-5</v>
      </c>
      <c r="D2076" s="90">
        <f t="shared" ref="D2076:D2087" si="384">J2076+K2076+L2076</f>
        <v>3.6054130499999999E-6</v>
      </c>
      <c r="E2076" s="90">
        <f t="shared" ref="E2076:E2087" si="385">H2076+I2076+M2076</f>
        <v>5.6813514999999993E-6</v>
      </c>
      <c r="F2076" s="91">
        <f t="shared" ref="F2076:F2087" si="386">N2076+IF(O2076="x",0,O2076)+IF(P2076="x",0,P2076)+IF(Q2076="x",0,Q2076)+R2076</f>
        <v>1.8784023482999999E-6</v>
      </c>
      <c r="G2076" s="192">
        <v>1.3404887E-5</v>
      </c>
      <c r="H2076" s="161">
        <v>2.7147720999999998E-6</v>
      </c>
      <c r="I2076" s="161">
        <v>1.9433463999999999E-6</v>
      </c>
      <c r="J2076" s="161">
        <v>1.4600867E-6</v>
      </c>
      <c r="K2076" s="161">
        <v>1.2104281E-6</v>
      </c>
      <c r="L2076" s="161">
        <v>9.3489825000000004E-7</v>
      </c>
      <c r="M2076" s="161">
        <v>1.0232330000000001E-6</v>
      </c>
      <c r="N2076" s="161">
        <v>1.6238519000000001E-7</v>
      </c>
      <c r="O2076" s="161">
        <v>1.5674818000000001E-6</v>
      </c>
      <c r="P2076" s="161">
        <v>0</v>
      </c>
      <c r="Q2076" s="161">
        <v>8.3675282999999994E-9</v>
      </c>
      <c r="R2076" s="161">
        <v>1.4016783000000001E-7</v>
      </c>
      <c r="T2076" s="89">
        <f t="shared" ref="T2076:T2087" si="387">G2076/0.116</f>
        <v>1.1555937068965517E-4</v>
      </c>
    </row>
    <row r="2077" spans="1:20">
      <c r="A2077" t="s">
        <v>4881</v>
      </c>
      <c r="B2077" s="194" t="s">
        <v>4870</v>
      </c>
      <c r="C2077" s="87">
        <f t="shared" si="383"/>
        <v>8.6259816209999994E-6</v>
      </c>
      <c r="D2077" s="90">
        <f t="shared" si="384"/>
        <v>1.2657776799999999E-6</v>
      </c>
      <c r="E2077" s="90">
        <f t="shared" si="385"/>
        <v>1.9945920199999998E-6</v>
      </c>
      <c r="F2077" s="91">
        <f t="shared" si="386"/>
        <v>6.5946392099999999E-7</v>
      </c>
      <c r="G2077" s="192">
        <v>4.7061480000000002E-6</v>
      </c>
      <c r="H2077" s="161">
        <v>9.5309411999999998E-7</v>
      </c>
      <c r="I2077" s="161">
        <v>6.8226428999999997E-7</v>
      </c>
      <c r="J2077" s="161">
        <v>5.1260288999999997E-7</v>
      </c>
      <c r="K2077" s="161">
        <v>4.2495349000000001E-7</v>
      </c>
      <c r="L2077" s="161">
        <v>3.2822130000000001E-7</v>
      </c>
      <c r="M2077" s="161">
        <v>3.5923360999999999E-7</v>
      </c>
      <c r="N2077" s="161">
        <v>5.7009709999999999E-8</v>
      </c>
      <c r="O2077" s="161">
        <v>5.5030685999999995E-7</v>
      </c>
      <c r="P2077" s="161">
        <v>0</v>
      </c>
      <c r="Q2077" s="161">
        <v>2.937647E-9</v>
      </c>
      <c r="R2077" s="161">
        <v>4.9209704E-8</v>
      </c>
      <c r="T2077" s="89">
        <f t="shared" si="387"/>
        <v>4.0570241379310345E-5</v>
      </c>
    </row>
    <row r="2078" spans="1:20">
      <c r="A2078" t="s">
        <v>4120</v>
      </c>
      <c r="B2078" s="194" t="s">
        <v>4871</v>
      </c>
      <c r="C2078" s="87">
        <f t="shared" si="383"/>
        <v>7.7468763141999991E-2</v>
      </c>
      <c r="D2078" s="90">
        <f t="shared" si="384"/>
        <v>1.1905419699999999E-2</v>
      </c>
      <c r="E2078" s="90">
        <f t="shared" si="385"/>
        <v>1.7298197800000002E-2</v>
      </c>
      <c r="F2078" s="91">
        <f t="shared" si="386"/>
        <v>8.0480566419999996E-3</v>
      </c>
      <c r="G2078" s="192">
        <v>4.0217088999999998E-2</v>
      </c>
      <c r="H2078" s="161">
        <v>8.1536938999999999E-3</v>
      </c>
      <c r="I2078" s="161">
        <v>5.8964784000000003E-3</v>
      </c>
      <c r="J2078" s="161">
        <v>4.4775626000000002E-3</v>
      </c>
      <c r="K2078" s="161">
        <v>3.6995327E-3</v>
      </c>
      <c r="L2078" s="161">
        <v>3.7283244E-3</v>
      </c>
      <c r="M2078" s="161">
        <v>3.2480255E-3</v>
      </c>
      <c r="N2078" s="161">
        <v>2.9735412999999998E-3</v>
      </c>
      <c r="O2078" s="161">
        <v>4.6251838E-3</v>
      </c>
      <c r="P2078" s="161">
        <v>0</v>
      </c>
      <c r="Q2078" s="161">
        <v>2.8032202000000001E-5</v>
      </c>
      <c r="R2078" s="161">
        <v>4.2129933999999998E-4</v>
      </c>
      <c r="T2078" s="89">
        <f t="shared" si="387"/>
        <v>0.34669904310344823</v>
      </c>
    </row>
    <row r="2079" spans="1:20">
      <c r="A2079" t="s">
        <v>4120</v>
      </c>
      <c r="B2079" s="194" t="s">
        <v>4872</v>
      </c>
      <c r="C2079" s="87">
        <f t="shared" si="383"/>
        <v>2.4750025379399999E-2</v>
      </c>
      <c r="D2079" s="90">
        <f t="shared" si="384"/>
        <v>3.0622669600000002E-3</v>
      </c>
      <c r="E2079" s="90">
        <f t="shared" si="385"/>
        <v>2.2241542199999999E-3</v>
      </c>
      <c r="F2079" s="91">
        <f t="shared" si="386"/>
        <v>2.6602101994000001E-3</v>
      </c>
      <c r="G2079" s="192">
        <v>1.6803393999999999E-2</v>
      </c>
      <c r="H2079" s="161">
        <v>9.2738851000000004E-4</v>
      </c>
      <c r="I2079" s="161">
        <v>9.8369183999999998E-4</v>
      </c>
      <c r="J2079" s="161">
        <v>9.1588026000000004E-4</v>
      </c>
      <c r="K2079" s="161">
        <v>1.0687031000000001E-3</v>
      </c>
      <c r="L2079" s="161">
        <v>1.0776836000000001E-3</v>
      </c>
      <c r="M2079" s="161">
        <v>3.1307387000000002E-4</v>
      </c>
      <c r="N2079" s="161">
        <v>2.5077697000000002E-3</v>
      </c>
      <c r="O2079" s="161">
        <v>1.2915488000000001E-4</v>
      </c>
      <c r="P2079" s="161">
        <v>0</v>
      </c>
      <c r="Q2079" s="161">
        <v>4.0315103999999999E-6</v>
      </c>
      <c r="R2079" s="161">
        <v>1.9254109E-5</v>
      </c>
      <c r="T2079" s="89">
        <f t="shared" si="387"/>
        <v>0.14485684482758621</v>
      </c>
    </row>
    <row r="2080" spans="1:20">
      <c r="A2080" t="s">
        <v>4120</v>
      </c>
      <c r="B2080" s="194" t="s">
        <v>4873</v>
      </c>
      <c r="C2080" s="87">
        <f t="shared" si="383"/>
        <v>3.0609651461999999E-2</v>
      </c>
      <c r="D2080" s="90">
        <f t="shared" si="384"/>
        <v>2.8391429799999998E-3</v>
      </c>
      <c r="E2080" s="90">
        <f t="shared" si="385"/>
        <v>2.7198381900000001E-3</v>
      </c>
      <c r="F2080" s="91">
        <f t="shared" si="386"/>
        <v>3.001097292E-3</v>
      </c>
      <c r="G2080" s="192">
        <v>2.2049572999999999E-2</v>
      </c>
      <c r="H2080" s="161">
        <v>1.1845769E-3</v>
      </c>
      <c r="I2080" s="161">
        <v>8.9483032000000002E-4</v>
      </c>
      <c r="J2080" s="161">
        <v>1.1545245E-3</v>
      </c>
      <c r="K2080" s="161">
        <v>3.1141707999999998E-4</v>
      </c>
      <c r="L2080" s="161">
        <v>1.3732014E-3</v>
      </c>
      <c r="M2080" s="161">
        <v>6.4043097000000002E-4</v>
      </c>
      <c r="N2080" s="161">
        <v>2.6859235E-3</v>
      </c>
      <c r="O2080" s="161">
        <v>2.8082009E-4</v>
      </c>
      <c r="P2080" s="161">
        <v>0</v>
      </c>
      <c r="Q2080" s="161">
        <v>5.2522460000000003E-6</v>
      </c>
      <c r="R2080" s="161">
        <v>2.9101455999999999E-5</v>
      </c>
      <c r="T2080" s="89">
        <f t="shared" si="387"/>
        <v>0.19008252586206895</v>
      </c>
    </row>
    <row r="2081" spans="1:20">
      <c r="A2081" t="s">
        <v>4120</v>
      </c>
      <c r="B2081" s="194" t="s">
        <v>4874</v>
      </c>
      <c r="C2081" s="87">
        <f t="shared" si="383"/>
        <v>3.1255660086999995E-2</v>
      </c>
      <c r="D2081" s="90">
        <f t="shared" si="384"/>
        <v>5.3717208999999998E-3</v>
      </c>
      <c r="E2081" s="90">
        <f t="shared" si="385"/>
        <v>5.9712272E-3</v>
      </c>
      <c r="F2081" s="91">
        <f t="shared" si="386"/>
        <v>6.6993039870000002E-3</v>
      </c>
      <c r="G2081" s="192">
        <v>1.3213407999999999E-2</v>
      </c>
      <c r="H2081" s="161">
        <v>2.6857000000000001E-3</v>
      </c>
      <c r="I2081" s="161">
        <v>2.0115077999999999E-3</v>
      </c>
      <c r="J2081" s="161">
        <v>1.5948939999999999E-3</v>
      </c>
      <c r="K2081" s="161">
        <v>1.3149036000000001E-3</v>
      </c>
      <c r="L2081" s="161">
        <v>2.4619233000000001E-3</v>
      </c>
      <c r="M2081" s="161">
        <v>1.2740194000000001E-3</v>
      </c>
      <c r="N2081" s="161">
        <v>5.1296231000000003E-3</v>
      </c>
      <c r="O2081" s="161">
        <v>1.4175822E-3</v>
      </c>
      <c r="P2081" s="161">
        <v>0</v>
      </c>
      <c r="Q2081" s="161">
        <v>1.3239287E-5</v>
      </c>
      <c r="R2081" s="161">
        <v>1.3885939999999999E-4</v>
      </c>
      <c r="T2081" s="89">
        <f t="shared" si="387"/>
        <v>0.1139086896551724</v>
      </c>
    </row>
    <row r="2082" spans="1:20">
      <c r="A2082" t="s">
        <v>4120</v>
      </c>
      <c r="B2082" s="194" t="s">
        <v>4875</v>
      </c>
      <c r="C2082" s="87">
        <f t="shared" si="383"/>
        <v>1.73395717537E-2</v>
      </c>
      <c r="D2082" s="90">
        <f t="shared" si="384"/>
        <v>3.0374067000000001E-3</v>
      </c>
      <c r="E2082" s="90">
        <f t="shared" si="385"/>
        <v>1.9921538400000001E-3</v>
      </c>
      <c r="F2082" s="91">
        <f t="shared" si="386"/>
        <v>5.2770819137000005E-3</v>
      </c>
      <c r="G2082" s="192">
        <v>7.0329292999999999E-3</v>
      </c>
      <c r="H2082" s="161">
        <v>7.7818265999999995E-4</v>
      </c>
      <c r="I2082" s="161">
        <v>7.1468669999999999E-4</v>
      </c>
      <c r="J2082" s="161">
        <v>6.5472190000000002E-4</v>
      </c>
      <c r="K2082" s="161">
        <v>6.2044729999999998E-4</v>
      </c>
      <c r="L2082" s="161">
        <v>1.7622375E-3</v>
      </c>
      <c r="M2082" s="161">
        <v>4.9928448000000005E-4</v>
      </c>
      <c r="N2082" s="161">
        <v>5.006674E-3</v>
      </c>
      <c r="O2082" s="161">
        <v>2.3077195E-4</v>
      </c>
      <c r="P2082" s="161">
        <v>0</v>
      </c>
      <c r="Q2082" s="161">
        <v>6.9038597E-6</v>
      </c>
      <c r="R2082" s="161">
        <v>3.2732104000000002E-5</v>
      </c>
      <c r="T2082" s="89">
        <f t="shared" si="387"/>
        <v>6.0628700862068959E-2</v>
      </c>
    </row>
    <row r="2083" spans="1:20">
      <c r="A2083" t="s">
        <v>4120</v>
      </c>
      <c r="B2083" s="194" t="s">
        <v>4876</v>
      </c>
      <c r="C2083" s="87">
        <f t="shared" si="383"/>
        <v>1.8886328879500001E-2</v>
      </c>
      <c r="D2083" s="90">
        <f t="shared" si="384"/>
        <v>2.9785089999999998E-3</v>
      </c>
      <c r="E2083" s="90">
        <f t="shared" si="385"/>
        <v>2.1229987999999999E-3</v>
      </c>
      <c r="F2083" s="91">
        <f t="shared" si="386"/>
        <v>5.3670653794999999E-3</v>
      </c>
      <c r="G2083" s="192">
        <v>8.4177556999999997E-3</v>
      </c>
      <c r="H2083" s="161">
        <v>8.4607230000000001E-4</v>
      </c>
      <c r="I2083" s="161">
        <v>6.9123005000000005E-4</v>
      </c>
      <c r="J2083" s="161">
        <v>7.1771647000000004E-4</v>
      </c>
      <c r="K2083" s="161">
        <v>4.2054762999999999E-4</v>
      </c>
      <c r="L2083" s="161">
        <v>1.8402449000000001E-3</v>
      </c>
      <c r="M2083" s="161">
        <v>5.8569644999999996E-4</v>
      </c>
      <c r="N2083" s="161">
        <v>5.0537009999999999E-3</v>
      </c>
      <c r="O2083" s="161">
        <v>2.7080679E-4</v>
      </c>
      <c r="P2083" s="161">
        <v>0</v>
      </c>
      <c r="Q2083" s="161">
        <v>7.2260955000000003E-6</v>
      </c>
      <c r="R2083" s="161">
        <v>3.5331494000000002E-5</v>
      </c>
      <c r="T2083" s="89">
        <f t="shared" si="387"/>
        <v>7.2566859482758608E-2</v>
      </c>
    </row>
    <row r="2084" spans="1:20">
      <c r="A2084" t="s">
        <v>4881</v>
      </c>
      <c r="B2084" s="194" t="s">
        <v>4877</v>
      </c>
      <c r="C2084" s="87">
        <f t="shared" si="383"/>
        <v>6.0785300379000002E-5</v>
      </c>
      <c r="D2084" s="90">
        <f t="shared" si="384"/>
        <v>8.9191486999999999E-6</v>
      </c>
      <c r="E2084" s="90">
        <f t="shared" si="385"/>
        <v>1.40551681E-5</v>
      </c>
      <c r="F2084" s="91">
        <f t="shared" si="386"/>
        <v>4.6523915789999998E-6</v>
      </c>
      <c r="G2084" s="192">
        <v>3.3158592000000003E-5</v>
      </c>
      <c r="H2084" s="161">
        <v>6.7153564000000003E-6</v>
      </c>
      <c r="I2084" s="161">
        <v>4.8080356999999999E-6</v>
      </c>
      <c r="J2084" s="161">
        <v>3.6119539E-6</v>
      </c>
      <c r="K2084" s="161">
        <v>2.9941918999999999E-6</v>
      </c>
      <c r="L2084" s="161">
        <v>2.3130029000000001E-6</v>
      </c>
      <c r="M2084" s="161">
        <v>2.5317759999999998E-6</v>
      </c>
      <c r="N2084" s="161">
        <v>4.0772241999999999E-7</v>
      </c>
      <c r="O2084" s="161">
        <v>3.8772365999999997E-6</v>
      </c>
      <c r="P2084" s="161">
        <v>0</v>
      </c>
      <c r="Q2084" s="161">
        <v>2.0701549000000001E-8</v>
      </c>
      <c r="R2084" s="161">
        <v>3.4673100999999999E-7</v>
      </c>
      <c r="T2084" s="89">
        <f t="shared" si="387"/>
        <v>2.8584993103448277E-4</v>
      </c>
    </row>
    <row r="2085" spans="1:20">
      <c r="A2085" t="s">
        <v>4120</v>
      </c>
      <c r="B2085" s="194" t="s">
        <v>4878</v>
      </c>
      <c r="C2085" s="87">
        <f t="shared" si="383"/>
        <v>0.13349546174999999</v>
      </c>
      <c r="D2085" s="90">
        <f t="shared" si="384"/>
        <v>2.0187728299999999E-2</v>
      </c>
      <c r="E2085" s="90">
        <f t="shared" si="385"/>
        <v>3.0182342399999999E-2</v>
      </c>
      <c r="F2085" s="91">
        <f t="shared" si="386"/>
        <v>1.4883482050000002E-2</v>
      </c>
      <c r="G2085" s="192">
        <v>6.8241909000000003E-2</v>
      </c>
      <c r="H2085" s="161">
        <v>1.3791640000000001E-2</v>
      </c>
      <c r="I2085" s="161">
        <v>1.0560659E-2</v>
      </c>
      <c r="J2085" s="161">
        <v>7.7339710999999997E-3</v>
      </c>
      <c r="K2085" s="161">
        <v>6.2417999999999996E-3</v>
      </c>
      <c r="L2085" s="161">
        <v>6.2119571999999998E-3</v>
      </c>
      <c r="M2085" s="161">
        <v>5.8300434000000002E-3</v>
      </c>
      <c r="N2085" s="161">
        <v>6.2761643000000004E-3</v>
      </c>
      <c r="O2085" s="161">
        <v>7.8375829000000008E-3</v>
      </c>
      <c r="P2085" s="161">
        <v>0</v>
      </c>
      <c r="Q2085" s="161">
        <v>4.6961659999999999E-5</v>
      </c>
      <c r="R2085" s="161">
        <v>7.2277319000000001E-4</v>
      </c>
      <c r="T2085" s="89">
        <f t="shared" si="387"/>
        <v>0.58829231896551726</v>
      </c>
    </row>
    <row r="2086" spans="1:20">
      <c r="A2086" t="s">
        <v>4120</v>
      </c>
      <c r="B2086" s="194" t="s">
        <v>4879</v>
      </c>
      <c r="C2086" s="87">
        <f t="shared" si="383"/>
        <v>3.7491749687999995E-2</v>
      </c>
      <c r="D2086" s="90">
        <f t="shared" si="384"/>
        <v>5.6498426999999993E-3</v>
      </c>
      <c r="E2086" s="90">
        <f t="shared" si="385"/>
        <v>8.499311800000001E-3</v>
      </c>
      <c r="F2086" s="91">
        <f t="shared" si="386"/>
        <v>4.0251511880000004E-3</v>
      </c>
      <c r="G2086" s="192">
        <v>1.9317444E-2</v>
      </c>
      <c r="H2086" s="161">
        <v>3.9050580999999999E-3</v>
      </c>
      <c r="I2086" s="161">
        <v>2.9658607000000001E-3</v>
      </c>
      <c r="J2086" s="161">
        <v>2.1786482000000001E-3</v>
      </c>
      <c r="K2086" s="161">
        <v>1.7640689E-3</v>
      </c>
      <c r="L2086" s="161">
        <v>1.7071256000000001E-3</v>
      </c>
      <c r="M2086" s="161">
        <v>1.6283929999999999E-3</v>
      </c>
      <c r="N2086" s="161">
        <v>1.5841080999999999E-3</v>
      </c>
      <c r="O2086" s="161">
        <v>2.2236311999999999E-3</v>
      </c>
      <c r="P2086" s="161">
        <v>0</v>
      </c>
      <c r="Q2086" s="161">
        <v>1.3139417999999999E-5</v>
      </c>
      <c r="R2086" s="161">
        <v>2.0427246999999999E-4</v>
      </c>
      <c r="T2086" s="89">
        <f t="shared" si="387"/>
        <v>0.1665296896551724</v>
      </c>
    </row>
    <row r="2087" spans="1:20">
      <c r="A2087" t="s">
        <v>4120</v>
      </c>
      <c r="B2087" s="194" t="s">
        <v>4880</v>
      </c>
      <c r="C2087" s="87">
        <f t="shared" si="383"/>
        <v>3.0016166280999998E-2</v>
      </c>
      <c r="D2087" s="90">
        <f t="shared" si="384"/>
        <v>4.9422193999999996E-3</v>
      </c>
      <c r="E2087" s="90">
        <f t="shared" si="385"/>
        <v>6.3256992999999994E-3</v>
      </c>
      <c r="F2087" s="91">
        <f t="shared" si="386"/>
        <v>4.4202635809999996E-3</v>
      </c>
      <c r="G2087" s="192">
        <v>1.4327984E-2</v>
      </c>
      <c r="H2087" s="161">
        <v>2.9106047E-3</v>
      </c>
      <c r="I2087" s="161">
        <v>2.1432577999999998E-3</v>
      </c>
      <c r="J2087" s="161">
        <v>1.6576703999999999E-3</v>
      </c>
      <c r="K2087" s="161">
        <v>1.3618107E-3</v>
      </c>
      <c r="L2087" s="161">
        <v>1.9227382999999999E-3</v>
      </c>
      <c r="M2087" s="161">
        <v>1.2718368E-3</v>
      </c>
      <c r="N2087" s="161">
        <v>2.6599238000000001E-3</v>
      </c>
      <c r="O2087" s="161">
        <v>1.5978773E-3</v>
      </c>
      <c r="P2087" s="161">
        <v>0</v>
      </c>
      <c r="Q2087" s="161">
        <v>1.1871840999999999E-5</v>
      </c>
      <c r="R2087" s="161">
        <v>1.5059064E-4</v>
      </c>
      <c r="T2087" s="89">
        <f t="shared" si="387"/>
        <v>0.12351710344827586</v>
      </c>
    </row>
    <row r="2089" spans="1:20">
      <c r="B2089" s="196" t="s">
        <v>4882</v>
      </c>
    </row>
    <row r="2090" spans="1:20">
      <c r="A2090" t="s">
        <v>52</v>
      </c>
      <c r="B2090" s="194" t="s">
        <v>4883</v>
      </c>
      <c r="C2090" s="87">
        <f t="shared" ref="C2090:C2153" si="388">D2090+E2090+F2090+G2090</f>
        <v>2.0624434120399999</v>
      </c>
      <c r="D2090" s="90">
        <f t="shared" ref="D2090:D2153" si="389">J2090+K2090+L2090</f>
        <v>0.48547410700000004</v>
      </c>
      <c r="E2090" s="90">
        <f t="shared" ref="E2090:E2153" si="390">H2090+I2090+M2090</f>
        <v>0.33551017900000002</v>
      </c>
      <c r="F2090" s="91">
        <f t="shared" ref="F2090:F2153" si="391">N2090+IF(O2090="x",0,O2090)+IF(P2090="x",0,P2090)+IF(Q2090="x",0,Q2090)+R2090</f>
        <v>0.51493131603999998</v>
      </c>
      <c r="G2090" s="192">
        <v>0.72652781</v>
      </c>
      <c r="H2090" s="161">
        <v>0.16298329</v>
      </c>
      <c r="I2090" s="161">
        <v>9.8640511E-2</v>
      </c>
      <c r="J2090" s="161">
        <v>0.18233097000000001</v>
      </c>
      <c r="K2090" s="161">
        <v>9.0095457000000004E-2</v>
      </c>
      <c r="L2090" s="161">
        <v>0.21304767999999999</v>
      </c>
      <c r="M2090" s="161">
        <v>7.3886378000000003E-2</v>
      </c>
      <c r="N2090" s="161">
        <v>0.47748750000000001</v>
      </c>
      <c r="O2090" s="161">
        <v>3.0272437999999999E-2</v>
      </c>
      <c r="P2090" s="161">
        <v>0</v>
      </c>
      <c r="Q2090" s="161">
        <v>6.7647933999999996E-4</v>
      </c>
      <c r="R2090" s="161">
        <v>6.4948986999999996E-3</v>
      </c>
      <c r="T2090" s="89">
        <f t="shared" ref="T2090:T2153" si="392">G2090/0.116</f>
        <v>6.2631707758620685</v>
      </c>
    </row>
    <row r="2091" spans="1:20">
      <c r="A2091" t="s">
        <v>52</v>
      </c>
      <c r="B2091" s="194" t="s">
        <v>4884</v>
      </c>
      <c r="C2091" s="87">
        <f t="shared" si="388"/>
        <v>1.6952607361099998</v>
      </c>
      <c r="D2091" s="90">
        <f t="shared" si="389"/>
        <v>0.41059702200000003</v>
      </c>
      <c r="E2091" s="90">
        <f t="shared" si="390"/>
        <v>0.29063808099999999</v>
      </c>
      <c r="F2091" s="91">
        <f t="shared" si="391"/>
        <v>0.36241853311</v>
      </c>
      <c r="G2091" s="192">
        <v>0.63160709999999998</v>
      </c>
      <c r="H2091" s="161">
        <v>0.14040357000000001</v>
      </c>
      <c r="I2091" s="161">
        <v>8.6816592999999997E-2</v>
      </c>
      <c r="J2091" s="161">
        <v>0.15841326999999999</v>
      </c>
      <c r="K2091" s="161">
        <v>7.6732882000000002E-2</v>
      </c>
      <c r="L2091" s="161">
        <v>0.17545087000000001</v>
      </c>
      <c r="M2091" s="161">
        <v>6.3417918000000004E-2</v>
      </c>
      <c r="N2091" s="161">
        <v>0.32833467999999999</v>
      </c>
      <c r="O2091" s="161">
        <v>2.7454868E-2</v>
      </c>
      <c r="P2091" s="161">
        <v>0</v>
      </c>
      <c r="Q2091" s="161">
        <v>6.2335101000000003E-4</v>
      </c>
      <c r="R2091" s="161">
        <v>6.0056340999999997E-3</v>
      </c>
      <c r="T2091" s="89">
        <f t="shared" si="392"/>
        <v>5.4448887931034475</v>
      </c>
    </row>
    <row r="2092" spans="1:20">
      <c r="A2092" t="s">
        <v>30</v>
      </c>
      <c r="B2092" s="194" t="s">
        <v>4885</v>
      </c>
      <c r="C2092" s="87">
        <f t="shared" si="388"/>
        <v>3.6430007150000006E-4</v>
      </c>
      <c r="D2092" s="90">
        <f t="shared" si="389"/>
        <v>9.2875127000000002E-5</v>
      </c>
      <c r="E2092" s="90">
        <f t="shared" si="390"/>
        <v>9.4534640000000004E-5</v>
      </c>
      <c r="F2092" s="91">
        <f t="shared" si="391"/>
        <v>3.4662464500000002E-5</v>
      </c>
      <c r="G2092" s="192">
        <v>1.4222784000000001E-4</v>
      </c>
      <c r="H2092" s="161">
        <v>2.3989597999999999E-5</v>
      </c>
      <c r="I2092" s="161">
        <v>6.2220554000000006E-5</v>
      </c>
      <c r="J2092" s="161">
        <v>6.5975452000000001E-5</v>
      </c>
      <c r="K2092" s="161">
        <v>1.036229E-5</v>
      </c>
      <c r="L2092" s="161">
        <v>1.6537385000000001E-5</v>
      </c>
      <c r="M2092" s="161">
        <v>8.3244880000000002E-6</v>
      </c>
      <c r="N2092" s="161">
        <v>2.9873594000000002E-5</v>
      </c>
      <c r="O2092" s="161">
        <v>3.4238478999999998E-6</v>
      </c>
      <c r="P2092" s="161">
        <v>0</v>
      </c>
      <c r="Q2092" s="161">
        <v>4.4742147999999999E-7</v>
      </c>
      <c r="R2092" s="161">
        <v>9.1760112000000005E-7</v>
      </c>
      <c r="T2092" s="89">
        <f t="shared" si="392"/>
        <v>1.2261020689655173E-3</v>
      </c>
    </row>
    <row r="2093" spans="1:20">
      <c r="A2093" t="s">
        <v>52</v>
      </c>
      <c r="B2093" s="194" t="s">
        <v>4886</v>
      </c>
      <c r="C2093" s="87">
        <f t="shared" si="388"/>
        <v>0</v>
      </c>
      <c r="D2093" s="90">
        <f t="shared" si="389"/>
        <v>0</v>
      </c>
      <c r="E2093" s="90">
        <f t="shared" si="390"/>
        <v>0</v>
      </c>
      <c r="F2093" s="91">
        <f t="shared" si="391"/>
        <v>0</v>
      </c>
      <c r="G2093" s="192">
        <v>0</v>
      </c>
      <c r="H2093" s="161">
        <v>0</v>
      </c>
      <c r="I2093" s="161">
        <v>0</v>
      </c>
      <c r="J2093" s="161">
        <v>0</v>
      </c>
      <c r="K2093" s="161">
        <v>0</v>
      </c>
      <c r="L2093" s="161">
        <v>0</v>
      </c>
      <c r="M2093" s="161">
        <v>0</v>
      </c>
      <c r="N2093" s="161">
        <v>0</v>
      </c>
      <c r="O2093" s="161">
        <v>0</v>
      </c>
      <c r="P2093" s="161">
        <v>0</v>
      </c>
      <c r="Q2093" s="161">
        <v>0</v>
      </c>
      <c r="R2093" s="161">
        <v>0</v>
      </c>
      <c r="T2093" s="89">
        <f t="shared" si="392"/>
        <v>0</v>
      </c>
    </row>
    <row r="2094" spans="1:20">
      <c r="A2094" t="s">
        <v>4120</v>
      </c>
      <c r="B2094" s="194" t="s">
        <v>4887</v>
      </c>
      <c r="C2094" s="87">
        <f t="shared" si="388"/>
        <v>0.12384746669</v>
      </c>
      <c r="D2094" s="90">
        <f t="shared" si="389"/>
        <v>3.1444072300000001E-2</v>
      </c>
      <c r="E2094" s="90">
        <f t="shared" si="390"/>
        <v>3.3893111499999996E-2</v>
      </c>
      <c r="F2094" s="91">
        <f t="shared" si="391"/>
        <v>7.9853818900000005E-3</v>
      </c>
      <c r="G2094" s="192">
        <v>5.0524900999999997E-2</v>
      </c>
      <c r="H2094" s="161">
        <v>7.5036579000000003E-3</v>
      </c>
      <c r="I2094" s="161">
        <v>2.4150899E-2</v>
      </c>
      <c r="J2094" s="161">
        <v>2.4337105000000001E-2</v>
      </c>
      <c r="K2094" s="161">
        <v>3.3067703999999998E-3</v>
      </c>
      <c r="L2094" s="161">
        <v>3.8001968999999999E-3</v>
      </c>
      <c r="M2094" s="161">
        <v>2.2385546E-3</v>
      </c>
      <c r="N2094" s="161">
        <v>6.6611871000000003E-3</v>
      </c>
      <c r="O2094" s="161">
        <v>9.0854860999999996E-4</v>
      </c>
      <c r="P2094" s="161">
        <v>0</v>
      </c>
      <c r="Q2094" s="161">
        <v>1.4452644E-4</v>
      </c>
      <c r="R2094" s="161">
        <v>2.7111973999999997E-4</v>
      </c>
      <c r="T2094" s="89">
        <f t="shared" si="392"/>
        <v>0.43555949137931027</v>
      </c>
    </row>
    <row r="2095" spans="1:20">
      <c r="A2095" t="s">
        <v>52</v>
      </c>
      <c r="B2095" s="194" t="s">
        <v>4888</v>
      </c>
      <c r="C2095" s="87">
        <f t="shared" si="388"/>
        <v>16.202083998289996</v>
      </c>
      <c r="D2095" s="90">
        <f t="shared" si="389"/>
        <v>2.4716323030000003</v>
      </c>
      <c r="E2095" s="90">
        <f t="shared" si="390"/>
        <v>13.087052498999999</v>
      </c>
      <c r="F2095" s="91">
        <f t="shared" si="391"/>
        <v>9.8960906289999997E-2</v>
      </c>
      <c r="G2095" s="192">
        <v>0.54443828999999999</v>
      </c>
      <c r="H2095" s="161">
        <v>8.8031498999999999E-2</v>
      </c>
      <c r="I2095" s="161">
        <v>3.2355474000000002</v>
      </c>
      <c r="J2095" s="161">
        <v>2.1750405000000002</v>
      </c>
      <c r="K2095" s="161">
        <v>0.23354558</v>
      </c>
      <c r="L2095" s="161">
        <v>6.3046222999999998E-2</v>
      </c>
      <c r="M2095" s="161">
        <v>9.7634735999999993</v>
      </c>
      <c r="N2095" s="161">
        <v>8.1808457000000001E-2</v>
      </c>
      <c r="O2095" s="161">
        <v>8.9451957000000002E-3</v>
      </c>
      <c r="P2095" s="161">
        <v>0</v>
      </c>
      <c r="Q2095" s="161">
        <v>7.2411849000000004E-4</v>
      </c>
      <c r="R2095" s="161">
        <v>7.4831350999999997E-3</v>
      </c>
      <c r="T2095" s="89">
        <f t="shared" si="392"/>
        <v>4.6934335344827582</v>
      </c>
    </row>
    <row r="2096" spans="1:20">
      <c r="A2096" t="s">
        <v>52</v>
      </c>
      <c r="B2096" s="194" t="s">
        <v>4889</v>
      </c>
      <c r="C2096" s="87">
        <f t="shared" si="388"/>
        <v>0.30470766499999996</v>
      </c>
      <c r="D2096" s="90">
        <f t="shared" si="389"/>
        <v>4.4584875099999997E-2</v>
      </c>
      <c r="E2096" s="90">
        <f t="shared" si="390"/>
        <v>6.9884396999999987E-2</v>
      </c>
      <c r="F2096" s="91">
        <f t="shared" si="391"/>
        <v>3.2019272899999993E-2</v>
      </c>
      <c r="G2096" s="192">
        <v>0.15821911999999999</v>
      </c>
      <c r="H2096" s="161">
        <v>3.2131488999999999E-2</v>
      </c>
      <c r="I2096" s="161">
        <v>2.5455598999999999E-2</v>
      </c>
      <c r="J2096" s="161">
        <v>1.9263074000000002E-2</v>
      </c>
      <c r="K2096" s="161">
        <v>1.5973464999999999E-2</v>
      </c>
      <c r="L2096" s="161">
        <v>9.3483361000000001E-3</v>
      </c>
      <c r="M2096" s="161">
        <v>1.2297308999999999E-2</v>
      </c>
      <c r="N2096" s="161">
        <v>3.3613319999999999E-3</v>
      </c>
      <c r="O2096" s="161">
        <v>2.4391647999999998E-2</v>
      </c>
      <c r="P2096" s="161">
        <v>0</v>
      </c>
      <c r="Q2096" s="161">
        <v>1.7499707E-3</v>
      </c>
      <c r="R2096" s="161">
        <v>2.5163222000000002E-3</v>
      </c>
      <c r="T2096" s="89">
        <f t="shared" si="392"/>
        <v>1.3639579310344827</v>
      </c>
    </row>
    <row r="2097" spans="1:20">
      <c r="A2097" t="s">
        <v>30</v>
      </c>
      <c r="B2097" s="194" t="s">
        <v>4890</v>
      </c>
      <c r="C2097" s="87">
        <f t="shared" si="388"/>
        <v>1.0450138386000001E-2</v>
      </c>
      <c r="D2097" s="90">
        <f t="shared" si="389"/>
        <v>2.6122126400000001E-3</v>
      </c>
      <c r="E2097" s="90">
        <f t="shared" si="390"/>
        <v>2.5900658599999999E-3</v>
      </c>
      <c r="F2097" s="91">
        <f t="shared" si="391"/>
        <v>9.7966718599999995E-4</v>
      </c>
      <c r="G2097" s="192">
        <v>4.2681927000000003E-3</v>
      </c>
      <c r="H2097" s="161">
        <v>7.0812027000000002E-4</v>
      </c>
      <c r="I2097" s="161">
        <v>1.6525505E-3</v>
      </c>
      <c r="J2097" s="161">
        <v>1.6848727E-3</v>
      </c>
      <c r="K2097" s="161">
        <v>3.6145327999999999E-4</v>
      </c>
      <c r="L2097" s="161">
        <v>5.6588666E-4</v>
      </c>
      <c r="M2097" s="161">
        <v>2.2939508999999999E-4</v>
      </c>
      <c r="N2097" s="161">
        <v>8.4660674000000004E-4</v>
      </c>
      <c r="O2097" s="161">
        <v>9.1271922999999999E-5</v>
      </c>
      <c r="P2097" s="161">
        <v>0</v>
      </c>
      <c r="Q2097" s="161">
        <v>1.4442265E-5</v>
      </c>
      <c r="R2097" s="161">
        <v>2.7346258000000001E-5</v>
      </c>
      <c r="T2097" s="89">
        <f t="shared" si="392"/>
        <v>3.6794764655172417E-2</v>
      </c>
    </row>
    <row r="2098" spans="1:20">
      <c r="A2098" t="s">
        <v>30</v>
      </c>
      <c r="B2098" s="194" t="s">
        <v>4891</v>
      </c>
      <c r="C2098" s="87">
        <f t="shared" si="388"/>
        <v>5.1582825185E-3</v>
      </c>
      <c r="D2098" s="90">
        <f t="shared" si="389"/>
        <v>1.4197420000000001E-3</v>
      </c>
      <c r="E2098" s="90">
        <f t="shared" si="390"/>
        <v>1.56555809E-3</v>
      </c>
      <c r="F2098" s="91">
        <f t="shared" si="391"/>
        <v>2.797594285E-4</v>
      </c>
      <c r="G2098" s="192">
        <v>1.8932230000000001E-3</v>
      </c>
      <c r="H2098" s="161">
        <v>2.8406356000000002E-4</v>
      </c>
      <c r="I2098" s="161">
        <v>1.2003630999999999E-3</v>
      </c>
      <c r="J2098" s="161">
        <v>1.1632433999999999E-3</v>
      </c>
      <c r="K2098" s="161">
        <v>1.2209254000000001E-4</v>
      </c>
      <c r="L2098" s="161">
        <v>1.3440606E-4</v>
      </c>
      <c r="M2098" s="161">
        <v>8.1131429999999996E-5</v>
      </c>
      <c r="N2098" s="161">
        <v>2.3916481999999999E-4</v>
      </c>
      <c r="O2098" s="161">
        <v>2.9530637999999999E-5</v>
      </c>
      <c r="P2098" s="161">
        <v>0</v>
      </c>
      <c r="Q2098" s="161">
        <v>2.1720769E-6</v>
      </c>
      <c r="R2098" s="161">
        <v>8.8918935999999992E-6</v>
      </c>
      <c r="T2098" s="89">
        <f t="shared" si="392"/>
        <v>1.6320887931034481E-2</v>
      </c>
    </row>
    <row r="2099" spans="1:20">
      <c r="A2099" t="s">
        <v>53</v>
      </c>
      <c r="B2099" s="194" t="s">
        <v>4892</v>
      </c>
      <c r="C2099" s="87">
        <f t="shared" si="388"/>
        <v>36.106153820000003</v>
      </c>
      <c r="D2099" s="90">
        <f t="shared" si="389"/>
        <v>9.8303326000000002</v>
      </c>
      <c r="E2099" s="90">
        <f t="shared" si="390"/>
        <v>10.678081300000001</v>
      </c>
      <c r="F2099" s="91">
        <f t="shared" si="391"/>
        <v>5.8781368199999999</v>
      </c>
      <c r="G2099" s="192">
        <v>9.7196031000000005</v>
      </c>
      <c r="H2099" s="161">
        <v>4.8149752000000001</v>
      </c>
      <c r="I2099" s="161">
        <v>3.5983535</v>
      </c>
      <c r="J2099" s="161">
        <v>2.3281253</v>
      </c>
      <c r="K2099" s="161">
        <v>2.0607574</v>
      </c>
      <c r="L2099" s="161">
        <v>5.4414499000000003</v>
      </c>
      <c r="M2099" s="161">
        <v>2.2647526</v>
      </c>
      <c r="N2099" s="161">
        <v>4.4374517999999998</v>
      </c>
      <c r="O2099" s="161">
        <v>0.35556834999999998</v>
      </c>
      <c r="P2099" s="161">
        <v>0</v>
      </c>
      <c r="Q2099" s="161">
        <v>0.89914088000000003</v>
      </c>
      <c r="R2099" s="161">
        <v>0.18597579</v>
      </c>
      <c r="T2099" s="89">
        <f t="shared" si="392"/>
        <v>83.789681896551727</v>
      </c>
    </row>
    <row r="2100" spans="1:20">
      <c r="A2100" t="s">
        <v>53</v>
      </c>
      <c r="B2100" s="194" t="s">
        <v>4893</v>
      </c>
      <c r="C2100" s="87">
        <f t="shared" si="388"/>
        <v>24.245700670000002</v>
      </c>
      <c r="D2100" s="90">
        <f t="shared" si="389"/>
        <v>6.8588256000000003</v>
      </c>
      <c r="E2100" s="90">
        <f t="shared" si="390"/>
        <v>6.4832040999999991</v>
      </c>
      <c r="F2100" s="91">
        <f t="shared" si="391"/>
        <v>3.9122644700000002</v>
      </c>
      <c r="G2100" s="192">
        <v>6.9914065000000001</v>
      </c>
      <c r="H2100" s="161">
        <v>2.7203219999999999</v>
      </c>
      <c r="I2100" s="161">
        <v>2.4320442</v>
      </c>
      <c r="J2100" s="161">
        <v>1.5015383</v>
      </c>
      <c r="K2100" s="161">
        <v>1.2421816000000001</v>
      </c>
      <c r="L2100" s="161">
        <v>4.1151057</v>
      </c>
      <c r="M2100" s="161">
        <v>1.3308378999999999</v>
      </c>
      <c r="N2100" s="161">
        <v>3.0155525000000001</v>
      </c>
      <c r="O2100" s="161">
        <v>0.23950125</v>
      </c>
      <c r="P2100" s="161">
        <v>0</v>
      </c>
      <c r="Q2100" s="161">
        <v>0.51765806000000003</v>
      </c>
      <c r="R2100" s="161">
        <v>0.13955266</v>
      </c>
      <c r="T2100" s="89">
        <f t="shared" si="392"/>
        <v>60.270745689655172</v>
      </c>
    </row>
    <row r="2101" spans="1:20">
      <c r="A2101" t="s">
        <v>53</v>
      </c>
      <c r="B2101" s="194" t="s">
        <v>4894</v>
      </c>
      <c r="C2101" s="87">
        <f t="shared" si="388"/>
        <v>360.57090999000002</v>
      </c>
      <c r="D2101" s="90">
        <f t="shared" si="389"/>
        <v>59.895150999999998</v>
      </c>
      <c r="E2101" s="90">
        <f t="shared" si="390"/>
        <v>97.446799999999996</v>
      </c>
      <c r="F2101" s="91">
        <f t="shared" si="391"/>
        <v>15.82038899</v>
      </c>
      <c r="G2101" s="192">
        <v>187.40857</v>
      </c>
      <c r="H2101" s="161">
        <v>53.454583</v>
      </c>
      <c r="I2101" s="161">
        <v>27.123926999999998</v>
      </c>
      <c r="J2101" s="161">
        <v>21.748608000000001</v>
      </c>
      <c r="K2101" s="161">
        <v>26.231441</v>
      </c>
      <c r="L2101" s="161">
        <v>11.915101999999999</v>
      </c>
      <c r="M2101" s="161">
        <v>16.868289999999998</v>
      </c>
      <c r="N2101" s="161">
        <v>2.9476136999999998</v>
      </c>
      <c r="O2101" s="161">
        <v>11.275072</v>
      </c>
      <c r="P2101" s="161">
        <v>0</v>
      </c>
      <c r="Q2101" s="161">
        <v>0.33517289</v>
      </c>
      <c r="R2101" s="161">
        <v>1.2625303999999999</v>
      </c>
      <c r="T2101" s="89">
        <f t="shared" si="392"/>
        <v>1615.5911206896551</v>
      </c>
    </row>
    <row r="2102" spans="1:20">
      <c r="A2102" t="s">
        <v>53</v>
      </c>
      <c r="B2102" s="194" t="s">
        <v>4895</v>
      </c>
      <c r="C2102" s="87">
        <f t="shared" si="388"/>
        <v>312.42415798000002</v>
      </c>
      <c r="D2102" s="90">
        <f t="shared" si="389"/>
        <v>51.986066000000001</v>
      </c>
      <c r="E2102" s="90">
        <f t="shared" si="390"/>
        <v>82.114966999999993</v>
      </c>
      <c r="F2102" s="91">
        <f t="shared" si="391"/>
        <v>15.867964980000002</v>
      </c>
      <c r="G2102" s="192">
        <v>162.45516000000001</v>
      </c>
      <c r="H2102" s="161">
        <v>43.883251999999999</v>
      </c>
      <c r="I2102" s="161">
        <v>23.993454</v>
      </c>
      <c r="J2102" s="161">
        <v>18.837078999999999</v>
      </c>
      <c r="K2102" s="161">
        <v>21.404377</v>
      </c>
      <c r="L2102" s="161">
        <v>11.74461</v>
      </c>
      <c r="M2102" s="161">
        <v>14.238261</v>
      </c>
      <c r="N2102" s="161">
        <v>3.1566318999999998</v>
      </c>
      <c r="O2102" s="161">
        <v>11.25534</v>
      </c>
      <c r="P2102" s="161">
        <v>0</v>
      </c>
      <c r="Q2102" s="161">
        <v>0.27570618000000002</v>
      </c>
      <c r="R2102" s="161">
        <v>1.1802869</v>
      </c>
      <c r="T2102" s="89">
        <f t="shared" si="392"/>
        <v>1400.4755172413793</v>
      </c>
    </row>
    <row r="2103" spans="1:20">
      <c r="A2103" t="s">
        <v>53</v>
      </c>
      <c r="B2103" s="194" t="s">
        <v>4896</v>
      </c>
      <c r="C2103" s="87">
        <f t="shared" si="388"/>
        <v>314.80782870999997</v>
      </c>
      <c r="D2103" s="90">
        <f t="shared" si="389"/>
        <v>52.401019000000005</v>
      </c>
      <c r="E2103" s="90">
        <f t="shared" si="390"/>
        <v>82.793740999999997</v>
      </c>
      <c r="F2103" s="91">
        <f t="shared" si="391"/>
        <v>15.71489871</v>
      </c>
      <c r="G2103" s="192">
        <v>163.89816999999999</v>
      </c>
      <c r="H2103" s="161">
        <v>44.292102</v>
      </c>
      <c r="I2103" s="161">
        <v>24.142195000000001</v>
      </c>
      <c r="J2103" s="161">
        <v>19.003620999999999</v>
      </c>
      <c r="K2103" s="161">
        <v>21.606051999999998</v>
      </c>
      <c r="L2103" s="161">
        <v>11.791346000000001</v>
      </c>
      <c r="M2103" s="161">
        <v>14.359444</v>
      </c>
      <c r="N2103" s="161">
        <v>3.1621910999999998</v>
      </c>
      <c r="O2103" s="161">
        <v>11.094067000000001</v>
      </c>
      <c r="P2103" s="161">
        <v>0</v>
      </c>
      <c r="Q2103" s="161">
        <v>0.27745891</v>
      </c>
      <c r="R2103" s="161">
        <v>1.1811817</v>
      </c>
      <c r="T2103" s="89">
        <f t="shared" si="392"/>
        <v>1412.9152586206894</v>
      </c>
    </row>
    <row r="2104" spans="1:20">
      <c r="A2104" t="s">
        <v>30</v>
      </c>
      <c r="B2104" s="194" t="s">
        <v>4897</v>
      </c>
      <c r="C2104" s="87">
        <f t="shared" si="388"/>
        <v>29.013341804</v>
      </c>
      <c r="D2104" s="90">
        <f t="shared" si="389"/>
        <v>7.7973692999999997</v>
      </c>
      <c r="E2104" s="90">
        <f t="shared" si="390"/>
        <v>4.8608094600000005</v>
      </c>
      <c r="F2104" s="91">
        <f t="shared" si="391"/>
        <v>2.7811970439999998</v>
      </c>
      <c r="G2104" s="192">
        <v>13.573966</v>
      </c>
      <c r="H2104" s="161">
        <v>1.6164936999999999</v>
      </c>
      <c r="I2104" s="161">
        <v>2.6006727000000001</v>
      </c>
      <c r="J2104" s="161">
        <v>2.6514867</v>
      </c>
      <c r="K2104" s="161">
        <v>2.0988006000000001</v>
      </c>
      <c r="L2104" s="161">
        <v>3.0470820000000001</v>
      </c>
      <c r="M2104" s="161">
        <v>0.64364306000000004</v>
      </c>
      <c r="N2104" s="161">
        <v>2.0893342000000001</v>
      </c>
      <c r="O2104" s="161">
        <v>0.26655645</v>
      </c>
      <c r="P2104" s="161">
        <v>0</v>
      </c>
      <c r="Q2104" s="161">
        <v>1.1489533999999999E-2</v>
      </c>
      <c r="R2104" s="161">
        <v>0.41381686000000001</v>
      </c>
      <c r="T2104" s="89">
        <f t="shared" si="392"/>
        <v>117.01694827586206</v>
      </c>
    </row>
    <row r="2105" spans="1:20">
      <c r="A2105" t="s">
        <v>52</v>
      </c>
      <c r="B2105" s="194" t="s">
        <v>4898</v>
      </c>
      <c r="C2105" s="87">
        <f t="shared" si="388"/>
        <v>0.10792491598000001</v>
      </c>
      <c r="D2105" s="90">
        <f t="shared" si="389"/>
        <v>1.05214895E-2</v>
      </c>
      <c r="E2105" s="90">
        <f t="shared" si="390"/>
        <v>2.3274324499999999E-2</v>
      </c>
      <c r="F2105" s="91">
        <f t="shared" si="391"/>
        <v>2.4078832979999999E-2</v>
      </c>
      <c r="G2105" s="192">
        <v>5.0050269000000001E-2</v>
      </c>
      <c r="H2105" s="161">
        <v>1.0262106999999999E-2</v>
      </c>
      <c r="I2105" s="161">
        <v>9.2479146000000005E-3</v>
      </c>
      <c r="J2105" s="161">
        <v>5.1007973000000003E-3</v>
      </c>
      <c r="K2105" s="161">
        <v>2.2868072000000001E-3</v>
      </c>
      <c r="L2105" s="161">
        <v>3.1338849999999999E-3</v>
      </c>
      <c r="M2105" s="161">
        <v>3.7643029000000001E-3</v>
      </c>
      <c r="N2105" s="161">
        <v>2.2448601E-3</v>
      </c>
      <c r="O2105" s="161">
        <v>1.6868537999999999E-2</v>
      </c>
      <c r="P2105" s="161">
        <v>0</v>
      </c>
      <c r="Q2105" s="161">
        <v>6.8194288E-4</v>
      </c>
      <c r="R2105" s="161">
        <v>4.2834919999999999E-3</v>
      </c>
      <c r="T2105" s="89">
        <f t="shared" si="392"/>
        <v>0.43146783620689655</v>
      </c>
    </row>
    <row r="2106" spans="1:20">
      <c r="A2106" t="s">
        <v>52</v>
      </c>
      <c r="B2106" s="194" t="s">
        <v>4899</v>
      </c>
      <c r="C2106" s="87">
        <f t="shared" si="388"/>
        <v>8.0961520469999992E-2</v>
      </c>
      <c r="D2106" s="90">
        <f t="shared" si="389"/>
        <v>8.4654156999999994E-3</v>
      </c>
      <c r="E2106" s="90">
        <f t="shared" si="390"/>
        <v>1.91810353E-2</v>
      </c>
      <c r="F2106" s="91">
        <f t="shared" si="391"/>
        <v>1.792406547E-2</v>
      </c>
      <c r="G2106" s="192">
        <v>3.5391003999999997E-2</v>
      </c>
      <c r="H2106" s="161">
        <v>8.9303644999999994E-3</v>
      </c>
      <c r="I2106" s="161">
        <v>7.2152681E-3</v>
      </c>
      <c r="J2106" s="161">
        <v>3.9414415000000001E-3</v>
      </c>
      <c r="K2106" s="161">
        <v>1.6012534999999999E-3</v>
      </c>
      <c r="L2106" s="161">
        <v>2.9227207E-3</v>
      </c>
      <c r="M2106" s="161">
        <v>3.0354026999999998E-3</v>
      </c>
      <c r="N2106" s="161">
        <v>2.3278474000000002E-3</v>
      </c>
      <c r="O2106" s="161">
        <v>1.2892636000000001E-2</v>
      </c>
      <c r="P2106" s="161">
        <v>0</v>
      </c>
      <c r="Q2106" s="161">
        <v>4.7807367000000001E-4</v>
      </c>
      <c r="R2106" s="161">
        <v>2.2255083999999999E-3</v>
      </c>
      <c r="T2106" s="89">
        <f t="shared" si="392"/>
        <v>0.30509486206896547</v>
      </c>
    </row>
    <row r="2107" spans="1:20">
      <c r="A2107" t="s">
        <v>30</v>
      </c>
      <c r="B2107" s="194" t="s">
        <v>4900</v>
      </c>
      <c r="C2107" s="87">
        <f t="shared" si="388"/>
        <v>7.6768747258999987E-4</v>
      </c>
      <c r="D2107" s="90">
        <f t="shared" si="389"/>
        <v>1.98297617E-4</v>
      </c>
      <c r="E2107" s="90">
        <f t="shared" si="390"/>
        <v>2.2185814199999999E-4</v>
      </c>
      <c r="F2107" s="91">
        <f t="shared" si="391"/>
        <v>4.0754153589999995E-5</v>
      </c>
      <c r="G2107" s="192">
        <v>3.0677755999999998E-4</v>
      </c>
      <c r="H2107" s="161">
        <v>4.4188240999999997E-5</v>
      </c>
      <c r="I2107" s="161">
        <v>1.6524125999999999E-4</v>
      </c>
      <c r="J2107" s="161">
        <v>1.6115308000000001E-4</v>
      </c>
      <c r="K2107" s="161">
        <v>1.8629593999999999E-5</v>
      </c>
      <c r="L2107" s="161">
        <v>1.8514942999999999E-5</v>
      </c>
      <c r="M2107" s="161">
        <v>1.2428641E-5</v>
      </c>
      <c r="N2107" s="161">
        <v>3.3785838000000002E-5</v>
      </c>
      <c r="O2107" s="161">
        <v>5.0493403000000002E-6</v>
      </c>
      <c r="P2107" s="161">
        <v>0</v>
      </c>
      <c r="Q2107" s="161">
        <v>4.2266619000000001E-7</v>
      </c>
      <c r="R2107" s="161">
        <v>1.4963090999999999E-6</v>
      </c>
      <c r="T2107" s="89">
        <f t="shared" si="392"/>
        <v>2.6446341379310341E-3</v>
      </c>
    </row>
    <row r="2108" spans="1:20">
      <c r="A2108" t="s">
        <v>53</v>
      </c>
      <c r="B2108" s="194" t="s">
        <v>4901</v>
      </c>
      <c r="C2108" s="87">
        <f t="shared" si="388"/>
        <v>0.20169241230000001</v>
      </c>
      <c r="D2108" s="90">
        <f t="shared" si="389"/>
        <v>5.0725145999999999E-2</v>
      </c>
      <c r="E2108" s="90">
        <f t="shared" si="390"/>
        <v>5.0905276299999996E-2</v>
      </c>
      <c r="F2108" s="91">
        <f t="shared" si="391"/>
        <v>1.9322824000000002E-2</v>
      </c>
      <c r="G2108" s="192">
        <v>8.0739166000000001E-2</v>
      </c>
      <c r="H2108" s="161">
        <v>1.2924052E-2</v>
      </c>
      <c r="I2108" s="161">
        <v>3.3631782999999998E-2</v>
      </c>
      <c r="J2108" s="161">
        <v>3.4944914000000001E-2</v>
      </c>
      <c r="K2108" s="161">
        <v>6.3962298999999997E-3</v>
      </c>
      <c r="L2108" s="161">
        <v>9.3840021000000003E-3</v>
      </c>
      <c r="M2108" s="161">
        <v>4.3494413000000004E-3</v>
      </c>
      <c r="N2108" s="161">
        <v>1.6802355000000001E-2</v>
      </c>
      <c r="O2108" s="161">
        <v>1.811465E-3</v>
      </c>
      <c r="P2108" s="161">
        <v>0</v>
      </c>
      <c r="Q2108" s="161">
        <v>2.1468023E-4</v>
      </c>
      <c r="R2108" s="161">
        <v>4.9432377000000003E-4</v>
      </c>
      <c r="T2108" s="89">
        <f t="shared" si="392"/>
        <v>0.69602729310344824</v>
      </c>
    </row>
    <row r="2109" spans="1:20">
      <c r="A2109" t="s">
        <v>30</v>
      </c>
      <c r="B2109" s="194" t="s">
        <v>4902</v>
      </c>
      <c r="C2109" s="87">
        <f t="shared" si="388"/>
        <v>1.31286792399E-2</v>
      </c>
      <c r="D2109" s="90">
        <f t="shared" si="389"/>
        <v>3.3558586500000002E-3</v>
      </c>
      <c r="E2109" s="90">
        <f t="shared" si="390"/>
        <v>3.7384927200000001E-3</v>
      </c>
      <c r="F2109" s="91">
        <f t="shared" si="391"/>
        <v>5.7155556989999998E-4</v>
      </c>
      <c r="G2109" s="192">
        <v>5.4627723E-3</v>
      </c>
      <c r="H2109" s="161">
        <v>7.0618931999999999E-4</v>
      </c>
      <c r="I2109" s="161">
        <v>2.8595283000000002E-3</v>
      </c>
      <c r="J2109" s="161">
        <v>2.7318421E-3</v>
      </c>
      <c r="K2109" s="161">
        <v>3.5088900000000001E-4</v>
      </c>
      <c r="L2109" s="161">
        <v>2.7312754999999999E-4</v>
      </c>
      <c r="M2109" s="161">
        <v>1.7277509999999999E-4</v>
      </c>
      <c r="N2109" s="161">
        <v>4.7781248999999998E-4</v>
      </c>
      <c r="O2109" s="161">
        <v>6.5696204000000001E-5</v>
      </c>
      <c r="P2109" s="161">
        <v>0</v>
      </c>
      <c r="Q2109" s="161">
        <v>5.0298498999999999E-6</v>
      </c>
      <c r="R2109" s="161">
        <v>2.3017026000000001E-5</v>
      </c>
      <c r="T2109" s="89">
        <f t="shared" si="392"/>
        <v>4.7092864655172414E-2</v>
      </c>
    </row>
    <row r="2110" spans="1:20">
      <c r="A2110" t="s">
        <v>30</v>
      </c>
      <c r="B2110" s="194" t="s">
        <v>4903</v>
      </c>
      <c r="C2110" s="87">
        <f t="shared" si="388"/>
        <v>9.7112997230000015E-3</v>
      </c>
      <c r="D2110" s="90">
        <f t="shared" si="389"/>
        <v>2.5375591400000003E-3</v>
      </c>
      <c r="E2110" s="90">
        <f t="shared" si="390"/>
        <v>2.3414227200000003E-3</v>
      </c>
      <c r="F2110" s="91">
        <f t="shared" si="391"/>
        <v>1.269761363E-3</v>
      </c>
      <c r="G2110" s="192">
        <v>3.5625564999999999E-3</v>
      </c>
      <c r="H2110" s="161">
        <v>6.7383953000000002E-4</v>
      </c>
      <c r="I2110" s="161">
        <v>1.4029445000000001E-3</v>
      </c>
      <c r="J2110" s="161">
        <v>1.6044989000000001E-3</v>
      </c>
      <c r="K2110" s="161">
        <v>3.1788204000000002E-4</v>
      </c>
      <c r="L2110" s="161">
        <v>6.1517820000000004E-4</v>
      </c>
      <c r="M2110" s="161">
        <v>2.6463868999999999E-4</v>
      </c>
      <c r="N2110" s="161">
        <v>1.1186486000000001E-3</v>
      </c>
      <c r="O2110" s="161">
        <v>1.105953E-4</v>
      </c>
      <c r="P2110" s="161">
        <v>0</v>
      </c>
      <c r="Q2110" s="161">
        <v>1.2955964000000001E-5</v>
      </c>
      <c r="R2110" s="161">
        <v>2.7561499000000001E-5</v>
      </c>
      <c r="T2110" s="89">
        <f t="shared" si="392"/>
        <v>3.0711693965517237E-2</v>
      </c>
    </row>
    <row r="2111" spans="1:20">
      <c r="A2111" t="s">
        <v>30</v>
      </c>
      <c r="B2111" s="194" t="s">
        <v>4904</v>
      </c>
      <c r="C2111" s="87">
        <f t="shared" si="388"/>
        <v>3.4733013739000006E-4</v>
      </c>
      <c r="D2111" s="90">
        <f t="shared" si="389"/>
        <v>8.9548810299999994E-5</v>
      </c>
      <c r="E2111" s="90">
        <f t="shared" si="390"/>
        <v>9.3629803500000009E-5</v>
      </c>
      <c r="F2111" s="91">
        <f t="shared" si="391"/>
        <v>2.7858993589999999E-5</v>
      </c>
      <c r="G2111" s="192">
        <v>1.3629253000000001E-4</v>
      </c>
      <c r="H2111" s="161">
        <v>2.1600650000000001E-5</v>
      </c>
      <c r="I2111" s="161">
        <v>6.4989830000000001E-5</v>
      </c>
      <c r="J2111" s="161">
        <v>6.6298948999999997E-5</v>
      </c>
      <c r="K2111" s="161">
        <v>9.7489233000000002E-6</v>
      </c>
      <c r="L2111" s="161">
        <v>1.3500938E-5</v>
      </c>
      <c r="M2111" s="161">
        <v>7.0393234999999998E-6</v>
      </c>
      <c r="N2111" s="161">
        <v>2.3647463999999998E-5</v>
      </c>
      <c r="O2111" s="161">
        <v>2.8739332999999998E-6</v>
      </c>
      <c r="P2111" s="161">
        <v>0</v>
      </c>
      <c r="Q2111" s="161">
        <v>5.1404106999999998E-7</v>
      </c>
      <c r="R2111" s="161">
        <v>8.2355522000000002E-7</v>
      </c>
      <c r="T2111" s="89">
        <f t="shared" si="392"/>
        <v>1.1749356034482759E-3</v>
      </c>
    </row>
    <row r="2112" spans="1:20">
      <c r="A2112" t="s">
        <v>30</v>
      </c>
      <c r="B2112" s="194" t="s">
        <v>4905</v>
      </c>
      <c r="C2112" s="87">
        <f t="shared" si="388"/>
        <v>6.844519411E-4</v>
      </c>
      <c r="D2112" s="90">
        <f t="shared" si="389"/>
        <v>1.7353479900000001E-4</v>
      </c>
      <c r="E2112" s="90">
        <f t="shared" si="390"/>
        <v>1.7294282199999998E-4</v>
      </c>
      <c r="F2112" s="91">
        <f t="shared" si="391"/>
        <v>7.3076180100000007E-5</v>
      </c>
      <c r="G2112" s="192">
        <v>2.6489813999999999E-4</v>
      </c>
      <c r="H2112" s="161">
        <v>4.3824584999999999E-5</v>
      </c>
      <c r="I2112" s="161">
        <v>1.1397927999999999E-4</v>
      </c>
      <c r="J2112" s="161">
        <v>1.1983251E-4</v>
      </c>
      <c r="K2112" s="161">
        <v>2.0808956E-5</v>
      </c>
      <c r="L2112" s="161">
        <v>3.2893333000000003E-5</v>
      </c>
      <c r="M2112" s="161">
        <v>1.5138956999999999E-5</v>
      </c>
      <c r="N2112" s="161">
        <v>6.4107668999999998E-5</v>
      </c>
      <c r="O2112" s="161">
        <v>5.8743705000000002E-6</v>
      </c>
      <c r="P2112" s="161">
        <v>0</v>
      </c>
      <c r="Q2112" s="161">
        <v>1.3773933999999999E-6</v>
      </c>
      <c r="R2112" s="161">
        <v>1.7167471999999999E-6</v>
      </c>
      <c r="T2112" s="89">
        <f t="shared" si="392"/>
        <v>2.2836046551724136E-3</v>
      </c>
    </row>
    <row r="2113" spans="1:20">
      <c r="A2113" t="s">
        <v>4120</v>
      </c>
      <c r="B2113" s="194" t="s">
        <v>4906</v>
      </c>
      <c r="C2113" s="87">
        <f t="shared" si="388"/>
        <v>5147.3276139999998</v>
      </c>
      <c r="D2113" s="90">
        <f t="shared" si="389"/>
        <v>1619.5624</v>
      </c>
      <c r="E2113" s="90">
        <f t="shared" si="390"/>
        <v>1022.96489</v>
      </c>
      <c r="F2113" s="91">
        <f t="shared" si="391"/>
        <v>854.51822400000015</v>
      </c>
      <c r="G2113" s="192">
        <v>1650.2820999999999</v>
      </c>
      <c r="H2113" s="161">
        <v>443.85550999999998</v>
      </c>
      <c r="I2113" s="161">
        <v>381.08118999999999</v>
      </c>
      <c r="J2113" s="161">
        <v>335.66487000000001</v>
      </c>
      <c r="K2113" s="161">
        <v>330.00529</v>
      </c>
      <c r="L2113" s="161">
        <v>953.89224000000002</v>
      </c>
      <c r="M2113" s="161">
        <v>198.02819</v>
      </c>
      <c r="N2113" s="161">
        <v>703.23643000000004</v>
      </c>
      <c r="O2113" s="161">
        <v>50.579093999999998</v>
      </c>
      <c r="P2113" s="161">
        <v>0</v>
      </c>
      <c r="Q2113" s="161">
        <v>70.836127000000005</v>
      </c>
      <c r="R2113" s="161">
        <v>29.866572999999999</v>
      </c>
      <c r="T2113" s="89">
        <f t="shared" si="392"/>
        <v>14226.569827586205</v>
      </c>
    </row>
    <row r="2114" spans="1:20">
      <c r="A2114" t="s">
        <v>52</v>
      </c>
      <c r="B2114" s="194" t="s">
        <v>4907</v>
      </c>
      <c r="C2114" s="87">
        <f t="shared" si="388"/>
        <v>0.21056120617999999</v>
      </c>
      <c r="D2114" s="90">
        <f t="shared" si="389"/>
        <v>2.7439153900000002E-2</v>
      </c>
      <c r="E2114" s="90">
        <f t="shared" si="390"/>
        <v>7.2717492999999994E-2</v>
      </c>
      <c r="F2114" s="91">
        <f t="shared" si="391"/>
        <v>1.4789066280000001E-2</v>
      </c>
      <c r="G2114" s="192">
        <v>9.5615492999999996E-2</v>
      </c>
      <c r="H2114" s="161">
        <v>1.6537850999999999E-2</v>
      </c>
      <c r="I2114" s="161">
        <v>1.6390228E-2</v>
      </c>
      <c r="J2114" s="161">
        <v>9.7030940000000006E-3</v>
      </c>
      <c r="K2114" s="161">
        <v>8.8796798999999996E-3</v>
      </c>
      <c r="L2114" s="161">
        <v>8.8563800000000005E-3</v>
      </c>
      <c r="M2114" s="161">
        <v>3.9789414000000002E-2</v>
      </c>
      <c r="N2114" s="161">
        <v>3.4274521000000001E-3</v>
      </c>
      <c r="O2114" s="161">
        <v>9.9140006999999999E-3</v>
      </c>
      <c r="P2114" s="161">
        <v>0</v>
      </c>
      <c r="Q2114" s="161">
        <v>2.6802767999999999E-4</v>
      </c>
      <c r="R2114" s="161">
        <v>1.1795858E-3</v>
      </c>
      <c r="T2114" s="89">
        <f t="shared" si="392"/>
        <v>0.82427149137931022</v>
      </c>
    </row>
    <row r="2115" spans="1:20">
      <c r="A2115" t="s">
        <v>52</v>
      </c>
      <c r="B2115" s="194" t="s">
        <v>4908</v>
      </c>
      <c r="C2115" s="87">
        <f t="shared" si="388"/>
        <v>0.29246091612000003</v>
      </c>
      <c r="D2115" s="90">
        <f t="shared" si="389"/>
        <v>3.7020519200000004E-2</v>
      </c>
      <c r="E2115" s="90">
        <f t="shared" si="390"/>
        <v>6.1990080000000003E-2</v>
      </c>
      <c r="F2115" s="91">
        <f t="shared" si="391"/>
        <v>3.8782396919999997E-2</v>
      </c>
      <c r="G2115" s="192">
        <v>0.15466791999999999</v>
      </c>
      <c r="H2115" s="161">
        <v>2.9663915999999999E-2</v>
      </c>
      <c r="I2115" s="161">
        <v>2.1522573999999999E-2</v>
      </c>
      <c r="J2115" s="161">
        <v>1.7810583000000001E-2</v>
      </c>
      <c r="K2115" s="161">
        <v>1.1562815000000001E-2</v>
      </c>
      <c r="L2115" s="161">
        <v>7.6471211999999998E-3</v>
      </c>
      <c r="M2115" s="161">
        <v>1.080359E-2</v>
      </c>
      <c r="N2115" s="161">
        <v>1.5631315999999999E-2</v>
      </c>
      <c r="O2115" s="161">
        <v>1.9919019999999999E-2</v>
      </c>
      <c r="P2115" s="161">
        <v>0</v>
      </c>
      <c r="Q2115" s="161">
        <v>5.8586642000000005E-4</v>
      </c>
      <c r="R2115" s="161">
        <v>2.6461944999999999E-3</v>
      </c>
      <c r="T2115" s="89">
        <f t="shared" si="392"/>
        <v>1.3333441379310342</v>
      </c>
    </row>
    <row r="2116" spans="1:20">
      <c r="A2116" t="s">
        <v>52</v>
      </c>
      <c r="B2116" s="194" t="s">
        <v>4909</v>
      </c>
      <c r="C2116" s="87">
        <f t="shared" si="388"/>
        <v>0.24616895328999999</v>
      </c>
      <c r="D2116" s="90">
        <f t="shared" si="389"/>
        <v>2.14834793E-2</v>
      </c>
      <c r="E2116" s="90">
        <f t="shared" si="390"/>
        <v>5.2315173399999998E-2</v>
      </c>
      <c r="F2116" s="91">
        <f t="shared" si="391"/>
        <v>5.5219770590000002E-2</v>
      </c>
      <c r="G2116" s="192">
        <v>0.11715053</v>
      </c>
      <c r="H2116" s="161">
        <v>2.3867691E-2</v>
      </c>
      <c r="I2116" s="161">
        <v>1.9907887999999999E-2</v>
      </c>
      <c r="J2116" s="161">
        <v>1.2256328E-2</v>
      </c>
      <c r="K2116" s="161">
        <v>3.1535446000000001E-3</v>
      </c>
      <c r="L2116" s="161">
        <v>6.0736067000000003E-3</v>
      </c>
      <c r="M2116" s="161">
        <v>8.5395943999999994E-3</v>
      </c>
      <c r="N2116" s="161">
        <v>1.3785904E-2</v>
      </c>
      <c r="O2116" s="161">
        <v>3.7754159000000002E-2</v>
      </c>
      <c r="P2116" s="161">
        <v>0</v>
      </c>
      <c r="Q2116" s="161">
        <v>6.8351469000000004E-4</v>
      </c>
      <c r="R2116" s="161">
        <v>2.9961928999999998E-3</v>
      </c>
      <c r="T2116" s="89">
        <f t="shared" si="392"/>
        <v>1.0099183620689656</v>
      </c>
    </row>
    <row r="2117" spans="1:20">
      <c r="A2117" t="s">
        <v>53</v>
      </c>
      <c r="B2117" s="194" t="s">
        <v>4910</v>
      </c>
      <c r="C2117" s="87">
        <f t="shared" si="388"/>
        <v>0.39016493938000002</v>
      </c>
      <c r="D2117" s="90">
        <f t="shared" si="389"/>
        <v>9.8906559000000005E-2</v>
      </c>
      <c r="E2117" s="90">
        <f t="shared" si="390"/>
        <v>0.10344536410000001</v>
      </c>
      <c r="F2117" s="91">
        <f t="shared" si="391"/>
        <v>3.4885746280000005E-2</v>
      </c>
      <c r="G2117" s="192">
        <v>0.15292727</v>
      </c>
      <c r="H2117" s="161">
        <v>2.4098326E-2</v>
      </c>
      <c r="I2117" s="161">
        <v>7.1344293000000003E-2</v>
      </c>
      <c r="J2117" s="161">
        <v>7.2816380999999999E-2</v>
      </c>
      <c r="K2117" s="161">
        <v>1.1046920999999999E-2</v>
      </c>
      <c r="L2117" s="161">
        <v>1.5043257000000001E-2</v>
      </c>
      <c r="M2117" s="161">
        <v>8.0027450999999999E-3</v>
      </c>
      <c r="N2117" s="161">
        <v>3.0275052E-2</v>
      </c>
      <c r="O2117" s="161">
        <v>3.2682848E-3</v>
      </c>
      <c r="P2117" s="161">
        <v>0</v>
      </c>
      <c r="Q2117" s="161">
        <v>4.2548960999999998E-4</v>
      </c>
      <c r="R2117" s="161">
        <v>9.1691986999999997E-4</v>
      </c>
      <c r="T2117" s="89">
        <f t="shared" si="392"/>
        <v>1.3183385344827585</v>
      </c>
    </row>
    <row r="2118" spans="1:20">
      <c r="A2118" t="s">
        <v>53</v>
      </c>
      <c r="B2118" s="194" t="s">
        <v>4911</v>
      </c>
      <c r="C2118" s="87">
        <f t="shared" si="388"/>
        <v>48.961693797999999</v>
      </c>
      <c r="D2118" s="90">
        <f t="shared" si="389"/>
        <v>14.452550599999999</v>
      </c>
      <c r="E2118" s="90">
        <f t="shared" si="390"/>
        <v>7.1241523999999998</v>
      </c>
      <c r="F2118" s="91">
        <f t="shared" si="391"/>
        <v>8.7205527979999999</v>
      </c>
      <c r="G2118" s="192">
        <v>18.664438000000001</v>
      </c>
      <c r="H2118" s="161">
        <v>2.5141098999999998</v>
      </c>
      <c r="I2118" s="161">
        <v>3.4852737</v>
      </c>
      <c r="J2118" s="161">
        <v>3.7399521</v>
      </c>
      <c r="K2118" s="161">
        <v>2.9124541000000002</v>
      </c>
      <c r="L2118" s="161">
        <v>7.8001443999999998</v>
      </c>
      <c r="M2118" s="161">
        <v>1.1247688</v>
      </c>
      <c r="N2118" s="161">
        <v>7.8875602999999996</v>
      </c>
      <c r="O2118" s="161">
        <v>0.39989099</v>
      </c>
      <c r="P2118" s="161">
        <v>0</v>
      </c>
      <c r="Q2118" s="161">
        <v>3.4307918E-2</v>
      </c>
      <c r="R2118" s="161">
        <v>0.39879358999999998</v>
      </c>
      <c r="T2118" s="89">
        <f t="shared" si="392"/>
        <v>160.90032758620688</v>
      </c>
    </row>
    <row r="2119" spans="1:20">
      <c r="A2119" t="s">
        <v>52</v>
      </c>
      <c r="B2119" s="194" t="s">
        <v>4912</v>
      </c>
      <c r="C2119" s="87">
        <f t="shared" si="388"/>
        <v>0.99694826092</v>
      </c>
      <c r="D2119" s="90">
        <f t="shared" si="389"/>
        <v>0.20656683999999997</v>
      </c>
      <c r="E2119" s="90">
        <f t="shared" si="390"/>
        <v>0.226211512</v>
      </c>
      <c r="F2119" s="91">
        <f t="shared" si="391"/>
        <v>0.15320032891999999</v>
      </c>
      <c r="G2119" s="192">
        <v>0.41096958</v>
      </c>
      <c r="H2119" s="161">
        <v>9.6134334000000002E-2</v>
      </c>
      <c r="I2119" s="161">
        <v>6.4560354E-2</v>
      </c>
      <c r="J2119" s="161">
        <v>4.9560965999999998E-2</v>
      </c>
      <c r="K2119" s="161">
        <v>4.3081214E-2</v>
      </c>
      <c r="L2119" s="161">
        <v>0.11392466</v>
      </c>
      <c r="M2119" s="161">
        <v>6.5516824000000001E-2</v>
      </c>
      <c r="N2119" s="161">
        <v>0.11187474</v>
      </c>
      <c r="O2119" s="161">
        <v>3.6432417000000002E-2</v>
      </c>
      <c r="P2119" s="161">
        <v>0</v>
      </c>
      <c r="Q2119" s="161">
        <v>3.5654491999999999E-4</v>
      </c>
      <c r="R2119" s="161">
        <v>4.5366269999999997E-3</v>
      </c>
      <c r="T2119" s="89">
        <f t="shared" si="392"/>
        <v>3.5428412068965516</v>
      </c>
    </row>
    <row r="2120" spans="1:20">
      <c r="A2120" t="s">
        <v>52</v>
      </c>
      <c r="B2120" s="194" t="s">
        <v>4913</v>
      </c>
      <c r="C2120" s="87">
        <f t="shared" si="388"/>
        <v>1.14982799324</v>
      </c>
      <c r="D2120" s="90">
        <f t="shared" si="389"/>
        <v>0.18836610599999998</v>
      </c>
      <c r="E2120" s="90">
        <f t="shared" si="390"/>
        <v>0.16930885299999998</v>
      </c>
      <c r="F2120" s="91">
        <f t="shared" si="391"/>
        <v>0.47900916423999995</v>
      </c>
      <c r="G2120" s="192">
        <v>0.31314386999999999</v>
      </c>
      <c r="H2120" s="161">
        <v>6.1287400999999998E-2</v>
      </c>
      <c r="I2120" s="161">
        <v>4.8194385999999999E-2</v>
      </c>
      <c r="J2120" s="161">
        <v>4.0174339000000003E-2</v>
      </c>
      <c r="K2120" s="161">
        <v>3.8115086999999999E-2</v>
      </c>
      <c r="L2120" s="161">
        <v>0.11007668</v>
      </c>
      <c r="M2120" s="161">
        <v>5.9827065999999998E-2</v>
      </c>
      <c r="N2120" s="161">
        <v>0.45302619999999999</v>
      </c>
      <c r="O2120" s="161">
        <v>2.2445551000000001E-2</v>
      </c>
      <c r="P2120" s="161">
        <v>0</v>
      </c>
      <c r="Q2120" s="161">
        <v>3.6438714000000002E-4</v>
      </c>
      <c r="R2120" s="161">
        <v>3.1730260999999998E-3</v>
      </c>
      <c r="T2120" s="89">
        <f t="shared" si="392"/>
        <v>2.6995161206896547</v>
      </c>
    </row>
    <row r="2121" spans="1:20">
      <c r="A2121" t="s">
        <v>52</v>
      </c>
      <c r="B2121" s="194" t="s">
        <v>4914</v>
      </c>
      <c r="C2121" s="87">
        <f t="shared" si="388"/>
        <v>1.10631640646</v>
      </c>
      <c r="D2121" s="90">
        <f t="shared" si="389"/>
        <v>0.17584845499999999</v>
      </c>
      <c r="E2121" s="90">
        <f t="shared" si="390"/>
        <v>0.160748746</v>
      </c>
      <c r="F2121" s="91">
        <f t="shared" si="391"/>
        <v>0.49340715546000002</v>
      </c>
      <c r="G2121" s="192">
        <v>0.27631204999999998</v>
      </c>
      <c r="H2121" s="161">
        <v>5.6109924999999998E-2</v>
      </c>
      <c r="I2121" s="161">
        <v>4.6691271999999999E-2</v>
      </c>
      <c r="J2121" s="161">
        <v>3.5594255999999998E-2</v>
      </c>
      <c r="K2121" s="161">
        <v>3.1540019000000002E-2</v>
      </c>
      <c r="L2121" s="161">
        <v>0.10871417999999999</v>
      </c>
      <c r="M2121" s="161">
        <v>5.7947549000000001E-2</v>
      </c>
      <c r="N2121" s="161">
        <v>0.45305452000000002</v>
      </c>
      <c r="O2121" s="161">
        <v>3.6494161999999997E-2</v>
      </c>
      <c r="P2121" s="161">
        <v>0</v>
      </c>
      <c r="Q2121" s="161">
        <v>4.3561376E-4</v>
      </c>
      <c r="R2121" s="161">
        <v>3.4228597000000001E-3</v>
      </c>
      <c r="T2121" s="89">
        <f t="shared" si="392"/>
        <v>2.3820004310344824</v>
      </c>
    </row>
    <row r="2122" spans="1:20">
      <c r="A2122" t="s">
        <v>52</v>
      </c>
      <c r="B2122" s="194" t="s">
        <v>4915</v>
      </c>
      <c r="C2122" s="87">
        <f t="shared" si="388"/>
        <v>1.98602253432</v>
      </c>
      <c r="D2122" s="90">
        <f t="shared" si="389"/>
        <v>0.18318851</v>
      </c>
      <c r="E2122" s="90">
        <f t="shared" si="390"/>
        <v>1.1078461399999999</v>
      </c>
      <c r="F2122" s="91">
        <f t="shared" si="391"/>
        <v>0.44184181432000003</v>
      </c>
      <c r="G2122" s="192">
        <v>0.25314607</v>
      </c>
      <c r="H2122" s="161">
        <v>0.58089926999999997</v>
      </c>
      <c r="I2122" s="161">
        <v>0.22315674999999999</v>
      </c>
      <c r="J2122" s="161">
        <v>7.2386826000000001E-2</v>
      </c>
      <c r="K2122" s="161">
        <v>3.3708734999999997E-2</v>
      </c>
      <c r="L2122" s="161">
        <v>7.7092948999999994E-2</v>
      </c>
      <c r="M2122" s="161">
        <v>0.30379012</v>
      </c>
      <c r="N2122" s="161">
        <v>0.40072299</v>
      </c>
      <c r="O2122" s="161">
        <v>3.7570444000000001E-2</v>
      </c>
      <c r="P2122" s="161">
        <v>0</v>
      </c>
      <c r="Q2122" s="161">
        <v>6.5850282000000002E-4</v>
      </c>
      <c r="R2122" s="161">
        <v>2.8898775000000001E-3</v>
      </c>
      <c r="T2122" s="89">
        <f t="shared" si="392"/>
        <v>2.1822937068965516</v>
      </c>
    </row>
    <row r="2123" spans="1:20">
      <c r="A2123" t="s">
        <v>52</v>
      </c>
      <c r="B2123" s="194" t="s">
        <v>4916</v>
      </c>
      <c r="C2123" s="87">
        <f t="shared" si="388"/>
        <v>0.76348052994999993</v>
      </c>
      <c r="D2123" s="90">
        <f t="shared" si="389"/>
        <v>0.15739012499999999</v>
      </c>
      <c r="E2123" s="90">
        <f t="shared" si="390"/>
        <v>0.24475182099999998</v>
      </c>
      <c r="F2123" s="91">
        <f t="shared" si="391"/>
        <v>0.14564978395</v>
      </c>
      <c r="G2123" s="192">
        <v>0.21568880000000001</v>
      </c>
      <c r="H2123" s="161">
        <v>0.10411924</v>
      </c>
      <c r="I2123" s="161">
        <v>5.9051632999999999E-2</v>
      </c>
      <c r="J2123" s="161">
        <v>3.1655106000000002E-2</v>
      </c>
      <c r="K2123" s="161">
        <v>1.9914589E-2</v>
      </c>
      <c r="L2123" s="161">
        <v>0.10582042999999999</v>
      </c>
      <c r="M2123" s="161">
        <v>8.1580948E-2</v>
      </c>
      <c r="N2123" s="161">
        <v>0.10841155</v>
      </c>
      <c r="O2123" s="161">
        <v>3.3849706E-2</v>
      </c>
      <c r="P2123" s="161">
        <v>0</v>
      </c>
      <c r="Q2123" s="161">
        <v>3.3519384999999998E-4</v>
      </c>
      <c r="R2123" s="161">
        <v>3.0533341E-3</v>
      </c>
      <c r="T2123" s="89">
        <f t="shared" si="392"/>
        <v>1.8593862068965517</v>
      </c>
    </row>
    <row r="2124" spans="1:20">
      <c r="A2124" t="s">
        <v>52</v>
      </c>
      <c r="B2124" s="194" t="s">
        <v>4917</v>
      </c>
      <c r="C2124" s="87">
        <f t="shared" si="388"/>
        <v>0.56497705326000003</v>
      </c>
      <c r="D2124" s="90">
        <f t="shared" si="389"/>
        <v>0.15135513</v>
      </c>
      <c r="E2124" s="90">
        <f t="shared" si="390"/>
        <v>0.119428064</v>
      </c>
      <c r="F2124" s="91">
        <f t="shared" si="391"/>
        <v>9.3176979260000001E-2</v>
      </c>
      <c r="G2124" s="192">
        <v>0.20101688000000001</v>
      </c>
      <c r="H2124" s="161">
        <v>3.4831155000000003E-2</v>
      </c>
      <c r="I2124" s="161">
        <v>3.4785989000000003E-2</v>
      </c>
      <c r="J2124" s="161">
        <v>2.4822769000000001E-2</v>
      </c>
      <c r="K2124" s="161">
        <v>1.6683211E-2</v>
      </c>
      <c r="L2124" s="161">
        <v>0.10984915000000001</v>
      </c>
      <c r="M2124" s="161">
        <v>4.9810920000000002E-2</v>
      </c>
      <c r="N2124" s="161">
        <v>5.6746576E-2</v>
      </c>
      <c r="O2124" s="161">
        <v>3.3134970999999999E-2</v>
      </c>
      <c r="P2124" s="161">
        <v>0</v>
      </c>
      <c r="Q2124" s="161">
        <v>2.8402055999999999E-4</v>
      </c>
      <c r="R2124" s="161">
        <v>3.0114117000000001E-3</v>
      </c>
      <c r="T2124" s="89">
        <f t="shared" si="392"/>
        <v>1.7329041379310344</v>
      </c>
    </row>
    <row r="2125" spans="1:20">
      <c r="A2125" t="s">
        <v>4120</v>
      </c>
      <c r="B2125" s="194" t="s">
        <v>4918</v>
      </c>
      <c r="C2125" s="87">
        <f t="shared" si="388"/>
        <v>18715.591639999999</v>
      </c>
      <c r="D2125" s="90">
        <f t="shared" si="389"/>
        <v>6095.1846999999998</v>
      </c>
      <c r="E2125" s="90">
        <f t="shared" si="390"/>
        <v>3158.6267200000002</v>
      </c>
      <c r="F2125" s="91">
        <f t="shared" si="391"/>
        <v>2262.9098199999999</v>
      </c>
      <c r="G2125" s="192">
        <v>7198.8703999999998</v>
      </c>
      <c r="H2125" s="161">
        <v>1348.8920000000001</v>
      </c>
      <c r="I2125" s="161">
        <v>1276.4821999999999</v>
      </c>
      <c r="J2125" s="161">
        <v>1249.2150999999999</v>
      </c>
      <c r="K2125" s="161">
        <v>2398.3681999999999</v>
      </c>
      <c r="L2125" s="161">
        <v>2447.6014</v>
      </c>
      <c r="M2125" s="161">
        <v>533.25252</v>
      </c>
      <c r="N2125" s="161">
        <v>1743.6931</v>
      </c>
      <c r="O2125" s="161">
        <v>231.96018000000001</v>
      </c>
      <c r="P2125" s="161">
        <v>0</v>
      </c>
      <c r="Q2125" s="161">
        <v>183.38883000000001</v>
      </c>
      <c r="R2125" s="161">
        <v>103.86771</v>
      </c>
      <c r="T2125" s="89">
        <f t="shared" si="392"/>
        <v>62059.227586206893</v>
      </c>
    </row>
    <row r="2126" spans="1:20">
      <c r="A2126" t="s">
        <v>30</v>
      </c>
      <c r="B2126" s="194" t="s">
        <v>4919</v>
      </c>
      <c r="C2126" s="87">
        <f t="shared" si="388"/>
        <v>5.2060251204000003E-4</v>
      </c>
      <c r="D2126" s="90">
        <f t="shared" si="389"/>
        <v>1.68094687E-4</v>
      </c>
      <c r="E2126" s="90">
        <f t="shared" si="390"/>
        <v>1.0706088599999999E-4</v>
      </c>
      <c r="F2126" s="91">
        <f t="shared" si="391"/>
        <v>4.1074509039999998E-5</v>
      </c>
      <c r="G2126" s="192">
        <v>2.0437242999999999E-4</v>
      </c>
      <c r="H2126" s="161">
        <v>3.7768083999999998E-5</v>
      </c>
      <c r="I2126" s="161">
        <v>5.6649003000000001E-5</v>
      </c>
      <c r="J2126" s="161">
        <v>1.3151651E-4</v>
      </c>
      <c r="K2126" s="161">
        <v>1.5585752000000001E-5</v>
      </c>
      <c r="L2126" s="161">
        <v>2.0992425000000001E-5</v>
      </c>
      <c r="M2126" s="161">
        <v>1.2643799E-5</v>
      </c>
      <c r="N2126" s="161">
        <v>3.3688681999999999E-5</v>
      </c>
      <c r="O2126" s="161">
        <v>5.0143225000000003E-6</v>
      </c>
      <c r="P2126" s="161">
        <v>0</v>
      </c>
      <c r="Q2126" s="161">
        <v>9.4893333999999995E-7</v>
      </c>
      <c r="R2126" s="161">
        <v>1.4225712000000001E-6</v>
      </c>
      <c r="T2126" s="89">
        <f t="shared" si="392"/>
        <v>1.7618312931034481E-3</v>
      </c>
    </row>
    <row r="2127" spans="1:20">
      <c r="A2127" t="s">
        <v>30</v>
      </c>
      <c r="B2127" s="194" t="s">
        <v>4920</v>
      </c>
      <c r="C2127" s="87">
        <f t="shared" si="388"/>
        <v>7.2401466057E-4</v>
      </c>
      <c r="D2127" s="90">
        <f t="shared" si="389"/>
        <v>1.8132225600000002E-4</v>
      </c>
      <c r="E2127" s="90">
        <f t="shared" si="390"/>
        <v>1.87281331E-4</v>
      </c>
      <c r="F2127" s="91">
        <f t="shared" si="391"/>
        <v>5.9749873570000002E-5</v>
      </c>
      <c r="G2127" s="192">
        <v>2.9566119999999997E-4</v>
      </c>
      <c r="H2127" s="161">
        <v>4.5335196999999998E-5</v>
      </c>
      <c r="I2127" s="161">
        <v>1.2759146000000001E-4</v>
      </c>
      <c r="J2127" s="161">
        <v>1.3024423000000001E-4</v>
      </c>
      <c r="K2127" s="161">
        <v>2.2148306999999998E-5</v>
      </c>
      <c r="L2127" s="161">
        <v>2.8929719E-5</v>
      </c>
      <c r="M2127" s="161">
        <v>1.4354674000000001E-5</v>
      </c>
      <c r="N2127" s="161">
        <v>5.1691960000000003E-5</v>
      </c>
      <c r="O2127" s="161">
        <v>5.7200106999999997E-6</v>
      </c>
      <c r="P2127" s="161">
        <v>0</v>
      </c>
      <c r="Q2127" s="161">
        <v>6.7016887E-7</v>
      </c>
      <c r="R2127" s="161">
        <v>1.667734E-6</v>
      </c>
      <c r="T2127" s="89">
        <f t="shared" si="392"/>
        <v>2.5488034482758618E-3</v>
      </c>
    </row>
    <row r="2128" spans="1:20">
      <c r="A2128" t="s">
        <v>30</v>
      </c>
      <c r="B2128" s="194" t="s">
        <v>4921</v>
      </c>
      <c r="C2128" s="87">
        <f t="shared" si="388"/>
        <v>7.0244672892000001E-4</v>
      </c>
      <c r="D2128" s="90">
        <f t="shared" si="389"/>
        <v>1.8005428400000002E-4</v>
      </c>
      <c r="E2128" s="90">
        <f t="shared" si="390"/>
        <v>1.8283985700000001E-4</v>
      </c>
      <c r="F2128" s="91">
        <f t="shared" si="391"/>
        <v>6.5220977919999999E-5</v>
      </c>
      <c r="G2128" s="192">
        <v>2.7433161E-4</v>
      </c>
      <c r="H2128" s="161">
        <v>4.5191873000000003E-5</v>
      </c>
      <c r="I2128" s="161">
        <v>1.2225127000000001E-4</v>
      </c>
      <c r="J2128" s="161">
        <v>1.2765251000000001E-4</v>
      </c>
      <c r="K2128" s="161">
        <v>2.0869173999999999E-5</v>
      </c>
      <c r="L2128" s="161">
        <v>3.1532599999999997E-5</v>
      </c>
      <c r="M2128" s="161">
        <v>1.5396713999999999E-5</v>
      </c>
      <c r="N2128" s="161">
        <v>5.6475991999999997E-5</v>
      </c>
      <c r="O2128" s="161">
        <v>6.1686139999999997E-6</v>
      </c>
      <c r="P2128" s="161">
        <v>0</v>
      </c>
      <c r="Q2128" s="161">
        <v>8.5237912000000005E-7</v>
      </c>
      <c r="R2128" s="161">
        <v>1.7239928000000001E-6</v>
      </c>
      <c r="T2128" s="89">
        <f t="shared" si="392"/>
        <v>2.3649276724137928E-3</v>
      </c>
    </row>
    <row r="2129" spans="1:20">
      <c r="A2129" t="s">
        <v>30</v>
      </c>
      <c r="B2129" s="194" t="s">
        <v>4922</v>
      </c>
      <c r="C2129" s="87">
        <f t="shared" si="388"/>
        <v>3.1476785559999996E-3</v>
      </c>
      <c r="D2129" s="90">
        <f t="shared" si="389"/>
        <v>7.9393205600000001E-4</v>
      </c>
      <c r="E2129" s="90">
        <f t="shared" si="390"/>
        <v>8.6510915300000001E-4</v>
      </c>
      <c r="F2129" s="91">
        <f t="shared" si="391"/>
        <v>2.4791644699999999E-4</v>
      </c>
      <c r="G2129" s="192">
        <v>1.2407208999999999E-3</v>
      </c>
      <c r="H2129" s="161">
        <v>2.1216521E-4</v>
      </c>
      <c r="I2129" s="161">
        <v>5.8181411000000004E-4</v>
      </c>
      <c r="J2129" s="161">
        <v>6.0843178999999998E-4</v>
      </c>
      <c r="K2129" s="161">
        <v>7.2667596000000004E-5</v>
      </c>
      <c r="L2129" s="161">
        <v>1.1283267E-4</v>
      </c>
      <c r="M2129" s="161">
        <v>7.1129832999999995E-5</v>
      </c>
      <c r="N2129" s="161">
        <v>2.0901609000000001E-4</v>
      </c>
      <c r="O2129" s="161">
        <v>2.7776886999999999E-5</v>
      </c>
      <c r="P2129" s="161">
        <v>0</v>
      </c>
      <c r="Q2129" s="161">
        <v>3.4539575999999998E-6</v>
      </c>
      <c r="R2129" s="161">
        <v>7.6695123999999992E-6</v>
      </c>
      <c r="T2129" s="89">
        <f t="shared" si="392"/>
        <v>1.0695869827586206E-2</v>
      </c>
    </row>
    <row r="2130" spans="1:20">
      <c r="A2130" t="s">
        <v>4120</v>
      </c>
      <c r="B2130" s="194" t="s">
        <v>4923</v>
      </c>
      <c r="C2130" s="87">
        <f t="shared" si="388"/>
        <v>0.52808731768000006</v>
      </c>
      <c r="D2130" s="90">
        <f t="shared" si="389"/>
        <v>0.12954434500000001</v>
      </c>
      <c r="E2130" s="90">
        <f t="shared" si="390"/>
        <v>0.124101871</v>
      </c>
      <c r="F2130" s="91">
        <f t="shared" si="391"/>
        <v>6.133189168E-2</v>
      </c>
      <c r="G2130" s="192">
        <v>0.21310920999999999</v>
      </c>
      <c r="H2130" s="161">
        <v>4.1636464999999998E-2</v>
      </c>
      <c r="I2130" s="161">
        <v>6.7677498000000003E-2</v>
      </c>
      <c r="J2130" s="161">
        <v>7.3785569999999995E-2</v>
      </c>
      <c r="K2130" s="161">
        <v>2.0171649E-2</v>
      </c>
      <c r="L2130" s="161">
        <v>3.5587125999999997E-2</v>
      </c>
      <c r="M2130" s="161">
        <v>1.4787908000000001E-2</v>
      </c>
      <c r="N2130" s="161">
        <v>5.2969772999999998E-2</v>
      </c>
      <c r="O2130" s="161">
        <v>5.9460053000000004E-3</v>
      </c>
      <c r="P2130" s="161">
        <v>0</v>
      </c>
      <c r="Q2130" s="161">
        <v>7.8712808000000001E-4</v>
      </c>
      <c r="R2130" s="161">
        <v>1.6289853E-3</v>
      </c>
      <c r="T2130" s="89">
        <f t="shared" si="392"/>
        <v>1.8371483620689653</v>
      </c>
    </row>
    <row r="2131" spans="1:20">
      <c r="A2131" t="s">
        <v>52</v>
      </c>
      <c r="B2131" s="194" t="s">
        <v>4924</v>
      </c>
      <c r="C2131" s="87">
        <f t="shared" si="388"/>
        <v>0.18661276397000001</v>
      </c>
      <c r="D2131" s="90">
        <f t="shared" si="389"/>
        <v>6.6457656700000006E-2</v>
      </c>
      <c r="E2131" s="90">
        <f t="shared" si="390"/>
        <v>3.6074415400000004E-2</v>
      </c>
      <c r="F2131" s="91">
        <f t="shared" si="391"/>
        <v>2.195616387E-2</v>
      </c>
      <c r="G2131" s="192">
        <v>6.2124527999999998E-2</v>
      </c>
      <c r="H2131" s="161">
        <v>1.8290994000000001E-2</v>
      </c>
      <c r="I2131" s="161">
        <v>1.2392489E-2</v>
      </c>
      <c r="J2131" s="161">
        <v>6.0475679999999997E-2</v>
      </c>
      <c r="K2131" s="161">
        <v>3.0736526999999999E-3</v>
      </c>
      <c r="L2131" s="161">
        <v>2.9083239999999999E-3</v>
      </c>
      <c r="M2131" s="161">
        <v>5.3909324000000003E-3</v>
      </c>
      <c r="N2131" s="161">
        <v>6.4365831000000003E-4</v>
      </c>
      <c r="O2131" s="161">
        <v>1.9826916999999999E-2</v>
      </c>
      <c r="P2131" s="161">
        <v>0</v>
      </c>
      <c r="Q2131" s="161">
        <v>2.9661835999999998E-4</v>
      </c>
      <c r="R2131" s="161">
        <v>1.1889702E-3</v>
      </c>
      <c r="T2131" s="89">
        <f t="shared" si="392"/>
        <v>0.53555627586206889</v>
      </c>
    </row>
    <row r="2132" spans="1:20">
      <c r="A2132" t="s">
        <v>52</v>
      </c>
      <c r="B2132" s="194" t="s">
        <v>4925</v>
      </c>
      <c r="C2132" s="87">
        <f t="shared" si="388"/>
        <v>5.9813816830000003E-4</v>
      </c>
      <c r="D2132" s="90">
        <f t="shared" si="389"/>
        <v>1.2931002300000001E-4</v>
      </c>
      <c r="E2132" s="90">
        <f t="shared" si="390"/>
        <v>1.1409699E-4</v>
      </c>
      <c r="F2132" s="91">
        <f t="shared" si="391"/>
        <v>9.9435025299999996E-5</v>
      </c>
      <c r="G2132" s="192">
        <v>2.5529612999999999E-4</v>
      </c>
      <c r="H2132" s="161">
        <v>5.3751386999999999E-5</v>
      </c>
      <c r="I2132" s="161">
        <v>3.7376458000000002E-5</v>
      </c>
      <c r="J2132" s="161">
        <v>4.9149778000000001E-5</v>
      </c>
      <c r="K2132" s="161">
        <v>2.8692403000000001E-5</v>
      </c>
      <c r="L2132" s="161">
        <v>5.1467841999999997E-5</v>
      </c>
      <c r="M2132" s="161">
        <v>2.2969145E-5</v>
      </c>
      <c r="N2132" s="161">
        <v>7.6830063E-5</v>
      </c>
      <c r="O2132" s="161">
        <v>1.7595468E-5</v>
      </c>
      <c r="P2132" s="161">
        <v>0</v>
      </c>
      <c r="Q2132" s="161">
        <v>2.2727546000000001E-6</v>
      </c>
      <c r="R2132" s="161">
        <v>2.7367397E-6</v>
      </c>
      <c r="T2132" s="89">
        <f t="shared" si="392"/>
        <v>2.2008287068965514E-3</v>
      </c>
    </row>
    <row r="2133" spans="1:20">
      <c r="A2133" t="s">
        <v>30</v>
      </c>
      <c r="B2133" s="194" t="s">
        <v>4926</v>
      </c>
      <c r="C2133" s="87">
        <f t="shared" si="388"/>
        <v>1.2512280757000002E-3</v>
      </c>
      <c r="D2133" s="90">
        <f t="shared" si="389"/>
        <v>3.1690624800000003E-4</v>
      </c>
      <c r="E2133" s="90">
        <f t="shared" si="390"/>
        <v>3.0046441800000003E-4</v>
      </c>
      <c r="F2133" s="91">
        <f t="shared" si="391"/>
        <v>1.4812334970000003E-4</v>
      </c>
      <c r="G2133" s="192">
        <v>4.8573406000000001E-4</v>
      </c>
      <c r="H2133" s="161">
        <v>8.5584424999999995E-5</v>
      </c>
      <c r="I2133" s="161">
        <v>1.8297143E-4</v>
      </c>
      <c r="J2133" s="161">
        <v>2.0076465000000001E-4</v>
      </c>
      <c r="K2133" s="161">
        <v>4.2349838000000003E-5</v>
      </c>
      <c r="L2133" s="161">
        <v>7.3791759999999998E-5</v>
      </c>
      <c r="M2133" s="161">
        <v>3.1908563E-5</v>
      </c>
      <c r="N2133" s="161">
        <v>1.2897517E-4</v>
      </c>
      <c r="O2133" s="161">
        <v>1.2952410000000001E-5</v>
      </c>
      <c r="P2133" s="161">
        <v>0</v>
      </c>
      <c r="Q2133" s="161">
        <v>2.6325454000000001E-6</v>
      </c>
      <c r="R2133" s="161">
        <v>3.5632243000000001E-6</v>
      </c>
      <c r="T2133" s="89">
        <f t="shared" si="392"/>
        <v>4.1873625862068964E-3</v>
      </c>
    </row>
    <row r="2134" spans="1:20">
      <c r="A2134" t="s">
        <v>30</v>
      </c>
      <c r="B2134" s="194" t="s">
        <v>4927</v>
      </c>
      <c r="C2134" s="87">
        <f t="shared" si="388"/>
        <v>1.9287259163000003E-3</v>
      </c>
      <c r="D2134" s="90">
        <f t="shared" si="389"/>
        <v>4.84271538E-4</v>
      </c>
      <c r="E2134" s="90">
        <f t="shared" si="390"/>
        <v>5.0376405600000007E-4</v>
      </c>
      <c r="F2134" s="91">
        <f t="shared" si="391"/>
        <v>1.8543891230000001E-4</v>
      </c>
      <c r="G2134" s="192">
        <v>7.5525140999999996E-4</v>
      </c>
      <c r="H2134" s="161">
        <v>1.3357812000000001E-4</v>
      </c>
      <c r="I2134" s="161">
        <v>3.2275301000000002E-4</v>
      </c>
      <c r="J2134" s="161">
        <v>3.4642731000000002E-4</v>
      </c>
      <c r="K2134" s="161">
        <v>5.0616984999999999E-5</v>
      </c>
      <c r="L2134" s="161">
        <v>8.7227243000000002E-5</v>
      </c>
      <c r="M2134" s="161">
        <v>4.7432926000000002E-5</v>
      </c>
      <c r="N2134" s="161">
        <v>1.5812196000000001E-4</v>
      </c>
      <c r="O2134" s="161">
        <v>1.9279273E-5</v>
      </c>
      <c r="P2134" s="161">
        <v>0</v>
      </c>
      <c r="Q2134" s="161">
        <v>2.9103878999999999E-6</v>
      </c>
      <c r="R2134" s="161">
        <v>5.1272914000000002E-6</v>
      </c>
      <c r="T2134" s="89">
        <f t="shared" si="392"/>
        <v>6.5107880172413785E-3</v>
      </c>
    </row>
    <row r="2135" spans="1:20">
      <c r="A2135" t="s">
        <v>4881</v>
      </c>
      <c r="B2135" s="194" t="s">
        <v>4928</v>
      </c>
      <c r="C2135" s="87">
        <f t="shared" si="388"/>
        <v>1.0501854404E-3</v>
      </c>
      <c r="D2135" s="90">
        <f t="shared" si="389"/>
        <v>6.9930085559999995E-4</v>
      </c>
      <c r="E2135" s="90">
        <f t="shared" si="390"/>
        <v>9.8709540899999995E-5</v>
      </c>
      <c r="F2135" s="91">
        <f t="shared" si="391"/>
        <v>2.18582639E-5</v>
      </c>
      <c r="G2135" s="192">
        <v>2.3031678E-4</v>
      </c>
      <c r="H2135" s="161">
        <v>2.2921048000000001E-5</v>
      </c>
      <c r="I2135" s="161">
        <v>7.2046297999999996E-5</v>
      </c>
      <c r="J2135" s="161">
        <v>6.7412074000000003E-4</v>
      </c>
      <c r="K2135" s="161">
        <v>9.2265446000000005E-6</v>
      </c>
      <c r="L2135" s="161">
        <v>1.5953571E-5</v>
      </c>
      <c r="M2135" s="161">
        <v>3.7421949000000001E-6</v>
      </c>
      <c r="N2135" s="161">
        <v>7.2329721E-6</v>
      </c>
      <c r="O2135" s="161">
        <v>1.9064161E-6</v>
      </c>
      <c r="P2135" s="161">
        <v>0</v>
      </c>
      <c r="Q2135" s="161">
        <v>4.8255387E-6</v>
      </c>
      <c r="R2135" s="161">
        <v>7.8933370000000007E-6</v>
      </c>
      <c r="T2135" s="89">
        <f t="shared" si="392"/>
        <v>1.9854894827586204E-3</v>
      </c>
    </row>
    <row r="2136" spans="1:20">
      <c r="A2136" t="s">
        <v>30</v>
      </c>
      <c r="B2136" s="194" t="s">
        <v>4929</v>
      </c>
      <c r="C2136" s="87">
        <f t="shared" si="388"/>
        <v>0.22290875309170002</v>
      </c>
      <c r="D2136" s="90">
        <f t="shared" si="389"/>
        <v>7.9621047600000008E-2</v>
      </c>
      <c r="E2136" s="90">
        <f t="shared" si="390"/>
        <v>6.1072722600000004E-2</v>
      </c>
      <c r="F2136" s="91">
        <f t="shared" si="391"/>
        <v>3.0284038917000001E-3</v>
      </c>
      <c r="G2136" s="192">
        <v>7.9186579000000007E-2</v>
      </c>
      <c r="H2136" s="161">
        <v>8.2798764000000004E-3</v>
      </c>
      <c r="I2136" s="161">
        <v>5.1500763999999997E-2</v>
      </c>
      <c r="J2136" s="161">
        <v>5.0200960000000003E-2</v>
      </c>
      <c r="K2136" s="161">
        <v>2.5870378999999999E-2</v>
      </c>
      <c r="L2136" s="161">
        <v>3.5497086000000001E-3</v>
      </c>
      <c r="M2136" s="161">
        <v>1.2920822E-3</v>
      </c>
      <c r="N2136" s="161">
        <v>2.2307824999999999E-3</v>
      </c>
      <c r="O2136" s="161">
        <v>5.2536178000000004E-4</v>
      </c>
      <c r="P2136" s="161">
        <v>0</v>
      </c>
      <c r="Q2136" s="161">
        <v>5.7904117000000002E-6</v>
      </c>
      <c r="R2136" s="161">
        <v>2.6646919999999999E-4</v>
      </c>
      <c r="T2136" s="89">
        <f t="shared" si="392"/>
        <v>0.6826429224137931</v>
      </c>
    </row>
    <row r="2137" spans="1:20">
      <c r="A2137" t="s">
        <v>52</v>
      </c>
      <c r="B2137" s="194" t="s">
        <v>4930</v>
      </c>
      <c r="C2137" s="87">
        <f t="shared" si="388"/>
        <v>8.15675259E-3</v>
      </c>
      <c r="D2137" s="90">
        <f t="shared" si="389"/>
        <v>1.22590218E-3</v>
      </c>
      <c r="E2137" s="90">
        <f t="shared" si="390"/>
        <v>1.5461640799999999E-3</v>
      </c>
      <c r="F2137" s="91">
        <f t="shared" si="391"/>
        <v>1.8225657300000001E-3</v>
      </c>
      <c r="G2137" s="192">
        <v>3.5621206E-3</v>
      </c>
      <c r="H2137" s="161">
        <v>6.5444427999999998E-4</v>
      </c>
      <c r="I2137" s="161">
        <v>6.5424234000000003E-4</v>
      </c>
      <c r="J2137" s="161">
        <v>6.4850545E-4</v>
      </c>
      <c r="K2137" s="161">
        <v>3.4001765999999999E-4</v>
      </c>
      <c r="L2137" s="161">
        <v>2.3737907000000001E-4</v>
      </c>
      <c r="M2137" s="161">
        <v>2.3747745999999999E-4</v>
      </c>
      <c r="N2137" s="161">
        <v>8.2240301000000002E-5</v>
      </c>
      <c r="O2137" s="161">
        <v>3.4820495999999997E-4</v>
      </c>
      <c r="P2137" s="161">
        <v>0</v>
      </c>
      <c r="Q2137" s="161">
        <v>1.3571778E-3</v>
      </c>
      <c r="R2137" s="161">
        <v>3.4942669000000002E-5</v>
      </c>
      <c r="T2137" s="89">
        <f t="shared" si="392"/>
        <v>3.070793620689655E-2</v>
      </c>
    </row>
    <row r="2138" spans="1:20">
      <c r="A2138" t="s">
        <v>52</v>
      </c>
      <c r="B2138" s="194" t="s">
        <v>4931</v>
      </c>
      <c r="C2138" s="87">
        <f t="shared" si="388"/>
        <v>0.35848147008000003</v>
      </c>
      <c r="D2138" s="90">
        <f t="shared" si="389"/>
        <v>3.6548362800000005E-2</v>
      </c>
      <c r="E2138" s="90">
        <f t="shared" si="390"/>
        <v>0.19432418299999998</v>
      </c>
      <c r="F2138" s="91">
        <f t="shared" si="391"/>
        <v>7.6790748280000015E-2</v>
      </c>
      <c r="G2138" s="192">
        <v>5.0818176E-2</v>
      </c>
      <c r="H2138" s="161">
        <v>0.10421912999999999</v>
      </c>
      <c r="I2138" s="161">
        <v>3.9024376999999999E-2</v>
      </c>
      <c r="J2138" s="161">
        <v>1.6266437000000002E-2</v>
      </c>
      <c r="K2138" s="161">
        <v>7.4044098000000001E-3</v>
      </c>
      <c r="L2138" s="161">
        <v>1.2877516E-2</v>
      </c>
      <c r="M2138" s="161">
        <v>5.1080675999999998E-2</v>
      </c>
      <c r="N2138" s="161">
        <v>6.9957462999999998E-2</v>
      </c>
      <c r="O2138" s="161">
        <v>4.8882548000000001E-3</v>
      </c>
      <c r="P2138" s="161">
        <v>0</v>
      </c>
      <c r="Q2138" s="161">
        <v>1.4588358000000001E-4</v>
      </c>
      <c r="R2138" s="161">
        <v>1.7991469E-3</v>
      </c>
      <c r="T2138" s="89">
        <f t="shared" si="392"/>
        <v>0.43808772413793101</v>
      </c>
    </row>
    <row r="2139" spans="1:20">
      <c r="A2139" t="s">
        <v>52</v>
      </c>
      <c r="B2139" s="194" t="s">
        <v>4932</v>
      </c>
      <c r="C2139" s="87">
        <f t="shared" si="388"/>
        <v>0.34566819743999999</v>
      </c>
      <c r="D2139" s="90">
        <f t="shared" si="389"/>
        <v>3.3482358599999998E-2</v>
      </c>
      <c r="E2139" s="90">
        <f t="shared" si="390"/>
        <v>0.189023424</v>
      </c>
      <c r="F2139" s="91">
        <f t="shared" si="391"/>
        <v>7.8902216839999997E-2</v>
      </c>
      <c r="G2139" s="192">
        <v>4.4260198000000001E-2</v>
      </c>
      <c r="H2139" s="161">
        <v>0.10274815</v>
      </c>
      <c r="I2139" s="161">
        <v>3.8599891999999997E-2</v>
      </c>
      <c r="J2139" s="161">
        <v>1.5356729E-2</v>
      </c>
      <c r="K2139" s="161">
        <v>5.4483746E-3</v>
      </c>
      <c r="L2139" s="161">
        <v>1.2677255E-2</v>
      </c>
      <c r="M2139" s="161">
        <v>4.7675382000000002E-2</v>
      </c>
      <c r="N2139" s="161">
        <v>6.9952958999999995E-2</v>
      </c>
      <c r="O2139" s="161">
        <v>6.9241672000000002E-3</v>
      </c>
      <c r="P2139" s="161">
        <v>0</v>
      </c>
      <c r="Q2139" s="161">
        <v>1.7021604E-4</v>
      </c>
      <c r="R2139" s="161">
        <v>1.8548746000000001E-3</v>
      </c>
      <c r="T2139" s="89">
        <f t="shared" si="392"/>
        <v>0.38155343103448275</v>
      </c>
    </row>
    <row r="2140" spans="1:20">
      <c r="A2140" t="s">
        <v>52</v>
      </c>
      <c r="B2140" s="194" t="s">
        <v>4933</v>
      </c>
      <c r="C2140" s="87">
        <f t="shared" si="388"/>
        <v>0.14212605258800001</v>
      </c>
      <c r="D2140" s="90">
        <f t="shared" si="389"/>
        <v>6.2694644100000002E-2</v>
      </c>
      <c r="E2140" s="90">
        <f t="shared" si="390"/>
        <v>1.91538144E-2</v>
      </c>
      <c r="F2140" s="91">
        <f t="shared" si="391"/>
        <v>1.5324779088E-2</v>
      </c>
      <c r="G2140" s="192">
        <v>4.4952815E-2</v>
      </c>
      <c r="H2140" s="161">
        <v>8.3012676000000004E-3</v>
      </c>
      <c r="I2140" s="161">
        <v>6.7418723E-3</v>
      </c>
      <c r="J2140" s="161">
        <v>8.2773794999999994E-3</v>
      </c>
      <c r="K2140" s="161">
        <v>4.4906216000000004E-3</v>
      </c>
      <c r="L2140" s="161">
        <v>4.9926643E-2</v>
      </c>
      <c r="M2140" s="161">
        <v>4.1106744999999997E-3</v>
      </c>
      <c r="N2140" s="161">
        <v>1.0741262999999999E-2</v>
      </c>
      <c r="O2140" s="161">
        <v>3.0088916999999999E-3</v>
      </c>
      <c r="P2140" s="161">
        <v>0</v>
      </c>
      <c r="Q2140" s="161">
        <v>4.2908987999999999E-5</v>
      </c>
      <c r="R2140" s="161">
        <v>1.5317154E-3</v>
      </c>
      <c r="T2140" s="89">
        <f t="shared" si="392"/>
        <v>0.38752426724137928</v>
      </c>
    </row>
    <row r="2141" spans="1:20">
      <c r="A2141" t="s">
        <v>52</v>
      </c>
      <c r="B2141" s="194" t="s">
        <v>4934</v>
      </c>
      <c r="C2141" s="87">
        <f t="shared" si="388"/>
        <v>0.134391443557</v>
      </c>
      <c r="D2141" s="90">
        <f t="shared" si="389"/>
        <v>5.9624937399999994E-2</v>
      </c>
      <c r="E2141" s="90">
        <f t="shared" si="390"/>
        <v>1.7304054700000002E-2</v>
      </c>
      <c r="F2141" s="91">
        <f t="shared" si="391"/>
        <v>1.8350419457E-2</v>
      </c>
      <c r="G2141" s="192">
        <v>3.9112031999999998E-2</v>
      </c>
      <c r="H2141" s="161">
        <v>7.2062387E-3</v>
      </c>
      <c r="I2141" s="161">
        <v>6.4569095999999996E-3</v>
      </c>
      <c r="J2141" s="161">
        <v>7.3287674000000001E-3</v>
      </c>
      <c r="K2141" s="161">
        <v>3.0446700000000002E-3</v>
      </c>
      <c r="L2141" s="161">
        <v>4.9251499999999997E-2</v>
      </c>
      <c r="M2141" s="161">
        <v>3.6409063999999999E-3</v>
      </c>
      <c r="N2141" s="161">
        <v>1.0688375999999999E-2</v>
      </c>
      <c r="O2141" s="161">
        <v>6.0129514999999996E-3</v>
      </c>
      <c r="P2141" s="161">
        <v>0</v>
      </c>
      <c r="Q2141" s="161">
        <v>6.0149356999999999E-5</v>
      </c>
      <c r="R2141" s="161">
        <v>1.5889426000000001E-3</v>
      </c>
      <c r="T2141" s="89">
        <f t="shared" si="392"/>
        <v>0.33717268965517239</v>
      </c>
    </row>
    <row r="2142" spans="1:20">
      <c r="A2142" t="s">
        <v>52</v>
      </c>
      <c r="B2142" s="194" t="s">
        <v>4935</v>
      </c>
      <c r="C2142" s="87">
        <f t="shared" si="388"/>
        <v>1.0897651683000002E-3</v>
      </c>
      <c r="D2142" s="90">
        <f t="shared" si="389"/>
        <v>2.8190428099999999E-4</v>
      </c>
      <c r="E2142" s="90">
        <f t="shared" si="390"/>
        <v>2.86144368E-4</v>
      </c>
      <c r="F2142" s="91">
        <f t="shared" si="391"/>
        <v>9.8617289300000007E-5</v>
      </c>
      <c r="G2142" s="192">
        <v>4.2309923000000003E-4</v>
      </c>
      <c r="H2142" s="161">
        <v>6.7525033000000005E-5</v>
      </c>
      <c r="I2142" s="161">
        <v>1.9607161E-4</v>
      </c>
      <c r="J2142" s="161">
        <v>2.0188199E-4</v>
      </c>
      <c r="K2142" s="161">
        <v>3.2373129999999999E-5</v>
      </c>
      <c r="L2142" s="161">
        <v>4.7649160999999998E-5</v>
      </c>
      <c r="M2142" s="161">
        <v>2.2547724999999999E-5</v>
      </c>
      <c r="N2142" s="161">
        <v>8.5703479E-5</v>
      </c>
      <c r="O2142" s="161">
        <v>9.3305216000000003E-6</v>
      </c>
      <c r="P2142" s="161">
        <v>0</v>
      </c>
      <c r="Q2142" s="161">
        <v>1.0292115E-6</v>
      </c>
      <c r="R2142" s="161">
        <v>2.5540772000000001E-6</v>
      </c>
      <c r="T2142" s="89">
        <f t="shared" si="392"/>
        <v>3.6474071551724136E-3</v>
      </c>
    </row>
    <row r="2143" spans="1:20">
      <c r="A2143" t="s">
        <v>30</v>
      </c>
      <c r="B2143" s="194" t="s">
        <v>4936</v>
      </c>
      <c r="C2143" s="87">
        <f t="shared" si="388"/>
        <v>7.4019361200000004E-4</v>
      </c>
      <c r="D2143" s="90">
        <f t="shared" si="389"/>
        <v>1.8918917599999998E-4</v>
      </c>
      <c r="E2143" s="90">
        <f t="shared" si="390"/>
        <v>1.9503219099999998E-4</v>
      </c>
      <c r="F2143" s="91">
        <f t="shared" si="391"/>
        <v>6.5314594999999999E-5</v>
      </c>
      <c r="G2143" s="192">
        <v>2.9065765E-4</v>
      </c>
      <c r="H2143" s="161">
        <v>4.7398504999999997E-5</v>
      </c>
      <c r="I2143" s="161">
        <v>1.3164019999999999E-4</v>
      </c>
      <c r="J2143" s="161">
        <v>1.3615968999999999E-4</v>
      </c>
      <c r="K2143" s="161">
        <v>2.1314339E-5</v>
      </c>
      <c r="L2143" s="161">
        <v>3.1715146999999999E-5</v>
      </c>
      <c r="M2143" s="161">
        <v>1.5993486E-5</v>
      </c>
      <c r="N2143" s="161">
        <v>5.5762425999999998E-5</v>
      </c>
      <c r="O2143" s="161">
        <v>6.5433598999999997E-6</v>
      </c>
      <c r="P2143" s="161">
        <v>0</v>
      </c>
      <c r="Q2143" s="161">
        <v>1.1711775E-6</v>
      </c>
      <c r="R2143" s="161">
        <v>1.8376316000000001E-6</v>
      </c>
      <c r="T2143" s="89">
        <f t="shared" si="392"/>
        <v>2.505669396551724E-3</v>
      </c>
    </row>
    <row r="2144" spans="1:20">
      <c r="A2144" t="s">
        <v>52</v>
      </c>
      <c r="B2144" s="194" t="s">
        <v>4937</v>
      </c>
      <c r="C2144" s="87">
        <f t="shared" si="388"/>
        <v>0.40208921803999997</v>
      </c>
      <c r="D2144" s="90">
        <f t="shared" si="389"/>
        <v>5.2896245999999994E-2</v>
      </c>
      <c r="E2144" s="90">
        <f t="shared" si="390"/>
        <v>9.1075846000000002E-2</v>
      </c>
      <c r="F2144" s="91">
        <f t="shared" si="391"/>
        <v>4.8681226039999997E-2</v>
      </c>
      <c r="G2144" s="192">
        <v>0.20943590000000001</v>
      </c>
      <c r="H2144" s="161">
        <v>4.2388942999999998E-2</v>
      </c>
      <c r="I2144" s="161">
        <v>3.2480332000000001E-2</v>
      </c>
      <c r="J2144" s="161">
        <v>2.3127097999999999E-2</v>
      </c>
      <c r="K2144" s="161">
        <v>1.8469791999999999E-2</v>
      </c>
      <c r="L2144" s="161">
        <v>1.1299356E-2</v>
      </c>
      <c r="M2144" s="161">
        <v>1.6206570999999999E-2</v>
      </c>
      <c r="N2144" s="161">
        <v>3.5384755999999999E-3</v>
      </c>
      <c r="O2144" s="161">
        <v>3.3346265999999999E-2</v>
      </c>
      <c r="P2144" s="161">
        <v>0</v>
      </c>
      <c r="Q2144" s="161">
        <v>6.8490043999999998E-4</v>
      </c>
      <c r="R2144" s="161">
        <v>1.1111584000000001E-2</v>
      </c>
      <c r="T2144" s="89">
        <f t="shared" si="392"/>
        <v>1.8054818965517241</v>
      </c>
    </row>
    <row r="2145" spans="1:20">
      <c r="A2145" t="s">
        <v>52</v>
      </c>
      <c r="B2145" s="194" t="s">
        <v>4938</v>
      </c>
      <c r="C2145" s="87">
        <f t="shared" si="388"/>
        <v>0.31158396886</v>
      </c>
      <c r="D2145" s="90">
        <f t="shared" si="389"/>
        <v>2.45008393E-2</v>
      </c>
      <c r="E2145" s="90">
        <f t="shared" si="390"/>
        <v>6.7161761E-2</v>
      </c>
      <c r="F2145" s="91">
        <f t="shared" si="391"/>
        <v>7.8893188560000008E-2</v>
      </c>
      <c r="G2145" s="192">
        <v>0.14102818</v>
      </c>
      <c r="H2145" s="161">
        <v>3.3070413E-2</v>
      </c>
      <c r="I2145" s="161">
        <v>2.2920743E-2</v>
      </c>
      <c r="J2145" s="161">
        <v>1.1984946E-2</v>
      </c>
      <c r="K2145" s="161">
        <v>4.3434932000000004E-3</v>
      </c>
      <c r="L2145" s="161">
        <v>8.1724000999999994E-3</v>
      </c>
      <c r="M2145" s="161">
        <v>1.1170605E-2</v>
      </c>
      <c r="N2145" s="161">
        <v>3.4533618000000001E-3</v>
      </c>
      <c r="O2145" s="161">
        <v>6.2816509000000006E-2</v>
      </c>
      <c r="P2145" s="161">
        <v>0</v>
      </c>
      <c r="Q2145" s="161">
        <v>8.6196975999999997E-4</v>
      </c>
      <c r="R2145" s="161">
        <v>1.1761348E-2</v>
      </c>
      <c r="T2145" s="89">
        <f t="shared" si="392"/>
        <v>1.215760172413793</v>
      </c>
    </row>
    <row r="2146" spans="1:20">
      <c r="A2146" t="s">
        <v>30</v>
      </c>
      <c r="B2146" s="194" t="s">
        <v>4939</v>
      </c>
      <c r="C2146" s="87">
        <f t="shared" si="388"/>
        <v>5.1564154732999996E-4</v>
      </c>
      <c r="D2146" s="90">
        <f t="shared" si="389"/>
        <v>1.3361510299999998E-4</v>
      </c>
      <c r="E2146" s="90">
        <f t="shared" si="390"/>
        <v>1.4171271099999998E-4</v>
      </c>
      <c r="F2146" s="91">
        <f t="shared" si="391"/>
        <v>3.7980433330000001E-5</v>
      </c>
      <c r="G2146" s="192">
        <v>2.0233330000000001E-4</v>
      </c>
      <c r="H2146" s="161">
        <v>3.1725423999999998E-5</v>
      </c>
      <c r="I2146" s="161">
        <v>9.9834449999999998E-5</v>
      </c>
      <c r="J2146" s="161">
        <v>1.012944E-4</v>
      </c>
      <c r="K2146" s="161">
        <v>1.3843759000000001E-5</v>
      </c>
      <c r="L2146" s="161">
        <v>1.8476944E-5</v>
      </c>
      <c r="M2146" s="161">
        <v>1.0152837E-5</v>
      </c>
      <c r="N2146" s="161">
        <v>3.1771920000000001E-5</v>
      </c>
      <c r="O2146" s="161">
        <v>4.1046946999999997E-6</v>
      </c>
      <c r="P2146" s="161">
        <v>0</v>
      </c>
      <c r="Q2146" s="161">
        <v>8.9117782999999998E-7</v>
      </c>
      <c r="R2146" s="161">
        <v>1.2126408E-6</v>
      </c>
      <c r="T2146" s="89">
        <f t="shared" si="392"/>
        <v>1.7442525862068966E-3</v>
      </c>
    </row>
    <row r="2147" spans="1:20">
      <c r="A2147" t="s">
        <v>52</v>
      </c>
      <c r="B2147" s="194" t="s">
        <v>4940</v>
      </c>
      <c r="C2147" s="87">
        <f t="shared" si="388"/>
        <v>0.20296421911999998</v>
      </c>
      <c r="D2147" s="90">
        <f t="shared" si="389"/>
        <v>2.8009348E-2</v>
      </c>
      <c r="E2147" s="90">
        <f t="shared" si="390"/>
        <v>4.3692155599999997E-2</v>
      </c>
      <c r="F2147" s="91">
        <f t="shared" si="391"/>
        <v>2.7434805520000001E-2</v>
      </c>
      <c r="G2147" s="192">
        <v>0.10382791</v>
      </c>
      <c r="H2147" s="161">
        <v>2.0583265999999999E-2</v>
      </c>
      <c r="I2147" s="161">
        <v>1.5589109E-2</v>
      </c>
      <c r="J2147" s="161">
        <v>1.2297852E-2</v>
      </c>
      <c r="K2147" s="161">
        <v>9.7424773999999995E-3</v>
      </c>
      <c r="L2147" s="161">
        <v>5.9690185999999998E-3</v>
      </c>
      <c r="M2147" s="161">
        <v>7.5197806000000004E-3</v>
      </c>
      <c r="N2147" s="161">
        <v>2.6119492000000002E-3</v>
      </c>
      <c r="O2147" s="161">
        <v>1.4858680000000001E-2</v>
      </c>
      <c r="P2147" s="161">
        <v>0</v>
      </c>
      <c r="Q2147" s="161">
        <v>6.6614902000000002E-4</v>
      </c>
      <c r="R2147" s="161">
        <v>9.2980272999999992E-3</v>
      </c>
      <c r="T2147" s="89">
        <f t="shared" si="392"/>
        <v>0.89506818965517232</v>
      </c>
    </row>
    <row r="2148" spans="1:20">
      <c r="A2148" t="s">
        <v>52</v>
      </c>
      <c r="B2148" s="194" t="s">
        <v>4941</v>
      </c>
      <c r="C2148" s="87">
        <f t="shared" si="388"/>
        <v>0.1668790044</v>
      </c>
      <c r="D2148" s="90">
        <f t="shared" si="389"/>
        <v>1.6458648499999999E-2</v>
      </c>
      <c r="E2148" s="90">
        <f t="shared" si="390"/>
        <v>3.3805473799999999E-2</v>
      </c>
      <c r="F2148" s="91">
        <f t="shared" si="391"/>
        <v>3.9280655099999999E-2</v>
      </c>
      <c r="G2148" s="192">
        <v>7.7334227000000005E-2</v>
      </c>
      <c r="H2148" s="161">
        <v>1.7002836E-2</v>
      </c>
      <c r="I2148" s="161">
        <v>1.1665491E-2</v>
      </c>
      <c r="J2148" s="161">
        <v>7.7433069E-3</v>
      </c>
      <c r="K2148" s="161">
        <v>4.000099E-3</v>
      </c>
      <c r="L2148" s="161">
        <v>4.7152425999999999E-3</v>
      </c>
      <c r="M2148" s="161">
        <v>5.1371467999999998E-3</v>
      </c>
      <c r="N2148" s="161">
        <v>2.6420735000000002E-3</v>
      </c>
      <c r="O2148" s="161">
        <v>2.6405739000000001E-2</v>
      </c>
      <c r="P2148" s="161">
        <v>0</v>
      </c>
      <c r="Q2148" s="161">
        <v>7.4669190000000005E-4</v>
      </c>
      <c r="R2148" s="161">
        <v>9.4861506999999994E-3</v>
      </c>
      <c r="T2148" s="89">
        <f t="shared" si="392"/>
        <v>0.66667437068965518</v>
      </c>
    </row>
    <row r="2149" spans="1:20">
      <c r="A2149" t="s">
        <v>30</v>
      </c>
      <c r="B2149" s="194" t="s">
        <v>4942</v>
      </c>
      <c r="C2149" s="87">
        <f t="shared" si="388"/>
        <v>3.7470569906999994E-4</v>
      </c>
      <c r="D2149" s="90">
        <f t="shared" si="389"/>
        <v>9.4478315000000001E-5</v>
      </c>
      <c r="E2149" s="90">
        <f t="shared" si="390"/>
        <v>9.1718177599999992E-5</v>
      </c>
      <c r="F2149" s="91">
        <f t="shared" si="391"/>
        <v>4.5254766469999995E-5</v>
      </c>
      <c r="G2149" s="192">
        <v>1.4325444E-4</v>
      </c>
      <c r="H2149" s="161">
        <v>2.4541325999999999E-5</v>
      </c>
      <c r="I2149" s="161">
        <v>5.8357994999999999E-5</v>
      </c>
      <c r="J2149" s="161">
        <v>6.2437470000000004E-5</v>
      </c>
      <c r="K2149" s="161">
        <v>1.192761E-5</v>
      </c>
      <c r="L2149" s="161">
        <v>2.0113235000000002E-5</v>
      </c>
      <c r="M2149" s="161">
        <v>8.8188566000000005E-6</v>
      </c>
      <c r="N2149" s="161">
        <v>4.0101424999999997E-5</v>
      </c>
      <c r="O2149" s="161">
        <v>3.4477550000000001E-6</v>
      </c>
      <c r="P2149" s="161">
        <v>0</v>
      </c>
      <c r="Q2149" s="161">
        <v>7.3522801000000003E-7</v>
      </c>
      <c r="R2149" s="161">
        <v>9.7035845999999993E-7</v>
      </c>
      <c r="T2149" s="89">
        <f t="shared" si="392"/>
        <v>1.2349520689655172E-3</v>
      </c>
    </row>
    <row r="2150" spans="1:20">
      <c r="A2150" t="s">
        <v>30</v>
      </c>
      <c r="B2150" s="194" t="s">
        <v>4943</v>
      </c>
      <c r="C2150" s="87">
        <f t="shared" si="388"/>
        <v>2.0239117706000002E-3</v>
      </c>
      <c r="D2150" s="90">
        <f t="shared" si="389"/>
        <v>5.0843612299999996E-4</v>
      </c>
      <c r="E2150" s="90">
        <f t="shared" si="390"/>
        <v>5.1385884700000004E-4</v>
      </c>
      <c r="F2150" s="91">
        <f t="shared" si="391"/>
        <v>2.039521306E-4</v>
      </c>
      <c r="G2150" s="192">
        <v>7.9766467000000005E-4</v>
      </c>
      <c r="H2150" s="161">
        <v>1.2115356E-4</v>
      </c>
      <c r="I2150" s="161">
        <v>3.5419820000000003E-4</v>
      </c>
      <c r="J2150" s="161">
        <v>3.5753085000000002E-4</v>
      </c>
      <c r="K2150" s="161">
        <v>6.3471058000000001E-5</v>
      </c>
      <c r="L2150" s="161">
        <v>8.7434214999999998E-5</v>
      </c>
      <c r="M2150" s="161">
        <v>3.8507087E-5</v>
      </c>
      <c r="N2150" s="161">
        <v>1.8328107E-4</v>
      </c>
      <c r="O2150" s="161">
        <v>1.5042384E-5</v>
      </c>
      <c r="P2150" s="161">
        <v>0</v>
      </c>
      <c r="Q2150" s="161">
        <v>1.3181496000000001E-6</v>
      </c>
      <c r="R2150" s="161">
        <v>4.3105270000000002E-6</v>
      </c>
      <c r="T2150" s="89">
        <f t="shared" si="392"/>
        <v>6.876419568965517E-3</v>
      </c>
    </row>
    <row r="2151" spans="1:20">
      <c r="A2151" t="s">
        <v>30</v>
      </c>
      <c r="B2151" s="194" t="s">
        <v>4944</v>
      </c>
      <c r="C2151" s="87">
        <f t="shared" si="388"/>
        <v>8.0841123110000001E-4</v>
      </c>
      <c r="D2151" s="90">
        <f t="shared" si="389"/>
        <v>2.0777452900000001E-4</v>
      </c>
      <c r="E2151" s="90">
        <f t="shared" si="390"/>
        <v>2.13273696E-4</v>
      </c>
      <c r="F2151" s="91">
        <f t="shared" si="391"/>
        <v>7.4449606100000001E-5</v>
      </c>
      <c r="G2151" s="192">
        <v>3.1291339999999998E-4</v>
      </c>
      <c r="H2151" s="161">
        <v>4.8332843999999999E-5</v>
      </c>
      <c r="I2151" s="161">
        <v>1.4939000999999999E-4</v>
      </c>
      <c r="J2151" s="161">
        <v>1.5039276000000001E-4</v>
      </c>
      <c r="K2151" s="161">
        <v>2.4072480999999998E-5</v>
      </c>
      <c r="L2151" s="161">
        <v>3.3309287999999997E-5</v>
      </c>
      <c r="M2151" s="161">
        <v>1.5550841999999998E-5</v>
      </c>
      <c r="N2151" s="161">
        <v>6.5398411999999993E-5</v>
      </c>
      <c r="O2151" s="161">
        <v>6.0025412000000001E-6</v>
      </c>
      <c r="P2151" s="161">
        <v>0</v>
      </c>
      <c r="Q2151" s="161">
        <v>1.232076E-6</v>
      </c>
      <c r="R2151" s="161">
        <v>1.8165769E-6</v>
      </c>
      <c r="T2151" s="89">
        <f t="shared" si="392"/>
        <v>2.6975293103448273E-3</v>
      </c>
    </row>
    <row r="2152" spans="1:20">
      <c r="A2152" t="s">
        <v>30</v>
      </c>
      <c r="B2152" s="194" t="s">
        <v>4945</v>
      </c>
      <c r="C2152" s="87">
        <f t="shared" si="388"/>
        <v>3.4751440511E-3</v>
      </c>
      <c r="D2152" s="90">
        <f t="shared" si="389"/>
        <v>8.8381123899999999E-4</v>
      </c>
      <c r="E2152" s="90">
        <f t="shared" si="390"/>
        <v>9.7051294699999999E-4</v>
      </c>
      <c r="F2152" s="91">
        <f t="shared" si="391"/>
        <v>1.940753651E-4</v>
      </c>
      <c r="G2152" s="192">
        <v>1.4267444999999999E-3</v>
      </c>
      <c r="H2152" s="161">
        <v>1.8939925000000001E-4</v>
      </c>
      <c r="I2152" s="161">
        <v>7.3221772999999997E-4</v>
      </c>
      <c r="J2152" s="161">
        <v>7.0429186000000004E-4</v>
      </c>
      <c r="K2152" s="161">
        <v>9.4382595999999996E-5</v>
      </c>
      <c r="L2152" s="161">
        <v>8.5136782999999995E-5</v>
      </c>
      <c r="M2152" s="161">
        <v>4.8895966999999997E-5</v>
      </c>
      <c r="N2152" s="161">
        <v>1.6604012000000001E-4</v>
      </c>
      <c r="O2152" s="161">
        <v>1.9826903E-5</v>
      </c>
      <c r="P2152" s="161">
        <v>0</v>
      </c>
      <c r="Q2152" s="161">
        <v>1.8877208999999999E-6</v>
      </c>
      <c r="R2152" s="161">
        <v>6.3206211999999999E-6</v>
      </c>
      <c r="T2152" s="89">
        <f t="shared" si="392"/>
        <v>1.2299521551724136E-2</v>
      </c>
    </row>
    <row r="2153" spans="1:20">
      <c r="A2153" t="s">
        <v>4881</v>
      </c>
      <c r="B2153" s="194" t="s">
        <v>4946</v>
      </c>
      <c r="C2153" s="87">
        <f t="shared" si="388"/>
        <v>1.4144478151180001E-2</v>
      </c>
      <c r="D2153" s="90">
        <f t="shared" si="389"/>
        <v>2.2795227099999997E-3</v>
      </c>
      <c r="E2153" s="90">
        <f t="shared" si="390"/>
        <v>2.6347446900000003E-3</v>
      </c>
      <c r="F2153" s="91">
        <f t="shared" si="391"/>
        <v>4.1608185117999997E-4</v>
      </c>
      <c r="G2153" s="192">
        <v>8.8141289000000008E-3</v>
      </c>
      <c r="H2153" s="161">
        <v>8.1326517000000005E-4</v>
      </c>
      <c r="I2153" s="161">
        <v>1.6357167E-3</v>
      </c>
      <c r="J2153" s="161">
        <v>1.7303643E-3</v>
      </c>
      <c r="K2153" s="161">
        <v>2.7919684000000001E-4</v>
      </c>
      <c r="L2153" s="161">
        <v>2.6996156999999998E-4</v>
      </c>
      <c r="M2153" s="161">
        <v>1.8576281999999999E-4</v>
      </c>
      <c r="N2153" s="161">
        <v>3.2198117999999998E-4</v>
      </c>
      <c r="O2153" s="161">
        <v>6.1957078999999999E-5</v>
      </c>
      <c r="P2153" s="161">
        <v>0</v>
      </c>
      <c r="Q2153" s="161">
        <v>9.3960417999999999E-7</v>
      </c>
      <c r="R2153" s="161">
        <v>3.1203988000000002E-5</v>
      </c>
      <c r="T2153" s="89">
        <f t="shared" si="392"/>
        <v>7.5983869827586203E-2</v>
      </c>
    </row>
    <row r="2154" spans="1:20">
      <c r="A2154" t="s">
        <v>30</v>
      </c>
      <c r="B2154" s="194" t="s">
        <v>4947</v>
      </c>
      <c r="C2154" s="87">
        <f t="shared" ref="C2154:C2157" si="393">D2154+E2154+F2154+G2154</f>
        <v>4.9048202663299998</v>
      </c>
      <c r="D2154" s="90">
        <f t="shared" ref="D2154:D2157" si="394">J2154+K2154+L2154</f>
        <v>0.23639944900000001</v>
      </c>
      <c r="E2154" s="90">
        <f t="shared" ref="E2154:E2157" si="395">H2154+I2154+M2154</f>
        <v>2.4525282599999998</v>
      </c>
      <c r="F2154" s="91">
        <f t="shared" ref="F2154:F2157" si="396">N2154+IF(O2154="x",0,O2154)+IF(P2154="x",0,P2154)+IF(Q2154="x",0,Q2154)+R2154</f>
        <v>1.6514208473300001</v>
      </c>
      <c r="G2154" s="192">
        <v>0.56447170999999996</v>
      </c>
      <c r="H2154" s="161">
        <v>0.19872564000000001</v>
      </c>
      <c r="I2154" s="161">
        <v>2.0122483999999998</v>
      </c>
      <c r="J2154" s="161">
        <v>0.10521239</v>
      </c>
      <c r="K2154" s="161">
        <v>5.7078306000000002E-2</v>
      </c>
      <c r="L2154" s="161">
        <v>7.4108752999999999E-2</v>
      </c>
      <c r="M2154" s="161">
        <v>0.24155421999999999</v>
      </c>
      <c r="N2154" s="161">
        <v>1.6183008999999999</v>
      </c>
      <c r="O2154" s="161">
        <v>2.3167588999999999E-2</v>
      </c>
      <c r="P2154" s="161">
        <v>0</v>
      </c>
      <c r="Q2154" s="161">
        <v>4.7386073E-4</v>
      </c>
      <c r="R2154" s="161">
        <v>9.4784976E-3</v>
      </c>
      <c r="T2154" s="89">
        <f t="shared" ref="T2154:T2157" si="397">G2154/0.116</f>
        <v>4.8661354310344818</v>
      </c>
    </row>
    <row r="2155" spans="1:20">
      <c r="A2155" t="s">
        <v>30</v>
      </c>
      <c r="B2155" s="194" t="s">
        <v>4948</v>
      </c>
      <c r="C2155" s="87">
        <f t="shared" si="393"/>
        <v>4.8927912980700006</v>
      </c>
      <c r="D2155" s="90">
        <f t="shared" si="394"/>
        <v>0.225570822</v>
      </c>
      <c r="E2155" s="90">
        <f t="shared" si="395"/>
        <v>2.4441370100000004</v>
      </c>
      <c r="F2155" s="91">
        <f t="shared" si="396"/>
        <v>1.6629104460700002</v>
      </c>
      <c r="G2155" s="192">
        <v>0.56017302000000002</v>
      </c>
      <c r="H2155" s="161">
        <v>0.19360865999999999</v>
      </c>
      <c r="I2155" s="161">
        <v>2.0110492</v>
      </c>
      <c r="J2155" s="161">
        <v>0.10118945999999999</v>
      </c>
      <c r="K2155" s="161">
        <v>5.1253005999999997E-2</v>
      </c>
      <c r="L2155" s="161">
        <v>7.3128356000000005E-2</v>
      </c>
      <c r="M2155" s="161">
        <v>0.23947915</v>
      </c>
      <c r="N2155" s="161">
        <v>1.6175636</v>
      </c>
      <c r="O2155" s="161">
        <v>3.5192198000000001E-2</v>
      </c>
      <c r="P2155" s="161">
        <v>0</v>
      </c>
      <c r="Q2155" s="161">
        <v>5.4207207000000004E-4</v>
      </c>
      <c r="R2155" s="161">
        <v>9.6125759999999994E-3</v>
      </c>
      <c r="T2155" s="89">
        <f t="shared" si="397"/>
        <v>4.8290777586206897</v>
      </c>
    </row>
    <row r="2156" spans="1:20">
      <c r="A2156" t="s">
        <v>30</v>
      </c>
      <c r="B2156" s="194" t="s">
        <v>4949</v>
      </c>
      <c r="C2156" s="87">
        <f t="shared" si="393"/>
        <v>5.1851014678</v>
      </c>
      <c r="D2156" s="90">
        <f t="shared" si="394"/>
        <v>0.91189659000000001</v>
      </c>
      <c r="E2156" s="90">
        <f t="shared" si="395"/>
        <v>0.8612988800000001</v>
      </c>
      <c r="F2156" s="91">
        <f t="shared" si="396"/>
        <v>2.5449291978000002</v>
      </c>
      <c r="G2156" s="192">
        <v>0.86697679999999999</v>
      </c>
      <c r="H2156" s="161">
        <v>0.34283580000000002</v>
      </c>
      <c r="I2156" s="161">
        <v>0.23376695</v>
      </c>
      <c r="J2156" s="161">
        <v>0.15775307</v>
      </c>
      <c r="K2156" s="161">
        <v>0.10716651000000001</v>
      </c>
      <c r="L2156" s="161">
        <v>0.64697700999999996</v>
      </c>
      <c r="M2156" s="161">
        <v>0.28469612999999999</v>
      </c>
      <c r="N2156" s="161">
        <v>2.5077379</v>
      </c>
      <c r="O2156" s="161">
        <v>2.4364297E-2</v>
      </c>
      <c r="P2156" s="161">
        <v>0</v>
      </c>
      <c r="Q2156" s="161">
        <v>1.2528637999999999E-3</v>
      </c>
      <c r="R2156" s="161">
        <v>1.1574137E-2</v>
      </c>
      <c r="T2156" s="89">
        <f t="shared" si="397"/>
        <v>7.4739379310344827</v>
      </c>
    </row>
    <row r="2157" spans="1:20">
      <c r="A2157" t="s">
        <v>30</v>
      </c>
      <c r="B2157" s="194" t="s">
        <v>4950</v>
      </c>
      <c r="C2157" s="87">
        <f t="shared" si="393"/>
        <v>5.0732310287000004</v>
      </c>
      <c r="D2157" s="90">
        <f t="shared" si="394"/>
        <v>0.88268943300000002</v>
      </c>
      <c r="E2157" s="90">
        <f t="shared" si="395"/>
        <v>0.82445933999999998</v>
      </c>
      <c r="F2157" s="91">
        <f t="shared" si="396"/>
        <v>2.5525874557000003</v>
      </c>
      <c r="G2157" s="192">
        <v>0.81349479999999996</v>
      </c>
      <c r="H2157" s="161">
        <v>0.32150268999999998</v>
      </c>
      <c r="I2157" s="161">
        <v>0.22710899000000001</v>
      </c>
      <c r="J2157" s="161">
        <v>0.14956825000000001</v>
      </c>
      <c r="K2157" s="161">
        <v>8.6749593E-2</v>
      </c>
      <c r="L2157" s="161">
        <v>0.64637159</v>
      </c>
      <c r="M2157" s="161">
        <v>0.27584765999999999</v>
      </c>
      <c r="N2157" s="161">
        <v>2.5068697000000002</v>
      </c>
      <c r="O2157" s="161">
        <v>3.2036721999999997E-2</v>
      </c>
      <c r="P2157" s="161">
        <v>0</v>
      </c>
      <c r="Q2157" s="161">
        <v>1.6082847E-3</v>
      </c>
      <c r="R2157" s="161">
        <v>1.2072749000000001E-2</v>
      </c>
      <c r="T2157" s="89">
        <f t="shared" si="397"/>
        <v>7.0128862068965514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J59"/>
  <sheetViews>
    <sheetView showGridLines="0" zoomScale="176" zoomScaleNormal="200" zoomScalePageLayoutView="200" workbookViewId="0">
      <selection activeCell="E12" sqref="E12"/>
    </sheetView>
  </sheetViews>
  <sheetFormatPr defaultColWidth="10.77734375" defaultRowHeight="12.6"/>
  <cols>
    <col min="1" max="1" width="3" style="256" customWidth="1"/>
    <col min="2" max="2" width="24.6640625" style="256" customWidth="1"/>
    <col min="3" max="3" width="7.33203125" style="256" customWidth="1"/>
    <col min="4" max="9" width="10.77734375" style="404"/>
    <col min="10" max="16384" width="10.77734375" style="256"/>
  </cols>
  <sheetData>
    <row r="1" spans="2:9" ht="13.2" thickBot="1"/>
    <row r="2" spans="2:9" s="426" customFormat="1" ht="39" customHeight="1" thickBot="1">
      <c r="B2" s="431" t="s">
        <v>5038</v>
      </c>
      <c r="C2" s="430" t="s">
        <v>5037</v>
      </c>
      <c r="D2" s="429" t="s">
        <v>5036</v>
      </c>
      <c r="E2" s="428" t="s">
        <v>5035</v>
      </c>
      <c r="F2" s="428" t="s">
        <v>5034</v>
      </c>
      <c r="G2" s="428" t="s">
        <v>5033</v>
      </c>
      <c r="H2" s="428" t="s">
        <v>5032</v>
      </c>
      <c r="I2" s="427" t="s">
        <v>5027</v>
      </c>
    </row>
    <row r="3" spans="2:9">
      <c r="B3" s="425" t="s">
        <v>5031</v>
      </c>
      <c r="C3" s="424">
        <v>5</v>
      </c>
      <c r="D3" s="423"/>
      <c r="E3" s="422"/>
      <c r="F3" s="422"/>
      <c r="G3" s="422"/>
      <c r="H3" s="422"/>
      <c r="I3" s="421" t="s">
        <v>5025</v>
      </c>
    </row>
    <row r="4" spans="2:9">
      <c r="B4" s="420" t="s">
        <v>5030</v>
      </c>
      <c r="C4" s="419">
        <v>3</v>
      </c>
      <c r="D4" s="418"/>
      <c r="E4" s="417"/>
      <c r="F4" s="417"/>
      <c r="G4" s="417"/>
      <c r="H4" s="417"/>
      <c r="I4" s="416" t="s">
        <v>5025</v>
      </c>
    </row>
    <row r="5" spans="2:9">
      <c r="B5" s="420" t="s">
        <v>5029</v>
      </c>
      <c r="C5" s="419">
        <v>3</v>
      </c>
      <c r="D5" s="418"/>
      <c r="E5" s="417"/>
      <c r="F5" s="417"/>
      <c r="G5" s="417"/>
      <c r="H5" s="417"/>
      <c r="I5" s="416" t="s">
        <v>5025</v>
      </c>
    </row>
    <row r="6" spans="2:9">
      <c r="B6" s="420" t="s">
        <v>5028</v>
      </c>
      <c r="C6" s="419">
        <v>2</v>
      </c>
      <c r="D6" s="418"/>
      <c r="E6" s="417"/>
      <c r="F6" s="417"/>
      <c r="G6" s="417"/>
      <c r="H6" s="417"/>
      <c r="I6" s="416" t="s">
        <v>5025</v>
      </c>
    </row>
    <row r="7" spans="2:9" ht="13.2" thickBot="1">
      <c r="B7" s="415" t="s">
        <v>5027</v>
      </c>
      <c r="C7" s="414" t="s">
        <v>5025</v>
      </c>
      <c r="D7" s="413" t="s">
        <v>5025</v>
      </c>
      <c r="E7" s="412" t="s">
        <v>5025</v>
      </c>
      <c r="F7" s="412" t="s">
        <v>5025</v>
      </c>
      <c r="G7" s="412" t="s">
        <v>5025</v>
      </c>
      <c r="H7" s="412" t="s">
        <v>5025</v>
      </c>
      <c r="I7" s="411" t="s">
        <v>5025</v>
      </c>
    </row>
    <row r="8" spans="2:9" s="405" customFormat="1" ht="24" customHeight="1" thickBot="1">
      <c r="B8" s="410"/>
      <c r="C8" s="409" t="s">
        <v>5026</v>
      </c>
      <c r="D8" s="408">
        <f>D3*$C$3 + D4*$C$4 + D5*$C$5 + D6*$C$6</f>
        <v>0</v>
      </c>
      <c r="E8" s="407">
        <f>E3*$C$3 + E4*$C$4 + E5*$C$5 + E6*$C$6</f>
        <v>0</v>
      </c>
      <c r="F8" s="407">
        <f>F3*$C$3 + F4*$C$4 + F5*$C$5 + F6*$C$6</f>
        <v>0</v>
      </c>
      <c r="G8" s="407">
        <f>G3*$C$3 + G4*$C$4 + G5*$C$5 + G6*$C$6</f>
        <v>0</v>
      </c>
      <c r="H8" s="407">
        <f>H3*$C$3 + H4*$C$4 + H5*$C$5 + H6*$C$6</f>
        <v>0</v>
      </c>
      <c r="I8" s="406" t="s">
        <v>5025</v>
      </c>
    </row>
    <row r="40" spans="9:10">
      <c r="I40" s="404" t="s">
        <v>5024</v>
      </c>
    </row>
    <row r="42" spans="9:10">
      <c r="I42" s="404">
        <v>5</v>
      </c>
    </row>
    <row r="43" spans="9:10">
      <c r="I43" s="404">
        <v>10</v>
      </c>
    </row>
    <row r="44" spans="9:10">
      <c r="I44" s="404">
        <v>5</v>
      </c>
    </row>
    <row r="45" spans="9:10">
      <c r="I45" s="404">
        <v>5</v>
      </c>
    </row>
    <row r="46" spans="9:10">
      <c r="I46" s="404">
        <v>30</v>
      </c>
      <c r="J46" s="256">
        <f>SUM(I42:I46)</f>
        <v>55</v>
      </c>
    </row>
    <row r="48" spans="9:10">
      <c r="I48" s="404">
        <v>15</v>
      </c>
    </row>
    <row r="50" spans="9:10">
      <c r="I50" s="404">
        <v>30</v>
      </c>
    </row>
    <row r="51" spans="9:10">
      <c r="I51" s="404">
        <v>5</v>
      </c>
    </row>
    <row r="52" spans="9:10">
      <c r="I52" s="404">
        <v>10</v>
      </c>
    </row>
    <row r="53" spans="9:10">
      <c r="I53" s="404">
        <v>20</v>
      </c>
    </row>
    <row r="54" spans="9:10">
      <c r="I54" s="404">
        <v>30</v>
      </c>
    </row>
    <row r="55" spans="9:10">
      <c r="I55" s="404">
        <v>15</v>
      </c>
      <c r="J55" s="256">
        <f>SUM(I48:I55)</f>
        <v>125</v>
      </c>
    </row>
    <row r="59" spans="9:10">
      <c r="I59" s="404">
        <f>SUM(I42:I55)</f>
        <v>180</v>
      </c>
      <c r="J59" s="404"/>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LCA model</vt:lpstr>
      <vt:lpstr>Idemat2021 db (detailed)</vt:lpstr>
      <vt:lpstr>Explanations</vt:lpstr>
      <vt:lpstr>Idemat2021 db (simple)</vt:lpstr>
      <vt:lpstr>World Food LCA db</vt:lpstr>
      <vt:lpstr>decision matrix</vt:lpstr>
    </vt:vector>
  </TitlesOfParts>
  <Company>Delft University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 Vogtlander</dc:creator>
  <cp:lastModifiedBy>ANIL SINGH</cp:lastModifiedBy>
  <cp:lastPrinted>2023-08-13T17:34:21Z</cp:lastPrinted>
  <dcterms:created xsi:type="dcterms:W3CDTF">2006-06-12T11:56:38Z</dcterms:created>
  <dcterms:modified xsi:type="dcterms:W3CDTF">2023-08-13T17:53:17Z</dcterms:modified>
</cp:coreProperties>
</file>